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008" yWindow="1068" windowWidth="15000" windowHeight="9948" tabRatio="691" firstSheet="13" activeTab="13"/>
  </bookViews>
  <sheets>
    <sheet name="Elétrica Ampliação" sheetId="18" state="hidden" r:id="rId1"/>
    <sheet name="Lógica Ofiologia" sheetId="19" state="hidden" r:id="rId2"/>
    <sheet name="Arquitetonico Ampliar" sheetId="20" state="hidden" r:id="rId3"/>
    <sheet name="Estrutural Ampliação" sheetId="21" state="hidden" r:id="rId4"/>
    <sheet name="Hidraulico Ampliação" sheetId="22" state="hidden" r:id="rId5"/>
    <sheet name="Incendio Ampliação" sheetId="24" state="hidden" r:id="rId6"/>
    <sheet name="Hidrossanitario Ampliação" sheetId="23" state="hidden" r:id="rId7"/>
    <sheet name="Elétrico Reforma" sheetId="25" state="hidden" r:id="rId8"/>
    <sheet name="Lógica Reforma" sheetId="26" state="hidden" r:id="rId9"/>
    <sheet name="Arquitetonico Reforma" sheetId="27" state="hidden" r:id="rId10"/>
    <sheet name="Hidraulico Reforma" sheetId="28" state="hidden" r:id="rId11"/>
    <sheet name="Incendio Reforma" sheetId="29" state="hidden" r:id="rId12"/>
    <sheet name="Sanitário Reforma" sheetId="30" state="hidden" r:id="rId13"/>
    <sheet name="Planilha Orçamentária " sheetId="5" r:id="rId14"/>
    <sheet name="RESUMO" sheetId="4" r:id="rId15"/>
    <sheet name="MAPA DE COTAÇÃO" sheetId="13" r:id="rId16"/>
    <sheet name="ENCARGOS SOCIAIS" sheetId="2" r:id="rId17"/>
    <sheet name="CRONOGRAMA" sheetId="3" r:id="rId18"/>
    <sheet name="BDI - Aliquota ISSQN - 5,0%" sheetId="6" r:id="rId19"/>
    <sheet name="Composições" sheetId="7" r:id="rId20"/>
    <sheet name="Referencia composição" sheetId="9" r:id="rId21"/>
    <sheet name="Plan1" sheetId="31" r:id="rId22"/>
  </sheets>
  <externalReferences>
    <externalReference r:id="rId23"/>
    <externalReference r:id="rId24"/>
  </externalReferences>
  <definedNames>
    <definedName name="_xlnm._FilterDatabase" localSheetId="19" hidden="1">Composições!$E$1:$E$4</definedName>
    <definedName name="_xlnm._FilterDatabase" localSheetId="13" hidden="1">'Planilha Orçamentária '!$H$1:$H$413</definedName>
    <definedName name="_xlnm.Print_Area" localSheetId="2">'Arquitetonico Ampliar'!$A$1:$J$289</definedName>
    <definedName name="_xlnm.Print_Area" localSheetId="9">'Arquitetonico Reforma'!$A$1:$G$240</definedName>
    <definedName name="_xlnm.Print_Area" localSheetId="18">'BDI - Aliquota ISSQN - 5,0%'!$A$1:$C$34</definedName>
    <definedName name="_xlnm.Print_Area" localSheetId="19">Composições!$A$1:$I$547</definedName>
    <definedName name="_xlnm.Print_Area" localSheetId="17">CRONOGRAMA!$A$1:$X$55</definedName>
    <definedName name="_xlnm.Print_Area" localSheetId="0">'Elétrica Ampliação'!$B$2:$D$34</definedName>
    <definedName name="_xlnm.Print_Area" localSheetId="16">'ENCARGOS SOCIAIS'!$A$1:$D$38</definedName>
    <definedName name="_xlnm.Print_Area" localSheetId="6">'Hidrossanitario Ampliação'!$A$1:$HB$33</definedName>
    <definedName name="_xlnm.Print_Area" localSheetId="8">'Lógica Reforma'!$A$1:$C$24</definedName>
    <definedName name="_xlnm.Print_Area" localSheetId="15">'MAPA DE COTAÇÃO'!$A$1:$J$114</definedName>
    <definedName name="_xlnm.Print_Area" localSheetId="13">'Planilha Orçamentária '!$A$1:$I$414</definedName>
    <definedName name="_xlnm.Print_Area" localSheetId="14">RESUMO!$A$1:$D$56</definedName>
    <definedName name="_xlnm.Print_Area" localSheetId="12">'Sanitário Reforma'!$A$1:$JM$33</definedName>
    <definedName name="BDI">'[1]estimativa de custo IRMA DULCE'!$I$7</definedName>
    <definedName name="COMPOSICAO133" localSheetId="2">[1]ELÉTRICA!#REF!</definedName>
    <definedName name="COMPOSICAO133" localSheetId="9">[1]ELÉTRICA!#REF!</definedName>
    <definedName name="COMPOSICAO133" localSheetId="18">[1]ELÉTRICA!#REF!</definedName>
    <definedName name="COMPOSICAO133" localSheetId="17">[1]ELÉTRICA!#REF!</definedName>
    <definedName name="COMPOSICAO133" localSheetId="16">[1]ELÉTRICA!#REF!</definedName>
    <definedName name="COMPOSICAO133" localSheetId="3">[1]ELÉTRICA!#REF!</definedName>
    <definedName name="COMPOSICAO133" localSheetId="4">[1]ELÉTRICA!#REF!</definedName>
    <definedName name="COMPOSICAO133" localSheetId="10">[1]ELÉTRICA!#REF!</definedName>
    <definedName name="COMPOSICAO133" localSheetId="6">[1]ELÉTRICA!#REF!</definedName>
    <definedName name="COMPOSICAO133" localSheetId="5">[1]ELÉTRICA!#REF!</definedName>
    <definedName name="COMPOSICAO133" localSheetId="11">[1]ELÉTRICA!#REF!</definedName>
    <definedName name="COMPOSICAO133" localSheetId="15">[1]ELÉTRICA!#REF!</definedName>
    <definedName name="COMPOSICAO133" localSheetId="14">[1]ELÉTRICA!#REF!</definedName>
    <definedName name="COMPOSICAO133" localSheetId="12">[1]ELÉTRICA!#REF!</definedName>
    <definedName name="COMPOSICAO133">[1]ELÉTRICA!#REF!</definedName>
    <definedName name="COMPOSICAOC138" localSheetId="2">[1]INFRA!#REF!</definedName>
    <definedName name="COMPOSICAOC138" localSheetId="9">[1]INFRA!#REF!</definedName>
    <definedName name="COMPOSICAOC138" localSheetId="18">[1]INFRA!#REF!</definedName>
    <definedName name="COMPOSICAOC138" localSheetId="17">[1]INFRA!#REF!</definedName>
    <definedName name="COMPOSICAOC138" localSheetId="16">[1]INFRA!#REF!</definedName>
    <definedName name="COMPOSICAOC138" localSheetId="3">[1]INFRA!#REF!</definedName>
    <definedName name="COMPOSICAOC138" localSheetId="4">[1]INFRA!#REF!</definedName>
    <definedName name="COMPOSICAOC138" localSheetId="10">[1]INFRA!#REF!</definedName>
    <definedName name="COMPOSICAOC138" localSheetId="6">[1]INFRA!#REF!</definedName>
    <definedName name="COMPOSICAOC138" localSheetId="5">[1]INFRA!#REF!</definedName>
    <definedName name="COMPOSICAOC138" localSheetId="11">[1]INFRA!#REF!</definedName>
    <definedName name="COMPOSICAOC138" localSheetId="15">[1]INFRA!#REF!</definedName>
    <definedName name="COMPOSICAOC138" localSheetId="14">[1]INFRA!#REF!</definedName>
    <definedName name="COMPOSICAOC138" localSheetId="12">[1]INFRA!#REF!</definedName>
    <definedName name="COMPOSICAOC138">[1]INFRA!#REF!</definedName>
    <definedName name="COMPOSICAOE131" localSheetId="2">[1]ELÉTRICA!#REF!</definedName>
    <definedName name="COMPOSICAOE131" localSheetId="9">[1]ELÉTRICA!#REF!</definedName>
    <definedName name="COMPOSICAOE131" localSheetId="18">[1]ELÉTRICA!#REF!</definedName>
    <definedName name="COMPOSICAOE131" localSheetId="17">[1]ELÉTRICA!#REF!</definedName>
    <definedName name="COMPOSICAOE131" localSheetId="16">[1]ELÉTRICA!#REF!</definedName>
    <definedName name="COMPOSICAOE131" localSheetId="3">[1]ELÉTRICA!#REF!</definedName>
    <definedName name="COMPOSICAOE131" localSheetId="4">[1]ELÉTRICA!#REF!</definedName>
    <definedName name="COMPOSICAOE131" localSheetId="10">[1]ELÉTRICA!#REF!</definedName>
    <definedName name="COMPOSICAOE131" localSheetId="6">[1]ELÉTRICA!#REF!</definedName>
    <definedName name="COMPOSICAOE131" localSheetId="5">[1]ELÉTRICA!#REF!</definedName>
    <definedName name="COMPOSICAOE131" localSheetId="11">[1]ELÉTRICA!#REF!</definedName>
    <definedName name="COMPOSICAOE131" localSheetId="15">[1]ELÉTRICA!#REF!</definedName>
    <definedName name="COMPOSICAOE131" localSheetId="14">[1]ELÉTRICA!#REF!</definedName>
    <definedName name="COMPOSICAOE131" localSheetId="12">[1]ELÉTRICA!#REF!</definedName>
    <definedName name="COMPOSICAOE131">[1]ELÉTRICA!#REF!</definedName>
    <definedName name="COMPOSICAOE132" localSheetId="2">[1]ELÉTRICA!#REF!</definedName>
    <definedName name="COMPOSICAOE132" localSheetId="9">[1]ELÉTRICA!#REF!</definedName>
    <definedName name="COMPOSICAOE132" localSheetId="18">[1]ELÉTRICA!#REF!</definedName>
    <definedName name="COMPOSICAOE132" localSheetId="17">[1]ELÉTRICA!#REF!</definedName>
    <definedName name="COMPOSICAOE132" localSheetId="16">[1]ELÉTRICA!#REF!</definedName>
    <definedName name="COMPOSICAOE132" localSheetId="3">[1]ELÉTRICA!#REF!</definedName>
    <definedName name="COMPOSICAOE132" localSheetId="4">[1]ELÉTRICA!#REF!</definedName>
    <definedName name="COMPOSICAOE132" localSheetId="10">[1]ELÉTRICA!#REF!</definedName>
    <definedName name="COMPOSICAOE132" localSheetId="6">[1]ELÉTRICA!#REF!</definedName>
    <definedName name="COMPOSICAOE132" localSheetId="5">[1]ELÉTRICA!#REF!</definedName>
    <definedName name="COMPOSICAOE132" localSheetId="11">[1]ELÉTRICA!#REF!</definedName>
    <definedName name="COMPOSICAOE132" localSheetId="15">[1]ELÉTRICA!#REF!</definedName>
    <definedName name="COMPOSICAOE132" localSheetId="14">[1]ELÉTRICA!#REF!</definedName>
    <definedName name="COMPOSICAOE132" localSheetId="12">[1]ELÉTRICA!#REF!</definedName>
    <definedName name="COMPOSICAOE132">[1]ELÉTRICA!#REF!</definedName>
    <definedName name="COMPOSICAOE133" localSheetId="2">[1]ELÉTRICA!#REF!</definedName>
    <definedName name="COMPOSICAOE133" localSheetId="9">[1]ELÉTRICA!#REF!</definedName>
    <definedName name="COMPOSICAOE133" localSheetId="18">[1]ELÉTRICA!#REF!</definedName>
    <definedName name="COMPOSICAOE133" localSheetId="17">[1]ELÉTRICA!#REF!</definedName>
    <definedName name="COMPOSICAOE133" localSheetId="16">[1]ELÉTRICA!#REF!</definedName>
    <definedName name="COMPOSICAOE133" localSheetId="3">[1]ELÉTRICA!#REF!</definedName>
    <definedName name="COMPOSICAOE133" localSheetId="4">[1]ELÉTRICA!#REF!</definedName>
    <definedName name="COMPOSICAOE133" localSheetId="10">[1]ELÉTRICA!#REF!</definedName>
    <definedName name="COMPOSICAOE133" localSheetId="6">[1]ELÉTRICA!#REF!</definedName>
    <definedName name="COMPOSICAOE133" localSheetId="5">[1]ELÉTRICA!#REF!</definedName>
    <definedName name="COMPOSICAOE133" localSheetId="11">[1]ELÉTRICA!#REF!</definedName>
    <definedName name="COMPOSICAOE133" localSheetId="15">[1]ELÉTRICA!#REF!</definedName>
    <definedName name="COMPOSICAOE133" localSheetId="14">[1]ELÉTRICA!#REF!</definedName>
    <definedName name="COMPOSICAOE133" localSheetId="12">[1]ELÉTRICA!#REF!</definedName>
    <definedName name="COMPOSICAOE133">[1]ELÉTRICA!#REF!</definedName>
    <definedName name="COMPOSICAOE134" localSheetId="2">[1]ELÉTRICA!#REF!</definedName>
    <definedName name="COMPOSICAOE134" localSheetId="9">[1]ELÉTRICA!#REF!</definedName>
    <definedName name="COMPOSICAOE134" localSheetId="18">[1]ELÉTRICA!#REF!</definedName>
    <definedName name="COMPOSICAOE134" localSheetId="17">[1]ELÉTRICA!#REF!</definedName>
    <definedName name="COMPOSICAOE134" localSheetId="16">[1]ELÉTRICA!#REF!</definedName>
    <definedName name="COMPOSICAOE134" localSheetId="3">[1]ELÉTRICA!#REF!</definedName>
    <definedName name="COMPOSICAOE134" localSheetId="4">[1]ELÉTRICA!#REF!</definedName>
    <definedName name="COMPOSICAOE134" localSheetId="10">[1]ELÉTRICA!#REF!</definedName>
    <definedName name="COMPOSICAOE134" localSheetId="6">[1]ELÉTRICA!#REF!</definedName>
    <definedName name="COMPOSICAOE134" localSheetId="5">[1]ELÉTRICA!#REF!</definedName>
    <definedName name="COMPOSICAOE134" localSheetId="11">[1]ELÉTRICA!#REF!</definedName>
    <definedName name="COMPOSICAOE134" localSheetId="15">[1]ELÉTRICA!#REF!</definedName>
    <definedName name="COMPOSICAOE134" localSheetId="14">[1]ELÉTRICA!#REF!</definedName>
    <definedName name="COMPOSICAOE134" localSheetId="12">[1]ELÉTRICA!#REF!</definedName>
    <definedName name="COMPOSICAOE134">[1]ELÉTRICA!#REF!</definedName>
    <definedName name="COMPOSICAOE136">[1]ELÉTRICA!$F$25</definedName>
    <definedName name="COMPOSICAOE137" localSheetId="2">[1]ELÉTRICA!#REF!</definedName>
    <definedName name="COMPOSICAOE137" localSheetId="9">[1]ELÉTRICA!#REF!</definedName>
    <definedName name="COMPOSICAOE137" localSheetId="18">[1]ELÉTRICA!#REF!</definedName>
    <definedName name="COMPOSICAOE137" localSheetId="17">[1]ELÉTRICA!#REF!</definedName>
    <definedName name="COMPOSICAOE137" localSheetId="16">[1]ELÉTRICA!#REF!</definedName>
    <definedName name="COMPOSICAOE137" localSheetId="3">[1]ELÉTRICA!#REF!</definedName>
    <definedName name="COMPOSICAOE137" localSheetId="4">[1]ELÉTRICA!#REF!</definedName>
    <definedName name="COMPOSICAOE137" localSheetId="10">[1]ELÉTRICA!#REF!</definedName>
    <definedName name="COMPOSICAOE137" localSheetId="6">[1]ELÉTRICA!#REF!</definedName>
    <definedName name="COMPOSICAOE137" localSheetId="5">[1]ELÉTRICA!#REF!</definedName>
    <definedName name="COMPOSICAOE137" localSheetId="11">[1]ELÉTRICA!#REF!</definedName>
    <definedName name="COMPOSICAOE137" localSheetId="15">[1]ELÉTRICA!#REF!</definedName>
    <definedName name="COMPOSICAOE137" localSheetId="14">[1]ELÉTRICA!#REF!</definedName>
    <definedName name="COMPOSICAOE137" localSheetId="12">[1]ELÉTRICA!#REF!</definedName>
    <definedName name="COMPOSICAOE137">[1]ELÉTRICA!#REF!</definedName>
    <definedName name="COMPOSICAOE139" localSheetId="2">[1]ELÉTRICA!#REF!</definedName>
    <definedName name="COMPOSICAOE139" localSheetId="9">[1]ELÉTRICA!#REF!</definedName>
    <definedName name="COMPOSICAOE139" localSheetId="18">[1]ELÉTRICA!#REF!</definedName>
    <definedName name="COMPOSICAOE139" localSheetId="17">[1]ELÉTRICA!#REF!</definedName>
    <definedName name="COMPOSICAOE139" localSheetId="16">[1]ELÉTRICA!#REF!</definedName>
    <definedName name="COMPOSICAOE139" localSheetId="3">[1]ELÉTRICA!#REF!</definedName>
    <definedName name="COMPOSICAOE139" localSheetId="4">[1]ELÉTRICA!#REF!</definedName>
    <definedName name="COMPOSICAOE139" localSheetId="10">[1]ELÉTRICA!#REF!</definedName>
    <definedName name="COMPOSICAOE139" localSheetId="6">[1]ELÉTRICA!#REF!</definedName>
    <definedName name="COMPOSICAOE139" localSheetId="5">[1]ELÉTRICA!#REF!</definedName>
    <definedName name="COMPOSICAOE139" localSheetId="11">[1]ELÉTRICA!#REF!</definedName>
    <definedName name="COMPOSICAOE139" localSheetId="15">[1]ELÉTRICA!#REF!</definedName>
    <definedName name="COMPOSICAOE139" localSheetId="14">[1]ELÉTRICA!#REF!</definedName>
    <definedName name="COMPOSICAOE139" localSheetId="12">[1]ELÉTRICA!#REF!</definedName>
    <definedName name="COMPOSICAOE139">[1]ELÉTRICA!#REF!</definedName>
    <definedName name="COMPOSICAOE140" localSheetId="2">[1]ELÉTRICA!#REF!</definedName>
    <definedName name="COMPOSICAOE140" localSheetId="9">[1]ELÉTRICA!#REF!</definedName>
    <definedName name="COMPOSICAOE140" localSheetId="18">[1]ELÉTRICA!#REF!</definedName>
    <definedName name="COMPOSICAOE140" localSheetId="17">[1]ELÉTRICA!#REF!</definedName>
    <definedName name="COMPOSICAOE140" localSheetId="16">[1]ELÉTRICA!#REF!</definedName>
    <definedName name="COMPOSICAOE140" localSheetId="3">[1]ELÉTRICA!#REF!</definedName>
    <definedName name="COMPOSICAOE140" localSheetId="4">[1]ELÉTRICA!#REF!</definedName>
    <definedName name="COMPOSICAOE140" localSheetId="10">[1]ELÉTRICA!#REF!</definedName>
    <definedName name="COMPOSICAOE140" localSheetId="6">[1]ELÉTRICA!#REF!</definedName>
    <definedName name="COMPOSICAOE140" localSheetId="5">[1]ELÉTRICA!#REF!</definedName>
    <definedName name="COMPOSICAOE140" localSheetId="11">[1]ELÉTRICA!#REF!</definedName>
    <definedName name="COMPOSICAOE140" localSheetId="15">[1]ELÉTRICA!#REF!</definedName>
    <definedName name="COMPOSICAOE140" localSheetId="14">[1]ELÉTRICA!#REF!</definedName>
    <definedName name="COMPOSICAOE140" localSheetId="12">[1]ELÉTRICA!#REF!</definedName>
    <definedName name="COMPOSICAOE140">[1]ELÉTRICA!#REF!</definedName>
    <definedName name="COMPOSICAOE141" localSheetId="2">[1]ELÉTRICA!#REF!</definedName>
    <definedName name="COMPOSICAOE141" localSheetId="9">[1]ELÉTRICA!#REF!</definedName>
    <definedName name="COMPOSICAOE141" localSheetId="18">[1]ELÉTRICA!#REF!</definedName>
    <definedName name="COMPOSICAOE141" localSheetId="17">[1]ELÉTRICA!#REF!</definedName>
    <definedName name="COMPOSICAOE141" localSheetId="16">[1]ELÉTRICA!#REF!</definedName>
    <definedName name="COMPOSICAOE141" localSheetId="3">[1]ELÉTRICA!#REF!</definedName>
    <definedName name="COMPOSICAOE141" localSheetId="4">[1]ELÉTRICA!#REF!</definedName>
    <definedName name="COMPOSICAOE141" localSheetId="10">[1]ELÉTRICA!#REF!</definedName>
    <definedName name="COMPOSICAOE141" localSheetId="6">[1]ELÉTRICA!#REF!</definedName>
    <definedName name="COMPOSICAOE141" localSheetId="5">[1]ELÉTRICA!#REF!</definedName>
    <definedName name="COMPOSICAOE141" localSheetId="11">[1]ELÉTRICA!#REF!</definedName>
    <definedName name="COMPOSICAOE141" localSheetId="15">[1]ELÉTRICA!#REF!</definedName>
    <definedName name="COMPOSICAOE141" localSheetId="14">[1]ELÉTRICA!#REF!</definedName>
    <definedName name="COMPOSICAOE141" localSheetId="12">[1]ELÉTRICA!#REF!</definedName>
    <definedName name="COMPOSICAOE141">[1]ELÉTRICA!#REF!</definedName>
    <definedName name="COMPOSICAOE142" localSheetId="2">[1]ELÉTRICA!#REF!</definedName>
    <definedName name="COMPOSICAOE142" localSheetId="9">[1]ELÉTRICA!#REF!</definedName>
    <definedName name="COMPOSICAOE142" localSheetId="18">[1]ELÉTRICA!#REF!</definedName>
    <definedName name="COMPOSICAOE142" localSheetId="17">[1]ELÉTRICA!#REF!</definedName>
    <definedName name="COMPOSICAOE142" localSheetId="16">[1]ELÉTRICA!#REF!</definedName>
    <definedName name="COMPOSICAOE142" localSheetId="3">[1]ELÉTRICA!#REF!</definedName>
    <definedName name="COMPOSICAOE142" localSheetId="4">[1]ELÉTRICA!#REF!</definedName>
    <definedName name="COMPOSICAOE142" localSheetId="10">[1]ELÉTRICA!#REF!</definedName>
    <definedName name="COMPOSICAOE142" localSheetId="6">[1]ELÉTRICA!#REF!</definedName>
    <definedName name="COMPOSICAOE142" localSheetId="5">[1]ELÉTRICA!#REF!</definedName>
    <definedName name="COMPOSICAOE142" localSheetId="11">[1]ELÉTRICA!#REF!</definedName>
    <definedName name="COMPOSICAOE142" localSheetId="15">[1]ELÉTRICA!#REF!</definedName>
    <definedName name="COMPOSICAOE142" localSheetId="14">[1]ELÉTRICA!#REF!</definedName>
    <definedName name="COMPOSICAOE142" localSheetId="12">[1]ELÉTRICA!#REF!</definedName>
    <definedName name="COMPOSICAOE142">[1]ELÉTRICA!#REF!</definedName>
    <definedName name="COMPOSICAOE143" localSheetId="2">[1]ELÉTRICA!#REF!</definedName>
    <definedName name="COMPOSICAOE143" localSheetId="9">[1]ELÉTRICA!#REF!</definedName>
    <definedName name="COMPOSICAOE143" localSheetId="18">[1]ELÉTRICA!#REF!</definedName>
    <definedName name="COMPOSICAOE143" localSheetId="17">[1]ELÉTRICA!#REF!</definedName>
    <definedName name="COMPOSICAOE143" localSheetId="16">[1]ELÉTRICA!#REF!</definedName>
    <definedName name="COMPOSICAOE143" localSheetId="3">[1]ELÉTRICA!#REF!</definedName>
    <definedName name="COMPOSICAOE143" localSheetId="4">[1]ELÉTRICA!#REF!</definedName>
    <definedName name="COMPOSICAOE143" localSheetId="10">[1]ELÉTRICA!#REF!</definedName>
    <definedName name="COMPOSICAOE143" localSheetId="6">[1]ELÉTRICA!#REF!</definedName>
    <definedName name="COMPOSICAOE143" localSheetId="5">[1]ELÉTRICA!#REF!</definedName>
    <definedName name="COMPOSICAOE143" localSheetId="11">[1]ELÉTRICA!#REF!</definedName>
    <definedName name="COMPOSICAOE143" localSheetId="15">[1]ELÉTRICA!#REF!</definedName>
    <definedName name="COMPOSICAOE143" localSheetId="14">[1]ELÉTRICA!#REF!</definedName>
    <definedName name="COMPOSICAOE143" localSheetId="12">[1]ELÉTRICA!#REF!</definedName>
    <definedName name="COMPOSICAOE143">[1]ELÉTRICA!#REF!</definedName>
    <definedName name="COMPOSICAOE144" localSheetId="2">[1]ELÉTRICA!#REF!</definedName>
    <definedName name="COMPOSICAOE144" localSheetId="9">[1]ELÉTRICA!#REF!</definedName>
    <definedName name="COMPOSICAOE144" localSheetId="18">[1]ELÉTRICA!#REF!</definedName>
    <definedName name="COMPOSICAOE144" localSheetId="17">[1]ELÉTRICA!#REF!</definedName>
    <definedName name="COMPOSICAOE144" localSheetId="16">[1]ELÉTRICA!#REF!</definedName>
    <definedName name="COMPOSICAOE144" localSheetId="3">[1]ELÉTRICA!#REF!</definedName>
    <definedName name="COMPOSICAOE144" localSheetId="4">[1]ELÉTRICA!#REF!</definedName>
    <definedName name="COMPOSICAOE144" localSheetId="10">[1]ELÉTRICA!#REF!</definedName>
    <definedName name="COMPOSICAOE144" localSheetId="6">[1]ELÉTRICA!#REF!</definedName>
    <definedName name="COMPOSICAOE144" localSheetId="5">[1]ELÉTRICA!#REF!</definedName>
    <definedName name="COMPOSICAOE144" localSheetId="11">[1]ELÉTRICA!#REF!</definedName>
    <definedName name="COMPOSICAOE144" localSheetId="15">[1]ELÉTRICA!#REF!</definedName>
    <definedName name="COMPOSICAOE144" localSheetId="14">[1]ELÉTRICA!#REF!</definedName>
    <definedName name="COMPOSICAOE144" localSheetId="12">[1]ELÉTRICA!#REF!</definedName>
    <definedName name="COMPOSICAOE144">[1]ELÉTRICA!#REF!</definedName>
    <definedName name="COMPOSICAOE145" localSheetId="2">[1]ELÉTRICA!#REF!</definedName>
    <definedName name="COMPOSICAOE145" localSheetId="9">[1]ELÉTRICA!#REF!</definedName>
    <definedName name="COMPOSICAOE145" localSheetId="18">[1]ELÉTRICA!#REF!</definedName>
    <definedName name="COMPOSICAOE145" localSheetId="17">[1]ELÉTRICA!#REF!</definedName>
    <definedName name="COMPOSICAOE145" localSheetId="16">[1]ELÉTRICA!#REF!</definedName>
    <definedName name="COMPOSICAOE145" localSheetId="3">[1]ELÉTRICA!#REF!</definedName>
    <definedName name="COMPOSICAOE145" localSheetId="4">[1]ELÉTRICA!#REF!</definedName>
    <definedName name="COMPOSICAOE145" localSheetId="10">[1]ELÉTRICA!#REF!</definedName>
    <definedName name="COMPOSICAOE145" localSheetId="6">[1]ELÉTRICA!#REF!</definedName>
    <definedName name="COMPOSICAOE145" localSheetId="5">[1]ELÉTRICA!#REF!</definedName>
    <definedName name="COMPOSICAOE145" localSheetId="11">[1]ELÉTRICA!#REF!</definedName>
    <definedName name="COMPOSICAOE145" localSheetId="15">[1]ELÉTRICA!#REF!</definedName>
    <definedName name="COMPOSICAOE145" localSheetId="14">[1]ELÉTRICA!#REF!</definedName>
    <definedName name="COMPOSICAOE145" localSheetId="12">[1]ELÉTRICA!#REF!</definedName>
    <definedName name="COMPOSICAOE145">[1]ELÉTRICA!#REF!</definedName>
    <definedName name="COMPOSICAOE146" localSheetId="2">[1]ELÉTRICA!#REF!</definedName>
    <definedName name="COMPOSICAOE146" localSheetId="9">[1]ELÉTRICA!#REF!</definedName>
    <definedName name="COMPOSICAOE146" localSheetId="18">[1]ELÉTRICA!#REF!</definedName>
    <definedName name="COMPOSICAOE146" localSheetId="17">[1]ELÉTRICA!#REF!</definedName>
    <definedName name="COMPOSICAOE146" localSheetId="16">[1]ELÉTRICA!#REF!</definedName>
    <definedName name="COMPOSICAOE146" localSheetId="3">[1]ELÉTRICA!#REF!</definedName>
    <definedName name="COMPOSICAOE146" localSheetId="4">[1]ELÉTRICA!#REF!</definedName>
    <definedName name="COMPOSICAOE146" localSheetId="10">[1]ELÉTRICA!#REF!</definedName>
    <definedName name="COMPOSICAOE146" localSheetId="6">[1]ELÉTRICA!#REF!</definedName>
    <definedName name="COMPOSICAOE146" localSheetId="5">[1]ELÉTRICA!#REF!</definedName>
    <definedName name="COMPOSICAOE146" localSheetId="11">[1]ELÉTRICA!#REF!</definedName>
    <definedName name="COMPOSICAOE146" localSheetId="15">[1]ELÉTRICA!#REF!</definedName>
    <definedName name="COMPOSICAOE146" localSheetId="14">[1]ELÉTRICA!#REF!</definedName>
    <definedName name="COMPOSICAOE146" localSheetId="12">[1]ELÉTRICA!#REF!</definedName>
    <definedName name="COMPOSICAOE146">[1]ELÉTRICA!#REF!</definedName>
    <definedName name="COMPOSICAOE147" localSheetId="2">[1]ELÉTRICA!#REF!</definedName>
    <definedName name="COMPOSICAOE147" localSheetId="9">[1]ELÉTRICA!#REF!</definedName>
    <definedName name="COMPOSICAOE147" localSheetId="18">[1]ELÉTRICA!#REF!</definedName>
    <definedName name="COMPOSICAOE147" localSheetId="17">[1]ELÉTRICA!#REF!</definedName>
    <definedName name="COMPOSICAOE147" localSheetId="16">[1]ELÉTRICA!#REF!</definedName>
    <definedName name="COMPOSICAOE147" localSheetId="3">[1]ELÉTRICA!#REF!</definedName>
    <definedName name="COMPOSICAOE147" localSheetId="4">[1]ELÉTRICA!#REF!</definedName>
    <definedName name="COMPOSICAOE147" localSheetId="10">[1]ELÉTRICA!#REF!</definedName>
    <definedName name="COMPOSICAOE147" localSheetId="6">[1]ELÉTRICA!#REF!</definedName>
    <definedName name="COMPOSICAOE147" localSheetId="5">[1]ELÉTRICA!#REF!</definedName>
    <definedName name="COMPOSICAOE147" localSheetId="11">[1]ELÉTRICA!#REF!</definedName>
    <definedName name="COMPOSICAOE147" localSheetId="15">[1]ELÉTRICA!#REF!</definedName>
    <definedName name="COMPOSICAOE147" localSheetId="14">[1]ELÉTRICA!#REF!</definedName>
    <definedName name="COMPOSICAOE147" localSheetId="12">[1]ELÉTRICA!#REF!</definedName>
    <definedName name="COMPOSICAOE147">[1]ELÉTRICA!#REF!</definedName>
    <definedName name="COMPOSICAOE148" localSheetId="2">[1]ELÉTRICA!#REF!</definedName>
    <definedName name="COMPOSICAOE148" localSheetId="9">[1]ELÉTRICA!#REF!</definedName>
    <definedName name="COMPOSICAOE148" localSheetId="18">[1]ELÉTRICA!#REF!</definedName>
    <definedName name="COMPOSICAOE148" localSheetId="17">[1]ELÉTRICA!#REF!</definedName>
    <definedName name="COMPOSICAOE148" localSheetId="16">[1]ELÉTRICA!#REF!</definedName>
    <definedName name="COMPOSICAOE148" localSheetId="3">[1]ELÉTRICA!#REF!</definedName>
    <definedName name="COMPOSICAOE148" localSheetId="4">[1]ELÉTRICA!#REF!</definedName>
    <definedName name="COMPOSICAOE148" localSheetId="10">[1]ELÉTRICA!#REF!</definedName>
    <definedName name="COMPOSICAOE148" localSheetId="6">[1]ELÉTRICA!#REF!</definedName>
    <definedName name="COMPOSICAOE148" localSheetId="5">[1]ELÉTRICA!#REF!</definedName>
    <definedName name="COMPOSICAOE148" localSheetId="11">[1]ELÉTRICA!#REF!</definedName>
    <definedName name="COMPOSICAOE148" localSheetId="15">[1]ELÉTRICA!#REF!</definedName>
    <definedName name="COMPOSICAOE148" localSheetId="14">[1]ELÉTRICA!#REF!</definedName>
    <definedName name="COMPOSICAOE148" localSheetId="12">[1]ELÉTRICA!#REF!</definedName>
    <definedName name="COMPOSICAOE148">[1]ELÉTRICA!#REF!</definedName>
    <definedName name="COMPOSICAOE149" localSheetId="2">[1]ELÉTRICA!#REF!</definedName>
    <definedName name="COMPOSICAOE149" localSheetId="9">[1]ELÉTRICA!#REF!</definedName>
    <definedName name="COMPOSICAOE149" localSheetId="18">[1]ELÉTRICA!#REF!</definedName>
    <definedName name="COMPOSICAOE149" localSheetId="17">[1]ELÉTRICA!#REF!</definedName>
    <definedName name="COMPOSICAOE149" localSheetId="16">[1]ELÉTRICA!#REF!</definedName>
    <definedName name="COMPOSICAOE149" localSheetId="3">[1]ELÉTRICA!#REF!</definedName>
    <definedName name="COMPOSICAOE149" localSheetId="4">[1]ELÉTRICA!#REF!</definedName>
    <definedName name="COMPOSICAOE149" localSheetId="10">[1]ELÉTRICA!#REF!</definedName>
    <definedName name="COMPOSICAOE149" localSheetId="6">[1]ELÉTRICA!#REF!</definedName>
    <definedName name="COMPOSICAOE149" localSheetId="5">[1]ELÉTRICA!#REF!</definedName>
    <definedName name="COMPOSICAOE149" localSheetId="11">[1]ELÉTRICA!#REF!</definedName>
    <definedName name="COMPOSICAOE149" localSheetId="15">[1]ELÉTRICA!#REF!</definedName>
    <definedName name="COMPOSICAOE149" localSheetId="14">[1]ELÉTRICA!#REF!</definedName>
    <definedName name="COMPOSICAOE149" localSheetId="12">[1]ELÉTRICA!#REF!</definedName>
    <definedName name="COMPOSICAOE149">[1]ELÉTRICA!#REF!</definedName>
    <definedName name="COMPOSICAOE150" localSheetId="2">[1]ELÉTRICA!#REF!</definedName>
    <definedName name="COMPOSICAOE150" localSheetId="9">[1]ELÉTRICA!#REF!</definedName>
    <definedName name="COMPOSICAOE150" localSheetId="18">[1]ELÉTRICA!#REF!</definedName>
    <definedName name="COMPOSICAOE150" localSheetId="17">[1]ELÉTRICA!#REF!</definedName>
    <definedName name="COMPOSICAOE150" localSheetId="16">[1]ELÉTRICA!#REF!</definedName>
    <definedName name="COMPOSICAOE150" localSheetId="3">[1]ELÉTRICA!#REF!</definedName>
    <definedName name="COMPOSICAOE150" localSheetId="4">[1]ELÉTRICA!#REF!</definedName>
    <definedName name="COMPOSICAOE150" localSheetId="10">[1]ELÉTRICA!#REF!</definedName>
    <definedName name="COMPOSICAOE150" localSheetId="6">[1]ELÉTRICA!#REF!</definedName>
    <definedName name="COMPOSICAOE150" localSheetId="5">[1]ELÉTRICA!#REF!</definedName>
    <definedName name="COMPOSICAOE150" localSheetId="11">[1]ELÉTRICA!#REF!</definedName>
    <definedName name="COMPOSICAOE150" localSheetId="15">[1]ELÉTRICA!#REF!</definedName>
    <definedName name="COMPOSICAOE150" localSheetId="14">[1]ELÉTRICA!#REF!</definedName>
    <definedName name="COMPOSICAOE150" localSheetId="12">[1]ELÉTRICA!#REF!</definedName>
    <definedName name="COMPOSICAOE150">[1]ELÉTRICA!#REF!</definedName>
    <definedName name="COMPOSICAOE151" localSheetId="2">[1]ELÉTRICA!#REF!</definedName>
    <definedName name="COMPOSICAOE151" localSheetId="9">[1]ELÉTRICA!#REF!</definedName>
    <definedName name="COMPOSICAOE151" localSheetId="18">[1]ELÉTRICA!#REF!</definedName>
    <definedName name="COMPOSICAOE151" localSheetId="17">[1]ELÉTRICA!#REF!</definedName>
    <definedName name="COMPOSICAOE151" localSheetId="16">[1]ELÉTRICA!#REF!</definedName>
    <definedName name="COMPOSICAOE151" localSheetId="3">[1]ELÉTRICA!#REF!</definedName>
    <definedName name="COMPOSICAOE151" localSheetId="4">[1]ELÉTRICA!#REF!</definedName>
    <definedName name="COMPOSICAOE151" localSheetId="10">[1]ELÉTRICA!#REF!</definedName>
    <definedName name="COMPOSICAOE151" localSheetId="6">[1]ELÉTRICA!#REF!</definedName>
    <definedName name="COMPOSICAOE151" localSheetId="5">[1]ELÉTRICA!#REF!</definedName>
    <definedName name="COMPOSICAOE151" localSheetId="11">[1]ELÉTRICA!#REF!</definedName>
    <definedName name="COMPOSICAOE151" localSheetId="15">[1]ELÉTRICA!#REF!</definedName>
    <definedName name="COMPOSICAOE151" localSheetId="14">[1]ELÉTRICA!#REF!</definedName>
    <definedName name="COMPOSICAOE151" localSheetId="12">[1]ELÉTRICA!#REF!</definedName>
    <definedName name="COMPOSICAOE151">[1]ELÉTRICA!#REF!</definedName>
    <definedName name="COMPOSICAOE152" localSheetId="2">[1]ELÉTRICA!#REF!</definedName>
    <definedName name="COMPOSICAOE152" localSheetId="9">[1]ELÉTRICA!#REF!</definedName>
    <definedName name="COMPOSICAOE152" localSheetId="18">[1]ELÉTRICA!#REF!</definedName>
    <definedName name="COMPOSICAOE152" localSheetId="17">[1]ELÉTRICA!#REF!</definedName>
    <definedName name="COMPOSICAOE152" localSheetId="16">[1]ELÉTRICA!#REF!</definedName>
    <definedName name="COMPOSICAOE152" localSheetId="3">[1]ELÉTRICA!#REF!</definedName>
    <definedName name="COMPOSICAOE152" localSheetId="4">[1]ELÉTRICA!#REF!</definedName>
    <definedName name="COMPOSICAOE152" localSheetId="10">[1]ELÉTRICA!#REF!</definedName>
    <definedName name="COMPOSICAOE152" localSheetId="6">[1]ELÉTRICA!#REF!</definedName>
    <definedName name="COMPOSICAOE152" localSheetId="5">[1]ELÉTRICA!#REF!</definedName>
    <definedName name="COMPOSICAOE152" localSheetId="11">[1]ELÉTRICA!#REF!</definedName>
    <definedName name="COMPOSICAOE152" localSheetId="15">[1]ELÉTRICA!#REF!</definedName>
    <definedName name="COMPOSICAOE152" localSheetId="14">[1]ELÉTRICA!#REF!</definedName>
    <definedName name="COMPOSICAOE152" localSheetId="12">[1]ELÉTRICA!#REF!</definedName>
    <definedName name="COMPOSICAOE152">[1]ELÉTRICA!#REF!</definedName>
    <definedName name="COMPOSICAOE154" localSheetId="2">[1]ELÉTRICA!#REF!</definedName>
    <definedName name="COMPOSICAOE154" localSheetId="9">[1]ELÉTRICA!#REF!</definedName>
    <definedName name="COMPOSICAOE154" localSheetId="18">[1]ELÉTRICA!#REF!</definedName>
    <definedName name="COMPOSICAOE154" localSheetId="17">[1]ELÉTRICA!#REF!</definedName>
    <definedName name="COMPOSICAOE154" localSheetId="16">[1]ELÉTRICA!#REF!</definedName>
    <definedName name="COMPOSICAOE154" localSheetId="3">[1]ELÉTRICA!#REF!</definedName>
    <definedName name="COMPOSICAOE154" localSheetId="4">[1]ELÉTRICA!#REF!</definedName>
    <definedName name="COMPOSICAOE154" localSheetId="10">[1]ELÉTRICA!#REF!</definedName>
    <definedName name="COMPOSICAOE154" localSheetId="6">[1]ELÉTRICA!#REF!</definedName>
    <definedName name="COMPOSICAOE154" localSheetId="5">[1]ELÉTRICA!#REF!</definedName>
    <definedName name="COMPOSICAOE154" localSheetId="11">[1]ELÉTRICA!#REF!</definedName>
    <definedName name="COMPOSICAOE154" localSheetId="15">[1]ELÉTRICA!#REF!</definedName>
    <definedName name="COMPOSICAOE154" localSheetId="14">[1]ELÉTRICA!#REF!</definedName>
    <definedName name="COMPOSICAOE154" localSheetId="12">[1]ELÉTRICA!#REF!</definedName>
    <definedName name="COMPOSICAOE154">[1]ELÉTRICA!#REF!</definedName>
    <definedName name="COMPOSICAOE19" localSheetId="2">#REF!</definedName>
    <definedName name="COMPOSICAOE19" localSheetId="9">#REF!</definedName>
    <definedName name="COMPOSICAOE19" localSheetId="18">#REF!</definedName>
    <definedName name="COMPOSICAOE19" localSheetId="17">#REF!</definedName>
    <definedName name="COMPOSICAOE19" localSheetId="16">#REF!</definedName>
    <definedName name="COMPOSICAOE19" localSheetId="3">#REF!</definedName>
    <definedName name="COMPOSICAOE19" localSheetId="4">#REF!</definedName>
    <definedName name="COMPOSICAOE19" localSheetId="10">#REF!</definedName>
    <definedName name="COMPOSICAOE19" localSheetId="6">#REF!</definedName>
    <definedName name="COMPOSICAOE19" localSheetId="5">#REF!</definedName>
    <definedName name="COMPOSICAOE19" localSheetId="11">#REF!</definedName>
    <definedName name="COMPOSICAOE19" localSheetId="15">#REF!</definedName>
    <definedName name="COMPOSICAOE19" localSheetId="14">#REF!</definedName>
    <definedName name="COMPOSICAOE19" localSheetId="12">#REF!</definedName>
    <definedName name="COMPOSICAOE19">#REF!</definedName>
    <definedName name="COMPOSICAOE20" localSheetId="2">#REF!</definedName>
    <definedName name="COMPOSICAOE20" localSheetId="9">#REF!</definedName>
    <definedName name="COMPOSICAOE20" localSheetId="18">#REF!</definedName>
    <definedName name="COMPOSICAOE20" localSheetId="17">#REF!</definedName>
    <definedName name="COMPOSICAOE20" localSheetId="16">#REF!</definedName>
    <definedName name="COMPOSICAOE20" localSheetId="3">#REF!</definedName>
    <definedName name="COMPOSICAOE20" localSheetId="4">#REF!</definedName>
    <definedName name="COMPOSICAOE20" localSheetId="10">#REF!</definedName>
    <definedName name="COMPOSICAOE20" localSheetId="6">#REF!</definedName>
    <definedName name="COMPOSICAOE20" localSheetId="5">#REF!</definedName>
    <definedName name="COMPOSICAOE20" localSheetId="11">#REF!</definedName>
    <definedName name="COMPOSICAOE20" localSheetId="15">#REF!</definedName>
    <definedName name="COMPOSICAOE20" localSheetId="14">#REF!</definedName>
    <definedName name="COMPOSICAOE20" localSheetId="12">#REF!</definedName>
    <definedName name="COMPOSICAOE20">#REF!</definedName>
    <definedName name="COMPOSICAOE21" localSheetId="2">#REF!</definedName>
    <definedName name="COMPOSICAOE21" localSheetId="9">#REF!</definedName>
    <definedName name="COMPOSICAOE21" localSheetId="18">#REF!</definedName>
    <definedName name="COMPOSICAOE21" localSheetId="17">#REF!</definedName>
    <definedName name="COMPOSICAOE21" localSheetId="16">#REF!</definedName>
    <definedName name="COMPOSICAOE21" localSheetId="3">#REF!</definedName>
    <definedName name="COMPOSICAOE21" localSheetId="4">#REF!</definedName>
    <definedName name="COMPOSICAOE21" localSheetId="10">#REF!</definedName>
    <definedName name="COMPOSICAOE21" localSheetId="6">#REF!</definedName>
    <definedName name="COMPOSICAOE21" localSheetId="5">#REF!</definedName>
    <definedName name="COMPOSICAOE21" localSheetId="11">#REF!</definedName>
    <definedName name="COMPOSICAOE21" localSheetId="15">#REF!</definedName>
    <definedName name="COMPOSICAOE21" localSheetId="14">#REF!</definedName>
    <definedName name="COMPOSICAOE21" localSheetId="12">#REF!</definedName>
    <definedName name="COMPOSICAOE21">#REF!</definedName>
    <definedName name="COMPOSICAOE22" localSheetId="2">#REF!</definedName>
    <definedName name="COMPOSICAOE22" localSheetId="9">#REF!</definedName>
    <definedName name="COMPOSICAOE22" localSheetId="18">#REF!</definedName>
    <definedName name="COMPOSICAOE22" localSheetId="17">#REF!</definedName>
    <definedName name="COMPOSICAOE22" localSheetId="16">#REF!</definedName>
    <definedName name="COMPOSICAOE22" localSheetId="3">#REF!</definedName>
    <definedName name="COMPOSICAOE22" localSheetId="4">#REF!</definedName>
    <definedName name="COMPOSICAOE22" localSheetId="10">#REF!</definedName>
    <definedName name="COMPOSICAOE22" localSheetId="6">#REF!</definedName>
    <definedName name="COMPOSICAOE22" localSheetId="5">#REF!</definedName>
    <definedName name="COMPOSICAOE22" localSheetId="11">#REF!</definedName>
    <definedName name="COMPOSICAOE22" localSheetId="15">#REF!</definedName>
    <definedName name="COMPOSICAOE22" localSheetId="14">#REF!</definedName>
    <definedName name="COMPOSICAOE22" localSheetId="12">#REF!</definedName>
    <definedName name="COMPOSICAOE22">#REF!</definedName>
    <definedName name="COMPOSICAOE23" localSheetId="2">#REF!</definedName>
    <definedName name="COMPOSICAOE23" localSheetId="9">#REF!</definedName>
    <definedName name="COMPOSICAOE23" localSheetId="18">#REF!</definedName>
    <definedName name="COMPOSICAOE23" localSheetId="17">#REF!</definedName>
    <definedName name="COMPOSICAOE23" localSheetId="16">#REF!</definedName>
    <definedName name="COMPOSICAOE23" localSheetId="3">#REF!</definedName>
    <definedName name="COMPOSICAOE23" localSheetId="4">#REF!</definedName>
    <definedName name="COMPOSICAOE23" localSheetId="10">#REF!</definedName>
    <definedName name="COMPOSICAOE23" localSheetId="6">#REF!</definedName>
    <definedName name="COMPOSICAOE23" localSheetId="5">#REF!</definedName>
    <definedName name="COMPOSICAOE23" localSheetId="11">#REF!</definedName>
    <definedName name="COMPOSICAOE23" localSheetId="15">#REF!</definedName>
    <definedName name="COMPOSICAOE23" localSheetId="14">#REF!</definedName>
    <definedName name="COMPOSICAOE23" localSheetId="12">#REF!</definedName>
    <definedName name="COMPOSICAOE23">#REF!</definedName>
    <definedName name="COMPOSICAOE24" localSheetId="2">#REF!</definedName>
    <definedName name="COMPOSICAOE24" localSheetId="9">#REF!</definedName>
    <definedName name="COMPOSICAOE24" localSheetId="18">#REF!</definedName>
    <definedName name="COMPOSICAOE24" localSheetId="17">#REF!</definedName>
    <definedName name="COMPOSICAOE24" localSheetId="16">#REF!</definedName>
    <definedName name="COMPOSICAOE24" localSheetId="3">#REF!</definedName>
    <definedName name="COMPOSICAOE24" localSheetId="4">#REF!</definedName>
    <definedName name="COMPOSICAOE24" localSheetId="10">#REF!</definedName>
    <definedName name="COMPOSICAOE24" localSheetId="6">#REF!</definedName>
    <definedName name="COMPOSICAOE24" localSheetId="5">#REF!</definedName>
    <definedName name="COMPOSICAOE24" localSheetId="11">#REF!</definedName>
    <definedName name="COMPOSICAOE24" localSheetId="15">#REF!</definedName>
    <definedName name="COMPOSICAOE24" localSheetId="14">#REF!</definedName>
    <definedName name="COMPOSICAOE24" localSheetId="12">#REF!</definedName>
    <definedName name="COMPOSICAOE24">#REF!</definedName>
    <definedName name="COMPOSICAOI1" localSheetId="2">#REF!</definedName>
    <definedName name="COMPOSICAOI1" localSheetId="9">#REF!</definedName>
    <definedName name="COMPOSICAOI1" localSheetId="18">#REF!</definedName>
    <definedName name="COMPOSICAOI1" localSheetId="17">#REF!</definedName>
    <definedName name="COMPOSICAOI1" localSheetId="16">#REF!</definedName>
    <definedName name="COMPOSICAOI1" localSheetId="3">#REF!</definedName>
    <definedName name="COMPOSICAOI1" localSheetId="4">#REF!</definedName>
    <definedName name="COMPOSICAOI1" localSheetId="10">#REF!</definedName>
    <definedName name="COMPOSICAOI1" localSheetId="6">#REF!</definedName>
    <definedName name="COMPOSICAOI1" localSheetId="5">#REF!</definedName>
    <definedName name="COMPOSICAOI1" localSheetId="11">#REF!</definedName>
    <definedName name="COMPOSICAOI1" localSheetId="15">#REF!</definedName>
    <definedName name="COMPOSICAOI1" localSheetId="14">#REF!</definedName>
    <definedName name="COMPOSICAOI1" localSheetId="12">#REF!</definedName>
    <definedName name="COMPOSICAOI1">#REF!</definedName>
    <definedName name="COMPOSICAOI10" localSheetId="2">#REF!</definedName>
    <definedName name="COMPOSICAOI10" localSheetId="9">#REF!</definedName>
    <definedName name="COMPOSICAOI10" localSheetId="18">#REF!</definedName>
    <definedName name="COMPOSICAOI10" localSheetId="17">#REF!</definedName>
    <definedName name="COMPOSICAOI10" localSheetId="16">#REF!</definedName>
    <definedName name="COMPOSICAOI10" localSheetId="3">#REF!</definedName>
    <definedName name="COMPOSICAOI10" localSheetId="4">#REF!</definedName>
    <definedName name="COMPOSICAOI10" localSheetId="10">#REF!</definedName>
    <definedName name="COMPOSICAOI10" localSheetId="6">#REF!</definedName>
    <definedName name="COMPOSICAOI10" localSheetId="5">#REF!</definedName>
    <definedName name="COMPOSICAOI10" localSheetId="11">#REF!</definedName>
    <definedName name="COMPOSICAOI10" localSheetId="15">#REF!</definedName>
    <definedName name="COMPOSICAOI10" localSheetId="14">#REF!</definedName>
    <definedName name="COMPOSICAOI10" localSheetId="12">#REF!</definedName>
    <definedName name="COMPOSICAOI10">#REF!</definedName>
    <definedName name="COMPOSICAOI100">[1]INFRA!$F$80</definedName>
    <definedName name="COMPOSICAOI101">[1]INFRA!$F$98</definedName>
    <definedName name="COMPOSICAOI102">[1]INFRA!$F$116</definedName>
    <definedName name="COMPOSICAOI103">[1]INFRA!$F$134</definedName>
    <definedName name="COMPOSICAOI104">[1]INFRA!$F$152</definedName>
    <definedName name="COMPOSICAOI105">[1]INFRA!$F$170</definedName>
    <definedName name="COMPOSICAOI106">[1]INFRA!$F$188</definedName>
    <definedName name="COMPOSICAOI107">[1]INFRA!$F$206</definedName>
    <definedName name="COMPOSICAOI108">[1]INFRA!$F$224</definedName>
    <definedName name="COMPOSICAOI109" localSheetId="2">[1]INFRA!#REF!</definedName>
    <definedName name="COMPOSICAOI109" localSheetId="9">[1]INFRA!#REF!</definedName>
    <definedName name="COMPOSICAOI109" localSheetId="18">[1]INFRA!#REF!</definedName>
    <definedName name="COMPOSICAOI109" localSheetId="17">[1]INFRA!#REF!</definedName>
    <definedName name="COMPOSICAOI109" localSheetId="16">[1]INFRA!#REF!</definedName>
    <definedName name="COMPOSICAOI109" localSheetId="3">[1]INFRA!#REF!</definedName>
    <definedName name="COMPOSICAOI109" localSheetId="4">[1]INFRA!#REF!</definedName>
    <definedName name="COMPOSICAOI109" localSheetId="10">[1]INFRA!#REF!</definedName>
    <definedName name="COMPOSICAOI109" localSheetId="6">[1]INFRA!#REF!</definedName>
    <definedName name="COMPOSICAOI109" localSheetId="5">[1]INFRA!#REF!</definedName>
    <definedName name="COMPOSICAOI109" localSheetId="11">[1]INFRA!#REF!</definedName>
    <definedName name="COMPOSICAOI109" localSheetId="15">[1]INFRA!#REF!</definedName>
    <definedName name="COMPOSICAOI109" localSheetId="14">[1]INFRA!#REF!</definedName>
    <definedName name="COMPOSICAOI109" localSheetId="12">[1]INFRA!#REF!</definedName>
    <definedName name="COMPOSICAOI109">[1]INFRA!#REF!</definedName>
    <definedName name="COMPOSICAOI11" localSheetId="2">#REF!</definedName>
    <definedName name="COMPOSICAOI11" localSheetId="9">#REF!</definedName>
    <definedName name="COMPOSICAOI11" localSheetId="18">#REF!</definedName>
    <definedName name="COMPOSICAOI11" localSheetId="17">#REF!</definedName>
    <definedName name="COMPOSICAOI11" localSheetId="16">#REF!</definedName>
    <definedName name="COMPOSICAOI11" localSheetId="3">#REF!</definedName>
    <definedName name="COMPOSICAOI11" localSheetId="4">#REF!</definedName>
    <definedName name="COMPOSICAOI11" localSheetId="10">#REF!</definedName>
    <definedName name="COMPOSICAOI11" localSheetId="6">#REF!</definedName>
    <definedName name="COMPOSICAOI11" localSheetId="5">#REF!</definedName>
    <definedName name="COMPOSICAOI11" localSheetId="11">#REF!</definedName>
    <definedName name="COMPOSICAOI11" localSheetId="15">#REF!</definedName>
    <definedName name="COMPOSICAOI11" localSheetId="14">#REF!</definedName>
    <definedName name="COMPOSICAOI11" localSheetId="12">#REF!</definedName>
    <definedName name="COMPOSICAOI11">#REF!</definedName>
    <definedName name="COMPOSICAOI110" localSheetId="2">[1]INFRA!#REF!</definedName>
    <definedName name="COMPOSICAOI110" localSheetId="9">[1]INFRA!#REF!</definedName>
    <definedName name="COMPOSICAOI110" localSheetId="18">[1]INFRA!#REF!</definedName>
    <definedName name="COMPOSICAOI110" localSheetId="17">[1]INFRA!#REF!</definedName>
    <definedName name="COMPOSICAOI110" localSheetId="16">[1]INFRA!#REF!</definedName>
    <definedName name="COMPOSICAOI110" localSheetId="3">[1]INFRA!#REF!</definedName>
    <definedName name="COMPOSICAOI110" localSheetId="4">[1]INFRA!#REF!</definedName>
    <definedName name="COMPOSICAOI110" localSheetId="10">[1]INFRA!#REF!</definedName>
    <definedName name="COMPOSICAOI110" localSheetId="6">[1]INFRA!#REF!</definedName>
    <definedName name="COMPOSICAOI110" localSheetId="5">[1]INFRA!#REF!</definedName>
    <definedName name="COMPOSICAOI110" localSheetId="11">[1]INFRA!#REF!</definedName>
    <definedName name="COMPOSICAOI110" localSheetId="15">[1]INFRA!#REF!</definedName>
    <definedName name="COMPOSICAOI110" localSheetId="14">[1]INFRA!#REF!</definedName>
    <definedName name="COMPOSICAOI110" localSheetId="12">[1]INFRA!#REF!</definedName>
    <definedName name="COMPOSICAOI110">[1]INFRA!#REF!</definedName>
    <definedName name="COMPOSICAOI111">[1]INFRA!$F$242</definedName>
    <definedName name="COMPOSICAOI112">[1]INFRA!$F$261</definedName>
    <definedName name="COMPOSICAOI113">[1]INFRA!$F$279</definedName>
    <definedName name="COMPOSICAOI114" localSheetId="2">[1]INFRA!#REF!</definedName>
    <definedName name="COMPOSICAOI114" localSheetId="9">[1]INFRA!#REF!</definedName>
    <definedName name="COMPOSICAOI114" localSheetId="18">[1]INFRA!#REF!</definedName>
    <definedName name="COMPOSICAOI114" localSheetId="17">[1]INFRA!#REF!</definedName>
    <definedName name="COMPOSICAOI114" localSheetId="16">[1]INFRA!#REF!</definedName>
    <definedName name="COMPOSICAOI114" localSheetId="3">[1]INFRA!#REF!</definedName>
    <definedName name="COMPOSICAOI114" localSheetId="4">[1]INFRA!#REF!</definedName>
    <definedName name="COMPOSICAOI114" localSheetId="10">[1]INFRA!#REF!</definedName>
    <definedName name="COMPOSICAOI114" localSheetId="6">[1]INFRA!#REF!</definedName>
    <definedName name="COMPOSICAOI114" localSheetId="5">[1]INFRA!#REF!</definedName>
    <definedName name="COMPOSICAOI114" localSheetId="11">[1]INFRA!#REF!</definedName>
    <definedName name="COMPOSICAOI114" localSheetId="15">[1]INFRA!#REF!</definedName>
    <definedName name="COMPOSICAOI114" localSheetId="14">[1]INFRA!#REF!</definedName>
    <definedName name="COMPOSICAOI114" localSheetId="12">[1]INFRA!#REF!</definedName>
    <definedName name="COMPOSICAOI114">[1]INFRA!#REF!</definedName>
    <definedName name="COMPOSICAOI115" localSheetId="2">[1]INFRA!#REF!</definedName>
    <definedName name="COMPOSICAOI115" localSheetId="9">[1]INFRA!#REF!</definedName>
    <definedName name="COMPOSICAOI115" localSheetId="18">[1]INFRA!#REF!</definedName>
    <definedName name="COMPOSICAOI115" localSheetId="17">[1]INFRA!#REF!</definedName>
    <definedName name="COMPOSICAOI115" localSheetId="16">[1]INFRA!#REF!</definedName>
    <definedName name="COMPOSICAOI115" localSheetId="3">[1]INFRA!#REF!</definedName>
    <definedName name="COMPOSICAOI115" localSheetId="4">[1]INFRA!#REF!</definedName>
    <definedName name="COMPOSICAOI115" localSheetId="10">[1]INFRA!#REF!</definedName>
    <definedName name="COMPOSICAOI115" localSheetId="6">[1]INFRA!#REF!</definedName>
    <definedName name="COMPOSICAOI115" localSheetId="5">[1]INFRA!#REF!</definedName>
    <definedName name="COMPOSICAOI115" localSheetId="11">[1]INFRA!#REF!</definedName>
    <definedName name="COMPOSICAOI115" localSheetId="15">[1]INFRA!#REF!</definedName>
    <definedName name="COMPOSICAOI115" localSheetId="14">[1]INFRA!#REF!</definedName>
    <definedName name="COMPOSICAOI115" localSheetId="12">[1]INFRA!#REF!</definedName>
    <definedName name="COMPOSICAOI115">[1]INFRA!#REF!</definedName>
    <definedName name="COMPOSICAOI116">[1]INFRA!$F$297</definedName>
    <definedName name="COMPOSICAOI117" localSheetId="2">[1]INFRA!#REF!</definedName>
    <definedName name="COMPOSICAOI117" localSheetId="9">[1]INFRA!#REF!</definedName>
    <definedName name="COMPOSICAOI117" localSheetId="18">[1]INFRA!#REF!</definedName>
    <definedName name="COMPOSICAOI117" localSheetId="17">[1]INFRA!#REF!</definedName>
    <definedName name="COMPOSICAOI117" localSheetId="16">[1]INFRA!#REF!</definedName>
    <definedName name="COMPOSICAOI117" localSheetId="3">[1]INFRA!#REF!</definedName>
    <definedName name="COMPOSICAOI117" localSheetId="4">[1]INFRA!#REF!</definedName>
    <definedName name="COMPOSICAOI117" localSheetId="10">[1]INFRA!#REF!</definedName>
    <definedName name="COMPOSICAOI117" localSheetId="6">[1]INFRA!#REF!</definedName>
    <definedName name="COMPOSICAOI117" localSheetId="5">[1]INFRA!#REF!</definedName>
    <definedName name="COMPOSICAOI117" localSheetId="11">[1]INFRA!#REF!</definedName>
    <definedName name="COMPOSICAOI117" localSheetId="15">[1]INFRA!#REF!</definedName>
    <definedName name="COMPOSICAOI117" localSheetId="14">[1]INFRA!#REF!</definedName>
    <definedName name="COMPOSICAOI117" localSheetId="12">[1]INFRA!#REF!</definedName>
    <definedName name="COMPOSICAOI117">[1]INFRA!#REF!</definedName>
    <definedName name="COMPOSICAOI118">[1]INFRA!$F$315</definedName>
    <definedName name="COMPOSICAOI119" localSheetId="2">[1]INFRA!#REF!</definedName>
    <definedName name="COMPOSICAOI119" localSheetId="9">[1]INFRA!#REF!</definedName>
    <definedName name="COMPOSICAOI119" localSheetId="18">[1]INFRA!#REF!</definedName>
    <definedName name="COMPOSICAOI119" localSheetId="17">[1]INFRA!#REF!</definedName>
    <definedName name="COMPOSICAOI119" localSheetId="16">[1]INFRA!#REF!</definedName>
    <definedName name="COMPOSICAOI119" localSheetId="3">[1]INFRA!#REF!</definedName>
    <definedName name="COMPOSICAOI119" localSheetId="4">[1]INFRA!#REF!</definedName>
    <definedName name="COMPOSICAOI119" localSheetId="10">[1]INFRA!#REF!</definedName>
    <definedName name="COMPOSICAOI119" localSheetId="6">[1]INFRA!#REF!</definedName>
    <definedName name="COMPOSICAOI119" localSheetId="5">[1]INFRA!#REF!</definedName>
    <definedName name="COMPOSICAOI119" localSheetId="11">[1]INFRA!#REF!</definedName>
    <definedName name="COMPOSICAOI119" localSheetId="15">[1]INFRA!#REF!</definedName>
    <definedName name="COMPOSICAOI119" localSheetId="14">[1]INFRA!#REF!</definedName>
    <definedName name="COMPOSICAOI119" localSheetId="12">[1]INFRA!#REF!</definedName>
    <definedName name="COMPOSICAOI119">[1]INFRA!#REF!</definedName>
    <definedName name="COMPOSICAOI12" localSheetId="2">#REF!</definedName>
    <definedName name="COMPOSICAOI12" localSheetId="9">#REF!</definedName>
    <definedName name="COMPOSICAOI12" localSheetId="18">#REF!</definedName>
    <definedName name="COMPOSICAOI12" localSheetId="17">#REF!</definedName>
    <definedName name="COMPOSICAOI12" localSheetId="16">#REF!</definedName>
    <definedName name="COMPOSICAOI12" localSheetId="3">#REF!</definedName>
    <definedName name="COMPOSICAOI12" localSheetId="4">#REF!</definedName>
    <definedName name="COMPOSICAOI12" localSheetId="10">#REF!</definedName>
    <definedName name="COMPOSICAOI12" localSheetId="6">#REF!</definedName>
    <definedName name="COMPOSICAOI12" localSheetId="5">#REF!</definedName>
    <definedName name="COMPOSICAOI12" localSheetId="11">#REF!</definedName>
    <definedName name="COMPOSICAOI12" localSheetId="15">#REF!</definedName>
    <definedName name="COMPOSICAOI12" localSheetId="14">#REF!</definedName>
    <definedName name="COMPOSICAOI12" localSheetId="12">#REF!</definedName>
    <definedName name="COMPOSICAOI12">#REF!</definedName>
    <definedName name="COMPOSICAOI120">[1]INFRA!$F$334</definedName>
    <definedName name="COMPOSICAOI121">[1]INFRA!$F$352</definedName>
    <definedName name="COMPOSICAOI122">[1]INFRA!$F$370</definedName>
    <definedName name="COMPOSICAOI123">[1]INFRA!$F$388</definedName>
    <definedName name="COMPOSICAOI124">[1]INFRA!$F$406</definedName>
    <definedName name="COMPOSICAOI125">[1]INFRA!$F$424</definedName>
    <definedName name="COMPOSICAOI126">[1]INFRA!$F$442</definedName>
    <definedName name="COMPOSICAOI127">[1]INFRA!$F$460</definedName>
    <definedName name="COMPOSICAOI128">[1]INFRA!$F$478</definedName>
    <definedName name="COMPOSICAOI129">[1]INFRA!$F$496</definedName>
    <definedName name="COMPOSICAOI13" localSheetId="2">#REF!</definedName>
    <definedName name="COMPOSICAOI13" localSheetId="9">#REF!</definedName>
    <definedName name="COMPOSICAOI13" localSheetId="18">#REF!</definedName>
    <definedName name="COMPOSICAOI13" localSheetId="17">#REF!</definedName>
    <definedName name="COMPOSICAOI13" localSheetId="16">#REF!</definedName>
    <definedName name="COMPOSICAOI13" localSheetId="3">#REF!</definedName>
    <definedName name="COMPOSICAOI13" localSheetId="4">#REF!</definedName>
    <definedName name="COMPOSICAOI13" localSheetId="10">#REF!</definedName>
    <definedName name="COMPOSICAOI13" localSheetId="6">#REF!</definedName>
    <definedName name="COMPOSICAOI13" localSheetId="5">#REF!</definedName>
    <definedName name="COMPOSICAOI13" localSheetId="11">#REF!</definedName>
    <definedName name="COMPOSICAOI13" localSheetId="15">#REF!</definedName>
    <definedName name="COMPOSICAOI13" localSheetId="14">#REF!</definedName>
    <definedName name="COMPOSICAOI13" localSheetId="12">#REF!</definedName>
    <definedName name="COMPOSICAOI13">#REF!</definedName>
    <definedName name="COMPOSICAOI130">[1]INFRA!$F$514</definedName>
    <definedName name="COMPOSICAOI135" localSheetId="2">[1]ELÉTRICA!#REF!</definedName>
    <definedName name="COMPOSICAOI135" localSheetId="9">[1]ELÉTRICA!#REF!</definedName>
    <definedName name="COMPOSICAOI135" localSheetId="18">[1]ELÉTRICA!#REF!</definedName>
    <definedName name="COMPOSICAOI135" localSheetId="17">[1]ELÉTRICA!#REF!</definedName>
    <definedName name="COMPOSICAOI135" localSheetId="16">[1]ELÉTRICA!#REF!</definedName>
    <definedName name="COMPOSICAOI135" localSheetId="3">[1]ELÉTRICA!#REF!</definedName>
    <definedName name="COMPOSICAOI135" localSheetId="4">[1]ELÉTRICA!#REF!</definedName>
    <definedName name="COMPOSICAOI135" localSheetId="10">[1]ELÉTRICA!#REF!</definedName>
    <definedName name="COMPOSICAOI135" localSheetId="6">[1]ELÉTRICA!#REF!</definedName>
    <definedName name="COMPOSICAOI135" localSheetId="5">[1]ELÉTRICA!#REF!</definedName>
    <definedName name="COMPOSICAOI135" localSheetId="11">[1]ELÉTRICA!#REF!</definedName>
    <definedName name="COMPOSICAOI135" localSheetId="15">[1]ELÉTRICA!#REF!</definedName>
    <definedName name="COMPOSICAOI135" localSheetId="14">[1]ELÉTRICA!#REF!</definedName>
    <definedName name="COMPOSICAOI135" localSheetId="12">[1]ELÉTRICA!#REF!</definedName>
    <definedName name="COMPOSICAOI135">[1]ELÉTRICA!#REF!</definedName>
    <definedName name="COMPOSICAOI14" localSheetId="2">#REF!</definedName>
    <definedName name="COMPOSICAOI14" localSheetId="9">#REF!</definedName>
    <definedName name="COMPOSICAOI14" localSheetId="18">#REF!</definedName>
    <definedName name="COMPOSICAOI14" localSheetId="17">#REF!</definedName>
    <definedName name="COMPOSICAOI14" localSheetId="16">#REF!</definedName>
    <definedName name="COMPOSICAOI14" localSheetId="3">#REF!</definedName>
    <definedName name="COMPOSICAOI14" localSheetId="4">#REF!</definedName>
    <definedName name="COMPOSICAOI14" localSheetId="10">#REF!</definedName>
    <definedName name="COMPOSICAOI14" localSheetId="6">#REF!</definedName>
    <definedName name="COMPOSICAOI14" localSheetId="5">#REF!</definedName>
    <definedName name="COMPOSICAOI14" localSheetId="11">#REF!</definedName>
    <definedName name="COMPOSICAOI14" localSheetId="15">#REF!</definedName>
    <definedName name="COMPOSICAOI14" localSheetId="14">#REF!</definedName>
    <definedName name="COMPOSICAOI14" localSheetId="12">#REF!</definedName>
    <definedName name="COMPOSICAOI14">#REF!</definedName>
    <definedName name="COMPOSICAOI15" localSheetId="2">#REF!</definedName>
    <definedName name="COMPOSICAOI15" localSheetId="9">#REF!</definedName>
    <definedName name="COMPOSICAOI15" localSheetId="18">#REF!</definedName>
    <definedName name="COMPOSICAOI15" localSheetId="17">#REF!</definedName>
    <definedName name="COMPOSICAOI15" localSheetId="16">#REF!</definedName>
    <definedName name="COMPOSICAOI15" localSheetId="3">#REF!</definedName>
    <definedName name="COMPOSICAOI15" localSheetId="4">#REF!</definedName>
    <definedName name="COMPOSICAOI15" localSheetId="10">#REF!</definedName>
    <definedName name="COMPOSICAOI15" localSheetId="6">#REF!</definedName>
    <definedName name="COMPOSICAOI15" localSheetId="5">#REF!</definedName>
    <definedName name="COMPOSICAOI15" localSheetId="11">#REF!</definedName>
    <definedName name="COMPOSICAOI15" localSheetId="15">#REF!</definedName>
    <definedName name="COMPOSICAOI15" localSheetId="14">#REF!</definedName>
    <definedName name="COMPOSICAOI15" localSheetId="12">#REF!</definedName>
    <definedName name="COMPOSICAOI15">#REF!</definedName>
    <definedName name="COMPOSICAOI153" localSheetId="2">[1]INFRA!#REF!</definedName>
    <definedName name="COMPOSICAOI153" localSheetId="9">[1]INFRA!#REF!</definedName>
    <definedName name="COMPOSICAOI153" localSheetId="18">[1]INFRA!#REF!</definedName>
    <definedName name="COMPOSICAOI153" localSheetId="17">[1]INFRA!#REF!</definedName>
    <definedName name="COMPOSICAOI153" localSheetId="16">[1]INFRA!#REF!</definedName>
    <definedName name="COMPOSICAOI153" localSheetId="3">[1]INFRA!#REF!</definedName>
    <definedName name="COMPOSICAOI153" localSheetId="4">[1]INFRA!#REF!</definedName>
    <definedName name="COMPOSICAOI153" localSheetId="10">[1]INFRA!#REF!</definedName>
    <definedName name="COMPOSICAOI153" localSheetId="6">[1]INFRA!#REF!</definedName>
    <definedName name="COMPOSICAOI153" localSheetId="5">[1]INFRA!#REF!</definedName>
    <definedName name="COMPOSICAOI153" localSheetId="11">[1]INFRA!#REF!</definedName>
    <definedName name="COMPOSICAOI153" localSheetId="15">[1]INFRA!#REF!</definedName>
    <definedName name="COMPOSICAOI153" localSheetId="14">[1]INFRA!#REF!</definedName>
    <definedName name="COMPOSICAOI153" localSheetId="12">[1]INFRA!#REF!</definedName>
    <definedName name="COMPOSICAOI153">[1]INFRA!#REF!</definedName>
    <definedName name="COMPOSICAOI155" localSheetId="2">[1]INFRA!#REF!</definedName>
    <definedName name="COMPOSICAOI155" localSheetId="9">[1]INFRA!#REF!</definedName>
    <definedName name="COMPOSICAOI155" localSheetId="18">[1]INFRA!#REF!</definedName>
    <definedName name="COMPOSICAOI155" localSheetId="17">[1]INFRA!#REF!</definedName>
    <definedName name="COMPOSICAOI155" localSheetId="16">[1]INFRA!#REF!</definedName>
    <definedName name="COMPOSICAOI155" localSheetId="3">[1]INFRA!#REF!</definedName>
    <definedName name="COMPOSICAOI155" localSheetId="4">[1]INFRA!#REF!</definedName>
    <definedName name="COMPOSICAOI155" localSheetId="10">[1]INFRA!#REF!</definedName>
    <definedName name="COMPOSICAOI155" localSheetId="6">[1]INFRA!#REF!</definedName>
    <definedName name="COMPOSICAOI155" localSheetId="5">[1]INFRA!#REF!</definedName>
    <definedName name="COMPOSICAOI155" localSheetId="11">[1]INFRA!#REF!</definedName>
    <definedName name="COMPOSICAOI155" localSheetId="15">[1]INFRA!#REF!</definedName>
    <definedName name="COMPOSICAOI155" localSheetId="14">[1]INFRA!#REF!</definedName>
    <definedName name="COMPOSICAOI155" localSheetId="12">[1]INFRA!#REF!</definedName>
    <definedName name="COMPOSICAOI155">[1]INFRA!#REF!</definedName>
    <definedName name="COMPOSICAOI156" localSheetId="2">[1]INFRA!#REF!</definedName>
    <definedName name="COMPOSICAOI156" localSheetId="9">[1]INFRA!#REF!</definedName>
    <definedName name="COMPOSICAOI156" localSheetId="18">[1]INFRA!#REF!</definedName>
    <definedName name="COMPOSICAOI156" localSheetId="17">[1]INFRA!#REF!</definedName>
    <definedName name="COMPOSICAOI156" localSheetId="16">[1]INFRA!#REF!</definedName>
    <definedName name="COMPOSICAOI156" localSheetId="3">[1]INFRA!#REF!</definedName>
    <definedName name="COMPOSICAOI156" localSheetId="4">[1]INFRA!#REF!</definedName>
    <definedName name="COMPOSICAOI156" localSheetId="10">[1]INFRA!#REF!</definedName>
    <definedName name="COMPOSICAOI156" localSheetId="6">[1]INFRA!#REF!</definedName>
    <definedName name="COMPOSICAOI156" localSheetId="5">[1]INFRA!#REF!</definedName>
    <definedName name="COMPOSICAOI156" localSheetId="11">[1]INFRA!#REF!</definedName>
    <definedName name="COMPOSICAOI156" localSheetId="15">[1]INFRA!#REF!</definedName>
    <definedName name="COMPOSICAOI156" localSheetId="14">[1]INFRA!#REF!</definedName>
    <definedName name="COMPOSICAOI156" localSheetId="12">[1]INFRA!#REF!</definedName>
    <definedName name="COMPOSICAOI156">[1]INFRA!#REF!</definedName>
    <definedName name="COMPOSICAOI157" localSheetId="2">[1]INFRA!#REF!</definedName>
    <definedName name="COMPOSICAOI157" localSheetId="9">[1]INFRA!#REF!</definedName>
    <definedName name="COMPOSICAOI157" localSheetId="18">[1]INFRA!#REF!</definedName>
    <definedName name="COMPOSICAOI157" localSheetId="17">[1]INFRA!#REF!</definedName>
    <definedName name="COMPOSICAOI157" localSheetId="16">[1]INFRA!#REF!</definedName>
    <definedName name="COMPOSICAOI157" localSheetId="3">[1]INFRA!#REF!</definedName>
    <definedName name="COMPOSICAOI157" localSheetId="4">[1]INFRA!#REF!</definedName>
    <definedName name="COMPOSICAOI157" localSheetId="10">[1]INFRA!#REF!</definedName>
    <definedName name="COMPOSICAOI157" localSheetId="6">[1]INFRA!#REF!</definedName>
    <definedName name="COMPOSICAOI157" localSheetId="5">[1]INFRA!#REF!</definedName>
    <definedName name="COMPOSICAOI157" localSheetId="11">[1]INFRA!#REF!</definedName>
    <definedName name="COMPOSICAOI157" localSheetId="15">[1]INFRA!#REF!</definedName>
    <definedName name="COMPOSICAOI157" localSheetId="14">[1]INFRA!#REF!</definedName>
    <definedName name="COMPOSICAOI157" localSheetId="12">[1]INFRA!#REF!</definedName>
    <definedName name="COMPOSICAOI157">[1]INFRA!#REF!</definedName>
    <definedName name="COMPOSICAOI16" localSheetId="2">#REF!</definedName>
    <definedName name="COMPOSICAOI16" localSheetId="9">#REF!</definedName>
    <definedName name="COMPOSICAOI16" localSheetId="18">#REF!</definedName>
    <definedName name="COMPOSICAOI16" localSheetId="17">#REF!</definedName>
    <definedName name="COMPOSICAOI16" localSheetId="16">#REF!</definedName>
    <definedName name="COMPOSICAOI16" localSheetId="3">#REF!</definedName>
    <definedName name="COMPOSICAOI16" localSheetId="4">#REF!</definedName>
    <definedName name="COMPOSICAOI16" localSheetId="10">#REF!</definedName>
    <definedName name="COMPOSICAOI16" localSheetId="6">#REF!</definedName>
    <definedName name="COMPOSICAOI16" localSheetId="5">#REF!</definedName>
    <definedName name="COMPOSICAOI16" localSheetId="11">#REF!</definedName>
    <definedName name="COMPOSICAOI16" localSheetId="15">#REF!</definedName>
    <definedName name="COMPOSICAOI16" localSheetId="14">#REF!</definedName>
    <definedName name="COMPOSICAOI16" localSheetId="12">#REF!</definedName>
    <definedName name="COMPOSICAOI16">#REF!</definedName>
    <definedName name="COMPOSICAOI17" localSheetId="2">#REF!</definedName>
    <definedName name="COMPOSICAOI17" localSheetId="9">#REF!</definedName>
    <definedName name="COMPOSICAOI17" localSheetId="18">#REF!</definedName>
    <definedName name="COMPOSICAOI17" localSheetId="17">#REF!</definedName>
    <definedName name="COMPOSICAOI17" localSheetId="16">#REF!</definedName>
    <definedName name="COMPOSICAOI17" localSheetId="3">#REF!</definedName>
    <definedName name="COMPOSICAOI17" localSheetId="4">#REF!</definedName>
    <definedName name="COMPOSICAOI17" localSheetId="10">#REF!</definedName>
    <definedName name="COMPOSICAOI17" localSheetId="6">#REF!</definedName>
    <definedName name="COMPOSICAOI17" localSheetId="5">#REF!</definedName>
    <definedName name="COMPOSICAOI17" localSheetId="11">#REF!</definedName>
    <definedName name="COMPOSICAOI17" localSheetId="15">#REF!</definedName>
    <definedName name="COMPOSICAOI17" localSheetId="14">#REF!</definedName>
    <definedName name="COMPOSICAOI17" localSheetId="12">#REF!</definedName>
    <definedName name="COMPOSICAOI17">#REF!</definedName>
    <definedName name="COMPOSICAOI18" localSheetId="2">#REF!</definedName>
    <definedName name="COMPOSICAOI18" localSheetId="9">#REF!</definedName>
    <definedName name="COMPOSICAOI18" localSheetId="18">#REF!</definedName>
    <definedName name="COMPOSICAOI18" localSheetId="17">#REF!</definedName>
    <definedName name="COMPOSICAOI18" localSheetId="16">#REF!</definedName>
    <definedName name="COMPOSICAOI18" localSheetId="3">#REF!</definedName>
    <definedName name="COMPOSICAOI18" localSheetId="4">#REF!</definedName>
    <definedName name="COMPOSICAOI18" localSheetId="10">#REF!</definedName>
    <definedName name="COMPOSICAOI18" localSheetId="6">#REF!</definedName>
    <definedName name="COMPOSICAOI18" localSheetId="5">#REF!</definedName>
    <definedName name="COMPOSICAOI18" localSheetId="11">#REF!</definedName>
    <definedName name="COMPOSICAOI18" localSheetId="15">#REF!</definedName>
    <definedName name="COMPOSICAOI18" localSheetId="14">#REF!</definedName>
    <definedName name="COMPOSICAOI18" localSheetId="12">#REF!</definedName>
    <definedName name="COMPOSICAOI18">#REF!</definedName>
    <definedName name="COMPOSICAOI2" localSheetId="2">#REF!</definedName>
    <definedName name="COMPOSICAOI2" localSheetId="9">#REF!</definedName>
    <definedName name="COMPOSICAOI2" localSheetId="18">#REF!</definedName>
    <definedName name="COMPOSICAOI2" localSheetId="17">#REF!</definedName>
    <definedName name="COMPOSICAOI2" localSheetId="16">#REF!</definedName>
    <definedName name="COMPOSICAOI2" localSheetId="3">#REF!</definedName>
    <definedName name="COMPOSICAOI2" localSheetId="4">#REF!</definedName>
    <definedName name="COMPOSICAOI2" localSheetId="10">#REF!</definedName>
    <definedName name="COMPOSICAOI2" localSheetId="6">#REF!</definedName>
    <definedName name="COMPOSICAOI2" localSheetId="5">#REF!</definedName>
    <definedName name="COMPOSICAOI2" localSheetId="11">#REF!</definedName>
    <definedName name="COMPOSICAOI2" localSheetId="15">#REF!</definedName>
    <definedName name="COMPOSICAOI2" localSheetId="14">#REF!</definedName>
    <definedName name="COMPOSICAOI2" localSheetId="12">#REF!</definedName>
    <definedName name="COMPOSICAOI2">#REF!</definedName>
    <definedName name="COMPOSICAOI200" localSheetId="2">[1]INFRA!#REF!</definedName>
    <definedName name="COMPOSICAOI200" localSheetId="9">[1]INFRA!#REF!</definedName>
    <definedName name="COMPOSICAOI200" localSheetId="18">[1]INFRA!#REF!</definedName>
    <definedName name="COMPOSICAOI200" localSheetId="17">[1]INFRA!#REF!</definedName>
    <definedName name="COMPOSICAOI200" localSheetId="16">[1]INFRA!#REF!</definedName>
    <definedName name="COMPOSICAOI200" localSheetId="3">[1]INFRA!#REF!</definedName>
    <definedName name="COMPOSICAOI200" localSheetId="4">[1]INFRA!#REF!</definedName>
    <definedName name="COMPOSICAOI200" localSheetId="10">[1]INFRA!#REF!</definedName>
    <definedName name="COMPOSICAOI200" localSheetId="6">[1]INFRA!#REF!</definedName>
    <definedName name="COMPOSICAOI200" localSheetId="5">[1]INFRA!#REF!</definedName>
    <definedName name="COMPOSICAOI200" localSheetId="11">[1]INFRA!#REF!</definedName>
    <definedName name="COMPOSICAOI200" localSheetId="15">[1]INFRA!#REF!</definedName>
    <definedName name="COMPOSICAOI200" localSheetId="14">[1]INFRA!#REF!</definedName>
    <definedName name="COMPOSICAOI200" localSheetId="12">[1]INFRA!#REF!</definedName>
    <definedName name="COMPOSICAOI200">[1]INFRA!#REF!</definedName>
    <definedName name="COMPOSICAOI202" localSheetId="2">[1]INFRA!#REF!</definedName>
    <definedName name="COMPOSICAOI202" localSheetId="9">[1]INFRA!#REF!</definedName>
    <definedName name="COMPOSICAOI202" localSheetId="18">[1]INFRA!#REF!</definedName>
    <definedName name="COMPOSICAOI202" localSheetId="17">[1]INFRA!#REF!</definedName>
    <definedName name="COMPOSICAOI202" localSheetId="16">[1]INFRA!#REF!</definedName>
    <definedName name="COMPOSICAOI202" localSheetId="3">[1]INFRA!#REF!</definedName>
    <definedName name="COMPOSICAOI202" localSheetId="4">[1]INFRA!#REF!</definedName>
    <definedName name="COMPOSICAOI202" localSheetId="10">[1]INFRA!#REF!</definedName>
    <definedName name="COMPOSICAOI202" localSheetId="6">[1]INFRA!#REF!</definedName>
    <definedName name="COMPOSICAOI202" localSheetId="5">[1]INFRA!#REF!</definedName>
    <definedName name="COMPOSICAOI202" localSheetId="11">[1]INFRA!#REF!</definedName>
    <definedName name="COMPOSICAOI202" localSheetId="15">[1]INFRA!#REF!</definedName>
    <definedName name="COMPOSICAOI202" localSheetId="14">[1]INFRA!#REF!</definedName>
    <definedName name="COMPOSICAOI202" localSheetId="12">[1]INFRA!#REF!</definedName>
    <definedName name="COMPOSICAOI202">[1]INFRA!#REF!</definedName>
    <definedName name="COMPOSICAOI203">[1]INFRA!$F$532</definedName>
    <definedName name="COMPOSICAOI204" localSheetId="2">[1]INFRA!#REF!</definedName>
    <definedName name="COMPOSICAOI204" localSheetId="9">[1]INFRA!#REF!</definedName>
    <definedName name="COMPOSICAOI204" localSheetId="18">[1]INFRA!#REF!</definedName>
    <definedName name="COMPOSICAOI204" localSheetId="17">[1]INFRA!#REF!</definedName>
    <definedName name="COMPOSICAOI204" localSheetId="16">[1]INFRA!#REF!</definedName>
    <definedName name="COMPOSICAOI204" localSheetId="3">[1]INFRA!#REF!</definedName>
    <definedName name="COMPOSICAOI204" localSheetId="4">[1]INFRA!#REF!</definedName>
    <definedName name="COMPOSICAOI204" localSheetId="10">[1]INFRA!#REF!</definedName>
    <definedName name="COMPOSICAOI204" localSheetId="6">[1]INFRA!#REF!</definedName>
    <definedName name="COMPOSICAOI204" localSheetId="5">[1]INFRA!#REF!</definedName>
    <definedName name="COMPOSICAOI204" localSheetId="11">[1]INFRA!#REF!</definedName>
    <definedName name="COMPOSICAOI204" localSheetId="15">[1]INFRA!#REF!</definedName>
    <definedName name="COMPOSICAOI204" localSheetId="14">[1]INFRA!#REF!</definedName>
    <definedName name="COMPOSICAOI204" localSheetId="12">[1]INFRA!#REF!</definedName>
    <definedName name="COMPOSICAOI204">[1]INFRA!#REF!</definedName>
    <definedName name="COMPOSICAOI3" localSheetId="2">#REF!</definedName>
    <definedName name="COMPOSICAOI3" localSheetId="9">#REF!</definedName>
    <definedName name="COMPOSICAOI3" localSheetId="18">#REF!</definedName>
    <definedName name="COMPOSICAOI3" localSheetId="17">#REF!</definedName>
    <definedName name="COMPOSICAOI3" localSheetId="16">#REF!</definedName>
    <definedName name="COMPOSICAOI3" localSheetId="3">#REF!</definedName>
    <definedName name="COMPOSICAOI3" localSheetId="4">#REF!</definedName>
    <definedName name="COMPOSICAOI3" localSheetId="10">#REF!</definedName>
    <definedName name="COMPOSICAOI3" localSheetId="6">#REF!</definedName>
    <definedName name="COMPOSICAOI3" localSheetId="5">#REF!</definedName>
    <definedName name="COMPOSICAOI3" localSheetId="11">#REF!</definedName>
    <definedName name="COMPOSICAOI3" localSheetId="15">#REF!</definedName>
    <definedName name="COMPOSICAOI3" localSheetId="14">#REF!</definedName>
    <definedName name="COMPOSICAOI3" localSheetId="12">#REF!</definedName>
    <definedName name="COMPOSICAOI3">#REF!</definedName>
    <definedName name="COMPOSICAOI4" localSheetId="2">#REF!</definedName>
    <definedName name="COMPOSICAOI4" localSheetId="9">#REF!</definedName>
    <definedName name="COMPOSICAOI4" localSheetId="18">#REF!</definedName>
    <definedName name="COMPOSICAOI4" localSheetId="17">#REF!</definedName>
    <definedName name="COMPOSICAOI4" localSheetId="16">#REF!</definedName>
    <definedName name="COMPOSICAOI4" localSheetId="3">#REF!</definedName>
    <definedName name="COMPOSICAOI4" localSheetId="4">#REF!</definedName>
    <definedName name="COMPOSICAOI4" localSheetId="10">#REF!</definedName>
    <definedName name="COMPOSICAOI4" localSheetId="6">#REF!</definedName>
    <definedName name="COMPOSICAOI4" localSheetId="5">#REF!</definedName>
    <definedName name="COMPOSICAOI4" localSheetId="11">#REF!</definedName>
    <definedName name="COMPOSICAOI4" localSheetId="15">#REF!</definedName>
    <definedName name="COMPOSICAOI4" localSheetId="14">#REF!</definedName>
    <definedName name="COMPOSICAOI4" localSheetId="12">#REF!</definedName>
    <definedName name="COMPOSICAOI4">#REF!</definedName>
    <definedName name="COMPOSICAOI5" localSheetId="2">#REF!</definedName>
    <definedName name="COMPOSICAOI5" localSheetId="9">#REF!</definedName>
    <definedName name="COMPOSICAOI5" localSheetId="18">#REF!</definedName>
    <definedName name="COMPOSICAOI5" localSheetId="17">#REF!</definedName>
    <definedName name="COMPOSICAOI5" localSheetId="16">#REF!</definedName>
    <definedName name="COMPOSICAOI5" localSheetId="3">#REF!</definedName>
    <definedName name="COMPOSICAOI5" localSheetId="4">#REF!</definedName>
    <definedName name="COMPOSICAOI5" localSheetId="10">#REF!</definedName>
    <definedName name="COMPOSICAOI5" localSheetId="6">#REF!</definedName>
    <definedName name="COMPOSICAOI5" localSheetId="5">#REF!</definedName>
    <definedName name="COMPOSICAOI5" localSheetId="11">#REF!</definedName>
    <definedName name="COMPOSICAOI5" localSheetId="15">#REF!</definedName>
    <definedName name="COMPOSICAOI5" localSheetId="14">#REF!</definedName>
    <definedName name="COMPOSICAOI5" localSheetId="12">#REF!</definedName>
    <definedName name="COMPOSICAOI5">#REF!</definedName>
    <definedName name="COMPOSICAOI6" localSheetId="2">#REF!</definedName>
    <definedName name="COMPOSICAOI6" localSheetId="9">#REF!</definedName>
    <definedName name="COMPOSICAOI6" localSheetId="18">#REF!</definedName>
    <definedName name="COMPOSICAOI6" localSheetId="17">#REF!</definedName>
    <definedName name="COMPOSICAOI6" localSheetId="16">#REF!</definedName>
    <definedName name="COMPOSICAOI6" localSheetId="3">#REF!</definedName>
    <definedName name="COMPOSICAOI6" localSheetId="4">#REF!</definedName>
    <definedName name="COMPOSICAOI6" localSheetId="10">#REF!</definedName>
    <definedName name="COMPOSICAOI6" localSheetId="6">#REF!</definedName>
    <definedName name="COMPOSICAOI6" localSheetId="5">#REF!</definedName>
    <definedName name="COMPOSICAOI6" localSheetId="11">#REF!</definedName>
    <definedName name="COMPOSICAOI6" localSheetId="15">#REF!</definedName>
    <definedName name="COMPOSICAOI6" localSheetId="14">#REF!</definedName>
    <definedName name="COMPOSICAOI6" localSheetId="12">#REF!</definedName>
    <definedName name="COMPOSICAOI6">#REF!</definedName>
    <definedName name="COMPOSICAOI7" localSheetId="2">#REF!</definedName>
    <definedName name="COMPOSICAOI7" localSheetId="9">#REF!</definedName>
    <definedName name="COMPOSICAOI7" localSheetId="18">#REF!</definedName>
    <definedName name="COMPOSICAOI7" localSheetId="17">#REF!</definedName>
    <definedName name="COMPOSICAOI7" localSheetId="16">#REF!</definedName>
    <definedName name="COMPOSICAOI7" localSheetId="3">#REF!</definedName>
    <definedName name="COMPOSICAOI7" localSheetId="4">#REF!</definedName>
    <definedName name="COMPOSICAOI7" localSheetId="10">#REF!</definedName>
    <definedName name="COMPOSICAOI7" localSheetId="6">#REF!</definedName>
    <definedName name="COMPOSICAOI7" localSheetId="5">#REF!</definedName>
    <definedName name="COMPOSICAOI7" localSheetId="11">#REF!</definedName>
    <definedName name="COMPOSICAOI7" localSheetId="15">#REF!</definedName>
    <definedName name="COMPOSICAOI7" localSheetId="14">#REF!</definedName>
    <definedName name="COMPOSICAOI7" localSheetId="12">#REF!</definedName>
    <definedName name="COMPOSICAOI7">#REF!</definedName>
    <definedName name="COMPOSICAOI8" localSheetId="2">#REF!</definedName>
    <definedName name="COMPOSICAOI8" localSheetId="9">#REF!</definedName>
    <definedName name="COMPOSICAOI8" localSheetId="18">#REF!</definedName>
    <definedName name="COMPOSICAOI8" localSheetId="17">#REF!</definedName>
    <definedName name="COMPOSICAOI8" localSheetId="16">#REF!</definedName>
    <definedName name="COMPOSICAOI8" localSheetId="3">#REF!</definedName>
    <definedName name="COMPOSICAOI8" localSheetId="4">#REF!</definedName>
    <definedName name="COMPOSICAOI8" localSheetId="10">#REF!</definedName>
    <definedName name="COMPOSICAOI8" localSheetId="6">#REF!</definedName>
    <definedName name="COMPOSICAOI8" localSheetId="5">#REF!</definedName>
    <definedName name="COMPOSICAOI8" localSheetId="11">#REF!</definedName>
    <definedName name="COMPOSICAOI8" localSheetId="15">#REF!</definedName>
    <definedName name="COMPOSICAOI8" localSheetId="14">#REF!</definedName>
    <definedName name="COMPOSICAOI8" localSheetId="12">#REF!</definedName>
    <definedName name="COMPOSICAOI8">#REF!</definedName>
    <definedName name="COMPOSICAOI87" localSheetId="2">[1]INFRA!#REF!</definedName>
    <definedName name="COMPOSICAOI87" localSheetId="9">[1]INFRA!#REF!</definedName>
    <definedName name="COMPOSICAOI87" localSheetId="18">[1]INFRA!#REF!</definedName>
    <definedName name="COMPOSICAOI87" localSheetId="17">[1]INFRA!#REF!</definedName>
    <definedName name="COMPOSICAOI87" localSheetId="16">[1]INFRA!#REF!</definedName>
    <definedName name="COMPOSICAOI87" localSheetId="3">[1]INFRA!#REF!</definedName>
    <definedName name="COMPOSICAOI87" localSheetId="4">[1]INFRA!#REF!</definedName>
    <definedName name="COMPOSICAOI87" localSheetId="10">[1]INFRA!#REF!</definedName>
    <definedName name="COMPOSICAOI87" localSheetId="6">[1]INFRA!#REF!</definedName>
    <definedName name="COMPOSICAOI87" localSheetId="5">[1]INFRA!#REF!</definedName>
    <definedName name="COMPOSICAOI87" localSheetId="11">[1]INFRA!#REF!</definedName>
    <definedName name="COMPOSICAOI87" localSheetId="15">[1]INFRA!#REF!</definedName>
    <definedName name="COMPOSICAOI87" localSheetId="14">[1]INFRA!#REF!</definedName>
    <definedName name="COMPOSICAOI87" localSheetId="12">[1]INFRA!#REF!</definedName>
    <definedName name="COMPOSICAOI87">[1]INFRA!#REF!</definedName>
    <definedName name="COMPOSICAOI88" localSheetId="2">[1]INFRA!#REF!</definedName>
    <definedName name="COMPOSICAOI88" localSheetId="9">[1]INFRA!#REF!</definedName>
    <definedName name="COMPOSICAOI88" localSheetId="18">[1]INFRA!#REF!</definedName>
    <definedName name="COMPOSICAOI88" localSheetId="17">[1]INFRA!#REF!</definedName>
    <definedName name="COMPOSICAOI88" localSheetId="16">[1]INFRA!#REF!</definedName>
    <definedName name="COMPOSICAOI88" localSheetId="3">[1]INFRA!#REF!</definedName>
    <definedName name="COMPOSICAOI88" localSheetId="4">[1]INFRA!#REF!</definedName>
    <definedName name="COMPOSICAOI88" localSheetId="10">[1]INFRA!#REF!</definedName>
    <definedName name="COMPOSICAOI88" localSheetId="6">[1]INFRA!#REF!</definedName>
    <definedName name="COMPOSICAOI88" localSheetId="5">[1]INFRA!#REF!</definedName>
    <definedName name="COMPOSICAOI88" localSheetId="11">[1]INFRA!#REF!</definedName>
    <definedName name="COMPOSICAOI88" localSheetId="15">[1]INFRA!#REF!</definedName>
    <definedName name="COMPOSICAOI88" localSheetId="14">[1]INFRA!#REF!</definedName>
    <definedName name="COMPOSICAOI88" localSheetId="12">[1]INFRA!#REF!</definedName>
    <definedName name="COMPOSICAOI88">[1]INFRA!#REF!</definedName>
    <definedName name="COMPOSICAOI89" localSheetId="2">[1]INFRA!#REF!</definedName>
    <definedName name="COMPOSICAOI89" localSheetId="9">[1]INFRA!#REF!</definedName>
    <definedName name="COMPOSICAOI89" localSheetId="18">[1]INFRA!#REF!</definedName>
    <definedName name="COMPOSICAOI89" localSheetId="17">[1]INFRA!#REF!</definedName>
    <definedName name="COMPOSICAOI89" localSheetId="16">[1]INFRA!#REF!</definedName>
    <definedName name="COMPOSICAOI89" localSheetId="3">[1]INFRA!#REF!</definedName>
    <definedName name="COMPOSICAOI89" localSheetId="4">[1]INFRA!#REF!</definedName>
    <definedName name="COMPOSICAOI89" localSheetId="10">[1]INFRA!#REF!</definedName>
    <definedName name="COMPOSICAOI89" localSheetId="6">[1]INFRA!#REF!</definedName>
    <definedName name="COMPOSICAOI89" localSheetId="5">[1]INFRA!#REF!</definedName>
    <definedName name="COMPOSICAOI89" localSheetId="11">[1]INFRA!#REF!</definedName>
    <definedName name="COMPOSICAOI89" localSheetId="15">[1]INFRA!#REF!</definedName>
    <definedName name="COMPOSICAOI89" localSheetId="14">[1]INFRA!#REF!</definedName>
    <definedName name="COMPOSICAOI89" localSheetId="12">[1]INFRA!#REF!</definedName>
    <definedName name="COMPOSICAOI89">[1]INFRA!#REF!</definedName>
    <definedName name="COMPOSICAOI9">[1]INFRA!$F$27</definedName>
    <definedName name="COMPOSICAOI90" localSheetId="2">[1]INFRA!#REF!</definedName>
    <definedName name="COMPOSICAOI90" localSheetId="9">[1]INFRA!#REF!</definedName>
    <definedName name="COMPOSICAOI90" localSheetId="18">[1]INFRA!#REF!</definedName>
    <definedName name="COMPOSICAOI90" localSheetId="17">[1]INFRA!#REF!</definedName>
    <definedName name="COMPOSICAOI90" localSheetId="16">[1]INFRA!#REF!</definedName>
    <definedName name="COMPOSICAOI90" localSheetId="3">[1]INFRA!#REF!</definedName>
    <definedName name="COMPOSICAOI90" localSheetId="4">[1]INFRA!#REF!</definedName>
    <definedName name="COMPOSICAOI90" localSheetId="10">[1]INFRA!#REF!</definedName>
    <definedName name="COMPOSICAOI90" localSheetId="6">[1]INFRA!#REF!</definedName>
    <definedName name="COMPOSICAOI90" localSheetId="5">[1]INFRA!#REF!</definedName>
    <definedName name="COMPOSICAOI90" localSheetId="11">[1]INFRA!#REF!</definedName>
    <definedName name="COMPOSICAOI90" localSheetId="15">[1]INFRA!#REF!</definedName>
    <definedName name="COMPOSICAOI90" localSheetId="14">[1]INFRA!#REF!</definedName>
    <definedName name="COMPOSICAOI90" localSheetId="12">[1]INFRA!#REF!</definedName>
    <definedName name="COMPOSICAOI90">[1]INFRA!#REF!</definedName>
    <definedName name="COMPOSICAOI91" localSheetId="2">[1]INFRA!#REF!</definedName>
    <definedName name="COMPOSICAOI91" localSheetId="9">[1]INFRA!#REF!</definedName>
    <definedName name="COMPOSICAOI91" localSheetId="18">[1]INFRA!#REF!</definedName>
    <definedName name="COMPOSICAOI91" localSheetId="17">[1]INFRA!#REF!</definedName>
    <definedName name="COMPOSICAOI91" localSheetId="16">[1]INFRA!#REF!</definedName>
    <definedName name="COMPOSICAOI91" localSheetId="3">[1]INFRA!#REF!</definedName>
    <definedName name="COMPOSICAOI91" localSheetId="4">[1]INFRA!#REF!</definedName>
    <definedName name="COMPOSICAOI91" localSheetId="10">[1]INFRA!#REF!</definedName>
    <definedName name="COMPOSICAOI91" localSheetId="6">[1]INFRA!#REF!</definedName>
    <definedName name="COMPOSICAOI91" localSheetId="5">[1]INFRA!#REF!</definedName>
    <definedName name="COMPOSICAOI91" localSheetId="11">[1]INFRA!#REF!</definedName>
    <definedName name="COMPOSICAOI91" localSheetId="15">[1]INFRA!#REF!</definedName>
    <definedName name="COMPOSICAOI91" localSheetId="14">[1]INFRA!#REF!</definedName>
    <definedName name="COMPOSICAOI91" localSheetId="12">[1]INFRA!#REF!</definedName>
    <definedName name="COMPOSICAOI91">[1]INFRA!#REF!</definedName>
    <definedName name="COMPOSICAOI92" localSheetId="2">[1]INFRA!#REF!</definedName>
    <definedName name="COMPOSICAOI92" localSheetId="9">[1]INFRA!#REF!</definedName>
    <definedName name="COMPOSICAOI92" localSheetId="18">[1]INFRA!#REF!</definedName>
    <definedName name="COMPOSICAOI92" localSheetId="17">[1]INFRA!#REF!</definedName>
    <definedName name="COMPOSICAOI92" localSheetId="16">[1]INFRA!#REF!</definedName>
    <definedName name="COMPOSICAOI92" localSheetId="3">[1]INFRA!#REF!</definedName>
    <definedName name="COMPOSICAOI92" localSheetId="4">[1]INFRA!#REF!</definedName>
    <definedName name="COMPOSICAOI92" localSheetId="10">[1]INFRA!#REF!</definedName>
    <definedName name="COMPOSICAOI92" localSheetId="6">[1]INFRA!#REF!</definedName>
    <definedName name="COMPOSICAOI92" localSheetId="5">[1]INFRA!#REF!</definedName>
    <definedName name="COMPOSICAOI92" localSheetId="11">[1]INFRA!#REF!</definedName>
    <definedName name="COMPOSICAOI92" localSheetId="15">[1]INFRA!#REF!</definedName>
    <definedName name="COMPOSICAOI92" localSheetId="14">[1]INFRA!#REF!</definedName>
    <definedName name="COMPOSICAOI92" localSheetId="12">[1]INFRA!#REF!</definedName>
    <definedName name="COMPOSICAOI92">[1]INFRA!#REF!</definedName>
    <definedName name="COMPOSICAOI93" localSheetId="2">[1]INFRA!#REF!</definedName>
    <definedName name="COMPOSICAOI93" localSheetId="9">[1]INFRA!#REF!</definedName>
    <definedName name="COMPOSICAOI93" localSheetId="18">[1]INFRA!#REF!</definedName>
    <definedName name="COMPOSICAOI93" localSheetId="17">[1]INFRA!#REF!</definedName>
    <definedName name="COMPOSICAOI93" localSheetId="16">[1]INFRA!#REF!</definedName>
    <definedName name="COMPOSICAOI93" localSheetId="3">[1]INFRA!#REF!</definedName>
    <definedName name="COMPOSICAOI93" localSheetId="4">[1]INFRA!#REF!</definedName>
    <definedName name="COMPOSICAOI93" localSheetId="10">[1]INFRA!#REF!</definedName>
    <definedName name="COMPOSICAOI93" localSheetId="6">[1]INFRA!#REF!</definedName>
    <definedName name="COMPOSICAOI93" localSheetId="5">[1]INFRA!#REF!</definedName>
    <definedName name="COMPOSICAOI93" localSheetId="11">[1]INFRA!#REF!</definedName>
    <definedName name="COMPOSICAOI93" localSheetId="15">[1]INFRA!#REF!</definedName>
    <definedName name="COMPOSICAOI93" localSheetId="14">[1]INFRA!#REF!</definedName>
    <definedName name="COMPOSICAOI93" localSheetId="12">[1]INFRA!#REF!</definedName>
    <definedName name="COMPOSICAOI93">[1]INFRA!#REF!</definedName>
    <definedName name="COMPOSICAOI94" localSheetId="2">[1]INFRA!#REF!</definedName>
    <definedName name="COMPOSICAOI94" localSheetId="9">[1]INFRA!#REF!</definedName>
    <definedName name="COMPOSICAOI94" localSheetId="18">[1]INFRA!#REF!</definedName>
    <definedName name="COMPOSICAOI94" localSheetId="17">[1]INFRA!#REF!</definedName>
    <definedName name="COMPOSICAOI94" localSheetId="16">[1]INFRA!#REF!</definedName>
    <definedName name="COMPOSICAOI94" localSheetId="3">[1]INFRA!#REF!</definedName>
    <definedName name="COMPOSICAOI94" localSheetId="4">[1]INFRA!#REF!</definedName>
    <definedName name="COMPOSICAOI94" localSheetId="10">[1]INFRA!#REF!</definedName>
    <definedName name="COMPOSICAOI94" localSheetId="6">[1]INFRA!#REF!</definedName>
    <definedName name="COMPOSICAOI94" localSheetId="5">[1]INFRA!#REF!</definedName>
    <definedName name="COMPOSICAOI94" localSheetId="11">[1]INFRA!#REF!</definedName>
    <definedName name="COMPOSICAOI94" localSheetId="15">[1]INFRA!#REF!</definedName>
    <definedName name="COMPOSICAOI94" localSheetId="14">[1]INFRA!#REF!</definedName>
    <definedName name="COMPOSICAOI94" localSheetId="12">[1]INFRA!#REF!</definedName>
    <definedName name="COMPOSICAOI94">[1]INFRA!#REF!</definedName>
    <definedName name="COMPOSICAOI95">[1]INFRA!$F$44</definedName>
    <definedName name="COMPOSICAOI96" localSheetId="2">[1]INFRA!#REF!</definedName>
    <definedName name="COMPOSICAOI96" localSheetId="9">[1]INFRA!#REF!</definedName>
    <definedName name="COMPOSICAOI96" localSheetId="18">[1]INFRA!#REF!</definedName>
    <definedName name="COMPOSICAOI96" localSheetId="17">[1]INFRA!#REF!</definedName>
    <definedName name="COMPOSICAOI96" localSheetId="16">[1]INFRA!#REF!</definedName>
    <definedName name="COMPOSICAOI96" localSheetId="3">[1]INFRA!#REF!</definedName>
    <definedName name="COMPOSICAOI96" localSheetId="4">[1]INFRA!#REF!</definedName>
    <definedName name="COMPOSICAOI96" localSheetId="10">[1]INFRA!#REF!</definedName>
    <definedName name="COMPOSICAOI96" localSheetId="6">[1]INFRA!#REF!</definedName>
    <definedName name="COMPOSICAOI96" localSheetId="5">[1]INFRA!#REF!</definedName>
    <definedName name="COMPOSICAOI96" localSheetId="11">[1]INFRA!#REF!</definedName>
    <definedName name="COMPOSICAOI96" localSheetId="15">[1]INFRA!#REF!</definedName>
    <definedName name="COMPOSICAOI96" localSheetId="14">[1]INFRA!#REF!</definedName>
    <definedName name="COMPOSICAOI96" localSheetId="12">[1]INFRA!#REF!</definedName>
    <definedName name="COMPOSICAOI96">[1]INFRA!#REF!</definedName>
    <definedName name="COMPOSICAOI97" localSheetId="2">[1]INFRA!#REF!</definedName>
    <definedName name="COMPOSICAOI97" localSheetId="9">[1]INFRA!#REF!</definedName>
    <definedName name="COMPOSICAOI97" localSheetId="18">[1]INFRA!#REF!</definedName>
    <definedName name="COMPOSICAOI97" localSheetId="17">[1]INFRA!#REF!</definedName>
    <definedName name="COMPOSICAOI97" localSheetId="16">[1]INFRA!#REF!</definedName>
    <definedName name="COMPOSICAOI97" localSheetId="3">[1]INFRA!#REF!</definedName>
    <definedName name="COMPOSICAOI97" localSheetId="4">[1]INFRA!#REF!</definedName>
    <definedName name="COMPOSICAOI97" localSheetId="10">[1]INFRA!#REF!</definedName>
    <definedName name="COMPOSICAOI97" localSheetId="6">[1]INFRA!#REF!</definedName>
    <definedName name="COMPOSICAOI97" localSheetId="5">[1]INFRA!#REF!</definedName>
    <definedName name="COMPOSICAOI97" localSheetId="11">[1]INFRA!#REF!</definedName>
    <definedName name="COMPOSICAOI97" localSheetId="15">[1]INFRA!#REF!</definedName>
    <definedName name="COMPOSICAOI97" localSheetId="14">[1]INFRA!#REF!</definedName>
    <definedName name="COMPOSICAOI97" localSheetId="12">[1]INFRA!#REF!</definedName>
    <definedName name="COMPOSICAOI97">[1]INFRA!#REF!</definedName>
    <definedName name="COMPOSICAOI98" localSheetId="2">[1]INFRA!#REF!</definedName>
    <definedName name="COMPOSICAOI98" localSheetId="9">[1]INFRA!#REF!</definedName>
    <definedName name="COMPOSICAOI98" localSheetId="18">[1]INFRA!#REF!</definedName>
    <definedName name="COMPOSICAOI98" localSheetId="17">[1]INFRA!#REF!</definedName>
    <definedName name="COMPOSICAOI98" localSheetId="16">[1]INFRA!#REF!</definedName>
    <definedName name="COMPOSICAOI98" localSheetId="3">[1]INFRA!#REF!</definedName>
    <definedName name="COMPOSICAOI98" localSheetId="4">[1]INFRA!#REF!</definedName>
    <definedName name="COMPOSICAOI98" localSheetId="10">[1]INFRA!#REF!</definedName>
    <definedName name="COMPOSICAOI98" localSheetId="6">[1]INFRA!#REF!</definedName>
    <definedName name="COMPOSICAOI98" localSheetId="5">[1]INFRA!#REF!</definedName>
    <definedName name="COMPOSICAOI98" localSheetId="11">[1]INFRA!#REF!</definedName>
    <definedName name="COMPOSICAOI98" localSheetId="15">[1]INFRA!#REF!</definedName>
    <definedName name="COMPOSICAOI98" localSheetId="14">[1]INFRA!#REF!</definedName>
    <definedName name="COMPOSICAOI98" localSheetId="12">[1]INFRA!#REF!</definedName>
    <definedName name="COMPOSICAOI98">[1]INFRA!#REF!</definedName>
    <definedName name="COMPOSICAOI99">[1]INFRA!$F$62</definedName>
    <definedName name="COMPOSICAOL64">'[1]LÓGICA 2'!$F$24</definedName>
    <definedName name="COMPOSICAOL65">'[1]LÓGICA 2'!$F$42</definedName>
    <definedName name="COMPOSICAOL67">'[1]LÓGICA 2'!$F$78</definedName>
    <definedName name="COMPOSICAOL68">'[1]LÓGICA 2'!$F$96</definedName>
    <definedName name="COMPOSICAOL69">'[1]LÓGICA 2'!$F$116</definedName>
    <definedName name="COMPOSICAOL70">'[1]LÓGICA 2'!$F$134</definedName>
    <definedName name="COMPOSICAOL71" localSheetId="2">'[1]LÓGICA 2'!#REF!</definedName>
    <definedName name="COMPOSICAOL71" localSheetId="9">'[1]LÓGICA 2'!#REF!</definedName>
    <definedName name="COMPOSICAOL71" localSheetId="18">'[1]LÓGICA 2'!#REF!</definedName>
    <definedName name="COMPOSICAOL71" localSheetId="17">'[1]LÓGICA 2'!#REF!</definedName>
    <definedName name="COMPOSICAOL71" localSheetId="16">'[1]LÓGICA 2'!#REF!</definedName>
    <definedName name="COMPOSICAOL71" localSheetId="3">'[1]LÓGICA 2'!#REF!</definedName>
    <definedName name="COMPOSICAOL71" localSheetId="4">'[1]LÓGICA 2'!#REF!</definedName>
    <definedName name="COMPOSICAOL71" localSheetId="10">'[1]LÓGICA 2'!#REF!</definedName>
    <definedName name="COMPOSICAOL71" localSheetId="6">'[1]LÓGICA 2'!#REF!</definedName>
    <definedName name="COMPOSICAOL71" localSheetId="5">'[1]LÓGICA 2'!#REF!</definedName>
    <definedName name="COMPOSICAOL71" localSheetId="11">'[1]LÓGICA 2'!#REF!</definedName>
    <definedName name="COMPOSICAOL71" localSheetId="15">'[1]LÓGICA 2'!#REF!</definedName>
    <definedName name="COMPOSICAOL71" localSheetId="14">'[1]LÓGICA 2'!#REF!</definedName>
    <definedName name="COMPOSICAOL71" localSheetId="12">'[1]LÓGICA 2'!#REF!</definedName>
    <definedName name="COMPOSICAOL71">'[1]LÓGICA 2'!#REF!</definedName>
    <definedName name="COMPOSICAOL72">'[1]LÓGICA 2'!$F$155</definedName>
    <definedName name="COMPOSICAOL73">'[1]LÓGICA 2'!$F$177</definedName>
    <definedName name="COMPOSICAOL74" localSheetId="2">'[1]LÓGICA 2'!#REF!</definedName>
    <definedName name="COMPOSICAOL74" localSheetId="9">'[1]LÓGICA 2'!#REF!</definedName>
    <definedName name="COMPOSICAOL74" localSheetId="18">'[1]LÓGICA 2'!#REF!</definedName>
    <definedName name="COMPOSICAOL74" localSheetId="17">'[1]LÓGICA 2'!#REF!</definedName>
    <definedName name="COMPOSICAOL74" localSheetId="16">'[1]LÓGICA 2'!#REF!</definedName>
    <definedName name="COMPOSICAOL74" localSheetId="3">'[1]LÓGICA 2'!#REF!</definedName>
    <definedName name="COMPOSICAOL74" localSheetId="4">'[1]LÓGICA 2'!#REF!</definedName>
    <definedName name="COMPOSICAOL74" localSheetId="10">'[1]LÓGICA 2'!#REF!</definedName>
    <definedName name="COMPOSICAOL74" localSheetId="6">'[1]LÓGICA 2'!#REF!</definedName>
    <definedName name="COMPOSICAOL74" localSheetId="5">'[1]LÓGICA 2'!#REF!</definedName>
    <definedName name="COMPOSICAOL74" localSheetId="11">'[1]LÓGICA 2'!#REF!</definedName>
    <definedName name="COMPOSICAOL74" localSheetId="15">'[1]LÓGICA 2'!#REF!</definedName>
    <definedName name="COMPOSICAOL74" localSheetId="14">'[1]LÓGICA 2'!#REF!</definedName>
    <definedName name="COMPOSICAOL74" localSheetId="12">'[1]LÓGICA 2'!#REF!</definedName>
    <definedName name="COMPOSICAOL74">'[1]LÓGICA 2'!#REF!</definedName>
    <definedName name="COMPOSICAOL75" localSheetId="2">'[1]LÓGICA 2'!#REF!</definedName>
    <definedName name="COMPOSICAOL75" localSheetId="9">'[1]LÓGICA 2'!#REF!</definedName>
    <definedName name="COMPOSICAOL75" localSheetId="18">'[1]LÓGICA 2'!#REF!</definedName>
    <definedName name="COMPOSICAOL75" localSheetId="17">'[1]LÓGICA 2'!#REF!</definedName>
    <definedName name="COMPOSICAOL75" localSheetId="16">'[1]LÓGICA 2'!#REF!</definedName>
    <definedName name="COMPOSICAOL75" localSheetId="3">'[1]LÓGICA 2'!#REF!</definedName>
    <definedName name="COMPOSICAOL75" localSheetId="4">'[1]LÓGICA 2'!#REF!</definedName>
    <definedName name="COMPOSICAOL75" localSheetId="10">'[1]LÓGICA 2'!#REF!</definedName>
    <definedName name="COMPOSICAOL75" localSheetId="6">'[1]LÓGICA 2'!#REF!</definedName>
    <definedName name="COMPOSICAOL75" localSheetId="5">'[1]LÓGICA 2'!#REF!</definedName>
    <definedName name="COMPOSICAOL75" localSheetId="11">'[1]LÓGICA 2'!#REF!</definedName>
    <definedName name="COMPOSICAOL75" localSheetId="15">'[1]LÓGICA 2'!#REF!</definedName>
    <definedName name="COMPOSICAOL75" localSheetId="14">'[1]LÓGICA 2'!#REF!</definedName>
    <definedName name="COMPOSICAOL75" localSheetId="12">'[1]LÓGICA 2'!#REF!</definedName>
    <definedName name="COMPOSICAOL75">'[1]LÓGICA 2'!#REF!</definedName>
    <definedName name="COMPOSICAOL76">'[1]LÓGICA 2'!$F$195</definedName>
    <definedName name="COMPOSICAOL77">'[1]LÓGICA 2'!$F$213</definedName>
    <definedName name="COMPOSICAOL78">'[1]LÓGICA 2'!$F$231</definedName>
    <definedName name="COMPOSICAOL79">'[1]LÓGICA 2'!$F$249</definedName>
    <definedName name="COMPOSICAOL80">'[1]LÓGICA 2'!$F$267</definedName>
    <definedName name="COMPOSICAOL81">'[1]LÓGICA 2'!$F$285</definedName>
    <definedName name="COMPOSICAOL82">'[1]LÓGICA 2'!$F$303</definedName>
    <definedName name="COMPOSICAOL83" localSheetId="2">'[1]LÓGICA 2'!#REF!</definedName>
    <definedName name="COMPOSICAOL83" localSheetId="9">'[1]LÓGICA 2'!#REF!</definedName>
    <definedName name="COMPOSICAOL83" localSheetId="18">'[1]LÓGICA 2'!#REF!</definedName>
    <definedName name="COMPOSICAOL83" localSheetId="17">'[1]LÓGICA 2'!#REF!</definedName>
    <definedName name="COMPOSICAOL83" localSheetId="16">'[1]LÓGICA 2'!#REF!</definedName>
    <definedName name="COMPOSICAOL83" localSheetId="3">'[1]LÓGICA 2'!#REF!</definedName>
    <definedName name="COMPOSICAOL83" localSheetId="4">'[1]LÓGICA 2'!#REF!</definedName>
    <definedName name="COMPOSICAOL83" localSheetId="10">'[1]LÓGICA 2'!#REF!</definedName>
    <definedName name="COMPOSICAOL83" localSheetId="6">'[1]LÓGICA 2'!#REF!</definedName>
    <definedName name="COMPOSICAOL83" localSheetId="5">'[1]LÓGICA 2'!#REF!</definedName>
    <definedName name="COMPOSICAOL83" localSheetId="11">'[1]LÓGICA 2'!#REF!</definedName>
    <definedName name="COMPOSICAOL83" localSheetId="15">'[1]LÓGICA 2'!#REF!</definedName>
    <definedName name="COMPOSICAOL83" localSheetId="14">'[1]LÓGICA 2'!#REF!</definedName>
    <definedName name="COMPOSICAOL83" localSheetId="12">'[1]LÓGICA 2'!#REF!</definedName>
    <definedName name="COMPOSICAOL83">'[1]LÓGICA 2'!#REF!</definedName>
    <definedName name="COMPOSICAOL84">'[1]LÓGICA 2'!$F$321</definedName>
    <definedName name="COMPOSICAOL85">'[1]LÓGICA 2'!$F$339</definedName>
    <definedName name="COMPOSICAOL86">'[1]LÓGICA 2'!$F$357</definedName>
    <definedName name="COMPOSICAOL87">'[1]LÓGICA 2'!$F$374</definedName>
    <definedName name="eqrrewr" localSheetId="2">[1]INFRA!#REF!</definedName>
    <definedName name="eqrrewr" localSheetId="9">[1]INFRA!#REF!</definedName>
    <definedName name="eqrrewr" localSheetId="18">[1]INFRA!#REF!</definedName>
    <definedName name="eqrrewr" localSheetId="17">[1]INFRA!#REF!</definedName>
    <definedName name="eqrrewr" localSheetId="16">[1]INFRA!#REF!</definedName>
    <definedName name="eqrrewr" localSheetId="3">[1]INFRA!#REF!</definedName>
    <definedName name="eqrrewr" localSheetId="4">[1]INFRA!#REF!</definedName>
    <definedName name="eqrrewr" localSheetId="10">[1]INFRA!#REF!</definedName>
    <definedName name="eqrrewr" localSheetId="6">[1]INFRA!#REF!</definedName>
    <definedName name="eqrrewr" localSheetId="5">[1]INFRA!#REF!</definedName>
    <definedName name="eqrrewr" localSheetId="11">[1]INFRA!#REF!</definedName>
    <definedName name="eqrrewr" localSheetId="15">[1]INFRA!#REF!</definedName>
    <definedName name="eqrrewr" localSheetId="14">[1]INFRA!#REF!</definedName>
    <definedName name="eqrrewr" localSheetId="12">[1]INFRA!#REF!</definedName>
    <definedName name="eqrrewr">[1]INFRA!#REF!</definedName>
    <definedName name="Serviços">[2]Solum!$A$3:$AD$2430</definedName>
  </definedNames>
  <calcPr calcId="145621"/>
</workbook>
</file>

<file path=xl/calcChain.xml><?xml version="1.0" encoding="utf-8"?>
<calcChain xmlns="http://schemas.openxmlformats.org/spreadsheetml/2006/main">
  <c r="B2" i="4" l="1"/>
  <c r="C9" i="3"/>
  <c r="K9" i="3"/>
  <c r="C13" i="3"/>
  <c r="K13" i="3"/>
  <c r="F54" i="5"/>
  <c r="I54" i="5"/>
  <c r="F55" i="5"/>
  <c r="I55" i="5"/>
  <c r="I29" i="21"/>
  <c r="F56" i="5"/>
  <c r="I56" i="5"/>
  <c r="I30" i="21"/>
  <c r="F57" i="5"/>
  <c r="I57" i="5"/>
  <c r="I31" i="21"/>
  <c r="F58" i="5"/>
  <c r="I58" i="5"/>
  <c r="I32" i="21"/>
  <c r="F59" i="5"/>
  <c r="I59" i="5"/>
  <c r="I33" i="21"/>
  <c r="F60" i="5"/>
  <c r="I60" i="5"/>
  <c r="F61" i="5"/>
  <c r="I61" i="5"/>
  <c r="F62" i="5"/>
  <c r="I62" i="5"/>
  <c r="F63" i="5"/>
  <c r="I63" i="5"/>
  <c r="F64" i="5"/>
  <c r="I64" i="5"/>
  <c r="I39" i="21"/>
  <c r="F66" i="5"/>
  <c r="I66" i="5"/>
  <c r="I40" i="21"/>
  <c r="F67" i="5"/>
  <c r="I67" i="5"/>
  <c r="F68" i="5"/>
  <c r="I68" i="5"/>
  <c r="I43" i="21"/>
  <c r="F70" i="5"/>
  <c r="I70" i="5"/>
  <c r="I44" i="21"/>
  <c r="F71" i="5"/>
  <c r="I71" i="5"/>
  <c r="F72" i="5"/>
  <c r="I72" i="5"/>
  <c r="F73" i="5"/>
  <c r="I73" i="5"/>
  <c r="I53" i="5"/>
  <c r="D18" i="4"/>
  <c r="C17" i="3"/>
  <c r="K17" i="3"/>
  <c r="C18" i="3"/>
  <c r="K18" i="3"/>
  <c r="F93" i="5"/>
  <c r="I93" i="5"/>
  <c r="I90" i="5"/>
  <c r="D22" i="4"/>
  <c r="C21" i="3"/>
  <c r="K21" i="3"/>
  <c r="C22" i="3"/>
  <c r="K22" i="3"/>
  <c r="C27" i="3"/>
  <c r="K27" i="3"/>
  <c r="C36" i="3"/>
  <c r="K36" i="3"/>
  <c r="C38" i="3"/>
  <c r="K38" i="3"/>
  <c r="C41" i="3"/>
  <c r="K41" i="3"/>
  <c r="C42" i="3"/>
  <c r="K42" i="3"/>
  <c r="C47" i="3"/>
  <c r="K47" i="3"/>
  <c r="K54" i="3"/>
  <c r="F11" i="5"/>
  <c r="I11" i="5"/>
  <c r="I10" i="5"/>
  <c r="D11" i="4"/>
  <c r="C10" i="3"/>
  <c r="C11" i="3"/>
  <c r="C12" i="3"/>
  <c r="I10" i="21"/>
  <c r="F31" i="5"/>
  <c r="I31" i="5"/>
  <c r="F32" i="5"/>
  <c r="I32" i="5"/>
  <c r="I30" i="5"/>
  <c r="D15" i="4"/>
  <c r="C14" i="3"/>
  <c r="F36" i="5"/>
  <c r="I36" i="5"/>
  <c r="F38" i="5"/>
  <c r="I38" i="5"/>
  <c r="I9" i="21"/>
  <c r="F39" i="5"/>
  <c r="I39" i="5"/>
  <c r="I7" i="21"/>
  <c r="F40" i="5"/>
  <c r="I40" i="5"/>
  <c r="I34" i="5"/>
  <c r="D16" i="4"/>
  <c r="C15" i="3"/>
  <c r="I8" i="21"/>
  <c r="F42" i="5"/>
  <c r="I42" i="5"/>
  <c r="F43" i="5"/>
  <c r="I43" i="5"/>
  <c r="F44" i="5"/>
  <c r="I44" i="5"/>
  <c r="I16" i="21"/>
  <c r="F45" i="5"/>
  <c r="I45" i="5"/>
  <c r="F46" i="5"/>
  <c r="I46" i="5"/>
  <c r="F47" i="5"/>
  <c r="I47" i="5"/>
  <c r="F48" i="5"/>
  <c r="I48" i="5"/>
  <c r="I20" i="21"/>
  <c r="F49" i="5"/>
  <c r="I49" i="5"/>
  <c r="F50" i="5"/>
  <c r="I50" i="5"/>
  <c r="F51" i="5"/>
  <c r="I51" i="5"/>
  <c r="F52" i="5"/>
  <c r="I52" i="5"/>
  <c r="I41" i="5"/>
  <c r="D17" i="4"/>
  <c r="C16" i="3"/>
  <c r="C19" i="3"/>
  <c r="F86" i="5"/>
  <c r="I86" i="5"/>
  <c r="F87" i="5"/>
  <c r="I87" i="5"/>
  <c r="F88" i="5"/>
  <c r="I88" i="5"/>
  <c r="F89" i="5"/>
  <c r="I89" i="5"/>
  <c r="I82" i="5"/>
  <c r="D21" i="4"/>
  <c r="C20" i="3"/>
  <c r="C23" i="3"/>
  <c r="C24" i="3"/>
  <c r="C25" i="3"/>
  <c r="C26" i="3"/>
  <c r="C28" i="3"/>
  <c r="F194" i="5"/>
  <c r="I194" i="5"/>
  <c r="F195" i="5"/>
  <c r="I195" i="5"/>
  <c r="F196" i="5"/>
  <c r="I196" i="5"/>
  <c r="F197" i="5"/>
  <c r="I197" i="5"/>
  <c r="F198" i="5"/>
  <c r="I198" i="5"/>
  <c r="F199" i="5"/>
  <c r="I199" i="5"/>
  <c r="F200" i="5"/>
  <c r="I200" i="5"/>
  <c r="F201" i="5"/>
  <c r="I201" i="5"/>
  <c r="F202" i="5"/>
  <c r="I202" i="5"/>
  <c r="F203" i="5"/>
  <c r="I203" i="5"/>
  <c r="F204" i="5"/>
  <c r="I204" i="5"/>
  <c r="F205" i="5"/>
  <c r="I205" i="5"/>
  <c r="F206" i="5"/>
  <c r="I206" i="5"/>
  <c r="F207" i="5"/>
  <c r="I207" i="5"/>
  <c r="F208" i="5"/>
  <c r="I208" i="5"/>
  <c r="F209" i="5"/>
  <c r="I209" i="5"/>
  <c r="F210" i="5"/>
  <c r="I210" i="5"/>
  <c r="F211" i="5"/>
  <c r="I211" i="5"/>
  <c r="F212" i="5"/>
  <c r="I212" i="5"/>
  <c r="F213" i="5"/>
  <c r="I213" i="5"/>
  <c r="F214" i="5"/>
  <c r="I214" i="5"/>
  <c r="F215" i="5"/>
  <c r="I215" i="5"/>
  <c r="F216" i="5"/>
  <c r="I216" i="5"/>
  <c r="F217" i="5"/>
  <c r="I217" i="5"/>
  <c r="F218" i="5"/>
  <c r="I218" i="5"/>
  <c r="F219" i="5"/>
  <c r="I219" i="5"/>
  <c r="F220" i="5"/>
  <c r="I220" i="5"/>
  <c r="F221" i="5"/>
  <c r="I221" i="5"/>
  <c r="F222" i="5"/>
  <c r="I222" i="5"/>
  <c r="F223" i="5"/>
  <c r="I223" i="5"/>
  <c r="F224" i="5"/>
  <c r="I224" i="5"/>
  <c r="F225" i="5"/>
  <c r="I225" i="5"/>
  <c r="F226" i="5"/>
  <c r="I226" i="5"/>
  <c r="I193" i="5"/>
  <c r="D30" i="4"/>
  <c r="C29" i="3"/>
  <c r="C30" i="3"/>
  <c r="C31" i="3"/>
  <c r="C32" i="3"/>
  <c r="C33" i="3"/>
  <c r="C35" i="3"/>
  <c r="C37" i="3"/>
  <c r="C39" i="3"/>
  <c r="C40" i="3"/>
  <c r="C43" i="3"/>
  <c r="C44" i="3"/>
  <c r="C45" i="3"/>
  <c r="C46" i="3"/>
  <c r="C48" i="3"/>
  <c r="C49" i="3"/>
  <c r="C50" i="3"/>
  <c r="C51" i="3"/>
  <c r="C52" i="3"/>
  <c r="C53" i="3"/>
  <c r="C54" i="3"/>
  <c r="L54" i="3"/>
  <c r="I9" i="3"/>
  <c r="I13" i="3"/>
  <c r="I14" i="3"/>
  <c r="I16" i="3"/>
  <c r="I17" i="3"/>
  <c r="I18" i="3"/>
  <c r="I21" i="3"/>
  <c r="I27" i="3"/>
  <c r="I36" i="3"/>
  <c r="I38" i="3"/>
  <c r="I40" i="3"/>
  <c r="I47" i="3"/>
  <c r="I54" i="3"/>
  <c r="J54" i="3"/>
  <c r="G9" i="3"/>
  <c r="G14" i="3"/>
  <c r="G15" i="3"/>
  <c r="G16" i="3"/>
  <c r="G17" i="3"/>
  <c r="G21" i="3"/>
  <c r="G27" i="3"/>
  <c r="G37" i="3"/>
  <c r="G47" i="3"/>
  <c r="G54" i="3"/>
  <c r="H54" i="3"/>
  <c r="E9" i="3"/>
  <c r="E10" i="3"/>
  <c r="E11" i="3"/>
  <c r="E12" i="3"/>
  <c r="E14" i="3"/>
  <c r="E15" i="3"/>
  <c r="E35" i="3"/>
  <c r="E37" i="3"/>
  <c r="E54" i="3"/>
  <c r="F54" i="3"/>
  <c r="F55" i="3"/>
  <c r="H55" i="3"/>
  <c r="J55" i="3"/>
  <c r="L55" i="3"/>
  <c r="M9" i="3"/>
  <c r="M13" i="3"/>
  <c r="M18" i="3"/>
  <c r="M20" i="3"/>
  <c r="M22" i="3"/>
  <c r="M27" i="3"/>
  <c r="M36" i="3"/>
  <c r="M38" i="3"/>
  <c r="M42" i="3"/>
  <c r="M47" i="3"/>
  <c r="M54" i="3"/>
  <c r="N54" i="3"/>
  <c r="N55" i="3"/>
  <c r="W9" i="3"/>
  <c r="U9" i="3"/>
  <c r="S9" i="3"/>
  <c r="Q9" i="3"/>
  <c r="O9" i="3"/>
  <c r="W48" i="3"/>
  <c r="U48" i="3"/>
  <c r="S48" i="3"/>
  <c r="Q48" i="3"/>
  <c r="O48" i="3"/>
  <c r="W53" i="3"/>
  <c r="W52" i="3"/>
  <c r="W33" i="3"/>
  <c r="W32" i="3"/>
  <c r="W51" i="3"/>
  <c r="W31" i="3"/>
  <c r="W50" i="3"/>
  <c r="U50" i="3"/>
  <c r="S50" i="3"/>
  <c r="W30" i="3"/>
  <c r="U30" i="3"/>
  <c r="S30" i="3"/>
  <c r="W49" i="3"/>
  <c r="U49" i="3"/>
  <c r="S49" i="3"/>
  <c r="S29" i="3"/>
  <c r="U29" i="3"/>
  <c r="W29" i="3"/>
  <c r="O28" i="3"/>
  <c r="Q28" i="3"/>
  <c r="S28" i="3"/>
  <c r="U28" i="3"/>
  <c r="W28" i="3"/>
  <c r="O36" i="3"/>
  <c r="O13" i="3"/>
  <c r="S39" i="3"/>
  <c r="W46" i="3"/>
  <c r="U46" i="3"/>
  <c r="W26" i="3"/>
  <c r="U26" i="3"/>
  <c r="S45" i="3"/>
  <c r="Q45" i="3"/>
  <c r="O45" i="3"/>
  <c r="O25" i="3"/>
  <c r="Q25" i="3"/>
  <c r="S25" i="3"/>
  <c r="W44" i="3"/>
  <c r="U44" i="3"/>
  <c r="S44" i="3"/>
  <c r="W24" i="3"/>
  <c r="U24" i="3"/>
  <c r="S24" i="3"/>
  <c r="S43" i="3"/>
  <c r="Q23" i="3"/>
  <c r="S23" i="3"/>
  <c r="O42" i="3"/>
  <c r="O22" i="3"/>
  <c r="Q39" i="3"/>
  <c r="O39" i="3"/>
  <c r="O19" i="3"/>
  <c r="O20" i="3"/>
  <c r="O54" i="3"/>
  <c r="Q19" i="3"/>
  <c r="U54" i="3"/>
  <c r="S54" i="3"/>
  <c r="Q54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34" i="3"/>
  <c r="A29" i="3"/>
  <c r="B29" i="3"/>
  <c r="A30" i="3"/>
  <c r="B30" i="3"/>
  <c r="A31" i="3"/>
  <c r="B31" i="3"/>
  <c r="A32" i="3"/>
  <c r="B32" i="3"/>
  <c r="A33" i="3"/>
  <c r="B33" i="3"/>
  <c r="A35" i="3"/>
  <c r="B35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8" i="3"/>
  <c r="I397" i="5"/>
  <c r="A56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A9" i="4"/>
  <c r="F336" i="5"/>
  <c r="F337" i="5"/>
  <c r="F338" i="5"/>
  <c r="F334" i="5"/>
  <c r="F335" i="5"/>
  <c r="F332" i="5"/>
  <c r="F333" i="5"/>
  <c r="F330" i="5"/>
  <c r="F331" i="5"/>
  <c r="F328" i="5"/>
  <c r="F329" i="5"/>
  <c r="F326" i="5"/>
  <c r="F327" i="5"/>
  <c r="F324" i="5"/>
  <c r="F325" i="5"/>
  <c r="F322" i="5"/>
  <c r="F323" i="5"/>
  <c r="F320" i="5"/>
  <c r="F321" i="5"/>
  <c r="F319" i="5"/>
  <c r="F318" i="5"/>
  <c r="F317" i="5"/>
  <c r="F396" i="5"/>
  <c r="F395" i="5"/>
  <c r="F394" i="5"/>
  <c r="F392" i="5"/>
  <c r="F393" i="5"/>
  <c r="F391" i="5"/>
  <c r="F313" i="5"/>
  <c r="F314" i="5"/>
  <c r="F315" i="5"/>
  <c r="F316" i="5"/>
  <c r="F311" i="5"/>
  <c r="F312" i="5"/>
  <c r="F309" i="5"/>
  <c r="F310" i="5"/>
  <c r="F306" i="5"/>
  <c r="F307" i="5"/>
  <c r="F308" i="5"/>
  <c r="F305" i="5"/>
  <c r="F303" i="5"/>
  <c r="F302" i="5"/>
  <c r="F300" i="5"/>
  <c r="F301" i="5"/>
  <c r="F299" i="5"/>
  <c r="F298" i="5"/>
  <c r="F297" i="5"/>
  <c r="F296" i="5"/>
  <c r="F411" i="5"/>
  <c r="F410" i="5"/>
  <c r="F409" i="5"/>
  <c r="F402" i="5"/>
  <c r="F407" i="5"/>
  <c r="F405" i="5"/>
  <c r="F404" i="5"/>
  <c r="F403" i="5"/>
  <c r="F401" i="5"/>
  <c r="F400" i="5"/>
  <c r="F399" i="5"/>
  <c r="F398" i="5"/>
  <c r="F294" i="5"/>
  <c r="F293" i="5"/>
  <c r="F292" i="5"/>
  <c r="F291" i="5"/>
  <c r="F289" i="5"/>
  <c r="F288" i="5"/>
  <c r="F287" i="5"/>
  <c r="F286" i="5"/>
  <c r="F285" i="5"/>
  <c r="F283" i="5"/>
  <c r="F282" i="5"/>
  <c r="F280" i="5"/>
  <c r="F279" i="5"/>
  <c r="F278" i="5"/>
  <c r="F276" i="5"/>
  <c r="F274" i="5"/>
  <c r="F273" i="5"/>
  <c r="F272" i="5"/>
  <c r="F270" i="5"/>
  <c r="F269" i="5"/>
  <c r="F268" i="5"/>
  <c r="F266" i="5"/>
  <c r="F265" i="5"/>
  <c r="F264" i="5"/>
  <c r="F263" i="5"/>
  <c r="F261" i="5"/>
  <c r="F260" i="5"/>
  <c r="F258" i="5"/>
  <c r="F256" i="5"/>
  <c r="F255" i="5"/>
  <c r="G237" i="27"/>
  <c r="G236" i="27"/>
  <c r="G235" i="27"/>
  <c r="G238" i="27"/>
  <c r="G232" i="27"/>
  <c r="G231" i="27"/>
  <c r="G230" i="27"/>
  <c r="G229" i="27"/>
  <c r="G224" i="27"/>
  <c r="G223" i="27"/>
  <c r="G221" i="27"/>
  <c r="G218" i="27"/>
  <c r="G217" i="27"/>
  <c r="G216" i="27"/>
  <c r="G212" i="27"/>
  <c r="G214" i="27"/>
  <c r="G208" i="27"/>
  <c r="G210" i="27"/>
  <c r="G203" i="27"/>
  <c r="G206" i="27"/>
  <c r="G198" i="27"/>
  <c r="G199" i="27"/>
  <c r="G195" i="27"/>
  <c r="G196" i="27"/>
  <c r="G193" i="27"/>
  <c r="G191" i="27"/>
  <c r="G189" i="27"/>
  <c r="G187" i="27"/>
  <c r="G184" i="27"/>
  <c r="G185" i="27"/>
  <c r="G179" i="27"/>
  <c r="G180" i="27"/>
  <c r="G176" i="27"/>
  <c r="G177" i="27"/>
  <c r="G173" i="27"/>
  <c r="G174" i="27"/>
  <c r="G170" i="27"/>
  <c r="G171" i="27"/>
  <c r="G165" i="27"/>
  <c r="G164" i="27"/>
  <c r="G163" i="27"/>
  <c r="G160" i="27"/>
  <c r="G161" i="27"/>
  <c r="G157" i="27"/>
  <c r="G158" i="27"/>
  <c r="G154" i="27"/>
  <c r="G153" i="27"/>
  <c r="G152" i="27"/>
  <c r="G151" i="27"/>
  <c r="G150" i="27"/>
  <c r="G149" i="27"/>
  <c r="G148" i="27"/>
  <c r="G147" i="27"/>
  <c r="G146" i="27"/>
  <c r="G145" i="27"/>
  <c r="G144" i="27"/>
  <c r="G143" i="27"/>
  <c r="G142" i="27"/>
  <c r="G141" i="27"/>
  <c r="G140" i="27"/>
  <c r="G139" i="27"/>
  <c r="G138" i="27"/>
  <c r="G135" i="27"/>
  <c r="G134" i="27"/>
  <c r="G133" i="27"/>
  <c r="G132" i="27"/>
  <c r="G131" i="27"/>
  <c r="G130" i="27"/>
  <c r="G129" i="27"/>
  <c r="G128" i="27"/>
  <c r="G127" i="27"/>
  <c r="G126" i="27"/>
  <c r="G125" i="27"/>
  <c r="G124" i="27"/>
  <c r="G123" i="27"/>
  <c r="G122" i="27"/>
  <c r="G121" i="27"/>
  <c r="G120" i="27"/>
  <c r="G119" i="27"/>
  <c r="G114" i="27"/>
  <c r="G113" i="27"/>
  <c r="G112" i="27"/>
  <c r="G111" i="27"/>
  <c r="G110" i="27"/>
  <c r="G109" i="27"/>
  <c r="G108" i="27"/>
  <c r="G105" i="27"/>
  <c r="G104" i="27"/>
  <c r="G103" i="27"/>
  <c r="G102" i="27"/>
  <c r="G101" i="27"/>
  <c r="G100" i="27"/>
  <c r="G99" i="27"/>
  <c r="G106" i="27"/>
  <c r="G95" i="27"/>
  <c r="G94" i="27"/>
  <c r="G93" i="27"/>
  <c r="G92" i="27"/>
  <c r="G96" i="27"/>
  <c r="G89" i="27"/>
  <c r="G88" i="27"/>
  <c r="G87" i="27"/>
  <c r="G86" i="27"/>
  <c r="G85" i="27"/>
  <c r="G84" i="27"/>
  <c r="G83" i="27"/>
  <c r="G80" i="27"/>
  <c r="G79" i="27"/>
  <c r="G78" i="27"/>
  <c r="G77" i="27"/>
  <c r="G76" i="27"/>
  <c r="G75" i="27"/>
  <c r="G74" i="27"/>
  <c r="G69" i="27"/>
  <c r="G70" i="27"/>
  <c r="G67" i="27"/>
  <c r="G61" i="27"/>
  <c r="G60" i="27"/>
  <c r="G58" i="27"/>
  <c r="G55" i="27"/>
  <c r="G49" i="27"/>
  <c r="G48" i="27"/>
  <c r="G47" i="27"/>
  <c r="G46" i="27"/>
  <c r="G50" i="27"/>
  <c r="G43" i="27"/>
  <c r="G42" i="27"/>
  <c r="G39" i="27"/>
  <c r="G40" i="27"/>
  <c r="G34" i="27"/>
  <c r="G35" i="27"/>
  <c r="G31" i="27"/>
  <c r="G30" i="27"/>
  <c r="G28" i="27"/>
  <c r="G27" i="27"/>
  <c r="G26" i="27"/>
  <c r="G23" i="27"/>
  <c r="G24" i="27"/>
  <c r="G18" i="27"/>
  <c r="C18" i="27"/>
  <c r="G7" i="27"/>
  <c r="G4" i="27"/>
  <c r="G5" i="27"/>
  <c r="G32" i="27"/>
  <c r="G90" i="27"/>
  <c r="G233" i="27"/>
  <c r="G44" i="27"/>
  <c r="G81" i="27"/>
  <c r="G136" i="27"/>
  <c r="G166" i="27"/>
  <c r="G115" i="27"/>
  <c r="G155" i="27"/>
  <c r="G225" i="27"/>
  <c r="F389" i="5"/>
  <c r="F387" i="5"/>
  <c r="F388" i="5"/>
  <c r="F383" i="5"/>
  <c r="F384" i="5"/>
  <c r="F385" i="5"/>
  <c r="F386" i="5"/>
  <c r="F382" i="5"/>
  <c r="F381" i="5"/>
  <c r="F380" i="5"/>
  <c r="F373" i="5"/>
  <c r="F374" i="5"/>
  <c r="F375" i="5"/>
  <c r="F376" i="5"/>
  <c r="F377" i="5"/>
  <c r="F378" i="5"/>
  <c r="F379" i="5"/>
  <c r="F372" i="5"/>
  <c r="F370" i="5"/>
  <c r="F366" i="5"/>
  <c r="F367" i="5"/>
  <c r="F368" i="5"/>
  <c r="F369" i="5"/>
  <c r="F362" i="5"/>
  <c r="F363" i="5"/>
  <c r="F364" i="5"/>
  <c r="F365" i="5"/>
  <c r="F360" i="5"/>
  <c r="F361" i="5"/>
  <c r="F358" i="5"/>
  <c r="F359" i="5"/>
  <c r="F355" i="5"/>
  <c r="F356" i="5"/>
  <c r="F357" i="5"/>
  <c r="F353" i="5"/>
  <c r="F354" i="5"/>
  <c r="F350" i="5"/>
  <c r="F351" i="5"/>
  <c r="F352" i="5"/>
  <c r="F347" i="5"/>
  <c r="F348" i="5"/>
  <c r="F349" i="5"/>
  <c r="F345" i="5"/>
  <c r="F346" i="5"/>
  <c r="F341" i="5"/>
  <c r="F342" i="5"/>
  <c r="F343" i="5"/>
  <c r="F344" i="5"/>
  <c r="F340" i="5"/>
  <c r="D25" i="25"/>
  <c r="D23" i="25"/>
  <c r="D22" i="25"/>
  <c r="D20" i="25"/>
  <c r="D4" i="25"/>
  <c r="D3" i="25"/>
  <c r="F234" i="5"/>
  <c r="F233" i="5"/>
  <c r="F229" i="5"/>
  <c r="F230" i="5"/>
  <c r="F231" i="5"/>
  <c r="F232" i="5"/>
  <c r="F228" i="5"/>
  <c r="F160" i="5"/>
  <c r="F161" i="5"/>
  <c r="F158" i="5"/>
  <c r="F159" i="5"/>
  <c r="F156" i="5"/>
  <c r="F157" i="5"/>
  <c r="F153" i="5"/>
  <c r="F154" i="5"/>
  <c r="F155" i="5"/>
  <c r="F150" i="5"/>
  <c r="F151" i="5"/>
  <c r="F152" i="5"/>
  <c r="F148" i="5"/>
  <c r="F149" i="5"/>
  <c r="F146" i="5"/>
  <c r="F147" i="5"/>
  <c r="F145" i="5"/>
  <c r="F143" i="5"/>
  <c r="F144" i="5"/>
  <c r="F142" i="5"/>
  <c r="F141" i="5"/>
  <c r="F140" i="5"/>
  <c r="F139" i="5"/>
  <c r="F135" i="5"/>
  <c r="F136" i="5"/>
  <c r="F137" i="5"/>
  <c r="F138" i="5"/>
  <c r="F133" i="5"/>
  <c r="F134" i="5"/>
  <c r="F132" i="5"/>
  <c r="F130" i="5"/>
  <c r="F131" i="5"/>
  <c r="F127" i="5"/>
  <c r="F128" i="5"/>
  <c r="F129" i="5"/>
  <c r="F122" i="5"/>
  <c r="F123" i="5"/>
  <c r="F124" i="5"/>
  <c r="F125" i="5"/>
  <c r="F126" i="5"/>
  <c r="F121" i="5"/>
  <c r="F119" i="5"/>
  <c r="F117" i="5"/>
  <c r="F118" i="5"/>
  <c r="F116" i="5"/>
  <c r="F115" i="5"/>
  <c r="F114" i="5"/>
  <c r="F251" i="5"/>
  <c r="F250" i="5"/>
  <c r="F249" i="5"/>
  <c r="F247" i="5"/>
  <c r="F246" i="5"/>
  <c r="F245" i="5"/>
  <c r="F244" i="5"/>
  <c r="F243" i="5"/>
  <c r="F241" i="5"/>
  <c r="F240" i="5"/>
  <c r="F239" i="5"/>
  <c r="F238" i="5"/>
  <c r="F237" i="5"/>
  <c r="F236" i="5"/>
  <c r="F112" i="5"/>
  <c r="F111" i="5"/>
  <c r="F110" i="5"/>
  <c r="F106" i="5"/>
  <c r="F105" i="5"/>
  <c r="F104" i="5"/>
  <c r="F103" i="5"/>
  <c r="F102" i="5"/>
  <c r="F100" i="5"/>
  <c r="F99" i="5"/>
  <c r="F97" i="5"/>
  <c r="F96" i="5"/>
  <c r="F95" i="5"/>
  <c r="F92" i="5"/>
  <c r="F91" i="5"/>
  <c r="F85" i="5"/>
  <c r="F84" i="5"/>
  <c r="F83" i="5"/>
  <c r="F81" i="5"/>
  <c r="F80" i="5"/>
  <c r="F78" i="5"/>
  <c r="F77" i="5"/>
  <c r="F76" i="5"/>
  <c r="F75" i="5"/>
  <c r="F35" i="5"/>
  <c r="F33" i="5"/>
  <c r="F29" i="5"/>
  <c r="F27" i="5"/>
  <c r="F26" i="5"/>
  <c r="F25" i="5"/>
  <c r="F24" i="5"/>
  <c r="F23" i="5"/>
  <c r="F22" i="5"/>
  <c r="F21" i="5"/>
  <c r="F20" i="5"/>
  <c r="F19" i="5"/>
  <c r="F17" i="5"/>
  <c r="F16" i="5"/>
  <c r="F15" i="5"/>
  <c r="F14" i="5"/>
  <c r="F13" i="5"/>
  <c r="F9" i="5"/>
  <c r="J286" i="20"/>
  <c r="J285" i="20"/>
  <c r="J287" i="20"/>
  <c r="J282" i="20"/>
  <c r="J281" i="20"/>
  <c r="J280" i="20"/>
  <c r="J279" i="20"/>
  <c r="J274" i="20"/>
  <c r="J275" i="20"/>
  <c r="J271" i="20"/>
  <c r="J272" i="20"/>
  <c r="J269" i="20"/>
  <c r="J267" i="20"/>
  <c r="J264" i="20"/>
  <c r="J265" i="20"/>
  <c r="J259" i="20"/>
  <c r="J260" i="20"/>
  <c r="J257" i="20"/>
  <c r="J255" i="20"/>
  <c r="J253" i="20"/>
  <c r="J251" i="20"/>
  <c r="J248" i="20"/>
  <c r="J249" i="20"/>
  <c r="J243" i="20"/>
  <c r="J244" i="20"/>
  <c r="J240" i="20"/>
  <c r="J241" i="20"/>
  <c r="J237" i="20"/>
  <c r="J236" i="20"/>
  <c r="J235" i="20"/>
  <c r="J234" i="20"/>
  <c r="H233" i="20"/>
  <c r="J233" i="20"/>
  <c r="J238" i="20"/>
  <c r="J230" i="20"/>
  <c r="J229" i="20"/>
  <c r="J228" i="20"/>
  <c r="J227" i="20"/>
  <c r="J226" i="20"/>
  <c r="J223" i="20"/>
  <c r="J222" i="20"/>
  <c r="J221" i="20"/>
  <c r="J220" i="20"/>
  <c r="J219" i="20"/>
  <c r="J218" i="20"/>
  <c r="J217" i="20"/>
  <c r="J216" i="20"/>
  <c r="J215" i="20"/>
  <c r="J210" i="20"/>
  <c r="J211" i="20"/>
  <c r="J207" i="20"/>
  <c r="J206" i="20"/>
  <c r="J205" i="20"/>
  <c r="J202" i="20"/>
  <c r="J201" i="20"/>
  <c r="J200" i="20"/>
  <c r="J197" i="20"/>
  <c r="J196" i="20"/>
  <c r="J195" i="20"/>
  <c r="J194" i="20"/>
  <c r="J193" i="20"/>
  <c r="J190" i="20"/>
  <c r="J189" i="20"/>
  <c r="J188" i="20"/>
  <c r="J187" i="20"/>
  <c r="J186" i="20"/>
  <c r="J181" i="20"/>
  <c r="J180" i="20"/>
  <c r="J179" i="20"/>
  <c r="J178" i="20"/>
  <c r="J177" i="20"/>
  <c r="J176" i="20"/>
  <c r="J175" i="20"/>
  <c r="J174" i="20"/>
  <c r="J182" i="20"/>
  <c r="J171" i="20"/>
  <c r="J170" i="20"/>
  <c r="J169" i="20"/>
  <c r="J168" i="20"/>
  <c r="J167" i="20"/>
  <c r="J166" i="20"/>
  <c r="J165" i="20"/>
  <c r="J164" i="20"/>
  <c r="J172" i="20"/>
  <c r="J160" i="20"/>
  <c r="J159" i="20"/>
  <c r="J158" i="20"/>
  <c r="J157" i="20"/>
  <c r="J161" i="20"/>
  <c r="J154" i="20"/>
  <c r="J153" i="20"/>
  <c r="J152" i="20"/>
  <c r="J151" i="20"/>
  <c r="J150" i="20"/>
  <c r="J149" i="20"/>
  <c r="J148" i="20"/>
  <c r="J147" i="20"/>
  <c r="J146" i="20"/>
  <c r="J145" i="20"/>
  <c r="J144" i="20"/>
  <c r="J143" i="20"/>
  <c r="J155" i="20"/>
  <c r="J140" i="20"/>
  <c r="J139" i="20"/>
  <c r="J138" i="20"/>
  <c r="J137" i="20"/>
  <c r="J136" i="20"/>
  <c r="J135" i="20"/>
  <c r="J134" i="20"/>
  <c r="J133" i="20"/>
  <c r="J132" i="20"/>
  <c r="J131" i="20"/>
  <c r="J130" i="20"/>
  <c r="J129" i="20"/>
  <c r="J141" i="20"/>
  <c r="J124" i="20"/>
  <c r="J125" i="20"/>
  <c r="J121" i="20"/>
  <c r="J120" i="20"/>
  <c r="J122" i="20"/>
  <c r="J116" i="20"/>
  <c r="J115" i="20"/>
  <c r="J112" i="20"/>
  <c r="J113" i="20"/>
  <c r="J110" i="20"/>
  <c r="J104" i="20"/>
  <c r="J103" i="20"/>
  <c r="J102" i="20"/>
  <c r="J101" i="20"/>
  <c r="J98" i="20"/>
  <c r="J97" i="20"/>
  <c r="J92" i="20"/>
  <c r="J91" i="20"/>
  <c r="J93" i="20"/>
  <c r="J89" i="20"/>
  <c r="J88" i="20"/>
  <c r="J87" i="20"/>
  <c r="J86" i="20"/>
  <c r="J84" i="20"/>
  <c r="J83" i="20"/>
  <c r="J82" i="20"/>
  <c r="J81" i="20"/>
  <c r="J78" i="20"/>
  <c r="J77" i="20"/>
  <c r="J76" i="20"/>
  <c r="J75" i="20"/>
  <c r="J74" i="20"/>
  <c r="J73" i="20"/>
  <c r="J72" i="20"/>
  <c r="J71" i="20"/>
  <c r="J70" i="20"/>
  <c r="J65" i="20"/>
  <c r="J66" i="20"/>
  <c r="J60" i="20"/>
  <c r="J61" i="20"/>
  <c r="J55" i="20"/>
  <c r="F57" i="20"/>
  <c r="J57" i="20"/>
  <c r="J47" i="20"/>
  <c r="J43" i="20"/>
  <c r="J41" i="20"/>
  <c r="J39" i="20"/>
  <c r="J37" i="20"/>
  <c r="J35" i="20"/>
  <c r="J33" i="20"/>
  <c r="J31" i="20"/>
  <c r="J29" i="20"/>
  <c r="J27" i="20"/>
  <c r="J25" i="20"/>
  <c r="J22" i="20"/>
  <c r="J19" i="20"/>
  <c r="J15" i="20"/>
  <c r="J16" i="20"/>
  <c r="I11" i="20"/>
  <c r="J11" i="20"/>
  <c r="J12" i="20"/>
  <c r="J7" i="20"/>
  <c r="J8" i="20"/>
  <c r="J231" i="20"/>
  <c r="F109" i="5"/>
  <c r="J198" i="20"/>
  <c r="J208" i="20"/>
  <c r="J224" i="20"/>
  <c r="F108" i="5"/>
  <c r="J283" i="20"/>
  <c r="J79" i="20"/>
  <c r="J105" i="20"/>
  <c r="J191" i="20"/>
  <c r="J99" i="20"/>
  <c r="J203" i="20"/>
  <c r="F192" i="5"/>
  <c r="F190" i="5"/>
  <c r="F191" i="5"/>
  <c r="F189" i="5"/>
  <c r="F187" i="5"/>
  <c r="F188" i="5"/>
  <c r="F185" i="5"/>
  <c r="F186" i="5"/>
  <c r="F182" i="5"/>
  <c r="F183" i="5"/>
  <c r="F180" i="5"/>
  <c r="F178" i="5"/>
  <c r="F177" i="5"/>
  <c r="F174" i="5"/>
  <c r="F175" i="5"/>
  <c r="F176" i="5"/>
  <c r="F170" i="5"/>
  <c r="F171" i="5"/>
  <c r="F172" i="5"/>
  <c r="F173" i="5"/>
  <c r="F167" i="5"/>
  <c r="F168" i="5"/>
  <c r="F169" i="5"/>
  <c r="F164" i="5"/>
  <c r="F165" i="5"/>
  <c r="F166" i="5"/>
  <c r="F163" i="5"/>
  <c r="D27" i="18"/>
  <c r="D25" i="18"/>
  <c r="F184" i="5"/>
  <c r="D22" i="18"/>
  <c r="F181" i="5"/>
  <c r="D20" i="18"/>
  <c r="F179" i="5"/>
  <c r="H411" i="5"/>
  <c r="I411" i="5"/>
  <c r="H410" i="5"/>
  <c r="I410" i="5"/>
  <c r="H409" i="5"/>
  <c r="I409" i="5"/>
  <c r="H407" i="5"/>
  <c r="I407" i="5"/>
  <c r="I406" i="5"/>
  <c r="D53" i="4"/>
  <c r="H405" i="5"/>
  <c r="I405" i="5"/>
  <c r="H404" i="5"/>
  <c r="I404" i="5"/>
  <c r="H403" i="5"/>
  <c r="I403" i="5"/>
  <c r="H402" i="5"/>
  <c r="I402" i="5"/>
  <c r="H401" i="5"/>
  <c r="I401" i="5"/>
  <c r="H400" i="5"/>
  <c r="I400" i="5"/>
  <c r="H399" i="5"/>
  <c r="I399" i="5"/>
  <c r="H398" i="5"/>
  <c r="I398" i="5"/>
  <c r="H396" i="5"/>
  <c r="I396" i="5"/>
  <c r="H395" i="5"/>
  <c r="I395" i="5"/>
  <c r="H394" i="5"/>
  <c r="I394" i="5"/>
  <c r="H393" i="5"/>
  <c r="I393" i="5"/>
  <c r="H392" i="5"/>
  <c r="I392" i="5"/>
  <c r="H391" i="5"/>
  <c r="I391" i="5"/>
  <c r="H389" i="5"/>
  <c r="I389" i="5"/>
  <c r="H388" i="5"/>
  <c r="I388" i="5"/>
  <c r="H387" i="5"/>
  <c r="I387" i="5"/>
  <c r="H386" i="5"/>
  <c r="I386" i="5"/>
  <c r="H385" i="5"/>
  <c r="I385" i="5"/>
  <c r="H384" i="5"/>
  <c r="I384" i="5"/>
  <c r="H383" i="5"/>
  <c r="I383" i="5"/>
  <c r="H382" i="5"/>
  <c r="I382" i="5"/>
  <c r="H381" i="5"/>
  <c r="I381" i="5"/>
  <c r="H380" i="5"/>
  <c r="I380" i="5"/>
  <c r="H379" i="5"/>
  <c r="I379" i="5"/>
  <c r="H378" i="5"/>
  <c r="I378" i="5"/>
  <c r="H377" i="5"/>
  <c r="I377" i="5"/>
  <c r="H376" i="5"/>
  <c r="I376" i="5"/>
  <c r="H375" i="5"/>
  <c r="I375" i="5"/>
  <c r="H374" i="5"/>
  <c r="I374" i="5"/>
  <c r="H373" i="5"/>
  <c r="I373" i="5"/>
  <c r="H372" i="5"/>
  <c r="I372" i="5"/>
  <c r="H370" i="5"/>
  <c r="I370" i="5"/>
  <c r="H369" i="5"/>
  <c r="I369" i="5"/>
  <c r="H368" i="5"/>
  <c r="I368" i="5"/>
  <c r="H367" i="5"/>
  <c r="I367" i="5"/>
  <c r="H366" i="5"/>
  <c r="I366" i="5"/>
  <c r="H365" i="5"/>
  <c r="I365" i="5"/>
  <c r="H364" i="5"/>
  <c r="I364" i="5"/>
  <c r="H363" i="5"/>
  <c r="I363" i="5"/>
  <c r="H362" i="5"/>
  <c r="I362" i="5"/>
  <c r="H361" i="5"/>
  <c r="I361" i="5"/>
  <c r="H360" i="5"/>
  <c r="I360" i="5"/>
  <c r="H359" i="5"/>
  <c r="I359" i="5"/>
  <c r="H358" i="5"/>
  <c r="I358" i="5"/>
  <c r="H357" i="5"/>
  <c r="I357" i="5"/>
  <c r="H356" i="5"/>
  <c r="I356" i="5"/>
  <c r="H355" i="5"/>
  <c r="I355" i="5"/>
  <c r="H354" i="5"/>
  <c r="I354" i="5"/>
  <c r="H353" i="5"/>
  <c r="I353" i="5"/>
  <c r="H352" i="5"/>
  <c r="I352" i="5"/>
  <c r="H351" i="5"/>
  <c r="I351" i="5"/>
  <c r="H350" i="5"/>
  <c r="I350" i="5"/>
  <c r="H349" i="5"/>
  <c r="I349" i="5"/>
  <c r="H348" i="5"/>
  <c r="I348" i="5"/>
  <c r="H347" i="5"/>
  <c r="I347" i="5"/>
  <c r="H346" i="5"/>
  <c r="I346" i="5"/>
  <c r="H345" i="5"/>
  <c r="I345" i="5"/>
  <c r="H344" i="5"/>
  <c r="I344" i="5"/>
  <c r="H343" i="5"/>
  <c r="I343" i="5"/>
  <c r="H342" i="5"/>
  <c r="I342" i="5"/>
  <c r="H341" i="5"/>
  <c r="I341" i="5"/>
  <c r="H340" i="5"/>
  <c r="I340" i="5"/>
  <c r="H338" i="5"/>
  <c r="I338" i="5"/>
  <c r="H337" i="5"/>
  <c r="I337" i="5"/>
  <c r="H336" i="5"/>
  <c r="I336" i="5"/>
  <c r="H335" i="5"/>
  <c r="I335" i="5"/>
  <c r="H334" i="5"/>
  <c r="I334" i="5"/>
  <c r="H333" i="5"/>
  <c r="I333" i="5"/>
  <c r="H332" i="5"/>
  <c r="I332" i="5"/>
  <c r="H331" i="5"/>
  <c r="I331" i="5"/>
  <c r="H330" i="5"/>
  <c r="I330" i="5"/>
  <c r="H329" i="5"/>
  <c r="I329" i="5"/>
  <c r="H328" i="5"/>
  <c r="I328" i="5"/>
  <c r="H327" i="5"/>
  <c r="I327" i="5"/>
  <c r="H326" i="5"/>
  <c r="I326" i="5"/>
  <c r="H325" i="5"/>
  <c r="I325" i="5"/>
  <c r="H324" i="5"/>
  <c r="I324" i="5"/>
  <c r="H323" i="5"/>
  <c r="I323" i="5"/>
  <c r="H322" i="5"/>
  <c r="I322" i="5"/>
  <c r="H321" i="5"/>
  <c r="I321" i="5"/>
  <c r="H320" i="5"/>
  <c r="I320" i="5"/>
  <c r="H319" i="5"/>
  <c r="I319" i="5"/>
  <c r="H318" i="5"/>
  <c r="I318" i="5"/>
  <c r="H317" i="5"/>
  <c r="I317" i="5"/>
  <c r="H316" i="5"/>
  <c r="I316" i="5"/>
  <c r="H315" i="5"/>
  <c r="I315" i="5"/>
  <c r="H314" i="5"/>
  <c r="I314" i="5"/>
  <c r="H313" i="5"/>
  <c r="I313" i="5"/>
  <c r="H312" i="5"/>
  <c r="I312" i="5"/>
  <c r="H311" i="5"/>
  <c r="I311" i="5"/>
  <c r="H310" i="5"/>
  <c r="I310" i="5"/>
  <c r="H309" i="5"/>
  <c r="I309" i="5"/>
  <c r="H308" i="5"/>
  <c r="I308" i="5"/>
  <c r="H307" i="5"/>
  <c r="I307" i="5"/>
  <c r="H306" i="5"/>
  <c r="I306" i="5"/>
  <c r="H305" i="5"/>
  <c r="I305" i="5"/>
  <c r="H303" i="5"/>
  <c r="I303" i="5"/>
  <c r="H302" i="5"/>
  <c r="I302" i="5"/>
  <c r="H301" i="5"/>
  <c r="I301" i="5"/>
  <c r="H300" i="5"/>
  <c r="I300" i="5"/>
  <c r="H299" i="5"/>
  <c r="I299" i="5"/>
  <c r="H298" i="5"/>
  <c r="I298" i="5"/>
  <c r="H297" i="5"/>
  <c r="I297" i="5"/>
  <c r="H296" i="5"/>
  <c r="I296" i="5"/>
  <c r="H294" i="5"/>
  <c r="I294" i="5"/>
  <c r="H293" i="5"/>
  <c r="I293" i="5"/>
  <c r="H292" i="5"/>
  <c r="I292" i="5"/>
  <c r="H291" i="5"/>
  <c r="I291" i="5"/>
  <c r="H289" i="5"/>
  <c r="I289" i="5"/>
  <c r="H288" i="5"/>
  <c r="I288" i="5"/>
  <c r="H287" i="5"/>
  <c r="I287" i="5"/>
  <c r="H286" i="5"/>
  <c r="I286" i="5"/>
  <c r="H285" i="5"/>
  <c r="I285" i="5"/>
  <c r="H283" i="5"/>
  <c r="I283" i="5"/>
  <c r="H282" i="5"/>
  <c r="I282" i="5"/>
  <c r="H280" i="5"/>
  <c r="I280" i="5"/>
  <c r="H279" i="5"/>
  <c r="I279" i="5"/>
  <c r="H278" i="5"/>
  <c r="I278" i="5"/>
  <c r="H276" i="5"/>
  <c r="I276" i="5"/>
  <c r="I275" i="5"/>
  <c r="D42" i="4"/>
  <c r="H274" i="5"/>
  <c r="I274" i="5"/>
  <c r="H273" i="5"/>
  <c r="I273" i="5"/>
  <c r="H272" i="5"/>
  <c r="I272" i="5"/>
  <c r="H270" i="5"/>
  <c r="I270" i="5"/>
  <c r="H269" i="5"/>
  <c r="I269" i="5"/>
  <c r="H268" i="5"/>
  <c r="I268" i="5"/>
  <c r="H266" i="5"/>
  <c r="I266" i="5"/>
  <c r="H265" i="5"/>
  <c r="I265" i="5"/>
  <c r="H264" i="5"/>
  <c r="I264" i="5"/>
  <c r="H263" i="5"/>
  <c r="I263" i="5"/>
  <c r="H261" i="5"/>
  <c r="I261" i="5"/>
  <c r="H260" i="5"/>
  <c r="I260" i="5"/>
  <c r="H258" i="5"/>
  <c r="I258" i="5"/>
  <c r="I257" i="5"/>
  <c r="D37" i="4"/>
  <c r="H256" i="5"/>
  <c r="I256" i="5"/>
  <c r="H255" i="5"/>
  <c r="I255" i="5"/>
  <c r="H251" i="5"/>
  <c r="I251" i="5"/>
  <c r="H250" i="5"/>
  <c r="I250" i="5"/>
  <c r="H249" i="5"/>
  <c r="I249" i="5"/>
  <c r="H247" i="5"/>
  <c r="I247" i="5"/>
  <c r="H246" i="5"/>
  <c r="I246" i="5"/>
  <c r="H245" i="5"/>
  <c r="I245" i="5"/>
  <c r="H244" i="5"/>
  <c r="I244" i="5"/>
  <c r="H243" i="5"/>
  <c r="I243" i="5"/>
  <c r="H241" i="5"/>
  <c r="I241" i="5"/>
  <c r="H240" i="5"/>
  <c r="I240" i="5"/>
  <c r="H239" i="5"/>
  <c r="I239" i="5"/>
  <c r="H238" i="5"/>
  <c r="I238" i="5"/>
  <c r="H237" i="5"/>
  <c r="I237" i="5"/>
  <c r="H236" i="5"/>
  <c r="I236" i="5"/>
  <c r="H234" i="5"/>
  <c r="I234" i="5"/>
  <c r="H233" i="5"/>
  <c r="I233" i="5"/>
  <c r="H232" i="5"/>
  <c r="I232" i="5"/>
  <c r="H231" i="5"/>
  <c r="I231" i="5"/>
  <c r="H230" i="5"/>
  <c r="I230" i="5"/>
  <c r="H229" i="5"/>
  <c r="I229" i="5"/>
  <c r="H228" i="5"/>
  <c r="I228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1" i="5"/>
  <c r="H212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2" i="5"/>
  <c r="I192" i="5"/>
  <c r="H191" i="5"/>
  <c r="I191" i="5"/>
  <c r="H190" i="5"/>
  <c r="I190" i="5"/>
  <c r="H189" i="5"/>
  <c r="I189" i="5"/>
  <c r="H188" i="5"/>
  <c r="I188" i="5"/>
  <c r="H187" i="5"/>
  <c r="I187" i="5"/>
  <c r="H186" i="5"/>
  <c r="I186" i="5"/>
  <c r="H185" i="5"/>
  <c r="I185" i="5"/>
  <c r="H184" i="5"/>
  <c r="I184" i="5"/>
  <c r="H183" i="5"/>
  <c r="I183" i="5"/>
  <c r="H182" i="5"/>
  <c r="I182" i="5"/>
  <c r="H181" i="5"/>
  <c r="I181" i="5"/>
  <c r="H180" i="5"/>
  <c r="I180" i="5"/>
  <c r="H179" i="5"/>
  <c r="I179" i="5"/>
  <c r="H178" i="5"/>
  <c r="I178" i="5"/>
  <c r="H177" i="5"/>
  <c r="I177" i="5"/>
  <c r="H176" i="5"/>
  <c r="I176" i="5"/>
  <c r="H175" i="5"/>
  <c r="I175" i="5"/>
  <c r="H174" i="5"/>
  <c r="I174" i="5"/>
  <c r="H173" i="5"/>
  <c r="I173" i="5"/>
  <c r="H172" i="5"/>
  <c r="I172" i="5"/>
  <c r="H171" i="5"/>
  <c r="I171" i="5"/>
  <c r="H170" i="5"/>
  <c r="I170" i="5"/>
  <c r="H169" i="5"/>
  <c r="I169" i="5"/>
  <c r="H168" i="5"/>
  <c r="I168" i="5"/>
  <c r="H167" i="5"/>
  <c r="I167" i="5"/>
  <c r="H166" i="5"/>
  <c r="I166" i="5"/>
  <c r="H165" i="5"/>
  <c r="I165" i="5"/>
  <c r="H164" i="5"/>
  <c r="I164" i="5"/>
  <c r="H163" i="5"/>
  <c r="I163" i="5"/>
  <c r="H161" i="5"/>
  <c r="I161" i="5"/>
  <c r="H160" i="5"/>
  <c r="I160" i="5"/>
  <c r="H159" i="5"/>
  <c r="I159" i="5"/>
  <c r="H158" i="5"/>
  <c r="I158" i="5"/>
  <c r="H157" i="5"/>
  <c r="I157" i="5"/>
  <c r="H156" i="5"/>
  <c r="I156" i="5"/>
  <c r="H155" i="5"/>
  <c r="I155" i="5"/>
  <c r="H154" i="5"/>
  <c r="I154" i="5"/>
  <c r="H153" i="5"/>
  <c r="I153" i="5"/>
  <c r="H152" i="5"/>
  <c r="I152" i="5"/>
  <c r="H151" i="5"/>
  <c r="I151" i="5"/>
  <c r="H150" i="5"/>
  <c r="I150" i="5"/>
  <c r="H149" i="5"/>
  <c r="I149" i="5"/>
  <c r="H148" i="5"/>
  <c r="I148" i="5"/>
  <c r="H147" i="5"/>
  <c r="I147" i="5"/>
  <c r="H146" i="5"/>
  <c r="I146" i="5"/>
  <c r="H145" i="5"/>
  <c r="I145" i="5"/>
  <c r="H144" i="5"/>
  <c r="I144" i="5"/>
  <c r="H143" i="5"/>
  <c r="I143" i="5"/>
  <c r="H142" i="5"/>
  <c r="I142" i="5"/>
  <c r="H141" i="5"/>
  <c r="I141" i="5"/>
  <c r="H140" i="5"/>
  <c r="I140" i="5"/>
  <c r="H139" i="5"/>
  <c r="I139" i="5"/>
  <c r="H138" i="5"/>
  <c r="I138" i="5"/>
  <c r="H137" i="5"/>
  <c r="I137" i="5"/>
  <c r="H136" i="5"/>
  <c r="I136" i="5"/>
  <c r="H135" i="5"/>
  <c r="I135" i="5"/>
  <c r="H134" i="5"/>
  <c r="I134" i="5"/>
  <c r="H133" i="5"/>
  <c r="I133" i="5"/>
  <c r="H132" i="5"/>
  <c r="I132" i="5"/>
  <c r="H131" i="5"/>
  <c r="I131" i="5"/>
  <c r="H130" i="5"/>
  <c r="I130" i="5"/>
  <c r="H129" i="5"/>
  <c r="I129" i="5"/>
  <c r="H128" i="5"/>
  <c r="I128" i="5"/>
  <c r="H127" i="5"/>
  <c r="I127" i="5"/>
  <c r="H126" i="5"/>
  <c r="I126" i="5"/>
  <c r="H125" i="5"/>
  <c r="I125" i="5"/>
  <c r="H124" i="5"/>
  <c r="I124" i="5"/>
  <c r="H123" i="5"/>
  <c r="I123" i="5"/>
  <c r="H122" i="5"/>
  <c r="I122" i="5"/>
  <c r="H121" i="5"/>
  <c r="I121" i="5"/>
  <c r="H119" i="5"/>
  <c r="I119" i="5"/>
  <c r="H118" i="5"/>
  <c r="I118" i="5"/>
  <c r="H117" i="5"/>
  <c r="I117" i="5"/>
  <c r="H116" i="5"/>
  <c r="I116" i="5"/>
  <c r="H115" i="5"/>
  <c r="I115" i="5"/>
  <c r="H114" i="5"/>
  <c r="I114" i="5"/>
  <c r="H112" i="5"/>
  <c r="I112" i="5"/>
  <c r="H111" i="5"/>
  <c r="I111" i="5"/>
  <c r="H110" i="5"/>
  <c r="I110" i="5"/>
  <c r="H109" i="5"/>
  <c r="I109" i="5"/>
  <c r="H108" i="5"/>
  <c r="I108" i="5"/>
  <c r="H106" i="5"/>
  <c r="I106" i="5"/>
  <c r="H105" i="5"/>
  <c r="I105" i="5"/>
  <c r="H104" i="5"/>
  <c r="I104" i="5"/>
  <c r="H103" i="5"/>
  <c r="I103" i="5"/>
  <c r="H102" i="5"/>
  <c r="I102" i="5"/>
  <c r="H100" i="5"/>
  <c r="I100" i="5"/>
  <c r="H99" i="5"/>
  <c r="I99" i="5"/>
  <c r="H97" i="5"/>
  <c r="I97" i="5"/>
  <c r="H96" i="5"/>
  <c r="I96" i="5"/>
  <c r="H95" i="5"/>
  <c r="I95" i="5"/>
  <c r="H93" i="5"/>
  <c r="H92" i="5"/>
  <c r="I92" i="5"/>
  <c r="H91" i="5"/>
  <c r="I91" i="5"/>
  <c r="H89" i="5"/>
  <c r="H88" i="5"/>
  <c r="H87" i="5"/>
  <c r="H86" i="5"/>
  <c r="H85" i="5"/>
  <c r="I85" i="5"/>
  <c r="H84" i="5"/>
  <c r="I84" i="5"/>
  <c r="H83" i="5"/>
  <c r="I83" i="5"/>
  <c r="H81" i="5"/>
  <c r="I81" i="5"/>
  <c r="H80" i="5"/>
  <c r="I80" i="5"/>
  <c r="H78" i="5"/>
  <c r="I78" i="5"/>
  <c r="H77" i="5"/>
  <c r="I77" i="5"/>
  <c r="H76" i="5"/>
  <c r="I76" i="5"/>
  <c r="H75" i="5"/>
  <c r="I75" i="5"/>
  <c r="H73" i="5"/>
  <c r="H72" i="5"/>
  <c r="H71" i="5"/>
  <c r="H70" i="5"/>
  <c r="H68" i="5"/>
  <c r="H67" i="5"/>
  <c r="H66" i="5"/>
  <c r="H64" i="5"/>
  <c r="H63" i="5"/>
  <c r="H62" i="5"/>
  <c r="H61" i="5"/>
  <c r="H60" i="5"/>
  <c r="H59" i="5"/>
  <c r="H58" i="5"/>
  <c r="H57" i="5"/>
  <c r="H56" i="5"/>
  <c r="H55" i="5"/>
  <c r="H54" i="5"/>
  <c r="H52" i="5"/>
  <c r="H51" i="5"/>
  <c r="H50" i="5"/>
  <c r="H49" i="5"/>
  <c r="H48" i="5"/>
  <c r="H47" i="5"/>
  <c r="H46" i="5"/>
  <c r="H45" i="5"/>
  <c r="H44" i="5"/>
  <c r="H43" i="5"/>
  <c r="H42" i="5"/>
  <c r="H40" i="5"/>
  <c r="H39" i="5"/>
  <c r="H38" i="5"/>
  <c r="H37" i="5"/>
  <c r="I37" i="5"/>
  <c r="H36" i="5"/>
  <c r="H35" i="5"/>
  <c r="I35" i="5"/>
  <c r="H33" i="5"/>
  <c r="I33" i="5"/>
  <c r="H32" i="5"/>
  <c r="H31" i="5"/>
  <c r="H29" i="5"/>
  <c r="I29" i="5"/>
  <c r="I28" i="5"/>
  <c r="D14" i="4"/>
  <c r="H27" i="5"/>
  <c r="I27" i="5"/>
  <c r="H26" i="5"/>
  <c r="I26" i="5"/>
  <c r="H25" i="5"/>
  <c r="I25" i="5"/>
  <c r="H24" i="5"/>
  <c r="I24" i="5"/>
  <c r="H23" i="5"/>
  <c r="I23" i="5"/>
  <c r="H22" i="5"/>
  <c r="I22" i="5"/>
  <c r="H21" i="5"/>
  <c r="I21" i="5"/>
  <c r="H20" i="5"/>
  <c r="I20" i="5"/>
  <c r="H19" i="5"/>
  <c r="I19" i="5"/>
  <c r="H17" i="5"/>
  <c r="I17" i="5"/>
  <c r="H16" i="5"/>
  <c r="I16" i="5"/>
  <c r="H15" i="5"/>
  <c r="I15" i="5"/>
  <c r="H14" i="5"/>
  <c r="I14" i="5"/>
  <c r="H13" i="5"/>
  <c r="I13" i="5"/>
  <c r="H11" i="5"/>
  <c r="H9" i="5"/>
  <c r="I9" i="5"/>
  <c r="I8" i="5"/>
  <c r="D10" i="4"/>
  <c r="I339" i="5"/>
  <c r="D49" i="4"/>
  <c r="I371" i="5"/>
  <c r="D50" i="4"/>
  <c r="I242" i="5"/>
  <c r="D33" i="4"/>
  <c r="I259" i="5"/>
  <c r="D38" i="4"/>
  <c r="I281" i="5"/>
  <c r="D44" i="4"/>
  <c r="D52" i="4"/>
  <c r="I254" i="5"/>
  <c r="D36" i="4"/>
  <c r="I408" i="5"/>
  <c r="D54" i="4"/>
  <c r="I162" i="5"/>
  <c r="D29" i="4"/>
  <c r="I271" i="5"/>
  <c r="D41" i="4"/>
  <c r="I12" i="5"/>
  <c r="D12" i="4"/>
  <c r="I98" i="5"/>
  <c r="D24" i="4"/>
  <c r="I113" i="5"/>
  <c r="D27" i="4"/>
  <c r="I227" i="5"/>
  <c r="D31" i="4"/>
  <c r="I262" i="5"/>
  <c r="D39" i="4"/>
  <c r="I267" i="5"/>
  <c r="D40" i="4"/>
  <c r="I277" i="5"/>
  <c r="D43" i="4"/>
  <c r="I284" i="5"/>
  <c r="D45" i="4"/>
  <c r="I295" i="5"/>
  <c r="D47" i="4"/>
  <c r="I390" i="5"/>
  <c r="D51" i="4"/>
  <c r="I79" i="5"/>
  <c r="D20" i="4"/>
  <c r="I235" i="5"/>
  <c r="D32" i="4"/>
  <c r="I290" i="5"/>
  <c r="D46" i="4"/>
  <c r="I304" i="5"/>
  <c r="D48" i="4"/>
  <c r="I248" i="5"/>
  <c r="D34" i="4"/>
  <c r="I18" i="5"/>
  <c r="D13" i="4"/>
  <c r="I74" i="5"/>
  <c r="D19" i="4"/>
  <c r="I94" i="5"/>
  <c r="D23" i="4"/>
  <c r="I101" i="5"/>
  <c r="D25" i="4"/>
  <c r="I120" i="5"/>
  <c r="D28" i="4"/>
  <c r="I107" i="5"/>
  <c r="D26" i="4"/>
  <c r="D55" i="4"/>
  <c r="D6" i="4"/>
  <c r="I252" i="5"/>
  <c r="B4" i="4"/>
  <c r="C19" i="6"/>
  <c r="C21" i="6"/>
  <c r="C24" i="6"/>
  <c r="C11" i="6"/>
  <c r="C7" i="6"/>
  <c r="B9" i="3"/>
  <c r="A9" i="3"/>
  <c r="D3" i="3"/>
  <c r="B3" i="3"/>
  <c r="F2" i="3"/>
  <c r="D2" i="3"/>
  <c r="B2" i="3"/>
  <c r="B1" i="3"/>
  <c r="D38" i="2"/>
  <c r="D37" i="2"/>
  <c r="C37" i="2"/>
  <c r="D33" i="2"/>
  <c r="C33" i="2"/>
  <c r="C26" i="2"/>
  <c r="C38" i="2"/>
  <c r="D27" i="3"/>
  <c r="D31" i="3"/>
  <c r="D39" i="3"/>
  <c r="D43" i="3"/>
  <c r="D47" i="3"/>
  <c r="D51" i="3"/>
  <c r="D32" i="3"/>
  <c r="D52" i="3"/>
  <c r="D36" i="3"/>
  <c r="D29" i="3"/>
  <c r="D41" i="3"/>
  <c r="D46" i="3"/>
  <c r="D48" i="3"/>
  <c r="D53" i="3"/>
  <c r="D42" i="3"/>
  <c r="D44" i="3"/>
  <c r="D28" i="3"/>
  <c r="D49" i="3"/>
  <c r="D30" i="3"/>
  <c r="D38" i="3"/>
  <c r="D40" i="3"/>
  <c r="D33" i="3"/>
  <c r="D45" i="3"/>
  <c r="D50" i="3"/>
  <c r="D35" i="3"/>
  <c r="D37" i="3"/>
  <c r="R54" i="3"/>
  <c r="T54" i="3"/>
  <c r="V54" i="3"/>
  <c r="P54" i="3"/>
  <c r="C53" i="4"/>
  <c r="C54" i="4"/>
  <c r="C52" i="4"/>
  <c r="C14" i="4"/>
  <c r="C18" i="4"/>
  <c r="C22" i="4"/>
  <c r="C26" i="4"/>
  <c r="C30" i="4"/>
  <c r="C34" i="4"/>
  <c r="C39" i="4"/>
  <c r="C43" i="4"/>
  <c r="C47" i="4"/>
  <c r="C51" i="4"/>
  <c r="C36" i="4"/>
  <c r="C40" i="4"/>
  <c r="C44" i="4"/>
  <c r="C48" i="4"/>
  <c r="C16" i="4"/>
  <c r="C20" i="4"/>
  <c r="C24" i="4"/>
  <c r="C28" i="4"/>
  <c r="C32" i="4"/>
  <c r="C37" i="4"/>
  <c r="C41" i="4"/>
  <c r="C45" i="4"/>
  <c r="C49" i="4"/>
  <c r="C13" i="4"/>
  <c r="C17" i="4"/>
  <c r="C21" i="4"/>
  <c r="C25" i="4"/>
  <c r="C29" i="4"/>
  <c r="C33" i="4"/>
  <c r="C38" i="4"/>
  <c r="C42" i="4"/>
  <c r="C46" i="4"/>
  <c r="C50" i="4"/>
  <c r="C12" i="4"/>
  <c r="C11" i="4"/>
  <c r="C15" i="4"/>
  <c r="C27" i="4"/>
  <c r="C31" i="4"/>
  <c r="C19" i="4"/>
  <c r="C23" i="4"/>
  <c r="C10" i="4"/>
  <c r="P55" i="3"/>
  <c r="R55" i="3"/>
  <c r="T55" i="3"/>
  <c r="V55" i="3"/>
  <c r="C55" i="4"/>
  <c r="D13" i="3"/>
  <c r="D17" i="3"/>
  <c r="D25" i="3"/>
  <c r="D21" i="3"/>
  <c r="D22" i="3"/>
  <c r="D26" i="3"/>
  <c r="D11" i="3"/>
  <c r="D19" i="3"/>
  <c r="D20" i="3"/>
  <c r="D16" i="3"/>
  <c r="D12" i="3"/>
  <c r="D14" i="3"/>
  <c r="D18" i="3"/>
  <c r="D24" i="3"/>
  <c r="D23" i="3"/>
  <c r="D15" i="3"/>
  <c r="D10" i="3"/>
  <c r="D9" i="3"/>
  <c r="D54" i="3"/>
  <c r="E55" i="3"/>
  <c r="G55" i="3"/>
  <c r="I412" i="5"/>
  <c r="I413" i="5"/>
  <c r="I55" i="3"/>
  <c r="K55" i="3"/>
  <c r="M55" i="3"/>
  <c r="O55" i="3"/>
  <c r="Q55" i="3"/>
  <c r="S55" i="3"/>
  <c r="U55" i="3"/>
  <c r="W54" i="3"/>
  <c r="X54" i="3"/>
  <c r="X55" i="3"/>
  <c r="W55" i="3"/>
</calcChain>
</file>

<file path=xl/sharedStrings.xml><?xml version="1.0" encoding="utf-8"?>
<sst xmlns="http://schemas.openxmlformats.org/spreadsheetml/2006/main" count="14439" uniqueCount="2603">
  <si>
    <t>9.2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</si>
  <si>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</si>
  <si>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ADMINISTRAÇÃO DE OBRA</t>
  </si>
  <si>
    <t>1.1</t>
  </si>
  <si>
    <t>1</t>
  </si>
  <si>
    <t>2</t>
  </si>
  <si>
    <t>3</t>
  </si>
  <si>
    <t>4</t>
  </si>
  <si>
    <t>5</t>
  </si>
  <si>
    <t>6</t>
  </si>
  <si>
    <t>7</t>
  </si>
  <si>
    <t>8</t>
  </si>
  <si>
    <t>Próprio</t>
  </si>
  <si>
    <t>PLACA DE OBRA EM CHAPA DE ACO GALVANIZADO</t>
  </si>
  <si>
    <t>M</t>
  </si>
  <si>
    <t>TAPUME DE CHAPA DE MADEIRA COMPENSADA, E= 6MM, COM PINTURA A CAL E REAPROVEITAMENTO DE 2X</t>
  </si>
  <si>
    <t>IMPERMEABILIZACAO DE ESTRUTURAS ENTERRADAS, COM TINTA ASFALTICA, DUAS DEMAOS.</t>
  </si>
  <si>
    <t>und</t>
  </si>
  <si>
    <t>8.1</t>
  </si>
  <si>
    <t>8.2</t>
  </si>
  <si>
    <t>8.3</t>
  </si>
  <si>
    <t>8.4</t>
  </si>
  <si>
    <t>8.5</t>
  </si>
  <si>
    <t>8.6</t>
  </si>
  <si>
    <t>96525</t>
  </si>
  <si>
    <t>Banco</t>
  </si>
  <si>
    <t>PODA DE ARVORES, COM LIMPEZA DE GALHOS SECOS E RETIRADA DE PARASITAS, INCLUINDO REMOCAO DE ENTULHO</t>
  </si>
  <si>
    <t>KG</t>
  </si>
  <si>
    <t>88485</t>
  </si>
  <si>
    <t>88489</t>
  </si>
  <si>
    <t>m²</t>
  </si>
  <si>
    <t>m³</t>
  </si>
  <si>
    <t>TRANSPORTE COM CAMINHÃO BASCULANTE 6 M3 EM RODOVIA PAVIMENTADA ( PARA DISTÂNCIAS SUPERIORES A 4 KM)</t>
  </si>
  <si>
    <t>Und</t>
  </si>
  <si>
    <t>SERVIÇOS PRELIMINARES</t>
  </si>
  <si>
    <t>PINTURA</t>
  </si>
  <si>
    <t>7.1</t>
  </si>
  <si>
    <t>7.2</t>
  </si>
  <si>
    <t>7.3</t>
  </si>
  <si>
    <t>7.4</t>
  </si>
  <si>
    <t>7.5</t>
  </si>
  <si>
    <t>7.6</t>
  </si>
  <si>
    <t>INSTALAÇÕES PROVISÓRIAS</t>
  </si>
  <si>
    <t>SINAPI</t>
  </si>
  <si>
    <t>95302</t>
  </si>
  <si>
    <t>Descrição</t>
  </si>
  <si>
    <t>12.1</t>
  </si>
  <si>
    <t>12.2</t>
  </si>
  <si>
    <t>12.3</t>
  </si>
  <si>
    <t>72897</t>
  </si>
  <si>
    <t>SDC01295</t>
  </si>
  <si>
    <t>6.1</t>
  </si>
  <si>
    <t>EXECUÇÃO DE ALMOXARIFADO EM CANTEIRO DE OBRA EM CHAPA DE MADEIRA COMPENSADA, INCLUSO PRATELEIRAS. AF_02/2016</t>
  </si>
  <si>
    <t>6.2</t>
  </si>
  <si>
    <t>74145/001</t>
  </si>
  <si>
    <t>LOCAÇÃO DE ANDAIME METALICO TUBULAR INCLUSIVE MONTAGEM E DESMONTAGEM</t>
  </si>
  <si>
    <t>Código</t>
  </si>
  <si>
    <t>93208</t>
  </si>
  <si>
    <t>UN</t>
  </si>
  <si>
    <t>11.1</t>
  </si>
  <si>
    <t>MOVIMENTAÇÃO DE TERRA</t>
  </si>
  <si>
    <t>Total</t>
  </si>
  <si>
    <t>SDC01056</t>
  </si>
  <si>
    <t>CARGA MANUAL DE ENTULHO EM CAMINHAO BASCULANTE 6 M3</t>
  </si>
  <si>
    <t>85186</t>
  </si>
  <si>
    <t>89173</t>
  </si>
  <si>
    <t>INFRA-ESTRUTURA</t>
  </si>
  <si>
    <t>REVESTIMENTO</t>
  </si>
  <si>
    <t>10.1</t>
  </si>
  <si>
    <t>DEMOLIÇÃO MANUAL DE PISO EM CONCRETO SIMPLES 10CM DE ESPESSURA</t>
  </si>
  <si>
    <t>10.2</t>
  </si>
  <si>
    <t>10.3</t>
  </si>
  <si>
    <t>Encargos Sociais</t>
  </si>
  <si>
    <t>Descrição do Orçamento</t>
  </si>
  <si>
    <t>Quant.</t>
  </si>
  <si>
    <t>MÁQUINAS E FERRAMENTAS</t>
  </si>
  <si>
    <t>4.1</t>
  </si>
  <si>
    <t>Valor Unit com BDI</t>
  </si>
  <si>
    <t>74220/001</t>
  </si>
  <si>
    <t>Item</t>
  </si>
  <si>
    <t>APLICAÇÃO DE FUNDO SELADOR ACRÍLICO EM PAREDES, UMA DEMÃO. AF_06/2014</t>
  </si>
  <si>
    <t>B.D.I.</t>
  </si>
  <si>
    <t>PINTURA ESMALTE FOSCO, DUAS DEMAOS, SOBRE SUPERFICIE METALICA, INCLUSO UMA DEMAO DE FUNDO ANTICORROSIVO. UTILIZACAO DE REVOLVER ( AR-COMPRIMIDO).</t>
  </si>
  <si>
    <t>74209/001</t>
  </si>
  <si>
    <t>3.1</t>
  </si>
  <si>
    <t>3.2</t>
  </si>
  <si>
    <t>3.3</t>
  </si>
  <si>
    <t>94992</t>
  </si>
  <si>
    <t>APLICAÇÃO MANUAL DE PINTURA COM TINTA LÁTEX ACRÍLICA EM PAREDES, DUAS DEMÃOS. AF_06/2014</t>
  </si>
  <si>
    <t>74106/001</t>
  </si>
  <si>
    <t>EXECUÇÃO DE PASSEIO (CALÇADA) OU PISO DE CONCRETO COM CONCRETO MOLDADO IN LOCO, FEITO EM OBRA, ACABAMENTO CONVENCIONAL, ESPESSURA 6 CM, ARMADO. AF_07/2016</t>
  </si>
  <si>
    <t>2.1</t>
  </si>
  <si>
    <t>M/MÊS</t>
  </si>
  <si>
    <t>PREPARO DE FUNDO DE VALA COM LARGURA MENOR QUE 1,5 M, EM LOCAL COM NÍVEL BAIXO DE INTERFERÊNCIA. AF_06/2016</t>
  </si>
  <si>
    <t>M3XKM</t>
  </si>
  <si>
    <t>94097</t>
  </si>
  <si>
    <t>ESCAVAÇÃO MECANIZADA PARA VIGA BALDRAME, COM PREVISÃO DE FÔRMA, COM MINI-ESCAVADEIRA. AF_06/2017</t>
  </si>
  <si>
    <t>Valor Unit</t>
  </si>
  <si>
    <t>9.1</t>
  </si>
  <si>
    <t>TOTAL GERAL</t>
  </si>
  <si>
    <t xml:space="preserve">ESCALA SALARIAL DE MÃO-DE-OBRA </t>
  </si>
  <si>
    <t>CÓDIGO</t>
  </si>
  <si>
    <t>DESCRIÇÃO</t>
  </si>
  <si>
    <t>COM DESONERAÇÃO</t>
  </si>
  <si>
    <t>HORISTA (%)</t>
  </si>
  <si>
    <t>MENSALISTA (%)</t>
  </si>
  <si>
    <t>GRUPO 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</si>
  <si>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</si>
  <si>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</si>
  <si>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</si>
  <si>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</si>
  <si>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</si>
  <si>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</si>
  <si>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</si>
  <si>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</si>
  <si>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</si>
  <si>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</si>
  <si>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</si>
  <si>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Salario Educação</t>
  </si>
  <si>
    <t>A7</t>
  </si>
  <si>
    <t>Seguro Contra Acidentes de Trabalho</t>
  </si>
  <si>
    <t>A8</t>
  </si>
  <si>
    <t>FGTS</t>
  </si>
  <si>
    <t>A9</t>
  </si>
  <si>
    <t>SECONCI</t>
  </si>
  <si>
    <t>A</t>
  </si>
  <si>
    <t>GRUPO B</t>
  </si>
  <si>
    <t>B1</t>
  </si>
  <si>
    <t>Repouso Semanal Remunerado</t>
  </si>
  <si>
    <t>Não incide</t>
  </si>
  <si>
    <t>B2</t>
  </si>
  <si>
    <t>Feriados</t>
  </si>
  <si>
    <t>B3</t>
  </si>
  <si>
    <t>Auxilio - Enfermidade</t>
  </si>
  <si>
    <t>B4</t>
  </si>
  <si>
    <t>13º Salario</t>
  </si>
  <si>
    <t>B5</t>
  </si>
  <si>
    <t>Licença Paternidade</t>
  </si>
  <si>
    <t>B6</t>
  </si>
  <si>
    <t>Faltas Justificadas</t>
  </si>
  <si>
    <t>B7</t>
  </si>
  <si>
    <t>Dias de chuvas</t>
  </si>
  <si>
    <t>B8</t>
  </si>
  <si>
    <t>Auxílio Acidente de Trabalho</t>
  </si>
  <si>
    <t>B9</t>
  </si>
  <si>
    <t>Férias Gozadas</t>
  </si>
  <si>
    <t>B10</t>
  </si>
  <si>
    <t>Salário Maternidade</t>
  </si>
  <si>
    <t>B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</si>
  <si>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</si>
  <si>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</si>
  <si>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</si>
  <si>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</si>
  <si>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</si>
  <si>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</si>
  <si>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</si>
  <si>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</si>
  <si>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</si>
  <si>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</si>
  <si>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>Indenização Adicional</t>
  </si>
  <si>
    <t>C</t>
  </si>
  <si>
    <t>GRUPO D</t>
  </si>
  <si>
    <t>D1</t>
  </si>
  <si>
    <t>Reincidência de Grupo A Sobre Grupo B</t>
  </si>
  <si>
    <t>D2</t>
  </si>
  <si>
    <t>Reincidência de Grupo A Sobre Aviso Prévio Trabalhado e Reincidência do FGTS Sobre Aviso Prévio Indenizado</t>
  </si>
  <si>
    <t>D</t>
  </si>
  <si>
    <t>TOTAL (A+B+C+D)</t>
  </si>
  <si>
    <t>OBRA</t>
  </si>
  <si>
    <t>Município</t>
  </si>
  <si>
    <t>BDI:</t>
  </si>
  <si>
    <t>Referência</t>
  </si>
  <si>
    <t>Endereço</t>
  </si>
  <si>
    <t>PERÍODO:</t>
  </si>
  <si>
    <t>CRONOGRAMA FÍSICO FINANCEIRO</t>
  </si>
  <si>
    <t>ITEM</t>
  </si>
  <si>
    <t>VALOR</t>
  </si>
  <si>
    <t>%</t>
  </si>
  <si>
    <t>MÊS 01</t>
  </si>
  <si>
    <t>MÊS 02</t>
  </si>
  <si>
    <t>VALOR (R$)</t>
  </si>
  <si>
    <t>TOTAL</t>
  </si>
  <si>
    <t>ACUMULADO</t>
  </si>
  <si>
    <t>Referência:</t>
  </si>
  <si>
    <t>Período:</t>
  </si>
  <si>
    <t>PLANILHA RESUMO</t>
  </si>
  <si>
    <t>UND</t>
  </si>
  <si>
    <t>MES</t>
  </si>
  <si>
    <t>5.1</t>
  </si>
  <si>
    <t>COMPOSIÇÃO DA PARCELA DE BDI (BONIFICAÇÕES E DESPESA INDIRETAS)</t>
  </si>
  <si>
    <t>ITENS RELATIVOS À ADMINISTRAÇÃO CENTRAL</t>
  </si>
  <si>
    <t>% SOBRE PV</t>
  </si>
  <si>
    <t>AC - Administração Central</t>
  </si>
  <si>
    <t>4,00% de PV</t>
  </si>
  <si>
    <t>DF - Custos Financeiros</t>
  </si>
  <si>
    <t>CF do (PV-Lucro Operacional)</t>
  </si>
  <si>
    <t>C - Riscos</t>
  </si>
  <si>
    <t>1,25% de PV</t>
  </si>
  <si>
    <t>S + G - Seguros e Garantias</t>
  </si>
  <si>
    <t>2,50% a.a. sobre 5,00% do PV</t>
  </si>
  <si>
    <t>Sub-total</t>
  </si>
  <si>
    <t>LUCRO</t>
  </si>
  <si>
    <t>E - Lucro Operacional</t>
  </si>
  <si>
    <t>7,50% de PV</t>
  </si>
  <si>
    <t>BDI SEM IMPOSTOS</t>
  </si>
  <si>
    <t>TAXAS E IMPOSTOS</t>
  </si>
  <si>
    <t>F - PIS</t>
  </si>
  <si>
    <t>0,65% de PV</t>
  </si>
  <si>
    <t>G - COFINS</t>
  </si>
  <si>
    <t>3,00% de PV</t>
  </si>
  <si>
    <t>H - ISSQN</t>
  </si>
  <si>
    <t>0,80% de PV</t>
  </si>
  <si>
    <t>Contribuição Previdenciária - Lei N° 13.161/15</t>
  </si>
  <si>
    <t>BDI COM IMPOSTOS</t>
  </si>
  <si>
    <t>Custo Direto - CD</t>
  </si>
  <si>
    <t>BDI Final com impostos</t>
  </si>
  <si>
    <t>Preço de Venda - PV</t>
  </si>
  <si>
    <t>Legenda:</t>
  </si>
  <si>
    <r>
      <rPr>
        <b/>
        <i/>
        <sz val="8"/>
        <color indexed="8"/>
        <rFont val="Calibri Light"/>
        <family val="2"/>
      </rPr>
      <t xml:space="preserve">PV </t>
    </r>
    <r>
      <rPr>
        <i/>
        <sz val="8"/>
        <color indexed="8"/>
        <rFont val="Calibri Light"/>
        <family val="2"/>
      </rPr>
      <t>= Preço de Venda</t>
    </r>
  </si>
  <si>
    <t>IA = Inflação Acumulada (período de 12 meses - IPCA) = 4,84%</t>
  </si>
  <si>
    <t>CD = Custo Direto</t>
  </si>
  <si>
    <t>CF = ((1 + Selic)¹/¹² x ((1+IA)¹/¹² -1)</t>
  </si>
  <si>
    <t>Selic Fev/2014 = 10,52%</t>
  </si>
  <si>
    <t>Seguros e Garantias (2,5% a.a. sobre 5% do PV) - Prazo médio de 1 ano</t>
  </si>
  <si>
    <t>Lucro Operacional conforme Portaria SINFRA n°. 343/05 de 07 de junho de 2005.</t>
  </si>
  <si>
    <t>Localidade / alíquota ISSQN</t>
  </si>
  <si>
    <t>Para Mão de Obra</t>
  </si>
  <si>
    <r>
      <t>Alíquota de Cuiabá</t>
    </r>
    <r>
      <rPr>
        <i/>
        <sz val="11"/>
        <color indexed="10"/>
        <rFont val="Calibri Light"/>
        <family val="2"/>
      </rPr>
      <t>= 5,0%</t>
    </r>
  </si>
  <si>
    <t>40% sobre alíquota</t>
  </si>
  <si>
    <t>Composições Analíticas com Preço Unitário</t>
  </si>
  <si>
    <t>Composições Principais</t>
  </si>
  <si>
    <t>REFERÊNCIA COMPOSIÇÕES PRÓPRIAS</t>
  </si>
  <si>
    <t>Unid.</t>
  </si>
  <si>
    <t>Qtd.(un)</t>
  </si>
  <si>
    <t xml:space="preserve">Planilha Orçamentária </t>
  </si>
  <si>
    <t xml:space="preserve"> Desonerada</t>
  </si>
  <si>
    <t>Bancos Utilizados</t>
  </si>
  <si>
    <t>COBERTURA</t>
  </si>
  <si>
    <t>9.3</t>
  </si>
  <si>
    <t>SDC01018</t>
  </si>
  <si>
    <t>FORNECIMENTO DE ESTRUTURA METÁLICA PARA COBERTURA, COM UTILIZAÇÃO DE PERFIS EM AÇO ASTM A36</t>
  </si>
  <si>
    <t>13.1</t>
  </si>
  <si>
    <t>13.2</t>
  </si>
  <si>
    <t>13.3</t>
  </si>
  <si>
    <t>GUARDA-CORPO COM CORRIMAO EM TUBO DE ACO GALVANIZADO 1 1/2"</t>
  </si>
  <si>
    <t>14.1</t>
  </si>
  <si>
    <t>14.2</t>
  </si>
  <si>
    <t>14.3</t>
  </si>
  <si>
    <t>INSTALAÇÕES ELÉTRICAS</t>
  </si>
  <si>
    <t>ELETRODUTO FLEXÍVEL CORRUGADO, PVC, DN 25 MM (3/4"), PARA CIRCUITOS TERMINAIS, INSTALADO EM FORRO - FORNECIMENTO E INSTALAÇÃO. AF_12/2015</t>
  </si>
  <si>
    <t>MONTAGEM DE ESTRUTURA METÁLICA</t>
  </si>
  <si>
    <t>M²</t>
  </si>
  <si>
    <t>MÊS 03</t>
  </si>
  <si>
    <t>SDC01289</t>
  </si>
  <si>
    <t>DEMOLIÇÃO DE ESTRUTURA DE MADEIRA P/TELHADOS</t>
  </si>
  <si>
    <t>SDC01044</t>
  </si>
  <si>
    <t>SDC01236</t>
  </si>
  <si>
    <t>FORNECIMENTO E INSTALAÇÃO DE CUMEEIRA EM PERFIL METALICO TRAPEZOIDAL</t>
  </si>
  <si>
    <t>TELHAMENTO COM TELHA METÁLICA TERMOACÚSTICA COM PELÍCULA E = 30 MM, COM ATÉ 2 ÁGUAS, INCLUSO IÇAMENTO</t>
  </si>
  <si>
    <t xml:space="preserve">MAPA DE COTAÇÃO </t>
  </si>
  <si>
    <t>FONTE</t>
  </si>
  <si>
    <t>CNPJ</t>
  </si>
  <si>
    <t>TELEFONE</t>
  </si>
  <si>
    <t>CONTATO</t>
  </si>
  <si>
    <t>DATA</t>
  </si>
  <si>
    <t xml:space="preserve">UNI </t>
  </si>
  <si>
    <t>P. UNIT. (R$)</t>
  </si>
  <si>
    <t>MEDIANA TOTAL (R$)</t>
  </si>
  <si>
    <t>SINAPI-MT - 04/2018</t>
  </si>
  <si>
    <t>3.4</t>
  </si>
  <si>
    <t>SDC05003</t>
  </si>
  <si>
    <t>CONTAINER 2,30 X 4,30 M, ALT. 2,50 M, P/ SANITARIO, C/ 5 BACIAS, 1 LAVATORIO E 4 MICTORIOS (LOCACAO)</t>
  </si>
  <si>
    <t>MÊS</t>
  </si>
  <si>
    <t>3.5</t>
  </si>
  <si>
    <t>73847/001</t>
  </si>
  <si>
    <t>ALUGUEL CONTAINER/ESCRIT INCL INST ELET LARG=2,20 COMP=6,20M          ALT=2,50M CHAPA ACO C/NERV TRAPEZ FORRO C/ISOL TERMO/ACUSTICO         CHASSIS REFORC PISO COMPENS NAVAL EXC TRANSP/CARGA/DESCARGA</t>
  </si>
  <si>
    <t>41598</t>
  </si>
  <si>
    <t>ENTRADA PROVISORIA DE ENERGIA ELETRICA AEREA TRIFASICA 40A EM POSTE MADEIRA</t>
  </si>
  <si>
    <t>SDC05004</t>
  </si>
  <si>
    <t>LIGAÇÃO PROVISÓRIA DE ÁGUA E SANITÁRIO</t>
  </si>
  <si>
    <t>8.7</t>
  </si>
  <si>
    <t>89168</t>
  </si>
  <si>
    <t>(COMPOSIÇÃO REPRESENTATIVA) DO SERVIÇO DE ALVENARIA DE VEDAÇÃO DE BLOCOS VAZADOS DE CERÂMICA DE 9X19X19CM (ESPESSURA 9CM), PARA EDIFICAÇÃO HABITACIONAL UNIFAMILIAR (CASA) E EDIFICAÇÃO PÚBLICA PADRÃO. AF_11/2014</t>
  </si>
  <si>
    <t>SDC01017</t>
  </si>
  <si>
    <t>IMPERMEABILIZAÇÃO</t>
  </si>
  <si>
    <t>87273</t>
  </si>
  <si>
    <t>REVESTIMENTO CERÂMICO PARA PAREDES INTERNAS COM PLACAS TIPO ESMALTADA EXTRA DE DIMENSÕES 33X45 CM APLICADAS EM AMBIENTES DE ÁREA MAIOR QUE 5 M² NA ALTURA INTEIRA DAS PAREDES. AF_06/2014</t>
  </si>
  <si>
    <t>84665</t>
  </si>
  <si>
    <t>PINTURA ACRILICA PARA SINALIZAÇÃO HORIZONTAL EM PISO CIMENTADO</t>
  </si>
  <si>
    <t>88497</t>
  </si>
  <si>
    <t>APLICAÇÃO E LIXAMENTO DE MASSA LÁTEX EM PAREDES, DUAS DEMÃOS. AF_06/2014</t>
  </si>
  <si>
    <t>88487</t>
  </si>
  <si>
    <t>APLICAÇÃO MANUAL DE PINTURA COM TINTA LÁTEX PVA EM PAREDES, DUAS DEMÃOS. AF_06/2014</t>
  </si>
  <si>
    <t>94438</t>
  </si>
  <si>
    <t>(COMPOSIÇÃO REPRESENTATIVA) DO SERVIÇO DE CONTRAPISO EM ARGAMASSA TRAÇO 1:4 (CIM E AREIA), EM BETONEIRA 400 L, ESPESSURA 3 CM ÁREAS SECAS E 3 CM ÁREAS MOLHADAS, PARA EDIFICAÇÃO HABITACIONAL UNIFAMILIAR (CASA) E EDIFICAÇÃO PÚBLICA PADRÃO. AF_11/2014</t>
  </si>
  <si>
    <t>91854</t>
  </si>
  <si>
    <t>ELETRODUTO FLEXÍVEL CORRUGADO, PVC, DN 25 MM (3/4"), PARA CIRCUITOS TERMINAIS, INSTALADO EM PAREDE - FORNECIMENTO E INSTALAÇÃO. AF_12/2015</t>
  </si>
  <si>
    <t>91856</t>
  </si>
  <si>
    <t>ELETRODUTO FLEXÍVEL CORRUGADO, PVC, DN 32 MM (1"), PARA CIRCUITOS TERMINAIS, INSTALADO EM PAREDE - FORNECIMENTO E INSTALAÇÃO. AF_12/2015</t>
  </si>
  <si>
    <t>91834</t>
  </si>
  <si>
    <t>91940</t>
  </si>
  <si>
    <t>CAIXA RETANGULAR 4" X 2" MÉDIA (1,30 M DO PISO), PVC, INSTALADA EM PAREDE - FORNECIMENTO E INSTALAÇÃO. AF_12/2015</t>
  </si>
  <si>
    <t>91941</t>
  </si>
  <si>
    <t>CAIXA RETANGULAR 4" X 2" BAIXA (0,30 M DO PISO), PVC, INSTALADA EM PAREDE - FORNECIMENTO E INSTALAÇÃO. AF_12/2015</t>
  </si>
  <si>
    <t>74130/005</t>
  </si>
  <si>
    <t>DISJUNTOR TERMOMAGNETICO TRIPOLAR PADRAO NEMA (AMERICANO) 60 A 100A 240V, FORNECIMENTO E INSTALACAO</t>
  </si>
  <si>
    <t>SES0014</t>
  </si>
  <si>
    <t>DISJUNTOR RESIDUAL TRIFÁSICO DR 100</t>
  </si>
  <si>
    <t>un</t>
  </si>
  <si>
    <t>93653</t>
  </si>
  <si>
    <t>DISJUNTOR MONOPOLAR TIPO DIN, CORRENTE NOMINAL DE 10A - FORNECIMENTO E INSTALAÇÃO. AF_04/2016</t>
  </si>
  <si>
    <t>93663</t>
  </si>
  <si>
    <t>DISJUNTOR BIPOLAR TIPO DIN, CORRENTE NOMINAL DE 25A - FORNECIMENTO E INSTALAÇÃO. AF_04/2016</t>
  </si>
  <si>
    <t>74131/004</t>
  </si>
  <si>
    <t>QUADRO DE DISTRIBUICAO DE ENERGIA DE EMBUTIR, EM CHAPA METALICA, PARA 18 DISJUNTORES TERMOMAGNETICOS MONOPOLARES, COM BARRAMENTO TRIFASICO E NEUTRO, FORNECIMENTO E INSTALACAO</t>
  </si>
  <si>
    <t>92000</t>
  </si>
  <si>
    <t>TOMADA BAIXA DE EMBUTIR (1 MÓDULO), 2P+T 10 A, INCLUINDO SUPORTE E PLACA - FORNECIMENTO E INSTALAÇÃO. AF_12/2015</t>
  </si>
  <si>
    <t>91955</t>
  </si>
  <si>
    <t>INTERRUPTOR PARALELO (1 MÓDULO), 10A/250V, INCLUINDO SUPORTE E PLACA - FORNECIMENTO E INSTALAÇÃO. AF_12/2015</t>
  </si>
  <si>
    <t>91953</t>
  </si>
  <si>
    <t>INTERRUPTOR SIMPLES (1 MÓDULO), 10A/250V, INCLUINDO SUPORTE E PLACA - FORNECIMENTO E INSTALAÇÃO. AF_12/2015</t>
  </si>
  <si>
    <t>91936</t>
  </si>
  <si>
    <t>CAIXA OCTOGONAL 4" X 4", PVC, INSTALADA EM LAJE - FORNECIMENTO E INSTALAÇÃO. AF_12/2015</t>
  </si>
  <si>
    <t>84862</t>
  </si>
  <si>
    <t>SDC04009</t>
  </si>
  <si>
    <t>FORNECIMENTO E INSTALAÇÃO DE BARRA DE APOIO PARA PCD, EM AÇO INOX, 80CM</t>
  </si>
  <si>
    <t>SDC04010</t>
  </si>
  <si>
    <t>FORNECIMENTO E INSTALAÇÃO DE PISO PODOTÁTIL, EM CONCRETO, 25x25CM, DIRECIONAL/ALERTA</t>
  </si>
  <si>
    <t>SDC04005</t>
  </si>
  <si>
    <t>FORNECIMENTO E INSTALAÇÃO DE PISO PODOTÁTIL, EM BORRACHA SINTÉTICA, 250X250MM, DIRECIONAL/ALERTA</t>
  </si>
  <si>
    <t>SDC04004</t>
  </si>
  <si>
    <t>FORNECIMENTO E INSTALAÇÃO DE PLACA DE PORTA, EM PVC, COM ESCRITA EM BRAILE, DIMENSÕES 30X10CM</t>
  </si>
  <si>
    <t>SDC04060</t>
  </si>
  <si>
    <t>MAPA TATIL 85X45 COM PÉ EM TUBO METÁLICO</t>
  </si>
  <si>
    <t>SDC04051</t>
  </si>
  <si>
    <t>FORNECIMENTO E INSTALAÇÃO DE ANEL DE TEXTURA PARA CORRIMÃO, EM BORRACHA</t>
  </si>
  <si>
    <t>15.1</t>
  </si>
  <si>
    <t>94575</t>
  </si>
  <si>
    <t>JANELA DE ALUMÍNIO MAXIM-AR, FIXAÇÃO COM PARAFUSO, VEDAÇÃO COM ESPUMA EXPANSIVA PU, COM VIDROS, PADRONIZADA. AF_07/2016</t>
  </si>
  <si>
    <t>15.2</t>
  </si>
  <si>
    <t>94585</t>
  </si>
  <si>
    <t>JANELA DE ALUMÍNIO DE CORRER, 4 FOLHAS, FIXAÇÃO COM ARGAMASSA, COM VIDROS, PADRONIZADA. AF_07/2016</t>
  </si>
  <si>
    <t>91341</t>
  </si>
  <si>
    <t>PORTA EM ALUMÍNIO DE ABRIR TIPO VENEZIANA COM GUARNIÇÃO, FIXAÇÃO COM PARAFUSOS - FORNECIMENTO E INSTALAÇÃO. AF_08/2015</t>
  </si>
  <si>
    <t>16.1</t>
  </si>
  <si>
    <t>86941</t>
  </si>
  <si>
    <t>LAVATÓRIO LOUÇA BRANCA COM COLUNA, 45 X 55CM OU EQUIVALENTE, PADRÃO MÉDIO, INCLUSO SIFÃO TIPO GARRAFA, VÁLVULA E ENGATE FLEXÍVEL DE 40CM EM METAL CROMADO, COM TORNEIRA CROMADA DE MESA, PADRÃO MÉDIO - FORNECIMENTO E INSTALAÇÃO. AF_12/2013</t>
  </si>
  <si>
    <t>16.2</t>
  </si>
  <si>
    <t>86932</t>
  </si>
  <si>
    <t>VASO SANITÁRIO SIFONADO COM CAIXA ACOPLADA LOUÇA BRANCA - PADRÃO MÉDIO, INCLUSO ENGATE FLEXÍVEL EM METAL CROMADO, 1/2 X 40CM - FORNECIMENTO E INSTALAÇÃO. AF_12/2013</t>
  </si>
  <si>
    <t>16.3</t>
  </si>
  <si>
    <t>95547</t>
  </si>
  <si>
    <t>SABONETEIRA PLASTICA TIPO DISPENSER PARA SABONETE LIQUIDO COM RESERVATORIO 800 A 1500 ML, INCLUSO FIXAÇÃO. AF_10/2016</t>
  </si>
  <si>
    <t>16.4</t>
  </si>
  <si>
    <t>95544</t>
  </si>
  <si>
    <t>PAPELEIRA DE PAREDE EM METAL CROMADO SEM TAMPA, INCLUSO FIXAÇÃO. AF_10/2016</t>
  </si>
  <si>
    <t>16.5</t>
  </si>
  <si>
    <t>SDC04001</t>
  </si>
  <si>
    <t>TOALHEIRO PLASTICO TIPO DISPENSER PARA PAPEL TOALHA INTERFOLHADO</t>
  </si>
  <si>
    <t>SDC02033</t>
  </si>
  <si>
    <t>FORNECIMENTO E INSTALAÇÃO DE DUCHA HIGIENICA PLÁSTICA COM REGISTRO METÁLICO 1/2"</t>
  </si>
  <si>
    <t>LIMPEZA FINAL DE OBRA</t>
  </si>
  <si>
    <t>17.1</t>
  </si>
  <si>
    <t>73948/003</t>
  </si>
  <si>
    <t>LIMPEZA AZULEJO</t>
  </si>
  <si>
    <t>17.2</t>
  </si>
  <si>
    <t>73948/008</t>
  </si>
  <si>
    <t>LIMPEZA VIDRO COMUM</t>
  </si>
  <si>
    <t>17.3</t>
  </si>
  <si>
    <t>9537</t>
  </si>
  <si>
    <t>LIMPEZA FINAL DA OBRA</t>
  </si>
  <si>
    <t>INSTALAÇÕES HIDROSSANITÁRIAS</t>
  </si>
  <si>
    <t>18.1</t>
  </si>
  <si>
    <t>89987</t>
  </si>
  <si>
    <t>REGISTRO DE GAVETA BRUTO, LATÃO, ROSCÁVEL, 3/4", COM ACABAMENTO E CANOPLA CROMADOS. FORNECIDO E INSTALADO EM RAMAL DE ÁGUA. AF_12/2014</t>
  </si>
  <si>
    <t>18.2</t>
  </si>
  <si>
    <t>18.3</t>
  </si>
  <si>
    <t>89383</t>
  </si>
  <si>
    <t>ADAPTADOR CURTO COM BOLSA E ROSCA PARA REGISTRO, PVC, SOLDÁVEL, DN 25MM X 3/4, INSTALADO EM RAMAL OU SUB-RAMAL DE ÁGUA - FORNECIMENTO E INSTALAÇÃO. AF_12/2014</t>
  </si>
  <si>
    <t>18.4</t>
  </si>
  <si>
    <t>89481</t>
  </si>
  <si>
    <t>JOELHO 90 GRAUS, PVC, SOLDÁVEL, DN 25MM, INSTALADO EM PRUMADA DE ÁGUA - FORNECIMENTO E INSTALAÇÃO. AF_12/2014</t>
  </si>
  <si>
    <t>18.5</t>
  </si>
  <si>
    <t>18.6</t>
  </si>
  <si>
    <t>89356</t>
  </si>
  <si>
    <t>TUBO, PVC, SOLDÁVEL, DN 25MM, INSTALADO EM RAMAL OU SUB-RAMAL DE ÁGUA - FORNECIMENTO E INSTALAÇÃO. AF_12/2014</t>
  </si>
  <si>
    <t>89440</t>
  </si>
  <si>
    <t>TE, PVC, SOLDÁVEL, DN 25MM, INSTALADO EM RAMAL DE DISTRIBUIÇÃO DE ÁGUA - FORNECIMENTO E INSTALAÇÃO. AF_12/2014</t>
  </si>
  <si>
    <t>90373</t>
  </si>
  <si>
    <t>JOELHO 90 GRAUS COM BUCHA DE LATÃO, PVC, SOLDÁVEL, DN 25MM, X 1/2 INSTALADO EM RAMAL OU SUB-RAMAL DE ÁGUA - FORNECIMENTO E INSTALAÇÃO. AF_12/2014</t>
  </si>
  <si>
    <t>83449</t>
  </si>
  <si>
    <t>CAIXA DE PASSAGEM 60X60X70 FUNDO BRITA COM TAMPA</t>
  </si>
  <si>
    <t>SDC02004</t>
  </si>
  <si>
    <t>CAIXA SIFONADA DE PVC COM GRELHA BRANCA, 150 X 150 X 50 MM</t>
  </si>
  <si>
    <t>89748</t>
  </si>
  <si>
    <t>CURVA CURTA 90 GRAUS, PVC, SERIE NORMAL, ESGOTO PREDIAL, DN 100 MM, JUNTA ELÁSTICA, FORNECIDO E INSTALADO EM RAMAL DE DESCARGA OU RAMAL DE ESGOTO SANITÁRIO. AF_12/2014</t>
  </si>
  <si>
    <t>89728</t>
  </si>
  <si>
    <t>CURVA CURTA 90 GRAUS, PVC, SERIE NORMAL, ESGOTO PREDIAL, DN 40 MM, JUNTA SOLDÁVEL, FORNECIDO E INSTALADO EM RAMAL DE DESCARGA OU RAMAL DE ESGOTO SANITÁRIO. AF_12/2014</t>
  </si>
  <si>
    <t>89732</t>
  </si>
  <si>
    <t>JOELHO 45 GRAUS, PVC, SERIE NORMAL, ESGOTO PREDIAL, DN 50 MM, JUNTA ELÁSTICA, FORNECIDO E INSTALADO EM RAMAL DE DESCARGA OU RAMAL DE ESGOTO SANITÁRIO. AF_12/2014</t>
  </si>
  <si>
    <t>89726</t>
  </si>
  <si>
    <t>JOELHO 45 GRAUS, PVC, SERIE NORMAL, ESGOTO PREDIAL, DN 40 MM, JUNTA SOLDÁVEL, FORNECIDO E INSTALADO EM RAMAL DE DESCARGA OU RAMAL DE ESGOTO SANITÁRIO. AF_12/2014</t>
  </si>
  <si>
    <t>89731</t>
  </si>
  <si>
    <t>JOELHO 90 GRAUS, PVC, SERIE NORMAL, ESGOTO PREDIAL, DN 50 MM, JUNTA ELÁSTICA, FORNECIDO E INSTALADO EM RAMAL DE DESCARGA OU RAMAL DE ESGOTO SANITÁRIO. AF_12/2014</t>
  </si>
  <si>
    <t>89778</t>
  </si>
  <si>
    <t>LUVA SIMPLES, PVC, SERIE NORMAL, ESGOTO PREDIAL, DN 100 MM, JUNTA ELÁSTICA, FORNECIDO E INSTALADO EM RAMAL DE DESCARGA OU RAMAL DE ESGOTO SANITÁRIO. AF_12/2014</t>
  </si>
  <si>
    <t>89714</t>
  </si>
  <si>
    <t>TUBO PVC, SERIE NORMAL, ESGOTO PREDIAL, DN 100 MM, FORNECIDO E INSTALADO EM RAMAL DE DESCARGA OU RAMAL DE ESGOTO SANITÁRIO. AF_12/2014</t>
  </si>
  <si>
    <t>89712</t>
  </si>
  <si>
    <t>TUBO PVC, SERIE NORMAL, ESGOTO PREDIAL, DN 50 MM, FORNECIDO E INSTALADO EM RAMAL DE DESCARGA OU RAMAL DE ESGOTO SANITÁRIO. AF_12/2014</t>
  </si>
  <si>
    <t>89711</t>
  </si>
  <si>
    <t>TUBO PVC, SERIE NORMAL, ESGOTO PREDIAL, DN 40 MM, FORNECIDO E INSTALADO EM RAMAL DE DESCARGA OU RAMAL DE ESGOTO SANITÁRIO. AF_12/2014</t>
  </si>
  <si>
    <t>89784</t>
  </si>
  <si>
    <t>TE, PVC, SERIE NORMAL, ESGOTO PREDIAL, DN 50 X 50 MM, JUNTA ELÁSTICA, FORNECIDO E INSTALADO EM RAMAL DE DESCARGA OU RAMAL DE ESGOTO SANITÁRIO. AF_12/2014</t>
  </si>
  <si>
    <t>10.4</t>
  </si>
  <si>
    <t>17.4</t>
  </si>
  <si>
    <t>17.5</t>
  </si>
  <si>
    <t>19.1</t>
  </si>
  <si>
    <t>19.2</t>
  </si>
  <si>
    <t>19.3</t>
  </si>
  <si>
    <t>SINAPI - 04/2018 - MT</t>
  </si>
  <si>
    <t>CORTE E DOBRA DE AÇO CA-50, DIÂMETRO DE 16,0 MM, UTILIZADO EM ESTRUTURAS DIVERSAS, EXCETO LAJES. AF_12/2015</t>
  </si>
  <si>
    <t>CORTE E DOBRA DE AÇO CA-50, DIÂMETRO DE 12,5 MM, UTILIZADO EM ESTRUTURAS DIVERSAS, EXCETO LAJES. AF_12/2015</t>
  </si>
  <si>
    <t>MÊS 04</t>
  </si>
  <si>
    <t>LOUÇAS E METAIS</t>
  </si>
  <si>
    <t>UNID.</t>
  </si>
  <si>
    <t>QTD.</t>
  </si>
  <si>
    <t>CAIXAS DE PASSAGEM</t>
  </si>
  <si>
    <t>CAIXA DE PASSAGEM MODULADA DN 60CM</t>
  </si>
  <si>
    <t>PVC ACESSÓRIOS - SANITÁRIO</t>
  </si>
  <si>
    <t xml:space="preserve"> CAIXA SIFONADA 150X150X50MM - FORNECIMENTO E INSTALAÇÃO</t>
  </si>
  <si>
    <t>PVC ESGOTO</t>
  </si>
  <si>
    <t xml:space="preserve"> CURVA CURTA 90 GRAUS, PVC, SERIE NORMAL, ESGOTO PREDIAL, DN 100 MM, JUNTA ELÁSTICA, FORNECIDO E INSTALADO EM RAMAL DE DESCARGA OU RAMAL DE ESGOTO SANITÁRIO. AF_12/2014</t>
  </si>
  <si>
    <t xml:space="preserve"> JOELHO 45 GRAUS, PVC, SERIE NORMAL, ESGOTO PREDIAL, DN 40 MM, JUNTA SOLDÁVEL, FORNECIDO E INSTALADO EM RAMAL DE DESCARGA OU RAMAL DE ESGOTO SANITÁRIO. AF_12/2014</t>
  </si>
  <si>
    <t>JOELHO C/ ANEL P/ ESGOTO SECUNDARIO 90° x 40mm - 1.1/2" - FORNECIMENTO E INSTALAÇÃO</t>
  </si>
  <si>
    <t xml:space="preserve"> JUNÇÃO SIMPLES 100X50MM - FORNECIMENTO E INSTALAÇÃO</t>
  </si>
  <si>
    <t>SES053</t>
  </si>
  <si>
    <t>ADMINISTRAÇÃO DE OBRA OFIOLOGIA</t>
  </si>
  <si>
    <t>SERVIÇOS TÉCNICOS</t>
  </si>
  <si>
    <t>SDC01228</t>
  </si>
  <si>
    <t>EXECUÇÃO DE SONDAGEM À PERCUSSÃO SPT - REGIÃO DE CUIABÁ</t>
  </si>
  <si>
    <t>97625</t>
  </si>
  <si>
    <t>DEMOLIÇÃO DE ALVENARIA PARA QUALQUER TIPO DE BLOCO, DE FORMA MECANIZADA, SEM REAPROVEITAMENTO. AF_12/2017</t>
  </si>
  <si>
    <t>97644</t>
  </si>
  <si>
    <t>REMOÇÃO DE PORTAS, DE FORMA MANUAL, SEM REAPROVEITAMENTO. AF_12/2017</t>
  </si>
  <si>
    <t>97647</t>
  </si>
  <si>
    <t>REMOÇÃO DE TELHAS, DE FIBROCIMENTO, METÁLICA E CERÂMICA, DE FORMA MANUAL, SEM REAPROVEITAMENTO. AF_12/2017</t>
  </si>
  <si>
    <t>4.2</t>
  </si>
  <si>
    <t>4.3</t>
  </si>
  <si>
    <t>4.4</t>
  </si>
  <si>
    <t>4.5</t>
  </si>
  <si>
    <t>93210</t>
  </si>
  <si>
    <t>EXECUÇÃO DE REFEITÓRIO EM CANTEIRO DE OBRA EM CHAPA DE MADEIRA COMPENSADA, NÃO INCLUSO MOBILIÁRIO E EQUIPAMENTOS. AF_02/2016</t>
  </si>
  <si>
    <t>4.6</t>
  </si>
  <si>
    <t>73992/001</t>
  </si>
  <si>
    <t>LOCACAO CONVENCIONAL DE OBRA, ATRAVÉS DE GABARITO DE TABUAS CORRIDAS PONTALETADAS A CADA 1,50M, SEM REAPROVEITAMENTO</t>
  </si>
  <si>
    <t>4.7</t>
  </si>
  <si>
    <t>4.8</t>
  </si>
  <si>
    <t>4.9</t>
  </si>
  <si>
    <t>LIMPEZA DA OBRA</t>
  </si>
  <si>
    <t>6.3</t>
  </si>
  <si>
    <t>73859/002</t>
  </si>
  <si>
    <t>CAPINA E LIMPEZA MANUAL DE TERRENO</t>
  </si>
  <si>
    <t>SDC01021</t>
  </si>
  <si>
    <t>AQUISIÇÃO DE MATERIAL PARA ATERRO</t>
  </si>
  <si>
    <t>96521</t>
  </si>
  <si>
    <t>ESCAVAÇÃO MECANIZADA PARA BLOCO DE COROAMENTO OU SAPATA, COM PREVISÃO DE FÔRMA, COM RETROESCAVADEIRA. AF_06/2017</t>
  </si>
  <si>
    <t>SDC01200</t>
  </si>
  <si>
    <t>REGULARIZAÇÃO E COMPACTAÇÃO DE TERRENO MANUAL, COM SOQUETE</t>
  </si>
  <si>
    <t>93382</t>
  </si>
  <si>
    <t>REATERRO MANUAL DE VALAS COM COMPACTAÇÃO MECANIZADA. AF_04/2016</t>
  </si>
  <si>
    <t>96619</t>
  </si>
  <si>
    <t>LASTRO DE CONCRETO MAGRO, APLICADO EM BLOCOS DE COROAMENTO OU SAPATAS, ESPESSURA DE 5 CM. AF_08/2017</t>
  </si>
  <si>
    <t>96535</t>
  </si>
  <si>
    <t>FABRICAÇÃO, MONTAGEM E DESMONTAGEM DE FÔRMA PARA SAPATA, EM MADEIRA SERRADA, E=25 MM, 4 UTILIZAÇÕES. AF_06/2017</t>
  </si>
  <si>
    <t>96536</t>
  </si>
  <si>
    <t>FABRICAÇÃO, MONTAGEM E DESMONTAGEM DE FÔRMA PARA VIGA BALDRAME, EM MADEIRA SERRADA, E=25 MM, 4 UTILIZAÇÕES. AF_06/2017</t>
  </si>
  <si>
    <t>SDC01198</t>
  </si>
  <si>
    <t>CONCRETO USINADO BOMBEAVEL, CLASSE DE RESISTENCIA C25, COM BRITA 0 E 1, SLUMP = 100 +/- 20 MM, BOMBEADO, LANÇADO E ADENSADO EM ESTRUTURA.</t>
  </si>
  <si>
    <t>8.8</t>
  </si>
  <si>
    <t>96543</t>
  </si>
  <si>
    <t>ARMAÇÃO DE BLOCO, VIGA BALDRAME E SAPATA UTILIZANDO AÇO CA-60 DE 5 MM - MONTAGEM. AF_06/2017</t>
  </si>
  <si>
    <t>8.9</t>
  </si>
  <si>
    <t>96544</t>
  </si>
  <si>
    <t>ARMAÇÃO DE BLOCO, VIGA BALDRAME OU SAPATA UTILIZANDO AÇO CA-50 DE 6,3 MM - MONTAGEM. AF_06/2017</t>
  </si>
  <si>
    <t>8.10</t>
  </si>
  <si>
    <t>96545</t>
  </si>
  <si>
    <t>ARMAÇÃO DE BLOCO, VIGA BALDRAME OU SAPATA UTILIZANDO AÇO CA-50 DE 8 MM - MONTAGEM. AF_06/2017</t>
  </si>
  <si>
    <t>8.11</t>
  </si>
  <si>
    <t>96546</t>
  </si>
  <si>
    <t>ARMAÇÃO DE BLOCO, VIGA BALDRAME OU SAPATA UTILIZANDO AÇO CA-50 DE 10 MM - MONTAGEM. AF_06/2017</t>
  </si>
  <si>
    <t>96547</t>
  </si>
  <si>
    <t>ARMAÇÃO DE BLOCO, VIGA BALDRAME OU SAPATA UTILIZANDO AÇO CA-50 DE 12,5 MM - MONTAGEM. AF_06/2017</t>
  </si>
  <si>
    <t>96548</t>
  </si>
  <si>
    <t>ARMAÇÃO DE BLOCO, VIGA BALDRAME OU SAPATA UTILIZANDO AÇO CA-50 DE 16 MM - MONTAGEM. AF_06/2017</t>
  </si>
  <si>
    <t>96549</t>
  </si>
  <si>
    <t>ARMAÇÃO DE BLOCO, VIGA BALDRAME OU SAPATA UTILIZANDO AÇO CA-50 DE 20 MM - MONTAGEM. AF_06/2017</t>
  </si>
  <si>
    <t>9</t>
  </si>
  <si>
    <t>SUPER-ESTRUTURA</t>
  </si>
  <si>
    <t>92269</t>
  </si>
  <si>
    <t>FABRICAÇÃO DE FÔRMA PARA PILARES E ESTRUTURAS SIMILARES, EM MADEIRA SERRADA, E=25 MM. AF_12/2015</t>
  </si>
  <si>
    <t>92270</t>
  </si>
  <si>
    <t>FABRICAÇÃO DE FÔRMA PARA VIGAS, COM MADEIRA SERRADA, E = 25 MM. AF_12/2015</t>
  </si>
  <si>
    <t>9.4</t>
  </si>
  <si>
    <t>92775</t>
  </si>
  <si>
    <t>ARMAÇÃO DE PILAR OU VIGA DE UMA ESTRUTURA CONVENCIONAL DE CONCRETO ARMADO EM UMA EDIFICAÇÃO TÉRREA OU SOBRADO UTILIZANDO AÇO CA-60 DE 5,0 MM - MONTAGEM. AF_12/2015</t>
  </si>
  <si>
    <t>9.5</t>
  </si>
  <si>
    <t>92776</t>
  </si>
  <si>
    <t>ARMAÇÃO DE PILAR OU VIGA DE UMA ESTRUTURA CONVENCIONAL DE CONCRETO ARMADO EM UMA EDIFICAÇÃO TÉRREA OU SOBRADO UTILIZANDO AÇO CA-50 DE 6,3 MM - MONTAGEM. AF_12/2015</t>
  </si>
  <si>
    <t>9.6</t>
  </si>
  <si>
    <t>92777</t>
  </si>
  <si>
    <t>ARMAÇÃO DE PILAR OU VIGA DE UMA ESTRUTURA CONVENCIONAL DE CONCRETO ARMADO EM UMA EDIFICAÇÃO TÉRREA OU SOBRADO UTILIZANDO AÇO CA-50 DE 8,0 MM - MONTAGEM. AF_12/2015</t>
  </si>
  <si>
    <t>9.7</t>
  </si>
  <si>
    <t>92778</t>
  </si>
  <si>
    <t>ARMAÇÃO DE PILAR OU VIGA DE UMA ESTRUTURA CONVENCIONAL DE CONCRETO ARMADO EM UMA EDIFICAÇÃO TÉRREA OU SOBRADO UTILIZANDO AÇO CA-50 DE 10,0 MM - MONTAGEM. AF_12/2015</t>
  </si>
  <si>
    <t>9.8</t>
  </si>
  <si>
    <t>92779</t>
  </si>
  <si>
    <t>ARMAÇÃO DE PILAR OU VIGA DE UMA ESTRUTURA CONVENCIONAL DE CONCRETO ARMADO EM UMA EDIFICAÇÃO TÉRREA OU SOBRADO UTILIZANDO AÇO CA-50 DE 12,5 MM - MONTAGEM. AF_12/2015</t>
  </si>
  <si>
    <t>9.9</t>
  </si>
  <si>
    <t>92780</t>
  </si>
  <si>
    <t>ARMAÇÃO DE PILAR OU VIGA DE UMA ESTRUTURA CONVENCIONAL DE CONCRETO ARMADO EM UMA EDIFICAÇÃO TÉRREA OU SOBRADO UTILIZANDO AÇO CA-50 DE 16,0 MM - MONTAGEM. AF_12/2015</t>
  </si>
  <si>
    <t>9.10</t>
  </si>
  <si>
    <t>92781</t>
  </si>
  <si>
    <t>ARMAÇÃO DE PILAR OU VIGA DE UMA ESTRUTURA CONVENCIONAL DE CONCRETO ARMADO EM UMA EDIFICAÇÃO TÉRREA OU SOBRADO UTILIZANDO AÇO CA-50 DE 20,0 MM - MONTAGEM. AF_12/2015</t>
  </si>
  <si>
    <t>9.11</t>
  </si>
  <si>
    <t>92782</t>
  </si>
  <si>
    <t>ARMAÇÃO DE PILAR OU VIGA DE UMA ESTRUTURA CONVENCIONAL DE CONCRETO ARMADO EM UMA EDIFICAÇÃO TÉRREA OU SOBRADO UTILIZANDO AÇO CA-50 DE 25,0 MM - MONTAGEM. AF_12/2015</t>
  </si>
  <si>
    <t>9.12</t>
  </si>
  <si>
    <t>LAJE</t>
  </si>
  <si>
    <t>SDC01068</t>
  </si>
  <si>
    <t>LAJE PRÉ-MOLDADA TRELIÇADA, PARA PISO, INCLUSIVE EPS, CAPEAMENTO 4,0CM E ALTURA FINAL 12,0CM, FCK=25MPA. INCLUSO ESCORAMENTO</t>
  </si>
  <si>
    <t>9.13</t>
  </si>
  <si>
    <t>85662</t>
  </si>
  <si>
    <t>ARMACAO EM TELA DE ACO SOLDADA NERVURADA Q-92, ACO CA-60, 4,2MM, MALHA 15X15CM</t>
  </si>
  <si>
    <t>9.14</t>
  </si>
  <si>
    <t>9.15</t>
  </si>
  <si>
    <t>ESCADA</t>
  </si>
  <si>
    <t>95936</t>
  </si>
  <si>
    <t>FABRICAÇÃO DE FÔRMA PARA ESCADAS, COM 2 LANCES, EM MADEIRA SERRADA, E=25 MM. AF_01/2017</t>
  </si>
  <si>
    <t>95945</t>
  </si>
  <si>
    <t>ARMAÇÃO DE ESCADA, COM 2 LANCES, DE UMA ESTRUTURA CONVENCIONAL DE CONCRETO ARMADO UTILIZANDO AÇO CA-50 DE 8,0 MM - MONTAGEM. AF_01/2017</t>
  </si>
  <si>
    <t>95946</t>
  </si>
  <si>
    <t>ARMAÇÃO DE ESCADA, COM 2 LANCES, DE UMA ESTRUTURA CONVENCIONAL DE CONCRETO ARMADO UTILIZANDO AÇO CA-50 DE 10,0 MM - MONTAGEM. AF_01/2017</t>
  </si>
  <si>
    <t>10</t>
  </si>
  <si>
    <t>ALVENARIAS E DIVISÓRIAS</t>
  </si>
  <si>
    <t>93183</t>
  </si>
  <si>
    <t>VERGA PRÉ-MOLDADA PARA JANELAS COM MAIS DE 1,5 M DE VÃO. AF_03/2016</t>
  </si>
  <si>
    <t>93195</t>
  </si>
  <si>
    <t>CONTRAVERGA PRÉ-MOLDADA PARA VÃOS DE MAIS DE 1,5 M DE COMPRIMENTO. AF_03/2016</t>
  </si>
  <si>
    <t>93184</t>
  </si>
  <si>
    <t>VERGA PRÉ-MOLDADA PARA PORTAS COM ATÉ 1,5 M DE VÃO. AF_03/2016</t>
  </si>
  <si>
    <t>11</t>
  </si>
  <si>
    <t>ESQUADRIA E FERRAGENS</t>
  </si>
  <si>
    <t>11.2</t>
  </si>
  <si>
    <t>12</t>
  </si>
  <si>
    <t>94231</t>
  </si>
  <si>
    <t>RUFO EM CHAPA DE AÇO GALVANIZADO NÚMERO 24, CORTE DE 25 CM, INCLUSO TRANSPORTE VERTICAL. AF_06/2016</t>
  </si>
  <si>
    <t>12.4</t>
  </si>
  <si>
    <t>12.5</t>
  </si>
  <si>
    <t>12.6</t>
  </si>
  <si>
    <t>92796</t>
  </si>
  <si>
    <t>12.7</t>
  </si>
  <si>
    <t>92795</t>
  </si>
  <si>
    <t>13</t>
  </si>
  <si>
    <t>72075</t>
  </si>
  <si>
    <t>IMPERMEABILIZACAO DE SUPERFICIE COM REVESTIMENTO BICOMPONENTE SEMI FLEXIVEL.</t>
  </si>
  <si>
    <t>5968</t>
  </si>
  <si>
    <t>IMPERMEABILIZACAO DE SUPERFICIE COM ARGAMASSA DE CIMENTO E AREIA (MEDIA), TRACO 1:3, COM ADITIVO IMPERMEABILIZANTE, E=2CM.</t>
  </si>
  <si>
    <t>14</t>
  </si>
  <si>
    <t>87874</t>
  </si>
  <si>
    <t>CHAPISCO APLICADO EM ALVENARIAS E ESTRUTURAS DE CONCRETO INTERNAS, COM ROLO PARA TEXTURA ACRÍLICA.  ARGAMASSA TRAÇO 1:4 E EMULSÃO POLIMÉRICA (ADESIVO) COM PREPARO EM BETONEIRA 400L. AF_06/2014</t>
  </si>
  <si>
    <t>15</t>
  </si>
  <si>
    <t>FORRO</t>
  </si>
  <si>
    <t>96114</t>
  </si>
  <si>
    <t>FORRO EM DRYWALL, PARA AMBIENTES COMERCIAIS, INCLUSIVE ESTRUTURA DE FIXAÇÃO. AF_05/2017_P</t>
  </si>
  <si>
    <t>96121</t>
  </si>
  <si>
    <t>ACABAMENTOS PARA FORRO (RODA-FORRO EM PERFIL METÁLICO E PLÁSTICO). AF_05/2017</t>
  </si>
  <si>
    <t>16</t>
  </si>
  <si>
    <t>17</t>
  </si>
  <si>
    <t>PAVIMENTAÇÕES</t>
  </si>
  <si>
    <t>84191</t>
  </si>
  <si>
    <t>PISO EM GRANILITE, MARMORITE OU GRANITINA ESPESSURA 8 MM, INCLUSO JUNTAS DE DILATACAO PLASTICAS</t>
  </si>
  <si>
    <t>SDC01011</t>
  </si>
  <si>
    <t>RODAPE EM GRANILITE, ALTURA 10CM</t>
  </si>
  <si>
    <t>SDC01024</t>
  </si>
  <si>
    <t>LASTRO DE BRITA Nº 02</t>
  </si>
  <si>
    <t>18</t>
  </si>
  <si>
    <t>93441</t>
  </si>
  <si>
    <t>BANCADA DE GRANITO CINZA POLIDO 150 X 60 CM, COM CUBA DE EMBUTIR DE AÇO INOXIDÁVEL MÉDIA, VÁLVULA AMERICANA EM METAL CROMADO, SIFÃO FLEXÍVEL EM PVC, ENGATE FLEXÍVEL 30 CM, TORNEIRA CROMADA LONGA DE PAREDE, 1/2 OU 3/4, PARA PIA DE COZINHA, PADRÃO POPULAR- FORNEC. E INSTAL. AF_12/2013</t>
  </si>
  <si>
    <t>SDC02048</t>
  </si>
  <si>
    <t>FORNECIMENTO E INSTALAÇÃO DE ASSENTO PLASTICO BRANCO PARA VASO SANITARIO, PADRÃO POPULAR</t>
  </si>
  <si>
    <t>19</t>
  </si>
  <si>
    <t>94706</t>
  </si>
  <si>
    <t>ADAPTADOR COM FLANGE E ANEL DE VEDAÇÃO, PVC, SOLDÁVEL, DN 50 MM X 1 1/2 , INSTALADO EM RESERVAÇÃO DE ÁGUA DE EDIFICAÇÃO QUE POSSUA RESERVATÓRIO DE FIBRA/FIBROCIMENTO   FORNECIMENTO E INSTALAÇÃO. AF_06/2016</t>
  </si>
  <si>
    <t>SDC02002</t>
  </si>
  <si>
    <t>BUCHA DE REDUCAO DE PVC, SOLDAVEL, LONGA, COM 50X25 MM</t>
  </si>
  <si>
    <t>19.4</t>
  </si>
  <si>
    <t>SDC02022</t>
  </si>
  <si>
    <t>BUCHA DE REDUCAO DE PVC, SOLDAVEL, LONGA, COM 50 X 32 MM</t>
  </si>
  <si>
    <t>19.5</t>
  </si>
  <si>
    <t>SDC02015</t>
  </si>
  <si>
    <t>BUCHA DE REDUCAO DE PVC, SOLDAVEL, CURTA COM 32 X 25 MM</t>
  </si>
  <si>
    <t>19.6</t>
  </si>
  <si>
    <t>89363</t>
  </si>
  <si>
    <t>JOELHO 45 GRAUS, PVC, SOLDÁVEL, DN 25MM, INSTALADO EM RAMAL OU SUB-RAMAL DE ÁGUA - FORNECIMENTO E INSTALAÇÃO. AF_12/2014</t>
  </si>
  <si>
    <t>19.7</t>
  </si>
  <si>
    <t>89502</t>
  </si>
  <si>
    <t>JOELHO 45 GRAUS, PVC, SOLDÁVEL, DN 50MM, INSTALADO EM PRUMADA DE ÁGUA - FORNECIMENTO E INSTALAÇÃO. AF_12/2014</t>
  </si>
  <si>
    <t>19.8</t>
  </si>
  <si>
    <t>89501</t>
  </si>
  <si>
    <t>JOELHO 90 GRAUS, PVC, SOLDÁVEL, DN 50MM, INSTALADO EM PRUMADA DE ÁGUA - FORNECIMENTO E INSTALAÇÃO. AF_12/2014</t>
  </si>
  <si>
    <t>19.9</t>
  </si>
  <si>
    <t>89362</t>
  </si>
  <si>
    <t>JOELHO 90 GRAUS, PVC, SOLDÁVEL, DN 25MM, INSTALADO EM RAMAL OU SUB-RAMAL DE ÁGUA - FORNECIMENTO E INSTALAÇÃO. AF_12/2014</t>
  </si>
  <si>
    <t>19.10</t>
  </si>
  <si>
    <t>89368</t>
  </si>
  <si>
    <t>JOELHO 45 GRAUS, PVC, SOLDÁVEL, DN 32MM, INSTALADO EM RAMAL OU SUB-RAMAL DE ÁGUA - FORNECIMENTO E INSTALAÇÃO. AF_12/2014</t>
  </si>
  <si>
    <t>19.11</t>
  </si>
  <si>
    <t>19.12</t>
  </si>
  <si>
    <t>19.13</t>
  </si>
  <si>
    <t>89403</t>
  </si>
  <si>
    <t>TUBO, PVC, SOLDÁVEL, DN 32MM, INSTALADO EM RAMAL DE DISTRIBUIÇÃO DE ÁGUA - FORNECIMENTO E INSTALAÇÃO. AF_12/2014</t>
  </si>
  <si>
    <t>19.14</t>
  </si>
  <si>
    <t>89448</t>
  </si>
  <si>
    <t>TUBO, PVC, SOLDÁVEL, DN 40MM, INSTALADO EM PRUMADA DE ÁGUA - FORNECIMENTO E INSTALAÇÃO. AF_12/2014</t>
  </si>
  <si>
    <t>19.15</t>
  </si>
  <si>
    <t>89449</t>
  </si>
  <si>
    <t>TUBO, PVC, SOLDÁVEL, DN 50MM, INSTALADO EM PRUMADA DE ÁGUA - FORNECIMENTO E INSTALAÇÃO. AF_12/2014</t>
  </si>
  <si>
    <t>19.16</t>
  </si>
  <si>
    <t>89622</t>
  </si>
  <si>
    <t>TÊ DE REDUÇÃO, PVC, SOLDÁVEL, DN 32MM X 25MM, INSTALADO EM PRUMADA DE ÁGUA - FORNECIMENTO E INSTALAÇÃO. AF_12/2014</t>
  </si>
  <si>
    <t>19.17</t>
  </si>
  <si>
    <t>89627</t>
  </si>
  <si>
    <t>TÊ DE REDUÇÃO, PVC, SOLDÁVEL, DN 50MM X 25MM, INSTALADO EM PRUMADA DE ÁGUA - FORNECIMENTO E INSTALAÇÃO. AF_12/2014</t>
  </si>
  <si>
    <t>19.18</t>
  </si>
  <si>
    <t>89626</t>
  </si>
  <si>
    <t>TÊ DE REDUÇÃO, PVC, SOLDÁVEL, DN 50MM X 40MM, INSTALADO EM PRUMADA DE ÁGUA - FORNECIMENTO E INSTALAÇÃO. AF_12/2014</t>
  </si>
  <si>
    <t>19.19</t>
  </si>
  <si>
    <t>19.20</t>
  </si>
  <si>
    <t>19.21</t>
  </si>
  <si>
    <t>19.22</t>
  </si>
  <si>
    <t>72543</t>
  </si>
  <si>
    <t>CURVA PVC LONGA 45º ESGOTO 100MM - FORNECIMENTO E INSTALACAO</t>
  </si>
  <si>
    <t>19.23</t>
  </si>
  <si>
    <t>72546</t>
  </si>
  <si>
    <t>CURVA PVC LONGA 45º ESGOTO 50MM - FORNECIMENTO E INSTALACAO</t>
  </si>
  <si>
    <t>19.24</t>
  </si>
  <si>
    <t>SDC02278</t>
  </si>
  <si>
    <t>CURVA LONGA 45 GRAUS, PVC, SERIE NORMAL, ESGOTO PREDIAL, DN 40 MM, FORNECIDO E INSTALADO EM RAMAL DE DESCARGA OU RAMAL DE ESGOTO SANITÁRIO</t>
  </si>
  <si>
    <t>19.25</t>
  </si>
  <si>
    <t>19.26</t>
  </si>
  <si>
    <t>89733</t>
  </si>
  <si>
    <t>CURVA CURTA 90 GRAUS, PVC, SERIE NORMAL, ESGOTO PREDIAL, DN 50 MM, JUNTA ELÁSTICA, FORNECIDO E INSTALADO EM RAMAL DE DESCARGA OU RAMAL DE ESGOTO SANITÁRIO. AF_12/2014</t>
  </si>
  <si>
    <t>19.27</t>
  </si>
  <si>
    <t>19.28</t>
  </si>
  <si>
    <t>19.29</t>
  </si>
  <si>
    <t>19.30</t>
  </si>
  <si>
    <t>SDC02127</t>
  </si>
  <si>
    <t>JOELHO PVC, COM BOLSA E ANEL, 90 GRAUS, DN 40 X *38* MM, SERIE NORMAL, PARA ESGOTO PREDIAL</t>
  </si>
  <si>
    <t>19.31</t>
  </si>
  <si>
    <t>SDC02273</t>
  </si>
  <si>
    <t>JUNCAO PVC ESGOTO 100X50MM - FORNECIMENTO E INSTALACAO</t>
  </si>
  <si>
    <t>19.32</t>
  </si>
  <si>
    <t>89797</t>
  </si>
  <si>
    <t>JUNÇÃO SIMPLES, PVC, SERIE NORMAL, ESGOTO PREDIAL, DN 100 X 100 MM, JUNTA ELÁSTICA, FORNECIDO E INSTALADO EM RAMAL DE DESCARGA OU RAMAL DE ESGOTO SANITÁRIO. AF_12/2014</t>
  </si>
  <si>
    <t>19.33</t>
  </si>
  <si>
    <t>89785</t>
  </si>
  <si>
    <t>JUNÇÃO SIMPLES, PVC, SERIE NORMAL, ESGOTO PREDIAL, DN 50 X 50 MM, JUNTA ELÁSTICA, FORNECIDO E INSTALADO EM RAMAL DE DESCARGA OU RAMAL DE ESGOTO SANITÁRIO. AF_12/2014</t>
  </si>
  <si>
    <t>19.34</t>
  </si>
  <si>
    <t>89783</t>
  </si>
  <si>
    <t>JUNÇÃO SIMPLES, PVC, SERIE NORMAL, ESGOTO PREDIAL, DN 40 MM, JUNTA SOLDÁVEL, FORNECIDO E INSTALADO EM RAMAL DE DESCARGA OU RAMAL DE ESGOTO SANITÁRIO. AF_12/2014</t>
  </si>
  <si>
    <t>19.35</t>
  </si>
  <si>
    <t>19.36</t>
  </si>
  <si>
    <t>89753</t>
  </si>
  <si>
    <t>LUVA SIMPLES, PVC, SERIE NORMAL, ESGOTO PREDIAL, DN 50 MM, JUNTA ELÁSTICA, FORNECIDO E INSTALADO EM RAMAL DE DESCARGA OU RAMAL DE ESGOTO SANITÁRIO. AF_12/2014</t>
  </si>
  <si>
    <t>19.37</t>
  </si>
  <si>
    <t>SDC02008</t>
  </si>
  <si>
    <t>FORNECIMENTO E INSTALAÇÃO DE TERMINAL DE VENTILAÇÃO, SÉRIE NORMAL, DN 50MM</t>
  </si>
  <si>
    <t>19.38</t>
  </si>
  <si>
    <t>19.39</t>
  </si>
  <si>
    <t>19.40</t>
  </si>
  <si>
    <t>19.41</t>
  </si>
  <si>
    <t>21.1</t>
  </si>
  <si>
    <t>21.2</t>
  </si>
  <si>
    <t>21.3</t>
  </si>
  <si>
    <t>92871</t>
  </si>
  <si>
    <t>CAIXA RETANGULAR 4" X 4" MÉDIA (1,30 M DO PISO), METÁLICA, INSTALADA EM PAREDE - FORNECIMENTO E INSTALAÇÃO. AF_12/2015</t>
  </si>
  <si>
    <t>21.4</t>
  </si>
  <si>
    <t>91981</t>
  </si>
  <si>
    <t>INTERRUPTOR BIPOLAR (1 MÓDULO), 10A/250V, INCLUINDO SUPORTE E PLACA - FORNECIMENTO E INSTALAÇÃO. AF_09/2017</t>
  </si>
  <si>
    <t>21.5</t>
  </si>
  <si>
    <t>21.6</t>
  </si>
  <si>
    <t>21.7</t>
  </si>
  <si>
    <t>93654</t>
  </si>
  <si>
    <t>DISJUNTOR MONOPOLAR TIPO DIN, CORRENTE NOMINAL DE 16A - FORNECIMENTO E INSTALAÇÃO. AF_04/2016</t>
  </si>
  <si>
    <t>21.8</t>
  </si>
  <si>
    <t>93655</t>
  </si>
  <si>
    <t>DISJUNTOR MONOPOLAR TIPO DIN, CORRENTE NOMINAL DE 20A - FORNECIMENTO E INSTALAÇÃO. AF_04/2016</t>
  </si>
  <si>
    <t>21.9</t>
  </si>
  <si>
    <t>93656</t>
  </si>
  <si>
    <t>DISJUNTOR MONOPOLAR TIPO DIN, CORRENTE NOMINAL DE 25A - FORNECIMENTO E INSTALAÇÃO. AF_04/2016</t>
  </si>
  <si>
    <t>21.10</t>
  </si>
  <si>
    <t>93662</t>
  </si>
  <si>
    <t>DISJUNTOR BIPOLAR TIPO DIN, CORRENTE NOMINAL DE 20A - FORNECIMENTO E INSTALAÇÃO. AF_04/2016</t>
  </si>
  <si>
    <t>21.11</t>
  </si>
  <si>
    <t>93664</t>
  </si>
  <si>
    <t>DISJUNTOR BIPOLAR TIPO DIN, CORRENTE NOMINAL DE 32A - FORNECIMENTO E INSTALAÇÃO. AF_04/2016</t>
  </si>
  <si>
    <t>21.12</t>
  </si>
  <si>
    <t>93666</t>
  </si>
  <si>
    <t>DISJUNTOR BIPOLAR TIPO DIN, CORRENTE NOMINAL DE 50A - FORNECIMENTO E INSTALAÇÃO. AF_04/2016</t>
  </si>
  <si>
    <t>21.13</t>
  </si>
  <si>
    <t>74130/006</t>
  </si>
  <si>
    <t>DISJUNTOR TERMOMAGNETICO TRIPOLAR PADRAO NEMA (AMERICANO) 125 A 150A 240V, FORNECIMENTO E INSTALACAO</t>
  </si>
  <si>
    <t>21.14</t>
  </si>
  <si>
    <t>SDC03008</t>
  </si>
  <si>
    <t>FORNECIMENTO E INSTALAÇÃO DE PROTETOR DE SURTO (DPS) 275V - 45KA EM QUADRO DE DISTRIBUIÇÃO.</t>
  </si>
  <si>
    <t>21.15</t>
  </si>
  <si>
    <t>SES0013</t>
  </si>
  <si>
    <t>DISJUNTOR RESIDUAL TRIFÁSICO DR 63</t>
  </si>
  <si>
    <t>21.16</t>
  </si>
  <si>
    <t>21.17</t>
  </si>
  <si>
    <t>21.18</t>
  </si>
  <si>
    <t>91836</t>
  </si>
  <si>
    <t>ELETRODUTO FLEXÍVEL CORRUGADO, PVC, DN 32 MM (1"), PARA CIRCUITOS TERMINAIS, INSTALADO EM FORRO - FORNECIMENTO E INSTALAÇÃO. AF_12/2015</t>
  </si>
  <si>
    <t>21.19</t>
  </si>
  <si>
    <t>21.20</t>
  </si>
  <si>
    <t>SDC03007</t>
  </si>
  <si>
    <t>LUMINARIA TIPO CALHA, DE SOBREPOR, COM LAMPADA TUBULAR LED 2X20W COM FLUXO LUMINOSO MÍNIMO DE 4400 LÚMENS, COMPLETA, FORNECIMENTO E INSTALACAO</t>
  </si>
  <si>
    <t>21.21</t>
  </si>
  <si>
    <t>91937</t>
  </si>
  <si>
    <t>CAIXA OCTOGONAL 3" X 3", PVC, INSTALADA EM LAJE - FORNECIMENTO E INSTALAÇÃO. AF_12/2015</t>
  </si>
  <si>
    <t>21.22</t>
  </si>
  <si>
    <t>92981</t>
  </si>
  <si>
    <t>CABO DE COBRE FLEXÍVEL ISOLADO, 16 MM², ANTI-CHAMA 450/750 V, PARA DISTRIBUIÇÃO - FORNECIMENTO E INSTALAÇÃO. AF_12/2015</t>
  </si>
  <si>
    <t>21.23</t>
  </si>
  <si>
    <t>91926</t>
  </si>
  <si>
    <t>CABO DE COBRE FLEXÍVEL ISOLADO, 2,5 MM², ANTI-CHAMA 450/750 V, PARA CIRCUITOS TERMINAIS - FORNECIMENTO E INSTALAÇÃO. AF_12/2015</t>
  </si>
  <si>
    <t>21.24</t>
  </si>
  <si>
    <t>92985</t>
  </si>
  <si>
    <t>CABO DE COBRE FLEXÍVEL ISOLADO, 35 MM², ANTI-CHAMA 450/750 V, PARA DISTRIBUIÇÃO - FORNECIMENTO E INSTALAÇÃO. AF_12/2015</t>
  </si>
  <si>
    <t>21.25</t>
  </si>
  <si>
    <t>91928</t>
  </si>
  <si>
    <t>CABO DE COBRE FLEXÍVEL ISOLADO, 4 MM², ANTI-CHAMA 450/750 V, PARA CIRCUITOS TERMINAIS - FORNECIMENTO E INSTALAÇÃO. AF_12/2015</t>
  </si>
  <si>
    <t>21.26</t>
  </si>
  <si>
    <t>91930</t>
  </si>
  <si>
    <t>CABO DE COBRE FLEXÍVEL ISOLADO, 6 MM², ANTI-CHAMA 450/750 V, PARA CIRCUITOS TERMINAIS - FORNECIMENTO E INSTALAÇÃO. AF_12/2015</t>
  </si>
  <si>
    <t>21.27</t>
  </si>
  <si>
    <t>21.28</t>
  </si>
  <si>
    <t>74131/008</t>
  </si>
  <si>
    <t>QUADRO DE DISTRIBUICAO DE ENERGIA DE EMBUTIR, EM CHAPA METALICA, PARA 50 DISJUNTORES TERMOMAGNETICOS MONOPOLARES, COM BARRAMENTO TRIFASICO E NEUTRO, FORNECIMENTO E INSTALACAO</t>
  </si>
  <si>
    <t>SES048</t>
  </si>
  <si>
    <t>CANALETA EM PVC PARA INSTALAÇÃO ELÉTRICA APARENTE, INCLUSIVE CONEXÕES, DIMENSÕES 50 X 20 MM</t>
  </si>
  <si>
    <t>21.29</t>
  </si>
  <si>
    <t>LÓGICA</t>
  </si>
  <si>
    <t>SES0003</t>
  </si>
  <si>
    <t>Fornecimento e instalação de eletrocalha perfurada 200 x 100 mm</t>
  </si>
  <si>
    <t>SES0002</t>
  </si>
  <si>
    <t>Curva horizontal 200 x 100 mm para eletrocalha metálica, com ângulo 90°</t>
  </si>
  <si>
    <t>SES0008</t>
  </si>
  <si>
    <t>Fornecimento e Instalação de TÊ HORIZONTAL 90 "U" 200X100MM para eletrocalha</t>
  </si>
  <si>
    <t>Un</t>
  </si>
  <si>
    <t>SES042</t>
  </si>
  <si>
    <t>FORNECIMENTO E INSTALAÇÃO DE MÃO FRANCESA SIMPLES 200MM</t>
  </si>
  <si>
    <t>SES0004</t>
  </si>
  <si>
    <t>CONEXÃO ELETRODUTO/ELETROCALHA</t>
  </si>
  <si>
    <t>SES040</t>
  </si>
  <si>
    <t>FORNECIMENTO E INSTALAÇÃO DE CAIXA ANTI DERRAPANTE PARA PISO ALUMÍNIO CP 20 X 20 X 10CM</t>
  </si>
  <si>
    <t>SES041</t>
  </si>
  <si>
    <t>FORNECIMENTO E INSTALAÇÃO DE CAIXA DE PASSAGEM SOBREPOR COM TAMPA 10 X 10 CM</t>
  </si>
  <si>
    <t>95750</t>
  </si>
  <si>
    <t>ELETRODUTO DE AÇO GALVANIZADO, CLASSE LEVE, DN 25 MM (1), APARENTE, INSTALADO EM PAREDE - FORNECIMENTO E INSTALAÇÃO. AF_11/2016_P</t>
  </si>
  <si>
    <t>95758</t>
  </si>
  <si>
    <t>LUVA DE EMENDA PARA ELETRODUTO, AÇO GALVANIZADO, DN 25 MM (1''), APARENTE, INSTALADA EM PAREDE - FORNECIMENTO E INSTALAÇÃO. AF_11/2016_P</t>
  </si>
  <si>
    <t>SDC03023</t>
  </si>
  <si>
    <t>CURVA 90° DE FERRO ZINCADO P/ ELETRODUTO DE 1"</t>
  </si>
  <si>
    <t>95818</t>
  </si>
  <si>
    <t>CONDULETE DE PVC, TIPO X, PARA ELETRODUTO DE PVC SOLDÁVEL DN 32 MM (1''), APARENTE - FORNECIMENTO E INSTALAÇÃO. AF_11/2016</t>
  </si>
  <si>
    <t>SES044</t>
  </si>
  <si>
    <t>FORNECIMENTO E INSTALAÇÃO DE TAMPA (PLACA) PARA CONDULETE ALUMÍNIO 2 MODULOS RJ45 3/4'' SEM PINTURA</t>
  </si>
  <si>
    <t>SDC03136</t>
  </si>
  <si>
    <t>CONJ. TAMPA PADRÃO BRASILEIRO EM CONDULETE</t>
  </si>
  <si>
    <t>SES043</t>
  </si>
  <si>
    <t>FORNECIMENTO E INSTALAÇÃO DE TAMPA (PLACA) PARA CONDULETE ALUMÍNIO 1 MODULO RJ45 3/4'' SEM PINTURA</t>
  </si>
  <si>
    <t>SES0019</t>
  </si>
  <si>
    <t>FORNECIMENTO E INSTALAÇAO DE CAMERA BULLET IP POE 2 MPIXEL IR20 3.6MM 20M VIP1220B</t>
  </si>
  <si>
    <t>SES0020</t>
  </si>
  <si>
    <t>FORNECIMENTO E INSTALAÇÃO DE NVR 32 CANAIS IP NVD7032</t>
  </si>
  <si>
    <t>SES0021</t>
  </si>
  <si>
    <t>FORNECIMENTO E INSTALAÇÃO DE HD HARD DISK 8TB 7200 RPM</t>
  </si>
  <si>
    <t>SDC03231</t>
  </si>
  <si>
    <t>CABO UTP CAT. 6  (USO INTERNO) - FORNECIMENTO E INSTALACAO</t>
  </si>
  <si>
    <t>SES0024</t>
  </si>
  <si>
    <t>FORNECIMENTO E INSTALAÇÃO DE CABO DE FIBRA OPTICA SM 0.9  6FO ANTI ROEDOR</t>
  </si>
  <si>
    <t>SDC03233</t>
  </si>
  <si>
    <t>RACK (ARMÁRIO REDE DE LÓGICA 19"), 16U</t>
  </si>
  <si>
    <t>SDC03059</t>
  </si>
  <si>
    <t>RÉGUA 19 POL. C/ 6 TOMADAS</t>
  </si>
  <si>
    <t>SES0017</t>
  </si>
  <si>
    <t>FORNECIMENTO E INSTALAÇÃO DE GUIA CABO 19" HORIZONTAL FECHADO 1U X 50MM PARA RACK LÓGICA (ORGANIZADOR DE CABO)</t>
  </si>
  <si>
    <t>SDC03117</t>
  </si>
  <si>
    <t>SWITCH 48P 10/100/1000 + 4P SFP C/ GER.</t>
  </si>
  <si>
    <t>SDC03037</t>
  </si>
  <si>
    <t>PATCH PANEL 48P - CAT.06</t>
  </si>
  <si>
    <t>SES0022</t>
  </si>
  <si>
    <t>FORNECIMENTO E INSTALAÇÃO DE DISTRIBUIDOR OPTICO 19" X 1U 12P SM 0.9 SC COMPLETO</t>
  </si>
  <si>
    <t>SDC03095</t>
  </si>
  <si>
    <t>PATCH CORD - CAT.06 - 1,5M</t>
  </si>
  <si>
    <t>SDC03035</t>
  </si>
  <si>
    <t>PATCH CORD - CAT.06 - 2,5M</t>
  </si>
  <si>
    <t>SDC03030</t>
  </si>
  <si>
    <t>CONECTOR RJ45 FÊMEA - CAT.06</t>
  </si>
  <si>
    <t>SES047</t>
  </si>
  <si>
    <t>FORNECIMENTO E INSTALAÇÃO DE CENTRAL PABX</t>
  </si>
  <si>
    <t>SES0032</t>
  </si>
  <si>
    <t>SERVIÇO DE CERTIFICAÇÃO DE CABEAMENTO DE REDE TIPO CAT5E, CAT6</t>
  </si>
  <si>
    <t>SES0031</t>
  </si>
  <si>
    <t>SERVIÇO DE CERTIFICAÇÃO DE FIBRA OPTICA</t>
  </si>
  <si>
    <t>SES052</t>
  </si>
  <si>
    <t>FORNECIMENTO E INSTALAÇÃO DE CONVERSOR DE MIDIA</t>
  </si>
  <si>
    <t>PREVENÇÃO E COMBATE A INCÊNDIO</t>
  </si>
  <si>
    <t>23.1</t>
  </si>
  <si>
    <t>83635</t>
  </si>
  <si>
    <t>EXTINTOR INCENDIO TP PO QUIMICO 6KG - FORNECIMENTO E INSTALACAO</t>
  </si>
  <si>
    <t>23.2</t>
  </si>
  <si>
    <t>73775/002</t>
  </si>
  <si>
    <t>EXTINTOR INCENDIO AGUA-PRESSURIZADA 10L INCL SUPORTE PAREDE CARGA     COMPLETA FORNECIMENTO E COLOCACAO</t>
  </si>
  <si>
    <t>23.3</t>
  </si>
  <si>
    <t>72554</t>
  </si>
  <si>
    <t>EXTINTOR DE CO2 6KG - FORNECIMENTO E INSTALACAO</t>
  </si>
  <si>
    <t>23.4</t>
  </si>
  <si>
    <t>SDC07001</t>
  </si>
  <si>
    <t>FORNECIMENTO E INSTALAÇÃO DE PLACA DE SINALIZAÇÃO DE EXTINTOR 20X30CM</t>
  </si>
  <si>
    <t>23.5</t>
  </si>
  <si>
    <t>72815</t>
  </si>
  <si>
    <t>APLICACAO DE TINTA A BASE DE EPOXI SOBRE PISO</t>
  </si>
  <si>
    <t>23.6</t>
  </si>
  <si>
    <t>SDC07002</t>
  </si>
  <si>
    <t>FORNECIMENTO E INSTALAÇÃO DE PLACA DE SINALIZAÇÃO INDICATIVA, SAÍDA DE EMERGÊNCIA, SAÍDA LATERAL ESQUERDA/DIREITA/SAÍDA EM FRENTE</t>
  </si>
  <si>
    <t>SDC03130</t>
  </si>
  <si>
    <t>LUMINARIA DE EMERGENCIA 1200 LUMENS DE 24 LEDS, POTENCIA 32 W, BATERIA DE LITIO, AUTONOMIA DE 3 HRS</t>
  </si>
  <si>
    <t>ACESSIBILIDADE</t>
  </si>
  <si>
    <t>24.1</t>
  </si>
  <si>
    <t>24.2</t>
  </si>
  <si>
    <t>24.3</t>
  </si>
  <si>
    <t>24.4</t>
  </si>
  <si>
    <t>SES036</t>
  </si>
  <si>
    <t>FORNECIMENTO E INSTALAÇÃO DE PLACA DE ACRILICO TRANSPARENTE ADESIVADA PARA SINALIZACAO DE PORTAS, BORDA POLIDA, DE *25 X 8*, E = 6 MM</t>
  </si>
  <si>
    <t>24.5</t>
  </si>
  <si>
    <t>SERVIÇOS COMPLEMENTARES</t>
  </si>
  <si>
    <t>27.1</t>
  </si>
  <si>
    <t>SDC04120</t>
  </si>
  <si>
    <t>BANCADA EM GRANITO CINZA ANDORINHA, E=2CM</t>
  </si>
  <si>
    <t>SDC04015</t>
  </si>
  <si>
    <t>FORNECIMENTO DE TOTEM EM CONCRETO ARMADO DE ACORDO COM MODELO DA SEDUC, DIMENSÕES 260X110X15CM, INCLUSIVE PLACA EM AÇO INOX</t>
  </si>
  <si>
    <t>85005</t>
  </si>
  <si>
    <t>ESPELHO CRISTAL, ESPESSURA 4MM, COM PARAFUSOS DE FIXACAO, SEM MOLDURA</t>
  </si>
  <si>
    <t>28.1</t>
  </si>
  <si>
    <t>28.2</t>
  </si>
  <si>
    <t>TOTAL AMPLIAÇÃO</t>
  </si>
  <si>
    <t>SES039</t>
  </si>
  <si>
    <t>COBERTURA COM TELHA PLASTICA TRANSPARENTE INCLUSIVE FIXACAO</t>
  </si>
  <si>
    <t>94442</t>
  </si>
  <si>
    <t>TELHAMENTO COM TELHA CERÂMICA DE ENCAIXE, TIPO ROMANA, COM ATÉ 2 ÁGUAS, INCLUSO TRANSPORTE VERTICAL. AF_06/2016</t>
  </si>
  <si>
    <t>94221</t>
  </si>
  <si>
    <t>CUMEEIRA PARA TELHA CERÂMICA EMBOÇADA COM ARGAMASSA TRAÇO 1:2:9 (CIMENTO, CAL E AREIA) PARA TELHADOS COM ATÉ 2 ÁGUAS, INCLUSO TRANSPORTE VERTICAL. AF_06/2016</t>
  </si>
  <si>
    <t>87272</t>
  </si>
  <si>
    <t>REVESTIMENTO CERÂMICO PARA PAREDES INTERNAS COM PLACAS TIPO ESMALTADA EXTRA  DE DIMENSÕES 33X45 CM APLICADAS EM AMBIENTES DE ÁREA MENOR QUE 5 M² NA ALTURA INTEIRA DAS PAREDES. AF_06/2014</t>
  </si>
  <si>
    <t>88495</t>
  </si>
  <si>
    <t>APLICAÇÃO E LIXAMENTO DE MASSA LÁTEX EM PAREDES, UMA DEMÃO. AF_06/2014</t>
  </si>
  <si>
    <t>88493</t>
  </si>
  <si>
    <t>APLICAÇÃO MECÂNICA DE PINTURA COM TINTA LÁTEX ACRÍLICA EM PAREDES, DUAS DEMÃOS. AF_06/2014</t>
  </si>
  <si>
    <t>SDC02020</t>
  </si>
  <si>
    <t>BUCHA DE REDUCAO DE PVC, SOLDAVEL, LONGA, COM 40 X 25 MM</t>
  </si>
  <si>
    <t>89497</t>
  </si>
  <si>
    <t>JOELHO 90 GRAUS, PVC, SOLDÁVEL, DN 40MM, INSTALADO EM PRUMADA DE ÁGUA - FORNECIMENTO E INSTALAÇÃO. AF_12/2014</t>
  </si>
  <si>
    <t>94693</t>
  </si>
  <si>
    <t>TÊ DE REDUÇÃO, PVC, SOLDÁVEL, DN 40 MM X 32 MM, INSTALADO EM RESERVAÇÃO DE ÁGUA DE EDIFICAÇÃO QUE POSSUA RESERVATÓRIO DE FIBRA/FIBROCIMENTO   FORNECIMENTO E INSTALAÇÃO. AF_06/2016</t>
  </si>
  <si>
    <t>SDC02175</t>
  </si>
  <si>
    <t>CURVA LONGA 45 GRAUS, PVC, SERIE R, ESGOTO PREDIAL, DN 100 MM, JUNTA ELÁSTICA, FORNECIDO E INSTALADO EM RAMAL DE DESCARGA OU RAMAL DE ESGOTO SANITÁRIO</t>
  </si>
  <si>
    <t>SDC02110</t>
  </si>
  <si>
    <t>CURVA PVC LONGA 45G, DN 50 MM, PARA ESGOTO PREDIAL</t>
  </si>
  <si>
    <t>SDC02075</t>
  </si>
  <si>
    <t>TE SANITARIO, PVC, DN 100 X 50 MM, SERIE NORMAL, PARA ESGOTO PREDIAL, FORNECIDO E INSTALADO EM RAMAL DE DESCARGA OU RAMAL DE ESGOTO SANITÁRIO.</t>
  </si>
  <si>
    <t>91943</t>
  </si>
  <si>
    <t>CAIXA RETANGULAR 4" X 4" MÉDIA (1,30 M DO PISO), PVC, INSTALADA EM PAREDE - FORNECIMENTO E INSTALAÇÃO. AF_12/2015</t>
  </si>
  <si>
    <t>93673</t>
  </si>
  <si>
    <t>DISJUNTOR TRIPOLAR TIPO DIN, CORRENTE NOMINAL DE 50A - FORNECIMENTO E INSTALAÇÃO. AF_04/2016</t>
  </si>
  <si>
    <t>SDC03139</t>
  </si>
  <si>
    <t>FORNECIMENTO E INSTALAÇÃO DE PROTETOR DE SURTO (DPS) 175V - 45KA EM QUADRO DE DISTRIBUIÇÃO.</t>
  </si>
  <si>
    <t>92983</t>
  </si>
  <si>
    <t>CABO DE COBRE FLEXÍVEL ISOLADO, 25 MM², ANTI-CHAMA 450/750 V, PARA DISTRIBUIÇÃO - FORNECIMENTO E INSTALAÇÃO. AF_12/2015</t>
  </si>
  <si>
    <t>91932</t>
  </si>
  <si>
    <t>CABO DE COBRE FLEXÍVEL ISOLADO, 10 MM², ANTI-CHAMA 450/750 V, PARA CIRCUITOS TERMINAIS - FORNECIMENTO E INSTALAÇÃO. AF_12/2015</t>
  </si>
  <si>
    <t>74131/005</t>
  </si>
  <si>
    <t>QUADRO DE DISTRIBUICAO DE ENERGIA DE EMBUTIR, EM CHAPA METALICA, PARA 24 DISJUNTORES TERMOMAGNETICOS MONOPOLARES, COM BARRAMENTO TRIFASICO E NEUTRO, FORNECIMENTO E INSTALACAO</t>
  </si>
  <si>
    <t>21.30</t>
  </si>
  <si>
    <t>21.31</t>
  </si>
  <si>
    <t>SES0006</t>
  </si>
  <si>
    <t>CRUZETA HORIZONTAL 90 "U" 200X100MM para eletrocalha perfurada metálica</t>
  </si>
  <si>
    <t>86958</t>
  </si>
  <si>
    <t>MÃO FRANCESA EM BARRA DE FERRO CHATO RETANGULAR 2" X 1/4", REFORÇADA, 30 X 25 CM</t>
  </si>
  <si>
    <t>SDC03101</t>
  </si>
  <si>
    <t>SUPORTE EM CHAPA DE AÇO PARA PERFILADO</t>
  </si>
  <si>
    <t>SDC03105</t>
  </si>
  <si>
    <t>CANTONEIRA ZZ</t>
  </si>
  <si>
    <t>83447</t>
  </si>
  <si>
    <t>CAIXA DE PASSAGEM 40X40X50 FUNDO BRITA COM TAMPA</t>
  </si>
  <si>
    <t>SDC03196</t>
  </si>
  <si>
    <t>CAIXA DE PASSAGEM EM PVC COM TAMPA PARAFUSADA, DIMENSÕES 20 X 20 X 9 CM, FORNECIEMENTO E INSTALAÇÃO</t>
  </si>
  <si>
    <t>95780</t>
  </si>
  <si>
    <t>CONDULETE DE ALUMÍNIO, TIPO B, PARA ELETRODUTO DE AÇO GALVANIZADO DN 25 MM (1''), APARENTE - FORNECIMENTO E INSTALAÇÃO. AF_11/2016_P</t>
  </si>
  <si>
    <t>91893</t>
  </si>
  <si>
    <t>CURVA 90 GRAUS PARA ELETRODUTO, PVC, ROSCÁVEL, DN 32 MM (1"), PARA CIRCUITOS TERMINAIS, INSTALADA EM FORRO - FORNECIMENTO E INSTALAÇÃO. AF_12/2015</t>
  </si>
  <si>
    <t>95802</t>
  </si>
  <si>
    <t>CONDULETE DE ALUMÍNIO, TIPO X, PARA ELETRODUTO DE AÇO GALVANIZADO DN 25 MM (1''), APARENTE - FORNECIMENTO E INSTALAÇÃO. AF_11/2016_P</t>
  </si>
  <si>
    <t>SDC03269</t>
  </si>
  <si>
    <t>TOMADA BAIXA DE EMBUTIR (2 MÓDULOS), RJ 45, INCLUINDO SUPORTE E PLACA - FORNECIMENTO E INSTALAÇÃO</t>
  </si>
  <si>
    <t>SDC03024</t>
  </si>
  <si>
    <t>FORNECIMENTO E INSTALAÇÃO DE TAMPA CEGA P/CONDULETE 1"</t>
  </si>
  <si>
    <t>SDC03118</t>
  </si>
  <si>
    <t>ESPELHO 4" X 2" P/ 01 RJ45</t>
  </si>
  <si>
    <t>TOTAL REFORMA</t>
  </si>
  <si>
    <t>9.16</t>
  </si>
  <si>
    <t>9.17</t>
  </si>
  <si>
    <t>9.18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</si>
  <si>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</si>
  <si>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</si>
  <si>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</si>
  <si>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</si>
  <si>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</si>
  <si>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</si>
  <si>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</si>
  <si>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</si>
  <si>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</si>
  <si>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</si>
  <si>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20.11</t>
  </si>
  <si>
    <t>20.12</t>
  </si>
  <si>
    <t>20.13</t>
  </si>
  <si>
    <t>20.14</t>
  </si>
  <si>
    <t>20.15</t>
  </si>
  <si>
    <t>20.16</t>
  </si>
  <si>
    <t>20.17</t>
  </si>
  <si>
    <t>20.18</t>
  </si>
  <si>
    <t>20.19</t>
  </si>
  <si>
    <t>20.20</t>
  </si>
  <si>
    <t>20.21</t>
  </si>
  <si>
    <t>20.22</t>
  </si>
  <si>
    <t>20.23</t>
  </si>
  <si>
    <t>20.24</t>
  </si>
  <si>
    <t>20.25</t>
  </si>
  <si>
    <t>20.26</t>
  </si>
  <si>
    <t>20.27</t>
  </si>
  <si>
    <t>20.28</t>
  </si>
  <si>
    <t>20.29</t>
  </si>
  <si>
    <t>20.30</t>
  </si>
  <si>
    <t>21.32</t>
  </si>
  <si>
    <t>21.33</t>
  </si>
  <si>
    <t>22.1</t>
  </si>
  <si>
    <t>22.2</t>
  </si>
  <si>
    <t>22.3</t>
  </si>
  <si>
    <t>22.4</t>
  </si>
  <si>
    <t>22.5</t>
  </si>
  <si>
    <t>22.6</t>
  </si>
  <si>
    <t>22.7</t>
  </si>
  <si>
    <t>25.1</t>
  </si>
  <si>
    <t>25.2</t>
  </si>
  <si>
    <t>25.3</t>
  </si>
  <si>
    <t>26.1</t>
  </si>
  <si>
    <t>26.2</t>
  </si>
  <si>
    <t>29.1</t>
  </si>
  <si>
    <t>29.2</t>
  </si>
  <si>
    <t>29.3</t>
  </si>
  <si>
    <t>29.4</t>
  </si>
  <si>
    <t>30.1</t>
  </si>
  <si>
    <t>30.2</t>
  </si>
  <si>
    <t>30.3</t>
  </si>
  <si>
    <t>31.1</t>
  </si>
  <si>
    <t>31.2</t>
  </si>
  <si>
    <t>31.3</t>
  </si>
  <si>
    <t>32.1</t>
  </si>
  <si>
    <t>33.1</t>
  </si>
  <si>
    <t>33.2</t>
  </si>
  <si>
    <t>33.3</t>
  </si>
  <si>
    <t>34.1</t>
  </si>
  <si>
    <t>34.2</t>
  </si>
  <si>
    <t>35.1</t>
  </si>
  <si>
    <t>35.2</t>
  </si>
  <si>
    <t>35.3</t>
  </si>
  <si>
    <t>35.4</t>
  </si>
  <si>
    <t>35.5</t>
  </si>
  <si>
    <t>36.1</t>
  </si>
  <si>
    <t>36.2</t>
  </si>
  <si>
    <t>36.3</t>
  </si>
  <si>
    <t>36.4</t>
  </si>
  <si>
    <t>37.1</t>
  </si>
  <si>
    <t>37.2</t>
  </si>
  <si>
    <t>37.3</t>
  </si>
  <si>
    <t>37.4</t>
  </si>
  <si>
    <t>37.5</t>
  </si>
  <si>
    <t>37.6</t>
  </si>
  <si>
    <t>37.7</t>
  </si>
  <si>
    <t>37.8</t>
  </si>
  <si>
    <t>38.1</t>
  </si>
  <si>
    <t>38.2</t>
  </si>
  <si>
    <t>38.3</t>
  </si>
  <si>
    <t>38.4</t>
  </si>
  <si>
    <t>38.5</t>
  </si>
  <si>
    <t>38.6</t>
  </si>
  <si>
    <t>38.7</t>
  </si>
  <si>
    <t>38.8</t>
  </si>
  <si>
    <t>38.9</t>
  </si>
  <si>
    <t>38.10</t>
  </si>
  <si>
    <t>38.11</t>
  </si>
  <si>
    <t>38.12</t>
  </si>
  <si>
    <t>38.13</t>
  </si>
  <si>
    <t>38.14</t>
  </si>
  <si>
    <t>38.15</t>
  </si>
  <si>
    <t>38.16</t>
  </si>
  <si>
    <t>38.17</t>
  </si>
  <si>
    <t>38.18</t>
  </si>
  <si>
    <t>38.19</t>
  </si>
  <si>
    <t>38.20</t>
  </si>
  <si>
    <t>38.21</t>
  </si>
  <si>
    <t>38.22</t>
  </si>
  <si>
    <t>38.23</t>
  </si>
  <si>
    <t>38.24</t>
  </si>
  <si>
    <t>38.25</t>
  </si>
  <si>
    <t>38.26</t>
  </si>
  <si>
    <t>38.27</t>
  </si>
  <si>
    <t>38.28</t>
  </si>
  <si>
    <t>38.29</t>
  </si>
  <si>
    <t>38.30</t>
  </si>
  <si>
    <t>38.31</t>
  </si>
  <si>
    <t>38.32</t>
  </si>
  <si>
    <t>38.33</t>
  </si>
  <si>
    <t>38.34</t>
  </si>
  <si>
    <t>39.1</t>
  </si>
  <si>
    <t>39.2</t>
  </si>
  <si>
    <t>39.3</t>
  </si>
  <si>
    <t>39.4</t>
  </si>
  <si>
    <t>39.5</t>
  </si>
  <si>
    <t>39.6</t>
  </si>
  <si>
    <t>39.7</t>
  </si>
  <si>
    <t>39.8</t>
  </si>
  <si>
    <t>39.9</t>
  </si>
  <si>
    <t>39.10</t>
  </si>
  <si>
    <t>39.11</t>
  </si>
  <si>
    <t>39.12</t>
  </si>
  <si>
    <t>39.13</t>
  </si>
  <si>
    <t>39.14</t>
  </si>
  <si>
    <t>39.15</t>
  </si>
  <si>
    <t>39.16</t>
  </si>
  <si>
    <t>39.17</t>
  </si>
  <si>
    <t>39.18</t>
  </si>
  <si>
    <t>39.19</t>
  </si>
  <si>
    <t>39.20</t>
  </si>
  <si>
    <t>39.21</t>
  </si>
  <si>
    <t>39.22</t>
  </si>
  <si>
    <t>39.23</t>
  </si>
  <si>
    <t>39.24</t>
  </si>
  <si>
    <t>39.25</t>
  </si>
  <si>
    <t>39.26</t>
  </si>
  <si>
    <t>39.27</t>
  </si>
  <si>
    <t>39.28</t>
  </si>
  <si>
    <t>39.29</t>
  </si>
  <si>
    <t>39.30</t>
  </si>
  <si>
    <t>40.1</t>
  </si>
  <si>
    <t>40.3</t>
  </si>
  <si>
    <t>40.4</t>
  </si>
  <si>
    <t>40.5</t>
  </si>
  <si>
    <t>40.6</t>
  </si>
  <si>
    <t>40.7</t>
  </si>
  <si>
    <t>40.8</t>
  </si>
  <si>
    <t>40.9</t>
  </si>
  <si>
    <t>40.10</t>
  </si>
  <si>
    <t>40.11</t>
  </si>
  <si>
    <t>40.12</t>
  </si>
  <si>
    <t>40.13</t>
  </si>
  <si>
    <t>40.14</t>
  </si>
  <si>
    <t>40.15</t>
  </si>
  <si>
    <t>40.16</t>
  </si>
  <si>
    <t>40.17</t>
  </si>
  <si>
    <t>40.18</t>
  </si>
  <si>
    <t>40.19</t>
  </si>
  <si>
    <t>41.1</t>
  </si>
  <si>
    <t>41.2</t>
  </si>
  <si>
    <t>41.3</t>
  </si>
  <si>
    <t>41.4</t>
  </si>
  <si>
    <t>41.5</t>
  </si>
  <si>
    <t>41.6</t>
  </si>
  <si>
    <t>42.1</t>
  </si>
  <si>
    <t>42.2</t>
  </si>
  <si>
    <t>42.3</t>
  </si>
  <si>
    <t>42.4</t>
  </si>
  <si>
    <t>42.5</t>
  </si>
  <si>
    <t>42.6</t>
  </si>
  <si>
    <t>42.7</t>
  </si>
  <si>
    <t>42.8</t>
  </si>
  <si>
    <t>43.1</t>
  </si>
  <si>
    <t>44.1</t>
  </si>
  <si>
    <t>44.2</t>
  </si>
  <si>
    <t>44.3</t>
  </si>
  <si>
    <t>PLANILHA AMPLIAÇÃO</t>
  </si>
  <si>
    <t>PLANILHA REFORMA</t>
  </si>
  <si>
    <t>Ampliação OFIOLOGIA</t>
  </si>
  <si>
    <t xml:space="preserve">MATERIAL </t>
  </si>
  <si>
    <t xml:space="preserve">UNIDADE </t>
  </si>
  <si>
    <t>QUANTIDADE</t>
  </si>
  <si>
    <t>Caixa 4x2 media</t>
  </si>
  <si>
    <t>Caixa 4x2 baixa</t>
  </si>
  <si>
    <t>Caixa 4x4 media</t>
  </si>
  <si>
    <t>Interruptor 1 tecla simples</t>
  </si>
  <si>
    <t>Tomda baixa 2p+t 10A</t>
  </si>
  <si>
    <t>Disjuntor unipolar 10A</t>
  </si>
  <si>
    <t>Disjuntor unipolar 16A</t>
  </si>
  <si>
    <t>Disjuntor unipolar 20A</t>
  </si>
  <si>
    <t>Disjuntor unipolar 25A</t>
  </si>
  <si>
    <t>Disjuntor bipolar 20A</t>
  </si>
  <si>
    <t>Disjuntor bipolar 32A</t>
  </si>
  <si>
    <t>Disjuntor bipolar 50A</t>
  </si>
  <si>
    <t>Disjuntor tripolar 125A</t>
  </si>
  <si>
    <t>Dispositivo de proteção contra surto 275v - 40ka</t>
  </si>
  <si>
    <t>DR tetrapolar 125A</t>
  </si>
  <si>
    <t>DR tetrapolar 63A</t>
  </si>
  <si>
    <t>Eletroduto 3/4 teto</t>
  </si>
  <si>
    <t>m</t>
  </si>
  <si>
    <t>Eletroduto 3/4 parede</t>
  </si>
  <si>
    <t>Eletroduto 1'' teto</t>
  </si>
  <si>
    <t>Eletroduto 1'' parede</t>
  </si>
  <si>
    <t>Luminaria calha de embutir</t>
  </si>
  <si>
    <t>caixa octagonal teto laje</t>
  </si>
  <si>
    <t>Cabo cobre flexivel 16mm²</t>
  </si>
  <si>
    <t>Cabo cobre flexivel 2,5mm²</t>
  </si>
  <si>
    <t>Cabo cobre flexivel 35mm²</t>
  </si>
  <si>
    <t>Cabo cobre flexivel 4mm²</t>
  </si>
  <si>
    <t>Cabo cobre flexivel 6mm²</t>
  </si>
  <si>
    <t>Quadro de distribuição 18 disj barramento trifasico 150A</t>
  </si>
  <si>
    <t>Quadro de distribuição 50 disj barramento trifasico 225A</t>
  </si>
  <si>
    <t>Quadro de distribuição 18 disj barramento trifasico 100A</t>
  </si>
  <si>
    <t>Canaleta pvc 50x20mm</t>
  </si>
  <si>
    <t>LÓGICA/ AMPLIAÇÃO.</t>
  </si>
  <si>
    <t>UNIDADE</t>
  </si>
  <si>
    <t>Quantidade</t>
  </si>
  <si>
    <t>ELETROCALHAS</t>
  </si>
  <si>
    <t>ELETROCALHA 200x100mm PERFURADA</t>
  </si>
  <si>
    <t>COTOVELO "U" P/ ELETROCALHA DE 90º PERFURADO DE 200x100mm mm</t>
  </si>
  <si>
    <t>TÊ HORIZONTAL PERFURADO "U" 200x100mm mm</t>
  </si>
  <si>
    <t>MÃO FRANCESA SIMPLES 200mm</t>
  </si>
  <si>
    <t>CONEXÃO DE ELETROCALHA PARA ELETRODUTO 1'</t>
  </si>
  <si>
    <t>CAIXAS DE PASSAGENS:</t>
  </si>
  <si>
    <t>CAIXA DE PASSAGEM EM ALUMÍNIO NO PISO 20X20CM</t>
  </si>
  <si>
    <t>CAIXA DE PASSAGEM ELÉTRICA DE SOBREPOR 10X10CM</t>
  </si>
  <si>
    <t>ELETRODUTOS E CANALETAS,CONDULETES,ETC:</t>
  </si>
  <si>
    <t>ELETRODUTO RÍGIDO DE AÇO GALVANIZADO DE 1'</t>
  </si>
  <si>
    <t>LUVA SEM ROSCA DE 1' PARA ELETRODUTO DE AÇO GALVANIZADO</t>
  </si>
  <si>
    <t>CURVA DE 90º PARA ELETRODUTO GALVANIZADO DE 1'</t>
  </si>
  <si>
    <t>CONDULETE 3X4 TIPO X PARA ELETRODUTO DE 1'</t>
  </si>
  <si>
    <t>TAMPA PARA CONDULETE 3X4 COM 2 RJ 45 CAT 6</t>
  </si>
  <si>
    <t>UM</t>
  </si>
  <si>
    <t>ESPELHO PARA CONDULETE DE ALUMÍNIO</t>
  </si>
  <si>
    <t>TAMPA PARA CONDULETE 3X4 COM 1 RJ 45 CAT 6</t>
  </si>
  <si>
    <t>CFTV</t>
  </si>
  <si>
    <t>CÂMERA BULET MULT HD COM INFRAVERMELHO E LENTES 3.6mm</t>
  </si>
  <si>
    <t xml:space="preserve">DVR HÍBRIDO MULT HD PARA 16 CANAIS </t>
  </si>
  <si>
    <t>HD 7200 RPM SATA III DE 8 TB</t>
  </si>
  <si>
    <t>CAIXA 4X4 DE SOBREPOR DE PVC</t>
  </si>
  <si>
    <t>FIAÇÃO</t>
  </si>
  <si>
    <t>CABO U/UTP CAT 6</t>
  </si>
  <si>
    <t>CABO FIBRA OPTICA MM 62.5µm ANTI ROEDOR FORNECIMENTO E INSTALAÇÃO</t>
  </si>
  <si>
    <t>RACKS</t>
  </si>
  <si>
    <t>RACK DE PISO 36 U</t>
  </si>
  <si>
    <t>EQUIPAMENTOS DE ACESSÓRIOS</t>
  </si>
  <si>
    <t>REGUA DE TOMADA DOM DISJUNTOR DE 10A COM 6 TOMADAS</t>
  </si>
  <si>
    <t>ORGANIZADOR DE CABOS HORIZONTAL 2U</t>
  </si>
  <si>
    <t>SWITCH 48 PORTAS GERENCIAVEIS COM PORTAS GBIT, CAT 6</t>
  </si>
  <si>
    <t>PATCH PANEL 48 PORTAS PARA CAT 6</t>
  </si>
  <si>
    <t>DISTRIBUIDOR OPTICO 6 P</t>
  </si>
  <si>
    <t>PATCH CORD CAT 6 1,5m</t>
  </si>
  <si>
    <t>PATCH CORD CAT 6 2,5m</t>
  </si>
  <si>
    <t>CONECTOR FÊMEA RJ45 CAT 6</t>
  </si>
  <si>
    <t>PABX HÍBRIDO PARA 32 RAMAIS ANALÓGICOS</t>
  </si>
  <si>
    <t>Certificação de cabeamento rede cat 6</t>
  </si>
  <si>
    <t>Certificação de cabeamento fibra otica</t>
  </si>
  <si>
    <t>Conversor de Mídia Gigabit Ethernet Multimodo 0,5 km</t>
  </si>
  <si>
    <t>PLANILHA QUANTITATIVA - ARQUITETURA ÁREA À AMPLIAR</t>
  </si>
  <si>
    <t>Administração de obra</t>
  </si>
  <si>
    <t>Administração de obra por10 meses</t>
  </si>
  <si>
    <t>Serviços Preliminares</t>
  </si>
  <si>
    <t>Sub-Itens</t>
  </si>
  <si>
    <t>Demolições</t>
  </si>
  <si>
    <t>DEMOLIÇÃO DE PISO</t>
  </si>
  <si>
    <t>Área</t>
  </si>
  <si>
    <t>Demolição de piso de concreto</t>
  </si>
  <si>
    <t>DEMOLIÇÃO DE ALVENARIA</t>
  </si>
  <si>
    <t>Perim.(m)</t>
  </si>
  <si>
    <t>Altura(m)</t>
  </si>
  <si>
    <t>Espes.(m)</t>
  </si>
  <si>
    <t>Total sem empolamento</t>
  </si>
  <si>
    <t>RETIRADA DE ESQUADRIAS DE MADEIRA</t>
  </si>
  <si>
    <t>Larg.(m)</t>
  </si>
  <si>
    <t>alt.(m)</t>
  </si>
  <si>
    <t>PORTAS</t>
  </si>
  <si>
    <t>DEMOLIÇÃO DE COBERTURA COM TELHA DE FIBROCIMENTO</t>
  </si>
  <si>
    <t>Comp.(m)</t>
  </si>
  <si>
    <t>RETIRADA DE ESTRUTURA DE MADEIRA COM TESOURAS TELHA DE FIBROCIMENTO</t>
  </si>
  <si>
    <t>Instalações Provisórias</t>
  </si>
  <si>
    <t>Placa de Obra</t>
  </si>
  <si>
    <t>Placa dos Profissionais</t>
  </si>
  <si>
    <t>Conteiner ADM</t>
  </si>
  <si>
    <t>m² ou mês</t>
  </si>
  <si>
    <t>Se for usar barracão usar CxL, se for usar conteiner considerar apenas a quantidade.</t>
  </si>
  <si>
    <t>Container Banheiros</t>
  </si>
  <si>
    <t>CONTAINER 2,30 X 4,30 M, ALT. 2,50 M, P/ SANITARIO, C/ 5 BACIAS, 1 LAVATORIO E 4 MICTORIOS</t>
  </si>
  <si>
    <t>Barracão Almoxarifado</t>
  </si>
  <si>
    <t xml:space="preserve">Usar as dimensões de acordo com o projeto </t>
  </si>
  <si>
    <t>Refeitorio</t>
  </si>
  <si>
    <t>Usar as dimensões de acordo com o projeto</t>
  </si>
  <si>
    <t>Locação da Obra</t>
  </si>
  <si>
    <t>Qtd.(m2)</t>
  </si>
  <si>
    <t>área construída</t>
  </si>
  <si>
    <t>Ligação provisória de água</t>
  </si>
  <si>
    <t>Qtd</t>
  </si>
  <si>
    <t>Ligação provisória de energia</t>
  </si>
  <si>
    <t>Ligação provisória de Energia</t>
  </si>
  <si>
    <t>Tapume</t>
  </si>
  <si>
    <t>Execução de Tapume matálico</t>
  </si>
  <si>
    <t>5.0</t>
  </si>
  <si>
    <t>Máquinas e Ferramentas</t>
  </si>
  <si>
    <t>Locação de Andaimes metalicos tipo torre</t>
  </si>
  <si>
    <t>Altura.(m)</t>
  </si>
  <si>
    <t>Qtd.</t>
  </si>
  <si>
    <t>Fachadas</t>
  </si>
  <si>
    <t>Limpeza de obra</t>
  </si>
  <si>
    <t>Carga Manual de Entulho em Caminho 6m³</t>
  </si>
  <si>
    <t>remoção da estrutura da cobertura</t>
  </si>
  <si>
    <t>Trasporte de entulho Caminhão 6m³</t>
  </si>
  <si>
    <t>m³xKm</t>
  </si>
  <si>
    <t>volume.(m³)</t>
  </si>
  <si>
    <t>Km</t>
  </si>
  <si>
    <t>Distancia multiplicada por volume de entulho</t>
  </si>
  <si>
    <t>Considerar 10km</t>
  </si>
  <si>
    <t>Capina</t>
  </si>
  <si>
    <t>Movimentação de terra</t>
  </si>
  <si>
    <t>Aterro</t>
  </si>
  <si>
    <t>Área (m²)</t>
  </si>
  <si>
    <t>Altura (m)</t>
  </si>
  <si>
    <t>Empolamento(m)</t>
  </si>
  <si>
    <t>Alvenaria e divisórias</t>
  </si>
  <si>
    <t>ALVENARIA</t>
  </si>
  <si>
    <t>Alt(m)</t>
  </si>
  <si>
    <t>D. Vãos(m2)</t>
  </si>
  <si>
    <t>Laboratório</t>
  </si>
  <si>
    <t>WC Masc. E Femin. Refeitório</t>
  </si>
  <si>
    <t>Refeitório</t>
  </si>
  <si>
    <t>Sala de Reunião</t>
  </si>
  <si>
    <t>Vigilância Ambiental</t>
  </si>
  <si>
    <t>Vigilância Epidemiológica</t>
  </si>
  <si>
    <t>WC Masc. E Femin. Vigilâncias</t>
  </si>
  <si>
    <r>
      <t xml:space="preserve">Vergas </t>
    </r>
    <r>
      <rPr>
        <i/>
        <sz val="11"/>
        <color rgb="FF00B050"/>
        <rFont val="Calibri"/>
        <family val="2"/>
        <scheme val="minor"/>
      </rPr>
      <t>acima</t>
    </r>
    <r>
      <rPr>
        <i/>
        <sz val="11"/>
        <rFont val="Calibri"/>
        <family val="2"/>
        <scheme val="minor"/>
      </rPr>
      <t xml:space="preserve"> de 1,50 (+30cm de cada lado)- Janela</t>
    </r>
  </si>
  <si>
    <t>J4</t>
  </si>
  <si>
    <t>J3</t>
  </si>
  <si>
    <r>
      <t xml:space="preserve">Contravergas </t>
    </r>
    <r>
      <rPr>
        <i/>
        <sz val="11"/>
        <color rgb="FF00B050"/>
        <rFont val="Calibri"/>
        <family val="2"/>
        <scheme val="minor"/>
      </rPr>
      <t>acima</t>
    </r>
    <r>
      <rPr>
        <i/>
        <sz val="11"/>
        <rFont val="Calibri"/>
        <family val="2"/>
        <scheme val="minor"/>
      </rPr>
      <t xml:space="preserve"> de 1,50 (+30cm de cada lado)- Janelas</t>
    </r>
  </si>
  <si>
    <r>
      <t xml:space="preserve">Vergas </t>
    </r>
    <r>
      <rPr>
        <i/>
        <sz val="11"/>
        <color rgb="FFFF0000"/>
        <rFont val="Calibri"/>
        <family val="2"/>
        <scheme val="minor"/>
      </rPr>
      <t>abaixo</t>
    </r>
    <r>
      <rPr>
        <i/>
        <sz val="11"/>
        <rFont val="Calibri"/>
        <family val="2"/>
        <scheme val="minor"/>
      </rPr>
      <t xml:space="preserve"> de 1,50
(+30cm de cada lado)- Portas</t>
    </r>
  </si>
  <si>
    <t>P1</t>
  </si>
  <si>
    <t>P3</t>
  </si>
  <si>
    <t>Esquadrias e ferragens</t>
  </si>
  <si>
    <t>Janela alumínio Maxim-ar</t>
  </si>
  <si>
    <t>Portas Alumínio</t>
  </si>
  <si>
    <t>P2</t>
  </si>
  <si>
    <t>P4</t>
  </si>
  <si>
    <t>Cobertura</t>
  </si>
  <si>
    <t>TELHA METÁLICA TERMOACÚSTICA COM EPS E PELÍCULA. i: 10%</t>
  </si>
  <si>
    <t>TELHAMENTO COM TELHA METÁLICA TERMOACÚSTICA COM PELÍCULA E = 30 MM, INCLUSO IÇAMENTO</t>
  </si>
  <si>
    <t>Cumeeira</t>
  </si>
  <si>
    <t>Cumeeira em telha trapezoidal</t>
  </si>
  <si>
    <t>Rufo</t>
  </si>
  <si>
    <t>Rufos</t>
  </si>
  <si>
    <t>Impermeabilização</t>
  </si>
  <si>
    <t>Impermeabilização de parede(Areas Molhadas)</t>
  </si>
  <si>
    <t>Impermeabilização do perímetro externo</t>
  </si>
  <si>
    <t>Reboco com aditivo impermeabilizante no perimetro externo de todo prédio</t>
  </si>
  <si>
    <t>Revestimento</t>
  </si>
  <si>
    <t>Massa Única (Emboço + Reboco) para parede (PINTURA)</t>
  </si>
  <si>
    <t>D. Vãos (m2)</t>
  </si>
  <si>
    <t>WC Femin. Refeitório</t>
  </si>
  <si>
    <t>WC Masc. Refeitório</t>
  </si>
  <si>
    <t>WC Masculino</t>
  </si>
  <si>
    <t>WC Feminino</t>
  </si>
  <si>
    <t>Externo</t>
  </si>
  <si>
    <t>Chapisco</t>
  </si>
  <si>
    <t>Azulejo Ceramico 33x45cm</t>
  </si>
  <si>
    <t>Forro</t>
  </si>
  <si>
    <t>Forro de PVC</t>
  </si>
  <si>
    <t>Área(m²)</t>
  </si>
  <si>
    <t>Roda Forro</t>
  </si>
  <si>
    <t>Pintura</t>
  </si>
  <si>
    <t>Massa Latex PVA (Paredes Internas)</t>
  </si>
  <si>
    <t>Pintura  (Paredes Internas) PVA</t>
  </si>
  <si>
    <t>Selador Acrilico  (Paredes Externas)</t>
  </si>
  <si>
    <t>Pintura Latex Acrilico  (Paredes Externas)</t>
  </si>
  <si>
    <t>PINTURA DE SINALIZAÇÃO VIÁRIA</t>
  </si>
  <si>
    <t>Pavimentações</t>
  </si>
  <si>
    <t>Contrapiso</t>
  </si>
  <si>
    <t>Laboratorio</t>
  </si>
  <si>
    <t>WC Fem</t>
  </si>
  <si>
    <t>WC masc.</t>
  </si>
  <si>
    <t>Vigilancia Ambiental</t>
  </si>
  <si>
    <t>Vigilancia Epidemiologica</t>
  </si>
  <si>
    <t>WC Masc Vigilancia Ambiental</t>
  </si>
  <si>
    <t>WC Fem Vigilancia Epidemiologica</t>
  </si>
  <si>
    <t>Granilite</t>
  </si>
  <si>
    <t>Rodapé granilite</t>
  </si>
  <si>
    <t>Desconto (m)</t>
  </si>
  <si>
    <t>Brita Área Externa</t>
  </si>
  <si>
    <t>Volume m³</t>
  </si>
  <si>
    <t>Calçadas</t>
  </si>
  <si>
    <t>Acessibilidade</t>
  </si>
  <si>
    <t>Guarda- corpo com corrimão tubular em aço galvanizado com guia de Balizamento  e barras tubulares verticais</t>
  </si>
  <si>
    <r>
      <t xml:space="preserve">Quant. </t>
    </r>
    <r>
      <rPr>
        <b/>
        <i/>
        <sz val="11"/>
        <color rgb="FFFF0000"/>
        <rFont val="Calibri"/>
        <family val="2"/>
        <scheme val="minor"/>
      </rPr>
      <t>(m)</t>
    </r>
  </si>
  <si>
    <t>Estacionamento Posterior</t>
  </si>
  <si>
    <t xml:space="preserve">Anel de textura </t>
  </si>
  <si>
    <t>und.</t>
  </si>
  <si>
    <t>Placa de porta para identificação</t>
  </si>
  <si>
    <t>Placa tátil em acrílico com letras alto relevo em braille, fundo branco e letra preto</t>
  </si>
  <si>
    <t xml:space="preserve">Placa tátil em acrílico </t>
  </si>
  <si>
    <t>Barras de apoio 80cm</t>
  </si>
  <si>
    <t>Bloco de concreto (alerta/direcional) - externo 25cm x 25cm</t>
  </si>
  <si>
    <t xml:space="preserve">Serviços Complementares </t>
  </si>
  <si>
    <t>Bancadas de granito</t>
  </si>
  <si>
    <t>Largura(m)</t>
  </si>
  <si>
    <t>Comp. (m)</t>
  </si>
  <si>
    <t>Poda de árvores, com limpeza de galhos secos e retirada de parasitas, incluindo remoção de entulho</t>
  </si>
  <si>
    <t>Totem</t>
  </si>
  <si>
    <t>Totem inauguração</t>
  </si>
  <si>
    <t>ESPELHO CRISTAL SEM MOLDURA(0,6x0,8)m2</t>
  </si>
  <si>
    <t>Larg(m)</t>
  </si>
  <si>
    <t>WC's</t>
  </si>
  <si>
    <t>PLACA DE SINALIZAÇÃO VIÁRIA</t>
  </si>
  <si>
    <t>Limpeza final da Obra</t>
  </si>
  <si>
    <t>Limpeza de Azulejo</t>
  </si>
  <si>
    <t>Limpeza de Vidro</t>
  </si>
  <si>
    <t>limpeza final da obra</t>
  </si>
  <si>
    <t>Área à ampliar</t>
  </si>
  <si>
    <t>Demolição de obra localizada aos fundos</t>
  </si>
  <si>
    <t>Ambiente localizado aos fundos</t>
  </si>
  <si>
    <t>FORNECIMENTO DE TOTEM EM CONCRETO ARMADO , DIMENSÕES 260X110X15CM, INCLUSIVE PLACA EM AÇO INOX</t>
  </si>
  <si>
    <t>LEVANTAMENTO QUANTITATIVOS ESTRUTURA DE CONCRETO - OFIOLOGIA</t>
  </si>
  <si>
    <t>ITENS GERAIS</t>
  </si>
  <si>
    <t>ESCAVAÇÃO  DAS SAPATAS (CONSIDERADO ÁREA DAS SAPATAS E FOLGA DE 20cm PARA CADA LADO) - m3</t>
  </si>
  <si>
    <t>m3</t>
  </si>
  <si>
    <t>ESCAVAÇÃO  DAS VIGAS BALDRAMES (CONSIDERADO VOLUME DE CONCRETO DAS BALDRAMES, DIVIDIDO PELA LARGURA DAS VIGAS (14cm) E MULTIPLICADO PELA LARGURA DA VALA (54cm) - 20cm PARA CADA LADO - m3</t>
  </si>
  <si>
    <t>APILOAMENTO DE FUNDO DAS SAPATAS - CONSIDERADO ÁREA ESCAVADA - m2
APILOAMENTO DE FUNDO DAS VIGAS BALDRAMES - CONSIDERADO ÁREA ESCAVADA - (VOLUME DE ESCAVAÇÃO DIVIDIDO PELA ALTURA DAS VIGAS) - m2</t>
  </si>
  <si>
    <t>m2</t>
  </si>
  <si>
    <t>LASTRO DE CONCRETO - SAPATAS (ÁREA DE APILOAMENTO * 5cm) - m2
LASTRO DE CONCRETO - VIGAS BALDRAMES (ÁREA DE APILOAMENTO * 5cm) - m2</t>
  </si>
  <si>
    <t>REATERRO DAS SAPATAS - ESCAVAÇÃO MENOS VOLUME DE CONCRETO (m3)
REATERRO DAS VIGAS BALDRAMES - ESCAVAÇÃO MENOS VOLUME DE CONCRETO (m3)</t>
  </si>
  <si>
    <t>BOTA FORA DAS SAPATAS - VOLUME DE CONCRETO DAS SAPATAS X EMPOLAMENTO (m3)
BOTA FORA DAS VIGAS BALDRAMES - VOLUME DE CONCRETO DAS SAPATAS X EMPOLAMENTO (m3)</t>
  </si>
  <si>
    <t>IMPERMEABILIZAÇÃO - FACE LATERAL E TOPO DAS VIGAS BALDRAMES - IGUAL ÁREA DE FORMAS - m2</t>
  </si>
  <si>
    <t xml:space="preserve"> FUROS DE SONDAGEM </t>
  </si>
  <si>
    <t>SAPATAS e VIGAS BALDRAMES</t>
  </si>
  <si>
    <t>FORMA PARA FUNDAÇÃO (m2)</t>
  </si>
  <si>
    <t>FORMA PARA VIGAS (m2)</t>
  </si>
  <si>
    <t>VOLUME DE CONCRETO (m3)</t>
  </si>
  <si>
    <t>AÇO CA60 - 5mm (kg)</t>
  </si>
  <si>
    <t>kg</t>
  </si>
  <si>
    <t>AÇO CA50 - 6,3mm (kg)</t>
  </si>
  <si>
    <t>AÇO CA50 - 8,0mm (kg)</t>
  </si>
  <si>
    <t>AÇO CA50 - 10mm (kg)</t>
  </si>
  <si>
    <t>AÇO CA50 - 12,5mm (kg)</t>
  </si>
  <si>
    <t>AÇO CA50 - 16mm (kg)</t>
  </si>
  <si>
    <t>AÇO CA50 - 20mm (kg)</t>
  </si>
  <si>
    <t>PILARES E VIGAS</t>
  </si>
  <si>
    <t>FORMA PILAR (m2)</t>
  </si>
  <si>
    <t>FORMA VIGAS (m2)</t>
  </si>
  <si>
    <t>AÇO CA50 - 8mm (kg)</t>
  </si>
  <si>
    <t>AÇO CA50 - 25mm (kg)</t>
  </si>
  <si>
    <t>LAJES</t>
  </si>
  <si>
    <t>LAJE PRÉ-MOLDADA TRELIÇADA, PARA PISO, INCLUSIVE EPS, CAPEAMENTO 4,0cm E ALTURA FINAL 12cm, fck=25MPa. INCLUSO ESCORAMENTO - Até 3,00m de vão livre</t>
  </si>
  <si>
    <t>TELA - Q92 - para cobertura - m2 - consid. 20% perda trespasse</t>
  </si>
  <si>
    <t>Concreto Usinado Bombeado fck=25MPa, inclusive lançamento e adensamento</t>
  </si>
  <si>
    <t>ESCADAS</t>
  </si>
  <si>
    <t>FORMA (m2)</t>
  </si>
  <si>
    <t xml:space="preserve"> ESTRUTURA DE COBERTURA - OFIOLOGIA</t>
  </si>
  <si>
    <t>ESTRUTURA METÁLICA (ESTRUTURA METÁLICA + PLACA BASE)</t>
  </si>
  <si>
    <t>PINTURA P/ EST. METÁLICA (PINTURA COM ESMALTE SINTÉTICO)</t>
  </si>
  <si>
    <t>M2</t>
  </si>
  <si>
    <t>AÇO CA50 - 16 mm - (CHUMBADORES DA PLACA BASE)</t>
  </si>
  <si>
    <t>AÇO CA50 - 12,5 mm - (CHUMBADORES DA PLACA BASE)</t>
  </si>
  <si>
    <t>Escola:</t>
  </si>
  <si>
    <t>Cidade:</t>
  </si>
  <si>
    <t>Autor do Projeto:</t>
  </si>
  <si>
    <t>APARELHOS</t>
  </si>
  <si>
    <t>DUCHA HIGIÊNICA 25mm x 1/2" - FORNECIMENTO E INSTALAÇÃO</t>
  </si>
  <si>
    <t>BANCADA COMPLETA PARA BANHEIRO 1,5X0,60</t>
  </si>
  <si>
    <t>BANCADA COMPLETA PARA LABORATÓRIO 1,5X0,6</t>
  </si>
  <si>
    <t>LAVATÓRIO COMPLETO DE COLUNA</t>
  </si>
  <si>
    <t>ASSENTO VASO SANITÁRIO</t>
  </si>
  <si>
    <t>VASO SANITÁRIO SIFONADO COM CAIXA ACOPLADA LOUÇA BRANCA - PADRÃO MÉDIO, INCLUSO ENGATE FLEXÍVEL EM METAL CROMADO, 1/2” X 40CM - FORNECIMENTO E INSTALAÇÃO. AF_12/2013</t>
  </si>
  <si>
    <t>METAIS</t>
  </si>
  <si>
    <t>REGISTRO DE GAVETA C/ CANOPLA CROMADA 3/4"</t>
  </si>
  <si>
    <t>PVC ACESSÓRIOS - HIDRAULICO</t>
  </si>
  <si>
    <t>ADAPTADOR SOLD. COM FLANGE LIVRE P/ CAIXA D'ÁGUA 50MM X 1.1/2"</t>
  </si>
  <si>
    <t>BUCHA DE REDUÇÃO LONGA, PVC, SOLDÁVEL, DN 50MM X 25MM, FORNECIMENTO E INSTALAÇÃO</t>
  </si>
  <si>
    <t>BUCHA DE REDUÇÃO LONGA, PVC, SOLDÁVEL, DN 50MM X 32MM, FORNECIMENTO E INSTALAÇÃO</t>
  </si>
  <si>
    <t>BUCHA DE REDUÇÃO CURTA PVC, SOLDÁVEL, DN 32MM X 25MM, FORNECIMENTO E INSTALAÇÃO</t>
  </si>
  <si>
    <t>JOELHO 45 GRAUS, PVC, SOLDÁVEL, DN 50MM, FORNECIMENTO E INSTALAÇÃO.</t>
  </si>
  <si>
    <t xml:space="preserve"> JOELHO 90 GRAUS, PVC, SOLDÁVEL, DN 50MM, INSTALADO EM PRUMADA DE ÁGUA - FORNECIMENTO E INSTALAÇÃO. AF_12/2014</t>
  </si>
  <si>
    <t xml:space="preserve"> JOELHO 90 GRAUS, PVC, SOLDÁVEL, DN 25MM, INSTALADO EM PRUMADA DE ÁGUA - FORNECIMENTO E INSTALAÇÃO. AF_12/2014</t>
  </si>
  <si>
    <t>JOELHO 45 GRAUS, PVC, SOLDÁVEL, DN 32MM, FORNECIMENTO E INSTALAÇÃO.</t>
  </si>
  <si>
    <t>JOELHO DE REDUÇÃO SOLD. C/ ROSCA 25MM X 1/2"</t>
  </si>
  <si>
    <t xml:space="preserve"> TUBO, PVC, SOLDÁVEL, DN 25MM, INSTALADO EM RAMAL OU SUB-RAMAL DE ÁGUA - FORNECIMENTO E INSTALAÇÃO. AF_12/2014</t>
  </si>
  <si>
    <t>TUBO, PVC, SOLDÁVEL, DN 32MM, INSTALADO EM PRUMADA DE ÁGUA - FORNECIMENTO E INSTALAÇÃO. AF_12/2014</t>
  </si>
  <si>
    <t xml:space="preserve"> TUBO, PVC, SOLDÁVEL, DN 40MM, INSTALADO EM PRUMADA DE ÁGUA - FORNECIMENTO E INSTALAÇÃO. AF_12/2014</t>
  </si>
  <si>
    <t>TE DE REDUÇÃO, PVC, SOLDÁVEL, DN 32MM X 25MM, INSTALADO EM PRUMADA DE ÁGUA - FORNECIMENTO E INSTALAÇÃO. AF_12/2014</t>
  </si>
  <si>
    <t>TE DE REDUÇÃO, PVC, SOLDÁVEL, DN 50MM X 25MM, INSTALADO EM PRUMADA DE ÁGUA - FORNECIMENTO E INSTALAÇÃO. AF_12/2014</t>
  </si>
  <si>
    <t xml:space="preserve">TÊ DE REDUÇÃO, PVC, SOLDÁVEL, DN 50 MM X 40 MM, FORNECIMENTO E INSTALAÇÃO. </t>
  </si>
  <si>
    <t>PLANILHA QUANTITATIVA - HIDROSANITÁRIO</t>
  </si>
  <si>
    <t>Valor Unitário</t>
  </si>
  <si>
    <t>SES007</t>
  </si>
  <si>
    <t>1.2</t>
  </si>
  <si>
    <t>SES008</t>
  </si>
  <si>
    <t>CURVA LONGA ESGOTO 45°x100mm - FORNECIMENTO E INSTALAÇÃO</t>
  </si>
  <si>
    <t>SES009</t>
  </si>
  <si>
    <t>CURVA LONGA ESGOTO 45° x 50mm - FORNECIMENTO E INSTALAÇÃO</t>
  </si>
  <si>
    <t>SES022</t>
  </si>
  <si>
    <t>CURVA LONGA 45 GRAUS, PVC, SERIE NORMAL, ESGOTO PREDIAL, DN 40 MM, JUNTA SOLDÁVEL, FORNECIDO E INSTALADO</t>
  </si>
  <si>
    <t xml:space="preserve"> JUNÇÃO SIMPLES, PVC, SERIE NORMAL, ESGOTO PREDIAL, DN 100 X 100 MM, JUNTA ELÁSTICA, FORNECIDO E INSTALADO EM RAMAL DE DESCARGA OU RAMAL DE ESGOTO SANITÁRIO. AF_12/2014</t>
  </si>
  <si>
    <t>TERMINAL DE VENTILAÇÃO 50MM</t>
  </si>
  <si>
    <t xml:space="preserve">TE, PVC, SERIE NORMAL, ESGOTO PREDIAL, DN 50 X 50 MM, JUNTA ELÁSTICA, FORNECIDO E INSTALADO EM RAMAL DE DESCARGA OU RAMAL DE ESGOTO SANITÁRIO. AF_12/2014 </t>
  </si>
  <si>
    <t>PLANILHA QUANTITATIVA - COMBATE A INCÊNDIO E PÂNICO</t>
  </si>
  <si>
    <t>EXTINTORES DE INCÊNDIO</t>
  </si>
  <si>
    <t>Extintor de pó quimico BC, capacidade 6kg, alcance médio do jato 5m, tempo de descarga 12S, NBR9443, 9444, 10721</t>
  </si>
  <si>
    <t>Extintor de água pressurizada, capacidade 10L</t>
  </si>
  <si>
    <t>Extintor de CO2, capacidade 6kg</t>
  </si>
  <si>
    <t>Fornecimento e instalação de placa de sinalização de extintor 20x30cm</t>
  </si>
  <si>
    <t>Aplicação de tinta a Base de Epoxi sobre piso</t>
  </si>
  <si>
    <t>2.0</t>
  </si>
  <si>
    <t>SINALIZAÇÃO - SAIDA DE EMERGÊNCIA</t>
  </si>
  <si>
    <t>Fornecimento e instalação de placa de sinalização indicativa, saída de emergência, saída lateral esquerda/direita/saída em frente</t>
  </si>
  <si>
    <t>LUMINARIA DE EMERGÊNCIA</t>
  </si>
  <si>
    <t>Luminaria de emergencia 1200 Lumens de 24 Leds, Potencia 32W, bateria de litio, autonomia de 3 hrs</t>
  </si>
  <si>
    <t>REFORMA OFIOLOGIA</t>
  </si>
  <si>
    <t>Caixa 4x4</t>
  </si>
  <si>
    <t>Interruptor 1 tecla paralelo</t>
  </si>
  <si>
    <t>Disjuntor bipolar 25A</t>
  </si>
  <si>
    <t>Disjuntor tripolar 100A</t>
  </si>
  <si>
    <t>Disjuntor tripolar 50A</t>
  </si>
  <si>
    <t>Dispositivo de proteção contra surto 175v - 40ka</t>
  </si>
  <si>
    <t>DR bipolar 100A</t>
  </si>
  <si>
    <t>caixa octagonal teto</t>
  </si>
  <si>
    <t>Cabo cobre flexivel 25mm²</t>
  </si>
  <si>
    <t>Cabo cobre flexivel 10mm²</t>
  </si>
  <si>
    <t>Quadro de distribuição24 disj barramento trifasico 150A</t>
  </si>
  <si>
    <t>Canaleta pvc 50 x 20mm</t>
  </si>
  <si>
    <t>39.31</t>
  </si>
  <si>
    <t>LÓGICA/ REFORMA</t>
  </si>
  <si>
    <t>ELETROCALHA 200X100mm PERFURADA</t>
  </si>
  <si>
    <t>COTOVELO "U" P/ ELETROCALHA DE 90º PERFURADO DE 150X50mm</t>
  </si>
  <si>
    <t>CRUZETA HORIZONTAL 90º 200X100mm</t>
  </si>
  <si>
    <t>TÊ HORIZONTAL PERFURADO "U" 200x100mm</t>
  </si>
  <si>
    <t xml:space="preserve">SUPORTE HORIZONTAL PARA ELETROCALHA 200x100mm </t>
  </si>
  <si>
    <t>SAIDA HORIZONTAL DE ELETROCALHA PARA ELETRODUTO 1'</t>
  </si>
  <si>
    <t>CANTONEIRA ZZ 38X19mm</t>
  </si>
  <si>
    <t>CAIXA DE PASSAGEM EM ALVENARIA 40X40cm</t>
  </si>
  <si>
    <t>PLANILHA QUANTITATIVA - ARQUITETURA REFORMA OFIOLOGIA</t>
  </si>
  <si>
    <t>Retirada de Porta de Ferro</t>
  </si>
  <si>
    <t>Cievs</t>
  </si>
  <si>
    <t>Demolição Alvenaria</t>
  </si>
  <si>
    <t>Espessura (m)</t>
  </si>
  <si>
    <t>tele saúde e cievs</t>
  </si>
  <si>
    <t>Alvenaria</t>
  </si>
  <si>
    <t>cerest</t>
  </si>
  <si>
    <t>Janela Maxim-ar Vidro/Ferro</t>
  </si>
  <si>
    <t>J2</t>
  </si>
  <si>
    <t>Janela Correr vidro/alumínio</t>
  </si>
  <si>
    <t>Passarela Externa</t>
  </si>
  <si>
    <t>TELHA CERÂMICA. i: 35%</t>
  </si>
  <si>
    <t>CEREST</t>
  </si>
  <si>
    <t>Cumeeira em telha CERAMICA</t>
  </si>
  <si>
    <t>cievs</t>
  </si>
  <si>
    <t>tele saude</t>
  </si>
  <si>
    <t>Vigilância Sanitária</t>
  </si>
  <si>
    <t>Acessoria jurídica</t>
  </si>
  <si>
    <t>Biblioteca setorial</t>
  </si>
  <si>
    <t>Forro de Gesso Acartonado</t>
  </si>
  <si>
    <t>Vigilância sanitária</t>
  </si>
  <si>
    <t xml:space="preserve">Acessoria Juridíca </t>
  </si>
  <si>
    <t>CPD Informatica</t>
  </si>
  <si>
    <t xml:space="preserve">Biblioteca Setorial </t>
  </si>
  <si>
    <t xml:space="preserve">Circulação </t>
  </si>
  <si>
    <t>Arquivo</t>
  </si>
  <si>
    <t>Engenharia</t>
  </si>
  <si>
    <t xml:space="preserve">Gerencia </t>
  </si>
  <si>
    <t xml:space="preserve">Recepção Visa </t>
  </si>
  <si>
    <t xml:space="preserve">Apoio </t>
  </si>
  <si>
    <t xml:space="preserve">Superintendencia </t>
  </si>
  <si>
    <t xml:space="preserve">Memoria </t>
  </si>
  <si>
    <t xml:space="preserve">CIEVS </t>
  </si>
  <si>
    <t>DML</t>
  </si>
  <si>
    <t xml:space="preserve">TELESAUDE </t>
  </si>
  <si>
    <t>Recepção</t>
  </si>
  <si>
    <t xml:space="preserve">Vigilancia Sanitaria </t>
  </si>
  <si>
    <t>Área Reforma</t>
  </si>
  <si>
    <t>Perímetro Externo</t>
  </si>
  <si>
    <t>Pintura esmalte estrutura metálica</t>
  </si>
  <si>
    <t>Área m²</t>
  </si>
  <si>
    <t>cerest e vig. Sanitária</t>
  </si>
  <si>
    <t>Calçada</t>
  </si>
  <si>
    <t xml:space="preserve">Calçada </t>
  </si>
  <si>
    <t>Circulação</t>
  </si>
  <si>
    <t>Mapa tátil com Pedestal</t>
  </si>
  <si>
    <t>MAPA TÁTIL 85X45 COM PÉ EM TUBO METÁLICO</t>
  </si>
  <si>
    <t>Bloco de borracha (alerta e direcional) - interno 25cm x 25cm</t>
  </si>
  <si>
    <t>FORNECIMENTO E INSTALAÇÃO DE PISO PODOTÁTIL, EM BORRACHA SINTÉTICA, 25X25CM, DIRECIONAL/ALERTA</t>
  </si>
  <si>
    <t>Louças e metais</t>
  </si>
  <si>
    <t>Lavatório com Coluna</t>
  </si>
  <si>
    <t>WC Masculino e WC Feminino Telesaúde</t>
  </si>
  <si>
    <t>WC Masculino e WC Feminino Cerest</t>
  </si>
  <si>
    <t>Vasos Caixa acoplada</t>
  </si>
  <si>
    <t>Assentos Vasos</t>
  </si>
  <si>
    <t>Acessorios Banheiro</t>
  </si>
  <si>
    <t>Saboneteira</t>
  </si>
  <si>
    <t>Papeleira Sanitario</t>
  </si>
  <si>
    <t>Papeleira Pia</t>
  </si>
  <si>
    <t xml:space="preserve">Placa  em acrílico </t>
  </si>
  <si>
    <t>Limpeza final da obra</t>
  </si>
  <si>
    <t>Área Construida total</t>
  </si>
  <si>
    <t>TELHA TRANSPARENTE  i: 10%</t>
  </si>
  <si>
    <t>BUCHA DE REDUÇÃO LONGA, PVC, SOLDÁVEL, DN 40MM X 25MM, FORNECIMENTO E INSTALAÇÃO</t>
  </si>
  <si>
    <t>JOELHO DE REDUÇÃO SOLD. 90° C/ BUCHA DE LATÃO 25MM - 1/2"</t>
  </si>
  <si>
    <t>TÊ DE REDUÇÃO, PVC, SOLDÁVEL, DN 40 MM X 32 MM, FORNECIMENTO E INSTALAÇÃO. AF_06/2016</t>
  </si>
  <si>
    <t>Caixa de passagem modulada DN 60cm</t>
  </si>
  <si>
    <t>74166/001</t>
  </si>
  <si>
    <t xml:space="preserve"> TÊ SANITÁRIO 100X50MM - FORNECIMENTO E INSTALAÇÃO</t>
  </si>
  <si>
    <t>Custo/m²:</t>
  </si>
  <si>
    <t>Composição</t>
  </si>
  <si>
    <t xml:space="preserve"> 1 </t>
  </si>
  <si>
    <t xml:space="preserve"> SES053 </t>
  </si>
  <si>
    <t>59.801,40</t>
  </si>
  <si>
    <t>Composição Auxiliar</t>
  </si>
  <si>
    <t xml:space="preserve"> 94295 </t>
  </si>
  <si>
    <t>MESTRE DE OBRAS COM ENCARGOS COMPLEMENTARES</t>
  </si>
  <si>
    <t>10,0</t>
  </si>
  <si>
    <t>4.687,98</t>
  </si>
  <si>
    <t xml:space="preserve"> 90777 </t>
  </si>
  <si>
    <t>ENGENHEIRO CIVIL DE OBRA JUNIOR COM ENCARGOS COMPLEMENTARES</t>
  </si>
  <si>
    <t>H</t>
  </si>
  <si>
    <t>160,0</t>
  </si>
  <si>
    <t>80,76</t>
  </si>
  <si>
    <t xml:space="preserve"> 2 </t>
  </si>
  <si>
    <t xml:space="preserve">SDC01228 </t>
  </si>
  <si>
    <t>1.000,00</t>
  </si>
  <si>
    <t>Insumo da Composição</t>
  </si>
  <si>
    <t xml:space="preserve"> 693 </t>
  </si>
  <si>
    <t>1,0</t>
  </si>
  <si>
    <t xml:space="preserve"> 3 </t>
  </si>
  <si>
    <t xml:space="preserve"> SDC01056 </t>
  </si>
  <si>
    <t>20,66</t>
  </si>
  <si>
    <t xml:space="preserve"> 88309 </t>
  </si>
  <si>
    <t>PEDREIRO COM ENCARGOS COMPLEMENTARES</t>
  </si>
  <si>
    <t>0,13</t>
  </si>
  <si>
    <t>17,45</t>
  </si>
  <si>
    <t xml:space="preserve"> 88316 </t>
  </si>
  <si>
    <t>SERVENTE COM ENCARGOS COMPLEMENTARES</t>
  </si>
  <si>
    <t>1,3</t>
  </si>
  <si>
    <t>14,16</t>
  </si>
  <si>
    <t xml:space="preserve"> 4 </t>
  </si>
  <si>
    <t xml:space="preserve"> SDC01289 </t>
  </si>
  <si>
    <t>23,79</t>
  </si>
  <si>
    <t xml:space="preserve"> 88239 </t>
  </si>
  <si>
    <t>AJUDANTE DE CARPINTEIRO COM ENCARGOS COMPLEMENTARES</t>
  </si>
  <si>
    <t>16,57</t>
  </si>
  <si>
    <t xml:space="preserve"> 88262 </t>
  </si>
  <si>
    <t>CARPINTEIRO DE FORMAS COM ENCARGOS COMPLEMENTARES</t>
  </si>
  <si>
    <t>17,35</t>
  </si>
  <si>
    <t xml:space="preserve"> 5 </t>
  </si>
  <si>
    <t xml:space="preserve"> SDC05003 </t>
  </si>
  <si>
    <t>631,25</t>
  </si>
  <si>
    <t xml:space="preserve"> 00010779 </t>
  </si>
  <si>
    <t>LOCACAO DE CONTAINER 2,30 X 4,30 M, ALT. 2,50 M, P/ SANITARIO, C/ 5 BACIAS, 1 LAVATORIO E 4 MICTORIOS</t>
  </si>
  <si>
    <t xml:space="preserve"> 6 </t>
  </si>
  <si>
    <t xml:space="preserve"> SDC05004 </t>
  </si>
  <si>
    <t>1.420,06</t>
  </si>
  <si>
    <t xml:space="preserve"> 88248 </t>
  </si>
  <si>
    <t>AUXILIAR DE ENCANADOR OU BOMBEIRO HIDRÁULICO COM ENCARGOS COMPLEMENTARES</t>
  </si>
  <si>
    <t>4,0</t>
  </si>
  <si>
    <t>13,97</t>
  </si>
  <si>
    <t xml:space="preserve"> 88267 </t>
  </si>
  <si>
    <t>ENCANADOR OU BOMBEIRO HIDRÁULICO COM ENCARGOS COMPLEMENTARES</t>
  </si>
  <si>
    <t>8,0</t>
  </si>
  <si>
    <t>17,87</t>
  </si>
  <si>
    <t>8,12</t>
  </si>
  <si>
    <t xml:space="preserve"> 00020247 </t>
  </si>
  <si>
    <t>PREGO DE ACO POLIDO COM CABECA 15 X 15 (1 1/4 X 13)</t>
  </si>
  <si>
    <t>10,13</t>
  </si>
  <si>
    <t xml:space="preserve"> 00009836 </t>
  </si>
  <si>
    <t>TUBO PVC  SERIE NORMAL, DN 100 MM, PARA ESGOTO  PREDIAL (NBR 5688)</t>
  </si>
  <si>
    <t>5,0</t>
  </si>
  <si>
    <t>8,32</t>
  </si>
  <si>
    <t xml:space="preserve"> 00000370 </t>
  </si>
  <si>
    <t>AREIA MEDIA - POSTO JAZIDA/FORNECEDOR (RETIRADO NA JAZIDA, SEM TRANSPORTE)</t>
  </si>
  <si>
    <t>0,0189</t>
  </si>
  <si>
    <t>56,25</t>
  </si>
  <si>
    <t xml:space="preserve"> 00012774 </t>
  </si>
  <si>
    <t>HIDROMETRO UNIJATO, VAZAO MAXIMA DE 5,0 M3/H, DE 3/4"</t>
  </si>
  <si>
    <t>101,34</t>
  </si>
  <si>
    <t xml:space="preserve"> 00006189 </t>
  </si>
  <si>
    <t>TABUA MADEIRA 2A QUALIDADE 2,5 X 30,0CM (1 X 12") NAO APARELHADA</t>
  </si>
  <si>
    <t>6,26</t>
  </si>
  <si>
    <t xml:space="preserve"> 00009868 </t>
  </si>
  <si>
    <t>TUBO PVC, SOLDAVEL, DN 25 MM, AGUA FRIA (NBR-5648)</t>
  </si>
  <si>
    <t>30,0</t>
  </si>
  <si>
    <t>2,84</t>
  </si>
  <si>
    <t xml:space="preserve"> 00004425 </t>
  </si>
  <si>
    <t>VIGA DE MADEIRA NAO APARELHADA 6 X 12 CM, MACARANDUBA, ANGELIM OU EQUIVALENTE DA REGIAO</t>
  </si>
  <si>
    <t>25,0</t>
  </si>
  <si>
    <t>9,90</t>
  </si>
  <si>
    <t xml:space="preserve"> 00007258 </t>
  </si>
  <si>
    <t>TIJOLO CERAMICO MACICO *5 X 10 X 20* CM</t>
  </si>
  <si>
    <t>0,33</t>
  </si>
  <si>
    <t xml:space="preserve"> 00034636 </t>
  </si>
  <si>
    <t>CAIXA D'AGUA EM POLIETILENO 1000 LITROS, COM TAMPA</t>
  </si>
  <si>
    <t>281,04</t>
  </si>
  <si>
    <t xml:space="preserve"> 7 </t>
  </si>
  <si>
    <t xml:space="preserve"> SDC01295 </t>
  </si>
  <si>
    <t>19,86</t>
  </si>
  <si>
    <t xml:space="preserve"> 97065 </t>
  </si>
  <si>
    <t>MONTAGEM E DESMONTAGEM DE ANDAIME MULTIDIRECIONAL (EXCLUSIVE ANDAIME E LIMPEZA). AF_11/2017</t>
  </si>
  <si>
    <t>4,89</t>
  </si>
  <si>
    <t xml:space="preserve"> 00010527 </t>
  </si>
  <si>
    <t>LOCACAO DE ANDAIME METALICO TUBULAR DE ENCAIXE, TIPO DE TORRE, COM LARGURA DE 1 ATE 1,5 M E ALTURA DE *1,00* M</t>
  </si>
  <si>
    <t>M/MES</t>
  </si>
  <si>
    <t>15,00</t>
  </si>
  <si>
    <t xml:space="preserve"> 8 </t>
  </si>
  <si>
    <t xml:space="preserve"> SDC01021 </t>
  </si>
  <si>
    <t>28,00</t>
  </si>
  <si>
    <t xml:space="preserve"> 00006081 </t>
  </si>
  <si>
    <t>ARGILA OU BARRO PARA ATERRO/REATERRO (COM TRANSPORTE ATE 10 KM)</t>
  </si>
  <si>
    <t xml:space="preserve"> 9 </t>
  </si>
  <si>
    <t xml:space="preserve"> SDC01200 </t>
  </si>
  <si>
    <t>6,70</t>
  </si>
  <si>
    <t>0,06</t>
  </si>
  <si>
    <t>0,4</t>
  </si>
  <si>
    <t xml:space="preserve"> 10 </t>
  </si>
  <si>
    <t xml:space="preserve"> SDC01198 </t>
  </si>
  <si>
    <t>367,78</t>
  </si>
  <si>
    <t xml:space="preserve"> 92874 </t>
  </si>
  <si>
    <t>LANÇAMENTO COM USO DE BOMBA, ADENSAMENTO E ACABAMENTO DE CONCRETO EM ESTRUTURAS. AF_12/2015</t>
  </si>
  <si>
    <t>23,89</t>
  </si>
  <si>
    <t xml:space="preserve"> 00001527 </t>
  </si>
  <si>
    <t>CONCRETO USINADO BOMBEAVEL, CLASSE DE RESISTENCIA C25, COM BRITA 0 E 1, SLUMP = 100 +/- 20 MM, INCLUI SERVICO DE BOMBEAMENTO (NBR 8953)</t>
  </si>
  <si>
    <t>343,89</t>
  </si>
  <si>
    <t xml:space="preserve"> 12 </t>
  </si>
  <si>
    <t xml:space="preserve"> SDC01068 </t>
  </si>
  <si>
    <t>78,93</t>
  </si>
  <si>
    <t>0,19</t>
  </si>
  <si>
    <t>0,35</t>
  </si>
  <si>
    <t>0,85</t>
  </si>
  <si>
    <t xml:space="preserve"> SDC01002 </t>
  </si>
  <si>
    <t>CONCRETO USINADO BOMBEAVEL, CLASSE DE RESISTENCIA C25, COM BRITA 0 E 1, SLUMP = 100 +/- 20 MM, EXCLUI SERVICO DE BOMBEAMENTO (NBR 8953)</t>
  </si>
  <si>
    <t>294,68</t>
  </si>
  <si>
    <t xml:space="preserve"> 00000231 </t>
  </si>
  <si>
    <t>LAJE PRÉ-MOLDADA DE COBERTURA TRELIÇADA, C/ H=12CM, APOIO SIMPLES, INCLUSIVE EPS</t>
  </si>
  <si>
    <t>31,67</t>
  </si>
  <si>
    <t xml:space="preserve"> 00004491 </t>
  </si>
  <si>
    <t>PECA DE MADEIRA NATIVA / REGIONAL 7,5 X 7,5CM (3X3) NAO APARELHADA (P/FORMA)</t>
  </si>
  <si>
    <t>1,1</t>
  </si>
  <si>
    <t>4,33</t>
  </si>
  <si>
    <t xml:space="preserve"> 00005075 </t>
  </si>
  <si>
    <t>PREGO DE ACO POLIDO COM CABECA 18 X 30 (2 3/4 X 10)</t>
  </si>
  <si>
    <t>0,02</t>
  </si>
  <si>
    <t>9,15</t>
  </si>
  <si>
    <t>0,3</t>
  </si>
  <si>
    <t xml:space="preserve"> 15 </t>
  </si>
  <si>
    <t xml:space="preserve"> SDC01236 </t>
  </si>
  <si>
    <t>62,17</t>
  </si>
  <si>
    <t>0,061</t>
  </si>
  <si>
    <t xml:space="preserve"> 88323 </t>
  </si>
  <si>
    <t>TELHADISTA COM ENCARGOS COMPLEMENTARES</t>
  </si>
  <si>
    <t>0,056</t>
  </si>
  <si>
    <t>18,51</t>
  </si>
  <si>
    <t xml:space="preserve"> 93287 </t>
  </si>
  <si>
    <t>GUINDASTE HIDRÁULICO AUTOPROPELIDO, COM LANÇA TELESCÓPICA 40 M, CAPACIDADE MÁXIMA 60 T, POTÊNCIA 260 KW - CHP DIURNO. AF_03/2016</t>
  </si>
  <si>
    <t>CHP</t>
  </si>
  <si>
    <t>0,0007</t>
  </si>
  <si>
    <t>249,60</t>
  </si>
  <si>
    <t xml:space="preserve"> 93288 </t>
  </si>
  <si>
    <t>GUINDASTE HIDRÁULICO AUTOPROPELIDO, COM LANÇA TELESCÓPICA 40 M, CAPACIDADE MÁXIMA 60 T, POTÊNCIA 260 KW - CHI DIURNO. AF_03/2016</t>
  </si>
  <si>
    <t>CHI</t>
  </si>
  <si>
    <t>0,001</t>
  </si>
  <si>
    <t>76,63</t>
  </si>
  <si>
    <t xml:space="preserve"> 00011029 </t>
  </si>
  <si>
    <t>HASTE RETA PARA GANCHO DE FERRO GALVANIZADO, COM ROSCA 1/4 " X 30 CM PARA FIXACAO DE TELHA METALICA, INCLUI PORCA E ARRUELAS DE VEDACAO</t>
  </si>
  <si>
    <t>CJ</t>
  </si>
  <si>
    <t>4,15</t>
  </si>
  <si>
    <t>1,05</t>
  </si>
  <si>
    <t xml:space="preserve"> 698 </t>
  </si>
  <si>
    <t>TELHA TERMOACÚSTICA COM PELICULA E=30MM</t>
  </si>
  <si>
    <t>1,146</t>
  </si>
  <si>
    <t>48,60</t>
  </si>
  <si>
    <t xml:space="preserve"> 16 </t>
  </si>
  <si>
    <t xml:space="preserve"> SDC01044 </t>
  </si>
  <si>
    <t>37,31</t>
  </si>
  <si>
    <t>0,12</t>
  </si>
  <si>
    <t xml:space="preserve"> 00000180 </t>
  </si>
  <si>
    <t>PERFIL CUMEEIRA TRAPEZOIDAL GALVALUME</t>
  </si>
  <si>
    <t>1,12</t>
  </si>
  <si>
    <t>29,83</t>
  </si>
  <si>
    <t xml:space="preserve"> 17 </t>
  </si>
  <si>
    <t xml:space="preserve"> SDC01017 </t>
  </si>
  <si>
    <t>7,37</t>
  </si>
  <si>
    <t xml:space="preserve"> 88315 </t>
  </si>
  <si>
    <t>SERRALHEIRO COM ENCARGOS COMPLEMENTARES</t>
  </si>
  <si>
    <t xml:space="preserve"> 88251 </t>
  </si>
  <si>
    <t>AUXILIAR DE SERRALHEIRO COM ENCARGOS COMPLEMENTARES</t>
  </si>
  <si>
    <t>14,11</t>
  </si>
  <si>
    <t xml:space="preserve"> 88310 </t>
  </si>
  <si>
    <t>PINTOR COM ENCARGOS COMPLEMENTARES</t>
  </si>
  <si>
    <t>0,003</t>
  </si>
  <si>
    <t>17,39</t>
  </si>
  <si>
    <t xml:space="preserve"> 88240 </t>
  </si>
  <si>
    <t>AJUDANTE DE ESTRUTURA METÁLICA COM ENCARGOS COMPLEMENTARES</t>
  </si>
  <si>
    <t>0,04</t>
  </si>
  <si>
    <t>11,39</t>
  </si>
  <si>
    <t xml:space="preserve"> 88317 </t>
  </si>
  <si>
    <t>SOLDADOR COM ENCARGOS COMPLEMENTARES</t>
  </si>
  <si>
    <t xml:space="preserve"> 00000179 </t>
  </si>
  <si>
    <t>PERFIL AÇO DOBRADO, LAMINADO E CHAPARIA ASTM A 36</t>
  </si>
  <si>
    <t>0,525</t>
  </si>
  <si>
    <t>4,88</t>
  </si>
  <si>
    <t xml:space="preserve"> 00000549 </t>
  </si>
  <si>
    <t>BARRA DE FERRO RETANGULAR, BARRA CHATA, 2" X 1/2" (L X E), 5,06 KG/M</t>
  </si>
  <si>
    <t>0,1037</t>
  </si>
  <si>
    <t>26,66</t>
  </si>
  <si>
    <t xml:space="preserve"> 00007307 </t>
  </si>
  <si>
    <t>FUNDO ANTICORROSIVO PARA METAIS FERROSOS (ZARCAO)</t>
  </si>
  <si>
    <t>L</t>
  </si>
  <si>
    <t>0,0025</t>
  </si>
  <si>
    <t>20,18</t>
  </si>
  <si>
    <t xml:space="preserve"> 00010997 </t>
  </si>
  <si>
    <t>ELETRODO REVESTIDO AWS - E7018, DIAMETRO IGUAL A 4,00 MM</t>
  </si>
  <si>
    <t>0,013</t>
  </si>
  <si>
    <t>12,00</t>
  </si>
  <si>
    <t xml:space="preserve"> 00005318 </t>
  </si>
  <si>
    <t>SOLVENTE DILUENTE A BASE DE AGUARRAS</t>
  </si>
  <si>
    <t>0,0003</t>
  </si>
  <si>
    <t>11,00</t>
  </si>
  <si>
    <t xml:space="preserve"> 18 </t>
  </si>
  <si>
    <t xml:space="preserve"> SDC01018 </t>
  </si>
  <si>
    <t>2,43</t>
  </si>
  <si>
    <t xml:space="preserve"> 88278 </t>
  </si>
  <si>
    <t>MONTADOR DE ESTRUTURA METÁLICA COM ENCARGOS COMPLEMENTARES</t>
  </si>
  <si>
    <t>13,62</t>
  </si>
  <si>
    <t xml:space="preserve"> 89272 </t>
  </si>
  <si>
    <t>GUINDASTE HIDRÁULICO AUTOPROPELIDO, COM LANÇA TELESCÓPICA 28,80 M, CAPACIDADE MÁXIMA 30 T, POTÊNCIA 97 KW, TRAÇÃO 4 X 4 - CHP DIURNO. AF_11/2014</t>
  </si>
  <si>
    <t>0,01</t>
  </si>
  <si>
    <t>148,75</t>
  </si>
  <si>
    <t xml:space="preserve"> 19 </t>
  </si>
  <si>
    <t xml:space="preserve"> SDC01011 </t>
  </si>
  <si>
    <t>21,38</t>
  </si>
  <si>
    <t>0,6</t>
  </si>
  <si>
    <t>0,54</t>
  </si>
  <si>
    <t xml:space="preserve"> 00001379 </t>
  </si>
  <si>
    <t>CIMENTO PORTLAND COMPOSTO CP II-32</t>
  </si>
  <si>
    <t>4,2</t>
  </si>
  <si>
    <t>0,49</t>
  </si>
  <si>
    <t xml:space="preserve"> 00004824 </t>
  </si>
  <si>
    <t>GRANILHA/ GRANA/ PEDRISCO OU AGREGADO EM MARMORE/ GRANITO/ QUARTZO E CALCARIO, PRETO, CINZA, PALHA OU BRANCO</t>
  </si>
  <si>
    <t>3,2</t>
  </si>
  <si>
    <t>0,27</t>
  </si>
  <si>
    <t xml:space="preserve"> 20 </t>
  </si>
  <si>
    <t xml:space="preserve"> SDC01024 </t>
  </si>
  <si>
    <t>104,84</t>
  </si>
  <si>
    <t>2,0</t>
  </si>
  <si>
    <t xml:space="preserve"> 00004718 </t>
  </si>
  <si>
    <t>PEDRA BRITADA N. 2 (19 A 38 MM) POSTO PEDREIRA/FORNECEDOR, SEM FRETE</t>
  </si>
  <si>
    <t>1,2</t>
  </si>
  <si>
    <t>63,77</t>
  </si>
  <si>
    <t xml:space="preserve"> 21 </t>
  </si>
  <si>
    <t xml:space="preserve"> SDC02033 </t>
  </si>
  <si>
    <t>83,41</t>
  </si>
  <si>
    <t>0,5</t>
  </si>
  <si>
    <t xml:space="preserve"> 00003146 </t>
  </si>
  <si>
    <t>FITA VEDA ROSCA EM ROLOS DE 18 MM X 10 M (L X C)</t>
  </si>
  <si>
    <t>0,042</t>
  </si>
  <si>
    <t>3,40</t>
  </si>
  <si>
    <t xml:space="preserve"> 00001370 </t>
  </si>
  <si>
    <t>DUCHA HIGIENICA PLASTICA COM REGISTRO METALICO 1/2 "</t>
  </si>
  <si>
    <t>74,34</t>
  </si>
  <si>
    <t xml:space="preserve"> 22 </t>
  </si>
  <si>
    <t xml:space="preserve"> SDC02048 </t>
  </si>
  <si>
    <t>23,66</t>
  </si>
  <si>
    <t>0,1</t>
  </si>
  <si>
    <t xml:space="preserve"> 00000377 </t>
  </si>
  <si>
    <t>ASSENTO SANITARIO DE PLASTICO, TIPO CONVENCIONAL</t>
  </si>
  <si>
    <t>22,25</t>
  </si>
  <si>
    <t xml:space="preserve"> 23 </t>
  </si>
  <si>
    <t xml:space="preserve"> SDC02002 </t>
  </si>
  <si>
    <t>13,49</t>
  </si>
  <si>
    <t>0,24</t>
  </si>
  <si>
    <t xml:space="preserve"> 00000122 </t>
  </si>
  <si>
    <t>ADESIVO PLASTICO PARA PVC, FRASCO COM 850 GR</t>
  </si>
  <si>
    <t>49,68</t>
  </si>
  <si>
    <t xml:space="preserve"> 00000813 </t>
  </si>
  <si>
    <t>BUCHA DE REDUCAO DE PVC, SOLDAVEL, LONGA, COM 50 X 25 MM, PARA AGUA FRIA PREDIAL</t>
  </si>
  <si>
    <t>3,70</t>
  </si>
  <si>
    <t xml:space="preserve"> 00020083 </t>
  </si>
  <si>
    <t>SOLUCAO LIMPADORA PARA PVC, FRASCO COM 1000 CM3</t>
  </si>
  <si>
    <t>0,046</t>
  </si>
  <si>
    <t>43,14</t>
  </si>
  <si>
    <t xml:space="preserve"> 24 </t>
  </si>
  <si>
    <t xml:space="preserve"> SDC02022 </t>
  </si>
  <si>
    <t>14,44</t>
  </si>
  <si>
    <t>0,25</t>
  </si>
  <si>
    <t>0,004</t>
  </si>
  <si>
    <t xml:space="preserve"> 00000820 </t>
  </si>
  <si>
    <t>BUCHA DE REDUCAO DE PVC, SOLDAVEL, LONGA, COM 50 X 32 MM, PARA AGUA FRIA PREDIAL</t>
  </si>
  <si>
    <t>4,05</t>
  </si>
  <si>
    <t>0,051</t>
  </si>
  <si>
    <t xml:space="preserve"> 25 </t>
  </si>
  <si>
    <t xml:space="preserve"> SDC02015 </t>
  </si>
  <si>
    <t>4,37</t>
  </si>
  <si>
    <t>0,09</t>
  </si>
  <si>
    <t>0,006</t>
  </si>
  <si>
    <t xml:space="preserve"> 00000829 </t>
  </si>
  <si>
    <t>BUCHA DE REDUCAO DE PVC, SOLDAVEL, CURTA, COM 32 X 25 MM, PARA AGUA FRIA PREDIAL</t>
  </si>
  <si>
    <t>0,78</t>
  </si>
  <si>
    <t xml:space="preserve"> 26 </t>
  </si>
  <si>
    <t xml:space="preserve"> SDC02004 </t>
  </si>
  <si>
    <t>38,59</t>
  </si>
  <si>
    <t xml:space="preserve"> 00011712 </t>
  </si>
  <si>
    <t>CAIXA SIFONADA PVC, 150 X 150 X 50 MM, COM GRELHA QUADRADA BRANCA (NBR 5688)</t>
  </si>
  <si>
    <t>22,68</t>
  </si>
  <si>
    <t xml:space="preserve"> 27 </t>
  </si>
  <si>
    <t xml:space="preserve"> SDC02278 </t>
  </si>
  <si>
    <t>10,77</t>
  </si>
  <si>
    <t>0,18</t>
  </si>
  <si>
    <t xml:space="preserve"> 00000295 </t>
  </si>
  <si>
    <t>ANEL BORRACHA PARA TUBO ESGOTO PREDIAL DN 40 MM (NBR 5688)</t>
  </si>
  <si>
    <t>0,92</t>
  </si>
  <si>
    <t xml:space="preserve"> 00001929 </t>
  </si>
  <si>
    <t>CURVA DE PVC 45 GRAUS, SOLDAVEL, 40 MM, PARA AGUA FRIA PREDIAL (NBR 5648)</t>
  </si>
  <si>
    <t>3,42</t>
  </si>
  <si>
    <t xml:space="preserve"> 00020078 </t>
  </si>
  <si>
    <t>PASTA LUBRIFICANTE PARA TUBOS E CONEXOES COM JUNTA ELASTICA (USO EM PVC, ACO, POLIETILENO E OUTROS) ( DE *400* G)</t>
  </si>
  <si>
    <t>0,0375</t>
  </si>
  <si>
    <t>18,19</t>
  </si>
  <si>
    <t xml:space="preserve"> 28 </t>
  </si>
  <si>
    <t xml:space="preserve"> SDC02127 </t>
  </si>
  <si>
    <t>7,36</t>
  </si>
  <si>
    <t xml:space="preserve"> 00010835 </t>
  </si>
  <si>
    <t>2,87</t>
  </si>
  <si>
    <t xml:space="preserve"> 29 </t>
  </si>
  <si>
    <t xml:space="preserve"> SDC02273 </t>
  </si>
  <si>
    <t>33,24</t>
  </si>
  <si>
    <t>0,472</t>
  </si>
  <si>
    <t>0,0676</t>
  </si>
  <si>
    <t xml:space="preserve"> 00003659 </t>
  </si>
  <si>
    <t>JUNCAO SIMPLES, PVC, DN 100 X 50 MM, SERIE NORMAL PARA ESGOTO PREDIAL</t>
  </si>
  <si>
    <t>10,94</t>
  </si>
  <si>
    <t>0,0911</t>
  </si>
  <si>
    <t xml:space="preserve"> 30 </t>
  </si>
  <si>
    <t xml:space="preserve"> SDC02008 </t>
  </si>
  <si>
    <t>7,39</t>
  </si>
  <si>
    <t>0,07</t>
  </si>
  <si>
    <t xml:space="preserve"> 00039319 </t>
  </si>
  <si>
    <t>TERMINAL DE VENTILACAO, 50 MM, SERIE NORMAL, ESGOTO PREDIAL</t>
  </si>
  <si>
    <t xml:space="preserve"> 00000296 </t>
  </si>
  <si>
    <t>ANEL BORRACHA PARA TUBO ESGOTO PREDIAL DN 50 MM (NBR 5688)</t>
  </si>
  <si>
    <t>0,96</t>
  </si>
  <si>
    <t>0,008</t>
  </si>
  <si>
    <t xml:space="preserve"> 31 </t>
  </si>
  <si>
    <t xml:space="preserve"> SDC03008 </t>
  </si>
  <si>
    <t>74,03</t>
  </si>
  <si>
    <t xml:space="preserve"> 88264 </t>
  </si>
  <si>
    <t>ELETRICISTA COM ENCARGOS COMPLEMENTARES</t>
  </si>
  <si>
    <t>18,07</t>
  </si>
  <si>
    <t xml:space="preserve"> 00000127 </t>
  </si>
  <si>
    <t xml:space="preserve">DPS - DISP PROT SURTOS 45KA </t>
  </si>
  <si>
    <t>64,37</t>
  </si>
  <si>
    <t xml:space="preserve"> 32 </t>
  </si>
  <si>
    <t xml:space="preserve"> SES0013 </t>
  </si>
  <si>
    <t>178,25</t>
  </si>
  <si>
    <t xml:space="preserve"> 790 </t>
  </si>
  <si>
    <t>DISPOSITIVO RESIDUAL DR 63A</t>
  </si>
  <si>
    <t>158,92</t>
  </si>
  <si>
    <t xml:space="preserve"> 33 </t>
  </si>
  <si>
    <t xml:space="preserve"> SES0014 </t>
  </si>
  <si>
    <t>140,45</t>
  </si>
  <si>
    <t xml:space="preserve"> 789 </t>
  </si>
  <si>
    <t>DISPOSITIVO RESIDUAL DR 100A</t>
  </si>
  <si>
    <t>121,12</t>
  </si>
  <si>
    <t xml:space="preserve"> 34 </t>
  </si>
  <si>
    <t xml:space="preserve"> SDC03007 </t>
  </si>
  <si>
    <t>120,14</t>
  </si>
  <si>
    <t xml:space="preserve"> 00012232 </t>
  </si>
  <si>
    <t>LUMINARIA DE SOBREPOR EM CHAPA DE ACO PARA 2 LAMPADAS FLUORESCENTES DE *18* W, PERFIL COMERCIAL (NAO INCLUI REATOR E LAMPADAS)</t>
  </si>
  <si>
    <t>13,96</t>
  </si>
  <si>
    <t xml:space="preserve"> 00039387 </t>
  </si>
  <si>
    <t>LAMPADA LED TUBULAR BIVOLT 18/20 W, BASE G13</t>
  </si>
  <si>
    <t>39,40</t>
  </si>
  <si>
    <t xml:space="preserve"> 35 </t>
  </si>
  <si>
    <t xml:space="preserve"> SES048 </t>
  </si>
  <si>
    <t>16,45</t>
  </si>
  <si>
    <t xml:space="preserve"> 88247 </t>
  </si>
  <si>
    <t>AUXILIAR DE ELETRICISTA COM ENCARGOS COMPLEMENTARES</t>
  </si>
  <si>
    <t>0,16</t>
  </si>
  <si>
    <t>14,04</t>
  </si>
  <si>
    <t xml:space="preserve"> 821 </t>
  </si>
  <si>
    <t>CANALETA EM PVC 50 X 20 X 2000MM</t>
  </si>
  <si>
    <t>22,65</t>
  </si>
  <si>
    <t xml:space="preserve"> 36 </t>
  </si>
  <si>
    <t xml:space="preserve"> SES0003 </t>
  </si>
  <si>
    <t>37,36</t>
  </si>
  <si>
    <t xml:space="preserve"> 779 </t>
  </si>
  <si>
    <t>ELETROCALHA (DUTO) AÉREO PERFURADO "U" 200X100MM</t>
  </si>
  <si>
    <t>24,48</t>
  </si>
  <si>
    <t xml:space="preserve"> 37 </t>
  </si>
  <si>
    <t xml:space="preserve"> SES0002 </t>
  </si>
  <si>
    <t>39,05</t>
  </si>
  <si>
    <t>0,2</t>
  </si>
  <si>
    <t xml:space="preserve"> 778 </t>
  </si>
  <si>
    <t>CURVA HORIZONTAL 90 "U" PERFURADO 200X100MM</t>
  </si>
  <si>
    <t>32,61</t>
  </si>
  <si>
    <t xml:space="preserve"> 38 </t>
  </si>
  <si>
    <t xml:space="preserve"> SES0008 </t>
  </si>
  <si>
    <t>34,00</t>
  </si>
  <si>
    <t>0,05</t>
  </si>
  <si>
    <t xml:space="preserve"> 784 </t>
  </si>
  <si>
    <t>TÊ HORIZONTAL 90 "U" 200X100MM PARA ELETROCALHA</t>
  </si>
  <si>
    <t>33,10</t>
  </si>
  <si>
    <t xml:space="preserve"> 39 </t>
  </si>
  <si>
    <t xml:space="preserve"> SES042 </t>
  </si>
  <si>
    <t>13,65</t>
  </si>
  <si>
    <t>0,15</t>
  </si>
  <si>
    <t xml:space="preserve"> 812 </t>
  </si>
  <si>
    <t>MÃO FRANCESA SIMPLES 200MM</t>
  </si>
  <si>
    <t>8,82</t>
  </si>
  <si>
    <t xml:space="preserve"> 40 </t>
  </si>
  <si>
    <t xml:space="preserve"> SES0004 </t>
  </si>
  <si>
    <t>8,57</t>
  </si>
  <si>
    <t xml:space="preserve"> 780 </t>
  </si>
  <si>
    <t>2,13</t>
  </si>
  <si>
    <t xml:space="preserve"> 41 </t>
  </si>
  <si>
    <t xml:space="preserve"> SES040 </t>
  </si>
  <si>
    <t>90,91</t>
  </si>
  <si>
    <t xml:space="preserve"> 73549 </t>
  </si>
  <si>
    <t>ARGAMASSA TRACO 1:4 (CIMENTO E AREIA), PREPARO MANUAL, INCLUSO ADITIVO IMPERMEABILIZANTE</t>
  </si>
  <si>
    <t>0,0042</t>
  </si>
  <si>
    <t>445,98</t>
  </si>
  <si>
    <t xml:space="preserve"> 810 </t>
  </si>
  <si>
    <t>CAIXA ANTI DERRAPANTE PARA PISO ALUMÍNIO CP 20 X 20 X 10CM</t>
  </si>
  <si>
    <t>56,81</t>
  </si>
  <si>
    <t xml:space="preserve"> 42 </t>
  </si>
  <si>
    <t xml:space="preserve"> SES041 </t>
  </si>
  <si>
    <t>25,08</t>
  </si>
  <si>
    <t xml:space="preserve"> 811 </t>
  </si>
  <si>
    <t>CAIXA DE PASSAGEM SOBREPOR COM TAMPA 10 X 10 CM</t>
  </si>
  <si>
    <t>12,25</t>
  </si>
  <si>
    <t xml:space="preserve"> 43 </t>
  </si>
  <si>
    <t xml:space="preserve"> SDC03023 </t>
  </si>
  <si>
    <t>14,38</t>
  </si>
  <si>
    <t xml:space="preserve"> 00000279 </t>
  </si>
  <si>
    <t>CURVA 90° DE FERRO ZINCADO P/ ELTRODUTO DE 1"</t>
  </si>
  <si>
    <t>4,47</t>
  </si>
  <si>
    <t>4,36</t>
  </si>
  <si>
    <t xml:space="preserve"> 44 </t>
  </si>
  <si>
    <t xml:space="preserve"> SES044 </t>
  </si>
  <si>
    <t>21,28</t>
  </si>
  <si>
    <t xml:space="preserve"> 814 </t>
  </si>
  <si>
    <t>PLACA PARA CONDULETE ALUMÍNIO 2 MODULO RJ45 3/4'' SEM PINTURA</t>
  </si>
  <si>
    <t>2,02</t>
  </si>
  <si>
    <t xml:space="preserve"> 45 </t>
  </si>
  <si>
    <t xml:space="preserve"> SDC03136 </t>
  </si>
  <si>
    <t>8,72</t>
  </si>
  <si>
    <t xml:space="preserve"> 00039352 </t>
  </si>
  <si>
    <t>TAMPA PARA CONDULETE, EM PVC, COM TOMADA HEXAGONAL</t>
  </si>
  <si>
    <t>2,31</t>
  </si>
  <si>
    <t xml:space="preserve"> 46 </t>
  </si>
  <si>
    <t xml:space="preserve"> SES043 </t>
  </si>
  <si>
    <t>21,05</t>
  </si>
  <si>
    <t xml:space="preserve"> 813 </t>
  </si>
  <si>
    <t>PLACA PARA CONDULETE ALUMÍNIO 1 MODULO RJ45 3/4'' SEM PINTURA</t>
  </si>
  <si>
    <t>1,79</t>
  </si>
  <si>
    <t xml:space="preserve"> 47 </t>
  </si>
  <si>
    <t xml:space="preserve"> SES0019 </t>
  </si>
  <si>
    <t>443,27</t>
  </si>
  <si>
    <t xml:space="preserve"> 88266 </t>
  </si>
  <si>
    <t>ELETROTÉCNICO COM ENCARGOS COMPLEMENTARES</t>
  </si>
  <si>
    <t>18,13</t>
  </si>
  <si>
    <t xml:space="preserve"> 795 </t>
  </si>
  <si>
    <t>CAMERA BULLET IP POE 2 MPIXEL IR20 3.6MM 20M VIP1220B</t>
  </si>
  <si>
    <t>402,64</t>
  </si>
  <si>
    <t xml:space="preserve"> 817 </t>
  </si>
  <si>
    <t>BALUN HIBRIDO PARA CFTV</t>
  </si>
  <si>
    <t>22,50</t>
  </si>
  <si>
    <t xml:space="preserve"> 48 </t>
  </si>
  <si>
    <t xml:space="preserve"> SES0020 </t>
  </si>
  <si>
    <t>3.122,88</t>
  </si>
  <si>
    <t>7,5</t>
  </si>
  <si>
    <t xml:space="preserve"> 796 </t>
  </si>
  <si>
    <t>NVR 32 CANAIS IP NVD7032</t>
  </si>
  <si>
    <t>2.986,91</t>
  </si>
  <si>
    <t xml:space="preserve"> 49 </t>
  </si>
  <si>
    <t xml:space="preserve"> SES0021 </t>
  </si>
  <si>
    <t>2.065,00</t>
  </si>
  <si>
    <t xml:space="preserve"> 797 </t>
  </si>
  <si>
    <t>HARD DISK 8TB 7200 RPM  HD</t>
  </si>
  <si>
    <t>2.063,19</t>
  </si>
  <si>
    <t xml:space="preserve"> 51 </t>
  </si>
  <si>
    <t xml:space="preserve"> SDC03231 </t>
  </si>
  <si>
    <t>3,72</t>
  </si>
  <si>
    <t xml:space="preserve"> 685 </t>
  </si>
  <si>
    <t>CABO UTP CAT. 6</t>
  </si>
  <si>
    <t>1,80</t>
  </si>
  <si>
    <t xml:space="preserve"> 52 </t>
  </si>
  <si>
    <t xml:space="preserve"> SES0024 </t>
  </si>
  <si>
    <t>9,62</t>
  </si>
  <si>
    <t>0,14</t>
  </si>
  <si>
    <t xml:space="preserve"> 800 </t>
  </si>
  <si>
    <t>CABO OPTICO SM 0.9  6FO ANTI ROEDOR</t>
  </si>
  <si>
    <t>5,12</t>
  </si>
  <si>
    <t xml:space="preserve"> 53 </t>
  </si>
  <si>
    <t xml:space="preserve"> SDC03233 </t>
  </si>
  <si>
    <t>504,74</t>
  </si>
  <si>
    <t xml:space="preserve"> 88243 </t>
  </si>
  <si>
    <t>AJUDANTE ESPECIALIZADO COM ENCARGOS COMPLEMENTARES</t>
  </si>
  <si>
    <t>1,169</t>
  </si>
  <si>
    <t>21,17</t>
  </si>
  <si>
    <t xml:space="preserve"> 487 </t>
  </si>
  <si>
    <t xml:space="preserve">RACK (ARMÁRIO REDE DE LÓGICA 19"), 16U </t>
  </si>
  <si>
    <t>480,00</t>
  </si>
  <si>
    <t xml:space="preserve"> 54 </t>
  </si>
  <si>
    <t xml:space="preserve"> SDC03059 </t>
  </si>
  <si>
    <t>86,75</t>
  </si>
  <si>
    <t>0,206</t>
  </si>
  <si>
    <t xml:space="preserve"> 00000305 </t>
  </si>
  <si>
    <t>1,031</t>
  </si>
  <si>
    <t>81,34</t>
  </si>
  <si>
    <t xml:space="preserve"> 55 </t>
  </si>
  <si>
    <t xml:space="preserve"> SES0017 </t>
  </si>
  <si>
    <t>22,34</t>
  </si>
  <si>
    <t xml:space="preserve"> 793 </t>
  </si>
  <si>
    <t>GUIA CABO 19" HORIZONTAL FECHADO 1U X 50MM PARA RACK</t>
  </si>
  <si>
    <t>18,73</t>
  </si>
  <si>
    <t xml:space="preserve"> 56 </t>
  </si>
  <si>
    <t xml:space="preserve"> SDC03117 </t>
  </si>
  <si>
    <t>3.022,36</t>
  </si>
  <si>
    <t xml:space="preserve"> 00000309 </t>
  </si>
  <si>
    <t>2.922,00</t>
  </si>
  <si>
    <t xml:space="preserve"> 57 </t>
  </si>
  <si>
    <t xml:space="preserve"> SDC03037 </t>
  </si>
  <si>
    <t>1.714,51</t>
  </si>
  <si>
    <t>1,547</t>
  </si>
  <si>
    <t>1.664,85</t>
  </si>
  <si>
    <t xml:space="preserve"> 58 </t>
  </si>
  <si>
    <t xml:space="preserve"> SES0022 </t>
  </si>
  <si>
    <t>474,56</t>
  </si>
  <si>
    <t xml:space="preserve"> 798 </t>
  </si>
  <si>
    <t>DISTRIBUIDOR OPTICO 19" X 1U 12P SM 0.9 SC COMPLETO</t>
  </si>
  <si>
    <t>458,45</t>
  </si>
  <si>
    <t xml:space="preserve"> 59 </t>
  </si>
  <si>
    <t xml:space="preserve"> SDC03095 </t>
  </si>
  <si>
    <t>31,72</t>
  </si>
  <si>
    <t>0,619</t>
  </si>
  <si>
    <t xml:space="preserve"> 00000292 </t>
  </si>
  <si>
    <t>23,03</t>
  </si>
  <si>
    <t xml:space="preserve"> 60 </t>
  </si>
  <si>
    <t xml:space="preserve"> SDC03035 </t>
  </si>
  <si>
    <t>37,41</t>
  </si>
  <si>
    <t xml:space="preserve"> 00000293 </t>
  </si>
  <si>
    <t>28,72</t>
  </si>
  <si>
    <t xml:space="preserve"> 61 </t>
  </si>
  <si>
    <t xml:space="preserve"> SDC03030 </t>
  </si>
  <si>
    <t>28,42</t>
  </si>
  <si>
    <t>0,258</t>
  </si>
  <si>
    <t xml:space="preserve"> 00000291 </t>
  </si>
  <si>
    <t>24,80</t>
  </si>
  <si>
    <t xml:space="preserve"> 62 </t>
  </si>
  <si>
    <t xml:space="preserve"> SES047 </t>
  </si>
  <si>
    <t>1.225,75</t>
  </si>
  <si>
    <t>1,5</t>
  </si>
  <si>
    <t xml:space="preserve"> 00011902 </t>
  </si>
  <si>
    <t>CABO TELEFONICO CCI 50, 2 PARES, USO INTERNO, SEM BLINDAGEM</t>
  </si>
  <si>
    <t>1,43</t>
  </si>
  <si>
    <t xml:space="preserve"> 819 </t>
  </si>
  <si>
    <t>CENTRAL PABX</t>
  </si>
  <si>
    <t>1.175,89</t>
  </si>
  <si>
    <t xml:space="preserve"> 63 </t>
  </si>
  <si>
    <t xml:space="preserve"> SES0032 </t>
  </si>
  <si>
    <t>46,00</t>
  </si>
  <si>
    <t xml:space="preserve"> 805 </t>
  </si>
  <si>
    <t>CERTIFICAÇÃO DE CABEAMENTO DE REDE TIPO CAT5E, CAT6</t>
  </si>
  <si>
    <t xml:space="preserve"> 64 </t>
  </si>
  <si>
    <t xml:space="preserve"> SES0031 </t>
  </si>
  <si>
    <t>40,00</t>
  </si>
  <si>
    <t xml:space="preserve"> 804 </t>
  </si>
  <si>
    <t>CERTIFICAÇÃO DE FIBRA OPTICA</t>
  </si>
  <si>
    <t xml:space="preserve"> 65 </t>
  </si>
  <si>
    <t xml:space="preserve"> SES052 </t>
  </si>
  <si>
    <t>279,29</t>
  </si>
  <si>
    <t xml:space="preserve"> 818 </t>
  </si>
  <si>
    <t>CONVERSOR DE MÍDIA PARA CABO DE FIBRA OPTICA</t>
  </si>
  <si>
    <t>275,68</t>
  </si>
  <si>
    <t xml:space="preserve"> 66 </t>
  </si>
  <si>
    <t xml:space="preserve"> SDC07001 </t>
  </si>
  <si>
    <t>17,32</t>
  </si>
  <si>
    <t xml:space="preserve"> 00000187 </t>
  </si>
  <si>
    <t>PLACA DE SINALIZAÇÃO DE EXTINTOR 20X30CM</t>
  </si>
  <si>
    <t xml:space="preserve"> 67 </t>
  </si>
  <si>
    <t xml:space="preserve"> SDC07002 </t>
  </si>
  <si>
    <t>24,72</t>
  </si>
  <si>
    <t xml:space="preserve"> 88242 </t>
  </si>
  <si>
    <t>AJUDANTE DE PEDREIRO COM ENCARGOS COMPLEMENTARES</t>
  </si>
  <si>
    <t>14,09</t>
  </si>
  <si>
    <t xml:space="preserve"> 00011950 </t>
  </si>
  <si>
    <t>BUCHA DE NYLON SEM ABA S6, COM PARAFUSO DE 4,20 X 40 MM EM ACO ZINCADO COM ROSCA SOBERBA, CABECA CHATA E FENDA PHILLIPS</t>
  </si>
  <si>
    <t>0,20</t>
  </si>
  <si>
    <t xml:space="preserve"> 00000188 </t>
  </si>
  <si>
    <t>PLACA DE SINALIZAÇÃO INDICATIVA, SAÍDA DE EMERGÊNCIA, SAÍDA LATERAL ESQUERDA/DIREITA/SAÍDA EM FRENTE</t>
  </si>
  <si>
    <t>14,87</t>
  </si>
  <si>
    <t xml:space="preserve"> 68 </t>
  </si>
  <si>
    <t xml:space="preserve"> SDC03130 </t>
  </si>
  <si>
    <t>146,83</t>
  </si>
  <si>
    <t xml:space="preserve"> 00000257 </t>
  </si>
  <si>
    <t>BLOCO LUMINÁRIA DE EMERGENCIA 1200 LUMENS</t>
  </si>
  <si>
    <t>114,72</t>
  </si>
  <si>
    <t xml:space="preserve"> 69 </t>
  </si>
  <si>
    <t xml:space="preserve"> SDC04051 </t>
  </si>
  <si>
    <t>19,90</t>
  </si>
  <si>
    <t xml:space="preserve"> 00000060 </t>
  </si>
  <si>
    <t>ANEL DE TEXTURA PARA CORRIMÃO, EM BORRACHA</t>
  </si>
  <si>
    <t xml:space="preserve"> 70 </t>
  </si>
  <si>
    <t xml:space="preserve"> SDC04004 </t>
  </si>
  <si>
    <t>140,00</t>
  </si>
  <si>
    <t xml:space="preserve"> 00000186 </t>
  </si>
  <si>
    <t>PLACA DE PORTA EM PVC 2MM, SUPERFÍCIE REVESTIDA COM ADESIVO PVC CINZA (REF. COR PANTONE 420 C), BRAILE APLICADO ABAIXO DOS TEXTOS VISUAIS E TÁTEIS, DIMENSÕES 30X10CM</t>
  </si>
  <si>
    <t xml:space="preserve"> 71 </t>
  </si>
  <si>
    <t xml:space="preserve"> SES036 </t>
  </si>
  <si>
    <t>52,95</t>
  </si>
  <si>
    <t xml:space="preserve"> 00010851 </t>
  </si>
  <si>
    <t>PLACA DE ACRILICO TRANSPARENTE ADESIVADA PARA SINALIZACAO DE PORTAS, BORDA POLIDA, DE *25 X 8*, E = 6 MM (NAO INCLUI ACESSORIOS PARA FIXACAO)</t>
  </si>
  <si>
    <t>46,45</t>
  </si>
  <si>
    <t xml:space="preserve"> 00004358 </t>
  </si>
  <si>
    <t>PARAFUSO DE LATAO COM ROSCA SOBERBA, CABECA CHATA E FENDA SIMPLES, DIAMETRO 4,8 MM, COMPRIMENTO 65 MM</t>
  </si>
  <si>
    <t>1,07</t>
  </si>
  <si>
    <t xml:space="preserve"> 72 </t>
  </si>
  <si>
    <t xml:space="preserve"> SDC04009 </t>
  </si>
  <si>
    <t>238,60</t>
  </si>
  <si>
    <t xml:space="preserve"> 00036081 </t>
  </si>
  <si>
    <t>BARRA DE APOIO RETA, EM ACO INOX POLIDO, COMPRIMENTO 80CM, DIAMETRO MINIMO 3 CM</t>
  </si>
  <si>
    <t>206,99</t>
  </si>
  <si>
    <t xml:space="preserve"> 73 </t>
  </si>
  <si>
    <t xml:space="preserve"> SDC04010 </t>
  </si>
  <si>
    <t>174,39</t>
  </si>
  <si>
    <t xml:space="preserve"> 88256 </t>
  </si>
  <si>
    <t>AZULEJISTA OU LADRILHISTA COM ENCARGOS COMPLEMENTARES</t>
  </si>
  <si>
    <t>1,6</t>
  </si>
  <si>
    <t>1,25</t>
  </si>
  <si>
    <t xml:space="preserve"> 00001106 </t>
  </si>
  <si>
    <t>CAL HIDRATADA CH-I PARA ARGAMASSAS</t>
  </si>
  <si>
    <t>2,73</t>
  </si>
  <si>
    <t>0,56</t>
  </si>
  <si>
    <t>0,0182</t>
  </si>
  <si>
    <t>2,8</t>
  </si>
  <si>
    <t xml:space="preserve"> 00000185 </t>
  </si>
  <si>
    <t>PISO TÁTIL EM CONCRETO, 25X25CM - DIRECIONAL E E ALERTA</t>
  </si>
  <si>
    <t>17,6</t>
  </si>
  <si>
    <t>7,10</t>
  </si>
  <si>
    <t xml:space="preserve"> 74 </t>
  </si>
  <si>
    <t xml:space="preserve"> SDC04120 </t>
  </si>
  <si>
    <t>416,63</t>
  </si>
  <si>
    <t>0,65</t>
  </si>
  <si>
    <t>1,14</t>
  </si>
  <si>
    <t xml:space="preserve"> 00000592 </t>
  </si>
  <si>
    <t>CANTONEIRA ALUMINIO ABAS IGUAIS 1 ", E = 1/8 ", 25,40 X 3,17 MM (0,408 KG/M)</t>
  </si>
  <si>
    <t>0,2448</t>
  </si>
  <si>
    <t>17,40</t>
  </si>
  <si>
    <t xml:space="preserve"> 00011795 </t>
  </si>
  <si>
    <t>GRANITO PARA BANCADA, POLIDO, TIPO ANDORINHA/ QUARTZ/ CASTELO/ CORUMBA OU OUTROS EQUIVALENTES DA REGIAO, E=  *2,5* CM</t>
  </si>
  <si>
    <t>384,90</t>
  </si>
  <si>
    <t xml:space="preserve"> 75 </t>
  </si>
  <si>
    <t xml:space="preserve"> SDC04015 </t>
  </si>
  <si>
    <t>3.800,00</t>
  </si>
  <si>
    <t xml:space="preserve"> 00000144 </t>
  </si>
  <si>
    <t>TOTEM EM CONCRETO ARMADO DE ACORDO COM MODELO DA SEDUC, DIMENSÕES 260X110X15CM, INCLUSIVE PLACA EM AÇO INOX</t>
  </si>
  <si>
    <t xml:space="preserve"> 77 </t>
  </si>
  <si>
    <t xml:space="preserve"> SES039 </t>
  </si>
  <si>
    <t>42,69</t>
  </si>
  <si>
    <t>0,22</t>
  </si>
  <si>
    <t xml:space="preserve"> 00001607 </t>
  </si>
  <si>
    <t>CONJUNTO ARRUELAS DE VEDACAO 5/16" PARA TELHA FIBROCIMENTO (UMA ARRUELA METALICA E UMA ARRUELA PVC - CONICAS)</t>
  </si>
  <si>
    <t>1,42</t>
  </si>
  <si>
    <t xml:space="preserve"> 00004299 </t>
  </si>
  <si>
    <t>PARAFUSO ZINCADO ROSCA SOBERBA, CABECA SEXTAVADA, 5/16 " X 110 MM, PARA FIXACAO DE TELHA EM MADEIRA</t>
  </si>
  <si>
    <t>0,75</t>
  </si>
  <si>
    <t xml:space="preserve"> 00007184 </t>
  </si>
  <si>
    <t>TELHA DE FIBRA DE VIDRO ONDULADA INCOLOR, E = 0,6 MM, DE *0,50 X 2,44* M</t>
  </si>
  <si>
    <t>1,15</t>
  </si>
  <si>
    <t>29,56</t>
  </si>
  <si>
    <t xml:space="preserve"> 80 </t>
  </si>
  <si>
    <t xml:space="preserve"> SDC04001 </t>
  </si>
  <si>
    <t>62,49</t>
  </si>
  <si>
    <t xml:space="preserve"> 00037401 </t>
  </si>
  <si>
    <t>52,02</t>
  </si>
  <si>
    <t xml:space="preserve"> 82 </t>
  </si>
  <si>
    <t xml:space="preserve"> SDC02020 </t>
  </si>
  <si>
    <t>11,42</t>
  </si>
  <si>
    <t>0,002</t>
  </si>
  <si>
    <t xml:space="preserve"> 00000834 </t>
  </si>
  <si>
    <t>BUCHA DE REDUCAO DE PVC, SOLDAVEL, LONGA, COM 40 X 25 MM, PARA AGUA FRIA PREDIAL</t>
  </si>
  <si>
    <t>2,83</t>
  </si>
  <si>
    <t>0,034</t>
  </si>
  <si>
    <t xml:space="preserve"> 85 </t>
  </si>
  <si>
    <t xml:space="preserve"> SDC02175 </t>
  </si>
  <si>
    <t>29,51</t>
  </si>
  <si>
    <t xml:space="preserve"> 00000301 </t>
  </si>
  <si>
    <t>ANEL BORRACHA PARA TUBO ESGOTO PREDIAL, DN 100 MM (NBR 5688)</t>
  </si>
  <si>
    <t>1,70</t>
  </si>
  <si>
    <t xml:space="preserve"> 00038426 </t>
  </si>
  <si>
    <t>CURVA DE PVC, 45 GRAUS, SERIE R, DN 100 MM, PARA ESGOTO PREDIAL</t>
  </si>
  <si>
    <t>19,03</t>
  </si>
  <si>
    <t xml:space="preserve"> 86 </t>
  </si>
  <si>
    <t xml:space="preserve"> SDC02110 </t>
  </si>
  <si>
    <t>12,22</t>
  </si>
  <si>
    <t xml:space="preserve"> 00010765 </t>
  </si>
  <si>
    <t>6,60</t>
  </si>
  <si>
    <t xml:space="preserve"> 91 </t>
  </si>
  <si>
    <t xml:space="preserve"> SDC02075 </t>
  </si>
  <si>
    <t>29,70</t>
  </si>
  <si>
    <t>0,46</t>
  </si>
  <si>
    <t xml:space="preserve"> 00011655 </t>
  </si>
  <si>
    <t>TE SANITARIO, PVC, DN 100 X 50 MM, SERIE NORMAL, PARA ESGOTO PREDIAL</t>
  </si>
  <si>
    <t>9,77</t>
  </si>
  <si>
    <t xml:space="preserve"> 92 </t>
  </si>
  <si>
    <t xml:space="preserve"> SDC03139 </t>
  </si>
  <si>
    <t>80,74</t>
  </si>
  <si>
    <t xml:space="preserve"> 00039467 </t>
  </si>
  <si>
    <t>DISPOSITIVO DPS CLASSE II, 1 POLO, TENSAO MAXIMA DE 175 V, CORRENTE MAXIMA DE *45* KA (TIPO AC)</t>
  </si>
  <si>
    <t>71,08</t>
  </si>
  <si>
    <t xml:space="preserve"> 99 </t>
  </si>
  <si>
    <t xml:space="preserve"> SES0006 </t>
  </si>
  <si>
    <t>79,83</t>
  </si>
  <si>
    <t xml:space="preserve"> 782 </t>
  </si>
  <si>
    <t>CRUZETA HORIZONTAL 90 "U" 200X100MM PARA ELETROCALHA</t>
  </si>
  <si>
    <t>72,75</t>
  </si>
  <si>
    <t xml:space="preserve"> 101 </t>
  </si>
  <si>
    <t xml:space="preserve"> SDC03101 </t>
  </si>
  <si>
    <t>8,20</t>
  </si>
  <si>
    <t xml:space="preserve"> 00000210 </t>
  </si>
  <si>
    <t xml:space="preserve"> 103 </t>
  </si>
  <si>
    <t xml:space="preserve"> SDC03105 </t>
  </si>
  <si>
    <t>6,42</t>
  </si>
  <si>
    <t>0,08</t>
  </si>
  <si>
    <t xml:space="preserve"> 00000109 </t>
  </si>
  <si>
    <t>3,85</t>
  </si>
  <si>
    <t xml:space="preserve"> 104 </t>
  </si>
  <si>
    <t xml:space="preserve"> SDC03196 </t>
  </si>
  <si>
    <t>68,01</t>
  </si>
  <si>
    <t xml:space="preserve"> 00039812 </t>
  </si>
  <si>
    <t>CAIXA DE PASSAGEM DE PAREDE, DE EMBUTIR, EM PVC, DIMENSOES *200 X 200 X 90* MM</t>
  </si>
  <si>
    <t>27,88</t>
  </si>
  <si>
    <t xml:space="preserve"> 105 </t>
  </si>
  <si>
    <t xml:space="preserve"> SDC03269 </t>
  </si>
  <si>
    <t>41,93</t>
  </si>
  <si>
    <t xml:space="preserve"> 91946 </t>
  </si>
  <si>
    <t>SUPORTE PARAFUSADO COM PLACA DE ENCAIXE 4" X 2" MÉDIO (1,30 M DO PISO) PARA PONTO ELÉTRICO - FORNECIMENTO E INSTALAÇÃO. AF_12/2015</t>
  </si>
  <si>
    <t>4,79</t>
  </si>
  <si>
    <t xml:space="preserve"> 00038104 </t>
  </si>
  <si>
    <t>TOMADA RJ45, 8 FIOS, CAT 5E (APENAS MODULO)</t>
  </si>
  <si>
    <t>18,57</t>
  </si>
  <si>
    <t xml:space="preserve"> 106 </t>
  </si>
  <si>
    <t xml:space="preserve"> SDC03024 </t>
  </si>
  <si>
    <t>5,10</t>
  </si>
  <si>
    <t xml:space="preserve"> 00000280 </t>
  </si>
  <si>
    <t>TAMPA CEGA PARA CONDULETE 1"</t>
  </si>
  <si>
    <t>1,015</t>
  </si>
  <si>
    <t>3,26</t>
  </si>
  <si>
    <t xml:space="preserve"> 107 </t>
  </si>
  <si>
    <t xml:space="preserve"> SDC03118 </t>
  </si>
  <si>
    <t>9,80</t>
  </si>
  <si>
    <t xml:space="preserve"> 00000310 </t>
  </si>
  <si>
    <t>3,39</t>
  </si>
  <si>
    <t xml:space="preserve"> 113 </t>
  </si>
  <si>
    <t xml:space="preserve"> SDC04060 </t>
  </si>
  <si>
    <t>3.545,00</t>
  </si>
  <si>
    <t xml:space="preserve"> 00000168 </t>
  </si>
  <si>
    <t xml:space="preserve"> 117 </t>
  </si>
  <si>
    <t xml:space="preserve"> SDC04005 </t>
  </si>
  <si>
    <t>153,78</t>
  </si>
  <si>
    <t>0,17</t>
  </si>
  <si>
    <t xml:space="preserve"> 00038181 </t>
  </si>
  <si>
    <t>PISO TATIL ALERTA OU DIRECIONAL, DE BORRACHA, COLORIDO, 25 X 25 CM, E = 5 MM, PARA COLA</t>
  </si>
  <si>
    <t>143,24</t>
  </si>
  <si>
    <t xml:space="preserve"> 00004791 </t>
  </si>
  <si>
    <t>ADESIVO ACRILICO/COLA DE CONTATO</t>
  </si>
  <si>
    <t>0,37</t>
  </si>
  <si>
    <t>14,00</t>
  </si>
  <si>
    <t>SOLOTECNICA ENGENHARIA E SONDAGENS</t>
  </si>
  <si>
    <t>3634-4955</t>
  </si>
  <si>
    <t>ELIEZER</t>
  </si>
  <si>
    <t>NACON SONDAGENS</t>
  </si>
  <si>
    <t>20.269.958/0001-90</t>
  </si>
  <si>
    <t>3621-4600</t>
  </si>
  <si>
    <t>FREDERICO</t>
  </si>
  <si>
    <t>FUNSOLOS CONSTRUTORA E ENGENHARIA LTDA</t>
  </si>
  <si>
    <t>3637-5900</t>
  </si>
  <si>
    <t>AÇOFER INDÚSTRIA E COMÉRCIO LTDA</t>
  </si>
  <si>
    <t>03.989.217/0002-45</t>
  </si>
  <si>
    <t>HELTON</t>
  </si>
  <si>
    <t>1KG</t>
  </si>
  <si>
    <t>FERMAT</t>
  </si>
  <si>
    <t>03.658.692/0004-09</t>
  </si>
  <si>
    <t>MARIELE</t>
  </si>
  <si>
    <t>PERFILADOS MULTIAÇO</t>
  </si>
  <si>
    <t>02.019.067/0001-01</t>
  </si>
  <si>
    <t>DALVA</t>
  </si>
  <si>
    <t>PERFIL CUMEEIRA TRAPEZOIDAL GALVANIZADO</t>
  </si>
  <si>
    <t>AÇOFER INDÚSTRIA E COMERCIO LTDA</t>
  </si>
  <si>
    <t>03.989.217/0013-06</t>
  </si>
  <si>
    <t>3646-4422</t>
  </si>
  <si>
    <t>RUBENS</t>
  </si>
  <si>
    <t>Mover Cargas Representações</t>
  </si>
  <si>
    <t>12.775.361/0001-99</t>
  </si>
  <si>
    <t>*****</t>
  </si>
  <si>
    <t>Fermat Industria e Comercio de Perfis Ltda</t>
  </si>
  <si>
    <t>03.658.692/0003-10</t>
  </si>
  <si>
    <t>3644-5555</t>
  </si>
  <si>
    <t>CRISSANDRO</t>
  </si>
  <si>
    <t>LAJE TRELIÇADA</t>
  </si>
  <si>
    <t>3637-1329</t>
  </si>
  <si>
    <t>LAJES PONTUAL</t>
  </si>
  <si>
    <t>DPS - DISP PROT SURTOS 45KA</t>
  </si>
  <si>
    <t>Eletro Fios</t>
  </si>
  <si>
    <t>37.470.911/0001-92</t>
  </si>
  <si>
    <t>3618-2500</t>
  </si>
  <si>
    <t>Sergio Luiz</t>
  </si>
  <si>
    <t>Rededistribuidora</t>
  </si>
  <si>
    <t>11.138.453/0001-03</t>
  </si>
  <si>
    <t>3634-6949</t>
  </si>
  <si>
    <t>Alessandra</t>
  </si>
  <si>
    <t xml:space="preserve">Hidro e Eletrica Moura </t>
  </si>
  <si>
    <t>08.954.892/0001-71</t>
  </si>
  <si>
    <t>3321-0009</t>
  </si>
  <si>
    <t>Wemerson</t>
  </si>
  <si>
    <t>SELCO COMERCIO DE MATERIAIS ELÉTRICOS LTDA</t>
  </si>
  <si>
    <t>07.624.206/0001-31</t>
  </si>
  <si>
    <t>3027-9000</t>
  </si>
  <si>
    <t>CELSO</t>
  </si>
  <si>
    <t>REDE DISTRIBUIDORA</t>
  </si>
  <si>
    <t>RODRIGO</t>
  </si>
  <si>
    <t>Petel</t>
  </si>
  <si>
    <t>22.760.075/0001-30</t>
  </si>
  <si>
    <t>3634-1717</t>
  </si>
  <si>
    <t>Paulo</t>
  </si>
  <si>
    <t>PRHIMEL ELÉTRICA E HIDRAULICA</t>
  </si>
  <si>
    <t>04.770.552/0001-30</t>
  </si>
  <si>
    <t>3388-3800</t>
  </si>
  <si>
    <t>ODAIR</t>
  </si>
  <si>
    <t>ELETRO FIOS ELÉTRICA E HIDRÁULICA</t>
  </si>
  <si>
    <t>WEVERTON</t>
  </si>
  <si>
    <t>Selco Comercio de Materiais Elétricos Ltda</t>
  </si>
  <si>
    <t>RICARDO</t>
  </si>
  <si>
    <t>Pizzatto</t>
  </si>
  <si>
    <t>Cláudio</t>
  </si>
  <si>
    <t>MOURA HIDRAULICA E ELÉTRICA</t>
  </si>
  <si>
    <t>EDER</t>
  </si>
  <si>
    <t>PETEL</t>
  </si>
  <si>
    <t>22.760.075/0001-03</t>
  </si>
  <si>
    <t>FERNANDO</t>
  </si>
  <si>
    <t>PLUGMAIS</t>
  </si>
  <si>
    <t>07.388.781/0001-82</t>
  </si>
  <si>
    <t>3648-5700</t>
  </si>
  <si>
    <t>FONECOM</t>
  </si>
  <si>
    <t>20.106.443/0001-79</t>
  </si>
  <si>
    <t>3026-3918</t>
  </si>
  <si>
    <t>EDGAR</t>
  </si>
  <si>
    <t>MTTI ENGENHARIA</t>
  </si>
  <si>
    <t>99972-0536</t>
  </si>
  <si>
    <t>JONATAS</t>
  </si>
  <si>
    <t>PLACA DE PORTA EM PVC, BRAILE 30X10CM</t>
  </si>
  <si>
    <t>Emplaca Comunicação Visual</t>
  </si>
  <si>
    <t>17.786.657/0001-29</t>
  </si>
  <si>
    <t>Maria José</t>
  </si>
  <si>
    <t>TOTAL ACESSIBILIDADE</t>
  </si>
  <si>
    <t>12.127.024/0001-95</t>
  </si>
  <si>
    <t>67 4042-1953</t>
  </si>
  <si>
    <t>ALINE</t>
  </si>
  <si>
    <t>Imaginário Mídia Visual e Eventos</t>
  </si>
  <si>
    <t>17.856.736/0001-69</t>
  </si>
  <si>
    <t>GEOBLOCOS</t>
  </si>
  <si>
    <t>13.537.179/0001-62</t>
  </si>
  <si>
    <t>3667-4802</t>
  </si>
  <si>
    <t>MARIA</t>
  </si>
  <si>
    <t>CASTELLI</t>
  </si>
  <si>
    <t>LAURIANO</t>
  </si>
  <si>
    <t>1130429886</t>
  </si>
  <si>
    <t>FORNECIMENTO DE TOTEM EM CONCRETO ARMADO DE ACORDO COM MODELO DA SEDUC</t>
  </si>
  <si>
    <t>C.R SANTOS</t>
  </si>
  <si>
    <t>07.871.559/0001-36</t>
  </si>
  <si>
    <t>CENEDON</t>
  </si>
  <si>
    <t>RAWAL PLACAS</t>
  </si>
  <si>
    <t>15.353.188/0001-29</t>
  </si>
  <si>
    <t>ENGENHARIA E CONSTRUTORA EIRELI</t>
  </si>
  <si>
    <t>01.180.102/0001-07</t>
  </si>
  <si>
    <t>EMPLACA COMUNICAÇÃO VISUAL</t>
  </si>
  <si>
    <t>LIVRE ACESSO BRAILLE</t>
  </si>
  <si>
    <t>Hidro Elétrica Moura</t>
  </si>
  <si>
    <t>Carla</t>
  </si>
  <si>
    <t>Prhimel</t>
  </si>
  <si>
    <t>Jullian</t>
  </si>
  <si>
    <t>Thiago</t>
  </si>
  <si>
    <t>PETEL MATERIAIS ELÉTRICOS</t>
  </si>
  <si>
    <t>THIAGO</t>
  </si>
  <si>
    <t>HIDRO E ELÉTRICA MOURA LTDA EPP</t>
  </si>
  <si>
    <t>CARLA</t>
  </si>
  <si>
    <t>PHIMEL ELÉTRICA E HIDRÁULICA EIRELI - ME</t>
  </si>
  <si>
    <t>JULLIAN</t>
  </si>
  <si>
    <t>LUMINARIA DE EMERGENCIA 1200 LUMENS</t>
  </si>
  <si>
    <t>04.181.115/0001-80</t>
  </si>
  <si>
    <t>03.658.692/0005-81</t>
  </si>
  <si>
    <t>CENTRO AÇO</t>
  </si>
  <si>
    <t>12.027.138/0001-63</t>
  </si>
  <si>
    <t>2128-3700</t>
  </si>
  <si>
    <t>CLEBERSON</t>
  </si>
  <si>
    <t>AÇOFER</t>
  </si>
  <si>
    <t>03.989.217/0019-93</t>
  </si>
  <si>
    <t>ORDILEI</t>
  </si>
  <si>
    <t>NELIZE</t>
  </si>
  <si>
    <t>PIZZATO</t>
  </si>
  <si>
    <t>3652-4200</t>
  </si>
  <si>
    <t>THOMAS</t>
  </si>
  <si>
    <t>SELCO</t>
  </si>
  <si>
    <t>VICTOR</t>
  </si>
  <si>
    <t>DUTO AÉREO PERFURADO "U" 200X100MM</t>
  </si>
  <si>
    <t>HIDRO ELETRICA MOURA</t>
  </si>
  <si>
    <t>15.987.913/0001-10</t>
  </si>
  <si>
    <t>TO LIGADO MATERIAIS ELÉTRICOS</t>
  </si>
  <si>
    <t>07.237.858/0001-13</t>
  </si>
  <si>
    <t>3025-4300</t>
  </si>
  <si>
    <t>PATRIANE</t>
  </si>
  <si>
    <t>CRUZETA HORIZONTAL 90 "U" 200X100MM</t>
  </si>
  <si>
    <t>PC</t>
  </si>
  <si>
    <t>TÊ HORIZONTAL 90 "U" 200X100MM</t>
  </si>
  <si>
    <t xml:space="preserve">ELETRICA PARANA </t>
  </si>
  <si>
    <t>08.139.615/0001-05</t>
  </si>
  <si>
    <t>(65) 3388-0800</t>
  </si>
  <si>
    <t>FELIPE BUENO</t>
  </si>
  <si>
    <t>UND.</t>
  </si>
  <si>
    <t>(65)3027-9007</t>
  </si>
  <si>
    <t>REIJANE</t>
  </si>
  <si>
    <t>08.139.615/0001-06</t>
  </si>
  <si>
    <t>(65) 3388-0801</t>
  </si>
  <si>
    <t>(65) 3648-5700</t>
  </si>
  <si>
    <t>08.139.615/0001-08</t>
  </si>
  <si>
    <t>(65) 3388-0803</t>
  </si>
  <si>
    <t>29.382.143/0001-97</t>
  </si>
  <si>
    <t>(65) 3634-6949</t>
  </si>
  <si>
    <t>08.139.615/0001-09</t>
  </si>
  <si>
    <t>(65) 3388-0804</t>
  </si>
  <si>
    <t>08.139.615/0001-10</t>
  </si>
  <si>
    <t>(65) 3388-0805</t>
  </si>
  <si>
    <t>ANTONIO</t>
  </si>
  <si>
    <t>TO LIGADO MAT. ELETRICOS</t>
  </si>
  <si>
    <t>300 dias</t>
  </si>
  <si>
    <t>MÊS 05</t>
  </si>
  <si>
    <t>MÊS 06</t>
  </si>
  <si>
    <t>MÊS 07</t>
  </si>
  <si>
    <t>MÊS 08</t>
  </si>
  <si>
    <t>MÊS 09</t>
  </si>
  <si>
    <t>MÊS 10</t>
  </si>
  <si>
    <t>(Um milhão, quatrocentos e quarenta e nove mil, setecentos e noventa e cinco reais e noventa e cinco centavos)</t>
  </si>
  <si>
    <t>Reforma geral e ampliação da Sede da Vigilância em Saúde, adequação do telhado e execução de estrutura metálica em telha termoacústica e adequações para acessibilidade.</t>
  </si>
  <si>
    <t>Cuiabá-MT</t>
  </si>
  <si>
    <t>Rua Nova Iguaçu, s/n - Coophema</t>
  </si>
  <si>
    <t xml:space="preserve">SDC02002 </t>
  </si>
  <si>
    <t>ORSE 1083</t>
  </si>
  <si>
    <t>Tipo</t>
  </si>
  <si>
    <t>INHI - INSTALAÇÕES HIDROS SANITÁRIAS</t>
  </si>
  <si>
    <t>Unidade</t>
  </si>
  <si>
    <t>SEINFRA C3586</t>
  </si>
  <si>
    <t>ORSE 1666</t>
  </si>
  <si>
    <t>ORSE 1072</t>
  </si>
  <si>
    <t>ORSE 1081</t>
  </si>
  <si>
    <t>ORSE 1084</t>
  </si>
  <si>
    <t>RODAPE PRE-MOLDADO DE GRANILITE L = 10 CM</t>
  </si>
  <si>
    <t>SEINFRA C2246</t>
  </si>
  <si>
    <t>PISO - PISOS</t>
  </si>
  <si>
    <t>SIURB-SP 15505</t>
  </si>
  <si>
    <t>FUES - FUNDAÇÕES E ESTRUTURAS</t>
  </si>
  <si>
    <t>SIURB-SP 15512</t>
  </si>
  <si>
    <t>COTAÇÃO DE MERCADO</t>
  </si>
  <si>
    <t>MOVT - MOVIMENTO DE TERRA</t>
  </si>
  <si>
    <t>M3</t>
  </si>
  <si>
    <t>ORSE 2657</t>
  </si>
  <si>
    <t>SEDI - SERVIÇOS DIVERSOS</t>
  </si>
  <si>
    <t xml:space="preserve">SINAPI 73953/002 </t>
  </si>
  <si>
    <t>INEL - INSTALAÇÃO ELÉTRICA/ELETRIFICAÇÃO E ILUMINAÇÃO EXTERNA</t>
  </si>
  <si>
    <t>ORSE 9042</t>
  </si>
  <si>
    <t>SINAPI 75220</t>
  </si>
  <si>
    <t>COBE- COBERTURA</t>
  </si>
  <si>
    <t>SINAPI 73616</t>
  </si>
  <si>
    <t>SERP - SERVIÇOS PRELIMINARES</t>
  </si>
  <si>
    <t>ORSE 9503</t>
  </si>
  <si>
    <t>ORSE 2056</t>
  </si>
  <si>
    <t>ORSE 1661</t>
  </si>
  <si>
    <t>ORSE 7610</t>
  </si>
  <si>
    <t>SINAPI 73876/001</t>
  </si>
  <si>
    <t>SETOP ACE-BAR-005</t>
  </si>
  <si>
    <t>SEINFRA C4624</t>
  </si>
  <si>
    <t>ORSE 10563</t>
  </si>
  <si>
    <t>ORSE 4656</t>
  </si>
  <si>
    <t>CANT - CANTEIRO DE OBRAS</t>
  </si>
  <si>
    <t>SEINFRA - C1622</t>
  </si>
  <si>
    <t>SEDOP 241468</t>
  </si>
  <si>
    <t>IOPES 160612</t>
  </si>
  <si>
    <t xml:space="preserve"> SDC03101</t>
  </si>
  <si>
    <t>SETOP-MG ELE-PER-070</t>
  </si>
  <si>
    <t xml:space="preserve"> SDC03105</t>
  </si>
  <si>
    <t>SEDOP-PA 171276</t>
  </si>
  <si>
    <t xml:space="preserve"> SDC03130</t>
  </si>
  <si>
    <t>LUMINARIA DE EMERGENCIA 960 LUMENS DE 24 LEDS, POTENCIA 4 W, BATERIA DE LITIO, AUTONOMIA DE 3 HRS</t>
  </si>
  <si>
    <t>ORSE 7860</t>
  </si>
  <si>
    <t xml:space="preserve"> SDC03023</t>
  </si>
  <si>
    <t>SEDOP 171345</t>
  </si>
  <si>
    <t xml:space="preserve"> SDC03024</t>
  </si>
  <si>
    <t>ORSE 10909</t>
  </si>
  <si>
    <t>SBC 61359</t>
  </si>
  <si>
    <t>INES - INSTALAÇÕES ESPECIAIS</t>
  </si>
  <si>
    <t>SBC 59441</t>
  </si>
  <si>
    <t>SBC 59439</t>
  </si>
  <si>
    <t>SBC 59460</t>
  </si>
  <si>
    <t>SBC 59442</t>
  </si>
  <si>
    <t>SEDOP 171185</t>
  </si>
  <si>
    <t>ORSE 11418</t>
  </si>
  <si>
    <t xml:space="preserve"> SDC01068</t>
  </si>
  <si>
    <t>SINAPI 74141/002</t>
  </si>
  <si>
    <t>SUDECAP 11.17.28</t>
  </si>
  <si>
    <t xml:space="preserve"> SDC03139</t>
  </si>
  <si>
    <t>ORSE 8894</t>
  </si>
  <si>
    <t xml:space="preserve"> SDC02110</t>
  </si>
  <si>
    <t>CURVA LONGA 45 GRAUS, PVC, SERIE NORMAL, ESGOTO PREDIAL, DN 75 MM, JUNTA ELÁSTICA, FORNECIDO E INSTALADO EM RAMAL DE DESCARGA OU RAMAL DE ESGOTO SANITÁRIO. AF_12/2014</t>
  </si>
  <si>
    <t>ORSE 1620</t>
  </si>
  <si>
    <t>CONCRETO USINADO BOMBEAVEL, CLASSE CONCRETO USINADO BOMBEAVEL, CLASSE DE RESISTENCIA C25, COM BRITA 0 E 1, SLUMP = 100 +/- 20 MM, BOMBEADO, LANÇADO E ADENSADO EM ESTRUTURA.</t>
  </si>
  <si>
    <t>ORSE 98</t>
  </si>
  <si>
    <t xml:space="preserve">REVE - REVESTIMENTO E TRATAMENTO DE SUPERFÍCIES </t>
  </si>
  <si>
    <t xml:space="preserve"> SDC01200</t>
  </si>
  <si>
    <t>SETOP-MG / TER-REG-005</t>
  </si>
  <si>
    <t>SINAPI 89750</t>
  </si>
  <si>
    <t xml:space="preserve"> SDC01228</t>
  </si>
  <si>
    <t>SUDECAP 65.01.02</t>
  </si>
  <si>
    <t>SINAPI 94216</t>
  </si>
  <si>
    <t>COBE - COBERTURA</t>
  </si>
  <si>
    <t>SINAPI 72774</t>
  </si>
  <si>
    <t>ASTU - ASSENTAMENTO DE TUBOS E PECAS</t>
  </si>
  <si>
    <t xml:space="preserve"> SDC04120</t>
  </si>
  <si>
    <t>ORSE 10759</t>
  </si>
  <si>
    <t>SEINFRA C1052</t>
  </si>
  <si>
    <t>orse 8356</t>
  </si>
  <si>
    <t>SES003</t>
  </si>
  <si>
    <t>orse 763</t>
  </si>
  <si>
    <t>SES004</t>
  </si>
  <si>
    <t>orse 9533</t>
  </si>
  <si>
    <t>SES006</t>
  </si>
  <si>
    <t>orse 11830</t>
  </si>
  <si>
    <t>orse 11927</t>
  </si>
  <si>
    <t>SES014</t>
  </si>
  <si>
    <t>DISPOSITIVO DR 100A TRIFÁSICO</t>
  </si>
  <si>
    <t>orse 7997</t>
  </si>
  <si>
    <t>SES013</t>
  </si>
  <si>
    <t>DISPOSITIVO DR 63A TRIFÁSICO</t>
  </si>
  <si>
    <t>orse 11307</t>
  </si>
  <si>
    <t>SES017</t>
  </si>
  <si>
    <t>GUIA CABO 19" HORIZONTAL FECHADO 1U X 50MM</t>
  </si>
  <si>
    <t>orse 520</t>
  </si>
  <si>
    <t>SES024</t>
  </si>
  <si>
    <t>orse 8690</t>
  </si>
  <si>
    <t>SES019</t>
  </si>
  <si>
    <t>ORSE 12165</t>
  </si>
  <si>
    <t>SES020</t>
  </si>
  <si>
    <t>CPOS SP  - 66.08.620</t>
  </si>
  <si>
    <t>SES021</t>
  </si>
  <si>
    <t>CPOS SP  - 66.08.350</t>
  </si>
  <si>
    <t>SES031</t>
  </si>
  <si>
    <t>COTAÇÃO</t>
  </si>
  <si>
    <t>SES032</t>
  </si>
  <si>
    <t>SETOP PLA-ALU-035</t>
  </si>
  <si>
    <t>SINAPI 84041</t>
  </si>
  <si>
    <t>SETOP ELE-CXS-075</t>
  </si>
  <si>
    <t>SETOP ELE-CXS-019</t>
  </si>
  <si>
    <t>ORSE 11299</t>
  </si>
  <si>
    <t>SETOP ELE-CON-210</t>
  </si>
  <si>
    <t>FORNECIMENTO E INSTALAÇÃO DE TAMPA (PLACA) PARA CONDULETE ALUMÍNIO 2 MODULO2 RJ45 3/4'' SEM PINTURA</t>
  </si>
  <si>
    <t>SETOP ELE-CON-211</t>
  </si>
  <si>
    <t>SES045</t>
  </si>
  <si>
    <t>FORNECIMENTO E INSTALAÇÃO DE TAMPA (PLACA) CEGA PARA CONDULETE EM ALUMÍNIO 3/4'' TC-10 SEM PINTURA</t>
  </si>
  <si>
    <t>AGETOP CIVIL 072380</t>
  </si>
  <si>
    <t>SES046</t>
  </si>
  <si>
    <t>FORNECIMENTO E INSTALAÇÃO DE CONECTOR RJ45 FEMEA CAT6 PARA CONDULETE</t>
  </si>
  <si>
    <t>SETOP CAB-CON-005</t>
  </si>
  <si>
    <t>ORSE 7841</t>
  </si>
  <si>
    <t xml:space="preserve"> INES - INSTALAÇÕES ESPECIAIS</t>
  </si>
  <si>
    <t>SETOP ELE-CAN-010</t>
  </si>
  <si>
    <t>SETOP ELE-CON-185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</si>
</sst>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&quot;R$&quot;#,##0.00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 Light"/>
      <family val="2"/>
    </font>
    <font>
      <sz val="11"/>
      <color theme="1"/>
      <name val="Calibri Light"/>
      <family val="2"/>
    </font>
    <font>
      <b/>
      <sz val="9"/>
      <color rgb="FFFFFFFF"/>
      <name val="Calibri Light"/>
      <family val="2"/>
    </font>
    <font>
      <b/>
      <sz val="9"/>
      <color rgb="FF000000"/>
      <name val="Calibri Light"/>
      <family val="2"/>
    </font>
    <font>
      <sz val="9"/>
      <color rgb="FF000000"/>
      <name val="Calibri Light"/>
      <family val="2"/>
    </font>
    <font>
      <b/>
      <sz val="10"/>
      <color theme="1"/>
      <name val="Calibri Light"/>
      <family val="2"/>
    </font>
    <font>
      <sz val="10"/>
      <color theme="1"/>
      <name val="Calibri Light"/>
      <family val="2"/>
    </font>
    <font>
      <i/>
      <sz val="9"/>
      <color theme="1"/>
      <name val="Calibri Light"/>
      <family val="2"/>
    </font>
    <font>
      <sz val="10"/>
      <name val="Arial"/>
      <family val="2"/>
    </font>
    <font>
      <b/>
      <sz val="11"/>
      <color theme="0"/>
      <name val="Calibri Light"/>
      <family val="2"/>
    </font>
    <font>
      <sz val="10"/>
      <name val="Calibri Light"/>
      <family val="2"/>
    </font>
    <font>
      <b/>
      <sz val="11"/>
      <color theme="1"/>
      <name val="Calibri Light"/>
      <family val="2"/>
    </font>
    <font>
      <b/>
      <sz val="10"/>
      <color rgb="FFFF0000"/>
      <name val="Calibri Light"/>
      <family val="2"/>
    </font>
    <font>
      <b/>
      <sz val="12"/>
      <color theme="0"/>
      <name val="Calibri Light"/>
      <family val="2"/>
    </font>
    <font>
      <b/>
      <i/>
      <sz val="8"/>
      <color theme="1"/>
      <name val="Calibri Light"/>
      <family val="2"/>
    </font>
    <font>
      <i/>
      <sz val="8"/>
      <color theme="1"/>
      <name val="Calibri Light"/>
      <family val="2"/>
    </font>
    <font>
      <b/>
      <i/>
      <sz val="8"/>
      <color indexed="8"/>
      <name val="Calibri Light"/>
      <family val="2"/>
    </font>
    <font>
      <i/>
      <sz val="8"/>
      <color indexed="8"/>
      <name val="Calibri Light"/>
      <family val="2"/>
    </font>
    <font>
      <b/>
      <i/>
      <sz val="10"/>
      <color rgb="FFFF0000"/>
      <name val="Calibri Light"/>
      <family val="2"/>
    </font>
    <font>
      <b/>
      <i/>
      <sz val="10"/>
      <name val="Calibri Light"/>
      <family val="2"/>
    </font>
    <font>
      <i/>
      <sz val="11"/>
      <color rgb="FFFF0000"/>
      <name val="Calibri Light"/>
      <family val="2"/>
    </font>
    <font>
      <i/>
      <sz val="11"/>
      <color indexed="10"/>
      <name val="Calibri Light"/>
      <family val="2"/>
    </font>
    <font>
      <sz val="11"/>
      <color rgb="FFFF0000"/>
      <name val="Calibri Light"/>
      <family val="2"/>
    </font>
    <font>
      <sz val="11"/>
      <name val="Arial"/>
      <family val="1"/>
    </font>
    <font>
      <b/>
      <sz val="11"/>
      <name val="Arial"/>
      <family val="1"/>
    </font>
    <font>
      <b/>
      <sz val="12"/>
      <name val="Arial"/>
      <family val="1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color rgb="FF00B05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rgb="FF000000"/>
      <name val="Calibri"/>
      <family val="2"/>
    </font>
    <font>
      <sz val="13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8"/>
      <name val="Arial"/>
      <family val="1"/>
    </font>
    <font>
      <sz val="9"/>
      <color theme="1"/>
      <name val="Cambria"/>
      <family val="2"/>
      <scheme val="maj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9"/>
      <color theme="1"/>
      <name val="Calibri Light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 Light"/>
      <family val="2"/>
    </font>
    <font>
      <sz val="12"/>
      <color theme="1"/>
      <name val="Calibri Light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8"/>
      <name val="Arial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theme="3" tint="0.59999389629810485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DFF0D8"/>
      </patternFill>
    </fill>
    <fill>
      <patternFill patternType="solid">
        <fgColor rgb="FFD6D6D6"/>
      </patternFill>
    </fill>
    <fill>
      <patternFill patternType="solid">
        <fgColor rgb="FFEFEFEF"/>
      </patternFill>
    </fill>
  </fills>
  <borders count="72">
    <border>
      <left/>
      <right/>
      <top/>
      <bottom/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/>
      <top/>
      <bottom style="thin">
        <color rgb="FFCCCCCC"/>
      </bottom>
      <diagonal/>
    </border>
    <border>
      <left/>
      <right/>
      <top style="thin">
        <color rgb="FFCCCCCC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/>
      <top style="thick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rgb="FFCCCCCC"/>
      </bottom>
      <diagonal/>
    </border>
    <border>
      <left/>
      <right style="medium">
        <color indexed="64"/>
      </right>
      <top style="medium">
        <color indexed="64"/>
      </top>
      <bottom style="thin">
        <color rgb="FFCCCCCC"/>
      </bottom>
      <diagonal/>
    </border>
    <border>
      <left style="medium">
        <color indexed="64"/>
      </left>
      <right/>
      <top/>
      <bottom style="thin">
        <color rgb="FFCCCCCC"/>
      </bottom>
      <diagonal/>
    </border>
    <border>
      <left/>
      <right style="medium">
        <color indexed="64"/>
      </right>
      <top/>
      <bottom style="thin">
        <color rgb="FFCCCCCC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27" fillId="0" borderId="0"/>
    <xf numFmtId="0" fontId="12" fillId="0" borderId="0"/>
  </cellStyleXfs>
  <cellXfs count="670">
    <xf numFmtId="0" fontId="0" fillId="0" borderId="0" xfId="0"/>
    <xf numFmtId="0" fontId="0" fillId="4" borderId="0" xfId="0" applyFill="1"/>
    <xf numFmtId="0" fontId="0" fillId="0" borderId="0" xfId="0" applyAlignment="1">
      <alignment horizontal="left"/>
    </xf>
    <xf numFmtId="0" fontId="5" fillId="0" borderId="0" xfId="0" applyFont="1" applyBorder="1"/>
    <xf numFmtId="0" fontId="6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10" fontId="8" fillId="0" borderId="0" xfId="0" applyNumberFormat="1" applyFont="1" applyBorder="1" applyAlignment="1">
      <alignment horizontal="center" vertical="center"/>
    </xf>
    <xf numFmtId="10" fontId="8" fillId="0" borderId="14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10" fontId="7" fillId="0" borderId="16" xfId="0" applyNumberFormat="1" applyFont="1" applyBorder="1" applyAlignment="1">
      <alignment horizontal="center" vertical="center"/>
    </xf>
    <xf numFmtId="10" fontId="7" fillId="0" borderId="17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9" fontId="5" fillId="0" borderId="0" xfId="3" applyFont="1" applyBorder="1"/>
    <xf numFmtId="10" fontId="5" fillId="0" borderId="0" xfId="0" applyNumberFormat="1" applyFont="1" applyBorder="1"/>
    <xf numFmtId="10" fontId="6" fillId="5" borderId="11" xfId="0" applyNumberFormat="1" applyFont="1" applyFill="1" applyBorder="1" applyAlignment="1">
      <alignment horizontal="center" vertical="center"/>
    </xf>
    <xf numFmtId="0" fontId="9" fillId="0" borderId="18" xfId="0" applyFont="1" applyBorder="1" applyAlignment="1">
      <alignment horizontal="left" vertical="center"/>
    </xf>
    <xf numFmtId="0" fontId="10" fillId="0" borderId="0" xfId="0" applyFont="1" applyBorder="1" applyAlignment="1">
      <alignment vertical="center" wrapText="1"/>
    </xf>
    <xf numFmtId="0" fontId="9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center"/>
    </xf>
    <xf numFmtId="10" fontId="10" fillId="0" borderId="0" xfId="3" applyNumberFormat="1" applyFont="1" applyBorder="1" applyAlignment="1">
      <alignment horizontal="left" vertical="center" wrapText="1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right" vertical="center" wrapText="1"/>
    </xf>
    <xf numFmtId="0" fontId="9" fillId="0" borderId="19" xfId="0" applyFont="1" applyBorder="1" applyAlignment="1">
      <alignment horizontal="left" vertical="center"/>
    </xf>
    <xf numFmtId="0" fontId="10" fillId="0" borderId="19" xfId="0" applyFont="1" applyBorder="1" applyAlignment="1">
      <alignment vertical="center"/>
    </xf>
    <xf numFmtId="0" fontId="10" fillId="0" borderId="19" xfId="0" applyFont="1" applyBorder="1" applyAlignment="1">
      <alignment horizontal="center" vertical="center"/>
    </xf>
    <xf numFmtId="0" fontId="10" fillId="0" borderId="19" xfId="1" applyNumberFormat="1" applyFont="1" applyBorder="1" applyAlignment="1">
      <alignment horizontal="center" vertical="center"/>
    </xf>
    <xf numFmtId="0" fontId="10" fillId="0" borderId="19" xfId="0" applyFont="1" applyBorder="1" applyAlignment="1">
      <alignment vertical="center" wrapText="1"/>
    </xf>
    <xf numFmtId="4" fontId="10" fillId="0" borderId="0" xfId="0" applyNumberFormat="1" applyFont="1" applyBorder="1" applyAlignment="1">
      <alignment horizontal="left" vertical="center" wrapText="1"/>
    </xf>
    <xf numFmtId="0" fontId="10" fillId="4" borderId="0" xfId="0" applyFont="1" applyFill="1" applyBorder="1" applyAlignment="1">
      <alignment vertical="center" wrapText="1"/>
    </xf>
    <xf numFmtId="9" fontId="10" fillId="0" borderId="0" xfId="3" applyFont="1" applyBorder="1" applyAlignment="1">
      <alignment vertical="center" wrapText="1"/>
    </xf>
    <xf numFmtId="43" fontId="10" fillId="0" borderId="0" xfId="0" applyNumberFormat="1" applyFont="1" applyBorder="1" applyAlignment="1">
      <alignment horizontal="center" vertical="center" wrapText="1"/>
    </xf>
    <xf numFmtId="43" fontId="10" fillId="0" borderId="0" xfId="1" applyFont="1" applyBorder="1" applyAlignment="1">
      <alignment horizontal="right" vertical="center" wrapText="1"/>
    </xf>
    <xf numFmtId="0" fontId="9" fillId="4" borderId="0" xfId="0" applyFont="1" applyFill="1" applyBorder="1" applyAlignment="1">
      <alignment horizontal="left" vertical="center"/>
    </xf>
    <xf numFmtId="0" fontId="10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vertical="center"/>
    </xf>
    <xf numFmtId="0" fontId="10" fillId="4" borderId="16" xfId="0" applyFont="1" applyFill="1" applyBorder="1" applyAlignment="1">
      <alignment vertical="center" wrapText="1"/>
    </xf>
    <xf numFmtId="164" fontId="10" fillId="4" borderId="0" xfId="4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17" fontId="10" fillId="0" borderId="19" xfId="0" applyNumberFormat="1" applyFont="1" applyBorder="1" applyAlignment="1">
      <alignment horizontal="left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8" xfId="1" applyNumberFormat="1" applyFont="1" applyBorder="1" applyAlignment="1">
      <alignment horizontal="center" vertical="center" wrapText="1"/>
    </xf>
    <xf numFmtId="10" fontId="10" fillId="0" borderId="0" xfId="3" applyNumberFormat="1" applyFont="1" applyBorder="1" applyAlignment="1">
      <alignment horizontal="center" vertical="center" wrapText="1"/>
    </xf>
    <xf numFmtId="2" fontId="10" fillId="0" borderId="0" xfId="0" applyNumberFormat="1" applyFont="1" applyBorder="1" applyAlignment="1">
      <alignment horizontal="center" vertical="center" wrapText="1"/>
    </xf>
    <xf numFmtId="2" fontId="10" fillId="0" borderId="0" xfId="0" applyNumberFormat="1" applyFont="1" applyBorder="1" applyAlignment="1">
      <alignment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right" vertical="center" wrapText="1"/>
    </xf>
    <xf numFmtId="10" fontId="9" fillId="0" borderId="20" xfId="1" applyNumberFormat="1" applyFont="1" applyBorder="1" applyAlignment="1">
      <alignment horizontal="center" vertical="center" wrapText="1"/>
    </xf>
    <xf numFmtId="43" fontId="9" fillId="0" borderId="20" xfId="0" applyNumberFormat="1" applyFont="1" applyBorder="1" applyAlignment="1">
      <alignment horizontal="left" vertical="center" wrapText="1"/>
    </xf>
    <xf numFmtId="0" fontId="11" fillId="0" borderId="0" xfId="0" applyFont="1" applyBorder="1" applyAlignment="1">
      <alignment horizontal="center" vertical="center" wrapText="1"/>
    </xf>
    <xf numFmtId="10" fontId="11" fillId="0" borderId="0" xfId="3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/>
    </xf>
    <xf numFmtId="43" fontId="10" fillId="0" borderId="0" xfId="0" applyNumberFormat="1" applyFont="1" applyBorder="1" applyAlignment="1">
      <alignment horizontal="right" vertical="center"/>
    </xf>
    <xf numFmtId="0" fontId="14" fillId="0" borderId="0" xfId="5" applyFont="1" applyBorder="1"/>
    <xf numFmtId="0" fontId="13" fillId="8" borderId="17" xfId="5" applyFont="1" applyFill="1" applyBorder="1" applyAlignment="1">
      <alignment horizontal="center"/>
    </xf>
    <xf numFmtId="0" fontId="14" fillId="0" borderId="13" xfId="5" applyFont="1" applyBorder="1"/>
    <xf numFmtId="0" fontId="14" fillId="0" borderId="0" xfId="5" applyFont="1" applyBorder="1" applyAlignment="1">
      <alignment horizontal="center"/>
    </xf>
    <xf numFmtId="10" fontId="10" fillId="0" borderId="14" xfId="6" applyNumberFormat="1" applyFont="1" applyBorder="1" applyAlignment="1">
      <alignment horizontal="center"/>
    </xf>
    <xf numFmtId="0" fontId="14" fillId="0" borderId="0" xfId="5" applyFont="1" applyBorder="1" applyAlignment="1">
      <alignment horizontal="center" vertical="center"/>
    </xf>
    <xf numFmtId="0" fontId="14" fillId="0" borderId="27" xfId="5" applyFont="1" applyBorder="1"/>
    <xf numFmtId="0" fontId="15" fillId="0" borderId="28" xfId="5" applyFont="1" applyBorder="1" applyAlignment="1">
      <alignment horizontal="right"/>
    </xf>
    <xf numFmtId="10" fontId="15" fillId="0" borderId="29" xfId="5" applyNumberFormat="1" applyFont="1" applyBorder="1" applyAlignment="1">
      <alignment horizontal="center"/>
    </xf>
    <xf numFmtId="0" fontId="15" fillId="0" borderId="0" xfId="5" applyFont="1" applyBorder="1" applyAlignment="1">
      <alignment horizontal="right"/>
    </xf>
    <xf numFmtId="10" fontId="15" fillId="0" borderId="14" xfId="5" applyNumberFormat="1" applyFont="1" applyBorder="1" applyAlignment="1">
      <alignment horizontal="center"/>
    </xf>
    <xf numFmtId="0" fontId="13" fillId="8" borderId="31" xfId="5" applyFont="1" applyFill="1" applyBorder="1" applyAlignment="1">
      <alignment horizontal="center"/>
    </xf>
    <xf numFmtId="0" fontId="14" fillId="0" borderId="30" xfId="5" applyFont="1" applyBorder="1"/>
    <xf numFmtId="0" fontId="14" fillId="0" borderId="26" xfId="5" applyFont="1" applyBorder="1"/>
    <xf numFmtId="10" fontId="10" fillId="0" borderId="31" xfId="6" applyNumberFormat="1" applyFont="1" applyBorder="1" applyAlignment="1">
      <alignment horizontal="center"/>
    </xf>
    <xf numFmtId="0" fontId="14" fillId="0" borderId="14" xfId="5" applyFont="1" applyBorder="1" applyAlignment="1">
      <alignment horizontal="center"/>
    </xf>
    <xf numFmtId="10" fontId="13" fillId="8" borderId="31" xfId="6" applyNumberFormat="1" applyFont="1" applyFill="1" applyBorder="1" applyAlignment="1">
      <alignment horizontal="center"/>
    </xf>
    <xf numFmtId="0" fontId="14" fillId="0" borderId="13" xfId="5" applyFont="1" applyBorder="1" applyAlignment="1">
      <alignment horizontal="left"/>
    </xf>
    <xf numFmtId="0" fontId="16" fillId="0" borderId="13" xfId="5" applyFont="1" applyBorder="1" applyAlignment="1">
      <alignment horizontal="left"/>
    </xf>
    <xf numFmtId="0" fontId="16" fillId="0" borderId="0" xfId="5" applyFont="1" applyBorder="1"/>
    <xf numFmtId="10" fontId="16" fillId="0" borderId="14" xfId="6" applyNumberFormat="1" applyFont="1" applyBorder="1" applyAlignment="1">
      <alignment horizontal="center"/>
    </xf>
    <xf numFmtId="0" fontId="14" fillId="0" borderId="32" xfId="5" applyFont="1" applyBorder="1"/>
    <xf numFmtId="0" fontId="15" fillId="0" borderId="19" xfId="5" applyFont="1" applyBorder="1" applyAlignment="1">
      <alignment horizontal="right"/>
    </xf>
    <xf numFmtId="10" fontId="15" fillId="0" borderId="33" xfId="5" applyNumberFormat="1" applyFont="1" applyBorder="1" applyAlignment="1">
      <alignment horizontal="center"/>
    </xf>
    <xf numFmtId="0" fontId="4" fillId="8" borderId="30" xfId="5" applyFont="1" applyFill="1" applyBorder="1" applyAlignment="1">
      <alignment vertical="center"/>
    </xf>
    <xf numFmtId="0" fontId="4" fillId="8" borderId="26" xfId="5" applyFont="1" applyFill="1" applyBorder="1" applyAlignment="1">
      <alignment vertical="center"/>
    </xf>
    <xf numFmtId="10" fontId="17" fillId="8" borderId="31" xfId="3" applyNumberFormat="1" applyFont="1" applyFill="1" applyBorder="1" applyAlignment="1" applyProtection="1">
      <alignment horizontal="left" vertical="center"/>
    </xf>
    <xf numFmtId="0" fontId="14" fillId="0" borderId="19" xfId="5" applyFont="1" applyBorder="1"/>
    <xf numFmtId="10" fontId="10" fillId="0" borderId="33" xfId="6" applyNumberFormat="1" applyFont="1" applyBorder="1" applyAlignment="1">
      <alignment horizontal="center"/>
    </xf>
    <xf numFmtId="0" fontId="19" fillId="0" borderId="13" xfId="5" applyFont="1" applyBorder="1" applyAlignment="1">
      <alignment vertical="center"/>
    </xf>
    <xf numFmtId="0" fontId="19" fillId="0" borderId="0" xfId="5" applyFont="1" applyBorder="1" applyAlignment="1">
      <alignment vertical="center"/>
    </xf>
    <xf numFmtId="0" fontId="14" fillId="0" borderId="14" xfId="5" applyFont="1" applyBorder="1" applyAlignment="1">
      <alignment vertical="center"/>
    </xf>
    <xf numFmtId="0" fontId="14" fillId="0" borderId="15" xfId="5" applyFont="1" applyBorder="1" applyAlignment="1">
      <alignment vertical="center"/>
    </xf>
    <xf numFmtId="0" fontId="19" fillId="0" borderId="13" xfId="5" applyFont="1" applyBorder="1"/>
    <xf numFmtId="0" fontId="14" fillId="0" borderId="14" xfId="5" applyFont="1" applyBorder="1"/>
    <xf numFmtId="0" fontId="22" fillId="0" borderId="13" xfId="5" applyFont="1" applyBorder="1" applyAlignment="1">
      <alignment horizontal="center" vertical="center"/>
    </xf>
    <xf numFmtId="0" fontId="22" fillId="0" borderId="0" xfId="5" applyFont="1" applyBorder="1" applyAlignment="1">
      <alignment horizontal="center" vertical="center"/>
    </xf>
    <xf numFmtId="0" fontId="23" fillId="0" borderId="14" xfId="5" applyFont="1" applyBorder="1" applyAlignment="1">
      <alignment vertical="center"/>
    </xf>
    <xf numFmtId="0" fontId="24" fillId="0" borderId="10" xfId="5" applyFont="1" applyBorder="1"/>
    <xf numFmtId="0" fontId="26" fillId="0" borderId="11" xfId="5" applyFont="1" applyBorder="1" applyAlignment="1">
      <alignment horizontal="center"/>
    </xf>
    <xf numFmtId="0" fontId="26" fillId="0" borderId="12" xfId="5" applyFont="1" applyBorder="1"/>
    <xf numFmtId="0" fontId="24" fillId="0" borderId="0" xfId="5" applyFont="1" applyBorder="1"/>
    <xf numFmtId="0" fontId="26" fillId="0" borderId="0" xfId="5" applyFont="1" applyBorder="1" applyAlignment="1">
      <alignment horizontal="center"/>
    </xf>
    <xf numFmtId="0" fontId="26" fillId="0" borderId="0" xfId="5" applyFont="1" applyBorder="1"/>
    <xf numFmtId="0" fontId="27" fillId="0" borderId="0" xfId="7"/>
    <xf numFmtId="0" fontId="28" fillId="9" borderId="36" xfId="0" applyFont="1" applyFill="1" applyBorder="1" applyAlignment="1">
      <alignment horizontal="right" vertical="top" wrapText="1"/>
    </xf>
    <xf numFmtId="0" fontId="28" fillId="9" borderId="36" xfId="0" applyFont="1" applyFill="1" applyBorder="1" applyAlignment="1">
      <alignment horizontal="center" vertical="top" wrapText="1"/>
    </xf>
    <xf numFmtId="0" fontId="31" fillId="7" borderId="0" xfId="0" applyFont="1" applyFill="1" applyBorder="1" applyAlignment="1">
      <alignment horizontal="center"/>
    </xf>
    <xf numFmtId="0" fontId="3" fillId="7" borderId="0" xfId="0" applyFont="1" applyFill="1" applyBorder="1"/>
    <xf numFmtId="17" fontId="10" fillId="0" borderId="0" xfId="0" applyNumberFormat="1" applyFont="1" applyBorder="1" applyAlignment="1">
      <alignment horizontal="left" vertical="top" wrapText="1"/>
    </xf>
    <xf numFmtId="0" fontId="28" fillId="9" borderId="36" xfId="0" applyFont="1" applyFill="1" applyBorder="1" applyAlignment="1">
      <alignment horizontal="left" vertical="top" wrapText="1"/>
    </xf>
    <xf numFmtId="0" fontId="27" fillId="0" borderId="0" xfId="7"/>
    <xf numFmtId="0" fontId="10" fillId="4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1" fontId="33" fillId="13" borderId="37" xfId="8" applyNumberFormat="1" applyFont="1" applyFill="1" applyBorder="1" applyAlignment="1">
      <alignment horizontal="center" vertical="center" wrapText="1"/>
    </xf>
    <xf numFmtId="0" fontId="33" fillId="13" borderId="37" xfId="8" applyNumberFormat="1" applyFont="1" applyFill="1" applyBorder="1" applyAlignment="1">
      <alignment horizontal="center" vertical="center" wrapText="1"/>
    </xf>
    <xf numFmtId="14" fontId="33" fillId="13" borderId="37" xfId="8" applyNumberFormat="1" applyFont="1" applyFill="1" applyBorder="1" applyAlignment="1">
      <alignment horizontal="center" vertical="center" wrapText="1"/>
    </xf>
    <xf numFmtId="164" fontId="33" fillId="13" borderId="37" xfId="4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right" vertical="center"/>
    </xf>
    <xf numFmtId="0" fontId="0" fillId="4" borderId="0" xfId="0" applyFont="1" applyFill="1" applyBorder="1" applyAlignment="1">
      <alignment horizontal="center"/>
    </xf>
    <xf numFmtId="0" fontId="32" fillId="4" borderId="0" xfId="0" applyFont="1" applyFill="1" applyBorder="1" applyAlignment="1">
      <alignment horizontal="center"/>
    </xf>
    <xf numFmtId="0" fontId="0" fillId="4" borderId="0" xfId="0" applyFont="1" applyFill="1" applyBorder="1"/>
    <xf numFmtId="0" fontId="0" fillId="4" borderId="8" xfId="0" applyFont="1" applyFill="1" applyBorder="1"/>
    <xf numFmtId="0" fontId="0" fillId="4" borderId="8" xfId="0" applyFont="1" applyFill="1" applyBorder="1" applyAlignment="1">
      <alignment horizontal="left"/>
    </xf>
    <xf numFmtId="0" fontId="0" fillId="0" borderId="8" xfId="0" applyFont="1" applyBorder="1"/>
    <xf numFmtId="0" fontId="0" fillId="0" borderId="0" xfId="0" applyFont="1" applyBorder="1"/>
    <xf numFmtId="0" fontId="0" fillId="4" borderId="11" xfId="0" applyFont="1" applyFill="1" applyBorder="1" applyAlignment="1">
      <alignment horizontal="left"/>
    </xf>
    <xf numFmtId="0" fontId="0" fillId="12" borderId="8" xfId="0" applyFont="1" applyFill="1" applyBorder="1" applyAlignment="1"/>
    <xf numFmtId="0" fontId="0" fillId="12" borderId="0" xfId="0" applyFont="1" applyFill="1" applyBorder="1" applyAlignment="1">
      <alignment horizontal="center"/>
    </xf>
    <xf numFmtId="0" fontId="0" fillId="15" borderId="0" xfId="0" applyFont="1" applyFill="1" applyBorder="1"/>
    <xf numFmtId="0" fontId="3" fillId="7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 vertical="center"/>
    </xf>
    <xf numFmtId="2" fontId="0" fillId="4" borderId="0" xfId="0" applyNumberFormat="1" applyFont="1" applyFill="1" applyBorder="1"/>
    <xf numFmtId="0" fontId="0" fillId="14" borderId="0" xfId="0" applyFont="1" applyFill="1" applyBorder="1"/>
    <xf numFmtId="2" fontId="0" fillId="4" borderId="0" xfId="0" applyNumberFormat="1" applyFont="1" applyFill="1" applyBorder="1" applyAlignment="1">
      <alignment horizontal="right"/>
    </xf>
    <xf numFmtId="0" fontId="0" fillId="4" borderId="0" xfId="0" applyFont="1" applyFill="1" applyBorder="1" applyAlignment="1">
      <alignment wrapText="1"/>
    </xf>
    <xf numFmtId="2" fontId="32" fillId="4" borderId="0" xfId="0" applyNumberFormat="1" applyFont="1" applyFill="1" applyBorder="1"/>
    <xf numFmtId="0" fontId="3" fillId="15" borderId="0" xfId="0" applyFont="1" applyFill="1" applyBorder="1" applyAlignment="1">
      <alignment horizontal="center"/>
    </xf>
    <xf numFmtId="0" fontId="32" fillId="4" borderId="0" xfId="0" applyFont="1" applyFill="1" applyBorder="1" applyAlignment="1">
      <alignment horizontal="left" wrapText="1"/>
    </xf>
    <xf numFmtId="0" fontId="32" fillId="4" borderId="0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/>
    </xf>
    <xf numFmtId="0" fontId="3" fillId="7" borderId="0" xfId="0" applyFont="1" applyFill="1" applyBorder="1" applyAlignment="1">
      <alignment horizontal="left"/>
    </xf>
    <xf numFmtId="0" fontId="0" fillId="15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left" vertical="center" wrapText="1"/>
    </xf>
    <xf numFmtId="0" fontId="0" fillId="18" borderId="37" xfId="0" applyFill="1" applyBorder="1"/>
    <xf numFmtId="0" fontId="0" fillId="0" borderId="37" xfId="0" applyBorder="1"/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vertical="center"/>
    </xf>
    <xf numFmtId="0" fontId="37" fillId="0" borderId="0" xfId="0" applyFont="1"/>
    <xf numFmtId="0" fontId="0" fillId="0" borderId="37" xfId="0" applyBorder="1" applyAlignment="1">
      <alignment wrapText="1"/>
    </xf>
    <xf numFmtId="0" fontId="0" fillId="4" borderId="37" xfId="0" applyFill="1" applyBorder="1"/>
    <xf numFmtId="0" fontId="39" fillId="19" borderId="2" xfId="0" applyFont="1" applyFill="1" applyBorder="1" applyAlignment="1">
      <alignment horizontal="center" vertical="top"/>
    </xf>
    <xf numFmtId="0" fontId="39" fillId="3" borderId="2" xfId="0" applyFont="1" applyFill="1" applyBorder="1" applyAlignment="1">
      <alignment vertical="top" wrapText="1"/>
    </xf>
    <xf numFmtId="0" fontId="39" fillId="3" borderId="2" xfId="0" applyFont="1" applyFill="1" applyBorder="1" applyAlignment="1">
      <alignment horizontal="center" vertical="top"/>
    </xf>
    <xf numFmtId="2" fontId="39" fillId="3" borderId="2" xfId="0" applyNumberFormat="1" applyFont="1" applyFill="1" applyBorder="1" applyAlignment="1">
      <alignment horizontal="right" vertical="top"/>
    </xf>
    <xf numFmtId="0" fontId="38" fillId="19" borderId="2" xfId="0" applyFont="1" applyFill="1" applyBorder="1" applyAlignment="1">
      <alignment horizontal="center" vertical="top" wrapText="1"/>
    </xf>
    <xf numFmtId="0" fontId="38" fillId="19" borderId="2" xfId="0" applyFont="1" applyFill="1" applyBorder="1" applyAlignment="1">
      <alignment horizontal="center" vertical="top"/>
    </xf>
    <xf numFmtId="0" fontId="0" fillId="12" borderId="0" xfId="0" applyFill="1" applyBorder="1" applyAlignment="1">
      <alignment horizontal="center"/>
    </xf>
    <xf numFmtId="0" fontId="3" fillId="4" borderId="0" xfId="0" applyFont="1" applyFill="1" applyBorder="1"/>
    <xf numFmtId="0" fontId="35" fillId="10" borderId="0" xfId="0" applyFont="1" applyFill="1" applyBorder="1"/>
    <xf numFmtId="0" fontId="3" fillId="4" borderId="0" xfId="0" applyFont="1" applyFill="1" applyBorder="1" applyAlignment="1">
      <alignment horizontal="center"/>
    </xf>
    <xf numFmtId="0" fontId="36" fillId="4" borderId="0" xfId="0" applyFont="1" applyFill="1" applyBorder="1" applyAlignment="1">
      <alignment horizontal="center"/>
    </xf>
    <xf numFmtId="4" fontId="0" fillId="4" borderId="0" xfId="0" applyNumberFormat="1" applyFont="1" applyFill="1" applyBorder="1" applyAlignment="1">
      <alignment horizontal="center"/>
    </xf>
    <xf numFmtId="2" fontId="41" fillId="4" borderId="41" xfId="0" applyNumberFormat="1" applyFont="1" applyFill="1" applyBorder="1" applyAlignment="1">
      <alignment horizontal="center"/>
    </xf>
    <xf numFmtId="0" fontId="0" fillId="4" borderId="0" xfId="0" applyFill="1" applyBorder="1"/>
    <xf numFmtId="0" fontId="42" fillId="4" borderId="0" xfId="0" applyFont="1" applyFill="1" applyBorder="1"/>
    <xf numFmtId="0" fontId="36" fillId="0" borderId="0" xfId="0" applyFont="1" applyBorder="1" applyAlignment="1">
      <alignment horizontal="center"/>
    </xf>
    <xf numFmtId="0" fontId="36" fillId="0" borderId="41" xfId="0" applyFont="1" applyBorder="1" applyAlignment="1">
      <alignment horizontal="center"/>
    </xf>
    <xf numFmtId="0" fontId="0" fillId="0" borderId="0" xfId="0" applyBorder="1"/>
    <xf numFmtId="0" fontId="3" fillId="7" borderId="13" xfId="0" applyFont="1" applyFill="1" applyBorder="1" applyAlignment="1">
      <alignment horizontal="center"/>
    </xf>
    <xf numFmtId="0" fontId="30" fillId="7" borderId="0" xfId="0" applyFont="1" applyFill="1" applyBorder="1" applyAlignment="1">
      <alignment horizontal="center"/>
    </xf>
    <xf numFmtId="0" fontId="30" fillId="7" borderId="41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2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Border="1"/>
    <xf numFmtId="2" fontId="0" fillId="0" borderId="41" xfId="0" applyNumberFormat="1" applyFill="1" applyBorder="1" applyAlignment="1">
      <alignment horizontal="center"/>
    </xf>
    <xf numFmtId="0" fontId="35" fillId="4" borderId="0" xfId="0" applyFont="1" applyFill="1" applyBorder="1"/>
    <xf numFmtId="0" fontId="30" fillId="7" borderId="41" xfId="0" applyFont="1" applyFill="1" applyBorder="1" applyAlignment="1">
      <alignment horizontal="center" wrapText="1"/>
    </xf>
    <xf numFmtId="0" fontId="0" fillId="4" borderId="0" xfId="0" applyFill="1" applyBorder="1" applyAlignment="1">
      <alignment horizontal="center"/>
    </xf>
    <xf numFmtId="2" fontId="0" fillId="4" borderId="0" xfId="0" applyNumberFormat="1" applyFill="1" applyBorder="1"/>
    <xf numFmtId="2" fontId="0" fillId="4" borderId="41" xfId="0" applyNumberForma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3" fontId="36" fillId="0" borderId="41" xfId="1" applyNumberFormat="1" applyFont="1" applyFill="1" applyBorder="1" applyAlignment="1">
      <alignment horizontal="center"/>
    </xf>
    <xf numFmtId="0" fontId="36" fillId="0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 wrapText="1"/>
    </xf>
    <xf numFmtId="2" fontId="30" fillId="4" borderId="41" xfId="0" applyNumberFormat="1" applyFont="1" applyFill="1" applyBorder="1" applyAlignment="1">
      <alignment horizontal="center"/>
    </xf>
    <xf numFmtId="0" fontId="36" fillId="4" borderId="0" xfId="0" applyFont="1" applyFill="1" applyBorder="1" applyAlignment="1">
      <alignment horizontal="center" wrapText="1"/>
    </xf>
    <xf numFmtId="2" fontId="0" fillId="4" borderId="0" xfId="0" applyNumberFormat="1" applyFill="1" applyBorder="1" applyAlignment="1">
      <alignment wrapText="1"/>
    </xf>
    <xf numFmtId="0" fontId="0" fillId="4" borderId="0" xfId="0" applyFill="1" applyBorder="1" applyAlignment="1">
      <alignment wrapText="1"/>
    </xf>
    <xf numFmtId="0" fontId="43" fillId="4" borderId="0" xfId="0" applyFont="1" applyFill="1" applyBorder="1" applyAlignment="1">
      <alignment horizontal="center"/>
    </xf>
    <xf numFmtId="2" fontId="44" fillId="4" borderId="41" xfId="0" applyNumberFormat="1" applyFont="1" applyFill="1" applyBorder="1" applyAlignment="1">
      <alignment horizontal="center"/>
    </xf>
    <xf numFmtId="4" fontId="0" fillId="4" borderId="0" xfId="0" applyNumberFormat="1" applyFill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43" fillId="0" borderId="41" xfId="0" applyFont="1" applyBorder="1" applyAlignment="1">
      <alignment horizontal="center"/>
    </xf>
    <xf numFmtId="0" fontId="32" fillId="0" borderId="0" xfId="0" applyFont="1" applyBorder="1"/>
    <xf numFmtId="0" fontId="32" fillId="4" borderId="0" xfId="0" applyFont="1" applyFill="1" applyBorder="1"/>
    <xf numFmtId="0" fontId="0" fillId="4" borderId="41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30" fillId="4" borderId="0" xfId="0" applyNumberFormat="1" applyFont="1" applyFill="1" applyBorder="1"/>
    <xf numFmtId="0" fontId="36" fillId="15" borderId="13" xfId="0" applyFont="1" applyFill="1" applyBorder="1" applyAlignment="1">
      <alignment horizontal="center"/>
    </xf>
    <xf numFmtId="0" fontId="36" fillId="15" borderId="0" xfId="0" applyFont="1" applyFill="1" applyBorder="1" applyAlignment="1">
      <alignment horizontal="center"/>
    </xf>
    <xf numFmtId="0" fontId="0" fillId="15" borderId="0" xfId="0" applyFill="1" applyBorder="1"/>
    <xf numFmtId="0" fontId="0" fillId="15" borderId="41" xfId="0" applyFill="1" applyBorder="1" applyAlignment="1">
      <alignment horizontal="center"/>
    </xf>
    <xf numFmtId="0" fontId="0" fillId="0" borderId="41" xfId="0" applyFont="1" applyFill="1" applyBorder="1" applyAlignment="1">
      <alignment horizontal="center"/>
    </xf>
    <xf numFmtId="0" fontId="0" fillId="0" borderId="0" xfId="0" applyFont="1" applyFill="1" applyBorder="1"/>
    <xf numFmtId="2" fontId="0" fillId="0" borderId="0" xfId="0" applyNumberFormat="1" applyBorder="1"/>
    <xf numFmtId="2" fontId="36" fillId="0" borderId="41" xfId="0" applyNumberFormat="1" applyFont="1" applyFill="1" applyBorder="1" applyAlignment="1">
      <alignment horizontal="center"/>
    </xf>
    <xf numFmtId="0" fontId="0" fillId="0" borderId="13" xfId="0" applyBorder="1"/>
    <xf numFmtId="0" fontId="3" fillId="0" borderId="0" xfId="0" applyFont="1" applyFill="1" applyBorder="1"/>
    <xf numFmtId="0" fontId="30" fillId="0" borderId="0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0" fillId="0" borderId="41" xfId="0" applyBorder="1" applyAlignment="1">
      <alignment horizontal="center"/>
    </xf>
    <xf numFmtId="2" fontId="41" fillId="0" borderId="41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41" xfId="0" applyNumberFormat="1" applyFont="1" applyFill="1" applyBorder="1" applyAlignment="1">
      <alignment horizontal="center"/>
    </xf>
    <xf numFmtId="0" fontId="0" fillId="4" borderId="0" xfId="0" applyFont="1" applyFill="1" applyAlignment="1">
      <alignment horizontal="center"/>
    </xf>
    <xf numFmtId="0" fontId="35" fillId="14" borderId="0" xfId="0" applyFont="1" applyFill="1" applyBorder="1"/>
    <xf numFmtId="0" fontId="0" fillId="14" borderId="0" xfId="0" applyFill="1" applyBorder="1"/>
    <xf numFmtId="0" fontId="30" fillId="4" borderId="0" xfId="0" applyFont="1" applyFill="1" applyBorder="1" applyAlignment="1">
      <alignment horizontal="left"/>
    </xf>
    <xf numFmtId="0" fontId="31" fillId="4" borderId="0" xfId="0" applyFont="1" applyFill="1" applyBorder="1" applyAlignment="1">
      <alignment horizontal="center"/>
    </xf>
    <xf numFmtId="0" fontId="30" fillId="4" borderId="0" xfId="0" applyFont="1" applyFill="1" applyBorder="1" applyAlignment="1">
      <alignment horizontal="center"/>
    </xf>
    <xf numFmtId="0" fontId="30" fillId="4" borderId="41" xfId="0" applyFont="1" applyFill="1" applyBorder="1" applyAlignment="1">
      <alignment horizontal="center"/>
    </xf>
    <xf numFmtId="0" fontId="34" fillId="15" borderId="0" xfId="0" applyFont="1" applyFill="1" applyBorder="1"/>
    <xf numFmtId="0" fontId="30" fillId="7" borderId="0" xfId="0" applyFont="1" applyFill="1" applyBorder="1" applyAlignment="1">
      <alignment horizontal="left"/>
    </xf>
    <xf numFmtId="2" fontId="31" fillId="4" borderId="41" xfId="0" applyNumberFormat="1" applyFont="1" applyFill="1" applyBorder="1" applyAlignment="1">
      <alignment horizontal="center"/>
    </xf>
    <xf numFmtId="0" fontId="40" fillId="10" borderId="0" xfId="0" applyFont="1" applyFill="1" applyBorder="1" applyAlignment="1">
      <alignment horizontal="left"/>
    </xf>
    <xf numFmtId="0" fontId="30" fillId="7" borderId="0" xfId="0" applyFont="1" applyFill="1" applyBorder="1" applyAlignment="1"/>
    <xf numFmtId="0" fontId="30" fillId="7" borderId="0" xfId="0" applyFont="1" applyFill="1" applyBorder="1" applyAlignment="1">
      <alignment horizontal="left" vertical="center"/>
    </xf>
    <xf numFmtId="0" fontId="0" fillId="0" borderId="41" xfId="0" applyFill="1" applyBorder="1" applyAlignment="1">
      <alignment horizontal="center"/>
    </xf>
    <xf numFmtId="0" fontId="30" fillId="7" borderId="0" xfId="0" applyFont="1" applyFill="1" applyBorder="1" applyAlignment="1">
      <alignment vertical="center"/>
    </xf>
    <xf numFmtId="0" fontId="0" fillId="4" borderId="41" xfId="0" applyFont="1" applyFill="1" applyBorder="1" applyAlignment="1">
      <alignment horizontal="center"/>
    </xf>
    <xf numFmtId="0" fontId="32" fillId="4" borderId="41" xfId="0" applyFont="1" applyFill="1" applyBorder="1" applyAlignment="1">
      <alignment horizontal="center"/>
    </xf>
    <xf numFmtId="0" fontId="47" fillId="15" borderId="0" xfId="0" applyFont="1" applyFill="1" applyBorder="1"/>
    <xf numFmtId="0" fontId="47" fillId="4" borderId="0" xfId="0" applyFont="1" applyFill="1" applyBorder="1"/>
    <xf numFmtId="0" fontId="48" fillId="4" borderId="0" xfId="0" applyFont="1" applyFill="1" applyBorder="1" applyAlignment="1">
      <alignment horizontal="center"/>
    </xf>
    <xf numFmtId="2" fontId="32" fillId="4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left" wrapText="1"/>
    </xf>
    <xf numFmtId="0" fontId="44" fillId="7" borderId="0" xfId="0" applyFont="1" applyFill="1" applyBorder="1" applyAlignment="1">
      <alignment horizontal="center"/>
    </xf>
    <xf numFmtId="2" fontId="41" fillId="4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0" fillId="4" borderId="40" xfId="0" applyNumberForma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2" fontId="0" fillId="4" borderId="0" xfId="0" applyNumberFormat="1" applyFill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2" fontId="0" fillId="4" borderId="53" xfId="0" applyNumberForma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 wrapText="1"/>
    </xf>
    <xf numFmtId="2" fontId="0" fillId="4" borderId="53" xfId="0" applyNumberFormat="1" applyFill="1" applyBorder="1" applyAlignment="1">
      <alignment horizontal="center" vertical="center" wrapText="1"/>
    </xf>
    <xf numFmtId="2" fontId="0" fillId="4" borderId="60" xfId="0" applyNumberFormat="1" applyFill="1" applyBorder="1" applyAlignment="1">
      <alignment horizontal="center" vertical="center" wrapText="1"/>
    </xf>
    <xf numFmtId="0" fontId="54" fillId="23" borderId="61" xfId="0" applyFont="1" applyFill="1" applyBorder="1" applyAlignment="1">
      <alignment horizontal="center" vertical="center"/>
    </xf>
    <xf numFmtId="2" fontId="56" fillId="2" borderId="38" xfId="0" applyNumberFormat="1" applyFont="1" applyFill="1" applyBorder="1" applyAlignment="1">
      <alignment horizontal="center" vertical="center"/>
    </xf>
    <xf numFmtId="2" fontId="56" fillId="2" borderId="37" xfId="0" applyNumberFormat="1" applyFont="1" applyFill="1" applyBorder="1" applyAlignment="1">
      <alignment horizontal="center" vertical="center"/>
    </xf>
    <xf numFmtId="2" fontId="56" fillId="2" borderId="47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54" fillId="4" borderId="40" xfId="0" applyFont="1" applyFill="1" applyBorder="1" applyAlignment="1">
      <alignment horizontal="center" vertical="center"/>
    </xf>
    <xf numFmtId="0" fontId="54" fillId="4" borderId="53" xfId="0" applyFont="1" applyFill="1" applyBorder="1" applyAlignment="1">
      <alignment horizontal="center" vertical="center"/>
    </xf>
    <xf numFmtId="0" fontId="54" fillId="4" borderId="61" xfId="0" applyFont="1" applyFill="1" applyBorder="1" applyAlignment="1">
      <alignment horizontal="center" vertical="center"/>
    </xf>
    <xf numFmtId="0" fontId="0" fillId="4" borderId="8" xfId="0" applyFill="1" applyBorder="1"/>
    <xf numFmtId="0" fontId="0" fillId="4" borderId="8" xfId="0" applyFill="1" applyBorder="1" applyAlignment="1">
      <alignment horizontal="left"/>
    </xf>
    <xf numFmtId="0" fontId="0" fillId="0" borderId="8" xfId="0" applyBorder="1"/>
    <xf numFmtId="0" fontId="0" fillId="4" borderId="0" xfId="0" applyFill="1" applyBorder="1" applyAlignment="1">
      <alignment horizontal="left"/>
    </xf>
    <xf numFmtId="0" fontId="0" fillId="4" borderId="11" xfId="0" applyFill="1" applyBorder="1" applyAlignment="1">
      <alignment horizontal="left"/>
    </xf>
    <xf numFmtId="0" fontId="0" fillId="12" borderId="8" xfId="0" applyFill="1" applyBorder="1" applyAlignment="1"/>
    <xf numFmtId="0" fontId="3" fillId="15" borderId="13" xfId="0" applyFont="1" applyFill="1" applyBorder="1" applyAlignment="1">
      <alignment horizontal="center"/>
    </xf>
    <xf numFmtId="0" fontId="3" fillId="7" borderId="13" xfId="0" applyFont="1" applyFill="1" applyBorder="1" applyAlignment="1">
      <alignment horizontal="center" vertical="center"/>
    </xf>
    <xf numFmtId="0" fontId="32" fillId="4" borderId="13" xfId="0" applyFont="1" applyFill="1" applyBorder="1" applyAlignment="1">
      <alignment horizontal="center" vertical="center"/>
    </xf>
    <xf numFmtId="0" fontId="43" fillId="4" borderId="0" xfId="0" applyFont="1" applyFill="1" applyBorder="1" applyAlignment="1">
      <alignment horizontal="left"/>
    </xf>
    <xf numFmtId="0" fontId="0" fillId="4" borderId="13" xfId="0" applyFont="1" applyFill="1" applyBorder="1" applyAlignment="1">
      <alignment horizontal="center"/>
    </xf>
    <xf numFmtId="0" fontId="36" fillId="4" borderId="0" xfId="0" applyFont="1" applyFill="1" applyBorder="1"/>
    <xf numFmtId="0" fontId="36" fillId="4" borderId="0" xfId="0" applyFont="1" applyFill="1" applyBorder="1" applyAlignment="1">
      <alignment horizontal="left"/>
    </xf>
    <xf numFmtId="2" fontId="0" fillId="4" borderId="0" xfId="0" applyNumberFormat="1" applyFont="1" applyFill="1" applyBorder="1" applyAlignment="1">
      <alignment horizontal="center"/>
    </xf>
    <xf numFmtId="0" fontId="36" fillId="4" borderId="0" xfId="0" applyFont="1" applyFill="1" applyBorder="1" applyAlignment="1">
      <alignment wrapText="1"/>
    </xf>
    <xf numFmtId="0" fontId="32" fillId="4" borderId="0" xfId="0" applyFont="1" applyFill="1" applyAlignment="1">
      <alignment wrapText="1"/>
    </xf>
    <xf numFmtId="0" fontId="0" fillId="4" borderId="13" xfId="0" applyFont="1" applyFill="1" applyBorder="1" applyAlignment="1">
      <alignment horizontal="center" vertical="center"/>
    </xf>
    <xf numFmtId="2" fontId="0" fillId="4" borderId="0" xfId="0" applyNumberFormat="1" applyFill="1" applyBorder="1" applyAlignment="1">
      <alignment horizontal="center" vertical="center"/>
    </xf>
    <xf numFmtId="0" fontId="43" fillId="4" borderId="62" xfId="0" applyFont="1" applyFill="1" applyBorder="1" applyAlignment="1">
      <alignment horizontal="left" vertical="top" wrapText="1"/>
    </xf>
    <xf numFmtId="0" fontId="0" fillId="0" borderId="13" xfId="0" applyFont="1" applyBorder="1" applyAlignment="1">
      <alignment horizontal="center"/>
    </xf>
    <xf numFmtId="0" fontId="0" fillId="15" borderId="13" xfId="0" applyFont="1" applyFill="1" applyBorder="1" applyAlignment="1">
      <alignment horizontal="center"/>
    </xf>
    <xf numFmtId="0" fontId="0" fillId="20" borderId="13" xfId="0" applyFont="1" applyFill="1" applyBorder="1" applyAlignment="1">
      <alignment horizontal="center" vertical="center"/>
    </xf>
    <xf numFmtId="0" fontId="3" fillId="20" borderId="0" xfId="0" applyFont="1" applyFill="1" applyBorder="1"/>
    <xf numFmtId="0" fontId="0" fillId="20" borderId="0" xfId="0" applyFont="1" applyFill="1" applyBorder="1"/>
    <xf numFmtId="0" fontId="32" fillId="4" borderId="0" xfId="0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0" fillId="0" borderId="13" xfId="0" applyFont="1" applyBorder="1"/>
    <xf numFmtId="0" fontId="0" fillId="4" borderId="13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36" fillId="4" borderId="0" xfId="0" applyFont="1" applyFill="1" applyBorder="1" applyAlignment="1">
      <alignment horizontal="left" wrapText="1"/>
    </xf>
    <xf numFmtId="0" fontId="43" fillId="4" borderId="0" xfId="0" applyFont="1" applyFill="1" applyAlignment="1">
      <alignment horizontal="left" wrapText="1"/>
    </xf>
    <xf numFmtId="43" fontId="0" fillId="0" borderId="37" xfId="1" applyFont="1" applyBorder="1"/>
    <xf numFmtId="0" fontId="0" fillId="4" borderId="37" xfId="0" applyFont="1" applyFill="1" applyBorder="1"/>
    <xf numFmtId="0" fontId="38" fillId="24" borderId="2" xfId="0" applyFont="1" applyFill="1" applyBorder="1" applyAlignment="1">
      <alignment vertical="top" wrapText="1"/>
    </xf>
    <xf numFmtId="0" fontId="38" fillId="24" borderId="2" xfId="0" applyFont="1" applyFill="1" applyBorder="1" applyAlignment="1">
      <alignment vertical="top"/>
    </xf>
    <xf numFmtId="0" fontId="38" fillId="24" borderId="2" xfId="0" applyNumberFormat="1" applyFont="1" applyFill="1" applyBorder="1" applyAlignment="1">
      <alignment horizontal="right" vertical="top"/>
    </xf>
    <xf numFmtId="0" fontId="38" fillId="25" borderId="2" xfId="0" applyFont="1" applyFill="1" applyBorder="1" applyAlignment="1">
      <alignment horizontal="center" vertical="top" wrapText="1"/>
    </xf>
    <xf numFmtId="0" fontId="39" fillId="25" borderId="2" xfId="0" applyFont="1" applyFill="1" applyBorder="1" applyAlignment="1">
      <alignment horizontal="center" vertical="top"/>
    </xf>
    <xf numFmtId="2" fontId="39" fillId="25" borderId="2" xfId="0" applyNumberFormat="1" applyFont="1" applyFill="1" applyBorder="1" applyAlignment="1">
      <alignment horizontal="right" vertical="top"/>
    </xf>
    <xf numFmtId="2" fontId="43" fillId="4" borderId="41" xfId="0" applyNumberFormat="1" applyFont="1" applyFill="1" applyBorder="1" applyAlignment="1">
      <alignment horizontal="center"/>
    </xf>
    <xf numFmtId="0" fontId="36" fillId="4" borderId="41" xfId="0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left"/>
    </xf>
    <xf numFmtId="0" fontId="41" fillId="4" borderId="41" xfId="0" applyFont="1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30" fillId="7" borderId="0" xfId="0" applyFont="1" applyFill="1" applyBorder="1" applyAlignment="1">
      <alignment horizontal="left" wrapText="1"/>
    </xf>
    <xf numFmtId="2" fontId="31" fillId="0" borderId="41" xfId="0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1" applyNumberFormat="1" applyFont="1" applyBorder="1" applyAlignment="1">
      <alignment horizontal="left" vertical="center" wrapText="1"/>
    </xf>
    <xf numFmtId="43" fontId="10" fillId="0" borderId="0" xfId="0" applyNumberFormat="1" applyFont="1" applyBorder="1" applyAlignment="1">
      <alignment horizontal="left" vertical="center" wrapText="1"/>
    </xf>
    <xf numFmtId="4" fontId="10" fillId="0" borderId="0" xfId="0" applyNumberFormat="1" applyFont="1" applyBorder="1" applyAlignment="1">
      <alignment horizontal="right" vertical="center" wrapText="1"/>
    </xf>
    <xf numFmtId="0" fontId="9" fillId="0" borderId="19" xfId="0" applyFont="1" applyBorder="1" applyAlignment="1">
      <alignment horizontal="right" vertical="center"/>
    </xf>
    <xf numFmtId="0" fontId="58" fillId="26" borderId="36" xfId="0" applyFont="1" applyFill="1" applyBorder="1" applyAlignment="1">
      <alignment horizontal="left" vertical="top" wrapText="1"/>
    </xf>
    <xf numFmtId="0" fontId="58" fillId="26" borderId="36" xfId="0" applyFont="1" applyFill="1" applyBorder="1" applyAlignment="1">
      <alignment horizontal="right" vertical="top" wrapText="1"/>
    </xf>
    <xf numFmtId="0" fontId="58" fillId="26" borderId="36" xfId="0" applyFont="1" applyFill="1" applyBorder="1" applyAlignment="1">
      <alignment horizontal="center" vertical="top" wrapText="1"/>
    </xf>
    <xf numFmtId="0" fontId="58" fillId="27" borderId="36" xfId="0" applyFont="1" applyFill="1" applyBorder="1" applyAlignment="1">
      <alignment horizontal="left" vertical="top" wrapText="1"/>
    </xf>
    <xf numFmtId="0" fontId="58" fillId="27" borderId="36" xfId="0" applyFont="1" applyFill="1" applyBorder="1" applyAlignment="1">
      <alignment horizontal="right" vertical="top" wrapText="1"/>
    </xf>
    <xf numFmtId="0" fontId="58" fillId="27" borderId="36" xfId="0" applyFont="1" applyFill="1" applyBorder="1" applyAlignment="1">
      <alignment horizontal="center" vertical="top" wrapText="1"/>
    </xf>
    <xf numFmtId="4" fontId="58" fillId="27" borderId="36" xfId="0" applyNumberFormat="1" applyFont="1" applyFill="1" applyBorder="1" applyAlignment="1">
      <alignment horizontal="right" vertical="top" wrapText="1"/>
    </xf>
    <xf numFmtId="0" fontId="58" fillId="26" borderId="63" xfId="0" applyFont="1" applyFill="1" applyBorder="1" applyAlignment="1">
      <alignment horizontal="left" vertical="top" wrapText="1"/>
    </xf>
    <xf numFmtId="0" fontId="58" fillId="28" borderId="36" xfId="0" applyFont="1" applyFill="1" applyBorder="1" applyAlignment="1">
      <alignment horizontal="left" vertical="top" wrapText="1"/>
    </xf>
    <xf numFmtId="0" fontId="58" fillId="28" borderId="36" xfId="0" applyFont="1" applyFill="1" applyBorder="1" applyAlignment="1">
      <alignment horizontal="right" vertical="top" wrapText="1"/>
    </xf>
    <xf numFmtId="0" fontId="58" fillId="28" borderId="36" xfId="0" applyFont="1" applyFill="1" applyBorder="1" applyAlignment="1">
      <alignment horizontal="center" vertical="top" wrapText="1"/>
    </xf>
    <xf numFmtId="4" fontId="58" fillId="28" borderId="36" xfId="0" applyNumberFormat="1" applyFont="1" applyFill="1" applyBorder="1" applyAlignment="1">
      <alignment horizontal="right" vertical="top" wrapText="1"/>
    </xf>
    <xf numFmtId="0" fontId="12" fillId="4" borderId="37" xfId="8" applyNumberFormat="1" applyFont="1" applyFill="1" applyBorder="1" applyAlignment="1">
      <alignment horizontal="center" vertical="center" wrapText="1"/>
    </xf>
    <xf numFmtId="1" fontId="12" fillId="17" borderId="37" xfId="8" applyNumberFormat="1" applyFont="1" applyFill="1" applyBorder="1" applyAlignment="1">
      <alignment vertical="center" wrapText="1"/>
    </xf>
    <xf numFmtId="1" fontId="0" fillId="0" borderId="0" xfId="0" applyNumberFormat="1"/>
    <xf numFmtId="17" fontId="63" fillId="4" borderId="37" xfId="0" quotePrefix="1" applyNumberFormat="1" applyFont="1" applyFill="1" applyBorder="1" applyAlignment="1">
      <alignment horizontal="center" vertical="center"/>
    </xf>
    <xf numFmtId="0" fontId="0" fillId="4" borderId="52" xfId="0" applyFill="1" applyBorder="1" applyAlignment="1"/>
    <xf numFmtId="0" fontId="0" fillId="4" borderId="52" xfId="0" applyFill="1" applyBorder="1" applyAlignment="1">
      <alignment vertical="center"/>
    </xf>
    <xf numFmtId="17" fontId="0" fillId="4" borderId="52" xfId="0" applyNumberFormat="1" applyFill="1" applyBorder="1" applyAlignment="1">
      <alignment vertical="center"/>
    </xf>
    <xf numFmtId="0" fontId="0" fillId="4" borderId="37" xfId="0" applyFill="1" applyBorder="1" applyAlignment="1"/>
    <xf numFmtId="0" fontId="0" fillId="4" borderId="37" xfId="0" applyFill="1" applyBorder="1" applyAlignment="1">
      <alignment vertical="center"/>
    </xf>
    <xf numFmtId="17" fontId="0" fillId="4" borderId="37" xfId="0" applyNumberFormat="1" applyFill="1" applyBorder="1" applyAlignment="1">
      <alignment vertical="center"/>
    </xf>
    <xf numFmtId="0" fontId="0" fillId="0" borderId="0" xfId="0" applyBorder="1" applyAlignment="1">
      <alignment horizontal="left"/>
    </xf>
    <xf numFmtId="0" fontId="0" fillId="4" borderId="0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center"/>
    </xf>
    <xf numFmtId="0" fontId="32" fillId="4" borderId="0" xfId="0" applyFont="1" applyFill="1" applyBorder="1" applyAlignment="1">
      <alignment horizontal="left"/>
    </xf>
    <xf numFmtId="0" fontId="3" fillId="15" borderId="0" xfId="0" applyFont="1" applyFill="1" applyBorder="1" applyAlignment="1">
      <alignment horizontal="center"/>
    </xf>
    <xf numFmtId="0" fontId="0" fillId="15" borderId="0" xfId="0" applyFont="1" applyFill="1" applyBorder="1" applyAlignment="1">
      <alignment horizontal="center"/>
    </xf>
    <xf numFmtId="0" fontId="65" fillId="2" borderId="0" xfId="0" applyFont="1" applyFill="1" applyAlignment="1">
      <alignment vertical="top" wrapText="1"/>
    </xf>
    <xf numFmtId="43" fontId="65" fillId="2" borderId="0" xfId="1" applyFont="1" applyFill="1" applyAlignment="1">
      <alignment vertical="top" wrapText="1"/>
    </xf>
    <xf numFmtId="0" fontId="64" fillId="4" borderId="0" xfId="0" applyFont="1" applyFill="1"/>
    <xf numFmtId="0" fontId="64" fillId="0" borderId="0" xfId="0" applyFont="1"/>
    <xf numFmtId="0" fontId="64" fillId="2" borderId="0" xfId="0" applyFont="1" applyFill="1" applyAlignment="1">
      <alignment vertical="top" wrapText="1"/>
    </xf>
    <xf numFmtId="10" fontId="64" fillId="2" borderId="0" xfId="3" applyNumberFormat="1" applyFont="1" applyFill="1" applyAlignment="1">
      <alignment vertical="top" wrapText="1"/>
    </xf>
    <xf numFmtId="43" fontId="64" fillId="2" borderId="0" xfId="1" applyFont="1" applyFill="1" applyAlignment="1">
      <alignment vertical="top" wrapText="1"/>
    </xf>
    <xf numFmtId="0" fontId="67" fillId="4" borderId="0" xfId="0" applyFont="1" applyFill="1" applyBorder="1" applyAlignment="1">
      <alignment vertical="center"/>
    </xf>
    <xf numFmtId="0" fontId="65" fillId="2" borderId="1" xfId="0" applyFont="1" applyFill="1" applyBorder="1" applyAlignment="1">
      <alignment vertical="top" wrapText="1"/>
    </xf>
    <xf numFmtId="43" fontId="65" fillId="2" borderId="1" xfId="1" applyFont="1" applyFill="1" applyBorder="1" applyAlignment="1">
      <alignment horizontal="right" vertical="top" wrapText="1"/>
    </xf>
    <xf numFmtId="0" fontId="65" fillId="4" borderId="0" xfId="0" applyFont="1" applyFill="1"/>
    <xf numFmtId="0" fontId="65" fillId="0" borderId="0" xfId="0" applyFont="1"/>
    <xf numFmtId="0" fontId="68" fillId="16" borderId="2" xfId="0" applyFont="1" applyFill="1" applyBorder="1" applyAlignment="1">
      <alignment vertical="top" wrapText="1"/>
    </xf>
    <xf numFmtId="0" fontId="68" fillId="16" borderId="2" xfId="0" applyFont="1" applyFill="1" applyBorder="1" applyAlignment="1">
      <alignment horizontal="center" vertical="top" wrapText="1"/>
    </xf>
    <xf numFmtId="43" fontId="68" fillId="16" borderId="2" xfId="1" applyFont="1" applyFill="1" applyBorder="1" applyAlignment="1">
      <alignment horizontal="right" vertical="top" wrapText="1"/>
    </xf>
    <xf numFmtId="0" fontId="65" fillId="6" borderId="0" xfId="0" applyFont="1" applyFill="1"/>
    <xf numFmtId="0" fontId="69" fillId="3" borderId="2" xfId="0" applyFont="1" applyFill="1" applyBorder="1" applyAlignment="1">
      <alignment vertical="top" wrapText="1"/>
    </xf>
    <xf numFmtId="0" fontId="69" fillId="3" borderId="2" xfId="0" applyFont="1" applyFill="1" applyBorder="1" applyAlignment="1">
      <alignment horizontal="center" vertical="top" wrapText="1"/>
    </xf>
    <xf numFmtId="43" fontId="69" fillId="3" borderId="2" xfId="1" applyFont="1" applyFill="1" applyBorder="1" applyAlignment="1">
      <alignment horizontal="right" vertical="top" wrapText="1"/>
    </xf>
    <xf numFmtId="0" fontId="68" fillId="3" borderId="2" xfId="0" applyFont="1" applyFill="1" applyBorder="1" applyAlignment="1">
      <alignment vertical="top" wrapText="1"/>
    </xf>
    <xf numFmtId="0" fontId="68" fillId="3" borderId="2" xfId="0" applyFont="1" applyFill="1" applyBorder="1" applyAlignment="1">
      <alignment horizontal="center" vertical="top" wrapText="1"/>
    </xf>
    <xf numFmtId="43" fontId="68" fillId="3" borderId="2" xfId="1" applyFont="1" applyFill="1" applyBorder="1" applyAlignment="1">
      <alignment horizontal="right" vertical="top" wrapText="1"/>
    </xf>
    <xf numFmtId="0" fontId="68" fillId="16" borderId="2" xfId="0" applyFont="1" applyFill="1" applyBorder="1" applyAlignment="1">
      <alignment horizontal="left" vertical="top" wrapText="1"/>
    </xf>
    <xf numFmtId="43" fontId="65" fillId="4" borderId="0" xfId="1" applyFont="1" applyFill="1" applyAlignment="1">
      <alignment horizontal="right"/>
    </xf>
    <xf numFmtId="43" fontId="65" fillId="4" borderId="0" xfId="1" applyFont="1" applyFill="1"/>
    <xf numFmtId="43" fontId="65" fillId="0" borderId="0" xfId="1" applyFont="1" applyAlignment="1">
      <alignment horizontal="right"/>
    </xf>
    <xf numFmtId="0" fontId="64" fillId="0" borderId="0" xfId="0" applyFont="1" applyAlignment="1">
      <alignment horizontal="left"/>
    </xf>
    <xf numFmtId="43" fontId="64" fillId="0" borderId="0" xfId="1" applyFont="1"/>
    <xf numFmtId="43" fontId="64" fillId="0" borderId="0" xfId="1" applyFont="1" applyAlignment="1">
      <alignment horizontal="right"/>
    </xf>
    <xf numFmtId="44" fontId="10" fillId="0" borderId="19" xfId="2" applyFont="1" applyBorder="1" applyAlignment="1">
      <alignment horizontal="left" vertical="center"/>
    </xf>
    <xf numFmtId="0" fontId="61" fillId="4" borderId="37" xfId="0" quotePrefix="1" applyFont="1" applyFill="1" applyBorder="1" applyAlignment="1">
      <alignment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37" xfId="0" quotePrefix="1" applyFont="1" applyFill="1" applyBorder="1" applyAlignment="1">
      <alignment horizontal="center" vertical="center"/>
    </xf>
    <xf numFmtId="17" fontId="62" fillId="4" borderId="37" xfId="0" quotePrefix="1" applyNumberFormat="1" applyFont="1" applyFill="1" applyBorder="1" applyAlignment="1">
      <alignment horizontal="center" vertical="center"/>
    </xf>
    <xf numFmtId="43" fontId="59" fillId="4" borderId="37" xfId="1" applyNumberFormat="1" applyFont="1" applyFill="1" applyBorder="1" applyAlignment="1">
      <alignment horizontal="right" vertical="center"/>
    </xf>
    <xf numFmtId="0" fontId="59" fillId="4" borderId="37" xfId="0" applyFont="1" applyFill="1" applyBorder="1" applyAlignment="1">
      <alignment vertical="center" wrapText="1"/>
    </xf>
    <xf numFmtId="0" fontId="63" fillId="4" borderId="37" xfId="0" applyFont="1" applyFill="1" applyBorder="1" applyAlignment="1">
      <alignment vertical="center" wrapText="1"/>
    </xf>
    <xf numFmtId="0" fontId="63" fillId="4" borderId="37" xfId="0" quotePrefix="1" applyFont="1" applyFill="1" applyBorder="1" applyAlignment="1">
      <alignment horizontal="center" vertical="center"/>
    </xf>
    <xf numFmtId="17" fontId="8" fillId="4" borderId="37" xfId="0" quotePrefix="1" applyNumberFormat="1" applyFont="1" applyFill="1" applyBorder="1" applyAlignment="1">
      <alignment horizontal="center" vertical="center"/>
    </xf>
    <xf numFmtId="0" fontId="59" fillId="4" borderId="37" xfId="0" applyFont="1" applyFill="1" applyBorder="1" applyAlignment="1">
      <alignment horizontal="center" vertical="center"/>
    </xf>
    <xf numFmtId="0" fontId="59" fillId="4" borderId="37" xfId="0" quotePrefix="1" applyFont="1" applyFill="1" applyBorder="1" applyAlignment="1">
      <alignment vertical="center"/>
    </xf>
    <xf numFmtId="0" fontId="59" fillId="4" borderId="37" xfId="0" quotePrefix="1" applyFont="1" applyFill="1" applyBorder="1" applyAlignment="1">
      <alignment horizontal="center" vertical="center"/>
    </xf>
    <xf numFmtId="17" fontId="59" fillId="4" borderId="37" xfId="0" quotePrefix="1" applyNumberFormat="1" applyFont="1" applyFill="1" applyBorder="1" applyAlignment="1">
      <alignment horizontal="center" vertical="center"/>
    </xf>
    <xf numFmtId="43" fontId="63" fillId="4" borderId="37" xfId="1" applyNumberFormat="1" applyFont="1" applyFill="1" applyBorder="1" applyAlignment="1">
      <alignment horizontal="right" vertical="center"/>
    </xf>
    <xf numFmtId="0" fontId="63" fillId="4" borderId="37" xfId="0" quotePrefix="1" applyFont="1" applyFill="1" applyBorder="1" applyAlignment="1">
      <alignment vertical="center"/>
    </xf>
    <xf numFmtId="0" fontId="63" fillId="4" borderId="37" xfId="0" applyFont="1" applyFill="1" applyBorder="1" applyAlignment="1">
      <alignment horizontal="center" vertical="center"/>
    </xf>
    <xf numFmtId="43" fontId="63" fillId="4" borderId="14" xfId="1" applyNumberFormat="1" applyFont="1" applyFill="1" applyBorder="1" applyAlignment="1">
      <alignment horizontal="right" vertical="center"/>
    </xf>
    <xf numFmtId="17" fontId="0" fillId="4" borderId="37" xfId="0" applyNumberFormat="1" applyFill="1" applyBorder="1"/>
    <xf numFmtId="43" fontId="8" fillId="4" borderId="37" xfId="1" applyNumberFormat="1" applyFont="1" applyFill="1" applyBorder="1" applyAlignment="1">
      <alignment horizontal="right" vertical="center"/>
    </xf>
    <xf numFmtId="0" fontId="59" fillId="4" borderId="37" xfId="0" quotePrefix="1" applyNumberFormat="1" applyFont="1" applyFill="1" applyBorder="1" applyAlignment="1">
      <alignment horizontal="center" vertical="center"/>
    </xf>
    <xf numFmtId="0" fontId="8" fillId="4" borderId="37" xfId="0" quotePrefix="1" applyFont="1" applyFill="1" applyBorder="1" applyAlignment="1">
      <alignment vertical="center"/>
    </xf>
    <xf numFmtId="0" fontId="8" fillId="4" borderId="37" xfId="0" applyFont="1" applyFill="1" applyBorder="1" applyAlignment="1">
      <alignment vertical="center" wrapText="1"/>
    </xf>
    <xf numFmtId="0" fontId="8" fillId="4" borderId="37" xfId="0" quotePrefix="1" applyFont="1" applyFill="1" applyBorder="1" applyAlignment="1">
      <alignment horizontal="center" vertical="center"/>
    </xf>
    <xf numFmtId="0" fontId="8" fillId="4" borderId="37" xfId="0" applyFont="1" applyFill="1" applyBorder="1" applyAlignment="1">
      <alignment horizontal="center" vertical="center"/>
    </xf>
    <xf numFmtId="0" fontId="59" fillId="4" borderId="37" xfId="0" applyFont="1" applyFill="1" applyBorder="1" applyAlignment="1">
      <alignment horizontal="center" vertical="center" wrapText="1"/>
    </xf>
    <xf numFmtId="43" fontId="59" fillId="4" borderId="14" xfId="1" applyNumberFormat="1" applyFont="1" applyFill="1" applyBorder="1" applyAlignment="1">
      <alignment horizontal="right" vertical="center"/>
    </xf>
    <xf numFmtId="165" fontId="0" fillId="4" borderId="37" xfId="0" applyNumberFormat="1" applyFill="1" applyBorder="1"/>
    <xf numFmtId="0" fontId="57" fillId="4" borderId="0" xfId="0" applyFont="1" applyFill="1"/>
    <xf numFmtId="44" fontId="33" fillId="4" borderId="37" xfId="2" applyFont="1" applyFill="1" applyBorder="1" applyAlignment="1">
      <alignment horizontal="center" vertical="center" wrapText="1"/>
    </xf>
    <xf numFmtId="44" fontId="60" fillId="4" borderId="21" xfId="2" applyFont="1" applyFill="1" applyBorder="1" applyAlignment="1">
      <alignment horizontal="center" vertical="center" wrapText="1"/>
    </xf>
    <xf numFmtId="44" fontId="27" fillId="4" borderId="0" xfId="2" applyFont="1" applyFill="1" applyAlignment="1">
      <alignment horizontal="center" vertical="center"/>
    </xf>
    <xf numFmtId="0" fontId="71" fillId="4" borderId="51" xfId="0" applyFont="1" applyFill="1" applyBorder="1" applyAlignment="1">
      <alignment horizontal="left" vertical="top" wrapText="1"/>
    </xf>
    <xf numFmtId="0" fontId="58" fillId="4" borderId="52" xfId="0" applyFont="1" applyFill="1" applyBorder="1" applyAlignment="1">
      <alignment horizontal="left" vertical="top" wrapText="1"/>
    </xf>
    <xf numFmtId="0" fontId="71" fillId="4" borderId="60" xfId="0" applyFont="1" applyFill="1" applyBorder="1" applyAlignment="1">
      <alignment horizontal="center" vertical="top" wrapText="1"/>
    </xf>
    <xf numFmtId="0" fontId="71" fillId="4" borderId="45" xfId="0" applyFont="1" applyFill="1" applyBorder="1" applyAlignment="1">
      <alignment horizontal="left" vertical="top" wrapText="1"/>
    </xf>
    <xf numFmtId="0" fontId="58" fillId="4" borderId="37" xfId="0" applyFont="1" applyFill="1" applyBorder="1" applyAlignment="1">
      <alignment horizontal="left" vertical="top" wrapText="1"/>
    </xf>
    <xf numFmtId="0" fontId="71" fillId="4" borderId="46" xfId="0" applyFont="1" applyFill="1" applyBorder="1" applyAlignment="1">
      <alignment horizontal="left" vertical="top" wrapText="1"/>
    </xf>
    <xf numFmtId="0" fontId="58" fillId="4" borderId="47" xfId="0" applyFont="1" applyFill="1" applyBorder="1" applyAlignment="1">
      <alignment horizontal="left" vertical="top" wrapText="1"/>
    </xf>
    <xf numFmtId="0" fontId="58" fillId="4" borderId="67" xfId="0" applyFont="1" applyFill="1" applyBorder="1" applyAlignment="1">
      <alignment horizontal="left" vertical="top" wrapText="1"/>
    </xf>
    <xf numFmtId="0" fontId="38" fillId="3" borderId="68" xfId="0" applyFont="1" applyFill="1" applyBorder="1" applyAlignment="1">
      <alignment vertical="top" wrapText="1"/>
    </xf>
    <xf numFmtId="0" fontId="38" fillId="3" borderId="69" xfId="0" applyNumberFormat="1" applyFont="1" applyFill="1" applyBorder="1" applyAlignment="1">
      <alignment horizontal="right" vertical="top"/>
    </xf>
    <xf numFmtId="43" fontId="38" fillId="19" borderId="70" xfId="1" applyFont="1" applyFill="1" applyBorder="1" applyAlignment="1">
      <alignment horizontal="center" vertical="top"/>
    </xf>
    <xf numFmtId="2" fontId="39" fillId="19" borderId="71" xfId="0" applyNumberFormat="1" applyFont="1" applyFill="1" applyBorder="1" applyAlignment="1">
      <alignment horizontal="right" vertical="top"/>
    </xf>
    <xf numFmtId="0" fontId="39" fillId="3" borderId="70" xfId="0" applyFont="1" applyFill="1" applyBorder="1" applyAlignment="1">
      <alignment vertical="top" wrapText="1"/>
    </xf>
    <xf numFmtId="2" fontId="39" fillId="3" borderId="71" xfId="0" applyNumberFormat="1" applyFont="1" applyFill="1" applyBorder="1" applyAlignment="1">
      <alignment horizontal="right" vertical="top"/>
    </xf>
    <xf numFmtId="0" fontId="38" fillId="19" borderId="70" xfId="0" applyFont="1" applyFill="1" applyBorder="1" applyAlignment="1">
      <alignment horizontal="center" vertical="top" wrapText="1"/>
    </xf>
    <xf numFmtId="2" fontId="38" fillId="19" borderId="71" xfId="0" applyNumberFormat="1" applyFont="1" applyFill="1" applyBorder="1" applyAlignment="1">
      <alignment horizontal="center" vertical="top"/>
    </xf>
    <xf numFmtId="0" fontId="38" fillId="19" borderId="71" xfId="0" applyFont="1" applyFill="1" applyBorder="1" applyAlignment="1">
      <alignment horizontal="center" vertical="top" wrapText="1"/>
    </xf>
    <xf numFmtId="0" fontId="0" fillId="4" borderId="14" xfId="0" applyFill="1" applyBorder="1"/>
    <xf numFmtId="0" fontId="39" fillId="3" borderId="10" xfId="0" applyFont="1" applyFill="1" applyBorder="1" applyAlignment="1">
      <alignment vertical="top" wrapText="1"/>
    </xf>
    <xf numFmtId="0" fontId="39" fillId="3" borderId="11" xfId="0" applyFont="1" applyFill="1" applyBorder="1" applyAlignment="1">
      <alignment horizontal="center" vertical="top"/>
    </xf>
    <xf numFmtId="2" fontId="39" fillId="3" borderId="12" xfId="0" applyNumberFormat="1" applyFont="1" applyFill="1" applyBorder="1" applyAlignment="1">
      <alignment horizontal="right" vertical="top"/>
    </xf>
    <xf numFmtId="0" fontId="3" fillId="15" borderId="14" xfId="0" applyFont="1" applyFill="1" applyBorder="1" applyAlignment="1">
      <alignment horizontal="center"/>
    </xf>
    <xf numFmtId="0" fontId="0" fillId="15" borderId="14" xfId="0" applyFont="1" applyFill="1" applyBorder="1"/>
    <xf numFmtId="0" fontId="3" fillId="7" borderId="14" xfId="0" applyFont="1" applyFill="1" applyBorder="1" applyAlignment="1">
      <alignment horizontal="center"/>
    </xf>
    <xf numFmtId="2" fontId="0" fillId="4" borderId="14" xfId="0" applyNumberFormat="1" applyFont="1" applyFill="1" applyBorder="1"/>
    <xf numFmtId="0" fontId="3" fillId="20" borderId="13" xfId="0" applyFont="1" applyFill="1" applyBorder="1"/>
    <xf numFmtId="0" fontId="0" fillId="20" borderId="14" xfId="0" applyFont="1" applyFill="1" applyBorder="1"/>
    <xf numFmtId="0" fontId="0" fillId="4" borderId="13" xfId="0" applyFont="1" applyFill="1" applyBorder="1" applyAlignment="1">
      <alignment horizontal="left"/>
    </xf>
    <xf numFmtId="2" fontId="0" fillId="4" borderId="14" xfId="0" applyNumberFormat="1" applyFont="1" applyFill="1" applyBorder="1" applyAlignment="1">
      <alignment horizontal="right"/>
    </xf>
    <xf numFmtId="0" fontId="0" fillId="4" borderId="13" xfId="0" applyFont="1" applyFill="1" applyBorder="1" applyAlignment="1">
      <alignment wrapText="1"/>
    </xf>
    <xf numFmtId="0" fontId="0" fillId="4" borderId="13" xfId="0" applyFont="1" applyFill="1" applyBorder="1" applyAlignment="1">
      <alignment horizontal="left" wrapText="1"/>
    </xf>
    <xf numFmtId="2" fontId="32" fillId="4" borderId="14" xfId="0" applyNumberFormat="1" applyFont="1" applyFill="1" applyBorder="1"/>
    <xf numFmtId="0" fontId="32" fillId="4" borderId="13" xfId="0" applyFont="1" applyFill="1" applyBorder="1" applyAlignment="1">
      <alignment horizontal="left"/>
    </xf>
    <xf numFmtId="0" fontId="32" fillId="4" borderId="13" xfId="0" applyFont="1" applyFill="1" applyBorder="1" applyAlignment="1">
      <alignment horizontal="left" wrapText="1"/>
    </xf>
    <xf numFmtId="0" fontId="0" fillId="4" borderId="10" xfId="0" applyFont="1" applyFill="1" applyBorder="1" applyAlignment="1">
      <alignment wrapText="1"/>
    </xf>
    <xf numFmtId="0" fontId="0" fillId="4" borderId="11" xfId="0" applyFont="1" applyFill="1" applyBorder="1"/>
    <xf numFmtId="0" fontId="0" fillId="4" borderId="11" xfId="0" applyFont="1" applyFill="1" applyBorder="1" applyAlignment="1">
      <alignment horizontal="center"/>
    </xf>
    <xf numFmtId="2" fontId="0" fillId="4" borderId="12" xfId="0" applyNumberFormat="1" applyFont="1" applyFill="1" applyBorder="1"/>
    <xf numFmtId="0" fontId="72" fillId="0" borderId="25" xfId="0" applyFont="1" applyBorder="1" applyAlignment="1">
      <alignment horizontal="center" vertical="center" wrapText="1"/>
    </xf>
    <xf numFmtId="0" fontId="72" fillId="0" borderId="24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3" fillId="0" borderId="0" xfId="0" applyFont="1" applyBorder="1" applyAlignment="1">
      <alignment horizontal="center" vertical="center" wrapText="1"/>
    </xf>
    <xf numFmtId="4" fontId="73" fillId="0" borderId="0" xfId="0" applyNumberFormat="1" applyFont="1" applyBorder="1" applyAlignment="1">
      <alignment horizontal="left" vertical="center" wrapText="1"/>
    </xf>
    <xf numFmtId="10" fontId="73" fillId="0" borderId="0" xfId="0" applyNumberFormat="1" applyFont="1" applyBorder="1" applyAlignment="1">
      <alignment horizontal="center" vertical="center" wrapText="1"/>
    </xf>
    <xf numFmtId="43" fontId="73" fillId="6" borderId="0" xfId="0" applyNumberFormat="1" applyFont="1" applyFill="1" applyBorder="1" applyAlignment="1">
      <alignment vertical="center" wrapText="1"/>
    </xf>
    <xf numFmtId="10" fontId="73" fillId="6" borderId="0" xfId="3" applyNumberFormat="1" applyFont="1" applyFill="1" applyBorder="1" applyAlignment="1">
      <alignment vertical="center" wrapText="1"/>
    </xf>
    <xf numFmtId="43" fontId="73" fillId="4" borderId="0" xfId="0" applyNumberFormat="1" applyFont="1" applyFill="1" applyBorder="1" applyAlignment="1">
      <alignment vertical="center" wrapText="1"/>
    </xf>
    <xf numFmtId="10" fontId="73" fillId="4" borderId="0" xfId="3" applyNumberFormat="1" applyFont="1" applyFill="1" applyBorder="1" applyAlignment="1">
      <alignment vertical="center" wrapText="1"/>
    </xf>
    <xf numFmtId="10" fontId="73" fillId="4" borderId="0" xfId="0" applyNumberFormat="1" applyFont="1" applyFill="1" applyBorder="1" applyAlignment="1">
      <alignment vertical="center" wrapText="1"/>
    </xf>
    <xf numFmtId="0" fontId="72" fillId="0" borderId="26" xfId="0" applyFont="1" applyBorder="1" applyAlignment="1">
      <alignment horizontal="center" vertical="center" wrapText="1"/>
    </xf>
    <xf numFmtId="0" fontId="72" fillId="0" borderId="26" xfId="0" applyFont="1" applyBorder="1" applyAlignment="1">
      <alignment horizontal="right" vertical="center" wrapText="1"/>
    </xf>
    <xf numFmtId="43" fontId="72" fillId="0" borderId="26" xfId="0" applyNumberFormat="1" applyFont="1" applyBorder="1" applyAlignment="1">
      <alignment horizontal="center" vertical="center" wrapText="1"/>
    </xf>
    <xf numFmtId="10" fontId="72" fillId="0" borderId="26" xfId="1" applyNumberFormat="1" applyFont="1" applyBorder="1" applyAlignment="1">
      <alignment horizontal="center" vertical="center" wrapText="1"/>
    </xf>
    <xf numFmtId="10" fontId="72" fillId="0" borderId="26" xfId="3" applyNumberFormat="1" applyFont="1" applyBorder="1" applyAlignment="1">
      <alignment horizontal="center" vertical="center" wrapText="1"/>
    </xf>
    <xf numFmtId="0" fontId="73" fillId="0" borderId="26" xfId="0" applyFont="1" applyBorder="1" applyAlignment="1">
      <alignment horizontal="center" vertical="center" wrapText="1"/>
    </xf>
    <xf numFmtId="43" fontId="73" fillId="0" borderId="26" xfId="1" applyFont="1" applyBorder="1" applyAlignment="1">
      <alignment horizontal="right" vertical="center" wrapText="1"/>
    </xf>
    <xf numFmtId="0" fontId="0" fillId="7" borderId="37" xfId="0" applyFill="1" applyBorder="1" applyAlignment="1">
      <alignment horizontal="center"/>
    </xf>
    <xf numFmtId="0" fontId="3" fillId="11" borderId="0" xfId="0" applyFont="1" applyFill="1" applyBorder="1" applyAlignment="1">
      <alignment horizontal="center"/>
    </xf>
    <xf numFmtId="0" fontId="40" fillId="10" borderId="0" xfId="0" applyFont="1" applyFill="1" applyBorder="1" applyAlignment="1">
      <alignment horizontal="left"/>
    </xf>
    <xf numFmtId="0" fontId="35" fillId="10" borderId="18" xfId="0" applyFont="1" applyFill="1" applyBorder="1" applyAlignment="1">
      <alignment horizontal="center"/>
    </xf>
    <xf numFmtId="0" fontId="35" fillId="10" borderId="21" xfId="0" applyFont="1" applyFill="1" applyBorder="1" applyAlignment="1">
      <alignment horizontal="center"/>
    </xf>
    <xf numFmtId="0" fontId="36" fillId="4" borderId="0" xfId="0" applyFont="1" applyFill="1" applyBorder="1" applyAlignment="1">
      <alignment horizontal="left"/>
    </xf>
    <xf numFmtId="0" fontId="35" fillId="10" borderId="0" xfId="0" applyFont="1" applyFill="1" applyBorder="1" applyAlignment="1">
      <alignment horizontal="center"/>
    </xf>
    <xf numFmtId="0" fontId="35" fillId="10" borderId="41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0" fillId="7" borderId="0" xfId="0" applyFont="1" applyFill="1" applyBorder="1" applyAlignment="1">
      <alignment horizontal="left"/>
    </xf>
    <xf numFmtId="0" fontId="30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left" wrapText="1"/>
    </xf>
    <xf numFmtId="0" fontId="0" fillId="4" borderId="0" xfId="0" applyFill="1" applyBorder="1" applyAlignment="1">
      <alignment horizontal="left"/>
    </xf>
    <xf numFmtId="0" fontId="32" fillId="4" borderId="0" xfId="0" applyFont="1" applyFill="1" applyBorder="1" applyAlignment="1">
      <alignment horizontal="left" wrapText="1"/>
    </xf>
    <xf numFmtId="0" fontId="43" fillId="0" borderId="0" xfId="0" applyFont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0" fillId="7" borderId="0" xfId="0" applyFont="1" applyFill="1" applyBorder="1" applyAlignment="1">
      <alignment horizontal="left" wrapText="1"/>
    </xf>
    <xf numFmtId="0" fontId="0" fillId="4" borderId="0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center"/>
    </xf>
    <xf numFmtId="0" fontId="32" fillId="4" borderId="0" xfId="0" applyFont="1" applyFill="1" applyBorder="1" applyAlignment="1">
      <alignment horizontal="left"/>
    </xf>
    <xf numFmtId="0" fontId="2" fillId="10" borderId="15" xfId="0" applyFont="1" applyFill="1" applyBorder="1" applyAlignment="1">
      <alignment horizontal="center"/>
    </xf>
    <xf numFmtId="0" fontId="2" fillId="10" borderId="16" xfId="0" applyFont="1" applyFill="1" applyBorder="1" applyAlignment="1">
      <alignment horizontal="center"/>
    </xf>
    <xf numFmtId="0" fontId="2" fillId="10" borderId="17" xfId="0" applyFont="1" applyFill="1" applyBorder="1" applyAlignment="1">
      <alignment horizontal="center"/>
    </xf>
    <xf numFmtId="0" fontId="0" fillId="0" borderId="45" xfId="0" applyBorder="1" applyAlignment="1">
      <alignment horizontal="left" vertical="center" wrapText="1"/>
    </xf>
    <xf numFmtId="0" fontId="0" fillId="0" borderId="37" xfId="0" applyBorder="1" applyAlignment="1">
      <alignment horizontal="left" vertical="center"/>
    </xf>
    <xf numFmtId="0" fontId="49" fillId="0" borderId="4" xfId="0" applyFont="1" applyBorder="1" applyAlignment="1">
      <alignment horizontal="center" vertical="center" wrapText="1"/>
    </xf>
    <xf numFmtId="0" fontId="49" fillId="0" borderId="5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50" fillId="0" borderId="42" xfId="0" applyFont="1" applyBorder="1" applyAlignment="1">
      <alignment horizontal="center" vertical="center"/>
    </xf>
    <xf numFmtId="0" fontId="50" fillId="0" borderId="43" xfId="0" applyFont="1" applyBorder="1" applyAlignment="1">
      <alignment horizontal="center" vertical="center"/>
    </xf>
    <xf numFmtId="0" fontId="50" fillId="0" borderId="44" xfId="0" applyFont="1" applyBorder="1" applyAlignment="1">
      <alignment horizontal="center" vertical="center"/>
    </xf>
    <xf numFmtId="0" fontId="51" fillId="0" borderId="42" xfId="0" applyFont="1" applyBorder="1" applyAlignment="1">
      <alignment horizontal="center" vertical="center"/>
    </xf>
    <xf numFmtId="0" fontId="51" fillId="0" borderId="43" xfId="0" applyFont="1" applyBorder="1" applyAlignment="1">
      <alignment horizontal="center" vertical="center"/>
    </xf>
    <xf numFmtId="0" fontId="51" fillId="0" borderId="44" xfId="0" applyFont="1" applyBorder="1" applyAlignment="1">
      <alignment horizontal="center" vertical="center"/>
    </xf>
    <xf numFmtId="0" fontId="0" fillId="0" borderId="39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45" xfId="0" applyBorder="1" applyAlignment="1">
      <alignment horizontal="left" vertical="center"/>
    </xf>
    <xf numFmtId="0" fontId="0" fillId="0" borderId="37" xfId="0" applyBorder="1" applyAlignment="1">
      <alignment horizontal="left" vertical="center" wrapText="1"/>
    </xf>
    <xf numFmtId="0" fontId="0" fillId="0" borderId="46" xfId="0" applyBorder="1" applyAlignment="1">
      <alignment horizontal="left" vertical="center" wrapText="1"/>
    </xf>
    <xf numFmtId="0" fontId="0" fillId="0" borderId="47" xfId="0" applyBorder="1" applyAlignment="1">
      <alignment horizontal="left" vertical="center" wrapText="1"/>
    </xf>
    <xf numFmtId="0" fontId="51" fillId="0" borderId="48" xfId="0" applyFont="1" applyBorder="1" applyAlignment="1">
      <alignment horizontal="center" vertical="center"/>
    </xf>
    <xf numFmtId="0" fontId="51" fillId="0" borderId="49" xfId="0" applyFont="1" applyBorder="1" applyAlignment="1">
      <alignment horizontal="center" vertical="center"/>
    </xf>
    <xf numFmtId="0" fontId="51" fillId="0" borderId="50" xfId="0" applyFont="1" applyBorder="1" applyAlignment="1">
      <alignment horizontal="center" vertical="center"/>
    </xf>
    <xf numFmtId="0" fontId="0" fillId="0" borderId="39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51" fillId="0" borderId="54" xfId="0" applyFont="1" applyFill="1" applyBorder="1" applyAlignment="1">
      <alignment horizontal="center" vertical="center" wrapText="1"/>
    </xf>
    <xf numFmtId="0" fontId="51" fillId="0" borderId="55" xfId="0" applyFont="1" applyFill="1" applyBorder="1" applyAlignment="1">
      <alignment horizontal="center" vertical="center" wrapText="1"/>
    </xf>
    <xf numFmtId="0" fontId="51" fillId="0" borderId="56" xfId="0" applyFont="1" applyFill="1" applyBorder="1" applyAlignment="1">
      <alignment horizontal="center" vertical="center" wrapText="1"/>
    </xf>
    <xf numFmtId="0" fontId="51" fillId="0" borderId="57" xfId="0" applyFont="1" applyBorder="1" applyAlignment="1">
      <alignment horizontal="center" vertical="center" wrapText="1"/>
    </xf>
    <xf numFmtId="0" fontId="51" fillId="0" borderId="58" xfId="0" applyFont="1" applyBorder="1" applyAlignment="1">
      <alignment horizontal="center" vertical="center" wrapText="1"/>
    </xf>
    <xf numFmtId="0" fontId="51" fillId="0" borderId="59" xfId="0" applyFont="1" applyBorder="1" applyAlignment="1">
      <alignment horizontal="center" vertical="center" wrapText="1"/>
    </xf>
    <xf numFmtId="0" fontId="0" fillId="0" borderId="51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55" fillId="0" borderId="45" xfId="0" applyFont="1" applyFill="1" applyBorder="1" applyAlignment="1">
      <alignment horizontal="left" vertical="center"/>
    </xf>
    <xf numFmtId="0" fontId="55" fillId="0" borderId="37" xfId="0" applyFont="1" applyFill="1" applyBorder="1" applyAlignment="1">
      <alignment horizontal="left" vertical="center"/>
    </xf>
    <xf numFmtId="0" fontId="55" fillId="0" borderId="46" xfId="0" applyFont="1" applyFill="1" applyBorder="1" applyAlignment="1">
      <alignment horizontal="left" vertical="center"/>
    </xf>
    <xf numFmtId="0" fontId="55" fillId="0" borderId="47" xfId="0" applyFont="1" applyFill="1" applyBorder="1" applyAlignment="1">
      <alignment horizontal="left" vertical="center"/>
    </xf>
    <xf numFmtId="0" fontId="52" fillId="21" borderId="51" xfId="0" applyFont="1" applyFill="1" applyBorder="1" applyAlignment="1">
      <alignment horizontal="center" vertical="center"/>
    </xf>
    <xf numFmtId="0" fontId="52" fillId="21" borderId="52" xfId="0" applyFont="1" applyFill="1" applyBorder="1" applyAlignment="1">
      <alignment horizontal="center" vertical="center"/>
    </xf>
    <xf numFmtId="0" fontId="52" fillId="21" borderId="60" xfId="0" applyFont="1" applyFill="1" applyBorder="1" applyAlignment="1">
      <alignment horizontal="center" vertical="center"/>
    </xf>
    <xf numFmtId="0" fontId="53" fillId="22" borderId="46" xfId="0" applyFont="1" applyFill="1" applyBorder="1" applyAlignment="1">
      <alignment horizontal="center" vertical="center"/>
    </xf>
    <xf numFmtId="0" fontId="53" fillId="22" borderId="47" xfId="0" applyFont="1" applyFill="1" applyBorder="1" applyAlignment="1">
      <alignment horizontal="center" vertical="center"/>
    </xf>
    <xf numFmtId="0" fontId="55" fillId="0" borderId="39" xfId="0" applyFont="1" applyFill="1" applyBorder="1" applyAlignment="1">
      <alignment horizontal="left" vertical="center"/>
    </xf>
    <xf numFmtId="0" fontId="55" fillId="0" borderId="38" xfId="0" applyFont="1" applyFill="1" applyBorder="1" applyAlignment="1">
      <alignment horizontal="left" vertic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10" borderId="38" xfId="0" applyFont="1" applyFill="1" applyBorder="1" applyAlignment="1">
      <alignment horizontal="center"/>
    </xf>
    <xf numFmtId="0" fontId="43" fillId="4" borderId="0" xfId="0" applyFont="1" applyFill="1" applyBorder="1" applyAlignment="1">
      <alignment horizontal="left"/>
    </xf>
    <xf numFmtId="0" fontId="43" fillId="4" borderId="0" xfId="0" applyFont="1" applyFill="1" applyBorder="1" applyAlignment="1">
      <alignment horizontal="left" wrapText="1"/>
    </xf>
    <xf numFmtId="0" fontId="3" fillId="15" borderId="0" xfId="0" applyFont="1" applyFill="1" applyBorder="1" applyAlignment="1">
      <alignment horizontal="center"/>
    </xf>
    <xf numFmtId="0" fontId="36" fillId="4" borderId="0" xfId="0" applyFont="1" applyFill="1" applyBorder="1" applyAlignment="1">
      <alignment horizontal="left" wrapText="1"/>
    </xf>
    <xf numFmtId="0" fontId="0" fillId="0" borderId="8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2" fillId="10" borderId="51" xfId="0" applyFont="1" applyFill="1" applyBorder="1" applyAlignment="1">
      <alignment horizontal="center"/>
    </xf>
    <xf numFmtId="0" fontId="2" fillId="10" borderId="52" xfId="0" applyFont="1" applyFill="1" applyBorder="1" applyAlignment="1">
      <alignment horizontal="center"/>
    </xf>
    <xf numFmtId="0" fontId="2" fillId="10" borderId="6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left" wrapText="1"/>
    </xf>
    <xf numFmtId="0" fontId="3" fillId="7" borderId="13" xfId="0" applyFont="1" applyFill="1" applyBorder="1" applyAlignment="1">
      <alignment horizontal="left"/>
    </xf>
    <xf numFmtId="0" fontId="3" fillId="7" borderId="0" xfId="0" applyFont="1" applyFill="1" applyBorder="1" applyAlignment="1">
      <alignment horizontal="left"/>
    </xf>
    <xf numFmtId="0" fontId="32" fillId="4" borderId="13" xfId="0" applyFont="1" applyFill="1" applyBorder="1" applyAlignment="1">
      <alignment horizontal="left"/>
    </xf>
    <xf numFmtId="0" fontId="3" fillId="15" borderId="13" xfId="0" applyFont="1" applyFill="1" applyBorder="1" applyAlignment="1">
      <alignment horizontal="center"/>
    </xf>
    <xf numFmtId="0" fontId="0" fillId="15" borderId="13" xfId="0" applyFont="1" applyFill="1" applyBorder="1" applyAlignment="1">
      <alignment horizontal="center"/>
    </xf>
    <xf numFmtId="0" fontId="0" fillId="15" borderId="0" xfId="0" applyFont="1" applyFill="1" applyBorder="1" applyAlignment="1">
      <alignment horizontal="center"/>
    </xf>
    <xf numFmtId="0" fontId="0" fillId="4" borderId="13" xfId="0" applyFont="1" applyFill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10" borderId="39" xfId="0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4" borderId="8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/>
    </xf>
    <xf numFmtId="0" fontId="66" fillId="4" borderId="0" xfId="0" applyFont="1" applyFill="1" applyBorder="1" applyAlignment="1">
      <alignment horizontal="left" vertical="center"/>
    </xf>
    <xf numFmtId="0" fontId="64" fillId="3" borderId="0" xfId="0" applyFont="1" applyFill="1" applyAlignment="1">
      <alignment horizontal="left" vertical="center" wrapText="1"/>
    </xf>
    <xf numFmtId="43" fontId="64" fillId="2" borderId="1" xfId="1" applyFont="1" applyFill="1" applyBorder="1" applyAlignment="1">
      <alignment horizontal="center" vertical="top" wrapText="1"/>
    </xf>
    <xf numFmtId="0" fontId="70" fillId="0" borderId="0" xfId="0" applyFont="1" applyAlignment="1">
      <alignment horizontal="center"/>
    </xf>
    <xf numFmtId="0" fontId="65" fillId="2" borderId="0" xfId="0" applyFont="1" applyFill="1" applyAlignment="1">
      <alignment horizontal="left" vertical="top" wrapText="1"/>
    </xf>
    <xf numFmtId="0" fontId="65" fillId="2" borderId="0" xfId="0" applyFont="1" applyFill="1" applyAlignment="1">
      <alignment vertical="top" wrapText="1"/>
    </xf>
    <xf numFmtId="43" fontId="65" fillId="2" borderId="0" xfId="1" applyFont="1" applyFill="1" applyAlignment="1">
      <alignment vertical="top" wrapText="1"/>
    </xf>
    <xf numFmtId="0" fontId="64" fillId="3" borderId="0" xfId="0" applyFont="1" applyFill="1" applyAlignment="1">
      <alignment horizontal="left" vertical="top" wrapText="1"/>
    </xf>
    <xf numFmtId="0" fontId="64" fillId="3" borderId="0" xfId="0" applyFont="1" applyFill="1" applyAlignment="1">
      <alignment vertical="top" wrapText="1"/>
    </xf>
    <xf numFmtId="43" fontId="64" fillId="2" borderId="0" xfId="1" applyFont="1" applyFill="1" applyAlignment="1">
      <alignment vertical="top" wrapText="1"/>
    </xf>
    <xf numFmtId="44" fontId="65" fillId="0" borderId="3" xfId="2" applyFont="1" applyBorder="1" applyAlignment="1">
      <alignment horizontal="center"/>
    </xf>
    <xf numFmtId="0" fontId="64" fillId="4" borderId="0" xfId="0" applyFont="1" applyFill="1" applyAlignment="1">
      <alignment horizontal="center"/>
    </xf>
    <xf numFmtId="44" fontId="65" fillId="4" borderId="3" xfId="2" applyFont="1" applyFill="1" applyBorder="1" applyAlignment="1">
      <alignment horizontal="center"/>
    </xf>
    <xf numFmtId="0" fontId="65" fillId="2" borderId="0" xfId="0" applyFont="1" applyFill="1" applyAlignment="1">
      <alignment horizontal="center" vertical="top" wrapText="1"/>
    </xf>
    <xf numFmtId="0" fontId="10" fillId="4" borderId="18" xfId="0" applyFont="1" applyFill="1" applyBorder="1" applyAlignment="1">
      <alignment horizontal="left" vertical="center" wrapText="1"/>
    </xf>
    <xf numFmtId="0" fontId="9" fillId="0" borderId="16" xfId="0" applyFont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 wrapText="1"/>
    </xf>
    <xf numFmtId="43" fontId="10" fillId="0" borderId="0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1" fontId="12" fillId="6" borderId="37" xfId="8" applyNumberFormat="1" applyFont="1" applyFill="1" applyBorder="1" applyAlignment="1">
      <alignment horizontal="center" vertical="center" wrapText="1"/>
    </xf>
    <xf numFmtId="4" fontId="12" fillId="6" borderId="37" xfId="8" applyNumberFormat="1" applyFont="1" applyFill="1" applyBorder="1" applyAlignment="1">
      <alignment horizontal="left" vertical="center" wrapText="1"/>
    </xf>
    <xf numFmtId="44" fontId="60" fillId="4" borderId="37" xfId="2" applyFont="1" applyFill="1" applyBorder="1" applyAlignment="1">
      <alignment horizontal="center" vertical="center" wrapText="1"/>
    </xf>
    <xf numFmtId="0" fontId="33" fillId="4" borderId="37" xfId="8" applyNumberFormat="1" applyFont="1" applyFill="1" applyBorder="1" applyAlignment="1">
      <alignment horizontal="center" vertical="center" wrapText="1"/>
    </xf>
    <xf numFmtId="0" fontId="33" fillId="0" borderId="37" xfId="8" applyNumberFormat="1" applyFont="1" applyBorder="1" applyAlignment="1">
      <alignment horizontal="center" vertical="center" wrapText="1"/>
    </xf>
    <xf numFmtId="44" fontId="60" fillId="4" borderId="64" xfId="2" applyFont="1" applyFill="1" applyBorder="1" applyAlignment="1">
      <alignment horizontal="center" vertical="center" wrapText="1"/>
    </xf>
    <xf numFmtId="44" fontId="60" fillId="4" borderId="55" xfId="2" applyFont="1" applyFill="1" applyBorder="1" applyAlignment="1">
      <alignment horizontal="center" vertical="center" wrapText="1"/>
    </xf>
    <xf numFmtId="44" fontId="60" fillId="4" borderId="38" xfId="2" applyFont="1" applyFill="1" applyBorder="1" applyAlignment="1">
      <alignment horizontal="center" vertical="center" wrapText="1"/>
    </xf>
    <xf numFmtId="0" fontId="12" fillId="6" borderId="37" xfId="8" applyNumberFormat="1" applyFont="1" applyFill="1" applyBorder="1" applyAlignment="1">
      <alignment horizontal="left" vertical="center" wrapText="1"/>
    </xf>
    <xf numFmtId="4" fontId="12" fillId="6" borderId="37" xfId="8" applyNumberFormat="1" applyFont="1" applyFill="1" applyBorder="1" applyAlignment="1">
      <alignment vertical="center" wrapText="1"/>
    </xf>
    <xf numFmtId="44" fontId="60" fillId="4" borderId="21" xfId="2" applyFont="1" applyFill="1" applyBorder="1" applyAlignment="1">
      <alignment horizontal="center" vertical="center" wrapText="1"/>
    </xf>
    <xf numFmtId="44" fontId="60" fillId="4" borderId="24" xfId="2" applyFont="1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/>
    </xf>
    <xf numFmtId="0" fontId="0" fillId="6" borderId="64" xfId="0" applyFill="1" applyBorder="1" applyAlignment="1">
      <alignment horizontal="center" wrapText="1"/>
    </xf>
    <xf numFmtId="0" fontId="0" fillId="6" borderId="55" xfId="0" applyFill="1" applyBorder="1" applyAlignment="1">
      <alignment horizontal="center" wrapText="1"/>
    </xf>
    <xf numFmtId="0" fontId="0" fillId="6" borderId="38" xfId="0" applyFill="1" applyBorder="1" applyAlignment="1">
      <alignment horizontal="center" wrapText="1"/>
    </xf>
    <xf numFmtId="44" fontId="3" fillId="4" borderId="37" xfId="2" applyFont="1" applyFill="1" applyBorder="1" applyAlignment="1">
      <alignment horizontal="center" vertical="center"/>
    </xf>
    <xf numFmtId="0" fontId="0" fillId="6" borderId="51" xfId="0" applyFill="1" applyBorder="1" applyAlignment="1">
      <alignment horizontal="center" wrapText="1"/>
    </xf>
    <xf numFmtId="0" fontId="0" fillId="6" borderId="45" xfId="0" applyFill="1" applyBorder="1" applyAlignment="1">
      <alignment horizontal="center" wrapText="1"/>
    </xf>
    <xf numFmtId="0" fontId="0" fillId="6" borderId="52" xfId="0" applyFill="1" applyBorder="1" applyAlignment="1">
      <alignment horizontal="left" vertical="center" wrapText="1"/>
    </xf>
    <xf numFmtId="0" fontId="0" fillId="6" borderId="37" xfId="0" applyFill="1" applyBorder="1" applyAlignment="1">
      <alignment horizontal="left" vertical="center" wrapText="1"/>
    </xf>
    <xf numFmtId="44" fontId="3" fillId="4" borderId="60" xfId="2" applyFont="1" applyFill="1" applyBorder="1" applyAlignment="1">
      <alignment horizontal="center" vertical="center"/>
    </xf>
    <xf numFmtId="44" fontId="3" fillId="4" borderId="53" xfId="2" applyFont="1" applyFill="1" applyBorder="1" applyAlignment="1">
      <alignment horizontal="center" vertical="center"/>
    </xf>
    <xf numFmtId="0" fontId="0" fillId="6" borderId="65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6" borderId="64" xfId="0" applyFill="1" applyBorder="1" applyAlignment="1">
      <alignment horizontal="left" vertical="center" wrapText="1"/>
    </xf>
    <xf numFmtId="0" fontId="0" fillId="6" borderId="38" xfId="0" applyFill="1" applyBorder="1" applyAlignment="1">
      <alignment horizontal="left" vertical="center" wrapText="1"/>
    </xf>
    <xf numFmtId="44" fontId="3" fillId="4" borderId="66" xfId="2" applyFont="1" applyFill="1" applyBorder="1" applyAlignment="1">
      <alignment horizontal="center" vertical="center"/>
    </xf>
    <xf numFmtId="44" fontId="3" fillId="4" borderId="40" xfId="2" applyFont="1" applyFill="1" applyBorder="1" applyAlignment="1">
      <alignment horizontal="center" vertical="center"/>
    </xf>
    <xf numFmtId="0" fontId="0" fillId="6" borderId="64" xfId="0" applyFill="1" applyBorder="1" applyAlignment="1">
      <alignment horizontal="center"/>
    </xf>
    <xf numFmtId="0" fontId="0" fillId="6" borderId="55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6" borderId="64" xfId="0" applyFill="1" applyBorder="1" applyAlignment="1">
      <alignment horizontal="left" wrapText="1"/>
    </xf>
    <xf numFmtId="0" fontId="0" fillId="6" borderId="55" xfId="0" applyFill="1" applyBorder="1" applyAlignment="1">
      <alignment horizontal="left" wrapText="1"/>
    </xf>
    <xf numFmtId="0" fontId="0" fillId="6" borderId="38" xfId="0" applyFill="1" applyBorder="1" applyAlignment="1">
      <alignment horizontal="left" wrapText="1"/>
    </xf>
    <xf numFmtId="44" fontId="3" fillId="4" borderId="64" xfId="2" applyFont="1" applyFill="1" applyBorder="1" applyAlignment="1">
      <alignment horizontal="center" vertical="center"/>
    </xf>
    <xf numFmtId="44" fontId="3" fillId="4" borderId="55" xfId="2" applyFont="1" applyFill="1" applyBorder="1" applyAlignment="1">
      <alignment horizontal="center" vertical="center"/>
    </xf>
    <xf numFmtId="44" fontId="3" fillId="4" borderId="38" xfId="2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72" fillId="0" borderId="22" xfId="0" applyFont="1" applyBorder="1" applyAlignment="1">
      <alignment horizontal="center" vertical="center" wrapText="1"/>
    </xf>
    <xf numFmtId="0" fontId="72" fillId="0" borderId="23" xfId="0" applyFont="1" applyBorder="1" applyAlignment="1">
      <alignment horizontal="center" vertical="center" wrapText="1"/>
    </xf>
    <xf numFmtId="43" fontId="72" fillId="0" borderId="18" xfId="0" applyNumberFormat="1" applyFont="1" applyBorder="1" applyAlignment="1">
      <alignment horizontal="center" vertical="center" wrapText="1"/>
    </xf>
    <xf numFmtId="0" fontId="72" fillId="0" borderId="18" xfId="0" applyFont="1" applyBorder="1" applyAlignment="1">
      <alignment horizontal="center" vertical="center" wrapText="1"/>
    </xf>
    <xf numFmtId="0" fontId="73" fillId="0" borderId="0" xfId="0" applyFont="1" applyBorder="1" applyAlignment="1">
      <alignment horizontal="center" vertical="center" wrapText="1"/>
    </xf>
    <xf numFmtId="17" fontId="10" fillId="0" borderId="0" xfId="0" applyNumberFormat="1" applyFont="1" applyBorder="1" applyAlignment="1">
      <alignment horizontal="left" vertical="top" wrapText="1"/>
    </xf>
    <xf numFmtId="17" fontId="10" fillId="0" borderId="19" xfId="0" applyNumberFormat="1" applyFont="1" applyBorder="1" applyAlignment="1">
      <alignment horizontal="left" vertical="top" wrapText="1"/>
    </xf>
    <xf numFmtId="0" fontId="72" fillId="0" borderId="2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72" fillId="0" borderId="16" xfId="0" applyFont="1" applyBorder="1" applyAlignment="1">
      <alignment horizontal="center" vertical="center" wrapText="1"/>
    </xf>
    <xf numFmtId="0" fontId="72" fillId="0" borderId="21" xfId="1" applyNumberFormat="1" applyFont="1" applyBorder="1" applyAlignment="1">
      <alignment horizontal="center" vertical="center" wrapText="1"/>
    </xf>
    <xf numFmtId="0" fontId="72" fillId="0" borderId="24" xfId="1" applyNumberFormat="1" applyFont="1" applyBorder="1" applyAlignment="1">
      <alignment horizontal="center" vertical="center" wrapText="1"/>
    </xf>
    <xf numFmtId="0" fontId="19" fillId="0" borderId="0" xfId="5" applyFont="1" applyBorder="1" applyAlignment="1">
      <alignment horizontal="left" vertical="center" wrapText="1"/>
    </xf>
    <xf numFmtId="0" fontId="19" fillId="0" borderId="14" xfId="5" applyFont="1" applyBorder="1" applyAlignment="1">
      <alignment horizontal="left" vertical="center" wrapText="1"/>
    </xf>
    <xf numFmtId="0" fontId="19" fillId="0" borderId="16" xfId="5" applyFont="1" applyBorder="1" applyAlignment="1">
      <alignment horizontal="left" vertical="center" wrapText="1"/>
    </xf>
    <xf numFmtId="0" fontId="19" fillId="0" borderId="17" xfId="5" applyFont="1" applyBorder="1" applyAlignment="1">
      <alignment horizontal="left" vertical="center" wrapText="1"/>
    </xf>
    <xf numFmtId="0" fontId="13" fillId="5" borderId="4" xfId="5" applyFont="1" applyFill="1" applyBorder="1" applyAlignment="1">
      <alignment horizontal="center"/>
    </xf>
    <xf numFmtId="0" fontId="13" fillId="5" borderId="5" xfId="5" applyFont="1" applyFill="1" applyBorder="1" applyAlignment="1">
      <alignment horizontal="center"/>
    </xf>
    <xf numFmtId="0" fontId="13" fillId="5" borderId="6" xfId="5" applyFont="1" applyFill="1" applyBorder="1" applyAlignment="1">
      <alignment horizontal="center"/>
    </xf>
    <xf numFmtId="0" fontId="13" fillId="8" borderId="15" xfId="5" applyFont="1" applyFill="1" applyBorder="1" applyAlignment="1">
      <alignment horizontal="center"/>
    </xf>
    <xf numFmtId="0" fontId="13" fillId="8" borderId="16" xfId="5" applyFont="1" applyFill="1" applyBorder="1" applyAlignment="1">
      <alignment horizontal="center"/>
    </xf>
    <xf numFmtId="0" fontId="13" fillId="8" borderId="30" xfId="5" applyFont="1" applyFill="1" applyBorder="1" applyAlignment="1">
      <alignment horizontal="center"/>
    </xf>
    <xf numFmtId="0" fontId="13" fillId="8" borderId="26" xfId="5" applyFont="1" applyFill="1" applyBorder="1" applyAlignment="1">
      <alignment horizontal="center"/>
    </xf>
    <xf numFmtId="0" fontId="18" fillId="0" borderId="34" xfId="5" applyFont="1" applyBorder="1" applyAlignment="1">
      <alignment horizontal="center" vertical="center"/>
    </xf>
    <xf numFmtId="0" fontId="18" fillId="0" borderId="18" xfId="5" applyFont="1" applyBorder="1" applyAlignment="1">
      <alignment horizontal="center" vertical="center"/>
    </xf>
    <xf numFmtId="0" fontId="18" fillId="0" borderId="35" xfId="5" applyFont="1" applyBorder="1" applyAlignment="1">
      <alignment horizontal="center" vertical="center"/>
    </xf>
    <xf numFmtId="0" fontId="28" fillId="9" borderId="0" xfId="7" applyFont="1" applyFill="1" applyAlignment="1">
      <alignment horizontal="center" wrapText="1"/>
    </xf>
    <xf numFmtId="0" fontId="27" fillId="0" borderId="0" xfId="7"/>
    <xf numFmtId="0" fontId="0" fillId="4" borderId="37" xfId="0" applyFill="1" applyBorder="1" applyAlignment="1">
      <alignment horizontal="center" vertical="center"/>
    </xf>
    <xf numFmtId="0" fontId="0" fillId="4" borderId="53" xfId="0" applyFill="1" applyBorder="1" applyAlignment="1">
      <alignment horizontal="center" vertical="center" wrapText="1"/>
    </xf>
    <xf numFmtId="0" fontId="0" fillId="4" borderId="61" xfId="0" applyFill="1" applyBorder="1" applyAlignment="1">
      <alignment horizontal="center" vertical="center" wrapText="1"/>
    </xf>
    <xf numFmtId="0" fontId="29" fillId="4" borderId="37" xfId="0" applyFont="1" applyFill="1" applyBorder="1" applyAlignment="1">
      <alignment horizontal="center" vertical="center" wrapText="1"/>
    </xf>
  </cellXfs>
  <cellStyles count="9">
    <cellStyle name="Moeda" xfId="2" builtinId="4"/>
    <cellStyle name="Moeda 2" xfId="4"/>
    <cellStyle name="Normal" xfId="0" builtinId="0"/>
    <cellStyle name="Normal 2" xfId="7"/>
    <cellStyle name="Normal 2 2 2" xfId="5"/>
    <cellStyle name="Normal 3 3" xfId="8"/>
    <cellStyle name="Porcentagem" xfId="3" builtinId="5"/>
    <cellStyle name="Porcentagem 2" xfId="6"/>
    <cellStyle name="Vírgula" xfId="1" builtinId="3"/>
  </cellStyles>
  <dxfs count="92"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36637</xdr:rowOff>
    </xdr:from>
    <xdr:to>
      <xdr:col>0</xdr:col>
      <xdr:colOff>4339004</xdr:colOff>
      <xdr:row>2</xdr:row>
      <xdr:rowOff>256443</xdr:rowOff>
    </xdr:to>
    <xdr:pic>
      <xdr:nvPicPr>
        <xdr:cNvPr id="2" name="Imagem 1" descr="Logo do Governo de Mato Gross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37"/>
          <a:ext cx="4339004" cy="708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280865</xdr:colOff>
      <xdr:row>0</xdr:row>
      <xdr:rowOff>1</xdr:rowOff>
    </xdr:from>
    <xdr:to>
      <xdr:col>0</xdr:col>
      <xdr:colOff>4619869</xdr:colOff>
      <xdr:row>2</xdr:row>
      <xdr:rowOff>207597</xdr:rowOff>
    </xdr:to>
    <xdr:pic>
      <xdr:nvPicPr>
        <xdr:cNvPr id="2" name="Imagem 1" descr="Logo do Governo de Mato Gross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923" y="1"/>
          <a:ext cx="4339004" cy="696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0</xdr:row>
      <xdr:rowOff>0</xdr:rowOff>
    </xdr:from>
    <xdr:to>
      <xdr:col>1</xdr:col>
      <xdr:colOff>55196</xdr:colOff>
      <xdr:row>2</xdr:row>
      <xdr:rowOff>207596</xdr:rowOff>
    </xdr:to>
    <xdr:pic>
      <xdr:nvPicPr>
        <xdr:cNvPr id="2" name="Imagem 1" descr="Logo do Governo de Mato Gross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0"/>
          <a:ext cx="4341446" cy="715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341922</xdr:colOff>
      <xdr:row>0</xdr:row>
      <xdr:rowOff>36636</xdr:rowOff>
    </xdr:from>
    <xdr:to>
      <xdr:col>0</xdr:col>
      <xdr:colOff>4680926</xdr:colOff>
      <xdr:row>3</xdr:row>
      <xdr:rowOff>2</xdr:rowOff>
    </xdr:to>
    <xdr:pic>
      <xdr:nvPicPr>
        <xdr:cNvPr id="2" name="Imagem 1" descr="Logo do Governo de Mato Gross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980" y="36636"/>
          <a:ext cx="4339004" cy="696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3642946</xdr:colOff>
      <xdr:row>2</xdr:row>
      <xdr:rowOff>207597</xdr:rowOff>
    </xdr:to>
    <xdr:pic>
      <xdr:nvPicPr>
        <xdr:cNvPr id="2" name="Imagem 1" descr="Logo do Governo de Mato Gross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4338271" cy="702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3642946</xdr:colOff>
      <xdr:row>2</xdr:row>
      <xdr:rowOff>207597</xdr:rowOff>
    </xdr:to>
    <xdr:pic>
      <xdr:nvPicPr>
        <xdr:cNvPr id="2" name="Imagem 1" descr="Logo do Governo de Mato Gross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4338271" cy="702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-HP\Users\pmc\Documents\Downloads\REVIS&#195;O%2002%20-%20L&#211;GICA\LOGICA%20EM%2022-07-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EONARDO\01_SEDUC\01_Boletins\Boletim%20Abril%202005_R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API-SINTETICO"/>
      <sheetName val="SINAPI-01-2014"/>
      <sheetName val="MAPA COTAÇÃO (MC01)"/>
      <sheetName val="estimativa de custo IRMA DULCE"/>
      <sheetName val="ELÉTRICA"/>
      <sheetName val="INFRA"/>
      <sheetName val="LÓGICA 2"/>
      <sheetName val="LÓGICA 22"/>
    </sheetNames>
    <sheetDataSet>
      <sheetData sheetId="0"/>
      <sheetData sheetId="1"/>
      <sheetData sheetId="2"/>
      <sheetData sheetId="3">
        <row r="6">
          <cell r="B6" t="str">
            <v>CASA IRMÃ DULCE</v>
          </cell>
        </row>
        <row r="7">
          <cell r="I7">
            <v>0.27279999999999999</v>
          </cell>
        </row>
      </sheetData>
      <sheetData sheetId="4">
        <row r="25">
          <cell r="F25">
            <v>25.390000000000004</v>
          </cell>
        </row>
      </sheetData>
      <sheetData sheetId="5">
        <row r="27">
          <cell r="F27">
            <v>2.8000000000000003</v>
          </cell>
        </row>
        <row r="44">
          <cell r="F44">
            <v>10.09</v>
          </cell>
        </row>
        <row r="62">
          <cell r="F62">
            <v>12.790000000000001</v>
          </cell>
        </row>
        <row r="80">
          <cell r="F80">
            <v>46.55</v>
          </cell>
        </row>
        <row r="98">
          <cell r="F98">
            <v>27</v>
          </cell>
        </row>
        <row r="116">
          <cell r="F116">
            <v>29.27</v>
          </cell>
        </row>
        <row r="134">
          <cell r="F134">
            <v>22.459999999999997</v>
          </cell>
        </row>
        <row r="152">
          <cell r="F152">
            <v>21.23</v>
          </cell>
        </row>
        <row r="170">
          <cell r="F170">
            <v>6.5099999999999989</v>
          </cell>
        </row>
        <row r="188">
          <cell r="F188">
            <v>4.9800000000000004</v>
          </cell>
        </row>
        <row r="206">
          <cell r="F206">
            <v>22.68</v>
          </cell>
        </row>
        <row r="224">
          <cell r="F224">
            <v>13.27</v>
          </cell>
        </row>
        <row r="242">
          <cell r="F242">
            <v>2.9060000000000006</v>
          </cell>
        </row>
        <row r="261">
          <cell r="F261">
            <v>2.6460000000000004</v>
          </cell>
        </row>
        <row r="279">
          <cell r="F279">
            <v>0.39760000000000001</v>
          </cell>
        </row>
        <row r="297">
          <cell r="F297">
            <v>3.98</v>
          </cell>
        </row>
        <row r="315">
          <cell r="F315">
            <v>4.2699999999999996</v>
          </cell>
        </row>
        <row r="334">
          <cell r="F334">
            <v>125.10000000000001</v>
          </cell>
        </row>
        <row r="352">
          <cell r="F352">
            <v>9.11</v>
          </cell>
        </row>
        <row r="370">
          <cell r="F370">
            <v>43.54</v>
          </cell>
        </row>
        <row r="388">
          <cell r="F388">
            <v>11.78</v>
          </cell>
        </row>
        <row r="406">
          <cell r="F406">
            <v>104.63000000000001</v>
          </cell>
        </row>
        <row r="424">
          <cell r="F424">
            <v>92.77</v>
          </cell>
        </row>
        <row r="442">
          <cell r="F442">
            <v>130.80000000000001</v>
          </cell>
        </row>
        <row r="460">
          <cell r="F460">
            <v>68.009999999999991</v>
          </cell>
        </row>
        <row r="478">
          <cell r="F478">
            <v>6.5399999999999991</v>
          </cell>
        </row>
        <row r="496">
          <cell r="F496">
            <v>77.89</v>
          </cell>
        </row>
        <row r="514">
          <cell r="F514">
            <v>33.94</v>
          </cell>
        </row>
        <row r="532">
          <cell r="F532">
            <v>3.9999999999999996</v>
          </cell>
        </row>
      </sheetData>
      <sheetData sheetId="6">
        <row r="24">
          <cell r="F24">
            <v>8.7899999999999991</v>
          </cell>
        </row>
        <row r="42">
          <cell r="F42">
            <v>20.28</v>
          </cell>
        </row>
        <row r="78">
          <cell r="F78">
            <v>54.65</v>
          </cell>
        </row>
        <row r="96">
          <cell r="F96">
            <v>1.37</v>
          </cell>
        </row>
        <row r="116">
          <cell r="F116">
            <v>93.740000000000009</v>
          </cell>
        </row>
        <row r="134">
          <cell r="F134">
            <v>22.82</v>
          </cell>
        </row>
        <row r="155">
          <cell r="F155">
            <v>372.28999999999996</v>
          </cell>
        </row>
        <row r="177">
          <cell r="F177">
            <v>1567.1299999999997</v>
          </cell>
        </row>
        <row r="195">
          <cell r="F195">
            <v>1038.8</v>
          </cell>
        </row>
        <row r="213">
          <cell r="F213">
            <v>300.60000000000002</v>
          </cell>
        </row>
        <row r="231">
          <cell r="F231">
            <v>41.78</v>
          </cell>
        </row>
        <row r="249">
          <cell r="F249">
            <v>48.029999999999994</v>
          </cell>
        </row>
        <row r="267">
          <cell r="F267">
            <v>55.91</v>
          </cell>
        </row>
        <row r="285">
          <cell r="F285">
            <v>11.819999999999999</v>
          </cell>
        </row>
        <row r="303">
          <cell r="F303">
            <v>1.5000000000000002</v>
          </cell>
        </row>
        <row r="321">
          <cell r="F321">
            <v>2.59</v>
          </cell>
        </row>
        <row r="339">
          <cell r="F339">
            <v>3821.9100000000003</v>
          </cell>
        </row>
        <row r="357">
          <cell r="F357">
            <v>24.71</v>
          </cell>
        </row>
        <row r="374">
          <cell r="F374">
            <v>16.48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um"/>
      <sheetName val="Plan2"/>
      <sheetName val="Plan3"/>
      <sheetName val="cobertura quadra"/>
      <sheetName val="CRON REF"/>
      <sheetName val="cobertura_quadra"/>
      <sheetName val="CRON_REF"/>
    </sheetNames>
    <sheetDataSet>
      <sheetData sheetId="0" refreshError="1">
        <row r="3">
          <cell r="A3" t="str">
            <v>Obra :001 -  001</v>
          </cell>
        </row>
        <row r="4">
          <cell r="A4" t="str">
            <v xml:space="preserve">Total da Planilha - </v>
          </cell>
          <cell r="B4" t="str">
            <v>364.742,2448</v>
          </cell>
        </row>
        <row r="5">
          <cell r="A5" t="str">
            <v>Cód. Tarefa</v>
          </cell>
          <cell r="B5" t="str">
            <v>Descrição</v>
          </cell>
          <cell r="C5" t="str">
            <v>Unidade</v>
          </cell>
          <cell r="D5" t="str">
            <v>Valor Unitário</v>
          </cell>
        </row>
        <row r="6">
          <cell r="A6" t="str">
            <v>001</v>
          </cell>
          <cell r="B6" t="str">
            <v>BOLETIM DE REFERÊNCIA DE PREÇOS - ABRIL 2005</v>
          </cell>
          <cell r="D6">
            <v>364742.24479999999</v>
          </cell>
        </row>
        <row r="7">
          <cell r="A7" t="str">
            <v>001.01</v>
          </cell>
          <cell r="B7" t="str">
            <v>DEMOLIÇÃO E RETIRADA</v>
          </cell>
          <cell r="D7">
            <v>1590.6348</v>
          </cell>
        </row>
        <row r="8">
          <cell r="A8" t="str">
            <v>001.01.00020</v>
          </cell>
          <cell r="B8" t="str">
            <v>Demolição de cobertura construída c/telha de barro ou cerâmica</v>
          </cell>
          <cell r="C8" t="str">
            <v>M2</v>
          </cell>
          <cell r="D8">
            <v>2.6091000000000002</v>
          </cell>
        </row>
        <row r="9">
          <cell r="A9" t="str">
            <v>001.01.00040</v>
          </cell>
          <cell r="B9" t="str">
            <v>Demolição de cobertura construída c/telha de cimento amianto, alumínio, plastico e ferro galvanizado</v>
          </cell>
          <cell r="C9" t="str">
            <v>M2</v>
          </cell>
          <cell r="D9">
            <v>1.0871999999999999</v>
          </cell>
        </row>
        <row r="10">
          <cell r="A10" t="str">
            <v>001.01.00060</v>
          </cell>
          <cell r="B10" t="str">
            <v>Demolição de madeiramento de telhado constituído por tesouras (telha de barro)</v>
          </cell>
          <cell r="C10" t="str">
            <v>M2</v>
          </cell>
          <cell r="D10">
            <v>3.9278</v>
          </cell>
        </row>
        <row r="11">
          <cell r="A11" t="str">
            <v>001.01.00080</v>
          </cell>
          <cell r="B11" t="str">
            <v>Demolição de madeiramento de telhado constituído por tesouras (telha de cimento aminato e alumínio)</v>
          </cell>
          <cell r="C11" t="str">
            <v>M2</v>
          </cell>
          <cell r="D11">
            <v>3.3856999999999999</v>
          </cell>
        </row>
        <row r="12">
          <cell r="A12" t="str">
            <v>001.01.00100</v>
          </cell>
          <cell r="B12" t="str">
            <v>Demolição de madeiramento de telhado tipo pontaletados (telhas de barro)</v>
          </cell>
          <cell r="C12" t="str">
            <v>M2</v>
          </cell>
          <cell r="D12">
            <v>2.9251</v>
          </cell>
        </row>
        <row r="13">
          <cell r="A13" t="str">
            <v>001.01.00120</v>
          </cell>
          <cell r="B13" t="str">
            <v>Demolição de madeiramento de telhado tipo pontaletados (telhas de cimento aminato ou alumínio)</v>
          </cell>
          <cell r="C13" t="str">
            <v>M2</v>
          </cell>
          <cell r="D13">
            <v>2.9251</v>
          </cell>
        </row>
        <row r="14">
          <cell r="A14" t="str">
            <v>001.01.00130</v>
          </cell>
          <cell r="B14" t="str">
            <v>Demolição de Ripamento em Cobertura Barro ou Cerâmica</v>
          </cell>
          <cell r="C14" t="str">
            <v>m2</v>
          </cell>
          <cell r="D14">
            <v>0.19040000000000001</v>
          </cell>
        </row>
        <row r="15">
          <cell r="A15" t="str">
            <v>001.01.00140</v>
          </cell>
          <cell r="B15" t="str">
            <v>Demolição de estrutura de ferro  para  telhados</v>
          </cell>
          <cell r="C15" t="str">
            <v>M2</v>
          </cell>
          <cell r="D15">
            <v>8.0597999999999992</v>
          </cell>
        </row>
        <row r="16">
          <cell r="A16" t="str">
            <v>001.01.00160</v>
          </cell>
          <cell r="B16" t="str">
            <v>Retirada de cobertura de madeira - caibros e vigas</v>
          </cell>
          <cell r="C16" t="str">
            <v>ML</v>
          </cell>
          <cell r="D16">
            <v>0.20039999999999999</v>
          </cell>
        </row>
        <row r="17">
          <cell r="A17" t="str">
            <v>001.01.00180</v>
          </cell>
          <cell r="B17" t="str">
            <v>Retirada de cobertura de madeira - ripas</v>
          </cell>
          <cell r="C17" t="str">
            <v>ML</v>
          </cell>
          <cell r="D17">
            <v>0.1002</v>
          </cell>
        </row>
        <row r="18">
          <cell r="A18" t="str">
            <v>001.01.00200</v>
          </cell>
          <cell r="B18" t="str">
            <v>Retirada de cobertura em telhas de barro s/aproveitamento das cumeeiras e espigões</v>
          </cell>
          <cell r="C18" t="str">
            <v>UN</v>
          </cell>
          <cell r="D18">
            <v>0.27660000000000001</v>
          </cell>
        </row>
        <row r="19">
          <cell r="A19" t="str">
            <v>001.01.00220</v>
          </cell>
          <cell r="B19" t="str">
            <v>Retirada de cobertura em telhas de cimento aminato, alumínio, plástico ou ferro galvanizado</v>
          </cell>
          <cell r="C19" t="str">
            <v>UN</v>
          </cell>
          <cell r="D19">
            <v>3.6886000000000001</v>
          </cell>
        </row>
        <row r="20">
          <cell r="A20" t="str">
            <v>001.01.00240</v>
          </cell>
          <cell r="B20" t="str">
            <v>Retirada de cobertura em telhas cerãmicas ( plan , colonial , francesa , etc. )</v>
          </cell>
          <cell r="C20" t="str">
            <v>M2</v>
          </cell>
          <cell r="D20">
            <v>2.4449999999999998</v>
          </cell>
        </row>
        <row r="21">
          <cell r="A21" t="str">
            <v>001.01.00260</v>
          </cell>
          <cell r="B21" t="str">
            <v>Retirada de cobertura em telhas de cimento aminato, alumínio, plástico e c.g.</v>
          </cell>
          <cell r="C21" t="str">
            <v>M2</v>
          </cell>
          <cell r="D21">
            <v>1.3028999999999999</v>
          </cell>
        </row>
        <row r="22">
          <cell r="A22" t="str">
            <v>001.01.00280</v>
          </cell>
          <cell r="B22" t="str">
            <v>Retirada de madeiramento de telhado constituído por tesouras (telha de barro)</v>
          </cell>
          <cell r="C22" t="str">
            <v>M2</v>
          </cell>
          <cell r="D22">
            <v>3.0061</v>
          </cell>
        </row>
        <row r="23">
          <cell r="A23" t="str">
            <v>001.01.00300</v>
          </cell>
          <cell r="B23" t="str">
            <v>Retirada de madeiramento de telhado constituído por tesouras (telha de cimento amianto ou alumínio)</v>
          </cell>
          <cell r="C23" t="str">
            <v>M2</v>
          </cell>
          <cell r="D23">
            <v>2.5051000000000001</v>
          </cell>
        </row>
        <row r="24">
          <cell r="A24" t="str">
            <v>001.01.00320</v>
          </cell>
          <cell r="B24" t="str">
            <v>Retirada de madeiramento de telhado tipo pontaletados (telhas de barro)</v>
          </cell>
          <cell r="C24" t="str">
            <v>M2</v>
          </cell>
          <cell r="D24">
            <v>2.004</v>
          </cell>
        </row>
        <row r="25">
          <cell r="A25" t="str">
            <v>001.01.00340</v>
          </cell>
          <cell r="B25" t="str">
            <v>Retirada de madeiramento de telhado tipo pontaletados (telhas de cimento amianto ou alumínio)</v>
          </cell>
          <cell r="C25" t="str">
            <v>M2</v>
          </cell>
          <cell r="D25">
            <v>1.8036000000000001</v>
          </cell>
        </row>
        <row r="26">
          <cell r="A26" t="str">
            <v>001.01.00360</v>
          </cell>
          <cell r="B26" t="str">
            <v>Retirada de calhas e rufos metálicos</v>
          </cell>
          <cell r="C26" t="str">
            <v>M2</v>
          </cell>
          <cell r="D26">
            <v>3.0522</v>
          </cell>
        </row>
        <row r="27">
          <cell r="A27" t="str">
            <v>001.01.00380</v>
          </cell>
          <cell r="B27" t="str">
            <v>Demolição de revestimento de argamassa de cal e areia (inclusive emboço)</v>
          </cell>
          <cell r="C27" t="str">
            <v>M2</v>
          </cell>
          <cell r="D27">
            <v>1.9035</v>
          </cell>
        </row>
        <row r="28">
          <cell r="A28" t="str">
            <v>001.01.00400</v>
          </cell>
          <cell r="B28" t="str">
            <v>Demolição de revestimento de argamassa mista (inclusive emboço)</v>
          </cell>
          <cell r="C28" t="str">
            <v>M2</v>
          </cell>
          <cell r="D28">
            <v>2.8553000000000002</v>
          </cell>
        </row>
        <row r="29">
          <cell r="A29" t="str">
            <v>001.01.00420</v>
          </cell>
          <cell r="B29" t="str">
            <v>Demolição de revestimento de argamassa de cimento e areia (inclusive emboço)</v>
          </cell>
          <cell r="C29" t="str">
            <v>M2</v>
          </cell>
          <cell r="D29">
            <v>7.3181000000000003</v>
          </cell>
        </row>
        <row r="30">
          <cell r="A30" t="str">
            <v>001.01.00440</v>
          </cell>
          <cell r="B30" t="str">
            <v>Demolição de azulejos pastilas ladrilhos cerâmicos ou base de gres (inclusive emboço)</v>
          </cell>
          <cell r="C30" t="str">
            <v>M2</v>
          </cell>
          <cell r="D30">
            <v>7.0641999999999996</v>
          </cell>
        </row>
        <row r="31">
          <cell r="A31" t="str">
            <v>001.01.00460</v>
          </cell>
          <cell r="B31" t="str">
            <v>Demolição de mármore, pedra ou granito (inclusive emboço)</v>
          </cell>
          <cell r="C31" t="str">
            <v>M2</v>
          </cell>
          <cell r="D31">
            <v>7.0641999999999996</v>
          </cell>
        </row>
        <row r="32">
          <cell r="A32" t="str">
            <v>001.01.00480</v>
          </cell>
          <cell r="B32" t="str">
            <v>Demolição de quadro negro</v>
          </cell>
          <cell r="C32" t="str">
            <v>M2</v>
          </cell>
          <cell r="D32">
            <v>7.0641999999999996</v>
          </cell>
        </row>
        <row r="33">
          <cell r="A33" t="str">
            <v>001.01.00500</v>
          </cell>
          <cell r="B33" t="str">
            <v>Retirada de revestimento com mármore, pedra ou granito (inclusive emboço)</v>
          </cell>
          <cell r="C33" t="str">
            <v>M2</v>
          </cell>
          <cell r="D33">
            <v>6.5143000000000004</v>
          </cell>
        </row>
        <row r="34">
          <cell r="A34" t="str">
            <v>001.01.00520</v>
          </cell>
          <cell r="B34" t="str">
            <v>Demolição de forro de estuque (inclusive entarugamento de madeira)</v>
          </cell>
          <cell r="C34" t="str">
            <v>M2</v>
          </cell>
          <cell r="D34">
            <v>2.0588000000000002</v>
          </cell>
        </row>
        <row r="35">
          <cell r="A35" t="str">
            <v>001.01.00540</v>
          </cell>
          <cell r="B35" t="str">
            <v>Demolição de forro de madeira ou de gesso (incluso entarugamento)</v>
          </cell>
          <cell r="C35" t="str">
            <v>M2</v>
          </cell>
          <cell r="D35">
            <v>1.7394000000000001</v>
          </cell>
        </row>
        <row r="36">
          <cell r="A36" t="str">
            <v>001.01.00560</v>
          </cell>
          <cell r="B36" t="str">
            <v>Demolição somente das tábuas ou chapas de madeira ou de gesso</v>
          </cell>
          <cell r="C36" t="str">
            <v>M2</v>
          </cell>
          <cell r="D36">
            <v>2.6091000000000002</v>
          </cell>
        </row>
        <row r="37">
          <cell r="A37" t="str">
            <v>001.01.00580</v>
          </cell>
          <cell r="B37" t="str">
            <v>Demolição de lambris de madeira inclusive entarugamento</v>
          </cell>
          <cell r="C37" t="str">
            <v>M2</v>
          </cell>
          <cell r="D37">
            <v>7.0641999999999996</v>
          </cell>
        </row>
        <row r="38">
          <cell r="A38" t="str">
            <v>001.01.00600</v>
          </cell>
          <cell r="B38" t="str">
            <v>Demolição somente de chapas ou placas de lambris ou madeira</v>
          </cell>
          <cell r="C38" t="str">
            <v>M2</v>
          </cell>
          <cell r="D38">
            <v>4.3993000000000002</v>
          </cell>
        </row>
        <row r="39">
          <cell r="A39" t="str">
            <v>001.01.00620</v>
          </cell>
          <cell r="B39" t="str">
            <v>Retirada de todo o forro inclusive vigas e sarrafos</v>
          </cell>
          <cell r="C39" t="str">
            <v>M2</v>
          </cell>
          <cell r="D39">
            <v>9.2608999999999995</v>
          </cell>
        </row>
        <row r="40">
          <cell r="A40" t="str">
            <v>001.01.00640</v>
          </cell>
          <cell r="B40" t="str">
            <v>Retirada de todos os lambris inclusive caibros e sarrafos</v>
          </cell>
          <cell r="C40" t="str">
            <v>M2</v>
          </cell>
          <cell r="D40">
            <v>9.2608999999999995</v>
          </cell>
        </row>
        <row r="41">
          <cell r="A41" t="str">
            <v>001.01.00660</v>
          </cell>
          <cell r="B41" t="str">
            <v>Demolição de alvenaria de tijolos maciços</v>
          </cell>
          <cell r="C41" t="str">
            <v>M3</v>
          </cell>
          <cell r="D41">
            <v>17.935300000000002</v>
          </cell>
        </row>
        <row r="42">
          <cell r="A42" t="str">
            <v>001.01.00680</v>
          </cell>
          <cell r="B42" t="str">
            <v>Retirada de alvenaria de tijolos maciços</v>
          </cell>
          <cell r="C42" t="str">
            <v>M3</v>
          </cell>
          <cell r="D42">
            <v>33.967100000000002</v>
          </cell>
        </row>
        <row r="43">
          <cell r="A43" t="str">
            <v>001.01.00700</v>
          </cell>
          <cell r="B43" t="str">
            <v>Demolição de alvenaria de tijolos cerâmicos</v>
          </cell>
          <cell r="C43" t="str">
            <v>M3</v>
          </cell>
          <cell r="D43">
            <v>13.045400000000001</v>
          </cell>
        </row>
        <row r="44">
          <cell r="A44" t="str">
            <v>001.01.00720</v>
          </cell>
          <cell r="B44" t="str">
            <v>Demolição de alvenaria de blocos de concreto</v>
          </cell>
          <cell r="C44" t="str">
            <v>M3</v>
          </cell>
          <cell r="D44">
            <v>13.045400000000001</v>
          </cell>
        </row>
        <row r="45">
          <cell r="A45" t="str">
            <v>001.01.00740</v>
          </cell>
          <cell r="B45" t="str">
            <v>Retirada de alvenaria de blocos de concreto</v>
          </cell>
          <cell r="C45" t="str">
            <v>M3</v>
          </cell>
          <cell r="D45">
            <v>26.090800000000002</v>
          </cell>
        </row>
        <row r="46">
          <cell r="A46" t="str">
            <v>001.01.00760</v>
          </cell>
          <cell r="B46" t="str">
            <v>Demolição de alvenaria de pedra</v>
          </cell>
          <cell r="C46" t="str">
            <v>M3</v>
          </cell>
          <cell r="D46">
            <v>33.1633</v>
          </cell>
        </row>
        <row r="47">
          <cell r="A47" t="str">
            <v>001.01.00780</v>
          </cell>
          <cell r="B47" t="str">
            <v>Retirada de alvenaria de pedra</v>
          </cell>
          <cell r="C47" t="str">
            <v>M3</v>
          </cell>
          <cell r="D47">
            <v>37.511800000000001</v>
          </cell>
        </row>
        <row r="48">
          <cell r="A48" t="str">
            <v>001.01.00800</v>
          </cell>
          <cell r="B48" t="str">
            <v>Demolição de alvenaria de placas de concreto celular</v>
          </cell>
          <cell r="C48" t="str">
            <v>M3</v>
          </cell>
          <cell r="D48">
            <v>7.6139999999999999</v>
          </cell>
        </row>
        <row r="49">
          <cell r="A49" t="str">
            <v>001.01.00820</v>
          </cell>
          <cell r="B49" t="str">
            <v>Retirada de alvenaria de placas de concreto celular</v>
          </cell>
          <cell r="C49" t="str">
            <v>M3</v>
          </cell>
          <cell r="D49">
            <v>13.028600000000001</v>
          </cell>
        </row>
        <row r="50">
          <cell r="A50" t="str">
            <v>001.01.00840</v>
          </cell>
          <cell r="B50" t="str">
            <v>Demolição de alvenaria de adobo</v>
          </cell>
          <cell r="C50" t="str">
            <v>M3</v>
          </cell>
          <cell r="D50">
            <v>19.035</v>
          </cell>
        </row>
        <row r="51">
          <cell r="A51" t="str">
            <v>001.01.00860</v>
          </cell>
          <cell r="B51" t="str">
            <v>Demolição de elemento vazado</v>
          </cell>
          <cell r="C51" t="str">
            <v>M2</v>
          </cell>
          <cell r="D51">
            <v>24.4664</v>
          </cell>
        </row>
        <row r="52">
          <cell r="A52" t="str">
            <v>001.01.00880</v>
          </cell>
          <cell r="B52" t="str">
            <v>Demolição inclusive entarugamento de paredes divisórias de tábuas e chapas</v>
          </cell>
          <cell r="C52" t="str">
            <v>M2</v>
          </cell>
          <cell r="D52">
            <v>3.8069999999999999</v>
          </cell>
        </row>
        <row r="53">
          <cell r="A53" t="str">
            <v>001.01.00900</v>
          </cell>
          <cell r="B53" t="str">
            <v>Demolição apenas das tábuas ou chapas das paredes divisórias</v>
          </cell>
          <cell r="C53" t="str">
            <v>M2</v>
          </cell>
          <cell r="D53">
            <v>2.6648999999999998</v>
          </cell>
        </row>
        <row r="54">
          <cell r="A54" t="str">
            <v>001.01.00920</v>
          </cell>
          <cell r="B54" t="str">
            <v>Retirada de divisória tipo naval</v>
          </cell>
          <cell r="C54" t="str">
            <v>m2</v>
          </cell>
          <cell r="D54">
            <v>1.5227999999999999</v>
          </cell>
        </row>
        <row r="55">
          <cell r="A55" t="str">
            <v>001.01.00940</v>
          </cell>
          <cell r="B55" t="str">
            <v>Demolição de alvenaria de fundação de tijolos maciços inclusive escavações necessárias</v>
          </cell>
          <cell r="C55" t="str">
            <v>M3</v>
          </cell>
          <cell r="D55">
            <v>67.934200000000004</v>
          </cell>
        </row>
        <row r="56">
          <cell r="A56" t="str">
            <v>001.01.00960</v>
          </cell>
          <cell r="B56" t="str">
            <v>Demolição de alvenaria de fundações de pedra</v>
          </cell>
          <cell r="C56" t="str">
            <v>M3</v>
          </cell>
          <cell r="D56">
            <v>34.262999999999998</v>
          </cell>
        </row>
        <row r="57">
          <cell r="A57" t="str">
            <v>001.01.00980</v>
          </cell>
          <cell r="B57" t="str">
            <v>Demolição de concreto simples em fundação</v>
          </cell>
          <cell r="C57" t="str">
            <v>M3</v>
          </cell>
          <cell r="D57">
            <v>58.915799999999997</v>
          </cell>
        </row>
        <row r="58">
          <cell r="A58" t="str">
            <v>001.01.01000</v>
          </cell>
          <cell r="B58" t="str">
            <v>Demolição de concreto armado em fundações</v>
          </cell>
          <cell r="C58" t="str">
            <v>M3</v>
          </cell>
          <cell r="D58">
            <v>150.42070000000001</v>
          </cell>
        </row>
        <row r="59">
          <cell r="A59" t="str">
            <v>001.01.01020</v>
          </cell>
          <cell r="B59" t="str">
            <v>Demolição de concreto simples acima do embasamento</v>
          </cell>
          <cell r="C59" t="str">
            <v>M3</v>
          </cell>
          <cell r="D59">
            <v>48.915999999999997</v>
          </cell>
        </row>
        <row r="60">
          <cell r="A60" t="str">
            <v>001.01.01040</v>
          </cell>
          <cell r="B60" t="str">
            <v>Demolição de concreto armado acima do embasamento</v>
          </cell>
          <cell r="C60" t="str">
            <v>M3</v>
          </cell>
          <cell r="D60">
            <v>135.1079</v>
          </cell>
        </row>
        <row r="61">
          <cell r="A61" t="str">
            <v>001.01.01042</v>
          </cell>
          <cell r="B61" t="str">
            <v>Rasgo em piso de concreto simples 7.00 x 7.00 cm para passagem de tubulação, utilizando máquina corta piso manual com disco diamantado</v>
          </cell>
          <cell r="C61" t="str">
            <v>ml</v>
          </cell>
          <cell r="D61">
            <v>3.4912999999999998</v>
          </cell>
        </row>
        <row r="62">
          <cell r="A62" t="str">
            <v>001.01.01045</v>
          </cell>
          <cell r="B62" t="str">
            <v>Rasgo em piso de concreto simples 10.00 x 7.00 cm para passagem de tubulação, utilizando máquina corta piso manual com disco diamantado</v>
          </cell>
          <cell r="C62" t="str">
            <v>ml</v>
          </cell>
          <cell r="D62">
            <v>4.4429999999999996</v>
          </cell>
        </row>
        <row r="63">
          <cell r="A63" t="str">
            <v>001.01.01050</v>
          </cell>
          <cell r="B63" t="str">
            <v>Rasgo em piso de concreto simples 15.00 x 7.00 cm para passagem de tubulação, utilizando máquina corta piso manual com disco diamantado</v>
          </cell>
          <cell r="C63" t="str">
            <v>ml</v>
          </cell>
          <cell r="D63">
            <v>6.3464999999999998</v>
          </cell>
        </row>
        <row r="64">
          <cell r="A64" t="str">
            <v>001.01.01060</v>
          </cell>
          <cell r="B64" t="str">
            <v>Demolição de assoalhos de tábuas incl.rodapés e cordões</v>
          </cell>
          <cell r="C64" t="str">
            <v>M2</v>
          </cell>
          <cell r="D64">
            <v>6.8522999999999996</v>
          </cell>
        </row>
        <row r="65">
          <cell r="A65" t="str">
            <v>001.01.01080</v>
          </cell>
          <cell r="B65" t="str">
            <v>Demolição de assoalhos de tábuas apenas das tábuas</v>
          </cell>
          <cell r="C65" t="str">
            <v>M2</v>
          </cell>
          <cell r="D65">
            <v>2.7408999999999999</v>
          </cell>
        </row>
        <row r="66">
          <cell r="A66" t="str">
            <v>001.01.01100</v>
          </cell>
          <cell r="B66" t="str">
            <v>Retirada de todo piso assoalho de tábuas inclusive vigamento de peróba</v>
          </cell>
          <cell r="C66" t="str">
            <v>M2</v>
          </cell>
          <cell r="D66">
            <v>11.176299999999999</v>
          </cell>
        </row>
        <row r="67">
          <cell r="A67" t="str">
            <v>001.01.01120</v>
          </cell>
          <cell r="B67" t="str">
            <v>Demolição de pisos de tacos madeira inclusive argamassa de assentamento</v>
          </cell>
          <cell r="C67" t="str">
            <v>M2</v>
          </cell>
          <cell r="D67">
            <v>8.3957999999999995</v>
          </cell>
        </row>
        <row r="68">
          <cell r="A68" t="str">
            <v>001.01.01140</v>
          </cell>
          <cell r="B68" t="str">
            <v>Retirada de pisos de tacos madeira inclusive argamassa de assentamento</v>
          </cell>
          <cell r="C68" t="str">
            <v>M2</v>
          </cell>
          <cell r="D68">
            <v>10.020200000000001</v>
          </cell>
        </row>
        <row r="69">
          <cell r="A69" t="str">
            <v>001.01.01160</v>
          </cell>
          <cell r="B69" t="str">
            <v>Demolição de rodapé de madeira</v>
          </cell>
          <cell r="C69" t="str">
            <v>ML</v>
          </cell>
          <cell r="D69">
            <v>0.30459999999999998</v>
          </cell>
        </row>
        <row r="70">
          <cell r="A70" t="str">
            <v>001.01.01180</v>
          </cell>
          <cell r="B70" t="str">
            <v>Retirada de rodapé de madeira</v>
          </cell>
          <cell r="C70" t="str">
            <v>ML</v>
          </cell>
          <cell r="D70">
            <v>0.48730000000000001</v>
          </cell>
        </row>
        <row r="71">
          <cell r="A71" t="str">
            <v>001.01.01200</v>
          </cell>
          <cell r="B71" t="str">
            <v>Demolição de pisos de ladrilhos em geral</v>
          </cell>
          <cell r="C71" t="str">
            <v>M2</v>
          </cell>
          <cell r="D71">
            <v>3.0438999999999998</v>
          </cell>
        </row>
        <row r="72">
          <cell r="A72" t="str">
            <v>001.01.01220</v>
          </cell>
          <cell r="B72" t="str">
            <v>Demolição de ladrilhos em geral sobre base ou lastro de concreto</v>
          </cell>
          <cell r="C72" t="str">
            <v>M2</v>
          </cell>
          <cell r="D72">
            <v>6.0877999999999997</v>
          </cell>
        </row>
        <row r="73">
          <cell r="A73" t="str">
            <v>001.01.01240</v>
          </cell>
          <cell r="B73" t="str">
            <v>Demolição de pisos de granilite ou cimentado</v>
          </cell>
          <cell r="C73" t="str">
            <v>M2</v>
          </cell>
          <cell r="D73">
            <v>1.1307</v>
          </cell>
        </row>
        <row r="74">
          <cell r="A74" t="str">
            <v>001.01.01260</v>
          </cell>
          <cell r="B74" t="str">
            <v>Retirada de pavimentação em paralelepípedo</v>
          </cell>
          <cell r="C74" t="str">
            <v>M2</v>
          </cell>
          <cell r="D74">
            <v>3.4788000000000001</v>
          </cell>
        </row>
        <row r="75">
          <cell r="A75" t="str">
            <v>001.01.01280</v>
          </cell>
          <cell r="B75" t="str">
            <v>Demolição de pavimentação asfáltica p/processo manual</v>
          </cell>
          <cell r="C75" t="str">
            <v>M2</v>
          </cell>
          <cell r="D75">
            <v>5.7104999999999997</v>
          </cell>
        </row>
        <row r="76">
          <cell r="A76" t="str">
            <v>001.01.01300</v>
          </cell>
          <cell r="B76" t="str">
            <v>Demolição de pisos cimentados sobre base ou lastro concreto</v>
          </cell>
          <cell r="C76" t="str">
            <v>M2</v>
          </cell>
          <cell r="D76">
            <v>5.6529999999999996</v>
          </cell>
        </row>
        <row r="77">
          <cell r="A77" t="str">
            <v>001.01.01320</v>
          </cell>
          <cell r="B77" t="str">
            <v>Demolição de lastro de concreto</v>
          </cell>
          <cell r="C77" t="str">
            <v>M2</v>
          </cell>
          <cell r="D77">
            <v>3.0438999999999998</v>
          </cell>
        </row>
        <row r="78">
          <cell r="A78" t="str">
            <v>001.01.01340</v>
          </cell>
          <cell r="B78" t="str">
            <v>Retirada de vidros inteiros</v>
          </cell>
          <cell r="C78" t="str">
            <v>M2</v>
          </cell>
          <cell r="D78">
            <v>2.3028</v>
          </cell>
        </row>
        <row r="79">
          <cell r="A79" t="str">
            <v>001.01.01360</v>
          </cell>
          <cell r="B79" t="str">
            <v>Retirada de esquadrias de madeira inclusive batente</v>
          </cell>
          <cell r="C79" t="str">
            <v>M2</v>
          </cell>
          <cell r="D79">
            <v>3.4788000000000001</v>
          </cell>
        </row>
        <row r="80">
          <cell r="A80" t="str">
            <v>001.01.01380</v>
          </cell>
          <cell r="B80" t="str">
            <v>Retirada de esquadrias metálicas</v>
          </cell>
          <cell r="C80" t="str">
            <v>M2</v>
          </cell>
          <cell r="D80">
            <v>4.5599999999999996</v>
          </cell>
        </row>
        <row r="81">
          <cell r="A81" t="str">
            <v>001.01.01400</v>
          </cell>
          <cell r="B81" t="str">
            <v>Retirada de fechaduras</v>
          </cell>
          <cell r="C81" t="str">
            <v>UN</v>
          </cell>
          <cell r="D81">
            <v>2.3028</v>
          </cell>
        </row>
        <row r="82">
          <cell r="A82" t="str">
            <v>001.01.01420</v>
          </cell>
          <cell r="B82" t="str">
            <v>Retirada de esquadria de madeira, somente as folhas</v>
          </cell>
          <cell r="C82" t="str">
            <v>M2</v>
          </cell>
          <cell r="D82">
            <v>1.5441</v>
          </cell>
        </row>
        <row r="83">
          <cell r="A83" t="str">
            <v>001.01.01440</v>
          </cell>
          <cell r="B83" t="str">
            <v>Retirada de aparelhos de louça ou ferro sanitário</v>
          </cell>
          <cell r="C83" t="str">
            <v>UN</v>
          </cell>
          <cell r="D83">
            <v>8.3524999999999991</v>
          </cell>
        </row>
        <row r="84">
          <cell r="A84" t="str">
            <v>001.01.01460</v>
          </cell>
          <cell r="B84" t="str">
            <v>Retirada de caixa dágua pré fabricada</v>
          </cell>
          <cell r="C84" t="str">
            <v>UN</v>
          </cell>
          <cell r="D84">
            <v>13.9208</v>
          </cell>
        </row>
        <row r="85">
          <cell r="A85" t="str">
            <v>001.01.01480</v>
          </cell>
          <cell r="B85" t="str">
            <v>Demolição de tubulação de ferro galvanizado até 2 pol</v>
          </cell>
          <cell r="C85" t="str">
            <v>ML</v>
          </cell>
          <cell r="D85">
            <v>1.6705000000000001</v>
          </cell>
        </row>
        <row r="86">
          <cell r="A86" t="str">
            <v>001.01.01500</v>
          </cell>
          <cell r="B86" t="str">
            <v>Demolição de tubulação de ferro galvanizado acima de 2 pol</v>
          </cell>
          <cell r="C86" t="str">
            <v>ML</v>
          </cell>
          <cell r="D86">
            <v>2.7841999999999998</v>
          </cell>
        </row>
        <row r="87">
          <cell r="A87" t="str">
            <v>001.01.01520</v>
          </cell>
          <cell r="B87" t="str">
            <v>Retirada de tubo de ferro galvanizado até 2 pol</v>
          </cell>
          <cell r="C87" t="str">
            <v>ML</v>
          </cell>
          <cell r="D87">
            <v>2.7841999999999998</v>
          </cell>
        </row>
        <row r="88">
          <cell r="A88" t="str">
            <v>001.01.01540</v>
          </cell>
          <cell r="B88" t="str">
            <v>Retirada de tubo de ferro galvanizado acima de 2 pol</v>
          </cell>
          <cell r="C88" t="str">
            <v>ML</v>
          </cell>
          <cell r="D88">
            <v>3.3410000000000002</v>
          </cell>
        </row>
        <row r="89">
          <cell r="A89" t="str">
            <v>001.01.01560</v>
          </cell>
          <cell r="B89" t="str">
            <v>Demolição de tubo de f.f.ate 3 pol</v>
          </cell>
          <cell r="C89" t="str">
            <v>ML</v>
          </cell>
          <cell r="D89">
            <v>1.6705000000000001</v>
          </cell>
        </row>
        <row r="90">
          <cell r="A90" t="str">
            <v>001.01.01580</v>
          </cell>
          <cell r="B90" t="str">
            <v>Demolição de tubo de f.f.acima 3 pol</v>
          </cell>
          <cell r="C90" t="str">
            <v>ML</v>
          </cell>
          <cell r="D90">
            <v>2.7841999999999998</v>
          </cell>
        </row>
        <row r="91">
          <cell r="A91" t="str">
            <v>001.01.01600</v>
          </cell>
          <cell r="B91" t="str">
            <v>Retirada de tubo de f.f.ate 3 pol</v>
          </cell>
          <cell r="C91" t="str">
            <v>ML</v>
          </cell>
          <cell r="D91">
            <v>2.7841999999999998</v>
          </cell>
        </row>
        <row r="92">
          <cell r="A92" t="str">
            <v>001.01.01620</v>
          </cell>
          <cell r="B92" t="str">
            <v>Retirada de tubo de f.f.acima de 3 pol</v>
          </cell>
          <cell r="C92" t="str">
            <v>ML</v>
          </cell>
          <cell r="D92">
            <v>3.3410000000000002</v>
          </cell>
        </row>
        <row r="93">
          <cell r="A93" t="str">
            <v>001.01.01640</v>
          </cell>
          <cell r="B93" t="str">
            <v>Demolição de tubo de barro ou c.a.ate 3 pol</v>
          </cell>
          <cell r="C93" t="str">
            <v>ML</v>
          </cell>
          <cell r="D93">
            <v>1.1136999999999999</v>
          </cell>
        </row>
        <row r="94">
          <cell r="A94" t="str">
            <v>001.01.01660</v>
          </cell>
          <cell r="B94" t="str">
            <v>Demolição de tubo de barro ou c.a.acima de 3 pol</v>
          </cell>
          <cell r="C94" t="str">
            <v>ML</v>
          </cell>
          <cell r="D94">
            <v>1.6705000000000001</v>
          </cell>
        </row>
        <row r="95">
          <cell r="A95" t="str">
            <v>001.01.01680</v>
          </cell>
          <cell r="B95" t="str">
            <v>Retirada de tubos de barro ou cimento amianto até 3 pol</v>
          </cell>
          <cell r="C95" t="str">
            <v>ML</v>
          </cell>
          <cell r="D95">
            <v>3.3410000000000002</v>
          </cell>
        </row>
        <row r="96">
          <cell r="A96" t="str">
            <v>001.01.01700</v>
          </cell>
          <cell r="B96" t="str">
            <v>Retirada de tubos de barro ou cimento amianto acima de 3 pol</v>
          </cell>
          <cell r="C96" t="str">
            <v>ML</v>
          </cell>
          <cell r="D96">
            <v>3.8978000000000002</v>
          </cell>
        </row>
        <row r="97">
          <cell r="A97" t="str">
            <v>001.01.01720</v>
          </cell>
          <cell r="B97" t="str">
            <v>Retirada de registro ate 2 pol</v>
          </cell>
          <cell r="C97" t="str">
            <v>UN</v>
          </cell>
          <cell r="D97">
            <v>6.1250999999999998</v>
          </cell>
        </row>
        <row r="98">
          <cell r="A98" t="str">
            <v>001.01.01740</v>
          </cell>
          <cell r="B98" t="str">
            <v>Retirada de calhas e condutores</v>
          </cell>
          <cell r="C98" t="str">
            <v>ML</v>
          </cell>
          <cell r="D98">
            <v>1.2209000000000001</v>
          </cell>
        </row>
        <row r="99">
          <cell r="A99" t="str">
            <v>001.01.01760</v>
          </cell>
          <cell r="B99" t="str">
            <v>Execução de desentupimento de esgoto</v>
          </cell>
          <cell r="C99" t="str">
            <v>ML</v>
          </cell>
          <cell r="D99">
            <v>2.0348000000000002</v>
          </cell>
        </row>
        <row r="100">
          <cell r="A100" t="str">
            <v>001.01.01780</v>
          </cell>
          <cell r="B100" t="str">
            <v>Retirada de caixa de descarga</v>
          </cell>
          <cell r="C100" t="str">
            <v>UN</v>
          </cell>
          <cell r="D100">
            <v>5.3921999999999999</v>
          </cell>
        </row>
        <row r="101">
          <cell r="A101" t="str">
            <v>001.01.01800</v>
          </cell>
          <cell r="B101" t="str">
            <v>Retirada de bancadas, balcões ou pias (aço,granilite,ardósia,etc)</v>
          </cell>
          <cell r="C101" t="str">
            <v>M2</v>
          </cell>
          <cell r="D101">
            <v>9.2216000000000005</v>
          </cell>
        </row>
        <row r="102">
          <cell r="A102" t="str">
            <v>001.01.01820</v>
          </cell>
          <cell r="B102" t="str">
            <v>Demolição de quadro de luz e força</v>
          </cell>
          <cell r="C102" t="str">
            <v>UN</v>
          </cell>
          <cell r="D102">
            <v>13.9208</v>
          </cell>
        </row>
        <row r="103">
          <cell r="A103" t="str">
            <v>001.01.01840</v>
          </cell>
          <cell r="B103" t="str">
            <v>Retirada de quadro de luz e força</v>
          </cell>
          <cell r="C103" t="str">
            <v>UN</v>
          </cell>
          <cell r="D103">
            <v>19.489100000000001</v>
          </cell>
        </row>
        <row r="104">
          <cell r="A104" t="str">
            <v>001.01.01860</v>
          </cell>
          <cell r="B104" t="str">
            <v>Retirada de aparelhos incandecentes</v>
          </cell>
          <cell r="C104" t="str">
            <v>UN</v>
          </cell>
          <cell r="D104">
            <v>0.55679999999999996</v>
          </cell>
        </row>
        <row r="105">
          <cell r="A105" t="str">
            <v>001.01.01880</v>
          </cell>
          <cell r="B105" t="str">
            <v>Retirada de aparelhos fluorescentes</v>
          </cell>
          <cell r="C105" t="str">
            <v>UN</v>
          </cell>
          <cell r="D105">
            <v>2.2273000000000001</v>
          </cell>
        </row>
        <row r="106">
          <cell r="A106" t="str">
            <v>001.01.01900</v>
          </cell>
          <cell r="B106" t="str">
            <v>Demolição de tubulação elétrica ate 2.00 pol</v>
          </cell>
          <cell r="C106" t="str">
            <v>ML</v>
          </cell>
          <cell r="D106">
            <v>1.6705000000000001</v>
          </cell>
        </row>
        <row r="107">
          <cell r="A107" t="str">
            <v>001.01.01920</v>
          </cell>
          <cell r="B107" t="str">
            <v>Demolição de tubulação elétrica acima de 2.00 pol</v>
          </cell>
          <cell r="C107" t="str">
            <v>ML</v>
          </cell>
          <cell r="D107">
            <v>2.7841999999999998</v>
          </cell>
        </row>
        <row r="108">
          <cell r="A108" t="str">
            <v>001.01.01940</v>
          </cell>
          <cell r="B108" t="str">
            <v>Retirada de fiação (até cabo n.2 awg)</v>
          </cell>
          <cell r="C108" t="str">
            <v>ML</v>
          </cell>
          <cell r="D108">
            <v>0.1114</v>
          </cell>
        </row>
        <row r="109">
          <cell r="A109" t="str">
            <v>001.01.01960</v>
          </cell>
          <cell r="B109" t="str">
            <v>Retirada de fiação (do cabo 1/0 ate 4/0 awg)</v>
          </cell>
          <cell r="C109" t="str">
            <v>ML</v>
          </cell>
          <cell r="D109">
            <v>0.22270000000000001</v>
          </cell>
        </row>
        <row r="110">
          <cell r="A110" t="str">
            <v>001.01.01980</v>
          </cell>
          <cell r="B110" t="str">
            <v>Retirada de interruptores, tomadas, campainhas, etc. (inclusive, condutores e caixas)</v>
          </cell>
          <cell r="C110" t="str">
            <v>UN</v>
          </cell>
          <cell r="D110">
            <v>0.1114</v>
          </cell>
        </row>
        <row r="111">
          <cell r="A111" t="str">
            <v>001.01.02000</v>
          </cell>
          <cell r="B111" t="str">
            <v>Retirada de postes de madeira ou concreto ate 11.00 m</v>
          </cell>
          <cell r="C111" t="str">
            <v>UN</v>
          </cell>
          <cell r="D111">
            <v>17.455300000000001</v>
          </cell>
        </row>
        <row r="112">
          <cell r="A112" t="str">
            <v>001.01.02020</v>
          </cell>
          <cell r="B112" t="str">
            <v>Retirada de arruelas</v>
          </cell>
          <cell r="C112" t="str">
            <v>UN</v>
          </cell>
          <cell r="D112">
            <v>0.1114</v>
          </cell>
        </row>
        <row r="113">
          <cell r="A113" t="str">
            <v>001.01.02040</v>
          </cell>
          <cell r="B113" t="str">
            <v>Retirada de cruzeta de madeira</v>
          </cell>
          <cell r="C113" t="str">
            <v>UN</v>
          </cell>
          <cell r="D113">
            <v>0.27839999999999998</v>
          </cell>
        </row>
        <row r="114">
          <cell r="A114" t="str">
            <v>001.01.02060</v>
          </cell>
          <cell r="B114" t="str">
            <v>Retirada de isoladores</v>
          </cell>
          <cell r="C114" t="str">
            <v>UN</v>
          </cell>
          <cell r="D114">
            <v>0.55679999999999996</v>
          </cell>
        </row>
        <row r="115">
          <cell r="A115" t="str">
            <v>001.01.02080</v>
          </cell>
          <cell r="B115" t="str">
            <v>Retirada de mão francesa</v>
          </cell>
          <cell r="C115" t="str">
            <v>UN</v>
          </cell>
          <cell r="D115">
            <v>0.55679999999999996</v>
          </cell>
        </row>
        <row r="116">
          <cell r="A116" t="str">
            <v>001.01.02100</v>
          </cell>
          <cell r="B116" t="str">
            <v>Retirada de parafuso máquina ou francês</v>
          </cell>
          <cell r="C116" t="str">
            <v>UN</v>
          </cell>
          <cell r="D116">
            <v>0.55679999999999996</v>
          </cell>
        </row>
        <row r="117">
          <cell r="A117" t="str">
            <v>001.01.02120</v>
          </cell>
          <cell r="B117" t="str">
            <v>Retirada de pino p/isolador de 15 kv</v>
          </cell>
          <cell r="C117" t="str">
            <v>UN</v>
          </cell>
          <cell r="D117">
            <v>0.83520000000000005</v>
          </cell>
        </row>
        <row r="118">
          <cell r="A118" t="str">
            <v>001.01.02140</v>
          </cell>
          <cell r="B118" t="str">
            <v>Retirada de disjuntor monofásico, bifásico ou trifásico de 15 a até 200 a</v>
          </cell>
          <cell r="C118" t="str">
            <v>UN</v>
          </cell>
          <cell r="D118">
            <v>1.0174000000000001</v>
          </cell>
        </row>
        <row r="119">
          <cell r="A119" t="str">
            <v>001.01.02160</v>
          </cell>
          <cell r="B119" t="str">
            <v>Retirada de chave trifásica com fusíveis de 30a até 200a</v>
          </cell>
          <cell r="C119" t="str">
            <v>UN</v>
          </cell>
          <cell r="D119">
            <v>3.0522</v>
          </cell>
        </row>
        <row r="120">
          <cell r="A120" t="str">
            <v>001.01.02180</v>
          </cell>
          <cell r="B120" t="str">
            <v>Retirada de ventilador de teto completo</v>
          </cell>
          <cell r="C120" t="str">
            <v>UN</v>
          </cell>
          <cell r="D120">
            <v>1.526</v>
          </cell>
        </row>
        <row r="121">
          <cell r="A121" t="str">
            <v>001.01.02200</v>
          </cell>
          <cell r="B121" t="str">
            <v>Retirada de refletor com lâmpada</v>
          </cell>
          <cell r="C121" t="str">
            <v>UN</v>
          </cell>
          <cell r="D121">
            <v>1.526</v>
          </cell>
        </row>
        <row r="122">
          <cell r="A122" t="str">
            <v>001.01.02220</v>
          </cell>
          <cell r="B122" t="str">
            <v>Remanejamento de fancoils</v>
          </cell>
          <cell r="C122" t="str">
            <v>UN</v>
          </cell>
          <cell r="D122">
            <v>80.161600000000007</v>
          </cell>
        </row>
        <row r="123">
          <cell r="A123" t="str">
            <v>001.01.02240</v>
          </cell>
          <cell r="B123" t="str">
            <v>Retirada c/ remoção de transformador de at/bt-15 kv 75 a 150 kva</v>
          </cell>
          <cell r="C123" t="str">
            <v>UN</v>
          </cell>
          <cell r="D123">
            <v>199.11799999999999</v>
          </cell>
        </row>
        <row r="124">
          <cell r="A124" t="str">
            <v>001.01.02260</v>
          </cell>
          <cell r="B124" t="str">
            <v>Retirada com remoção de grupo motor-gerador de 60 a 250 kva</v>
          </cell>
          <cell r="C124" t="str">
            <v>UN</v>
          </cell>
          <cell r="D124">
            <v>199.11799999999999</v>
          </cell>
        </row>
        <row r="125">
          <cell r="A125" t="str">
            <v>001.01.02280</v>
          </cell>
          <cell r="B125" t="str">
            <v>Remoção de pintura a cal</v>
          </cell>
          <cell r="C125" t="str">
            <v>M2</v>
          </cell>
          <cell r="D125">
            <v>0.81220000000000003</v>
          </cell>
        </row>
        <row r="126">
          <cell r="A126" t="str">
            <v>001.01.02300</v>
          </cell>
          <cell r="B126" t="str">
            <v>Remoção de pintura a gesso cola ou base de látex (pva)</v>
          </cell>
          <cell r="C126" t="str">
            <v>M2</v>
          </cell>
          <cell r="D126">
            <v>1.0829</v>
          </cell>
        </row>
        <row r="127">
          <cell r="A127" t="str">
            <v>001.01.02320</v>
          </cell>
          <cell r="B127" t="str">
            <v>Remoção de pintura a óleo esmalte verniz ou grafite</v>
          </cell>
          <cell r="C127" t="str">
            <v>M2</v>
          </cell>
          <cell r="D127">
            <v>2.0588000000000002</v>
          </cell>
        </row>
        <row r="128">
          <cell r="A128" t="str">
            <v>001.01.02340</v>
          </cell>
          <cell r="B128" t="str">
            <v>Raspagem e lixamento de pintura a óleo esmalte verniz ou grafite</v>
          </cell>
          <cell r="C128" t="str">
            <v>M2</v>
          </cell>
          <cell r="D128">
            <v>1.5441</v>
          </cell>
        </row>
        <row r="129">
          <cell r="A129" t="str">
            <v>001.02</v>
          </cell>
          <cell r="B129" t="str">
            <v>SERVIÇOS PRELIMINARES</v>
          </cell>
          <cell r="D129">
            <v>3235.6857</v>
          </cell>
        </row>
        <row r="130">
          <cell r="A130" t="str">
            <v>001.02.00020</v>
          </cell>
          <cell r="B130" t="str">
            <v>Execução de Corte e destocamento inclusive remoção de árvore de pequeno porte com diâmetro até 15 cm</v>
          </cell>
          <cell r="C130" t="str">
            <v>un</v>
          </cell>
          <cell r="D130">
            <v>19.833600000000001</v>
          </cell>
        </row>
        <row r="131">
          <cell r="A131" t="str">
            <v>001.02.00040</v>
          </cell>
          <cell r="B131" t="str">
            <v>Execução de Corte e destocamento inclusive remoção de árvore de médio porte com diâmetro até 25 cm</v>
          </cell>
          <cell r="C131" t="str">
            <v>UN</v>
          </cell>
          <cell r="D131">
            <v>25.9434</v>
          </cell>
        </row>
        <row r="132">
          <cell r="A132" t="str">
            <v>001.02.00060</v>
          </cell>
          <cell r="B132" t="str">
            <v>Execução de Corte e destocamento de árvore de grande porte com diâmetro médio de 50 cm</v>
          </cell>
          <cell r="C132" t="str">
            <v>un</v>
          </cell>
          <cell r="D132">
            <v>115.05800000000001</v>
          </cell>
        </row>
        <row r="133">
          <cell r="A133" t="str">
            <v>001.02.00080</v>
          </cell>
          <cell r="B133" t="str">
            <v>Execução de Roçado em capoeirão c/empilhamento e queima de resíduos</v>
          </cell>
          <cell r="C133" t="str">
            <v>M2</v>
          </cell>
          <cell r="D133">
            <v>0.27450000000000002</v>
          </cell>
        </row>
        <row r="134">
          <cell r="A134" t="str">
            <v>001.02.00100</v>
          </cell>
          <cell r="B134" t="str">
            <v>Execução de Capinação de terreno inclusive retirada (bota fora)</v>
          </cell>
          <cell r="C134" t="str">
            <v>M2</v>
          </cell>
          <cell r="D134">
            <v>0.38069999999999998</v>
          </cell>
        </row>
        <row r="135">
          <cell r="A135" t="str">
            <v>001.02.00120</v>
          </cell>
          <cell r="B135" t="str">
            <v>Execução de Limpeza do terreno c/ retirada dos entulhos e queima dos mesmos</v>
          </cell>
          <cell r="C135" t="str">
            <v>M2</v>
          </cell>
          <cell r="D135">
            <v>0.30459999999999998</v>
          </cell>
        </row>
        <row r="136">
          <cell r="A136" t="str">
            <v>001.02.00160</v>
          </cell>
          <cell r="B136" t="str">
            <v>Fornecimento e Instalação de Tapume em chapa de madeira compensada 6.00 mm de espessura</v>
          </cell>
          <cell r="C136" t="str">
            <v>m2</v>
          </cell>
          <cell r="D136">
            <v>17.754799999999999</v>
          </cell>
        </row>
        <row r="137">
          <cell r="A137" t="str">
            <v>001.02.00180</v>
          </cell>
          <cell r="B137" t="str">
            <v>Fornecimento e Instalação de Tapume em Chapa Metálica e Fixado em Pilar de Madeira, com Parafusos Auto-Atarrachante,conf. det. SINFRA ( 8 Reaproveitamentos)</v>
          </cell>
          <cell r="C137" t="str">
            <v>ml</v>
          </cell>
          <cell r="D137">
            <v>20.6296</v>
          </cell>
        </row>
        <row r="138">
          <cell r="A138" t="str">
            <v>001.02.00200</v>
          </cell>
          <cell r="B138" t="str">
            <v>Execução de barracão de obra para alojamento</v>
          </cell>
          <cell r="C138" t="str">
            <v>m2</v>
          </cell>
          <cell r="D138">
            <v>65.298699999999997</v>
          </cell>
        </row>
        <row r="139">
          <cell r="A139" t="str">
            <v>001.02.00220</v>
          </cell>
          <cell r="B139" t="str">
            <v>Execução de barracão de obra para depósito ou refeitório</v>
          </cell>
          <cell r="C139" t="str">
            <v>m2</v>
          </cell>
          <cell r="D139">
            <v>62.970100000000002</v>
          </cell>
        </row>
        <row r="140">
          <cell r="A140" t="str">
            <v>001.02.00310</v>
          </cell>
          <cell r="B140" t="str">
            <v>Instalações Provisórias em Estrutura Metálica Tipo Conteiner (Almoxarifado, Depósito, Escritório, Ferramentaria, etc.) dim. 1.50x1.80x3.00 mts</v>
          </cell>
          <cell r="C140" t="str">
            <v>mês</v>
          </cell>
          <cell r="D140">
            <v>180</v>
          </cell>
        </row>
        <row r="141">
          <cell r="A141" t="str">
            <v>001.02.00320</v>
          </cell>
          <cell r="B141" t="str">
            <v>Execução de instalação provisória de água e esgoto</v>
          </cell>
          <cell r="C141" t="str">
            <v>UN</v>
          </cell>
          <cell r="D141">
            <v>769.67160000000001</v>
          </cell>
        </row>
        <row r="142">
          <cell r="A142" t="str">
            <v>001.02.00340</v>
          </cell>
          <cell r="B142" t="str">
            <v>Execução de instalação provisória de luz e força</v>
          </cell>
          <cell r="C142" t="str">
            <v>UN</v>
          </cell>
          <cell r="D142">
            <v>866.22799999999995</v>
          </cell>
        </row>
        <row r="143">
          <cell r="A143" t="str">
            <v>001.02.00380</v>
          </cell>
          <cell r="B143" t="str">
            <v>Fornecimento e instalação de placa de obra,de 5,00x3,00m,conforme detalhe da seet</v>
          </cell>
          <cell r="C143" t="str">
            <v>UN</v>
          </cell>
          <cell r="D143">
            <v>1009.9981</v>
          </cell>
        </row>
        <row r="144">
          <cell r="A144" t="str">
            <v>001.02.00400</v>
          </cell>
          <cell r="B144" t="str">
            <v>Fornecimento e instalação de placa de obra</v>
          </cell>
          <cell r="C144" t="str">
            <v>M2</v>
          </cell>
          <cell r="D144">
            <v>73.5017</v>
          </cell>
        </row>
        <row r="145">
          <cell r="A145" t="str">
            <v>001.02.00420</v>
          </cell>
          <cell r="B145" t="str">
            <v>Execução de locação da obra c/aparelhos topográficos p/medição considerar as faces externas das paredes</v>
          </cell>
          <cell r="C145" t="str">
            <v>M2</v>
          </cell>
          <cell r="D145">
            <v>1.2089000000000001</v>
          </cell>
        </row>
        <row r="146">
          <cell r="A146" t="str">
            <v>001.02.00440</v>
          </cell>
          <cell r="B146" t="str">
            <v>Execução de locação da obra c/tábuas corridas p/medição considerar as faces externas das paredes</v>
          </cell>
          <cell r="C146" t="str">
            <v>M2</v>
          </cell>
          <cell r="D146">
            <v>2.7069999999999999</v>
          </cell>
        </row>
        <row r="147">
          <cell r="A147" t="str">
            <v>001.02.00460</v>
          </cell>
          <cell r="B147" t="str">
            <v>Locação de linhas estaqueadas de 20 em 20 m para construção de muro, sem nivelamento</v>
          </cell>
          <cell r="C147" t="str">
            <v>ml</v>
          </cell>
          <cell r="D147">
            <v>1.5085999999999999</v>
          </cell>
        </row>
        <row r="148">
          <cell r="A148" t="str">
            <v>001.02.00480</v>
          </cell>
          <cell r="B148" t="str">
            <v>Locação de linhas estaqueadas de 20 em 20 m para construção de muro, com nivelamento</v>
          </cell>
          <cell r="C148" t="str">
            <v>ml</v>
          </cell>
          <cell r="D148">
            <v>2.4138000000000002</v>
          </cell>
        </row>
        <row r="149">
          <cell r="A149" t="str">
            <v>001.03</v>
          </cell>
          <cell r="B149" t="str">
            <v>MOVIMENTO DE TERRA</v>
          </cell>
          <cell r="D149">
            <v>268.12540000000001</v>
          </cell>
        </row>
        <row r="150">
          <cell r="A150" t="str">
            <v>001.03.00020</v>
          </cell>
          <cell r="B150" t="str">
            <v>Escavação manual de vala profund. até 2 mts em solo de 1ª categoria -   qualquer que seja o teor de umidade que apresente</v>
          </cell>
          <cell r="C150" t="str">
            <v>m3</v>
          </cell>
          <cell r="D150">
            <v>15.228</v>
          </cell>
        </row>
        <row r="151">
          <cell r="A151" t="str">
            <v>001.03.00030</v>
          </cell>
          <cell r="B151" t="str">
            <v>Escavação manual de vala profund. de 2 a 4 mts em solo de 1ª categoria -  qualquer que seja o teor de umidade que apresente</v>
          </cell>
          <cell r="C151" t="str">
            <v>m3</v>
          </cell>
          <cell r="D151">
            <v>17.131499999999999</v>
          </cell>
        </row>
        <row r="152">
          <cell r="A152" t="str">
            <v>001.03.00040</v>
          </cell>
          <cell r="B152" t="str">
            <v>Escavação manual em terra compacta ate 1,50m em material de primeira catergoria</v>
          </cell>
          <cell r="C152" t="str">
            <v>M3</v>
          </cell>
          <cell r="D152">
            <v>10.659599999999999</v>
          </cell>
        </row>
        <row r="153">
          <cell r="A153" t="str">
            <v>001.03.00060</v>
          </cell>
          <cell r="B153" t="str">
            <v>Escavação manual em terra compacta de 1,50 ate 4,00 m</v>
          </cell>
          <cell r="C153" t="str">
            <v>M3</v>
          </cell>
          <cell r="D153">
            <v>19.035</v>
          </cell>
        </row>
        <row r="154">
          <cell r="A154" t="str">
            <v>001.03.00080</v>
          </cell>
          <cell r="B154" t="str">
            <v>Escavação manual em terra dura ate 1,50m de profundidade</v>
          </cell>
          <cell r="C154" t="str">
            <v>M3</v>
          </cell>
          <cell r="D154">
            <v>13.7052</v>
          </cell>
        </row>
        <row r="155">
          <cell r="A155" t="str">
            <v>001.03.00100</v>
          </cell>
          <cell r="B155" t="str">
            <v>Escavação manual em terra dura de 1,50 a 4,00m de profundidade</v>
          </cell>
          <cell r="C155" t="str">
            <v>M3</v>
          </cell>
          <cell r="D155">
            <v>22.841999999999999</v>
          </cell>
        </row>
        <row r="156">
          <cell r="A156" t="str">
            <v>001.03.00110</v>
          </cell>
          <cell r="B156" t="str">
            <v>Reaterro manual de valas c/o proprio material escavado incl.serviços de apiloamento com masso de 30 kg</v>
          </cell>
          <cell r="C156" t="str">
            <v>m3</v>
          </cell>
          <cell r="D156">
            <v>7.4237000000000002</v>
          </cell>
        </row>
        <row r="157">
          <cell r="A157" t="str">
            <v>001.03.00120</v>
          </cell>
          <cell r="B157" t="str">
            <v>Reaterro manual de valas c/o proprio material escavado incl.serviços de apiloamento com masso de 30 kg a 60 kg</v>
          </cell>
          <cell r="C157" t="str">
            <v>m3</v>
          </cell>
          <cell r="D157">
            <v>8.1851000000000003</v>
          </cell>
        </row>
        <row r="158">
          <cell r="A158" t="str">
            <v>001.03.00130</v>
          </cell>
          <cell r="B158" t="str">
            <v>Reaterro Mecanizado de Vala Empregando Compactador  de Placa Vibratória Movido à Diesel VPY 1750</v>
          </cell>
          <cell r="C158" t="str">
            <v>m3</v>
          </cell>
          <cell r="D158">
            <v>1.2639</v>
          </cell>
        </row>
        <row r="159">
          <cell r="A159" t="str">
            <v>001.03.00140</v>
          </cell>
          <cell r="B159" t="str">
            <v>Aterro interno entre baldrames em camada de 20 cm, utilizando compactador mecânico (tipo sapo mecânico), incluindo transporte e espalhamento do material</v>
          </cell>
          <cell r="C159" t="str">
            <v>m3</v>
          </cell>
          <cell r="D159">
            <v>15.5708</v>
          </cell>
        </row>
        <row r="160">
          <cell r="A160" t="str">
            <v>001.03.00200</v>
          </cell>
          <cell r="B160" t="str">
            <v>Apiloamento de fundo de valas ou cavas com masso ate 30 kg</v>
          </cell>
          <cell r="C160" t="str">
            <v>M2</v>
          </cell>
          <cell r="D160">
            <v>4.3780999999999999</v>
          </cell>
        </row>
        <row r="161">
          <cell r="A161" t="str">
            <v>001.03.00220</v>
          </cell>
          <cell r="B161" t="str">
            <v>Apiloamento de fundo de valas ou cavas com masso de 30 a 60 kg</v>
          </cell>
          <cell r="C161" t="str">
            <v>M2</v>
          </cell>
          <cell r="D161">
            <v>6.4718999999999998</v>
          </cell>
        </row>
        <row r="162">
          <cell r="A162" t="str">
            <v>001.03.00240</v>
          </cell>
          <cell r="B162" t="str">
            <v>Espalhamento manual de terra descarregada</v>
          </cell>
          <cell r="C162" t="str">
            <v>m3</v>
          </cell>
          <cell r="D162">
            <v>1.5227999999999999</v>
          </cell>
        </row>
        <row r="163">
          <cell r="A163" t="str">
            <v>001.03.00280</v>
          </cell>
          <cell r="B163" t="str">
            <v>Aquisição de material para aterro (material de base ou subbase)</v>
          </cell>
          <cell r="C163" t="str">
            <v>m3</v>
          </cell>
          <cell r="D163">
            <v>7.03</v>
          </cell>
        </row>
        <row r="164">
          <cell r="A164" t="str">
            <v>001.03.00300</v>
          </cell>
          <cell r="B164" t="str">
            <v>Escavação manual a céu aberto para tubulões</v>
          </cell>
          <cell r="C164" t="str">
            <v>M3</v>
          </cell>
          <cell r="D164">
            <v>67.300799999999995</v>
          </cell>
        </row>
        <row r="165">
          <cell r="A165" t="str">
            <v>001.03.00310</v>
          </cell>
          <cell r="B165" t="str">
            <v>Escavação Mecanizada Com Perfuratriz com Diâmetro Médio de Perfuração de 80 cm</v>
          </cell>
          <cell r="C165" t="str">
            <v>ml</v>
          </cell>
          <cell r="D165">
            <v>8.5</v>
          </cell>
        </row>
        <row r="166">
          <cell r="A166" t="str">
            <v>001.03.00340</v>
          </cell>
          <cell r="B166" t="str">
            <v>Movimento de terra c/ corte e aterro compensado e c/ volume de corte excedente compensado manual em terreno mole</v>
          </cell>
          <cell r="C166" t="str">
            <v>M3</v>
          </cell>
          <cell r="D166">
            <v>9.5175000000000001</v>
          </cell>
        </row>
        <row r="167">
          <cell r="A167" t="str">
            <v>001.03.00360</v>
          </cell>
          <cell r="B167" t="str">
            <v>Movimento de terra c/ corte e aterro compensado e c/ volume de corte excedente compensado manual em terreno duro</v>
          </cell>
          <cell r="C167" t="str">
            <v>M3</v>
          </cell>
          <cell r="D167">
            <v>11.420999999999999</v>
          </cell>
        </row>
        <row r="168">
          <cell r="A168" t="str">
            <v>001.03.00380</v>
          </cell>
          <cell r="B168" t="str">
            <v>Movimento de terra c/ corte e aterro compensado e c/ volume de aterro por empréstimo volume compensado manual em terreno mole</v>
          </cell>
          <cell r="C168" t="str">
            <v>M3</v>
          </cell>
          <cell r="D168">
            <v>9.5175000000000001</v>
          </cell>
        </row>
        <row r="169">
          <cell r="A169" t="str">
            <v>001.03.00400</v>
          </cell>
          <cell r="B169" t="str">
            <v>Movimento de terra c/ corte e aterro compensado e c/ volume de aterro por empréstimo volume compensado manual em terreno duro</v>
          </cell>
          <cell r="C169" t="str">
            <v>M3</v>
          </cell>
          <cell r="D169">
            <v>11.420999999999999</v>
          </cell>
        </row>
        <row r="170">
          <cell r="A170" t="str">
            <v>001.04</v>
          </cell>
          <cell r="B170" t="str">
            <v>FUNDAÇÕES</v>
          </cell>
          <cell r="D170">
            <v>6408.5231000000003</v>
          </cell>
        </row>
        <row r="171">
          <cell r="A171" t="str">
            <v>001.04.00020</v>
          </cell>
          <cell r="B171" t="str">
            <v>Fornecimento, Lançamento e Aplicação de Lastro de Concreto c/ betoneira em fundações 1:5:10 c/167 kg cim/m3</v>
          </cell>
          <cell r="C171" t="str">
            <v>m3</v>
          </cell>
          <cell r="D171">
            <v>156.33449999999999</v>
          </cell>
        </row>
        <row r="172">
          <cell r="A172" t="str">
            <v>001.04.00105</v>
          </cell>
          <cell r="B172" t="str">
            <v>Fornecimento, confecção, transporte e aplicação de concreto 10 Mpa (241 kgcimento/m3),em fundações, virado na obra, composto por cimento portland CP 32 F, areia lavada tipo média a grossa, seixo rolado, e equipamentos.</v>
          </cell>
          <cell r="C172" t="str">
            <v>m3</v>
          </cell>
          <cell r="D172">
            <v>170.2595</v>
          </cell>
        </row>
        <row r="173">
          <cell r="A173" t="str">
            <v>001.04.00106</v>
          </cell>
          <cell r="B173" t="str">
            <v>Fornecimento, confecção, transporte e aplicação de concreto 13,5 Mpa (268 kgcimento/m3) em fundações, virado na obra, composto por cimento portland CP 32 F, areia lavada tipo média a grossa, seixo rolado, e equipamentos.</v>
          </cell>
          <cell r="C173" t="str">
            <v>m3</v>
          </cell>
          <cell r="D173">
            <v>177.58349999999999</v>
          </cell>
        </row>
        <row r="174">
          <cell r="A174" t="str">
            <v>001.04.00107</v>
          </cell>
          <cell r="B174" t="str">
            <v>Fornecimento, confecção, transporte e aplicação de concreto 15 Mpa (280 kgcimento/m3),em fundações, virado na obra, composto por cimento portland CP 32 F, areia lavada tipo média a grossa, seixo rolado, e equipamentos.</v>
          </cell>
          <cell r="C174" t="str">
            <v>m3</v>
          </cell>
          <cell r="D174">
            <v>174.21950000000001</v>
          </cell>
        </row>
        <row r="175">
          <cell r="A175" t="str">
            <v>001.04.00108</v>
          </cell>
          <cell r="B175" t="str">
            <v>Fornecimento, confecção, transporte e aplicação de concreto 18 Mpa (305 kgcimento/m3) em fundações, virado na obra, composto por cimento portland CP 32 F, areia lavada tipo média a grossa, seixo rolado, e equipamentos.</v>
          </cell>
          <cell r="C175" t="str">
            <v>m3</v>
          </cell>
          <cell r="D175">
            <v>187.62350000000001</v>
          </cell>
        </row>
        <row r="176">
          <cell r="A176" t="str">
            <v>001.04.00109</v>
          </cell>
          <cell r="B176" t="str">
            <v>Fornecimento, confecção, transporte e aplicação de concreto 20 Mpa (322 kgcimento/m3) em fundações, virado na obra, composto por cimento portland CP 32 F, areia lavada tipo média a grossa, seixo rolado, e equipamentos.</v>
          </cell>
          <cell r="C176" t="str">
            <v>m3</v>
          </cell>
          <cell r="D176">
            <v>201.55289999999999</v>
          </cell>
        </row>
        <row r="177">
          <cell r="A177" t="str">
            <v>001.04.00110</v>
          </cell>
          <cell r="B177" t="str">
            <v>Fornecimento, confecção, transporte e aplicação de concreto 21 Mpa (331 kgcimento/m3) em fundações, virado na obra, composto por cimento portland CP 32 F, areia lavada tipo média a grossa, seixo rolado, e equipamentos.</v>
          </cell>
          <cell r="C177" t="str">
            <v>m3</v>
          </cell>
          <cell r="D177">
            <v>188.06649999999999</v>
          </cell>
        </row>
        <row r="178">
          <cell r="A178" t="str">
            <v>001.04.00111</v>
          </cell>
          <cell r="B178" t="str">
            <v>Fornecimento, confecção, transporte e aplicação de concreto 25 Mpa (367 kgcimento/m3) em fundações, virado na obra, composto por cimento portland CP 32 F, areia lavada tipo média a grossa, seixo rolado, e equipamentos.</v>
          </cell>
          <cell r="C178" t="str">
            <v>m3</v>
          </cell>
          <cell r="D178">
            <v>197.83949999999999</v>
          </cell>
        </row>
        <row r="179">
          <cell r="A179" t="str">
            <v>001.04.00205</v>
          </cell>
          <cell r="B179" t="str">
            <v>Fornecimento, confecção, transporte e aplicação de concreto 10 Mpa (241 kgcimento/m3),em fundações, virado na obra, composto por cimento portland CP 32 F, areia lavada tipo média a grossa, pedra granitica britada, e equipamentos.</v>
          </cell>
          <cell r="C179" t="str">
            <v>m3</v>
          </cell>
          <cell r="D179">
            <v>179.58090000000001</v>
          </cell>
        </row>
        <row r="180">
          <cell r="A180" t="str">
            <v>001.04.00206</v>
          </cell>
          <cell r="B180" t="str">
            <v>Fornecimento, confecção, transporte e aplicação de concreto 13,5 Mpa (268 kgcimento/m3) em fundações, virado na obra, composto por cimento portland CP 32 F, areia lavada tipo média a grossa, pedra granitica britada, e equipamentos.</v>
          </cell>
          <cell r="C180" t="str">
            <v>m3</v>
          </cell>
          <cell r="D180">
            <v>186.9049</v>
          </cell>
        </row>
        <row r="181">
          <cell r="A181" t="str">
            <v>001.04.00207</v>
          </cell>
          <cell r="B181" t="str">
            <v>Fornecimento, confecção, transporte e aplicação de concreto 15 Mpa (280 kgcimento/m3),em fundações, virado na obra, composto por cimento portland CP 32 F, areia lavada tipo média a grossa, pedra granitica britada, e equipamentos.</v>
          </cell>
          <cell r="C181" t="str">
            <v>m3</v>
          </cell>
          <cell r="D181">
            <v>190.1549</v>
          </cell>
        </row>
        <row r="182">
          <cell r="A182" t="str">
            <v>001.04.00208</v>
          </cell>
          <cell r="B182" t="str">
            <v>Fornecimento, confecção, transporte e aplicação de concreto 18 Mpa (305 kgcimento/m3) em fundações, virado na obra, composto por cimento portland CP 32 F, areia lavada tipo média a grossa, pedra granitica britada, e equipamentos.</v>
          </cell>
          <cell r="C182" t="str">
            <v>m3</v>
          </cell>
          <cell r="D182">
            <v>196.94489999999999</v>
          </cell>
        </row>
        <row r="183">
          <cell r="A183" t="str">
            <v>001.04.00209</v>
          </cell>
          <cell r="B183" t="str">
            <v>Fornecimento, confecção, transporte e aplicação de concreto 20 Mpa (322 kgcimento/m3) em fundações, virado na obra, composto por cimento portland CP 32 F, areia lavada tipo média a grossa, pedra granitica britada, e equipamentos.</v>
          </cell>
          <cell r="C183" t="str">
            <v>m3</v>
          </cell>
          <cell r="D183">
            <v>201.55289999999999</v>
          </cell>
        </row>
        <row r="184">
          <cell r="A184" t="str">
            <v>001.04.00210</v>
          </cell>
          <cell r="B184" t="str">
            <v>Fornecimento, confecção, transporte e aplicação de concreto 21 Mpa (331 kgcimento/m3) em fundações, virado na obra, composto por cimento portland CP 32 F, areia lavada tipo média a grossa, pedra granitica britada, e equipamentos.</v>
          </cell>
          <cell r="C184" t="str">
            <v>m3</v>
          </cell>
          <cell r="D184">
            <v>204.00190000000001</v>
          </cell>
        </row>
        <row r="185">
          <cell r="A185" t="str">
            <v>001.04.00211</v>
          </cell>
          <cell r="B185" t="str">
            <v>Fornecimento, confecção, transporte e aplicação de concreto 25 Mpa (367 kgcimento/m3) em fundações, virado na obra, composto por cimento portland CP 32 F, areia lavada tipo média a grossa, pedra granitica britada, e equipamentos.</v>
          </cell>
          <cell r="C185" t="str">
            <v>m3</v>
          </cell>
          <cell r="D185">
            <v>221.38890000000001</v>
          </cell>
        </row>
        <row r="186">
          <cell r="A186" t="str">
            <v>001.04.00220</v>
          </cell>
          <cell r="B186" t="str">
            <v>Fornecimento, Transporte, Lançamento e Aplicação de Concreto usinado em fundação Fck= 13,5 Mpa</v>
          </cell>
          <cell r="C186" t="str">
            <v>m3</v>
          </cell>
          <cell r="D186">
            <v>219.32470000000001</v>
          </cell>
        </row>
        <row r="187">
          <cell r="A187" t="str">
            <v>001.04.00240</v>
          </cell>
          <cell r="B187" t="str">
            <v>Fornecimento, Transporte, Lançamento e Aplicação de Concreto usinado em fundação, Fck=15 mpa</v>
          </cell>
          <cell r="C187" t="str">
            <v>m3</v>
          </cell>
          <cell r="D187">
            <v>230.87469999999999</v>
          </cell>
        </row>
        <row r="188">
          <cell r="A188" t="str">
            <v>001.04.00260</v>
          </cell>
          <cell r="B188" t="str">
            <v>Fornecimento, Transporte, Lançamento e Aplicação de Concreto usinado em fundação Fck= 18 Mpa</v>
          </cell>
          <cell r="C188" t="str">
            <v>m3</v>
          </cell>
          <cell r="D188">
            <v>236.12469999999999</v>
          </cell>
        </row>
        <row r="189">
          <cell r="A189" t="str">
            <v>001.04.00280</v>
          </cell>
          <cell r="B189" t="str">
            <v>Fornecimento, Transporte, Lançamento e Aplicação de Concreto usinado em fundação Fck= 20 mpa</v>
          </cell>
          <cell r="C189" t="str">
            <v>m3</v>
          </cell>
          <cell r="D189">
            <v>249.7747</v>
          </cell>
        </row>
        <row r="190">
          <cell r="A190" t="str">
            <v>001.04.00290</v>
          </cell>
          <cell r="B190" t="str">
            <v>Fornecimento, Transporte, Lançamento e Aplicação de Concreto usinado em fundação Fck= 25 mpa</v>
          </cell>
          <cell r="C190" t="str">
            <v>m3</v>
          </cell>
          <cell r="D190">
            <v>260.2747</v>
          </cell>
        </row>
        <row r="191">
          <cell r="A191" t="str">
            <v>001.04.00300</v>
          </cell>
          <cell r="B191" t="str">
            <v>Forma inclusive desforma comum de tábua para fundações sem reaproveitamento</v>
          </cell>
          <cell r="C191" t="str">
            <v>M2</v>
          </cell>
          <cell r="D191">
            <v>33.5563</v>
          </cell>
        </row>
        <row r="192">
          <cell r="A192" t="str">
            <v>001.04.00320</v>
          </cell>
          <cell r="B192" t="str">
            <v>Forma inclusive desforma comum de tábua para fundações c/ 01 reaproveitamento</v>
          </cell>
          <cell r="C192" t="str">
            <v>M2</v>
          </cell>
          <cell r="D192">
            <v>21.167300000000001</v>
          </cell>
        </row>
        <row r="193">
          <cell r="A193" t="str">
            <v>001.04.00340</v>
          </cell>
          <cell r="B193" t="str">
            <v>Forma inclusive desforma comum de tábua para fundações c/ 02 reaproveitamentos</v>
          </cell>
          <cell r="C193" t="str">
            <v>m2</v>
          </cell>
          <cell r="D193">
            <v>17.304300000000001</v>
          </cell>
        </row>
        <row r="194">
          <cell r="A194" t="str">
            <v>001.04.00360</v>
          </cell>
          <cell r="B194" t="str">
            <v>Forma inclusive desforma comum de tábua para fundações c/ 03 reaproveitamentos</v>
          </cell>
          <cell r="C194" t="str">
            <v>m2</v>
          </cell>
          <cell r="D194">
            <v>15.972799999999999</v>
          </cell>
        </row>
        <row r="195">
          <cell r="A195" t="str">
            <v>001.04.00365</v>
          </cell>
          <cell r="B195" t="str">
            <v>Forma inclusive desforma comum de tábua para fundações c/ 04 reaproveitamentos</v>
          </cell>
          <cell r="C195" t="str">
            <v>m2</v>
          </cell>
          <cell r="D195">
            <v>15.2928</v>
          </cell>
        </row>
        <row r="196">
          <cell r="A196" t="str">
            <v>001.04.00400</v>
          </cell>
          <cell r="B196" t="str">
            <v>Fornecimento e Aplicação de Aço CA 50</v>
          </cell>
          <cell r="C196" t="str">
            <v>KG</v>
          </cell>
          <cell r="D196">
            <v>4.6759000000000004</v>
          </cell>
        </row>
        <row r="197">
          <cell r="A197" t="str">
            <v>001.04.00420</v>
          </cell>
          <cell r="B197" t="str">
            <v>Fornecimento e Aplicação de Aço CA - 60</v>
          </cell>
          <cell r="C197" t="str">
            <v>KG</v>
          </cell>
          <cell r="D197">
            <v>5.2900999999999998</v>
          </cell>
        </row>
        <row r="198">
          <cell r="A198" t="str">
            <v>001.04.00440</v>
          </cell>
          <cell r="B198" t="str">
            <v>Concreto ciclópico com 30% de pedra de mão traço 1:4:8</v>
          </cell>
          <cell r="C198" t="str">
            <v>M3</v>
          </cell>
          <cell r="D198">
            <v>160.297</v>
          </cell>
        </row>
        <row r="199">
          <cell r="A199" t="str">
            <v>001.04.00460</v>
          </cell>
          <cell r="B199" t="str">
            <v>Concreto ciclópico com 30% de pedra de mão traço 1:3:6</v>
          </cell>
          <cell r="C199" t="str">
            <v>M3</v>
          </cell>
          <cell r="D199">
            <v>169.07249999999999</v>
          </cell>
        </row>
        <row r="200">
          <cell r="A200" t="str">
            <v>001.04.00480</v>
          </cell>
          <cell r="B200" t="str">
            <v>Execução de Alvenaria de fundação e embasamento em tijolo maciço assente c/  o traço 1:4:12, cimento, cal e areia</v>
          </cell>
          <cell r="C200" t="str">
            <v>M3</v>
          </cell>
          <cell r="D200">
            <v>169.40549999999999</v>
          </cell>
        </row>
        <row r="201">
          <cell r="A201" t="str">
            <v>001.04.00500</v>
          </cell>
          <cell r="B201" t="str">
            <v>Execução de Alvenaria de fundação e embasamento em tijolo maciço assente c/ o traço 1:3, cimento e areia</v>
          </cell>
          <cell r="C201" t="str">
            <v>M3</v>
          </cell>
          <cell r="D201">
            <v>224.51480000000001</v>
          </cell>
        </row>
        <row r="202">
          <cell r="A202" t="str">
            <v>001.04.00520</v>
          </cell>
          <cell r="B202" t="str">
            <v>Execução de Alvenaria de fundação e embasamento em tijolo maciço assente c/ o traço 1:4 cimento e areia</v>
          </cell>
          <cell r="C202" t="str">
            <v>M3</v>
          </cell>
          <cell r="D202">
            <v>216.3278</v>
          </cell>
        </row>
        <row r="203">
          <cell r="A203" t="str">
            <v>001.04.00540</v>
          </cell>
          <cell r="B203" t="str">
            <v>Execução de Alvenaria de fundação e embasamento em tijolo maciço assente c/ o traço 1:5 cimento e areia</v>
          </cell>
          <cell r="C203" t="str">
            <v>M3</v>
          </cell>
          <cell r="D203">
            <v>211.26150000000001</v>
          </cell>
        </row>
        <row r="204">
          <cell r="A204" t="str">
            <v>001.04.00560</v>
          </cell>
          <cell r="B204" t="str">
            <v>Execução de Alvenaria de fundação e embasamento em tijolo maiciço assente c/ argamassa 1:3 c/adição de vedacit a 2 kg p/saco de cimento</v>
          </cell>
          <cell r="C204" t="str">
            <v>M3</v>
          </cell>
          <cell r="D204">
            <v>236.77549999999999</v>
          </cell>
        </row>
        <row r="205">
          <cell r="A205" t="str">
            <v>001.04.00580</v>
          </cell>
          <cell r="B205" t="str">
            <v>Execução de Alvenaria de tijolo comum em espelho p/ cinta de fundação (forma), assente c/ argamassa de cimento e areia 1:3</v>
          </cell>
          <cell r="C205" t="str">
            <v>M2</v>
          </cell>
          <cell r="D205">
            <v>15.642200000000001</v>
          </cell>
        </row>
        <row r="206">
          <cell r="A206" t="str">
            <v>001.04.00600</v>
          </cell>
          <cell r="B206" t="str">
            <v>Execução de Alvenaria de tijolo comum em espelho p/ cinta de fundação (forma), assente c/ argamassa de cimento e areia 1:4</v>
          </cell>
          <cell r="C206" t="str">
            <v>M2</v>
          </cell>
          <cell r="D206">
            <v>15.440200000000001</v>
          </cell>
        </row>
        <row r="207">
          <cell r="A207" t="str">
            <v>001.04.00620</v>
          </cell>
          <cell r="B207" t="str">
            <v>Confecção e lançamento de concreto em tubulão a céu aberto empregando concreto fck 150 mpa</v>
          </cell>
          <cell r="C207" t="str">
            <v>M3</v>
          </cell>
          <cell r="D207">
            <v>207.76410000000001</v>
          </cell>
        </row>
        <row r="208">
          <cell r="A208" t="str">
            <v>001.04.00640</v>
          </cell>
          <cell r="B208" t="str">
            <v>Confecção e lançamento de concreto em tubulão a céu aberto empregando concreto pré-misturado fck 15 mpa</v>
          </cell>
          <cell r="C208" t="str">
            <v>M3</v>
          </cell>
          <cell r="D208">
            <v>228.97120000000001</v>
          </cell>
        </row>
        <row r="209">
          <cell r="A209" t="str">
            <v>001.04.00660</v>
          </cell>
          <cell r="B209" t="str">
            <v>Execução de Broca de concreto armado no traço 1:3:6 até 4 m profundidade e c/ diâmetro 20 cm (escavação manual)</v>
          </cell>
          <cell r="C209" t="str">
            <v>ml</v>
          </cell>
          <cell r="D209">
            <v>15.726100000000001</v>
          </cell>
        </row>
        <row r="210">
          <cell r="A210" t="str">
            <v>001.04.00680</v>
          </cell>
          <cell r="B210" t="str">
            <v>Execução de Broca de concreto armado no traço 1:3:6 até 4 m profundidade e c/ diâmetro 25 cm (escavação manual)</v>
          </cell>
          <cell r="C210" t="str">
            <v>ml</v>
          </cell>
          <cell r="D210">
            <v>23.283100000000001</v>
          </cell>
        </row>
        <row r="211">
          <cell r="A211" t="str">
            <v>001.04.00700</v>
          </cell>
          <cell r="B211" t="str">
            <v>Execução de Broca de concreto armado no traço 1:3:6 até 4 m profundidade e c/ diâmetro 30 cm (escavação manual)</v>
          </cell>
          <cell r="C211" t="str">
            <v>ml</v>
          </cell>
          <cell r="D211">
            <v>32.720700000000001</v>
          </cell>
        </row>
        <row r="212">
          <cell r="A212" t="str">
            <v>001.04.00720</v>
          </cell>
          <cell r="B212" t="str">
            <v>Execução de Broca de concreto armado no traço 1:3:6 de 4 m até 6 m de profundidade e c/ diâmetro 25 cm (escavação manual)</v>
          </cell>
          <cell r="C212" t="str">
            <v>ml</v>
          </cell>
          <cell r="D212">
            <v>25.244</v>
          </cell>
        </row>
        <row r="213">
          <cell r="A213" t="str">
            <v>001.04.00740</v>
          </cell>
          <cell r="B213" t="str">
            <v>Execução de Broca de concreto armado no traço 1:3:6 de 4 m até 6 m de profundidade e c/ diâmetro 30 cm (escavação manual)</v>
          </cell>
          <cell r="C213" t="str">
            <v>ml</v>
          </cell>
          <cell r="D213">
            <v>36.314799999999998</v>
          </cell>
        </row>
        <row r="214">
          <cell r="A214" t="str">
            <v>001.04.00760</v>
          </cell>
          <cell r="B214" t="str">
            <v>Fornecimento e Cravação de estaca de concreto fck=15 mpa moldada no local diâmetro 25 cm tipo """"straus""""</v>
          </cell>
          <cell r="C214" t="str">
            <v>M</v>
          </cell>
          <cell r="D214">
            <v>40.098199999999999</v>
          </cell>
        </row>
        <row r="215">
          <cell r="A215" t="str">
            <v>001.04.00780</v>
          </cell>
          <cell r="B215" t="str">
            <v>Fornecimento e Cravação de estaca de concreto fck=15 mpa moldada no local diâmetro 32 cm tipo """"straus""""</v>
          </cell>
          <cell r="C215" t="str">
            <v>M</v>
          </cell>
          <cell r="D215">
            <v>58.744199999999999</v>
          </cell>
        </row>
        <row r="216">
          <cell r="A216" t="str">
            <v>001.04.00790</v>
          </cell>
          <cell r="B216" t="str">
            <v>Fornecimento e Cravação de Estaca de Concreto Pré Moldada Dim. 17.50 x 17.50 cm - 20 T</v>
          </cell>
          <cell r="C216" t="str">
            <v>ml</v>
          </cell>
          <cell r="D216">
            <v>30.5</v>
          </cell>
        </row>
        <row r="217">
          <cell r="A217" t="str">
            <v>001.04.00800</v>
          </cell>
          <cell r="B217" t="str">
            <v>Fornecimento e Cravação de Estaca de Concreto Pré-Moldada Dim (26,5x26,5)cm - 30 T</v>
          </cell>
          <cell r="C217" t="str">
            <v>ml</v>
          </cell>
          <cell r="D217">
            <v>49.4</v>
          </cell>
        </row>
        <row r="218">
          <cell r="A218" t="str">
            <v>001.04.00820</v>
          </cell>
          <cell r="B218" t="str">
            <v>Fornecimento e Instalação de emenda em estaca pré-moldada de concreto</v>
          </cell>
          <cell r="C218" t="str">
            <v>UN</v>
          </cell>
          <cell r="D218">
            <v>20</v>
          </cell>
        </row>
        <row r="219">
          <cell r="A219" t="str">
            <v>001.04.00840</v>
          </cell>
          <cell r="B219" t="str">
            <v>Lastro de brita granítica apiloado manualmente</v>
          </cell>
          <cell r="C219" t="str">
            <v>m3</v>
          </cell>
          <cell r="D219">
            <v>46.764000000000003</v>
          </cell>
        </row>
        <row r="220">
          <cell r="A220" t="str">
            <v>001.04.00860</v>
          </cell>
          <cell r="B220" t="str">
            <v>Lastro de areia média a grossa apiloado manualmente</v>
          </cell>
          <cell r="C220" t="str">
            <v>m3</v>
          </cell>
          <cell r="D220">
            <v>30.614000000000001</v>
          </cell>
        </row>
        <row r="221">
          <cell r="A221" t="str">
            <v>001.05</v>
          </cell>
          <cell r="B221" t="str">
            <v>ESTRUTURA</v>
          </cell>
          <cell r="D221">
            <v>5099.8338000000003</v>
          </cell>
        </row>
        <row r="222">
          <cell r="A222" t="str">
            <v>001.05.00020</v>
          </cell>
          <cell r="B222" t="str">
            <v>Fornecimento, confecção, transporte e aplicação de concreto 15 Mpa (280 kgcimento/m3),em estrutura, virado na obra, composto por cimento portland CP 32 F, areia lavada tipo média a grossa, seixo rolado, e equipamentos.</v>
          </cell>
          <cell r="C222" t="str">
            <v>m3</v>
          </cell>
          <cell r="D222">
            <v>176.6679</v>
          </cell>
        </row>
        <row r="223">
          <cell r="A223" t="str">
            <v>001.05.00021</v>
          </cell>
          <cell r="B223" t="str">
            <v>Fornecimento, confecção, transporte e aplicação de concreto 18 Mpa (305 kgcimento/m3) em estrutura, virado na obra, composto por cimento portland CP 32 F, areia lavada tipo média a grossa, seixo rolado, e equipamentos.</v>
          </cell>
          <cell r="C223" t="str">
            <v>m3</v>
          </cell>
          <cell r="D223">
            <v>183.4579</v>
          </cell>
        </row>
        <row r="224">
          <cell r="A224" t="str">
            <v>001.05.00022</v>
          </cell>
          <cell r="B224" t="str">
            <v>Fornecimento, confecção, transporte e aplicação de concreto 20 Mpa (322 kgcimento/m3) em estrutura, virado na obra, composto por cimento portland CP 32 F, areia lavada tipo média a grossa, seixo rolado, e equipamentos.</v>
          </cell>
          <cell r="C224" t="str">
            <v>m3</v>
          </cell>
          <cell r="D224">
            <v>197.38730000000001</v>
          </cell>
        </row>
        <row r="225">
          <cell r="A225" t="str">
            <v>001.05.00023</v>
          </cell>
          <cell r="B225" t="str">
            <v>Fornecimento, confecção, transporte e aplicação de concreto 21 Mpa (331 kgcimento/m3) em estrutura, virado na obra, composto por cimento portland CP 32 F, areia lavada tipo média a grossa, seixo rolado, e equipamentos.</v>
          </cell>
          <cell r="C225" t="str">
            <v>m3</v>
          </cell>
          <cell r="D225">
            <v>190.51490000000001</v>
          </cell>
        </row>
        <row r="226">
          <cell r="A226" t="str">
            <v>001.05.00024</v>
          </cell>
          <cell r="B226" t="str">
            <v>Fornecimento, confecção, transporte e aplicação de concreto 25 Mpa (367 kgcimento/m3) em estrutura, virado na obra, composto por cimento portland CP 32 F, areia lavada tipo média a grossa, seixo rolado, e equipamentos.</v>
          </cell>
          <cell r="C226" t="str">
            <v>m3</v>
          </cell>
          <cell r="D226">
            <v>200.28790000000001</v>
          </cell>
        </row>
        <row r="227">
          <cell r="A227" t="str">
            <v>001.05.00030</v>
          </cell>
          <cell r="B227" t="str">
            <v>Fornecimento, confecção, transporte e aplicação de concreto 15 Mpa (280 kgcimento/m3),em estrutura, virado na obra, composto por cimento portland CP 32 F, areia lavada tipo média a grossa, pedra granitica britada, e equipamentos.</v>
          </cell>
          <cell r="C227" t="str">
            <v>m3</v>
          </cell>
          <cell r="D227">
            <v>185.98929999999999</v>
          </cell>
        </row>
        <row r="228">
          <cell r="A228" t="str">
            <v>001.05.00031</v>
          </cell>
          <cell r="B228" t="str">
            <v>Fornecimento, confecção, transporte e aplicação de concreto 18 Mpa (305 kgcimento/m3) em estrutura, virado na obra, composto por cimento portland CP 32 F, areia lavada tipo média a grossa, pedra granitica britada, e equipamentos.</v>
          </cell>
          <cell r="C228" t="str">
            <v>m3</v>
          </cell>
          <cell r="D228">
            <v>192.77930000000001</v>
          </cell>
        </row>
        <row r="229">
          <cell r="A229" t="str">
            <v>001.05.00032</v>
          </cell>
          <cell r="B229" t="str">
            <v>Fornecimento, confecção, transporte e aplicação de concreto 20 Mpa (322 kgcimento/m3) em estrutura, virado na obra, composto por cimento portland CP 32 F, areia lavada tipo média a grossa, pedra granitica britada, e equipamentos.</v>
          </cell>
          <cell r="C229" t="str">
            <v>m3</v>
          </cell>
          <cell r="D229">
            <v>197.38730000000001</v>
          </cell>
        </row>
        <row r="230">
          <cell r="A230" t="str">
            <v>001.05.00033</v>
          </cell>
          <cell r="B230" t="str">
            <v>Fornecimento, confecção, transporte e aplicação de concreto 21 Mpa (322 kgcimento/m3) em estrutura, virado na obra, composto por cimento portland CP 32 F, areia lavada tipo média a grossa, pedra granitica britada, e equipamentos.</v>
          </cell>
          <cell r="C230" t="str">
            <v>m3</v>
          </cell>
          <cell r="D230">
            <v>199.83629999999999</v>
          </cell>
        </row>
        <row r="231">
          <cell r="A231" t="str">
            <v>001.05.00034</v>
          </cell>
          <cell r="B231" t="str">
            <v>Fornecimento, confecção, transporte e aplicação de concreto 25 Mpa (367 kgcimento/m3) em estrutura, virado na obra, composto por cimento portland CP 32 F, areia lavada tipo média a grossa, pedra granitica britada, e equipamentos.</v>
          </cell>
          <cell r="C231" t="str">
            <v>m3</v>
          </cell>
          <cell r="D231">
            <v>217.22329999999999</v>
          </cell>
        </row>
        <row r="232">
          <cell r="A232" t="str">
            <v>001.05.00140</v>
          </cell>
          <cell r="B232" t="str">
            <v>Fornecimento, Transporte, Lançamento, Adensamento e Acabamento Manual de Concreto Usinado Fck= 13,50 Mpa, em Estrutura.</v>
          </cell>
          <cell r="C232" t="str">
            <v>m3</v>
          </cell>
          <cell r="D232">
            <v>215.1591</v>
          </cell>
        </row>
        <row r="233">
          <cell r="A233" t="str">
            <v>001.05.00160</v>
          </cell>
          <cell r="B233" t="str">
            <v>Fornecimento, Transporte, Lançamento, Adensamento e Acabamento Manual de Concreto Usinado Fck= 15 Mpa, em Estrutura.</v>
          </cell>
          <cell r="C233" t="str">
            <v>m3</v>
          </cell>
          <cell r="D233">
            <v>226.70910000000001</v>
          </cell>
        </row>
        <row r="234">
          <cell r="A234" t="str">
            <v>001.05.00180</v>
          </cell>
          <cell r="B234" t="str">
            <v>Fornecimento, Transporte, Lançamento, Adensamento e Acabamento Manual de Concreto Usinado Fck= 18 Mpa, em Estrutura.</v>
          </cell>
          <cell r="C234" t="str">
            <v>m3</v>
          </cell>
          <cell r="D234">
            <v>231.95910000000001</v>
          </cell>
        </row>
        <row r="235">
          <cell r="A235" t="str">
            <v>001.05.00200</v>
          </cell>
          <cell r="B235" t="str">
            <v>Fornecimento, Transporte, Lançamento, Adensamento e Acabamento Manual de Concreto Usinado Fck= 20 Mpa, em Estrutura.</v>
          </cell>
          <cell r="C235" t="str">
            <v>m3</v>
          </cell>
          <cell r="D235">
            <v>245.60910000000001</v>
          </cell>
        </row>
        <row r="236">
          <cell r="A236" t="str">
            <v>001.05.00220</v>
          </cell>
          <cell r="B236" t="str">
            <v>Fornecimento, Transporte, Lançamento, Adensamento e Acabamento Manual de Concreto Usinado Fck= 25 Mpa, em Estrutura.</v>
          </cell>
          <cell r="C236" t="str">
            <v>m3</v>
          </cell>
          <cell r="D236">
            <v>256.10910000000001</v>
          </cell>
        </row>
        <row r="237">
          <cell r="A237" t="str">
            <v>001.05.00230</v>
          </cell>
          <cell r="B237" t="str">
            <v>Fornecimento e Aplicação de Concreto em Estrutura Fck= 13,50 Mpa (não está incluso o bombeamento)</v>
          </cell>
          <cell r="C237" t="str">
            <v>m3</v>
          </cell>
          <cell r="D237">
            <v>198.78899999999999</v>
          </cell>
        </row>
        <row r="238">
          <cell r="A238" t="str">
            <v>001.05.00231</v>
          </cell>
          <cell r="B238" t="str">
            <v>Fornecimento e Aplicação de Concreto em Estrutura Fck= 15 Mpa (não está incluso o bombeamento)</v>
          </cell>
          <cell r="C238" t="str">
            <v>m3</v>
          </cell>
          <cell r="D238">
            <v>210.339</v>
          </cell>
        </row>
        <row r="239">
          <cell r="A239" t="str">
            <v>001.05.00232</v>
          </cell>
          <cell r="B239" t="str">
            <v>Fornecimento e Aplicação de Concreto em Estrutura Fck= 18 Mpa (não está incluso o bombeamento)</v>
          </cell>
          <cell r="C239" t="str">
            <v>m3</v>
          </cell>
          <cell r="D239">
            <v>215.589</v>
          </cell>
        </row>
        <row r="240">
          <cell r="A240" t="str">
            <v>001.05.00233</v>
          </cell>
          <cell r="B240" t="str">
            <v>Fornecimento e Aplicação de Concreto em Estrutura Fck= 20 Mpa (não está incluso o bombeamento)</v>
          </cell>
          <cell r="C240" t="str">
            <v>m3</v>
          </cell>
          <cell r="D240">
            <v>229.239</v>
          </cell>
        </row>
        <row r="241">
          <cell r="A241" t="str">
            <v>001.05.00234</v>
          </cell>
          <cell r="B241" t="str">
            <v>Fornecimento e Aplicação de Concreto em Estrutura Fck= 25 Mpa (não está incluso o bombeamento)</v>
          </cell>
          <cell r="C241" t="str">
            <v>m3</v>
          </cell>
          <cell r="D241">
            <v>239.739</v>
          </cell>
        </row>
        <row r="242">
          <cell r="A242" t="str">
            <v>001.05.00235</v>
          </cell>
          <cell r="B242" t="str">
            <v>Serviço de Bombeamento de Concreto em Estrutura</v>
          </cell>
          <cell r="C242" t="str">
            <v>m3</v>
          </cell>
          <cell r="D242">
            <v>20</v>
          </cell>
        </row>
        <row r="243">
          <cell r="A243" t="str">
            <v>001.05.00260</v>
          </cell>
          <cell r="B243" t="str">
            <v>Fornecimento e Aplicação de Aço  CA 50 em estrutura</v>
          </cell>
          <cell r="C243" t="str">
            <v>KG</v>
          </cell>
          <cell r="D243">
            <v>4.6759000000000004</v>
          </cell>
        </row>
        <row r="244">
          <cell r="A244" t="str">
            <v>001.05.00280</v>
          </cell>
          <cell r="B244" t="str">
            <v>Fornecimento e Aplicação de Aço CA 60 em estrutura</v>
          </cell>
          <cell r="C244" t="str">
            <v>KG</v>
          </cell>
          <cell r="D244">
            <v>5.2900999999999998</v>
          </cell>
        </row>
        <row r="245">
          <cell r="A245" t="str">
            <v>001.05.00300</v>
          </cell>
          <cell r="B245" t="str">
            <v>Fornecimento e Aplicação de Aço em tela soldada 4.20 mm com malha 15x15 cm - Q 92</v>
          </cell>
          <cell r="C245" t="str">
            <v>m2</v>
          </cell>
          <cell r="D245">
            <v>9.0431000000000008</v>
          </cell>
        </row>
        <row r="246">
          <cell r="A246" t="str">
            <v>001.05.00320</v>
          </cell>
          <cell r="B246" t="str">
            <v>Confecção e Montagem de Forma incl. desforma comum de tábua  sem reaproveitamento</v>
          </cell>
          <cell r="C246" t="str">
            <v>M2</v>
          </cell>
          <cell r="D246">
            <v>43.644599999999997</v>
          </cell>
        </row>
        <row r="247">
          <cell r="A247" t="str">
            <v>001.05.00340</v>
          </cell>
          <cell r="B247" t="str">
            <v>Confecção e Montagem de Forma incl. desforma comum de tábua com 01 reaproveitamento</v>
          </cell>
          <cell r="C247" t="str">
            <v>M2</v>
          </cell>
          <cell r="D247">
            <v>26.484300000000001</v>
          </cell>
        </row>
        <row r="248">
          <cell r="A248" t="str">
            <v>001.05.00360</v>
          </cell>
          <cell r="B248" t="str">
            <v>Confecção e Montagem de Forma incl. desforma comum de tábua com 02 reaproveitamentos</v>
          </cell>
          <cell r="C248" t="str">
            <v>m2</v>
          </cell>
          <cell r="D248">
            <v>21.256499999999999</v>
          </cell>
        </row>
        <row r="249">
          <cell r="A249" t="str">
            <v>001.05.00365</v>
          </cell>
          <cell r="B249" t="str">
            <v>Confecção e Montagem de Forma incl. desforma comum de tábua  com 03 reaproveitamentos</v>
          </cell>
          <cell r="C249" t="str">
            <v>m2</v>
          </cell>
          <cell r="D249">
            <v>17.490200000000002</v>
          </cell>
        </row>
        <row r="250">
          <cell r="A250" t="str">
            <v>001.05.00370</v>
          </cell>
          <cell r="B250" t="str">
            <v>Confecção e Montagem de Forma incl. desforma comum de tábua  com 04 reaproveitamentos</v>
          </cell>
          <cell r="C250" t="str">
            <v>m2</v>
          </cell>
          <cell r="D250">
            <v>15.7019</v>
          </cell>
        </row>
        <row r="251">
          <cell r="A251" t="str">
            <v>001.05.00420</v>
          </cell>
          <cell r="B251" t="str">
            <v>Confecção e Montagem de Forma especial em chapa de madeira compensada do tipo resinada c/ 12 mm de espessura sem reaproveitamento</v>
          </cell>
          <cell r="C251" t="str">
            <v>M2</v>
          </cell>
          <cell r="D251">
            <v>42.938099999999999</v>
          </cell>
        </row>
        <row r="252">
          <cell r="A252" t="str">
            <v>001.05.00440</v>
          </cell>
          <cell r="B252" t="str">
            <v>Confecção e Montagem de Forma especial em chapa de madeira compensada do tipo resinada c/ 12 mm de espessura com 01 reaproveitamento</v>
          </cell>
          <cell r="C252" t="str">
            <v>M2</v>
          </cell>
          <cell r="D252">
            <v>36.784999999999997</v>
          </cell>
        </row>
        <row r="253">
          <cell r="A253" t="str">
            <v>001.05.00460</v>
          </cell>
          <cell r="B253" t="str">
            <v>Confecção e Montagem de Forma especial em chapa de madeira compensada do tipo resinada c/ 12 mm de espessura com 02 reaproveitamento</v>
          </cell>
          <cell r="C253" t="str">
            <v>m2</v>
          </cell>
          <cell r="D253">
            <v>31.637499999999999</v>
          </cell>
        </row>
        <row r="254">
          <cell r="A254" t="str">
            <v>001.05.00480</v>
          </cell>
          <cell r="B254" t="str">
            <v>Confecção e Montagem de Forma especial em chapa de madeira compensada do tipo plastificada c/ 12 mm de espessura sem reaproveitamento</v>
          </cell>
          <cell r="C254" t="str">
            <v>M2</v>
          </cell>
          <cell r="D254">
            <v>54.3521</v>
          </cell>
        </row>
        <row r="255">
          <cell r="A255" t="str">
            <v>001.05.00500</v>
          </cell>
          <cell r="B255" t="str">
            <v>Confecção e Montagem de Forma especial em chapa de madeira compensada do tipo plastificada c/ 12 mm de espessura com 01 reaproveitamento</v>
          </cell>
          <cell r="C255" t="str">
            <v>M2</v>
          </cell>
          <cell r="D255">
            <v>42.829000000000001</v>
          </cell>
        </row>
        <row r="256">
          <cell r="A256" t="str">
            <v>001.05.00520</v>
          </cell>
          <cell r="B256" t="str">
            <v>Confecção e Montagem de Forma especial em chapa de madeira compensada do tipo plastificada c/ 12 mm de espessura com 02 reaproveitamento</v>
          </cell>
          <cell r="C256" t="str">
            <v>M2</v>
          </cell>
          <cell r="D256">
            <v>34.566899999999997</v>
          </cell>
        </row>
        <row r="257">
          <cell r="A257" t="str">
            <v>001.05.00540</v>
          </cell>
          <cell r="B257" t="str">
            <v>Confecção e Montagem de Forma especial em chapa de madeira compensada do tipo plastificada c/ 12 mm de espessura com 03 reaproveitamento</v>
          </cell>
          <cell r="C257" t="str">
            <v>M2</v>
          </cell>
          <cell r="D257">
            <v>29.206600000000002</v>
          </cell>
        </row>
        <row r="258">
          <cell r="A258" t="str">
            <v>001.05.00560</v>
          </cell>
          <cell r="B258" t="str">
            <v>Confecção e Montagem de Forma especial em chapa de madeira compensada do tipo plastificada c/ 12 mm de espessura com 04 reaproveitamento</v>
          </cell>
          <cell r="C258" t="str">
            <v>M2</v>
          </cell>
          <cell r="D258">
            <v>25.8553</v>
          </cell>
        </row>
        <row r="259">
          <cell r="A259" t="str">
            <v>001.05.00660</v>
          </cell>
          <cell r="B259" t="str">
            <v>Execução de Laje pré-fabricada para forro espacamento entre vigas de 41cm a espessura da lajota de 8.00 cm e capeamento de 2.00 cm, incl tela soldada CA 60 4.20 mm 15 x 15 cm</v>
          </cell>
          <cell r="C259" t="str">
            <v>m2</v>
          </cell>
          <cell r="D259">
            <v>40.811</v>
          </cell>
        </row>
        <row r="260">
          <cell r="A260" t="str">
            <v>001.05.00680</v>
          </cell>
          <cell r="B260" t="str">
            <v>Execução de Laje pré-fabricada para piso espaçamento entre vigas de 41 cm a espessura da lajota de 8.00 cm e capeamento de 4.00 cm, incl tela soldada CA 60 4.20 mm 15 x 15 cm</v>
          </cell>
          <cell r="C260" t="str">
            <v>m2</v>
          </cell>
          <cell r="D260">
            <v>45.497900000000001</v>
          </cell>
        </row>
        <row r="261">
          <cell r="A261" t="str">
            <v>001.05.00720</v>
          </cell>
          <cell r="B261" t="str">
            <v>Execução de pilar tipo sanduíche de madeira 6x12 cm, entarugado c/ madeira através de parafusos</v>
          </cell>
          <cell r="C261" t="str">
            <v>ml</v>
          </cell>
          <cell r="D261">
            <v>20.256599999999999</v>
          </cell>
        </row>
        <row r="262">
          <cell r="A262" t="str">
            <v>001.05.00820</v>
          </cell>
          <cell r="B262" t="str">
            <v>Fornecimento e Execução de Grauteamento de Estrutura de Concreto Pré Moldado traço 1:3 incl. SuperPlastificante</v>
          </cell>
          <cell r="C262" t="str">
            <v>m3</v>
          </cell>
          <cell r="D262">
            <v>320.73930000000001</v>
          </cell>
        </row>
        <row r="263">
          <cell r="A263" t="str">
            <v>001.06</v>
          </cell>
          <cell r="B263" t="str">
            <v>IMPERMEABILIZAÇÕES E TRATAMENTOS</v>
          </cell>
          <cell r="D263">
            <v>134.8614</v>
          </cell>
        </row>
        <row r="264">
          <cell r="A264" t="str">
            <v>001.06.00020</v>
          </cell>
          <cell r="B264" t="str">
            <v>Execução de descupinização</v>
          </cell>
          <cell r="C264" t="str">
            <v>M2</v>
          </cell>
          <cell r="D264">
            <v>0.83</v>
          </cell>
        </row>
        <row r="265">
          <cell r="A265" t="str">
            <v>001.06.00040</v>
          </cell>
          <cell r="B265" t="str">
            <v>Execução de imunização de madeiramento de cobertura ou forro de madeira com aplicação de pentox claro a uma demão</v>
          </cell>
          <cell r="C265" t="str">
            <v>M2</v>
          </cell>
          <cell r="D265">
            <v>1.6774</v>
          </cell>
        </row>
        <row r="266">
          <cell r="A266" t="str">
            <v>001.06.00060</v>
          </cell>
          <cell r="B266" t="str">
            <v>Execução de pintura c/neutrol 45 c/ 02 demãos</v>
          </cell>
          <cell r="C266" t="str">
            <v>M2</v>
          </cell>
          <cell r="D266">
            <v>4.4787999999999997</v>
          </cell>
        </row>
        <row r="267">
          <cell r="A267" t="str">
            <v>001.06.00080</v>
          </cell>
          <cell r="B267" t="str">
            <v>Fornecimento e Instalação de Lona Plástica Preta ( Encerado)</v>
          </cell>
          <cell r="C267" t="str">
            <v>M2</v>
          </cell>
          <cell r="D267">
            <v>0.59719999999999995</v>
          </cell>
        </row>
        <row r="268">
          <cell r="A268" t="str">
            <v>001.06.00100</v>
          </cell>
          <cell r="B268" t="str">
            <v>Fornecimento e Instalação de Manta Tipo Bidim, com as seguintes características: permissividade de 120 l/s/m2; permeabilidade normal 4x10(-1) e resistência a tração na ruptura 425 N</v>
          </cell>
          <cell r="C268" t="str">
            <v>M2</v>
          </cell>
          <cell r="D268">
            <v>3.0371999999999999</v>
          </cell>
        </row>
        <row r="269">
          <cell r="A269" t="str">
            <v>001.06.00120</v>
          </cell>
          <cell r="B269" t="str">
            <v>Fornecimento e Instalação de Manta Tipo Bidim, com as seguintes características: permissividade de 100 l/s/m2; permeabilidade normal 4x10(-1) e resistência a tração na ruptura 750 N</v>
          </cell>
          <cell r="C269" t="str">
            <v>M2</v>
          </cell>
          <cell r="D269">
            <v>4.4127000000000001</v>
          </cell>
        </row>
        <row r="270">
          <cell r="A270" t="str">
            <v>001.06.00130</v>
          </cell>
          <cell r="B270" t="str">
            <v>Fornecimento e Aplicação de Nata de Cimento na proporção de 5 kg de cimento por m2</v>
          </cell>
          <cell r="C270" t="str">
            <v>m2</v>
          </cell>
          <cell r="D270">
            <v>1.8307</v>
          </cell>
        </row>
        <row r="271">
          <cell r="A271" t="str">
            <v>001.06.00135</v>
          </cell>
          <cell r="B271" t="str">
            <v>Fornecimento e Aplicação de chapisco de aderência c/argamassa de cimento e areia traço 1:3 e= 5 mm, incl. adesivo de alto desempenho para argamassas e chapisco.</v>
          </cell>
          <cell r="C271" t="str">
            <v>m2</v>
          </cell>
          <cell r="D271">
            <v>4.2747000000000002</v>
          </cell>
        </row>
        <row r="272">
          <cell r="A272" t="str">
            <v>001.06.00140</v>
          </cell>
          <cell r="B272" t="str">
            <v>Execução de regularização de laje com argamassa de cimento e areia 1:4 com cimento, espessura média igual a 3.00 cm, incl aplicação de nata de cimento para preparo de superficie.</v>
          </cell>
          <cell r="C272" t="str">
            <v>m2</v>
          </cell>
          <cell r="D272">
            <v>8.4360999999999997</v>
          </cell>
        </row>
        <row r="273">
          <cell r="A273" t="str">
            <v>001.06.00160</v>
          </cell>
          <cell r="B273" t="str">
            <v>Execução de proteção mecânica com argamassa de cimento e areia 1:3,espessura 2.00 cm</v>
          </cell>
          <cell r="C273" t="str">
            <v>m2</v>
          </cell>
          <cell r="D273">
            <v>6.0629</v>
          </cell>
        </row>
        <row r="274">
          <cell r="A274" t="str">
            <v>001.06.00200</v>
          </cell>
          <cell r="B274" t="str">
            <v>Execução de impermeabilização c/argamassa de cimento e areia 1:4 a 2.00 cm espessura c/ adição de 140 g/m2 de impermeabilizante, aplicação em parede como revestimento.</v>
          </cell>
          <cell r="C274" t="str">
            <v>m2</v>
          </cell>
          <cell r="D274">
            <v>14.679600000000001</v>
          </cell>
        </row>
        <row r="275">
          <cell r="A275" t="str">
            <v>001.06.00220</v>
          </cell>
          <cell r="B275" t="str">
            <v>Execução de impermeabilização c/argamassa de cimento e areia 1:3 a 2.50 cm espessura c/ adição de 185 g/m2 de impermeabilizante, para impermeabilização de Reservatórios.</v>
          </cell>
          <cell r="C275" t="str">
            <v>m2</v>
          </cell>
          <cell r="D275">
            <v>15.3651</v>
          </cell>
        </row>
        <row r="276">
          <cell r="A276" t="str">
            <v>001.06.00240</v>
          </cell>
          <cell r="B276" t="str">
            <v>Fornecimento e Aplicação de Impermeabilizante Cristalizante Sobre Superfície Perfeitamente Regularizada</v>
          </cell>
          <cell r="C276" t="str">
            <v>m2</v>
          </cell>
          <cell r="D276">
            <v>6.7892999999999999</v>
          </cell>
        </row>
        <row r="277">
          <cell r="A277" t="str">
            <v>001.06.00300</v>
          </cell>
          <cell r="B277" t="str">
            <v>Execução de impermeabilização de laje de cobertura com utilização de manta asfáltica poliéster 3.00 mm</v>
          </cell>
          <cell r="C277" t="str">
            <v>M2</v>
          </cell>
          <cell r="D277">
            <v>26.46</v>
          </cell>
        </row>
        <row r="278">
          <cell r="A278" t="str">
            <v>001.06.00320</v>
          </cell>
          <cell r="B278" t="str">
            <v>Execução de impermeabilização de laje de cobertura com utilização de manta asfáltica poliéster 4.00 mm</v>
          </cell>
          <cell r="C278" t="str">
            <v>M2</v>
          </cell>
          <cell r="D278">
            <v>28.497</v>
          </cell>
        </row>
        <row r="279">
          <cell r="A279" t="str">
            <v>001.06.00340</v>
          </cell>
          <cell r="B279" t="str">
            <v>Fornecimento e Aplicação de Isopor e = 5,00 cm, conf. Det. Sinfra n.01</v>
          </cell>
          <cell r="C279" t="str">
            <v>M2</v>
          </cell>
          <cell r="D279">
            <v>7.4326999999999996</v>
          </cell>
        </row>
        <row r="280">
          <cell r="A280" t="str">
            <v>001.07</v>
          </cell>
          <cell r="B280" t="str">
            <v>ALVENARIA</v>
          </cell>
          <cell r="D280">
            <v>1844.6894</v>
          </cell>
        </row>
        <row r="281">
          <cell r="A281" t="str">
            <v>001.07.00020</v>
          </cell>
          <cell r="B281" t="str">
            <v>Execução de alvenaria de elevação de tijolo maciço assente c/ argamassa de cimento e areia no traço 1:3 de 1/4 vez</v>
          </cell>
          <cell r="C281" t="str">
            <v>M2</v>
          </cell>
          <cell r="D281">
            <v>16.777699999999999</v>
          </cell>
        </row>
        <row r="282">
          <cell r="A282" t="str">
            <v>001.07.00040</v>
          </cell>
          <cell r="B282" t="str">
            <v>Execução de alvenaria de elevação de tijolo maciço assente c/ argamassa de cimento e areia no traço 1:3 de 1/2 vez</v>
          </cell>
          <cell r="C282" t="str">
            <v>M2</v>
          </cell>
          <cell r="D282">
            <v>31.524699999999999</v>
          </cell>
        </row>
        <row r="283">
          <cell r="A283" t="str">
            <v>001.07.00060</v>
          </cell>
          <cell r="B283" t="str">
            <v>Execução de alvenaria de elevação de tijolo maciço assente c/ argamassa de cimento e areia no traço 1:3 de 1 vez</v>
          </cell>
          <cell r="C283" t="str">
            <v>M2</v>
          </cell>
          <cell r="D283">
            <v>55.713500000000003</v>
          </cell>
        </row>
        <row r="284">
          <cell r="A284" t="str">
            <v>001.07.00080</v>
          </cell>
          <cell r="B284" t="str">
            <v>Execução de alvenaria de elevação de tijolo maciço assente c/ argamassa de cal e areia no traço de 1:4 de 1/4 vez</v>
          </cell>
          <cell r="C284" t="str">
            <v>M2</v>
          </cell>
          <cell r="D284">
            <v>14.9764</v>
          </cell>
        </row>
        <row r="285">
          <cell r="A285" t="str">
            <v>001.07.00100</v>
          </cell>
          <cell r="B285" t="str">
            <v>Execução de alvenaria de elevação de tijolo maciço assente c/ argamassa de cal e areia no traço de 1:4 de 1/2 vez</v>
          </cell>
          <cell r="C285" t="str">
            <v>M2</v>
          </cell>
          <cell r="D285">
            <v>27.887599999999999</v>
          </cell>
        </row>
        <row r="286">
          <cell r="A286" t="str">
            <v>001.07.00120</v>
          </cell>
          <cell r="B286" t="str">
            <v>Execução de alvenaria de elevação de tijolo maciço assente c/ argamassa de cal e areia no traço de 1:4 de 1 vez</v>
          </cell>
          <cell r="C286" t="str">
            <v>M2</v>
          </cell>
          <cell r="D286">
            <v>50.272199999999998</v>
          </cell>
        </row>
        <row r="287">
          <cell r="A287" t="str">
            <v>001.07.00140</v>
          </cell>
          <cell r="B287" t="str">
            <v>Execução de alvenaria de tijolo maciço assente c/ argamassa de cimento e areia no traço 1:4 de 1/4 vez</v>
          </cell>
          <cell r="C287" t="str">
            <v>M2</v>
          </cell>
          <cell r="D287">
            <v>17.266100000000002</v>
          </cell>
        </row>
        <row r="288">
          <cell r="A288" t="str">
            <v>001.07.00160</v>
          </cell>
          <cell r="B288" t="str">
            <v>Execução de alvenaria de tijolo maciço assente c/ argamassa de cimento e areia no traço 1:4 de 1/2 vez</v>
          </cell>
          <cell r="C288" t="str">
            <v>M2</v>
          </cell>
          <cell r="D288">
            <v>29.367699999999999</v>
          </cell>
        </row>
        <row r="289">
          <cell r="A289" t="str">
            <v>001.07.00180</v>
          </cell>
          <cell r="B289" t="str">
            <v>Execução de alvenaria de tijolo maciço assente c/ argamassa de cimento e areia no traço 1:4 de 1 vez</v>
          </cell>
          <cell r="C289" t="str">
            <v>M2</v>
          </cell>
          <cell r="D289">
            <v>54.098999999999997</v>
          </cell>
        </row>
        <row r="290">
          <cell r="A290" t="str">
            <v>001.07.00200</v>
          </cell>
          <cell r="B290" t="str">
            <v>Execução de alvenaria de elevação c/ tijolo maciço assente c/ argamassa mista de cimento cal e areia no traço 1:2:8 de de 1/4 vez</v>
          </cell>
          <cell r="C290" t="str">
            <v>M2</v>
          </cell>
          <cell r="D290">
            <v>15.995900000000001</v>
          </cell>
        </row>
        <row r="291">
          <cell r="A291" t="str">
            <v>001.07.00220</v>
          </cell>
          <cell r="B291" t="str">
            <v>Execução de alvenaria de elevação c/ tijolo maciço assente c/ argamassa mista de cimento cal e areia no traço 1:2:8 de de 1/2 vez</v>
          </cell>
          <cell r="C291" t="str">
            <v>M2</v>
          </cell>
          <cell r="D291">
            <v>30.2836</v>
          </cell>
        </row>
        <row r="292">
          <cell r="A292" t="str">
            <v>001.07.00240</v>
          </cell>
          <cell r="B292" t="str">
            <v>Execução de alvenaria de elevação c/ tijolo maciço assente c/ argamassa mista de cimento cal e areia no traço 1:2:8 de de 1 vez</v>
          </cell>
          <cell r="C292" t="str">
            <v>M2</v>
          </cell>
          <cell r="D292">
            <v>53.873100000000001</v>
          </cell>
        </row>
        <row r="293">
          <cell r="A293" t="str">
            <v>001.07.00260</v>
          </cell>
          <cell r="B293" t="str">
            <v>Execução de alvenaria de elevação de tijolo maciço assente c/ argamassa mista 1:4:12 de 1/2 vez</v>
          </cell>
          <cell r="C293" t="str">
            <v>M2</v>
          </cell>
          <cell r="D293">
            <v>26.956700000000001</v>
          </cell>
        </row>
        <row r="294">
          <cell r="A294" t="str">
            <v>001.07.00280</v>
          </cell>
          <cell r="B294" t="str">
            <v>Execução de alvenaria de elevação de tijolo maciço assente c/ argamassa mista 1:4:12 de 1 vez</v>
          </cell>
          <cell r="C294" t="str">
            <v>M2</v>
          </cell>
          <cell r="D294">
            <v>49.000100000000003</v>
          </cell>
        </row>
        <row r="295">
          <cell r="A295" t="str">
            <v>001.07.00300</v>
          </cell>
          <cell r="B295" t="str">
            <v>Execução de alvenaria de elevação de tijolo maciço assente c/ argamassa mista 1:4:12 de 1.5 vez</v>
          </cell>
          <cell r="C295" t="str">
            <v>M2</v>
          </cell>
          <cell r="D295">
            <v>67.3352</v>
          </cell>
        </row>
        <row r="296">
          <cell r="A296" t="str">
            <v>001.07.00340</v>
          </cell>
          <cell r="B296" t="str">
            <v>Execução de alvenaria de elevação c/ tijolo cerâmico 9x19x19 assente c/ argamassa mista 1:2:8 de 1/2 vez</v>
          </cell>
          <cell r="C296" t="str">
            <v>m2</v>
          </cell>
          <cell r="D296">
            <v>11.666499999999999</v>
          </cell>
        </row>
        <row r="297">
          <cell r="A297" t="str">
            <v>001.07.00360</v>
          </cell>
          <cell r="B297" t="str">
            <v>Execução de alvenaria de elevação c/ tijolo cerâmico 9x19x19 assente c/ argamassa mista 1:2:8 de 1 vez</v>
          </cell>
          <cell r="C297" t="str">
            <v>m2</v>
          </cell>
          <cell r="D297">
            <v>23.483000000000001</v>
          </cell>
        </row>
        <row r="298">
          <cell r="A298" t="str">
            <v>001.07.00420</v>
          </cell>
          <cell r="B298" t="str">
            <v>Execução de alvenaria aparente de tijolo cerâmico c/ 18 ou 21 furos (dim. 6.00x10.00x21.00 cm) assente c/ argamassa de cimento e areia no traço 1:2:8 de 1/2 vez</v>
          </cell>
          <cell r="C298" t="str">
            <v>m2</v>
          </cell>
          <cell r="D298">
            <v>37.906599999999997</v>
          </cell>
        </row>
        <row r="299">
          <cell r="A299" t="str">
            <v>001.07.00440</v>
          </cell>
          <cell r="B299" t="str">
            <v>Execução de alvenaria aparente de tijolo cerâmico c/ 18 ou 21 furos (dim. 6.00x10.00x21.00 cm) assente c/ argamassa de cimento e areia no traço 1:2:8 de 1 vez</v>
          </cell>
          <cell r="C299" t="str">
            <v>m2</v>
          </cell>
          <cell r="D299">
            <v>81.045699999999997</v>
          </cell>
        </row>
        <row r="300">
          <cell r="A300" t="str">
            <v>001.07.00540</v>
          </cell>
          <cell r="B300" t="str">
            <v>Execução de elemento vazado de cerâmica assente c/ argamassa de cimento e areia peneirada no traço 1:3</v>
          </cell>
          <cell r="C300" t="str">
            <v>m2</v>
          </cell>
          <cell r="D300">
            <v>27.084700000000002</v>
          </cell>
        </row>
        <row r="301">
          <cell r="A301" t="str">
            <v>001.07.00550</v>
          </cell>
          <cell r="B301" t="str">
            <v>Alvenaria de vedação com bloco cerâmico furado dim. 9x19x28, com juntas de 20 mm com argamassa mista de cimento, cal hidratada e areia sem peneirar no traço 1:2:9</v>
          </cell>
          <cell r="C301" t="str">
            <v>m2</v>
          </cell>
          <cell r="D301">
            <v>12.625400000000001</v>
          </cell>
        </row>
        <row r="302">
          <cell r="A302" t="str">
            <v>001.07.00551</v>
          </cell>
          <cell r="B302" t="str">
            <v>Alvenaria de vedação com bloco cerâmico furado dim.12x19x28, com juntas de 20 mm com argamassa mista de cimento, cal hidratada e areia sem peneirar no traço 1:2:9</v>
          </cell>
          <cell r="C302" t="str">
            <v>m2</v>
          </cell>
          <cell r="D302">
            <v>15.767799999999999</v>
          </cell>
        </row>
        <row r="303">
          <cell r="A303" t="str">
            <v>001.07.00552</v>
          </cell>
          <cell r="B303" t="str">
            <v>Alvenaria de vedação com bloco cerâmico furado dim.14x19x28, com juntas de 20 mm com argamassa mista de cimento, cal hidratada e areia sem peneirar no traço 1:2:9</v>
          </cell>
          <cell r="C303" t="str">
            <v>m2</v>
          </cell>
          <cell r="D303">
            <v>20.5151</v>
          </cell>
        </row>
        <row r="304">
          <cell r="A304" t="str">
            <v>001.07.00560</v>
          </cell>
          <cell r="B304" t="str">
            <v>Alvenaria de Vedação Com Bloco de Concreto, Juntas de 10 mm Com Argamassa Mista de Cimento, Cal Hidratada e Areia Sem Peneirar no traço 1:0,50:8 dim. 11,50x19x39 cm</v>
          </cell>
          <cell r="C304" t="str">
            <v>M2</v>
          </cell>
          <cell r="D304">
            <v>15.852</v>
          </cell>
        </row>
        <row r="305">
          <cell r="A305" t="str">
            <v>001.07.00580</v>
          </cell>
          <cell r="B305" t="str">
            <v>Alvenaria de Vedação Com Bloco de Concreto, Juntas de 10 mm Com Argamassa Mista de Cimento, Cal Hidratada e Areia Sem Peneirar no traço 1:0,50:8 dim. 14x19x39 cm</v>
          </cell>
          <cell r="C305" t="str">
            <v>M2</v>
          </cell>
          <cell r="D305">
            <v>20.927600000000002</v>
          </cell>
        </row>
        <row r="306">
          <cell r="A306" t="str">
            <v>001.07.00600</v>
          </cell>
          <cell r="B306" t="str">
            <v>Alvenaria de Vedação Com Bloco de Concreto, Juntas de 10 mm Com Argamassa Mista de Cimento, Cal Hidratada e Areia Sem Peneirar no traço 1:0,50:8 dim. 19x19x39 cm</v>
          </cell>
          <cell r="C306" t="str">
            <v>M2</v>
          </cell>
          <cell r="D306">
            <v>25.4863</v>
          </cell>
        </row>
        <row r="307">
          <cell r="A307" t="str">
            <v>001.07.00620</v>
          </cell>
          <cell r="B307" t="str">
            <v>Alvenaria Estrutural Com Bloco de Concreto, Juntas de 10 mm Com Argamassa Mista de Cimento, Cal Hidratada e Areia Sem Peneirar no traço 1:0,25:6 dim. 14x19x39 cm</v>
          </cell>
          <cell r="C307" t="str">
            <v>M2</v>
          </cell>
          <cell r="D307">
            <v>22.66</v>
          </cell>
        </row>
        <row r="308">
          <cell r="A308" t="str">
            <v>001.07.00640</v>
          </cell>
          <cell r="B308" t="str">
            <v>Alvenaria Estrutural Com Bloco de Concreto, Juntas de 10 mm Com Argamassa Mista de Cimento, Cal Hidratada e Areia Sem Peneirar no traço 1:0,25:6 dim. 19x19x39 cm</v>
          </cell>
          <cell r="C308" t="str">
            <v>M2</v>
          </cell>
          <cell r="D308">
            <v>29.4238</v>
          </cell>
        </row>
        <row r="309">
          <cell r="A309" t="str">
            <v>001.07.00710</v>
          </cell>
          <cell r="B309" t="str">
            <v>Execucao de escada com degraus de tijolo macico, asente com massa forte, inclusive revestimento dos espelhos e pisos</v>
          </cell>
          <cell r="C309" t="str">
            <v>m3</v>
          </cell>
          <cell r="D309">
            <v>241.85810000000001</v>
          </cell>
        </row>
        <row r="310">
          <cell r="A310" t="str">
            <v>001.07.00720</v>
          </cell>
          <cell r="B310" t="str">
            <v>Reparo de trincas ou rachaduras em alvenaria de tijolo com ferros transversais e posteriormente refazer o acabamento conforme revestimento existente</v>
          </cell>
          <cell r="C310" t="str">
            <v>M</v>
          </cell>
          <cell r="D310">
            <v>8.8058999999999994</v>
          </cell>
        </row>
        <row r="311">
          <cell r="A311" t="str">
            <v>001.07.00790</v>
          </cell>
          <cell r="B311" t="str">
            <v>Fornecimento e instalação de caixa de concreto pré-moldado para ar condicionado de 7.000 btu</v>
          </cell>
          <cell r="C311" t="str">
            <v>un</v>
          </cell>
          <cell r="D311">
            <v>50.443199999999997</v>
          </cell>
        </row>
        <row r="312">
          <cell r="A312" t="str">
            <v>001.07.00792</v>
          </cell>
          <cell r="B312" t="str">
            <v>Fornecimento e instalação de caixa de concreto pré-moldado para ar condicionado de 10.000 btu</v>
          </cell>
          <cell r="C312" t="str">
            <v>un</v>
          </cell>
          <cell r="D312">
            <v>54.443199999999997</v>
          </cell>
        </row>
        <row r="313">
          <cell r="A313" t="str">
            <v>001.07.00794</v>
          </cell>
          <cell r="B313" t="str">
            <v>Fornecimento e instalação de caixa de concreto pré-moldado para ar condicionado de 20.000 btu</v>
          </cell>
          <cell r="C313" t="str">
            <v>un</v>
          </cell>
          <cell r="D313">
            <v>68.443200000000004</v>
          </cell>
        </row>
        <row r="314">
          <cell r="A314" t="str">
            <v>001.07.00800</v>
          </cell>
          <cell r="B314" t="str">
            <v>Verga, contra-verga ou pilar de concreto armado, incluindo concreto, forma e ferragem com concreto 13,5 mpa (300kg. cim/m3)</v>
          </cell>
          <cell r="C314" t="str">
            <v>M3</v>
          </cell>
          <cell r="D314">
            <v>534.92179999999996</v>
          </cell>
        </row>
        <row r="315">
          <cell r="A315" t="str">
            <v>001.08</v>
          </cell>
          <cell r="B315" t="str">
            <v>COBERTURA</v>
          </cell>
          <cell r="D315">
            <v>1176.3939</v>
          </cell>
        </row>
        <row r="316">
          <cell r="A316" t="str">
            <v>001.08.00005</v>
          </cell>
          <cell r="B316" t="str">
            <v>Estrutura metálica para cobertura, com especificações mínimas: perfil aço dobrado, laminado e chaparia ASTM A 36, eletrodo E6013, especificação AWS. incl. montagem e fundo anti corrosão a base de cromato de zinco</v>
          </cell>
          <cell r="C316" t="str">
            <v>kg</v>
          </cell>
          <cell r="D316">
            <v>5.625</v>
          </cell>
        </row>
        <row r="317">
          <cell r="A317" t="str">
            <v>001.08.00010</v>
          </cell>
          <cell r="B317" t="str">
            <v>Estrutura de madeira para telha de cerâmica ou de concreto, pontaletada sobre laje ou parede</v>
          </cell>
          <cell r="C317" t="str">
            <v>m2</v>
          </cell>
          <cell r="D317">
            <v>25.268599999999999</v>
          </cell>
        </row>
        <row r="318">
          <cell r="A318" t="str">
            <v>001.08.00015</v>
          </cell>
          <cell r="B318" t="str">
            <v>Estrutura de madeira para telha de fibrocimento, alumínio ou aço zincado pontaletada sobre laje ou parede</v>
          </cell>
          <cell r="C318" t="str">
            <v>m2</v>
          </cell>
          <cell r="D318">
            <v>7.6664000000000003</v>
          </cell>
        </row>
        <row r="319">
          <cell r="A319" t="str">
            <v>001.08.00080</v>
          </cell>
          <cell r="B319" t="str">
            <v>Estrutura de madeira para telhado, c/ distância entre tesouras 4.00 m, 02 águas, p/ cobertura c/ chapa ondulada de c.a. ou alumínio, com 10 m de vão</v>
          </cell>
          <cell r="C319" t="str">
            <v>m2</v>
          </cell>
          <cell r="D319">
            <v>20.342400000000001</v>
          </cell>
        </row>
        <row r="320">
          <cell r="A320" t="str">
            <v>001.08.00100</v>
          </cell>
          <cell r="B320" t="str">
            <v>Estrutura de madeira para telhado, c/ distância entre tesouras 4.00 m, 02 águas, p/ cobertura c/ chapa ondulada de c.a. ou alumínio, com 15 m de vão</v>
          </cell>
          <cell r="C320" t="str">
            <v>m2</v>
          </cell>
          <cell r="D320">
            <v>24.297899999999998</v>
          </cell>
        </row>
        <row r="321">
          <cell r="A321" t="str">
            <v>001.08.00120</v>
          </cell>
          <cell r="B321" t="str">
            <v>Estrutura de madeira para telhado, c/ distância entre tesouras 4.00 m, 02 águas, p/ cobertura c/ chapa ondulada de c.a. ou alumínio, com 20 m de vão</v>
          </cell>
          <cell r="C321" t="str">
            <v>m2</v>
          </cell>
          <cell r="D321">
            <v>30.482700000000001</v>
          </cell>
        </row>
        <row r="322">
          <cell r="A322" t="str">
            <v>001.08.00140</v>
          </cell>
          <cell r="B322" t="str">
            <v>Estrutura de madeira para telhado, c/ distância entre tesouras 4.00 m, 04 águas p/ cobertura c/ chapas onduladas de c.a ou alumínio, com 10 m de vao</v>
          </cell>
          <cell r="C322" t="str">
            <v>m2</v>
          </cell>
          <cell r="D322">
            <v>23.178999999999998</v>
          </cell>
        </row>
        <row r="323">
          <cell r="A323" t="str">
            <v>001.08.00160</v>
          </cell>
          <cell r="B323" t="str">
            <v>Execução de estrutura de madeira para telhado, c/ distância entre tesouras 4.00 m, 04 águas p/ cobertura c/ chapas onduladas de c.a ou alumínio, com 15 m de vao</v>
          </cell>
          <cell r="C323" t="str">
            <v>m2</v>
          </cell>
          <cell r="D323">
            <v>26.8645</v>
          </cell>
        </row>
        <row r="324">
          <cell r="A324" t="str">
            <v>001.08.00180</v>
          </cell>
          <cell r="B324" t="str">
            <v>Execução de estrutura de madeira para telhado, c/ distância entre tesouras 4.00 m, 04 águas p/ cobertura c/ chapas onduladas de c.a ou alumínio, com 20 m de vao</v>
          </cell>
          <cell r="C324" t="str">
            <v>m2</v>
          </cell>
          <cell r="D324">
            <v>35.208199999999998</v>
          </cell>
        </row>
        <row r="325">
          <cell r="A325" t="str">
            <v>001.08.00200</v>
          </cell>
          <cell r="B325" t="str">
            <v>Estrutura de Madeira  comum para telhado, constituído de tesouras (6x12 e 6x16 cm), terças (6x12 e 6x16 cm), caibros(5 x 6cm), ripas (1 x 5 cm) e contraventamentos p/ cobertura com telha de barro ou cerâmica de 3 a 7 m de vão</v>
          </cell>
          <cell r="C325" t="str">
            <v>m2</v>
          </cell>
          <cell r="D325">
            <v>27.703399999999998</v>
          </cell>
        </row>
        <row r="326">
          <cell r="A326" t="str">
            <v>001.08.00205</v>
          </cell>
          <cell r="B326" t="str">
            <v>Estrutura de Madeira comum para telhado, constituído de tesouras (6x12 e 6x16 cm), terças (6x12 e 6x16 cm), caibros(5 x 6cm), ripas (1 x 5 cm) e contraventamentos p/ cobertura com telha de barro ou cerâmica de 7 a 10 m de vão</v>
          </cell>
          <cell r="C326" t="str">
            <v>m2</v>
          </cell>
          <cell r="D326">
            <v>31.499500000000001</v>
          </cell>
        </row>
        <row r="327">
          <cell r="A327" t="str">
            <v>001.08.00210</v>
          </cell>
          <cell r="B327" t="str">
            <v>Estrutura de Madeira comum para telhado, constituído de tesouras (6x12 e 6x16 cm), terças (6x12 e 6x16 cm), caibros(5 x 6cm), ripas (1 x 5 cm) e contraventamentos p/ cobertura com telha de barro ou cerâmica de 10 a 13 m de vão</v>
          </cell>
          <cell r="C327" t="str">
            <v>m2</v>
          </cell>
          <cell r="D327">
            <v>35.7776</v>
          </cell>
        </row>
        <row r="328">
          <cell r="A328" t="str">
            <v>001.08.00240</v>
          </cell>
          <cell r="B328" t="str">
            <v>Estrutura de madeira para  telhas canalete 90 ou 43</v>
          </cell>
          <cell r="C328" t="str">
            <v>m2</v>
          </cell>
          <cell r="D328">
            <v>7.5975000000000001</v>
          </cell>
        </row>
        <row r="329">
          <cell r="A329" t="str">
            <v>001.08.00260</v>
          </cell>
          <cell r="B329" t="str">
            <v>Execução de estrutura de madeira para casa popular em telha ceramica</v>
          </cell>
          <cell r="C329" t="str">
            <v>m2</v>
          </cell>
          <cell r="D329">
            <v>15.370100000000001</v>
          </cell>
        </row>
        <row r="330">
          <cell r="A330" t="str">
            <v>001.08.00270</v>
          </cell>
          <cell r="B330" t="str">
            <v>Execução de Cobertura com telha cerâmica tipo ""plan"", inclinação 35%</v>
          </cell>
          <cell r="C330" t="str">
            <v>m2</v>
          </cell>
          <cell r="D330">
            <v>20.971499999999999</v>
          </cell>
        </row>
        <row r="331">
          <cell r="A331" t="str">
            <v>001.08.00275</v>
          </cell>
          <cell r="B331" t="str">
            <v>Execução de Cobertura com telha ceramica tipo portuguesa, inclinação 35%</v>
          </cell>
          <cell r="C331" t="str">
            <v>m2</v>
          </cell>
          <cell r="D331">
            <v>16.964300000000001</v>
          </cell>
        </row>
        <row r="332">
          <cell r="A332" t="str">
            <v>001.08.00280</v>
          </cell>
          <cell r="B332" t="str">
            <v>Execução de Cobertura com telha cerâmica tipo colonial, inclinação 35%</v>
          </cell>
          <cell r="C332" t="str">
            <v>m2</v>
          </cell>
          <cell r="D332">
            <v>26.0471</v>
          </cell>
        </row>
        <row r="333">
          <cell r="A333" t="str">
            <v>001.08.00285</v>
          </cell>
          <cell r="B333" t="str">
            <v>Execução de Cobertura com telha cerâmica tipo romana inclinação 35%</v>
          </cell>
          <cell r="C333" t="str">
            <v>m2</v>
          </cell>
          <cell r="D333">
            <v>16.5443</v>
          </cell>
        </row>
        <row r="334">
          <cell r="A334" t="str">
            <v>001.08.00290</v>
          </cell>
          <cell r="B334" t="str">
            <v>Execução de Cobertura com telha cerâmica tipo tipo francesa, inclinação 35%</v>
          </cell>
          <cell r="C334" t="str">
            <v>m2</v>
          </cell>
          <cell r="D334">
            <v>16.908300000000001</v>
          </cell>
        </row>
        <row r="335">
          <cell r="A335" t="str">
            <v>001.08.00300</v>
          </cell>
          <cell r="B335" t="str">
            <v>Fornecimento de Instalação de Cobertura com chapas onduladas de cimento amianto altura 24 mm, largura útil 450 mm, largura nominal  500 mm, de 4 mm de espessura, inclinação 27%</v>
          </cell>
          <cell r="C335" t="str">
            <v>m2</v>
          </cell>
          <cell r="D335">
            <v>5.5359999999999996</v>
          </cell>
        </row>
        <row r="336">
          <cell r="A336" t="str">
            <v>001.08.00305</v>
          </cell>
          <cell r="B336" t="str">
            <v>Fornecimento e Instalação de Cobertura com chapas onduladas de cimento amianto, altura 125 mm, largura útil 1.020 mm e largura nominal 1.064 mm, de 5 mm de espessura, inclinação 27%</v>
          </cell>
          <cell r="C336" t="str">
            <v>m2</v>
          </cell>
          <cell r="D336">
            <v>15.379</v>
          </cell>
        </row>
        <row r="337">
          <cell r="A337" t="str">
            <v>001.08.00310</v>
          </cell>
          <cell r="B337" t="str">
            <v>Fornecimento e Instalação de Cobertura com chapas onduladas de cimento amianto, altura 125 mm, largura útil 1.020 mm e largura nominal 1.064 mm, de 6 mm de espessura, inclinação 27%</v>
          </cell>
          <cell r="C337" t="str">
            <v>m2</v>
          </cell>
          <cell r="D337">
            <v>18.0379</v>
          </cell>
        </row>
        <row r="338">
          <cell r="A338" t="str">
            <v>001.08.00315</v>
          </cell>
          <cell r="B338" t="str">
            <v>Fornecimento e Instalação de Cobertura de cimento amianto, perfil trapezoidal,altura 181 mm, largura útil 490 mm, largura nominal 521 mm, de 8 mm de espessura, inclinação 3%</v>
          </cell>
          <cell r="C338" t="str">
            <v>m2</v>
          </cell>
          <cell r="D338">
            <v>22.775600000000001</v>
          </cell>
        </row>
        <row r="339">
          <cell r="A339" t="str">
            <v>001.08.00320</v>
          </cell>
          <cell r="B339" t="str">
            <v>Fornecimento e Instalação de Cobertura com telhas onduladas de poliester c/reforço de fibra de vidro</v>
          </cell>
          <cell r="C339" t="str">
            <v>m2</v>
          </cell>
          <cell r="D339">
            <v>29.275400000000001</v>
          </cell>
        </row>
        <row r="340">
          <cell r="A340" t="str">
            <v>001.08.00325</v>
          </cell>
          <cell r="B340" t="str">
            <v>Fornecimento e Instalação de Cobertura com telha de aço galvanizado zincado trapezoidal, trapézio alto ou baixo, com 0.43mm de espessura, incl.10%, fixada com hastes de ferro galvanizado tipo gancho, arruela de borracha e parafuso</v>
          </cell>
          <cell r="C340" t="str">
            <v>m2</v>
          </cell>
          <cell r="D340">
            <v>30.491099999999999</v>
          </cell>
        </row>
        <row r="341">
          <cell r="A341" t="str">
            <v>001.08.00330</v>
          </cell>
          <cell r="B341" t="str">
            <v>Fornecimento e Instalação de Cobertura com telha trapezoidal de aço pré-pintada eletrostaticamente em uma face, e=0,43 mm, inclinação 10%, fixada com hastes de ferro galvanizado tipo gancho, arruela de borracha e parafuso</v>
          </cell>
          <cell r="C341" t="str">
            <v>m2</v>
          </cell>
          <cell r="D341">
            <v>35.6661</v>
          </cell>
        </row>
        <row r="342">
          <cell r="A342" t="str">
            <v>001.08.00335</v>
          </cell>
          <cell r="B342" t="str">
            <v>Fornecimento e Instalação de Cobertura com telha trapezoidal de aço pré-pintada eletrostaticamente em duas faces, e=0,43 mm, inclinação 10%, fixada com hastes de ferro galvanizado tipo gancho, arruela de borracha e parafuso</v>
          </cell>
          <cell r="C342" t="str">
            <v>m2</v>
          </cell>
          <cell r="D342">
            <v>42.106099999999998</v>
          </cell>
        </row>
        <row r="343">
          <cell r="A343" t="str">
            <v>001.08.00401</v>
          </cell>
          <cell r="B343" t="str">
            <v>Execução de Cumeeira para telha de barro tipo francesa</v>
          </cell>
          <cell r="C343" t="str">
            <v>ML</v>
          </cell>
          <cell r="D343">
            <v>9.5657999999999994</v>
          </cell>
        </row>
        <row r="344">
          <cell r="A344" t="str">
            <v>001.08.00421</v>
          </cell>
          <cell r="B344" t="str">
            <v>Execução de Cumeeira para telha de barro tipo paulista ou colonial</v>
          </cell>
          <cell r="C344" t="str">
            <v>ML</v>
          </cell>
          <cell r="D344">
            <v>9.5657999999999994</v>
          </cell>
        </row>
        <row r="345">
          <cell r="A345" t="str">
            <v>001.08.00441</v>
          </cell>
          <cell r="B345" t="str">
            <v>Execução de Cumeeira para telha tipo romana</v>
          </cell>
          <cell r="C345" t="str">
            <v>ML</v>
          </cell>
          <cell r="D345">
            <v>8.9657999999999998</v>
          </cell>
        </row>
        <row r="346">
          <cell r="A346" t="str">
            <v>001.08.00561</v>
          </cell>
          <cell r="B346" t="str">
            <v>Fornecimento e Instalação de Cumeeira de cimento amianto normal p/telhas onduladas</v>
          </cell>
          <cell r="C346" t="str">
            <v>ML</v>
          </cell>
          <cell r="D346">
            <v>27.003799999999998</v>
          </cell>
        </row>
        <row r="347">
          <cell r="A347" t="str">
            <v>001.08.00581</v>
          </cell>
          <cell r="B347" t="str">
            <v>Fornecimento e Instalação de Cumeeira de cimento amianto universal p/telhas onduladas</v>
          </cell>
          <cell r="C347" t="str">
            <v>ML</v>
          </cell>
          <cell r="D347">
            <v>31.194800000000001</v>
          </cell>
        </row>
        <row r="348">
          <cell r="A348" t="str">
            <v>001.08.00601</v>
          </cell>
          <cell r="B348" t="str">
            <v>Fornecimento e Instalação de Cumeeira de cimento amianto para canalete 90</v>
          </cell>
          <cell r="C348" t="str">
            <v>ML</v>
          </cell>
          <cell r="D348">
            <v>30.819400000000002</v>
          </cell>
        </row>
        <row r="349">
          <cell r="A349" t="str">
            <v>001.08.00621</v>
          </cell>
          <cell r="B349" t="str">
            <v>Fornecimento e Instalação de Cumeeira de cimento amianto p/canalete 49</v>
          </cell>
          <cell r="C349" t="str">
            <v>ML</v>
          </cell>
          <cell r="D349">
            <v>30.819400000000002</v>
          </cell>
        </row>
        <row r="350">
          <cell r="A350" t="str">
            <v>001.08.00641</v>
          </cell>
          <cell r="B350" t="str">
            <v>Fornecimento e Instalação de Cumeeira de cimento amianto p/ telha vogatex</v>
          </cell>
          <cell r="C350" t="str">
            <v>ML</v>
          </cell>
          <cell r="D350">
            <v>7.2525000000000004</v>
          </cell>
        </row>
        <row r="351">
          <cell r="A351" t="str">
            <v>001.08.00661</v>
          </cell>
          <cell r="B351" t="str">
            <v>Fornecimento e Instalação de Tampão de cimento aminato para canalete 90 (723x215) mm</v>
          </cell>
          <cell r="C351" t="str">
            <v>UN</v>
          </cell>
          <cell r="D351">
            <v>20.029399999999999</v>
          </cell>
        </row>
        <row r="352">
          <cell r="A352" t="str">
            <v>001.08.00681</v>
          </cell>
          <cell r="B352" t="str">
            <v>Fornecimento e Instalação de Tampão de cimento amianto para cobertura c/canalete 49</v>
          </cell>
          <cell r="C352" t="str">
            <v>M2</v>
          </cell>
          <cell r="D352">
            <v>35.700200000000002</v>
          </cell>
        </row>
        <row r="353">
          <cell r="A353" t="str">
            <v>001.08.00701</v>
          </cell>
          <cell r="B353" t="str">
            <v>Fornecimento e Instalação de Tampão de cimento amianto para cobertura c/canalete 90</v>
          </cell>
          <cell r="C353" t="str">
            <v>M2</v>
          </cell>
          <cell r="D353">
            <v>51.2102</v>
          </cell>
        </row>
        <row r="354">
          <cell r="A354" t="str">
            <v>001.08.00800</v>
          </cell>
          <cell r="B354" t="str">
            <v>Fornecimento e Instalação de calha ou rufo na chapa n.26 com desenvolvimento de 25.00 cm</v>
          </cell>
          <cell r="C354" t="str">
            <v>ML</v>
          </cell>
          <cell r="D354">
            <v>12.5</v>
          </cell>
        </row>
        <row r="355">
          <cell r="A355" t="str">
            <v>001.08.00805</v>
          </cell>
          <cell r="B355" t="str">
            <v>Fornecimento e Instalação de calha ou rufo na chapa n.26 com desenvolvimento de 40.00 cm</v>
          </cell>
          <cell r="C355" t="str">
            <v>ML</v>
          </cell>
          <cell r="D355">
            <v>20</v>
          </cell>
        </row>
        <row r="356">
          <cell r="A356" t="str">
            <v>001.08.00810</v>
          </cell>
          <cell r="B356" t="str">
            <v>Fornecimento e Instalação de calha ou rufo na chapa n.24 com desenvolvimento de 25.00 cm</v>
          </cell>
          <cell r="C356" t="str">
            <v>ML</v>
          </cell>
          <cell r="D356">
            <v>13.75</v>
          </cell>
        </row>
        <row r="357">
          <cell r="A357" t="str">
            <v>001.08.00815</v>
          </cell>
          <cell r="B357" t="str">
            <v>Fornecimento e Instalação de calha ou rufo na chapa n.24 com desenvolvimento de 30.00 cm</v>
          </cell>
          <cell r="C357" t="str">
            <v>ML</v>
          </cell>
          <cell r="D357">
            <v>16.5</v>
          </cell>
        </row>
        <row r="358">
          <cell r="A358" t="str">
            <v>001.08.00820</v>
          </cell>
          <cell r="B358" t="str">
            <v>Fornecimento e Instalação de calha ou rufo na chapa n.24 com desenvolvimento de 50.00 cm</v>
          </cell>
          <cell r="C358" t="str">
            <v>ML</v>
          </cell>
          <cell r="D358">
            <v>27.5</v>
          </cell>
        </row>
        <row r="359">
          <cell r="A359" t="str">
            <v>001.08.00825</v>
          </cell>
          <cell r="B359" t="str">
            <v>Fornecimento e Instalação de calha ou rufo na chapa n.24 com desenvolvimento de 120.00 cm</v>
          </cell>
          <cell r="C359" t="str">
            <v>ML</v>
          </cell>
          <cell r="D359">
            <v>66</v>
          </cell>
        </row>
        <row r="360">
          <cell r="A360" t="str">
            <v>001.08.00830</v>
          </cell>
          <cell r="B360" t="str">
            <v>Fornecimento e Instalação de condutor na chapa n.26</v>
          </cell>
          <cell r="C360" t="str">
            <v>ML</v>
          </cell>
          <cell r="D360">
            <v>20</v>
          </cell>
        </row>
        <row r="361">
          <cell r="A361" t="str">
            <v>001.08.00835</v>
          </cell>
          <cell r="B361" t="str">
            <v>Fornecimento e Instalação de condutor na chapa n.24</v>
          </cell>
          <cell r="C361" t="str">
            <v>ML</v>
          </cell>
          <cell r="D361">
            <v>22</v>
          </cell>
        </row>
        <row r="362">
          <cell r="A362" t="str">
            <v>001.08.01181</v>
          </cell>
          <cell r="B362" t="str">
            <v>Fornecimento e Instalação de Cumeeira lisa de aluminio pré-pintada - perkron</v>
          </cell>
          <cell r="C362" t="str">
            <v>ML</v>
          </cell>
          <cell r="D362">
            <v>20.704000000000001</v>
          </cell>
        </row>
        <row r="363">
          <cell r="A363" t="str">
            <v>001.08.01261</v>
          </cell>
          <cell r="B363" t="str">
            <v>Fornecimento e Instalação de Tubo de pvc para águas pluviais inclusive braçadeira para fixação 100 mm</v>
          </cell>
          <cell r="C363" t="str">
            <v>ML</v>
          </cell>
          <cell r="D363">
            <v>12.404400000000001</v>
          </cell>
        </row>
        <row r="364">
          <cell r="A364" t="str">
            <v>001.08.01281</v>
          </cell>
          <cell r="B364" t="str">
            <v>Fornecimento e Instalação de Curva de pvc 90º diâm.100 mm</v>
          </cell>
          <cell r="C364" t="str">
            <v>un</v>
          </cell>
          <cell r="D364">
            <v>13.850899999999999</v>
          </cell>
        </row>
        <row r="365">
          <cell r="A365" t="str">
            <v>001.08.01301</v>
          </cell>
          <cell r="B365" t="str">
            <v>Fornecimento e Instalação de Ralo seco vertical em ferro fundido diâm.100 mm</v>
          </cell>
          <cell r="C365" t="str">
            <v>UN</v>
          </cell>
          <cell r="D365">
            <v>12.534800000000001</v>
          </cell>
        </row>
        <row r="366">
          <cell r="A366" t="str">
            <v>001.08.01361</v>
          </cell>
          <cell r="B366" t="str">
            <v>Fornecimento e instalação de Acabamento de beiral com tabua trabalhada, tratada e envernizada 1"""" x 10""""</v>
          </cell>
          <cell r="C366" t="str">
            <v>ML</v>
          </cell>
          <cell r="D366">
            <v>10.306100000000001</v>
          </cell>
        </row>
        <row r="367">
          <cell r="A367" t="str">
            <v>001.08.01381</v>
          </cell>
          <cell r="B367" t="str">
            <v>Execução de Reparo de cobertura -  emboçamento da última fiada de telhas cerâmicas, empregando argamassa mista de cimento, cal e areia no traço 1:2:8</v>
          </cell>
          <cell r="C367" t="str">
            <v>ML</v>
          </cell>
          <cell r="D367">
            <v>3.4887000000000001</v>
          </cell>
        </row>
        <row r="368">
          <cell r="A368" t="str">
            <v>001.08.01401</v>
          </cell>
          <cell r="B368" t="str">
            <v>Execução de Reparo de cobertura -  revisão de cobertura de telhas cerâmicas com tomada de  goteiras</v>
          </cell>
          <cell r="C368" t="str">
            <v>M2</v>
          </cell>
          <cell r="D368">
            <v>0.46110000000000001</v>
          </cell>
        </row>
        <row r="369">
          <cell r="A369" t="str">
            <v>001.08.01440</v>
          </cell>
          <cell r="B369" t="str">
            <v>Execução de Reparo de cobertura - substituição de ripa de peróba</v>
          </cell>
          <cell r="C369" t="str">
            <v>m2</v>
          </cell>
          <cell r="D369">
            <v>2.6128</v>
          </cell>
        </row>
        <row r="370">
          <cell r="A370" t="str">
            <v>001.08.01441</v>
          </cell>
          <cell r="B370" t="str">
            <v>Execução de Reparo de cobertura - substituição de caibros de peróba</v>
          </cell>
          <cell r="C370" t="str">
            <v>ML</v>
          </cell>
          <cell r="D370">
            <v>3.2985000000000002</v>
          </cell>
        </row>
        <row r="371">
          <cell r="A371" t="str">
            <v>001.08.01461</v>
          </cell>
          <cell r="B371" t="str">
            <v>Execução de Reparo de cobertura - substituição de vigas de peróba 6x12 cm</v>
          </cell>
          <cell r="C371" t="str">
            <v>ML</v>
          </cell>
          <cell r="D371">
            <v>9.8161000000000005</v>
          </cell>
        </row>
        <row r="372">
          <cell r="A372" t="str">
            <v>001.08.01481</v>
          </cell>
          <cell r="B372" t="str">
            <v>Execução de Reparo de cobertura - substituição de vigas de peróba 6x16 cm</v>
          </cell>
          <cell r="C372" t="str">
            <v>ML</v>
          </cell>
          <cell r="D372">
            <v>10.3172</v>
          </cell>
        </row>
        <row r="373">
          <cell r="A373" t="str">
            <v>001.08.01501</v>
          </cell>
          <cell r="B373" t="str">
            <v>Execução de Reparo de cobertura - substituição de telha cerâmica tipo francesa</v>
          </cell>
          <cell r="C373" t="str">
            <v>UN</v>
          </cell>
          <cell r="D373">
            <v>0.96889999999999998</v>
          </cell>
        </row>
        <row r="374">
          <cell r="A374" t="str">
            <v>001.08.01521</v>
          </cell>
          <cell r="B374" t="str">
            <v>Execução de Reparo de cobertura - substituição de telha cerâmica tipo colonial</v>
          </cell>
          <cell r="C374" t="str">
            <v>UN</v>
          </cell>
          <cell r="D374">
            <v>0.89890000000000003</v>
          </cell>
        </row>
        <row r="375">
          <cell r="A375" t="str">
            <v>001.08.01541</v>
          </cell>
          <cell r="B375" t="str">
            <v>Execução de Reparo de cobertura - substituição de telha cerâmica tipo plan</v>
          </cell>
          <cell r="C375" t="str">
            <v>UN</v>
          </cell>
          <cell r="D375">
            <v>0.76890000000000003</v>
          </cell>
        </row>
        <row r="376">
          <cell r="A376" t="str">
            <v>001.09</v>
          </cell>
          <cell r="B376" t="str">
            <v>ESQUADRIAS</v>
          </cell>
          <cell r="D376">
            <v>17702.920600000001</v>
          </cell>
        </row>
        <row r="377">
          <cell r="A377" t="str">
            <v>001.09.00020</v>
          </cell>
          <cell r="B377" t="str">
            <v>Fornecimento e Instalação de Porta metálica de abrir em chapa dobrada n 18</v>
          </cell>
          <cell r="C377" t="str">
            <v>M2</v>
          </cell>
          <cell r="D377">
            <v>248.29320000000001</v>
          </cell>
        </row>
        <row r="378">
          <cell r="A378" t="str">
            <v>001.09.00040</v>
          </cell>
          <cell r="B378" t="str">
            <v>Fornecimento e Instalação de Porta metálica de abrir em metalón</v>
          </cell>
          <cell r="C378" t="str">
            <v>M2</v>
          </cell>
          <cell r="D378">
            <v>148.44319999999999</v>
          </cell>
        </row>
        <row r="379">
          <cell r="A379" t="str">
            <v>001.09.00060</v>
          </cell>
          <cell r="B379" t="str">
            <v>Fornecimento e Instalação de Porta metálica de abrir em perfil metálico (cantoneiras e tees)</v>
          </cell>
          <cell r="C379" t="str">
            <v>M2</v>
          </cell>
          <cell r="D379">
            <v>161.44319999999999</v>
          </cell>
        </row>
        <row r="380">
          <cell r="A380" t="str">
            <v>001.09.00080</v>
          </cell>
          <cell r="B380" t="str">
            <v>Fornecimento e Instalação de Porta metálica de correr em chapa dobrada n 18</v>
          </cell>
          <cell r="C380" t="str">
            <v>M2</v>
          </cell>
          <cell r="D380">
            <v>161.44319999999999</v>
          </cell>
        </row>
        <row r="381">
          <cell r="A381" t="str">
            <v>001.09.00100</v>
          </cell>
          <cell r="B381" t="str">
            <v>Fornecimento e instalação de Porta metálica de correr em metalón</v>
          </cell>
          <cell r="C381" t="str">
            <v>M2</v>
          </cell>
          <cell r="D381">
            <v>183.44319999999999</v>
          </cell>
        </row>
        <row r="382">
          <cell r="A382" t="str">
            <v>001.09.00120</v>
          </cell>
          <cell r="B382" t="str">
            <v>Fornecimento e Instalação de Porta metálica de correr em perfil metálico (cantoneiras e tees)</v>
          </cell>
          <cell r="C382" t="str">
            <v>M2</v>
          </cell>
          <cell r="D382">
            <v>168.44319999999999</v>
          </cell>
        </row>
        <row r="383">
          <cell r="A383" t="str">
            <v>001.09.00140</v>
          </cell>
          <cell r="B383" t="str">
            <v>Fornecimento e Instalaçao de Porta metálica de de abrir em metalón com janela acoplada</v>
          </cell>
          <cell r="C383" t="str">
            <v>M2</v>
          </cell>
          <cell r="D383">
            <v>100.9432</v>
          </cell>
        </row>
        <row r="384">
          <cell r="A384" t="str">
            <v>001.09.00160</v>
          </cell>
          <cell r="B384" t="str">
            <v>Fornecimento e Instalação de Porta metálica de ( 2,00 x 2,60 ) m - 2 fls de abrir c/ vidro</v>
          </cell>
          <cell r="C384" t="str">
            <v>UN</v>
          </cell>
          <cell r="D384">
            <v>768.81600000000003</v>
          </cell>
        </row>
        <row r="385">
          <cell r="A385" t="str">
            <v>001.09.00180</v>
          </cell>
          <cell r="B385" t="str">
            <v>Porta metálica de enrolar em chapa de aço ondulada</v>
          </cell>
          <cell r="C385" t="str">
            <v>M2</v>
          </cell>
          <cell r="D385">
            <v>88.012</v>
          </cell>
        </row>
        <row r="386">
          <cell r="A386" t="str">
            <v>001.09.00200</v>
          </cell>
          <cell r="B386" t="str">
            <v>Janela metálica basculante em chapa dobrada n 18</v>
          </cell>
          <cell r="C386" t="str">
            <v>M2</v>
          </cell>
          <cell r="D386">
            <v>229.2216</v>
          </cell>
        </row>
        <row r="387">
          <cell r="A387" t="str">
            <v>001.09.00220</v>
          </cell>
          <cell r="B387" t="str">
            <v>Janela metálica basculante em metalón</v>
          </cell>
          <cell r="C387" t="str">
            <v>M2</v>
          </cell>
          <cell r="D387">
            <v>166.16159999999999</v>
          </cell>
        </row>
        <row r="388">
          <cell r="A388" t="str">
            <v>001.09.00240</v>
          </cell>
          <cell r="B388" t="str">
            <v>Janela metálica basculante em perfil metálico (cantoneiras e tees)</v>
          </cell>
          <cell r="C388" t="str">
            <v>M2</v>
          </cell>
          <cell r="D388">
            <v>166.16159999999999</v>
          </cell>
        </row>
        <row r="389">
          <cell r="A389" t="str">
            <v>001.09.00260</v>
          </cell>
          <cell r="B389" t="str">
            <v>Janela metálica de correr em chapa de aço  dobrada n 18</v>
          </cell>
          <cell r="C389" t="str">
            <v>M2</v>
          </cell>
          <cell r="D389">
            <v>194.2216</v>
          </cell>
        </row>
        <row r="390">
          <cell r="A390" t="str">
            <v>001.09.00280</v>
          </cell>
          <cell r="B390" t="str">
            <v>Janela metálica de correr em metalón</v>
          </cell>
          <cell r="C390" t="str">
            <v>M2</v>
          </cell>
          <cell r="D390">
            <v>156.9881</v>
          </cell>
        </row>
        <row r="391">
          <cell r="A391" t="str">
            <v>001.09.00300</v>
          </cell>
          <cell r="B391" t="str">
            <v>Janela metálica de correr em perfis metálicos (cantoneiras e tees)</v>
          </cell>
          <cell r="C391" t="str">
            <v>M2</v>
          </cell>
          <cell r="D391">
            <v>164.2216</v>
          </cell>
        </row>
        <row r="392">
          <cell r="A392" t="str">
            <v>001.09.00320</v>
          </cell>
          <cell r="B392" t="str">
            <v>Janela metálica maximar em chapa dobrada n 18</v>
          </cell>
          <cell r="C392" t="str">
            <v>M2</v>
          </cell>
          <cell r="D392">
            <v>171.9881</v>
          </cell>
        </row>
        <row r="393">
          <cell r="A393" t="str">
            <v>001.09.00340</v>
          </cell>
          <cell r="B393" t="str">
            <v>Janela metálica maximar em metalón</v>
          </cell>
          <cell r="C393" t="str">
            <v>M2</v>
          </cell>
          <cell r="D393">
            <v>171.9881</v>
          </cell>
        </row>
        <row r="394">
          <cell r="A394" t="str">
            <v>001.09.00360</v>
          </cell>
          <cell r="B394" t="str">
            <v>Janela metálica maximar em perfis metálicos (cantoneiras e tees)</v>
          </cell>
          <cell r="C394" t="str">
            <v>M2</v>
          </cell>
          <cell r="D394">
            <v>180.9881</v>
          </cell>
        </row>
        <row r="395">
          <cell r="A395" t="str">
            <v>001.09.00380</v>
          </cell>
          <cell r="B395" t="str">
            <v>Janela metálica veneziana em metalon</v>
          </cell>
          <cell r="C395" t="str">
            <v>M2</v>
          </cell>
          <cell r="D395">
            <v>141.9881</v>
          </cell>
        </row>
        <row r="396">
          <cell r="A396" t="str">
            <v>001.09.00400</v>
          </cell>
          <cell r="B396" t="str">
            <v>Janela metálica fixa para vidro em chapa dobrada</v>
          </cell>
          <cell r="C396" t="str">
            <v>M2</v>
          </cell>
          <cell r="D396">
            <v>196.9881</v>
          </cell>
        </row>
        <row r="397">
          <cell r="A397" t="str">
            <v>001.09.00440</v>
          </cell>
          <cell r="B397" t="str">
            <v>Janela metálica tipo grade de ferro de 1/2 pol. espaçados a cada 15 cm incl. tela de arame sobreposta, j3-120x50 cm</v>
          </cell>
          <cell r="C397" t="str">
            <v>UN</v>
          </cell>
          <cell r="D397">
            <v>253.99090000000001</v>
          </cell>
        </row>
        <row r="398">
          <cell r="A398" t="str">
            <v>001.09.00460</v>
          </cell>
          <cell r="B398" t="str">
            <v>Janela metálica de chapa dobrada n.18 tipo grade fixa inclusive ferragens e tela mosquiteiro</v>
          </cell>
          <cell r="C398" t="str">
            <v>M2</v>
          </cell>
          <cell r="D398">
            <v>141.7216</v>
          </cell>
        </row>
        <row r="399">
          <cell r="A399" t="str">
            <v>001.09.00480</v>
          </cell>
          <cell r="B399" t="str">
            <v>Janela metálica de correr em metalón com tela</v>
          </cell>
          <cell r="C399" t="str">
            <v>M2</v>
          </cell>
          <cell r="D399">
            <v>158.83240000000001</v>
          </cell>
        </row>
        <row r="400">
          <cell r="A400" t="str">
            <v>001.09.00500</v>
          </cell>
          <cell r="B400" t="str">
            <v>Portão metálico tipo grade em ferro de 1/2 pol espaçados a cada 15 cm conf. modelo, p5-90x210 cm</v>
          </cell>
          <cell r="C400" t="str">
            <v>UN</v>
          </cell>
          <cell r="D400">
            <v>327.63900000000001</v>
          </cell>
        </row>
        <row r="401">
          <cell r="A401" t="str">
            <v>001.09.00510</v>
          </cell>
          <cell r="B401" t="str">
            <v>Portão de Correr em Chapa Corrugada N.18, Conf. Det. SINFRA N.06</v>
          </cell>
          <cell r="C401" t="str">
            <v>m2</v>
          </cell>
          <cell r="D401">
            <v>210.41220000000001</v>
          </cell>
        </row>
        <row r="402">
          <cell r="A402" t="str">
            <v>001.09.00520</v>
          </cell>
          <cell r="B402" t="str">
            <v>Gradil  de ferro metalón 20x20 mm</v>
          </cell>
          <cell r="C402" t="str">
            <v>M2</v>
          </cell>
          <cell r="D402">
            <v>78.488200000000006</v>
          </cell>
        </row>
        <row r="403">
          <cell r="A403" t="str">
            <v>001.09.00530</v>
          </cell>
          <cell r="B403" t="str">
            <v>Fornecimento e Instalação de Gradil em Módulos Fixos, conf. det. SINFRA/ FEMA - Entrada do Parque Mãe Bonifácia</v>
          </cell>
          <cell r="C403" t="str">
            <v>ml</v>
          </cell>
          <cell r="D403">
            <v>233.9051</v>
          </cell>
        </row>
        <row r="404">
          <cell r="A404" t="str">
            <v>001.09.00540</v>
          </cell>
          <cell r="B404" t="str">
            <v>Portão de ferro metalon  30x20mm</v>
          </cell>
          <cell r="C404" t="str">
            <v>M2</v>
          </cell>
          <cell r="D404">
            <v>54.642400000000002</v>
          </cell>
        </row>
        <row r="405">
          <cell r="A405" t="str">
            <v>001.09.00560</v>
          </cell>
          <cell r="B405" t="str">
            <v>Grades de proteção - chapa 2 x 1 cm</v>
          </cell>
          <cell r="C405" t="str">
            <v>M2</v>
          </cell>
          <cell r="D405">
            <v>69.721599999999995</v>
          </cell>
        </row>
        <row r="406">
          <cell r="A406" t="str">
            <v>001.09.00580</v>
          </cell>
          <cell r="B406" t="str">
            <v>Portão metálico em chapa dobrada com fechamento em chapa lisa, inclusive ferragens</v>
          </cell>
          <cell r="C406" t="str">
            <v>M2</v>
          </cell>
          <cell r="D406">
            <v>88.421599999999998</v>
          </cell>
        </row>
        <row r="407">
          <cell r="A407" t="str">
            <v>001.09.00600</v>
          </cell>
          <cell r="B407" t="str">
            <v>Corrimão metálico de ferro ( 3 x 2 cm ) h=0,80m</v>
          </cell>
          <cell r="C407" t="str">
            <v>ML</v>
          </cell>
          <cell r="D407">
            <v>59.221600000000002</v>
          </cell>
        </row>
        <row r="408">
          <cell r="A408" t="str">
            <v>001.09.00620</v>
          </cell>
          <cell r="B408" t="str">
            <v>Portão metálico em chapa lisa vincada c/ requadro em perfil de ferro simples, inclusive ferragens e fechadura</v>
          </cell>
          <cell r="C408" t="str">
            <v>M2</v>
          </cell>
          <cell r="D408">
            <v>103.83240000000001</v>
          </cell>
        </row>
        <row r="409">
          <cell r="A409" t="str">
            <v>001.09.00640</v>
          </cell>
          <cell r="B409" t="str">
            <v>Alçapão metálico em chapa galvanizada</v>
          </cell>
          <cell r="C409" t="str">
            <v>M2</v>
          </cell>
          <cell r="D409">
            <v>248.29320000000001</v>
          </cell>
        </row>
        <row r="410">
          <cell r="A410" t="str">
            <v>001.09.00660</v>
          </cell>
          <cell r="B410" t="str">
            <v>Fornecimento e Instalação de Batente ou guarnição metálica para vão de ( 0,80 x 2,10 ) m</v>
          </cell>
          <cell r="C410" t="str">
            <v>UN</v>
          </cell>
          <cell r="D410">
            <v>61.488100000000003</v>
          </cell>
        </row>
        <row r="411">
          <cell r="A411" t="str">
            <v>001.09.00680</v>
          </cell>
          <cell r="B411" t="str">
            <v>Fornecimento e Instalação de Batente ou guarnição metálica para vão de ( 1,20 x 2,10 ) m</v>
          </cell>
          <cell r="C411" t="str">
            <v>UN</v>
          </cell>
          <cell r="D411">
            <v>66.370199999999997</v>
          </cell>
        </row>
        <row r="412">
          <cell r="A412" t="str">
            <v>001.09.00700</v>
          </cell>
          <cell r="B412" t="str">
            <v>Fornecimento e Instalação de Batente ou guarnição metálica para vão de ( 1,50 x 2,10 ) m</v>
          </cell>
          <cell r="C412" t="str">
            <v>UN</v>
          </cell>
          <cell r="D412">
            <v>70.2624</v>
          </cell>
        </row>
        <row r="413">
          <cell r="A413" t="str">
            <v>001.09.00720</v>
          </cell>
          <cell r="B413" t="str">
            <v>Fornecimento e Instalação de Batente ou guarnição metálica para vão de ( 1,80 x 2,10 ) m</v>
          </cell>
          <cell r="C413" t="str">
            <v>UN</v>
          </cell>
          <cell r="D413">
            <v>74.154600000000002</v>
          </cell>
        </row>
        <row r="414">
          <cell r="A414" t="str">
            <v>001.09.00740</v>
          </cell>
          <cell r="B414" t="str">
            <v>Fornecimento e Instalação de Porta  de ferro em perfil metálico - 0,80x2,10m - padrão comercial</v>
          </cell>
          <cell r="C414" t="str">
            <v>UN</v>
          </cell>
          <cell r="D414">
            <v>117.1932</v>
          </cell>
        </row>
        <row r="415">
          <cell r="A415" t="str">
            <v>001.09.00760</v>
          </cell>
          <cell r="B415" t="str">
            <v>Fornecimento e Instalação de Porta  de ferro em perfis metalicos - 0,70x2,10m - padrão comercial</v>
          </cell>
          <cell r="C415" t="str">
            <v>UN</v>
          </cell>
          <cell r="D415">
            <v>117.1932</v>
          </cell>
        </row>
        <row r="416">
          <cell r="A416" t="str">
            <v>001.09.00770</v>
          </cell>
          <cell r="B416" t="str">
            <v>Fornecimento e Instalação de Porta  de ferro em perfil metálico - 0,60x2,10m - padrão comercial</v>
          </cell>
          <cell r="C416" t="str">
            <v>un</v>
          </cell>
          <cell r="D416">
            <v>132.35319999999999</v>
          </cell>
        </row>
        <row r="417">
          <cell r="A417" t="str">
            <v>001.09.00780</v>
          </cell>
          <cell r="B417" t="str">
            <v>Fornecimento e Instalação de Porta de Ferro de Correr Em Perfil Metálico Tipo Mosaico Quadriculado, 4 Folhas, Dim. 2.00 x 2.13 Req. 13 Chapa 22 - Padrão Comercial</v>
          </cell>
          <cell r="C417" t="str">
            <v>m2</v>
          </cell>
          <cell r="D417">
            <v>241.3716</v>
          </cell>
        </row>
        <row r="418">
          <cell r="A418" t="str">
            <v>001.09.00790</v>
          </cell>
          <cell r="B418" t="str">
            <v>Fornecimento e Instalação de Porta de ferro tipo veneziana - 0,80x2,10m - padrão comercial</v>
          </cell>
          <cell r="C418" t="str">
            <v>un</v>
          </cell>
          <cell r="D418">
            <v>132.35319999999999</v>
          </cell>
        </row>
        <row r="419">
          <cell r="A419" t="str">
            <v>001.09.00800</v>
          </cell>
          <cell r="B419" t="str">
            <v>Fornecimento e Instalação de Porta de ferro tipo veneziana - 0,70x2,10m - padrão comercial</v>
          </cell>
          <cell r="C419" t="str">
            <v>UN</v>
          </cell>
          <cell r="D419">
            <v>132.35319999999999</v>
          </cell>
        </row>
        <row r="420">
          <cell r="A420" t="str">
            <v>001.09.00805</v>
          </cell>
          <cell r="B420" t="str">
            <v>Fornecimento e Instalação de Porta de ferro tipo veneziana - 0,60x2,10m - padrão comercial</v>
          </cell>
          <cell r="C420" t="str">
            <v>un</v>
          </cell>
          <cell r="D420">
            <v>132.35319999999999</v>
          </cell>
        </row>
        <row r="421">
          <cell r="A421" t="str">
            <v>001.09.00820</v>
          </cell>
          <cell r="B421" t="str">
            <v>Fornecimento e Instalação de Janela de ferro em perfis metálicos - basculante com grade - padrão comercial</v>
          </cell>
          <cell r="C421" t="str">
            <v>M2</v>
          </cell>
          <cell r="D421">
            <v>229.2216</v>
          </cell>
        </row>
        <row r="422">
          <cell r="A422" t="str">
            <v>001.09.00825</v>
          </cell>
          <cell r="B422" t="str">
            <v>Fornecimento e Instalação de Janela Tipo Vitro Basculante com Grade Xadrez 0.40 x 0.40 cm, batente e = 12 cm chapa 22 - Padrão Comercial</v>
          </cell>
          <cell r="C422" t="str">
            <v>m2</v>
          </cell>
          <cell r="D422">
            <v>166.3862</v>
          </cell>
        </row>
        <row r="423">
          <cell r="A423" t="str">
            <v>001.09.00826</v>
          </cell>
          <cell r="B423" t="str">
            <v>Fornecimento e Instalação de Janela Tipo Vitro Basculante com Grade Xadrez 0.40 x 0.60 cm Batente e = 12 cm Chapa 22 - Padrão Comercial</v>
          </cell>
          <cell r="C423" t="str">
            <v>m2</v>
          </cell>
          <cell r="D423">
            <v>166.3862</v>
          </cell>
        </row>
        <row r="424">
          <cell r="A424" t="str">
            <v>001.09.00830</v>
          </cell>
          <cell r="B424" t="str">
            <v>Fornecimento e Instalação de Janela Tipo Vitro Maxim-ar 1.00 x 0.60 m c/ Grade Xadrez, Batente E = 12 cm, Chapa 22  - Padrão Comercial</v>
          </cell>
          <cell r="C424" t="str">
            <v>m2</v>
          </cell>
          <cell r="D424">
            <v>214.61619999999999</v>
          </cell>
        </row>
        <row r="425">
          <cell r="A425" t="str">
            <v>001.09.00840</v>
          </cell>
          <cell r="B425" t="str">
            <v>Fornecimento e Instalação de Janela de ferro em perfis metálicos - de correr com grade  - padrão comercial</v>
          </cell>
          <cell r="C425" t="str">
            <v>m2</v>
          </cell>
          <cell r="D425">
            <v>156.9881</v>
          </cell>
        </row>
        <row r="426">
          <cell r="A426" t="str">
            <v>001.09.00845</v>
          </cell>
          <cell r="B426" t="str">
            <v>Fornecimento e Instalação de Janela Tipo Vitro de Correr com Caixilho Fixo 1.20 x 1.00 m c/ Grade, Batente E = 12 cm, Chapa 22 4 Folhas - Padrão Comercial</v>
          </cell>
          <cell r="C426" t="str">
            <v>m2</v>
          </cell>
          <cell r="D426">
            <v>128.71619999999999</v>
          </cell>
        </row>
        <row r="427">
          <cell r="A427" t="str">
            <v>001.09.00846</v>
          </cell>
          <cell r="B427" t="str">
            <v>Fornecimento e Instalação de Janela Tipo Vitro de Correr com Caixilho Fixo 1.50 x 1.00 m c/ Grade, Batente E = 12 cm, Chapa 22 4 Folhas - Padrão Comercial</v>
          </cell>
          <cell r="C427" t="str">
            <v>m2</v>
          </cell>
          <cell r="D427">
            <v>118.58620000000001</v>
          </cell>
        </row>
        <row r="428">
          <cell r="A428" t="str">
            <v>001.09.00848</v>
          </cell>
          <cell r="B428" t="str">
            <v>Fornecimento e Instalação de Janela Tipo Vitro de Correr com Caixilho Fixo 2.00 x 1.00 m s/ Grade, Batente e= 12 cm Chapa 22, 4 Folhas - Padrão Comercial</v>
          </cell>
          <cell r="C428" t="str">
            <v>m2</v>
          </cell>
          <cell r="D428">
            <v>113.1362</v>
          </cell>
        </row>
        <row r="429">
          <cell r="A429" t="str">
            <v>001.09.00850</v>
          </cell>
          <cell r="B429" t="str">
            <v>Fornecimento e Instalação de Janela Tipo Vitro de Correr com Caixilho Fixo 1.50 x 1.20 m c/ Grade, Batente E = 12 cm, Chapa 22 4 Folhas - Padrão Comercial</v>
          </cell>
          <cell r="C429" t="str">
            <v>m2</v>
          </cell>
          <cell r="D429">
            <v>110.7362</v>
          </cell>
        </row>
        <row r="430">
          <cell r="A430" t="str">
            <v>001.09.00860</v>
          </cell>
          <cell r="B430" t="str">
            <v>Fornecimento e Instalação de Janela metálica tipo veneziana de correr com grade - padrão comercial</v>
          </cell>
          <cell r="C430" t="str">
            <v>m2</v>
          </cell>
          <cell r="D430">
            <v>156.9881</v>
          </cell>
        </row>
        <row r="431">
          <cell r="A431" t="str">
            <v>001.09.00900</v>
          </cell>
          <cell r="B431" t="str">
            <v>Fornecimento e Instalação de Porta Padrão Popular (sem defeitos), Tipo Solidor, Dimensão 60 x 210 cm, incl. Portal de Cedrinho Fixado Com Espuma de Poliuretano, Alisar de Cedrinho, Dobradiça de Ferro Zincado 31/2"" x 21/2"",</v>
          </cell>
          <cell r="C431" t="str">
            <v>CJ</v>
          </cell>
          <cell r="D431">
            <v>112.01260000000001</v>
          </cell>
        </row>
        <row r="432">
          <cell r="A432" t="str">
            <v>001.09.00920</v>
          </cell>
          <cell r="B432" t="str">
            <v>Fornecimento e Instalação de Porta Padrão Popular (sem defeitos), Tipo Solidor, Dimensão 70 x 210 cm, incl. Portal de Cedrinho Fixado Com Espuma de Poliuretano, Alisar de Cedrinho, Dobradiça de Ferro Zincado 31/2"" x 21/2"",</v>
          </cell>
          <cell r="C432" t="str">
            <v>CJ</v>
          </cell>
          <cell r="D432">
            <v>112.01260000000001</v>
          </cell>
        </row>
        <row r="433">
          <cell r="A433" t="str">
            <v>001.09.00940</v>
          </cell>
          <cell r="B433" t="str">
            <v>Fornecimento e Instalação de Porta Padrão Popular (sem defeitos), Tipo Solidor, Dimensão 80 x 210 cm, incl. Portal de Cedrinho Fixado Com Espuma de Poliuretano, Alisar de Cedrinho, Dobradiça de Ferro Zincado 31/2"" x 21/2"",</v>
          </cell>
          <cell r="C433" t="str">
            <v>CJ</v>
          </cell>
          <cell r="D433">
            <v>112.01260000000001</v>
          </cell>
        </row>
        <row r="434">
          <cell r="A434" t="str">
            <v>001.09.00960</v>
          </cell>
          <cell r="B434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4" t="str">
            <v>CJ</v>
          </cell>
          <cell r="D434">
            <v>205.89259999999999</v>
          </cell>
        </row>
        <row r="435">
          <cell r="A435" t="str">
            <v>001.09.00980</v>
          </cell>
          <cell r="B435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5" t="str">
            <v>CJ</v>
          </cell>
          <cell r="D435">
            <v>205.89259999999999</v>
          </cell>
        </row>
        <row r="436">
          <cell r="A436" t="str">
            <v>001.09.01000</v>
          </cell>
          <cell r="B436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6" t="str">
            <v>CJ</v>
          </cell>
          <cell r="D436">
            <v>205.89259999999999</v>
          </cell>
        </row>
        <row r="437">
          <cell r="A437" t="str">
            <v>001.09.01010</v>
          </cell>
          <cell r="B437" t="str">
            <v>Fornecimento e Instalação de Porta Tipo Solidor, Angelim, Prensada, Semi Oca, Laminada Para Pintura, Dim. 90 x 210 cm, incl. Portal de Angelim e=3.50cm, Fixado C/ Espuma de Poliuretano, Alisar de Angelim l=6.00cm, Dobradiça de Ferro Niquel. 31/2"" x 21/</v>
          </cell>
          <cell r="C437" t="str">
            <v>CJ</v>
          </cell>
          <cell r="D437">
            <v>205.89259999999999</v>
          </cell>
        </row>
        <row r="438">
          <cell r="A438" t="str">
            <v>001.09.01020</v>
          </cell>
          <cell r="B438" t="str">
            <v>Fornecimento e Instalação de Porta Tipo Solidor, Angelim, Prensada, Encabeçada,Semi Oca, Laminada Para Envernizamento, Dim. 60 x 210 cm, incl. Portal de Angelim e=3.50cm, Fixado C/ Espuma de Poliuretano, Alisar de Angelim l=6.00cm, Dobradiça 31/2""x21/2</v>
          </cell>
          <cell r="C438" t="str">
            <v>CJ</v>
          </cell>
          <cell r="D438">
            <v>230.9126</v>
          </cell>
        </row>
        <row r="439">
          <cell r="A439" t="str">
            <v>001.09.01040</v>
          </cell>
          <cell r="B439" t="str">
            <v>Fornecimento e Instalação de Porta Tipo Solidor, Angelim, Prensada, Encabeçada,Semi Oca, Laminada Para Envernizamento, Dim. 70 x 210 cm, incl. Portal de Angelim e=3.50cm, Fixado C/ Espuma de Poliuretano, Alisar de Angelim l=6.00cm, Dobradiça 31/2""x21/2</v>
          </cell>
          <cell r="C439" t="str">
            <v>CJ</v>
          </cell>
          <cell r="D439">
            <v>230.9126</v>
          </cell>
        </row>
        <row r="440">
          <cell r="A440" t="str">
            <v>001.09.01060</v>
          </cell>
          <cell r="B440" t="str">
            <v>Fornecimento e Instalação de Porta Tipo Solidor, Angelim, Prensada, Encabeçada,Semi Oca, Laminada Para Envernizamento, Dim. 80 x 210 cm, incl. Portal de Angelim e=3.50cm, Fixado C/ Espuma de Poliuretano, Alisar de Angelim l=6.00cm, Dobradiça 31/2""x21/2</v>
          </cell>
          <cell r="C440" t="str">
            <v>CJ</v>
          </cell>
          <cell r="D440">
            <v>230.9126</v>
          </cell>
        </row>
        <row r="441">
          <cell r="A441" t="str">
            <v>001.09.01070</v>
          </cell>
          <cell r="B441" t="str">
            <v>Fornecimento e Instalação de Porta Tipo Solidor, Angelim, Prensada, Encabeçada,Semi Oca, Laminada Para Envernizamento, Dim. 90 x 210 cm, incl. Portal de Angelim e=3.50cm, Fixado C/ Espuma de Poliuretano, Alisar de Angelim l=6.00cm, Dobradiça 31/2""x21/2</v>
          </cell>
          <cell r="C441" t="str">
            <v>CJ</v>
          </cell>
          <cell r="D441">
            <v>230.9126</v>
          </cell>
        </row>
        <row r="442">
          <cell r="A442" t="str">
            <v>001.09.01080</v>
          </cell>
          <cell r="B442" t="str">
            <v>Fornecimento e Instalação de Porta Tipo Solidor,Itaúba, Prensada, Encabeçada,Semi Oca, Laminada Para Envernizamento, Dim. 60 x 210 cm, incl. Portal de Itaúba e=3.50cm, Fixado C/ Espuma de Poliuretano, Alisar de Itaúba l=6.00cm, Dobradiça de 31/2""x21/2</v>
          </cell>
          <cell r="C442" t="str">
            <v>CJ</v>
          </cell>
          <cell r="D442">
            <v>237.99260000000001</v>
          </cell>
        </row>
        <row r="443">
          <cell r="A443" t="str">
            <v>001.09.01100</v>
          </cell>
          <cell r="B443" t="str">
            <v>Fornecimento e Instalação de Porta Tipo Solidor,Itaúba, Prensada, Encabeçada,Semi Oca, Laminada Para Envernizamento, Dim. 70 x 210 cm, incl. Portal de Itaúba e=3.50cm, Fixado C/ Espuma de Poliuretano, Alisar de Itaúba l=6.00cm, Dobradiça de 31/2""x21/2"</v>
          </cell>
          <cell r="C443" t="str">
            <v>CJ</v>
          </cell>
          <cell r="D443">
            <v>237.99260000000001</v>
          </cell>
        </row>
        <row r="444">
          <cell r="A444" t="str">
            <v>001.09.01120</v>
          </cell>
          <cell r="B444" t="str">
            <v>Fornecimento e Instalação de Porta Tipo Solidor,Itaúba, Prensada, Encabeçada,Semi Oca, Laminada Para Envernizamento, Dim. 80 x 210 cm, incl. Portal de Itaúba e=3.50cm, Fixado C/ Espuma de Poliuretano, Alisar de Itaúba l=6.00cm, Dobradiça de 31/2""x21/2"</v>
          </cell>
          <cell r="C444" t="str">
            <v>CJ</v>
          </cell>
          <cell r="D444">
            <v>226.30260000000001</v>
          </cell>
        </row>
        <row r="445">
          <cell r="A445" t="str">
            <v>001.09.01130</v>
          </cell>
          <cell r="B445" t="str">
            <v>Fornecimento e Instalação de Porta Tipo Solidor,Itaúba, Prensada, Encabeçada,Semi Oca, Laminada Para Envernizamento, Dim. 90 x 210 cm, incl. Portal de Itaúba e=3.50cm, Fixado C/ Espuma de Poliuretano, Alisar de Itaúba l=6.00cm, Dobradiça de 31/2""x21/2"</v>
          </cell>
          <cell r="C445" t="str">
            <v>CJ</v>
          </cell>
          <cell r="D445">
            <v>226.30260000000001</v>
          </cell>
        </row>
        <row r="446">
          <cell r="A446" t="str">
            <v>001.09.01290</v>
          </cell>
          <cell r="B446" t="str">
            <v>Fornecimento e Instalação de Porta Tipo Solidor, Angelim, Prensada, Semi Oca, Laminada e Formicada TX PP30 0.8 mm, Dim. 60 x 210 cm, incl. Portal de Angelim e=3.50cm, Fix. Espuma de Poliur., Alisar de Angelim l=6.00cm, Dobr. de Ferro Niquel. 31/2"" x 21</v>
          </cell>
          <cell r="C446" t="str">
            <v>un</v>
          </cell>
          <cell r="D446">
            <v>308.86610000000002</v>
          </cell>
        </row>
        <row r="447">
          <cell r="A447" t="str">
            <v>001.09.01291</v>
          </cell>
          <cell r="B447" t="str">
            <v>Fornecimento e Instalação de Porta Tipo Solidor, Angelim, Prensada, Semi Oca, Laminada e Formicada TX PP30 0.8 mm, Dim. 70 x 210 cm, incl. Portal de Angelim e=3.50cm, Fix. Espuma de Poliur., Alisar de Angelim l=6.00cm, Dobr. de Ferro Niquel. 31/2"" x 21</v>
          </cell>
          <cell r="C447" t="str">
            <v>un</v>
          </cell>
          <cell r="D447">
            <v>332.24610000000001</v>
          </cell>
        </row>
        <row r="448">
          <cell r="A448" t="str">
            <v>001.09.01292</v>
          </cell>
          <cell r="B448" t="str">
            <v>Fornecimento e Instalação de Porta Tipo Solidor, Angelim, Prensada, Semi Oca, Laminada e Formicada TX PP30 0.8 mm, Dim. 80 x 210 cm, incl. Portal de Angelim e=3.50cm, Fix. Espuma de Poliur., Alisar de Angelim l=6.00cm, Dobr. de Ferro Niquel. 31/2"" x 21</v>
          </cell>
          <cell r="C448" t="str">
            <v>un</v>
          </cell>
          <cell r="D448">
            <v>332.24610000000001</v>
          </cell>
        </row>
        <row r="449">
          <cell r="A449" t="str">
            <v>001.09.01293</v>
          </cell>
          <cell r="B449" t="str">
            <v>Fornecimento e Instalação de Porta Tipo Solidor, Angelim, Prensada, Semi Oca, Laminada e Formicada TX PP30 0.8 mm, Dim. 90 x 210 cm, incl. Portal de Angelim e=3.50cm, Fix. Espuma de Poliur., Alisar de Angelim l=6.00cm, Dobr. de Ferro Niquel. 31/2"" x 21</v>
          </cell>
          <cell r="C449" t="str">
            <v>un</v>
          </cell>
          <cell r="D449">
            <v>332.24610000000001</v>
          </cell>
        </row>
        <row r="450">
          <cell r="A450" t="str">
            <v>001.09.01420</v>
          </cell>
          <cell r="B450" t="str">
            <v>Fechadura c/ chave central, maçaneta tipo copo, conjunto completo p/portas de entrada</v>
          </cell>
          <cell r="C450" t="str">
            <v>UN</v>
          </cell>
          <cell r="D450">
            <v>23.020199999999999</v>
          </cell>
        </row>
        <row r="451">
          <cell r="A451" t="str">
            <v>001.09.01440</v>
          </cell>
          <cell r="B451" t="str">
            <v>Fechadura c/ chave central, maçaneta tipo copo, conjunto completo p/portas de comunicacao</v>
          </cell>
          <cell r="C451" t="str">
            <v>UN</v>
          </cell>
          <cell r="D451">
            <v>18.860199999999999</v>
          </cell>
        </row>
        <row r="452">
          <cell r="A452" t="str">
            <v>001.09.01460</v>
          </cell>
          <cell r="B452" t="str">
            <v>Fechadura c/ chave central, maçaneta tipo copo, conjunto completo p/portas de banheiro</v>
          </cell>
          <cell r="C452" t="str">
            <v>UN</v>
          </cell>
          <cell r="D452">
            <v>18.860199999999999</v>
          </cell>
        </row>
        <row r="453">
          <cell r="A453" t="str">
            <v>001.09.02300</v>
          </cell>
          <cell r="B453" t="str">
            <v>Tela metálica tipo mosquiteiro fixado em ferro cantoneira de abas iguais de 1/2""""x1/8""""</v>
          </cell>
          <cell r="C453" t="str">
            <v>M2</v>
          </cell>
          <cell r="D453">
            <v>33.885399999999997</v>
          </cell>
        </row>
        <row r="454">
          <cell r="A454" t="str">
            <v>001.09.02320</v>
          </cell>
          <cell r="B454" t="str">
            <v>Tela metálica tipo mosquiteiro fixado em ferro cantoneira de abas iguais de 1""""x3/16""""</v>
          </cell>
          <cell r="C454" t="str">
            <v>M2</v>
          </cell>
          <cell r="D454">
            <v>59.985399999999998</v>
          </cell>
        </row>
        <row r="455">
          <cell r="A455" t="str">
            <v>001.09.02325</v>
          </cell>
          <cell r="B455" t="str">
            <v>Fornecimento e Instalação de Chapa de Ferro Preta Lisa e= 3 mm Conf. Det. 26 A SEJUSP</v>
          </cell>
          <cell r="C455" t="str">
            <v>m2</v>
          </cell>
          <cell r="D455">
            <v>128.08510000000001</v>
          </cell>
        </row>
        <row r="456">
          <cell r="A456" t="str">
            <v>001.09.02327</v>
          </cell>
          <cell r="B456" t="str">
            <v>Fornecimento e Instalação de Chapa de Ferro Preta Lisa e= 8 mm Conf. Det. 26 C SEJUSP</v>
          </cell>
          <cell r="C456" t="str">
            <v>m2</v>
          </cell>
          <cell r="D456">
            <v>339.98250000000002</v>
          </cell>
        </row>
        <row r="457">
          <cell r="A457" t="str">
            <v>001.09.02330</v>
          </cell>
          <cell r="B457" t="str">
            <v>Fornecimento e Instalação de Porta Para Cadeia ou Presídio 0.80 x 2.10 em grade 7/8"" e barra chata 1 1/2"" x 5/16"" Conf. Det. 05 SINFRA</v>
          </cell>
          <cell r="C457" t="str">
            <v>m2</v>
          </cell>
          <cell r="D457">
            <v>227.84440000000001</v>
          </cell>
        </row>
        <row r="458">
          <cell r="A458" t="str">
            <v>001.09.02335</v>
          </cell>
          <cell r="B458" t="str">
            <v>Fornecimento e Instalação de Porta Metálica C/ Passa Prato Conf. Det. 05 SEJUSP</v>
          </cell>
          <cell r="C458" t="str">
            <v>m2</v>
          </cell>
          <cell r="D458">
            <v>356.19459999999998</v>
          </cell>
        </row>
        <row r="459">
          <cell r="A459" t="str">
            <v>001.09.02336</v>
          </cell>
          <cell r="B459" t="str">
            <v>Fornecimento e Instalação de Porta Metálica S/ Passa Prato Conf. Det. 05 A SEJUSP</v>
          </cell>
          <cell r="C459" t="str">
            <v>m2</v>
          </cell>
          <cell r="D459">
            <v>278.31799999999998</v>
          </cell>
        </row>
        <row r="460">
          <cell r="A460" t="str">
            <v>001.09.02337</v>
          </cell>
          <cell r="B460" t="str">
            <v>Fornecimento e Instalação de Porta Metálica C/ Chapa Metálica Sobre Toda a Porta Conf. Det. 05 B  SEJUSP</v>
          </cell>
          <cell r="C460" t="str">
            <v>m2</v>
          </cell>
          <cell r="D460">
            <v>426.10849999999999</v>
          </cell>
        </row>
        <row r="461">
          <cell r="A461" t="str">
            <v>001.09.02338</v>
          </cell>
          <cell r="B461" t="str">
            <v>Fornecimento e Instalação de Conjunto de Grade Conf. Det. 08 SEJUSP</v>
          </cell>
          <cell r="C461" t="str">
            <v>m2</v>
          </cell>
          <cell r="D461">
            <v>130.26499999999999</v>
          </cell>
        </row>
        <row r="462">
          <cell r="A462" t="str">
            <v>001.09.02340</v>
          </cell>
          <cell r="B462" t="str">
            <v>Fornecimento e Instalação de Grade Metálica Conf. Det. 09 A SEJUSP</v>
          </cell>
          <cell r="C462" t="str">
            <v>m2</v>
          </cell>
          <cell r="D462">
            <v>191.0461</v>
          </cell>
        </row>
        <row r="463">
          <cell r="A463" t="str">
            <v>001.09.02345</v>
          </cell>
          <cell r="B463" t="str">
            <v>Fornecimento e Instalação de Porta Metálica C/ Chapa Metálica Sobre Toda a Porta Conf. Det. 23  SEJUSP</v>
          </cell>
          <cell r="C463" t="str">
            <v>m2</v>
          </cell>
          <cell r="D463">
            <v>380.67520000000002</v>
          </cell>
        </row>
        <row r="464">
          <cell r="A464" t="str">
            <v>001.09.02346</v>
          </cell>
          <cell r="B464" t="str">
            <v>Fornecimento e Instalação de Porta Metálica S/ Chapa Metálica Conf. Det. 23 A  SEJUSP</v>
          </cell>
          <cell r="C464" t="str">
            <v>m2</v>
          </cell>
          <cell r="D464">
            <v>297.05579999999998</v>
          </cell>
        </row>
        <row r="465">
          <cell r="A465" t="str">
            <v>001.09.02350</v>
          </cell>
          <cell r="B465" t="str">
            <v>Fornecimento e Instalação de Visor Conf. Det. 30 SEJUSP</v>
          </cell>
          <cell r="C465" t="str">
            <v>un</v>
          </cell>
          <cell r="D465">
            <v>210.67439999999999</v>
          </cell>
        </row>
        <row r="466">
          <cell r="A466" t="str">
            <v>001.09.02360</v>
          </cell>
          <cell r="B466" t="str">
            <v>Fornecimento e Instalação de Tranca Tipo Comum Conf. Det. 41 SEJUSP</v>
          </cell>
          <cell r="C466" t="str">
            <v>un</v>
          </cell>
          <cell r="D466">
            <v>122.6871</v>
          </cell>
        </row>
        <row r="467">
          <cell r="A467" t="str">
            <v>001.09.02365</v>
          </cell>
          <cell r="B467" t="str">
            <v>Fornecimento e Instalação de Grade Metálica Conf. Det. 45 B SEJUSP</v>
          </cell>
          <cell r="C467" t="str">
            <v>m2</v>
          </cell>
          <cell r="D467">
            <v>246.3074</v>
          </cell>
        </row>
        <row r="468">
          <cell r="A468" t="str">
            <v>001.09.02370</v>
          </cell>
          <cell r="B468" t="str">
            <v>Batente de madeira 15 x 15 cm para porta e janela</v>
          </cell>
          <cell r="C468" t="str">
            <v>m</v>
          </cell>
          <cell r="D468">
            <v>20.7333</v>
          </cell>
        </row>
        <row r="469">
          <cell r="A469" t="str">
            <v>001.09.02380</v>
          </cell>
          <cell r="B469" t="str">
            <v>Batente de madeira 3,5 x 14,5 cm para portas e janelas</v>
          </cell>
          <cell r="C469" t="str">
            <v>M</v>
          </cell>
          <cell r="D469">
            <v>8.0296000000000003</v>
          </cell>
        </row>
        <row r="470">
          <cell r="A470" t="str">
            <v>001.09.02400</v>
          </cell>
          <cell r="B470" t="str">
            <v>Reparo em esquadria - substituição de folhas de porta/janelas de madeira tipo almofadada</v>
          </cell>
          <cell r="C470" t="str">
            <v>M2</v>
          </cell>
          <cell r="D470">
            <v>42.630299999999998</v>
          </cell>
        </row>
        <row r="471">
          <cell r="A471" t="str">
            <v>001.09.02420</v>
          </cell>
          <cell r="B471" t="str">
            <v>Reparo em esquadria - substituição de batente de madeira</v>
          </cell>
          <cell r="C471" t="str">
            <v>M</v>
          </cell>
          <cell r="D471">
            <v>17.7865</v>
          </cell>
        </row>
        <row r="472">
          <cell r="A472" t="str">
            <v>001.09.02440</v>
          </cell>
          <cell r="B472" t="str">
            <v>Reparo em esquadria - substituição de folha de porta de madeira tipo solidor, inclusive dobradiças, -(0,60x1,80)m</v>
          </cell>
          <cell r="C472" t="str">
            <v>UN</v>
          </cell>
          <cell r="D472">
            <v>50.916499999999999</v>
          </cell>
        </row>
        <row r="473">
          <cell r="A473" t="str">
            <v>001.09.02460</v>
          </cell>
          <cell r="B473" t="str">
            <v>Reparo em esquadria - substituição de folha de porta de madeira tipo solidor, inclusive dobradiças, -(0,60x2,10)m</v>
          </cell>
          <cell r="C473" t="str">
            <v>UN</v>
          </cell>
          <cell r="D473">
            <v>54.606499999999997</v>
          </cell>
        </row>
        <row r="474">
          <cell r="A474" t="str">
            <v>001.09.02480</v>
          </cell>
          <cell r="B474" t="str">
            <v>Reparo em esquadria - substituição de folha de porta de madeira tipo solidor, inclusive dobradiças, -(0,70x2,10)m</v>
          </cell>
          <cell r="C474" t="str">
            <v>UN</v>
          </cell>
          <cell r="D474">
            <v>54.606499999999997</v>
          </cell>
        </row>
        <row r="475">
          <cell r="A475" t="str">
            <v>001.09.02500</v>
          </cell>
          <cell r="B475" t="str">
            <v>Reparo em esquadria - substituição de folha de porta de madeira tipo solidor, inclusive dobradiças, -(0,80x2,10)m</v>
          </cell>
          <cell r="C475" t="str">
            <v>UN</v>
          </cell>
          <cell r="D475">
            <v>54.606499999999997</v>
          </cell>
        </row>
        <row r="476">
          <cell r="A476" t="str">
            <v>001.09.02520</v>
          </cell>
          <cell r="B476" t="str">
            <v>Reparo em esquadria - substituição de folha de porta de madeira tipo solidor, inclusive dobradiças, -(0,90x2,10)m</v>
          </cell>
          <cell r="C476" t="str">
            <v>UN</v>
          </cell>
          <cell r="D476">
            <v>92.606499999999997</v>
          </cell>
        </row>
        <row r="477">
          <cell r="A477" t="str">
            <v>001.09.02540</v>
          </cell>
          <cell r="B477" t="str">
            <v>Reparo em esquadria - substituição de folha de madeira almofadada, inclusive dobradiças-(0,60x2,10)m</v>
          </cell>
          <cell r="C477" t="str">
            <v>UN</v>
          </cell>
          <cell r="D477">
            <v>73.606499999999997</v>
          </cell>
        </row>
        <row r="478">
          <cell r="A478" t="str">
            <v>001.09.02560</v>
          </cell>
          <cell r="B478" t="str">
            <v>Reparo em esquadria - substituição de folha de madeira almofadada, inclusive dobradiças-(0,70x2,10)m</v>
          </cell>
          <cell r="C478" t="str">
            <v>UN</v>
          </cell>
          <cell r="D478">
            <v>73.606499999999997</v>
          </cell>
        </row>
        <row r="479">
          <cell r="A479" t="str">
            <v>001.09.02580</v>
          </cell>
          <cell r="B479" t="str">
            <v>Reparo em esquadria - substituição de folha de madeira almofadada, inclusive dobradiças-(0,80x2,10)m</v>
          </cell>
          <cell r="C479" t="str">
            <v>UN</v>
          </cell>
          <cell r="D479">
            <v>73.606499999999997</v>
          </cell>
        </row>
        <row r="480">
          <cell r="A480" t="str">
            <v>001.09.02600</v>
          </cell>
          <cell r="B480" t="str">
            <v>Reparo em esquadria - substituição de folha de madeira almofadada, inclusive dobradiças-(0,90x2,10)m</v>
          </cell>
          <cell r="C480" t="str">
            <v>UN</v>
          </cell>
          <cell r="D480">
            <v>87.606499999999997</v>
          </cell>
        </row>
        <row r="481">
          <cell r="A481" t="str">
            <v>001.09.02620</v>
          </cell>
          <cell r="B481" t="str">
            <v>Reparo em esquadria - substituição de batente de peroba, inclusive guarnições -vão de (0,60x2,10)m</v>
          </cell>
          <cell r="C481" t="str">
            <v>JG</v>
          </cell>
          <cell r="D481">
            <v>98.226600000000005</v>
          </cell>
        </row>
        <row r="482">
          <cell r="A482" t="str">
            <v>001.09.02640</v>
          </cell>
          <cell r="B482" t="str">
            <v>Reparo em esquadria - substituição de batente de peroba, inclusive guarnições -vão de (0,70x2,10)m</v>
          </cell>
          <cell r="C482" t="str">
            <v>JG</v>
          </cell>
          <cell r="D482">
            <v>96.892099999999999</v>
          </cell>
        </row>
        <row r="483">
          <cell r="A483" t="str">
            <v>001.09.02660</v>
          </cell>
          <cell r="B483" t="str">
            <v>Reparo em esquadria - substituição de batente de peroba, inclusive guarnições -vão de (0,80x2,10)m</v>
          </cell>
          <cell r="C483" t="str">
            <v>JG</v>
          </cell>
          <cell r="D483">
            <v>108.9226</v>
          </cell>
        </row>
        <row r="484">
          <cell r="A484" t="str">
            <v>001.09.02800</v>
          </cell>
          <cell r="B484" t="str">
            <v>Reparo em Grades e Portões - substituição de ferro CA 25 1/2""</v>
          </cell>
          <cell r="C484" t="str">
            <v>ml</v>
          </cell>
          <cell r="D484">
            <v>4.0110999999999999</v>
          </cell>
        </row>
        <row r="485">
          <cell r="A485" t="str">
            <v>001.09.02820</v>
          </cell>
          <cell r="B485" t="str">
            <v>Reparo em Grades e Portões - substituição de ferro CA 25 7/8""</v>
          </cell>
          <cell r="C485" t="str">
            <v>ml</v>
          </cell>
          <cell r="D485">
            <v>13.7584</v>
          </cell>
        </row>
        <row r="486">
          <cell r="A486" t="str">
            <v>001.09.02840</v>
          </cell>
          <cell r="B486" t="str">
            <v>Reparo em Alambrados e Portões - substituição de tubo de ferro em chapa preta diam.2"" chapa 13</v>
          </cell>
          <cell r="C486" t="str">
            <v>ml</v>
          </cell>
          <cell r="D486">
            <v>16.174800000000001</v>
          </cell>
        </row>
        <row r="487">
          <cell r="A487" t="str">
            <v>001.09.02860</v>
          </cell>
          <cell r="B487" t="str">
            <v>Reparo em Alambrados e Portões - substituição de tela de alambrado galvanizado malha 2"" fio dw12</v>
          </cell>
          <cell r="C487" t="str">
            <v>m2</v>
          </cell>
          <cell r="D487">
            <v>14.151400000000001</v>
          </cell>
        </row>
        <row r="488">
          <cell r="A488" t="str">
            <v>001.10</v>
          </cell>
          <cell r="B488" t="str">
            <v>REVESTIMENTO</v>
          </cell>
          <cell r="D488">
            <v>329.01499999999999</v>
          </cell>
        </row>
        <row r="489">
          <cell r="A489" t="str">
            <v>001.10.00020</v>
          </cell>
          <cell r="B489" t="str">
            <v>Chapisco de aderência c/argamassa de cimento e areia traço 1:3 e= 5 mm</v>
          </cell>
          <cell r="C489" t="str">
            <v>m2</v>
          </cell>
          <cell r="D489">
            <v>1.9576</v>
          </cell>
        </row>
        <row r="490">
          <cell r="A490" t="str">
            <v>001.10.00040</v>
          </cell>
          <cell r="B490" t="str">
            <v>Chapisco de acab.c/argam.de cimento e pedrisco traço 1:4  e= 7 mm</v>
          </cell>
          <cell r="C490" t="str">
            <v>m2</v>
          </cell>
          <cell r="D490">
            <v>2.9297</v>
          </cell>
        </row>
        <row r="491">
          <cell r="A491" t="str">
            <v>001.10.00100</v>
          </cell>
          <cell r="B491" t="str">
            <v>Reboco paulista usando argamassa mista de cimento cal e areia no traço 1:2:8 com 20 mm de espessura</v>
          </cell>
          <cell r="C491" t="str">
            <v>m2</v>
          </cell>
          <cell r="D491">
            <v>7.8211000000000004</v>
          </cell>
        </row>
        <row r="492">
          <cell r="A492" t="str">
            <v>001.10.00110</v>
          </cell>
          <cell r="B492" t="str">
            <v>Reboco paulista usando argamassa mista de cimento cal e areia no traço 1:2:9 com 20 mm de espessura</v>
          </cell>
          <cell r="C492" t="str">
            <v>m2</v>
          </cell>
          <cell r="D492">
            <v>7.6371000000000002</v>
          </cell>
        </row>
        <row r="493">
          <cell r="A493" t="str">
            <v>001.10.00120</v>
          </cell>
          <cell r="B493" t="str">
            <v>Reboco c/ argamassa de cal em pasta e areia fina peneirada no traço 1:2 (espessura 0.5 cm)</v>
          </cell>
          <cell r="C493" t="str">
            <v>m2</v>
          </cell>
          <cell r="D493">
            <v>3.6324999999999998</v>
          </cell>
        </row>
        <row r="494">
          <cell r="A494" t="str">
            <v>001.10.00170</v>
          </cell>
          <cell r="B494" t="str">
            <v>Revestimento c/ argamassa de barita e = 1O mm</v>
          </cell>
          <cell r="C494" t="str">
            <v>m2</v>
          </cell>
          <cell r="D494">
            <v>42.392600000000002</v>
          </cell>
        </row>
        <row r="495">
          <cell r="A495" t="str">
            <v>001.10.00180</v>
          </cell>
          <cell r="B495" t="str">
            <v>Reboco barra lisa com argamassa de cimento e areia 1:1.5 com impermeabilizante inclusive emboço de cimento e areia 1:4</v>
          </cell>
          <cell r="C495" t="str">
            <v>M2</v>
          </cell>
          <cell r="D495">
            <v>17.493600000000001</v>
          </cell>
        </row>
        <row r="496">
          <cell r="A496" t="str">
            <v>001.10.00200</v>
          </cell>
          <cell r="B496" t="str">
            <v>Barra lisa c/ acabamento em nata de cimento comum c/ desempenadeira de aço sobre emboço de cimento e areia 1:4</v>
          </cell>
          <cell r="C496" t="str">
            <v>m2</v>
          </cell>
          <cell r="D496">
            <v>12.008100000000001</v>
          </cell>
        </row>
        <row r="497">
          <cell r="A497" t="str">
            <v>001.10.00220</v>
          </cell>
          <cell r="B497" t="str">
            <v>Barra lisa c/ acabamento em nata de cimento comum c/ desempenadeira de aço sobre emboço de cimento e areia 1:4:8</v>
          </cell>
          <cell r="C497" t="str">
            <v>m2</v>
          </cell>
          <cell r="D497">
            <v>11.581300000000001</v>
          </cell>
        </row>
        <row r="498">
          <cell r="A498" t="str">
            <v>001.10.00240</v>
          </cell>
          <cell r="B498" t="str">
            <v>Barra lisa c/ acabamento em nata de cimento branco c/ desempenadeira de aço sobre emboço de cimento e areia 1:4</v>
          </cell>
          <cell r="C498" t="str">
            <v>m2</v>
          </cell>
          <cell r="D498">
            <v>14.0441</v>
          </cell>
        </row>
        <row r="499">
          <cell r="A499" t="str">
            <v>001.10.00260</v>
          </cell>
          <cell r="B499" t="str">
            <v>Barra lisa c/ acabamento em nata de cimento comum c/ desempenadeira de aço sobre emboço de cimento e areia 1:4:8</v>
          </cell>
          <cell r="C499" t="str">
            <v>m2</v>
          </cell>
          <cell r="D499">
            <v>11.581300000000001</v>
          </cell>
        </row>
        <row r="500">
          <cell r="A500" t="str">
            <v>001.10.00280</v>
          </cell>
          <cell r="B500" t="str">
            <v>Revestimento com azulejo branco (dimensão mínima 150x150 mm, espessura mínima 4 mm) empregando argamassa pré fabricada de cimento colante (a prumo ), incl rejuntamento</v>
          </cell>
          <cell r="C500" t="str">
            <v>m2</v>
          </cell>
          <cell r="D500">
            <v>22.776800000000001</v>
          </cell>
        </row>
        <row r="501">
          <cell r="A501" t="str">
            <v>001.10.00300</v>
          </cell>
          <cell r="B501" t="str">
            <v>Revestimento com azulejo decorado (dimensão mínima 150x150 mm, espessura mínima 4 mm) empregando argamassa pré fabricada de cimento colante (a prumo ), incl rejuntamento</v>
          </cell>
          <cell r="C501" t="str">
            <v>m2</v>
          </cell>
          <cell r="D501">
            <v>19.9938</v>
          </cell>
        </row>
        <row r="502">
          <cell r="A502" t="str">
            <v>001.10.00320</v>
          </cell>
          <cell r="B502" t="str">
            <v>Revestimento Com Piso Parede (dimensão mínima 300x300 mm, espessura mínima 6 mm) Empregando Argamassa Pré Fabricada de Cimento Colante, incl Rejuntamento</v>
          </cell>
          <cell r="C502" t="str">
            <v>m2</v>
          </cell>
          <cell r="D502">
            <v>19.991800000000001</v>
          </cell>
        </row>
        <row r="503">
          <cell r="A503" t="str">
            <v>001.10.00330</v>
          </cell>
          <cell r="B503" t="str">
            <v>Fornecimento e Assentamento de Pastilha de Porcelana (dimensão mínima 100x100 mm, espessura mínima 8 mm), Assentada Com Argamassa Pré- Fabricada de Cimento Colante, Incl. Rejuntamento</v>
          </cell>
          <cell r="C503" t="str">
            <v>m2</v>
          </cell>
          <cell r="D503">
            <v>47.176099999999998</v>
          </cell>
        </row>
        <row r="504">
          <cell r="A504" t="str">
            <v>001.10.00560</v>
          </cell>
          <cell r="B504" t="str">
            <v>Revestimento c/ carpete 8 mm sobre parede</v>
          </cell>
          <cell r="C504" t="str">
            <v>M2</v>
          </cell>
          <cell r="D504">
            <v>24.803599999999999</v>
          </cell>
        </row>
        <row r="505">
          <cell r="A505" t="str">
            <v>001.10.00580</v>
          </cell>
          <cell r="B505" t="str">
            <v>Revestimento de paredes com laminado melaminico colado (formiplac texturizado)</v>
          </cell>
          <cell r="C505" t="str">
            <v>m2</v>
          </cell>
          <cell r="D505">
            <v>23.991599999999998</v>
          </cell>
        </row>
        <row r="506">
          <cell r="A506" t="str">
            <v>001.10.00660</v>
          </cell>
          <cell r="B506" t="str">
            <v>Faixas decorativas para portas e janelas, 10 cm de largura, em argamassa mista de cimento cal e areia</v>
          </cell>
          <cell r="C506" t="str">
            <v>M</v>
          </cell>
          <cell r="D506">
            <v>4.1908000000000003</v>
          </cell>
        </row>
        <row r="507">
          <cell r="A507" t="str">
            <v>001.10.00680</v>
          </cell>
          <cell r="B507" t="str">
            <v>Fornecimento e Assentamento de Faixa Cerâmica Decorada Para Cozinha e Banheiro</v>
          </cell>
          <cell r="C507" t="str">
            <v>ml</v>
          </cell>
          <cell r="D507">
            <v>13.7346</v>
          </cell>
        </row>
        <row r="508">
          <cell r="A508" t="str">
            <v>001.10.00740</v>
          </cell>
          <cell r="B508" t="str">
            <v>Correção de trincas em paredes, usando ferro de 1/4"""" e argamassa de cimento e areia 1:3</v>
          </cell>
          <cell r="C508" t="str">
            <v>M</v>
          </cell>
          <cell r="D508">
            <v>19.276900000000001</v>
          </cell>
        </row>
        <row r="509">
          <cell r="A509" t="str">
            <v>001.11</v>
          </cell>
          <cell r="B509" t="str">
            <v>PISOS RODAPÉS SOLEIRAS E PEITORIS</v>
          </cell>
          <cell r="D509">
            <v>1236.8943999999999</v>
          </cell>
        </row>
        <row r="510">
          <cell r="A510" t="str">
            <v>001.11.00010</v>
          </cell>
          <cell r="B510" t="str">
            <v>Preparo e apiloamento do local destinado a receber o piso, incl. carga e transporte manual de material de caixão de empréstimo para complementação do que faltar.</v>
          </cell>
          <cell r="C510" t="str">
            <v>m2</v>
          </cell>
          <cell r="D510">
            <v>5.9009</v>
          </cell>
        </row>
        <row r="511">
          <cell r="A511" t="str">
            <v>001.11.00015</v>
          </cell>
          <cell r="B511" t="str">
            <v>Fornecimento e Execução de Picoteamento de Piso Para Aplicação de Argamassa de Regularização em Pisos Pré Exitentes</v>
          </cell>
          <cell r="C511" t="str">
            <v>m2</v>
          </cell>
          <cell r="D511">
            <v>1.3325</v>
          </cell>
        </row>
        <row r="512">
          <cell r="A512" t="str">
            <v>001.11.00040</v>
          </cell>
          <cell r="B512" t="str">
            <v>Regularização de laje ou lastro de concreto com argamassa de cimento e areia no traço 1:3, procedendo-se da seguinte maneira: umidecer abundantemente o contrapiso, aplicar nata de agua e cimento e finalmente a aplicar da argamassa de regularização.</v>
          </cell>
          <cell r="C512" t="str">
            <v>m3</v>
          </cell>
          <cell r="D512">
            <v>283.80529999999999</v>
          </cell>
        </row>
        <row r="513">
          <cell r="A513" t="str">
            <v>001.11.00050</v>
          </cell>
          <cell r="B513" t="str">
            <v>Contrapiso de concreto não estrutural Fck=13,5 Mpa, preparado com régua de alumínio e desempenadeira de madeira, perfeitamente nivelado, pronto para receber o piso, esp.= 6.00 cm</v>
          </cell>
          <cell r="C513" t="str">
            <v>m2</v>
          </cell>
          <cell r="D513">
            <v>16.967300000000002</v>
          </cell>
        </row>
        <row r="514">
          <cell r="A514" t="str">
            <v>001.11.00060</v>
          </cell>
          <cell r="B514" t="str">
            <v>Calçada em concreto Fck=13,5 Mpa no traco 1:3:6 com junta de dilatação de madeira 1.2 cm de espessura formando quadro 2.0 x 2.0 m com 6.0 cm de espessura, preparado com régua de alumínio e desempenadeira de madeira, perfeitamente nivelado.</v>
          </cell>
          <cell r="C514" t="str">
            <v>m2</v>
          </cell>
          <cell r="D514">
            <v>19.508099999999999</v>
          </cell>
        </row>
        <row r="515">
          <cell r="A515" t="str">
            <v>001.11.00080</v>
          </cell>
          <cell r="B515" t="str">
            <v>Calçada em concreto Fck=13,5 Mpa, no traço 1:3:6 com junta de dilatação seca, formando quadro de 2.00x2.00 m, com 6 cm de espessura, preparado com régua de alumínio e desempenadeira de madeira, perfeitamente nivelado.</v>
          </cell>
          <cell r="C515" t="str">
            <v>m2</v>
          </cell>
          <cell r="D515">
            <v>19.508099999999999</v>
          </cell>
        </row>
        <row r="516">
          <cell r="A516" t="str">
            <v>001.11.00100</v>
          </cell>
          <cell r="B516" t="str">
            <v>Calçada em Concreto Usinado 13,50 Mpa, Com Junta de Dilatação de Ripa de Madeira de 1.20 cm de Espessura formando Quadro 1.50 x 1.50 m, sendo a espessura de e= 5.00 cm, preparado com régua de alumínio e desempenadeira de madeira, perfeitamente nivelado.</v>
          </cell>
          <cell r="C516" t="str">
            <v>m2</v>
          </cell>
          <cell r="D516">
            <v>20.432700000000001</v>
          </cell>
        </row>
        <row r="517">
          <cell r="A517" t="str">
            <v>001.11.00110</v>
          </cell>
          <cell r="B517" t="str">
            <v>Calçada em Concreto Usinado 13,50 Mpa, Com Junta de Dilatação de Ripa de Madeira de 1.20 cm de Espessura formando Quadro 1.50 x 1.50 m, sendo a espessura de e=7.00 cm, preparado com régua de alumínio e desempenadeira de madeira, perfeitamente nivelado.</v>
          </cell>
          <cell r="C517" t="str">
            <v>m2</v>
          </cell>
          <cell r="D517">
            <v>25.315899999999999</v>
          </cell>
        </row>
        <row r="518">
          <cell r="A518" t="str">
            <v>001.11.00180</v>
          </cell>
          <cell r="B518" t="str">
            <v>Cimentado liso queimado c/espessura de 1.5 cm c/argamassa de cimento e areia no traço 1:3, procedendo-se da seguinte maneira: umidecer abundantemente o contrapiso, aplicar nata de agua e cimento e finalmente a aplicar da argamassa de acabamento.</v>
          </cell>
          <cell r="C518" t="str">
            <v>m2</v>
          </cell>
          <cell r="D518">
            <v>6.6917999999999997</v>
          </cell>
        </row>
        <row r="519">
          <cell r="A519" t="str">
            <v>001.11.00200</v>
          </cell>
          <cell r="B519" t="str">
            <v>Cimentado liso queimado c/espessura de 2 cm usando argamassa de cimento e areia 1:3 c/ juntas plásticas de 19 mm formando quadros de 2.00 x 2.00 m,umidecer abundantemente o contrapiso, aplicar nata de agua e cimento e finalmente a aplicar a argamassa.</v>
          </cell>
          <cell r="C519" t="str">
            <v>m2</v>
          </cell>
          <cell r="D519">
            <v>10.9033</v>
          </cell>
        </row>
        <row r="520">
          <cell r="A520" t="str">
            <v>001.11.00280</v>
          </cell>
          <cell r="B520" t="str">
            <v>Cimentado liso queimado c/ po xadrez e=1.5 cm c/argamassa de cimento e areia no traço 1:3, umidecer abundantemente o contrapiso, aplicar nata de agua e cimento e finalmente a aplicar a argamassa.</v>
          </cell>
          <cell r="C520" t="str">
            <v>m2</v>
          </cell>
          <cell r="D520">
            <v>7.5258000000000003</v>
          </cell>
        </row>
        <row r="521">
          <cell r="A521" t="str">
            <v>001.11.00310</v>
          </cell>
          <cell r="B521" t="str">
            <v>Revestimento com Piso Cerâmico Esmaltado (dimensão mínima 300x300mm, espessura mínima 8 mm), PI 02, Assentado Com Argamassa Colante Uso Interno, incl. rejuntamento.</v>
          </cell>
          <cell r="C521" t="str">
            <v>m2</v>
          </cell>
          <cell r="D521">
            <v>19.514099999999999</v>
          </cell>
        </row>
        <row r="522">
          <cell r="A522" t="str">
            <v>001.11.00311</v>
          </cell>
          <cell r="B522" t="str">
            <v>Revestimento com Piso Cerâmico Esmaltado (dimensão mínima 300x300mm, espessura mínima 8 mm), PI 03, Assentado Com Argamassa Colante Uso Interno, incl. rejuntamento</v>
          </cell>
          <cell r="C522" t="str">
            <v>m2</v>
          </cell>
          <cell r="D522">
            <v>19.514099999999999</v>
          </cell>
        </row>
        <row r="523">
          <cell r="A523" t="str">
            <v>001.11.00312</v>
          </cell>
          <cell r="B523" t="str">
            <v>Revestimento com Piso Cerâmico Esmaltado (dimensão mínima 300x300mm, espessura mínima 8 mm), PI 04, Assentado Com Argamassa Colante Uso Interno, incl. rejuntamento</v>
          </cell>
          <cell r="C523" t="str">
            <v>m2</v>
          </cell>
          <cell r="D523">
            <v>19.514099999999999</v>
          </cell>
        </row>
        <row r="524">
          <cell r="A524" t="str">
            <v>001.11.00313</v>
          </cell>
          <cell r="B524" t="str">
            <v>Revestimento com Piso Cerâmico Esmaltado (dimensão mínima 300x300mm, espessura mínima 8 mm), PI 05, Assentado Com Argamassa Colante Uso Interno, incl. rejuntamento</v>
          </cell>
          <cell r="C524" t="str">
            <v>m2</v>
          </cell>
          <cell r="D524">
            <v>19.514099999999999</v>
          </cell>
        </row>
        <row r="525">
          <cell r="A525" t="str">
            <v>001.11.00321</v>
          </cell>
          <cell r="B525" t="str">
            <v>Revestimento de pisos e lajotas cerâmicas 30x30 cm assente c/argamassa de cimento e areia 1:4</v>
          </cell>
          <cell r="C525" t="str">
            <v>M2</v>
          </cell>
          <cell r="D525">
            <v>21.881699999999999</v>
          </cell>
        </row>
        <row r="526">
          <cell r="A526" t="str">
            <v>001.11.00341</v>
          </cell>
          <cell r="B526" t="str">
            <v>Assentamento de ladrilho hidráulico cor natural do cimento, assente com argamassa mista de cimento, cal e areia traço 1:4 adição 100 kg cimento</v>
          </cell>
          <cell r="C526" t="str">
            <v>m2</v>
          </cell>
          <cell r="D526">
            <v>34.721200000000003</v>
          </cell>
        </row>
        <row r="527">
          <cell r="A527" t="str">
            <v>001.11.00342</v>
          </cell>
          <cell r="B527" t="str">
            <v>Assentamento de ladrilho hidráulico cor única, assente com argamassa mista de cimento, cal e areia traço 1:4 adição 100 kg cimento</v>
          </cell>
          <cell r="C527" t="str">
            <v>m2</v>
          </cell>
          <cell r="D527">
            <v>36.921199999999999</v>
          </cell>
        </row>
        <row r="528">
          <cell r="A528" t="str">
            <v>001.11.00343</v>
          </cell>
          <cell r="B528" t="str">
            <v>Assentamento de ladrilho hidráulico tipo Cuiabá, assente com argamassa mista de cimento, cal e areia traço 1:4 adição 100 kg cimento</v>
          </cell>
          <cell r="C528" t="str">
            <v>m2</v>
          </cell>
          <cell r="D528">
            <v>38.0212</v>
          </cell>
        </row>
        <row r="529">
          <cell r="A529" t="str">
            <v>001.11.00344</v>
          </cell>
          <cell r="B529" t="str">
            <v>Assentamento de ladrilho hidráulico tipo Copacabana, assente com argamassa mista de cimento, cal e areia traço 1:4 adição 100 kg cimento</v>
          </cell>
          <cell r="C529" t="str">
            <v>m2</v>
          </cell>
          <cell r="D529">
            <v>43.5212</v>
          </cell>
        </row>
        <row r="530">
          <cell r="A530" t="str">
            <v>001.11.00461</v>
          </cell>
          <cell r="B530" t="str">
            <v>Revestimento de piso em granilite fundido no local formando quadros de 2.00 m2 de área ( no máximo) com junta plastica colorida e faixa perimétrica de 30 cm na cor preta fazendo meia cana, aplicação de 2 demãos de resina acrilica</v>
          </cell>
          <cell r="C530" t="str">
            <v>m2</v>
          </cell>
          <cell r="D530">
            <v>16.6541</v>
          </cell>
        </row>
        <row r="531">
          <cell r="A531" t="str">
            <v>001.11.00481</v>
          </cell>
          <cell r="B531" t="str">
            <v>Assentamento de junta plástica de dilatacao p/pisos de 19 mm</v>
          </cell>
          <cell r="C531" t="str">
            <v>ML</v>
          </cell>
          <cell r="D531">
            <v>1.6704000000000001</v>
          </cell>
        </row>
        <row r="532">
          <cell r="A532" t="str">
            <v>001.11.00581</v>
          </cell>
          <cell r="B532" t="str">
            <v>Revestimento de piso em ardosia natural 40x40cm cor preta tipo on com resinex</v>
          </cell>
          <cell r="C532" t="str">
            <v>M2</v>
          </cell>
          <cell r="D532">
            <v>26.732700000000001</v>
          </cell>
        </row>
        <row r="533">
          <cell r="A533" t="str">
            <v>001.11.00601</v>
          </cell>
          <cell r="B533" t="str">
            <v>Revestimento de paviflex sobre lastro ou laje regularizada, assentado com cola especial de 2.00 mm de espessura</v>
          </cell>
          <cell r="C533" t="str">
            <v>M2</v>
          </cell>
          <cell r="D533">
            <v>40.183599999999998</v>
          </cell>
        </row>
        <row r="534">
          <cell r="A534" t="str">
            <v>001.11.00621</v>
          </cell>
          <cell r="B534" t="str">
            <v>Revestimento de paviflex sobre lastro ou laje regularizada, assentado com cola especial de 3.20 mm de espessura</v>
          </cell>
          <cell r="C534" t="str">
            <v>M2</v>
          </cell>
          <cell r="D534">
            <v>68.533600000000007</v>
          </cell>
        </row>
        <row r="535">
          <cell r="A535" t="str">
            <v>001.11.00641</v>
          </cell>
          <cell r="B535" t="str">
            <v>Revestimento de paviflex sobre lastro ou laje regularizada, assentado com cola especial de 1.60 mm de espessura</v>
          </cell>
          <cell r="C535" t="str">
            <v>M2</v>
          </cell>
          <cell r="D535">
            <v>32.833599999999997</v>
          </cell>
        </row>
        <row r="536">
          <cell r="A536" t="str">
            <v>001.11.00681</v>
          </cell>
          <cell r="B536" t="str">
            <v>Revestimento da escada (degrau e espelho) c/ ardósia preta tipo on c/ resinex</v>
          </cell>
          <cell r="C536" t="str">
            <v>M2</v>
          </cell>
          <cell r="D536">
            <v>30.999199999999998</v>
          </cell>
        </row>
        <row r="537">
          <cell r="A537" t="str">
            <v>001.11.00701</v>
          </cell>
          <cell r="B537" t="str">
            <v>Execução de Piso em Concreto Usinado Armado Fck=15 Mpa, espessura do concreto e=15, incluso lastro de brita espessura e= 5 cm, e tela soldada Q 92 de 15 x 15 cm , diam do aço 4.20 mm2, acabamento do piso sem elementos mecânicos</v>
          </cell>
          <cell r="C537" t="str">
            <v>m2</v>
          </cell>
          <cell r="D537">
            <v>42.729100000000003</v>
          </cell>
        </row>
        <row r="538">
          <cell r="A538" t="str">
            <v>001.11.00721</v>
          </cell>
          <cell r="B538" t="str">
            <v>Assentamento de rodapé de cimentado usando argamassa de cimento e areia 1:3 com altura de 10 cm, simples</v>
          </cell>
          <cell r="C538" t="str">
            <v>ML</v>
          </cell>
          <cell r="D538">
            <v>5.4762000000000004</v>
          </cell>
        </row>
        <row r="539">
          <cell r="A539" t="str">
            <v>001.11.00741</v>
          </cell>
          <cell r="B539" t="str">
            <v>Assentamento de rodapé de cimentado usando argamassa de cimento e areia 1:3 com altura de 10 cm, de cor</v>
          </cell>
          <cell r="C539" t="str">
            <v>ML</v>
          </cell>
          <cell r="D539">
            <v>6.3990999999999998</v>
          </cell>
        </row>
        <row r="540">
          <cell r="A540" t="str">
            <v>001.11.00761</v>
          </cell>
          <cell r="B540" t="str">
            <v>Assentamento de rodapés para pisos em ceramica 30x30</v>
          </cell>
          <cell r="C540" t="str">
            <v>ML</v>
          </cell>
          <cell r="D540">
            <v>5.4912999999999998</v>
          </cell>
        </row>
        <row r="541">
          <cell r="A541" t="str">
            <v>001.11.00781</v>
          </cell>
          <cell r="B541" t="str">
            <v>Assentamento de rodapés de de madeira de 10 cm de altura</v>
          </cell>
          <cell r="C541" t="str">
            <v>ML</v>
          </cell>
          <cell r="D541">
            <v>7.4458000000000002</v>
          </cell>
        </row>
        <row r="542">
          <cell r="A542" t="str">
            <v>001.11.00821</v>
          </cell>
          <cell r="B542" t="str">
            <v>Assentamento de mármore c/10 cm de altura e 2.00 cm de espessura</v>
          </cell>
          <cell r="C542" t="str">
            <v>ML</v>
          </cell>
          <cell r="D542">
            <v>19.636099999999999</v>
          </cell>
        </row>
        <row r="543">
          <cell r="A543" t="str">
            <v>001.11.00841</v>
          </cell>
          <cell r="B543" t="str">
            <v>Assentamento de rodapé de cerâmica empregando pasta de argamassa de cimento colante</v>
          </cell>
          <cell r="C543" t="str">
            <v>ML</v>
          </cell>
          <cell r="D543">
            <v>2.1575000000000002</v>
          </cell>
        </row>
        <row r="544">
          <cell r="A544" t="str">
            <v>001.11.00861</v>
          </cell>
          <cell r="B544" t="str">
            <v>Assentamento de paviflex c/9 cm de altura assente com cola especial</v>
          </cell>
          <cell r="C544" t="str">
            <v>ML</v>
          </cell>
          <cell r="D544">
            <v>4.3353999999999999</v>
          </cell>
        </row>
        <row r="545">
          <cell r="A545" t="str">
            <v>001.11.00901</v>
          </cell>
          <cell r="B545" t="str">
            <v>Assentamento de rodapé de madeira de peróba 7x1.5 cm fixados c/tacos de peróba previamente chumbados na alvenaria c/ espaçamento max. de 2.00x2.00 m</v>
          </cell>
          <cell r="C545" t="str">
            <v>ML</v>
          </cell>
          <cell r="D545">
            <v>22.854800000000001</v>
          </cell>
        </row>
        <row r="546">
          <cell r="A546" t="str">
            <v>001.11.00921</v>
          </cell>
          <cell r="B546" t="str">
            <v>Assentamento de rodapé de ardósia natural</v>
          </cell>
          <cell r="C546" t="str">
            <v>ML</v>
          </cell>
          <cell r="D546">
            <v>7.9911000000000003</v>
          </cell>
        </row>
        <row r="547">
          <cell r="A547" t="str">
            <v>001.11.00941</v>
          </cell>
          <cell r="B547" t="str">
            <v>Assentamento de rodapé de granito na cor verde ubatuba com 7 cm de espessura</v>
          </cell>
          <cell r="C547" t="str">
            <v>ML</v>
          </cell>
          <cell r="D547">
            <v>19.324100000000001</v>
          </cell>
        </row>
        <row r="548">
          <cell r="A548" t="str">
            <v>001.11.00961</v>
          </cell>
          <cell r="B548" t="str">
            <v>Assentamento de rodapé de de lajota colonial</v>
          </cell>
          <cell r="C548" t="str">
            <v>ML</v>
          </cell>
          <cell r="D548">
            <v>8.1670999999999996</v>
          </cell>
        </row>
        <row r="549">
          <cell r="A549" t="str">
            <v>001.11.00981</v>
          </cell>
          <cell r="B549" t="str">
            <v>Assentamento de soleiras externas c/ pingadeira ou ressalto penetrando 2.50 cm de c/ lado da alvenaria assentado c/ aragam. de cimento e areia no traço 1:4, de mármore branco marfim 3.00 cm</v>
          </cell>
          <cell r="C549" t="str">
            <v>ML</v>
          </cell>
          <cell r="D549">
            <v>21.161999999999999</v>
          </cell>
        </row>
        <row r="550">
          <cell r="A550" t="str">
            <v>001.11.01001</v>
          </cell>
          <cell r="B550" t="str">
            <v>Assentamento de soleiras externas c/ pingadeira ou ressalto penetrando 2.50 cm de c/ lado da alvenaria assentado c/ aragam. de cimento e areia no traço 1:4, de granilite</v>
          </cell>
          <cell r="C550" t="str">
            <v>ML</v>
          </cell>
          <cell r="D550">
            <v>6.5724</v>
          </cell>
        </row>
        <row r="551">
          <cell r="A551" t="str">
            <v>001.11.01021</v>
          </cell>
          <cell r="B551" t="str">
            <v>Assentamento de soleira interna de 0.15 m de mármore branco marfim 3.00 cmassente c/ argamassa de cimento e areia 1:4 m</v>
          </cell>
          <cell r="C551" t="str">
            <v>ML</v>
          </cell>
          <cell r="D551">
            <v>20.3873</v>
          </cell>
        </row>
        <row r="552">
          <cell r="A552" t="str">
            <v>001.11.01041</v>
          </cell>
          <cell r="B552" t="str">
            <v>Assentamento de soleira interna de 0.15 m de granilite  assente c/ argamassa de cimento e areia 1:4 m</v>
          </cell>
          <cell r="C552" t="str">
            <v>ML</v>
          </cell>
          <cell r="D552">
            <v>7.1898</v>
          </cell>
        </row>
        <row r="553">
          <cell r="A553" t="str">
            <v>001.11.01061</v>
          </cell>
          <cell r="B553" t="str">
            <v>Assentamento de soleira interna de 0.15 m de ardósia ,assente c/ argamassa de cimento e areia no traço 1:4</v>
          </cell>
          <cell r="C553" t="str">
            <v>ML</v>
          </cell>
          <cell r="D553">
            <v>11.455299999999999</v>
          </cell>
        </row>
        <row r="554">
          <cell r="A554" t="str">
            <v>001.11.01081</v>
          </cell>
          <cell r="B554" t="str">
            <v>Assentamento de soleira de granito l=0,15m e=2cm</v>
          </cell>
          <cell r="C554" t="str">
            <v>UN</v>
          </cell>
          <cell r="D554">
            <v>23.486999999999998</v>
          </cell>
        </row>
        <row r="555">
          <cell r="A555" t="str">
            <v>001.11.01101</v>
          </cell>
          <cell r="B555" t="str">
            <v>Assentamento de soleira de granito na cor verde ubatuba l=15 cm</v>
          </cell>
          <cell r="C555" t="str">
            <v>ML</v>
          </cell>
          <cell r="D555">
            <v>40.587000000000003</v>
          </cell>
        </row>
        <row r="556">
          <cell r="A556" t="str">
            <v>001.11.01121</v>
          </cell>
          <cell r="B556" t="str">
            <v>Assentamento de peitoril de mármore branco espessura 3.00 cm, assente com argamassa de cimento e areia traço 1:4</v>
          </cell>
          <cell r="C556" t="str">
            <v>ML</v>
          </cell>
          <cell r="D556">
            <v>17.907399999999999</v>
          </cell>
        </row>
        <row r="557">
          <cell r="A557" t="str">
            <v>001.11.01141</v>
          </cell>
          <cell r="B557" t="str">
            <v>Assentamento de peitoril de granilite espessura 2.50 cm, assente com argamassa de cimento e areia traço 1:4</v>
          </cell>
          <cell r="C557" t="str">
            <v>ML</v>
          </cell>
          <cell r="D557">
            <v>8.5264000000000006</v>
          </cell>
        </row>
        <row r="558">
          <cell r="A558" t="str">
            <v>001.11.01161</v>
          </cell>
          <cell r="B558" t="str">
            <v>Assentamento de peitoril de ardósia polida  espessura 3.00 cm, assente com argamassa de cimento e areia traço 1:4</v>
          </cell>
          <cell r="C558" t="str">
            <v>ml</v>
          </cell>
          <cell r="D558">
            <v>14.244999999999999</v>
          </cell>
        </row>
        <row r="559">
          <cell r="A559" t="str">
            <v>001.11.01181</v>
          </cell>
          <cell r="B559" t="str">
            <v>Assentamento de peitoril interno de mármore branco espessura 2.00 cm, assentes com argamassa de cimento e areia 1:4</v>
          </cell>
          <cell r="C559" t="str">
            <v>ML</v>
          </cell>
          <cell r="D559">
            <v>18.947700000000001</v>
          </cell>
        </row>
        <row r="560">
          <cell r="A560" t="str">
            <v>001.11.01201</v>
          </cell>
          <cell r="B560" t="str">
            <v>Assentamento de peitoril interno de granilite espessura 2.50 cm, assentes com argamassa de cimento e areia 1:4</v>
          </cell>
          <cell r="C560" t="str">
            <v>ML</v>
          </cell>
          <cell r="D560">
            <v>5.7976999999999999</v>
          </cell>
        </row>
        <row r="561">
          <cell r="A561" t="str">
            <v>001.12</v>
          </cell>
          <cell r="B561" t="str">
            <v>FORROS E DIVISÓRIAS</v>
          </cell>
          <cell r="D561">
            <v>1101.4413</v>
          </cell>
        </row>
        <row r="562">
          <cell r="A562" t="str">
            <v>001.12.00020</v>
          </cell>
          <cell r="B562" t="str">
            <v>Forro de tábuas de cedrinho 10.00x1.00 cm aplicados em sarrafos 10x2.5 cm espacados de 50x50 cm</v>
          </cell>
          <cell r="C562" t="str">
            <v>M2</v>
          </cell>
          <cell r="D562">
            <v>28.898499999999999</v>
          </cell>
        </row>
        <row r="563">
          <cell r="A563" t="str">
            <v>001.12.00040</v>
          </cell>
          <cell r="B563" t="str">
            <v>Forro de tábuas de cedrinho 10.00x1.00 cm aplicados em caibros de 5x6 cm espaçados de 50x50 cm</v>
          </cell>
          <cell r="C563" t="str">
            <v>M2</v>
          </cell>
          <cell r="D563">
            <v>29.525500000000001</v>
          </cell>
        </row>
        <row r="564">
          <cell r="A564" t="str">
            <v>001.12.00100</v>
          </cell>
          <cell r="B564" t="str">
            <v>Cimalha de cedrinho</v>
          </cell>
          <cell r="C564" t="str">
            <v>ML</v>
          </cell>
          <cell r="D564">
            <v>2.3441000000000001</v>
          </cell>
        </row>
        <row r="565">
          <cell r="A565" t="str">
            <v>001.12.00140</v>
          </cell>
          <cell r="B565" t="str">
            <v>Forro de gesso 60x60 cm liso fixado diretamente na estrutura por meio de arame galvanizado</v>
          </cell>
          <cell r="C565" t="str">
            <v>m2</v>
          </cell>
          <cell r="D565">
            <v>17.436599999999999</v>
          </cell>
        </row>
        <row r="566">
          <cell r="A566" t="str">
            <v>001.12.00150</v>
          </cell>
          <cell r="B566" t="str">
            <v>Forro Em Gesso Acartonado com Painel FGA  incl. assessórios</v>
          </cell>
          <cell r="C566" t="str">
            <v>m2</v>
          </cell>
          <cell r="D566">
            <v>31.337399999999999</v>
          </cell>
        </row>
        <row r="567">
          <cell r="A567" t="str">
            <v>001.12.00155</v>
          </cell>
          <cell r="B567" t="str">
            <v>Forro Em Gesso Acartonado com Painel FGE  incl. assessórios</v>
          </cell>
          <cell r="C567" t="str">
            <v>m2</v>
          </cell>
          <cell r="D567">
            <v>35.223300000000002</v>
          </cell>
        </row>
        <row r="568">
          <cell r="A568" t="str">
            <v>001.12.00160</v>
          </cell>
          <cell r="B568" t="str">
            <v>Fornecimento e Instalação de Moldura em Gesso h=7 cm</v>
          </cell>
          <cell r="C568" t="str">
            <v>m</v>
          </cell>
          <cell r="D568">
            <v>7</v>
          </cell>
        </row>
        <row r="569">
          <cell r="A569" t="str">
            <v>001.12.00180</v>
          </cell>
          <cell r="B569" t="str">
            <v>Sanca de gesso l=1,20 m</v>
          </cell>
          <cell r="C569" t="str">
            <v>ML</v>
          </cell>
          <cell r="D569">
            <v>25</v>
          </cell>
        </row>
        <row r="570">
          <cell r="A570" t="str">
            <v>001.12.00200</v>
          </cell>
          <cell r="B570" t="str">
            <v>Sanca de gesso l=0,30m</v>
          </cell>
          <cell r="C570" t="str">
            <v>ML</v>
          </cell>
          <cell r="D570">
            <v>9</v>
          </cell>
        </row>
        <row r="571">
          <cell r="A571" t="str">
            <v>001.12.00320</v>
          </cell>
          <cell r="B571" t="str">
            <v>Fornecimento e Instalação de Forro de pvc branco 200 mm, incl. estrutura para fixação em metalon galvanizado e rodaforro</v>
          </cell>
          <cell r="C571" t="str">
            <v>m2</v>
          </cell>
          <cell r="D571">
            <v>29</v>
          </cell>
        </row>
        <row r="572">
          <cell r="A572" t="str">
            <v>001.12.00360</v>
          </cell>
          <cell r="B572" t="str">
            <v>Substituição de tábuas p/forro de cedrinho</v>
          </cell>
          <cell r="C572" t="str">
            <v>M2</v>
          </cell>
          <cell r="D572">
            <v>18.536999999999999</v>
          </cell>
        </row>
        <row r="573">
          <cell r="A573" t="str">
            <v>001.12.00380</v>
          </cell>
          <cell r="B573" t="str">
            <v>Repregamento de forro de madeira</v>
          </cell>
          <cell r="C573" t="str">
            <v>M2</v>
          </cell>
          <cell r="D573">
            <v>1.2952999999999999</v>
          </cell>
        </row>
        <row r="574">
          <cell r="A574" t="str">
            <v>001.12.00600</v>
          </cell>
          <cell r="B574" t="str">
            <v>Fornecimento e instalação de divisória de granilite para sanitários assentada com argamassa de cimento e areia 1:3</v>
          </cell>
          <cell r="C574" t="str">
            <v>m2</v>
          </cell>
          <cell r="D574">
            <v>118.28060000000001</v>
          </cell>
        </row>
        <row r="575">
          <cell r="A575" t="str">
            <v>001.12.00700</v>
          </cell>
          <cell r="B575" t="str">
            <v>Fornecimento e instalação de divisória p/ banheiro em ardosia polida natural c/ resinex</v>
          </cell>
          <cell r="C575" t="str">
            <v>m2</v>
          </cell>
          <cell r="D575">
            <v>109.6836</v>
          </cell>
        </row>
        <row r="576">
          <cell r="A576" t="str">
            <v>001.12.00800</v>
          </cell>
          <cell r="B576" t="str">
            <v>Fornecimento e instalação de divisória p/ banheiro em granito polido, assente com argamassa,  na cor cinza.</v>
          </cell>
          <cell r="C576" t="str">
            <v>m2</v>
          </cell>
          <cell r="D576">
            <v>156.2336</v>
          </cell>
        </row>
        <row r="577">
          <cell r="A577" t="str">
            <v>001.12.00900</v>
          </cell>
          <cell r="B577" t="str">
            <v>Fornecimento e instalação de divisória naval stander padrão bege com perfis de aço na cor preto , cinza ou branco</v>
          </cell>
          <cell r="C577" t="str">
            <v>m2</v>
          </cell>
          <cell r="D577">
            <v>42.383400000000002</v>
          </cell>
        </row>
        <row r="578">
          <cell r="A578" t="str">
            <v>001.12.00920</v>
          </cell>
          <cell r="B578" t="str">
            <v>Fornecimento e instalação de porta de divisória  incl.montante , fechadura e dobradiças, divisória naval stander branco, cinza ou areia jundiai  com perfis de aço na cor preto, branco e cinza</v>
          </cell>
          <cell r="C578" t="str">
            <v>cj</v>
          </cell>
          <cell r="D578">
            <v>126.0202</v>
          </cell>
        </row>
        <row r="579">
          <cell r="A579" t="str">
            <v>001.12.00940</v>
          </cell>
          <cell r="B579" t="str">
            <v>Fornecimento e instalação de divisória naval stander padrão branco, cinza ou areia jundiai, perfis de aço na cor preta e bandeira em vidro</v>
          </cell>
          <cell r="C579" t="str">
            <v>m2</v>
          </cell>
          <cell r="D579">
            <v>56.060600000000001</v>
          </cell>
        </row>
        <row r="580">
          <cell r="A580" t="str">
            <v>001.12.00960</v>
          </cell>
          <cell r="B580" t="str">
            <v>Fornecimento e instalação de porta de divisória  incl.montante , fechadura e dobradiças, divisória naval stander branco, cinza ou areia jundiai  com perfis de aço na cor preto, branco e cinza</v>
          </cell>
          <cell r="C580" t="str">
            <v>cj</v>
          </cell>
          <cell r="D580">
            <v>126.0202</v>
          </cell>
        </row>
        <row r="581">
          <cell r="A581" t="str">
            <v>001.12.00980</v>
          </cell>
          <cell r="B581" t="str">
            <v>Fornecimento e instalação de ferragens para porta de divisória</v>
          </cell>
          <cell r="C581" t="str">
            <v>un</v>
          </cell>
          <cell r="D581">
            <v>71.010099999999994</v>
          </cell>
        </row>
        <row r="582">
          <cell r="A582" t="str">
            <v>001.12.01000</v>
          </cell>
          <cell r="B582" t="str">
            <v>Parede Em Gesso Acartonado Revestida nas Duas Faces com Painel FGE sendo Montante e Guia 75, incl. parafuso GN 25, Massa e Fita .</v>
          </cell>
          <cell r="C582" t="str">
            <v>m2</v>
          </cell>
          <cell r="D582">
            <v>61.151299999999999</v>
          </cell>
        </row>
        <row r="583">
          <cell r="A583" t="str">
            <v>001.13</v>
          </cell>
          <cell r="B583" t="str">
            <v>VIDROS</v>
          </cell>
          <cell r="D583">
            <v>2710.9706000000001</v>
          </cell>
        </row>
        <row r="584">
          <cell r="A584" t="str">
            <v>001.13.00020</v>
          </cell>
          <cell r="B584" t="str">
            <v>Fornecimento e Instalação de Vidro liso incolor espessura 3.00 mm</v>
          </cell>
          <cell r="C584" t="str">
            <v>m2</v>
          </cell>
          <cell r="D584">
            <v>42</v>
          </cell>
        </row>
        <row r="585">
          <cell r="A585" t="str">
            <v>001.13.00040</v>
          </cell>
          <cell r="B585" t="str">
            <v>Fornecimento e Instalação de Vidro liso incolor espessura 4.00 mm</v>
          </cell>
          <cell r="C585" t="str">
            <v>m2</v>
          </cell>
          <cell r="D585">
            <v>58</v>
          </cell>
        </row>
        <row r="586">
          <cell r="A586" t="str">
            <v>001.13.00060</v>
          </cell>
          <cell r="B586" t="str">
            <v>Fornecimento e Instalação de Vidro liso incolor espessura 5.00 mm</v>
          </cell>
          <cell r="C586" t="str">
            <v>m2</v>
          </cell>
          <cell r="D586">
            <v>75</v>
          </cell>
        </row>
        <row r="587">
          <cell r="A587" t="str">
            <v>001.13.00080</v>
          </cell>
          <cell r="B587" t="str">
            <v>Fornecimento e Instalação de Vidro liso incolor espessura 6.00 mm</v>
          </cell>
          <cell r="C587" t="str">
            <v>m2</v>
          </cell>
          <cell r="D587">
            <v>85</v>
          </cell>
        </row>
        <row r="588">
          <cell r="A588" t="str">
            <v>001.13.00081</v>
          </cell>
          <cell r="B588" t="str">
            <v>Fornecimento e Instalação de Vidro liso incolor espessura 8.00 mm</v>
          </cell>
          <cell r="C588" t="str">
            <v>m2</v>
          </cell>
          <cell r="D588">
            <v>100</v>
          </cell>
        </row>
        <row r="589">
          <cell r="A589" t="str">
            <v>001.13.00082</v>
          </cell>
          <cell r="B589" t="str">
            <v>Fornecimento e Instalação de Vidro liso incolor espessura 10.00 mm</v>
          </cell>
          <cell r="C589" t="str">
            <v>m2</v>
          </cell>
          <cell r="D589">
            <v>145</v>
          </cell>
        </row>
        <row r="590">
          <cell r="A590" t="str">
            <v>001.13.00100</v>
          </cell>
          <cell r="B590" t="str">
            <v>Fornecimento e Instalação de Vidro martelado espessura 3.00 mm</v>
          </cell>
          <cell r="C590" t="str">
            <v>m2</v>
          </cell>
          <cell r="D590">
            <v>42</v>
          </cell>
        </row>
        <row r="591">
          <cell r="A591" t="str">
            <v>001.13.00120</v>
          </cell>
          <cell r="B591" t="str">
            <v>Fornecimento e Instalação de Vidro canelado comum espessura 4.00 mm</v>
          </cell>
          <cell r="C591" t="str">
            <v>m2</v>
          </cell>
          <cell r="D591">
            <v>42</v>
          </cell>
        </row>
        <row r="592">
          <cell r="A592" t="str">
            <v>001.13.00140</v>
          </cell>
          <cell r="B592" t="str">
            <v>Fornecimento e Instalação de Vidro liso fumê cinza espessura 4.00 mm</v>
          </cell>
          <cell r="C592" t="str">
            <v>m2</v>
          </cell>
          <cell r="D592">
            <v>85</v>
          </cell>
        </row>
        <row r="593">
          <cell r="A593" t="str">
            <v>001.13.00160</v>
          </cell>
          <cell r="B593" t="str">
            <v>Fornecimento e Instalação de Vidro liso fumê cinza espessura 5.00 mm</v>
          </cell>
          <cell r="C593" t="str">
            <v>m2</v>
          </cell>
          <cell r="D593">
            <v>100</v>
          </cell>
        </row>
        <row r="594">
          <cell r="A594" t="str">
            <v>001.13.00170</v>
          </cell>
          <cell r="B594" t="str">
            <v>Fornecimento e Instalação de Vidro liso cinza fumê espessura 6.00 mm</v>
          </cell>
          <cell r="C594" t="str">
            <v>m2</v>
          </cell>
          <cell r="D594">
            <v>115</v>
          </cell>
        </row>
        <row r="595">
          <cell r="A595" t="str">
            <v>001.13.00175</v>
          </cell>
          <cell r="B595" t="str">
            <v>Fornecimento e Instalação de Vidro liso cinza fumê espessura 8.00 mm</v>
          </cell>
          <cell r="C595" t="str">
            <v>m2</v>
          </cell>
          <cell r="D595">
            <v>155</v>
          </cell>
        </row>
        <row r="596">
          <cell r="A596" t="str">
            <v>001.13.00180</v>
          </cell>
          <cell r="B596" t="str">
            <v>Fornecimento e Instalação de Vidro liso fumê cinza espessura 10.00 mm</v>
          </cell>
          <cell r="C596" t="str">
            <v>m2</v>
          </cell>
          <cell r="D596">
            <v>195</v>
          </cell>
        </row>
        <row r="597">
          <cell r="A597" t="str">
            <v>001.13.00300</v>
          </cell>
          <cell r="B597" t="str">
            <v>Fornecimento e Instalação de Vidro liso incolor termperado espessura 6.00 mm</v>
          </cell>
          <cell r="C597" t="str">
            <v>m2</v>
          </cell>
          <cell r="D597">
            <v>115</v>
          </cell>
        </row>
        <row r="598">
          <cell r="A598" t="str">
            <v>001.13.00320</v>
          </cell>
          <cell r="B598" t="str">
            <v>Fornecimento e Instalação de Vidro liso incolor termperado espessura 8.00 mm</v>
          </cell>
          <cell r="C598" t="str">
            <v>m2</v>
          </cell>
          <cell r="D598">
            <v>140</v>
          </cell>
        </row>
        <row r="599">
          <cell r="A599" t="str">
            <v>001.13.00340</v>
          </cell>
          <cell r="B599" t="str">
            <v>Fornecimento e Instalação de Vidro liso incolor termperado espessura 10.00 mm</v>
          </cell>
          <cell r="C599" t="str">
            <v>m2</v>
          </cell>
          <cell r="D599">
            <v>170</v>
          </cell>
        </row>
        <row r="600">
          <cell r="A600" t="str">
            <v>001.13.00400</v>
          </cell>
          <cell r="B600" t="str">
            <v>Fornecimento e Instalação de Vidro liso cinza fumê temperado espessura 6 mm</v>
          </cell>
          <cell r="C600" t="str">
            <v>m2</v>
          </cell>
          <cell r="D600">
            <v>145</v>
          </cell>
        </row>
        <row r="601">
          <cell r="A601" t="str">
            <v>001.13.00420</v>
          </cell>
          <cell r="B601" t="str">
            <v>Fornecimento e Instalação de Vidro liso cinza fumê temperado espessura 8 mm</v>
          </cell>
          <cell r="C601" t="str">
            <v>m2</v>
          </cell>
          <cell r="D601">
            <v>190</v>
          </cell>
        </row>
        <row r="602">
          <cell r="A602" t="str">
            <v>001.13.00440</v>
          </cell>
          <cell r="B602" t="str">
            <v>Fornecimento e Instalação de Vidro liso cinza fumê temperado espessura 10 mm</v>
          </cell>
          <cell r="C602" t="str">
            <v>m2</v>
          </cell>
          <cell r="D602">
            <v>225</v>
          </cell>
        </row>
        <row r="603">
          <cell r="A603" t="str">
            <v>001.13.00500</v>
          </cell>
          <cell r="B603" t="str">
            <v>Fornecimento e Instalação de Perfil ""U"" Cavalão</v>
          </cell>
          <cell r="C603" t="str">
            <v>ml</v>
          </cell>
          <cell r="D603">
            <v>8.6859999999999999</v>
          </cell>
        </row>
        <row r="604">
          <cell r="A604" t="str">
            <v>001.13.00520</v>
          </cell>
          <cell r="B604" t="str">
            <v>Fornecimento e Instalação de Dobradiça Inferior Para Porta de Vidro</v>
          </cell>
          <cell r="C604" t="str">
            <v>un</v>
          </cell>
          <cell r="D604">
            <v>53.412599999999998</v>
          </cell>
        </row>
        <row r="605">
          <cell r="A605" t="str">
            <v>001.13.00540</v>
          </cell>
          <cell r="B605" t="str">
            <v>Fornecimento e Instalação de Dobradiça Superior Para Porta de Vidro</v>
          </cell>
          <cell r="C605" t="str">
            <v>un</v>
          </cell>
          <cell r="D605">
            <v>53.412599999999998</v>
          </cell>
        </row>
        <row r="606">
          <cell r="A606" t="str">
            <v>001.13.00560</v>
          </cell>
          <cell r="B606" t="str">
            <v>Fornecimento e Instalação de Trinco Para Piso em Porta de Vidro</v>
          </cell>
          <cell r="C606" t="str">
            <v>un</v>
          </cell>
          <cell r="D606">
            <v>62.6342</v>
          </cell>
        </row>
        <row r="607">
          <cell r="A607" t="str">
            <v>001.13.00580</v>
          </cell>
          <cell r="B607" t="str">
            <v>Fornecimento e Instalação de Fechadura e  Contra Fechadura Para Porta de Vidro</v>
          </cell>
          <cell r="C607" t="str">
            <v>cj</v>
          </cell>
          <cell r="D607">
            <v>93.412599999999998</v>
          </cell>
        </row>
        <row r="608">
          <cell r="A608" t="str">
            <v>001.13.00600</v>
          </cell>
          <cell r="B608" t="str">
            <v>Fornecimento e Instalação de Puxador de Madeira Para Porta de Vidro</v>
          </cell>
          <cell r="C608" t="str">
            <v>cj</v>
          </cell>
          <cell r="D608">
            <v>43.412599999999998</v>
          </cell>
        </row>
        <row r="609">
          <cell r="A609" t="str">
            <v>001.13.00800</v>
          </cell>
          <cell r="B609" t="str">
            <v>Fornecimento e instalação de box para banheiro em perfil de alumínio e acrílico cinza, incl.toalheiro</v>
          </cell>
          <cell r="C609" t="str">
            <v>m2</v>
          </cell>
          <cell r="D609">
            <v>86</v>
          </cell>
        </row>
        <row r="610">
          <cell r="A610" t="str">
            <v>001.13.00820</v>
          </cell>
          <cell r="B610" t="str">
            <v>Fornecimento e instalação de box para banheiro em perfil de alumínio com acrílico fumê,cristal ou ouro velho, incl. toalheiro</v>
          </cell>
          <cell r="C610" t="str">
            <v>m2</v>
          </cell>
          <cell r="D610">
            <v>86</v>
          </cell>
        </row>
        <row r="611">
          <cell r="A611" t="str">
            <v>001.14</v>
          </cell>
          <cell r="B611" t="str">
            <v>PINTURA</v>
          </cell>
          <cell r="D611">
            <v>567.21900000000005</v>
          </cell>
        </row>
        <row r="612">
          <cell r="A612" t="str">
            <v>001.14.00020</v>
          </cell>
          <cell r="B612" t="str">
            <v>Caiação em paredes e tetos à 03 demãos</v>
          </cell>
          <cell r="C612" t="str">
            <v>m2</v>
          </cell>
          <cell r="D612">
            <v>0.82599999999999996</v>
          </cell>
        </row>
        <row r="613">
          <cell r="A613" t="str">
            <v>001.14.00045</v>
          </cell>
          <cell r="B613" t="str">
            <v>Emassamento de Parede Interna ou Forro Com Massa Corrida à Base de PVA  1ª Linha com Duas Demãos</v>
          </cell>
          <cell r="C613" t="str">
            <v>m2</v>
          </cell>
          <cell r="D613">
            <v>3.2052999999999998</v>
          </cell>
        </row>
        <row r="614">
          <cell r="A614" t="str">
            <v>001.14.00047</v>
          </cell>
          <cell r="B614" t="str">
            <v>Emassamento de Parede Interna, Externa ou Forro Com Massa Corrida  Acrílica  1ª Linha com Duas Demãos</v>
          </cell>
          <cell r="C614" t="str">
            <v>m2</v>
          </cell>
          <cell r="D614">
            <v>5.8514999999999997</v>
          </cell>
        </row>
        <row r="615">
          <cell r="A615" t="str">
            <v>001.14.00048</v>
          </cell>
          <cell r="B615" t="str">
            <v>Pintura Em Selador Acrilico (1ª Linha ) Sobre Superfície Rebocada, duas demãos, aplicado a rolo de lã</v>
          </cell>
          <cell r="C615" t="str">
            <v>m2</v>
          </cell>
          <cell r="D615">
            <v>2.0775999999999999</v>
          </cell>
        </row>
        <row r="616">
          <cell r="A616" t="str">
            <v>001.14.00050</v>
          </cell>
          <cell r="B616" t="str">
            <v>Pintura Em Látex PVA (1ª Linha Renner ou Suvinil) Sobre Superfície Perfeitamente Emassada, duas demãos</v>
          </cell>
          <cell r="C616" t="str">
            <v>m2</v>
          </cell>
          <cell r="D616">
            <v>2.9777999999999998</v>
          </cell>
        </row>
        <row r="617">
          <cell r="A617" t="str">
            <v>001.14.00080</v>
          </cell>
          <cell r="B617" t="str">
            <v>Pintura Em Látex PVA (1ª Linha Renner ou Suvinil) em superfície rebocada executada como segue: limpeza e lixamento preliminar , uma demão de selador(, duas demãos de tinta de acabamento</v>
          </cell>
          <cell r="C617" t="str">
            <v>m2</v>
          </cell>
          <cell r="D617">
            <v>4.4993999999999996</v>
          </cell>
        </row>
        <row r="618">
          <cell r="A618" t="str">
            <v>001.14.00100</v>
          </cell>
          <cell r="B618" t="str">
            <v>Pintura Látex Acrílica (1ª Linha Renner ou Suvinil) Sobre Superfície Perfeitamente Emassada, duas demãos</v>
          </cell>
          <cell r="C618" t="str">
            <v>m2</v>
          </cell>
          <cell r="D618">
            <v>3.1438999999999999</v>
          </cell>
        </row>
        <row r="619">
          <cell r="A619" t="str">
            <v>001.14.00120</v>
          </cell>
          <cell r="B619" t="str">
            <v>Pintura Látex Acrílico(1ª Linha Renner ou Suvinil) em superfície rebocada executada como segue: limpeza e lixamento preliminar, uma demão de selador acrílico e duas demãos de tinta de acabamento</v>
          </cell>
          <cell r="C619" t="str">
            <v>m2</v>
          </cell>
          <cell r="D619">
            <v>4.6654999999999998</v>
          </cell>
        </row>
        <row r="620">
          <cell r="A620" t="str">
            <v>001.14.00140</v>
          </cell>
          <cell r="B620" t="str">
            <v>Textura Acrílica (1ªLinha) em Parede Externa ou Interna, incl. Aplicação de Fundo Preparador de Superfície Base Solvente</v>
          </cell>
          <cell r="C620" t="str">
            <v>m2</v>
          </cell>
          <cell r="D620">
            <v>7.2527999999999997</v>
          </cell>
        </row>
        <row r="621">
          <cell r="A621" t="str">
            <v>001.14.00180</v>
          </cell>
          <cell r="B621" t="str">
            <v>Pintura em esquadria de ferro inclusive lixamento uma demão de zarcão, correções de imperfeições e 02 demãos de tinta base de grafite</v>
          </cell>
          <cell r="C621" t="str">
            <v>M2</v>
          </cell>
          <cell r="D621">
            <v>11.182399999999999</v>
          </cell>
        </row>
        <row r="622">
          <cell r="A622" t="str">
            <v>001.14.00200</v>
          </cell>
          <cell r="B622" t="str">
            <v>Pintura em esquadria de ferro inclusive lixamento uma demão de zarcão, correções de imperfeições e 02 demãos de tinta base de esmalte</v>
          </cell>
          <cell r="C622" t="str">
            <v>M2</v>
          </cell>
          <cell r="D622">
            <v>10.8704</v>
          </cell>
        </row>
        <row r="623">
          <cell r="A623" t="str">
            <v>001.14.00220</v>
          </cell>
          <cell r="B623" t="str">
            <v>Pintura em esquadria de ferro inclusive lixamento uma demão de zarcão, correções de imperfeições e 02 demãos de tinta base de alimínio</v>
          </cell>
          <cell r="C623" t="str">
            <v>M2</v>
          </cell>
          <cell r="D623">
            <v>10.8704</v>
          </cell>
        </row>
        <row r="624">
          <cell r="A624" t="str">
            <v>001.14.00240</v>
          </cell>
          <cell r="B624" t="str">
            <v>Pintura em esquadria de ferro inclusive lixamento uma demão de zarcão, correções de imperfeições e 02 demãos de tinta base de óleo</v>
          </cell>
          <cell r="C624" t="str">
            <v>M2</v>
          </cell>
          <cell r="D624">
            <v>10.8704</v>
          </cell>
        </row>
        <row r="625">
          <cell r="A625" t="str">
            <v>001.14.00260</v>
          </cell>
          <cell r="B625" t="str">
            <v>Pintura a esmalte em esquadrias de madeira com massa corrida</v>
          </cell>
          <cell r="C625" t="str">
            <v>M2</v>
          </cell>
          <cell r="D625">
            <v>12.101699999999999</v>
          </cell>
        </row>
        <row r="626">
          <cell r="A626" t="str">
            <v>001.14.00280</v>
          </cell>
          <cell r="B626" t="str">
            <v>Pintura a esmalte em esquadria de madeira sem massa corrida aplicada a 2 ou 3 demãos após os lixamentos preliminares</v>
          </cell>
          <cell r="C626" t="str">
            <v>M2</v>
          </cell>
          <cell r="D626">
            <v>8.1027000000000005</v>
          </cell>
        </row>
        <row r="627">
          <cell r="A627" t="str">
            <v>001.14.00300</v>
          </cell>
          <cell r="B627" t="str">
            <v>Pintura a esmalte com massa corrida em rodpés de madeira à 3 demãos aos após lixamento preliminar</v>
          </cell>
          <cell r="C627" t="str">
            <v>ML</v>
          </cell>
          <cell r="D627">
            <v>2.4598</v>
          </cell>
        </row>
        <row r="628">
          <cell r="A628" t="str">
            <v>001.14.00320</v>
          </cell>
          <cell r="B628" t="str">
            <v>Pintura à esmalte em forro de madeira à duas demãos em superfície lixada aparelhada e amassada</v>
          </cell>
          <cell r="C628" t="str">
            <v>M2</v>
          </cell>
          <cell r="D628">
            <v>11.655099999999999</v>
          </cell>
        </row>
        <row r="629">
          <cell r="A629" t="str">
            <v>001.14.00340</v>
          </cell>
          <cell r="B629" t="str">
            <v>Pintura em estrutura metálica com grafite incl. limpeza com escova de aço e duas demãos de zarcão</v>
          </cell>
          <cell r="C629" t="str">
            <v>M2</v>
          </cell>
          <cell r="D629">
            <v>5.1429</v>
          </cell>
        </row>
        <row r="630">
          <cell r="A630" t="str">
            <v>001.14.00360</v>
          </cell>
          <cell r="B630" t="str">
            <v>Pintura em estrutura metálica com alumínio incl. limpeza com escova de aço e duas demãos de zarcão</v>
          </cell>
          <cell r="C630" t="str">
            <v>M2</v>
          </cell>
          <cell r="D630">
            <v>5.1429</v>
          </cell>
        </row>
        <row r="631">
          <cell r="A631" t="str">
            <v>001.14.00380</v>
          </cell>
          <cell r="B631" t="str">
            <v>Pintura em estrutura metálica com esmalte incl. limpeza com escova de aço e duas demãos de zarcão</v>
          </cell>
          <cell r="C631" t="str">
            <v>M2</v>
          </cell>
          <cell r="D631">
            <v>5.1429</v>
          </cell>
        </row>
        <row r="632">
          <cell r="A632" t="str">
            <v>001.14.00400</v>
          </cell>
          <cell r="B632" t="str">
            <v>Pintura em cobertura metálica zincada inclusive limpeza das superfícies (interna e externa) na face interna.uma demão de tinta base (cromato de zinco) e duas demãos de tinta de acabamento de base sintética,</v>
          </cell>
          <cell r="C632" t="str">
            <v>M2</v>
          </cell>
          <cell r="D632">
            <v>6.2830000000000004</v>
          </cell>
        </row>
        <row r="633">
          <cell r="A633" t="str">
            <v>001.14.00420</v>
          </cell>
          <cell r="B633" t="str">
            <v>Pintura em cobertura metálica zincada inclusive limpeza das superfícies (interna e externa) na face externa aplicação de emulsão asfáltica a frio na espessura aproximadamente de 1.00 mm, uma demão de acabamento com tinta base de asfalto</v>
          </cell>
          <cell r="C633" t="str">
            <v>M2</v>
          </cell>
          <cell r="D633">
            <v>13.9017</v>
          </cell>
        </row>
        <row r="634">
          <cell r="A634" t="str">
            <v>001.14.00500</v>
          </cell>
          <cell r="B634" t="str">
            <v>Pintura em paredes internas com esmalte incl 02 demaos de massa corrida pva</v>
          </cell>
          <cell r="C634" t="str">
            <v>m2</v>
          </cell>
          <cell r="D634">
            <v>9.0042000000000009</v>
          </cell>
        </row>
        <row r="635">
          <cell r="A635" t="str">
            <v>001.14.00520</v>
          </cell>
          <cell r="B635" t="str">
            <v>Pintura em paredes internas com esmalte e com retoque de  massa corrida</v>
          </cell>
          <cell r="C635" t="str">
            <v>m2</v>
          </cell>
          <cell r="D635">
            <v>6.5228000000000002</v>
          </cell>
        </row>
        <row r="636">
          <cell r="A636" t="str">
            <v>001.14.00540</v>
          </cell>
          <cell r="B636" t="str">
            <v>Pintura interan a óleo em paredes com massa corrida executada da seguinte forma: lixamento preliminar a seco com lixa n.1 e limpeza do pó resultante, aparelhamento com 01 demão de líquido base (impermeabilizante) aplicado a trincha ou pincel</v>
          </cell>
          <cell r="C636" t="str">
            <v>M2</v>
          </cell>
          <cell r="D636">
            <v>12.253399999999999</v>
          </cell>
        </row>
        <row r="637">
          <cell r="A637" t="str">
            <v>001.14.00560</v>
          </cell>
          <cell r="B637" t="str">
            <v>Pintura à óleo em paredes internas, duas demãos, sem massa corrida executada da seguinte forma: lixamento preliminar a seco com lixa n.1 e limpeza do pó resultante - aparelhamento 01 demão com líquidobase (impermeabilizante) - 02 ou 03 demãos</v>
          </cell>
          <cell r="C637" t="str">
            <v>M2</v>
          </cell>
          <cell r="D637">
            <v>6.5228000000000002</v>
          </cell>
        </row>
        <row r="638">
          <cell r="A638" t="str">
            <v>001.14.00580</v>
          </cell>
          <cell r="B638" t="str">
            <v>Pintura a óleo em esquadrias de madeira c/massa corrida</v>
          </cell>
          <cell r="C638" t="str">
            <v>M2</v>
          </cell>
          <cell r="D638">
            <v>10.767300000000001</v>
          </cell>
        </row>
        <row r="639">
          <cell r="A639" t="str">
            <v>001.14.00600</v>
          </cell>
          <cell r="B639" t="str">
            <v>Pintura em porta de madeira com tinta a óleo renner ou similar</v>
          </cell>
          <cell r="C639" t="str">
            <v>M2</v>
          </cell>
          <cell r="D639">
            <v>7.2358000000000002</v>
          </cell>
        </row>
        <row r="640">
          <cell r="A640" t="str">
            <v>001.14.00620</v>
          </cell>
          <cell r="B640" t="str">
            <v>Pintura à óleo em rodapés de madeira à duas demãos após lixamento preliminar com retoques de massa para vedação de juntas, orifícios e outros defeitos</v>
          </cell>
          <cell r="C640" t="str">
            <v>ML</v>
          </cell>
          <cell r="D640">
            <v>1.4215</v>
          </cell>
        </row>
        <row r="641">
          <cell r="A641" t="str">
            <v>001.14.00640</v>
          </cell>
          <cell r="B641" t="str">
            <v>Pintura externa à óleo em madeira (portões, cerca, etc) à 03 demãos s/ aparelhamento e emassamento prévio</v>
          </cell>
          <cell r="C641" t="str">
            <v>M2</v>
          </cell>
          <cell r="D641">
            <v>7.2100999999999997</v>
          </cell>
        </row>
        <row r="642">
          <cell r="A642" t="str">
            <v>001.14.00660</v>
          </cell>
          <cell r="B642" t="str">
            <v>Pintura à óleo em madeiramento aparente (galpões, passadiços e beirais) a 3 demãos sem aparelhamento e emassamento prévio</v>
          </cell>
          <cell r="C642" t="str">
            <v>M2</v>
          </cell>
          <cell r="D642">
            <v>5.1166</v>
          </cell>
        </row>
        <row r="643">
          <cell r="A643" t="str">
            <v>001.14.00680</v>
          </cell>
          <cell r="B643" t="str">
            <v>Pintura externa c/ verniz plástico a base de poliuretano (verniz de barco) aplicado à 3 demãos sobre esquadrias e peça de madeira expostas ao tempo convenientemente intercalado entre as demãos</v>
          </cell>
          <cell r="C643" t="str">
            <v>M2</v>
          </cell>
          <cell r="D643">
            <v>6.3780999999999999</v>
          </cell>
        </row>
        <row r="644">
          <cell r="A644" t="str">
            <v>001.14.00700</v>
          </cell>
          <cell r="B644" t="str">
            <v>Pintura envernizamento de alvenaria aparente inclusive a preparação da superfície em 02 demãos</v>
          </cell>
          <cell r="C644" t="str">
            <v>M2</v>
          </cell>
          <cell r="D644">
            <v>6.2975000000000003</v>
          </cell>
        </row>
        <row r="645">
          <cell r="A645" t="str">
            <v>001.14.00720</v>
          </cell>
          <cell r="B645" t="str">
            <v>Pintura com verniz acrílico sobre paredes de concreto aplicado à duas demãos</v>
          </cell>
          <cell r="C645" t="str">
            <v>M2</v>
          </cell>
          <cell r="D645">
            <v>4.5688000000000004</v>
          </cell>
        </row>
        <row r="646">
          <cell r="A646" t="str">
            <v>001.14.00740</v>
          </cell>
          <cell r="B646" t="str">
            <v>Envernizamento interno em esquadrias ou forro de madeira executador da seguinte forma:lixamento e limpeza preliminar, correção de defeitos com massa incolor seguido de lixamento, duas demãos de verniz de  aparelho e lixamento e 02 demãos de verniz</v>
          </cell>
          <cell r="C646" t="str">
            <v>m2</v>
          </cell>
          <cell r="D646">
            <v>6.9675000000000002</v>
          </cell>
        </row>
        <row r="647">
          <cell r="A647" t="str">
            <v>001.14.00780</v>
          </cell>
          <cell r="B647" t="str">
            <v>Pintura - envernizamento de rodapés de madeira lixada e aparelhada com retoque de massa para correção de juntas e orifícios, verniz e acabamento aplicado em duas demãos a pincel</v>
          </cell>
          <cell r="C647" t="str">
            <v>M2</v>
          </cell>
          <cell r="D647">
            <v>1.3131999999999999</v>
          </cell>
        </row>
        <row r="648">
          <cell r="A648" t="str">
            <v>001.14.00800</v>
          </cell>
          <cell r="B648" t="str">
            <v>Pintura - envernizamento de rodapés de madeira lixada e aparelhada com retoque de massa para correção de juntas e orifícios, verniz e acabamento aplicado em duas demãos a boneca</v>
          </cell>
          <cell r="C648" t="str">
            <v>M2</v>
          </cell>
          <cell r="D648">
            <v>1.4215</v>
          </cell>
        </row>
        <row r="649">
          <cell r="A649" t="str">
            <v>001.14.00820</v>
          </cell>
          <cell r="B649" t="str">
            <v>Enceramento de madeira à boneca (portas, lambris, painéis  divisões) recomendada apenas para madeiras nobres como imbuia, caviúna, perobinha do campo, jacarandá, etc. e executado como segue: limpeza e lixamento preliminar, obturação de orifíc</v>
          </cell>
          <cell r="C649" t="str">
            <v>M2</v>
          </cell>
          <cell r="D649">
            <v>6.3494999999999999</v>
          </cell>
        </row>
        <row r="650">
          <cell r="A650" t="str">
            <v>001.14.00840</v>
          </cell>
          <cell r="B650" t="str">
            <v>Pintura externa em madeira aparente c/ líquido imunizante aplicado à brocha, pistola ou por imersão de acordo com as especificações  do fabricante</v>
          </cell>
          <cell r="C650" t="str">
            <v>M2</v>
          </cell>
          <cell r="D650">
            <v>1.6244000000000001</v>
          </cell>
        </row>
        <row r="651">
          <cell r="A651" t="str">
            <v>001.14.00860</v>
          </cell>
          <cell r="B651" t="str">
            <v>Pintura c/nata de cimento</v>
          </cell>
          <cell r="C651" t="str">
            <v>M2</v>
          </cell>
          <cell r="D651">
            <v>1.9872000000000001</v>
          </cell>
        </row>
        <row r="652">
          <cell r="A652" t="str">
            <v>001.14.00880</v>
          </cell>
          <cell r="B652" t="str">
            <v>Pintura novacor piso</v>
          </cell>
          <cell r="C652" t="str">
            <v>M2</v>
          </cell>
          <cell r="D652">
            <v>3.8085</v>
          </cell>
        </row>
        <row r="653">
          <cell r="A653" t="str">
            <v>001.14.00885</v>
          </cell>
          <cell r="B653" t="str">
            <v>Pintura de marcação da quadra de esportes c/tinta especial (conf.especificação da cbd) inclusive preparo da superfície (larg. 5.00 cm)</v>
          </cell>
          <cell r="C653" t="str">
            <v>ml</v>
          </cell>
          <cell r="D653">
            <v>4.2210000000000001</v>
          </cell>
        </row>
        <row r="654">
          <cell r="A654" t="str">
            <v>001.14.00890</v>
          </cell>
          <cell r="B654" t="str">
            <v>Pintura de marcação do campo de futebol a cal inclusive preparação do terreno largura 10 cm (conf. especif.do dop)</v>
          </cell>
          <cell r="C654" t="str">
            <v>ml</v>
          </cell>
          <cell r="D654">
            <v>3.1065</v>
          </cell>
        </row>
        <row r="655">
          <cell r="A655" t="str">
            <v>001.14.00895</v>
          </cell>
          <cell r="B655" t="str">
            <v>Demarcação de faixa com tinta acrílica especial - largura 10.00 cm</v>
          </cell>
          <cell r="C655" t="str">
            <v>ml</v>
          </cell>
          <cell r="D655">
            <v>5.4360999999999997</v>
          </cell>
        </row>
        <row r="656">
          <cell r="A656" t="str">
            <v>001.14.00900</v>
          </cell>
          <cell r="B656" t="str">
            <v>Resina aplicada a duas demaos em pisos diversos</v>
          </cell>
          <cell r="C656" t="str">
            <v>M2</v>
          </cell>
          <cell r="D656">
            <v>1.9628000000000001</v>
          </cell>
        </row>
        <row r="657">
          <cell r="A657" t="str">
            <v>001.14.00920</v>
          </cell>
          <cell r="B657" t="str">
            <v>Raspagem, lixamento e aplicacao de sinteco fosco e semi-fosco</v>
          </cell>
          <cell r="C657" t="str">
            <v>M2</v>
          </cell>
          <cell r="D657">
            <v>6.0039999999999996</v>
          </cell>
        </row>
        <row r="658">
          <cell r="A658" t="str">
            <v>001.14.00940</v>
          </cell>
          <cell r="B658" t="str">
            <v>Pintura em concreto aparente com silicone aplicado a duas demãos</v>
          </cell>
          <cell r="C658" t="str">
            <v>m2</v>
          </cell>
          <cell r="D658">
            <v>5.9654999999999996</v>
          </cell>
        </row>
        <row r="659">
          <cell r="A659" t="str">
            <v>001.14.00960</v>
          </cell>
          <cell r="B659" t="str">
            <v>Pintura do nome do estado e da atividade</v>
          </cell>
          <cell r="C659" t="str">
            <v>UN</v>
          </cell>
          <cell r="D659">
            <v>188.68</v>
          </cell>
        </row>
        <row r="660">
          <cell r="A660" t="str">
            <v>001.14.00990</v>
          </cell>
          <cell r="B660" t="str">
            <v>Pintura Epóxi em Piso a Duas Demãos Sobre Superfície Rebocada, incl Limpeza da superfície</v>
          </cell>
          <cell r="C660" t="str">
            <v>m2</v>
          </cell>
          <cell r="D660">
            <v>9.5902999999999992</v>
          </cell>
        </row>
        <row r="661">
          <cell r="A661" t="str">
            <v>001.14.00995</v>
          </cell>
          <cell r="B661" t="str">
            <v>Pintura Epóxi em Piscina ou Área Molhada à Duas Demãos Sobre Superfície Rebocada, incl preparação da superfície</v>
          </cell>
          <cell r="C661" t="str">
            <v>m2</v>
          </cell>
          <cell r="D661">
            <v>11.5015</v>
          </cell>
        </row>
        <row r="662">
          <cell r="A662" t="str">
            <v>001.14.00996</v>
          </cell>
          <cell r="B662" t="str">
            <v>Demarcação de Faixa Com Tinta Epóxi em Pisos, à Duas Demãos, Incl. Preparo da Superfície</v>
          </cell>
          <cell r="C662" t="str">
            <v>ml</v>
          </cell>
          <cell r="D662">
            <v>4.1375999999999999</v>
          </cell>
        </row>
        <row r="663">
          <cell r="A663" t="str">
            <v>001.14.00997</v>
          </cell>
          <cell r="B663" t="str">
            <v>Demarcação de Faixa Com Tinta Epóxi em Piscinas ou Áreas Molhadas, à Duas Demãos, Incl. Preparo da Superfície</v>
          </cell>
          <cell r="C663" t="str">
            <v>ml</v>
          </cell>
          <cell r="D663">
            <v>4.1375999999999999</v>
          </cell>
        </row>
        <row r="664">
          <cell r="A664" t="str">
            <v>001.14.01020</v>
          </cell>
          <cell r="B664" t="str">
            <v>Pintura de conservação de parede ou teto sem retoque de massa,com látex pva(1ª Linha Renner ou Suvinil) à uma demão, incl. aplicação fundo preparador base solvente</v>
          </cell>
          <cell r="C664" t="str">
            <v>m2</v>
          </cell>
          <cell r="D664">
            <v>3.2517999999999998</v>
          </cell>
        </row>
        <row r="665">
          <cell r="A665" t="str">
            <v>001.14.01040</v>
          </cell>
          <cell r="B665" t="str">
            <v>Pintura de conservação de parede ou teto sem retoque de massa,com látex pva(1ª Linha Renner ou Suvinil)  a duas demãos, incl.  aplicação fundo preparador base solvente</v>
          </cell>
          <cell r="C665" t="str">
            <v>m2</v>
          </cell>
          <cell r="D665">
            <v>4.0791000000000004</v>
          </cell>
        </row>
        <row r="666">
          <cell r="A666" t="str">
            <v>001.14.01060</v>
          </cell>
          <cell r="B666" t="str">
            <v>Pintura de conservação de parede ou teto sem retoque de massa,com tinta a oleo  à uma demão, incl. aplicação fundo preparador base solvente</v>
          </cell>
          <cell r="C666" t="str">
            <v>m2</v>
          </cell>
          <cell r="D666">
            <v>3.8188</v>
          </cell>
        </row>
        <row r="667">
          <cell r="A667" t="str">
            <v>001.14.01080</v>
          </cell>
          <cell r="B667" t="str">
            <v>Pintura de conservação de parede ou teto sem retoque de massa,com tinta a oleo a duas demãos, incl. aplicação fundo preparador base solvente</v>
          </cell>
          <cell r="C667" t="str">
            <v>m2</v>
          </cell>
          <cell r="D667">
            <v>5.5712000000000002</v>
          </cell>
        </row>
        <row r="668">
          <cell r="A668" t="str">
            <v>001.14.01100</v>
          </cell>
          <cell r="B668" t="str">
            <v>Pintura de conservação de parede ou teto sem retoque de massa,com tinta látex acrilico(1ª Linha Renner ou Suvinil) à uma demão, incl. aplicação fundo preparador base solvente</v>
          </cell>
          <cell r="C668" t="str">
            <v>m2</v>
          </cell>
          <cell r="D668">
            <v>3.3854000000000002</v>
          </cell>
        </row>
        <row r="669">
          <cell r="A669" t="str">
            <v>001.14.01120</v>
          </cell>
          <cell r="B669" t="str">
            <v>Pintura de conservação de parede ou teto sem retoque de massa,com tinta látex acrilico(1ª Linha Renner ou Suvinil) a duas demãos, incl. aplicação fundo preparador base solvente</v>
          </cell>
          <cell r="C669" t="str">
            <v>m2</v>
          </cell>
          <cell r="D669">
            <v>4.2451999999999996</v>
          </cell>
        </row>
        <row r="670">
          <cell r="A670" t="str">
            <v>001.14.01140</v>
          </cell>
          <cell r="B670" t="str">
            <v>Pintura de conservação em parede ou teto com retoque de massa, com látex pva(1ª Linha Renner ou Suvinil)  à duas demãos, incl. aplicação fundo preparador base solvente</v>
          </cell>
          <cell r="C670" t="str">
            <v>m2</v>
          </cell>
          <cell r="D670">
            <v>5.0374999999999996</v>
          </cell>
        </row>
        <row r="671">
          <cell r="A671" t="str">
            <v>001.14.01160</v>
          </cell>
          <cell r="B671" t="str">
            <v>Pintura de conservação em parede ou teto com retoque de massa, com tinta a óleo  à duas demãos incl. aplicação fundo preparador base solvente</v>
          </cell>
          <cell r="C671" t="str">
            <v>m2</v>
          </cell>
          <cell r="D671">
            <v>6.0312000000000001</v>
          </cell>
        </row>
        <row r="672">
          <cell r="A672" t="str">
            <v>001.14.01180</v>
          </cell>
          <cell r="B672" t="str">
            <v>Pintura de conservação em parede ou teto com retoque de massa, com tinta latéx acrilílico(1ª Linha Renner ou Suvinil) à duas demãos, incl. aplicação fundo preparador base solvente</v>
          </cell>
          <cell r="C672" t="str">
            <v>m2</v>
          </cell>
          <cell r="D672">
            <v>5.2035999999999998</v>
          </cell>
        </row>
        <row r="673">
          <cell r="A673" t="str">
            <v>001.14.01200</v>
          </cell>
          <cell r="B673" t="str">
            <v>Pintura de conservação em esquadria metálica com tinta a oleo à uma demão com retoque da pintura de base (zarcão ou grafite)</v>
          </cell>
          <cell r="C673" t="str">
            <v>M2</v>
          </cell>
          <cell r="D673">
            <v>3.3538000000000001</v>
          </cell>
        </row>
        <row r="674">
          <cell r="A674" t="str">
            <v>001.14.01220</v>
          </cell>
          <cell r="B674" t="str">
            <v>Pintura de conservação em esquadria metálica com tinta a oleo a duas demãos com retoque da pintura de base (zarcão ou grafite)</v>
          </cell>
          <cell r="C674" t="str">
            <v>M2</v>
          </cell>
          <cell r="D674">
            <v>5.1830999999999996</v>
          </cell>
        </row>
        <row r="675">
          <cell r="A675" t="str">
            <v>001.14.01240</v>
          </cell>
          <cell r="B675" t="str">
            <v>Pintura de conservação em esquadria metálica com tinta grafite à uma demão com retoque da pintura de base (zarcão ou grafite)</v>
          </cell>
          <cell r="C675" t="str">
            <v>M2</v>
          </cell>
          <cell r="D675">
            <v>3.5670000000000002</v>
          </cell>
        </row>
        <row r="676">
          <cell r="A676" t="str">
            <v>001.14.01260</v>
          </cell>
          <cell r="B676" t="str">
            <v>Pintura de conservação em esquadria metálica com tinta grafite a duas demãos com retoque da pintura de base (zarcão ou grafite)</v>
          </cell>
          <cell r="C676" t="str">
            <v>M2</v>
          </cell>
          <cell r="D676">
            <v>5.5922999999999998</v>
          </cell>
        </row>
        <row r="677">
          <cell r="A677" t="str">
            <v>001.14.01280</v>
          </cell>
          <cell r="B677" t="str">
            <v>Pintura de conservação em esquadria metálica com tinta esmalte à uma demão com retoque da pintura de base (zarcão ou grafite)</v>
          </cell>
          <cell r="C677" t="str">
            <v>M2</v>
          </cell>
          <cell r="D677">
            <v>3.5670000000000002</v>
          </cell>
        </row>
        <row r="678">
          <cell r="A678" t="str">
            <v>001.14.01300</v>
          </cell>
          <cell r="B678" t="str">
            <v>Pintura de conservação em esquadria metálica com tinta esmalte a duas demãos com retoque da pintura de base (zarcão ou grafite)</v>
          </cell>
          <cell r="C678" t="str">
            <v>M2</v>
          </cell>
          <cell r="D678">
            <v>5.5922999999999998</v>
          </cell>
        </row>
        <row r="679">
          <cell r="A679" t="str">
            <v>001.15</v>
          </cell>
          <cell r="B679" t="str">
            <v>SERVIÇOS COMPLEMENTARES</v>
          </cell>
          <cell r="D679">
            <v>12847.773999999999</v>
          </cell>
        </row>
        <row r="680">
          <cell r="A680" t="str">
            <v>001.15.00020</v>
          </cell>
          <cell r="B680" t="str">
            <v>Fornecimento de quadro negro conforme detalhe do dop de 4.00x1.20m executado na obra. após chapisco prévio será executado o emboço com argamassa 1:4:8 e reboco com argamassa 1:2 ;12 de granulação fina com superfície cuidadosamente desempenada. pintura p</v>
          </cell>
          <cell r="C680" t="str">
            <v>UN</v>
          </cell>
          <cell r="D680">
            <v>118.06019999999999</v>
          </cell>
        </row>
        <row r="681">
          <cell r="A681" t="str">
            <v>001.15.00040</v>
          </cell>
          <cell r="B681" t="str">
            <v>Fornecimento de quadro negro conforme detalhe do dop de 4.00x1.20 m executado na obra, a 80 cm do piso acabado. após chapisco prévio será executado o emboço 1:4:8 e reboco com argamassa 1:4:12 de granulação fina com a superfície cuidadosamente desempena</v>
          </cell>
          <cell r="C681" t="str">
            <v>UN</v>
          </cell>
          <cell r="D681">
            <v>110.9093</v>
          </cell>
        </row>
        <row r="682">
          <cell r="A682" t="str">
            <v>001.15.00060</v>
          </cell>
          <cell r="B682" t="str">
            <v>Recuperação de quadro negro com retoque de massa (base de óleo) lixamento e polimento com lixa de água e pintura com duas demãos de tinta verde opaca especial</v>
          </cell>
          <cell r="C682" t="str">
            <v>UN</v>
          </cell>
          <cell r="D682">
            <v>52.200299999999999</v>
          </cell>
        </row>
        <row r="683">
          <cell r="A683" t="str">
            <v>001.15.00080</v>
          </cell>
          <cell r="B683" t="str">
            <v>Fornecimento e instalação de quadro negro de madeira compensada 6 mm de espessura incl.moldura e porta giz</v>
          </cell>
          <cell r="C683" t="str">
            <v>M2</v>
          </cell>
          <cell r="D683">
            <v>39.831699999999998</v>
          </cell>
        </row>
        <row r="684">
          <cell r="A684" t="str">
            <v>001.15.00100</v>
          </cell>
          <cell r="B684" t="str">
            <v>Fornecimento e instalação de porta giz de madeira c/guarnição</v>
          </cell>
          <cell r="C684" t="str">
            <v>ML</v>
          </cell>
          <cell r="D684">
            <v>3.6802000000000001</v>
          </cell>
        </row>
        <row r="685">
          <cell r="A685" t="str">
            <v>001.15.00120</v>
          </cell>
          <cell r="B685" t="str">
            <v>Fornecimento e instalação de placa de inauguração para grupo escolar (25.00x40.00) cm</v>
          </cell>
          <cell r="C685" t="str">
            <v>UN</v>
          </cell>
          <cell r="D685">
            <v>154.75360000000001</v>
          </cell>
        </row>
        <row r="686">
          <cell r="A686" t="str">
            <v>001.15.00140</v>
          </cell>
          <cell r="B686" t="str">
            <v>Fornecimento e instalação de placa de inauguração para cadeias públicas (36.50x47.00) cm</v>
          </cell>
          <cell r="C686" t="str">
            <v>UN</v>
          </cell>
          <cell r="D686">
            <v>204.75360000000001</v>
          </cell>
        </row>
        <row r="687">
          <cell r="A687" t="str">
            <v>001.15.00160</v>
          </cell>
          <cell r="B687" t="str">
            <v>Fornecimento e instalação de placa de inauguração p/ escritório regional urbano da prodeagro - 25x40cm</v>
          </cell>
          <cell r="C687" t="str">
            <v>UN</v>
          </cell>
          <cell r="D687">
            <v>1354.7536</v>
          </cell>
        </row>
        <row r="688">
          <cell r="A688" t="str">
            <v>001.15.00180</v>
          </cell>
          <cell r="B688" t="str">
            <v>Fornecimento e instalação de placa de inauguração em alumínio fundido 65.00x75.00cm</v>
          </cell>
          <cell r="C688" t="str">
            <v>UN</v>
          </cell>
          <cell r="D688">
            <v>403.83240000000001</v>
          </cell>
        </row>
        <row r="689">
          <cell r="A689" t="str">
            <v>001.15.00220</v>
          </cell>
          <cell r="B689" t="str">
            <v>Fornecimento e instalação de mastro p/bandeira em poste cônico inclusive pintura e pertences altura livre 5.00 m</v>
          </cell>
          <cell r="C689" t="str">
            <v>UN</v>
          </cell>
          <cell r="D689">
            <v>202.20920000000001</v>
          </cell>
        </row>
        <row r="690">
          <cell r="A690" t="str">
            <v>001.15.00240</v>
          </cell>
          <cell r="B690" t="str">
            <v>Fornecimento e instalação de mastro p/bandeira em cano galvanizado diâmetro 3 pol inclusive pintura e pertences altura livre 5 m</v>
          </cell>
          <cell r="C690" t="str">
            <v>UN</v>
          </cell>
          <cell r="D690">
            <v>371.83190000000002</v>
          </cell>
        </row>
        <row r="691">
          <cell r="A691" t="str">
            <v>001.15.00260</v>
          </cell>
          <cell r="B691" t="str">
            <v>Fornecimento e instalação de mastro p/bandeira constituído de 3 postes de cano galvanizado diâmetro 3 pol conforme detalhe do dop</v>
          </cell>
          <cell r="C691" t="str">
            <v>CJ</v>
          </cell>
          <cell r="D691">
            <v>1926.1723</v>
          </cell>
        </row>
        <row r="692">
          <cell r="A692" t="str">
            <v>001.15.00280</v>
          </cell>
          <cell r="B692" t="str">
            <v>Fornecimento e instalação de trave p/futebol de salão incluindo pintura, rede de nylon conforme detalhe dop</v>
          </cell>
          <cell r="C692" t="str">
            <v>CJ</v>
          </cell>
          <cell r="D692">
            <v>733.02239999999995</v>
          </cell>
        </row>
        <row r="693">
          <cell r="A693" t="str">
            <v>001.15.00320</v>
          </cell>
          <cell r="B693" t="str">
            <v>Fornecimento e instalação de suporte p/tabela de basquete em treliçado inclusive pilares de concreto armado (aparente), fundação, pintura (treliças) conforme det. do dop</v>
          </cell>
          <cell r="C693" t="str">
            <v>UN</v>
          </cell>
          <cell r="D693">
            <v>2321.2620000000002</v>
          </cell>
        </row>
        <row r="694">
          <cell r="A694" t="str">
            <v>001.15.00360</v>
          </cell>
          <cell r="B694" t="str">
            <v>Fornecimento e instalação de suporte p/voley em cano galvanizado diâmetro 3 pol inclusive pintura dos mastros, catraca, rede e demais pertences ( 02 postes)</v>
          </cell>
          <cell r="C694" t="str">
            <v>CJ</v>
          </cell>
          <cell r="D694">
            <v>454.94439999999997</v>
          </cell>
        </row>
        <row r="695">
          <cell r="A695" t="str">
            <v>001.15.00370</v>
          </cell>
          <cell r="B695" t="str">
            <v>Execução de Arquibancada Com 03 degraus em Estrutura Mista de Concreto Armado e Alvenaria, Conf. Det. SINFRA</v>
          </cell>
          <cell r="C695" t="str">
            <v>ml</v>
          </cell>
          <cell r="D695">
            <v>1287.9147</v>
          </cell>
        </row>
        <row r="696">
          <cell r="A696" t="str">
            <v>001.15.00720</v>
          </cell>
          <cell r="B696" t="str">
            <v>Fornecimento e instalação de bancada seca em ardósia polida  1.50 x 0.80</v>
          </cell>
          <cell r="C696" t="str">
            <v>UN</v>
          </cell>
          <cell r="D696">
            <v>180.38390000000001</v>
          </cell>
        </row>
        <row r="697">
          <cell r="A697" t="str">
            <v>001.15.00760</v>
          </cell>
          <cell r="B697" t="str">
            <v>Fornecimento e instalação de bancada seca em granito polido</v>
          </cell>
          <cell r="C697" t="str">
            <v>M2</v>
          </cell>
          <cell r="D697">
            <v>213.06979999999999</v>
          </cell>
        </row>
        <row r="698">
          <cell r="A698" t="str">
            <v>001.15.00860</v>
          </cell>
          <cell r="B698" t="str">
            <v>Fornecimento e assentamento de revestimento externo com retalhos de pedra de mao</v>
          </cell>
          <cell r="C698" t="str">
            <v>M2</v>
          </cell>
          <cell r="D698">
            <v>10.0808</v>
          </cell>
        </row>
        <row r="699">
          <cell r="A699" t="str">
            <v>001.15.00940</v>
          </cell>
          <cell r="B699" t="str">
            <v>Fornecimento e instalação de armário sob pia em fórmica</v>
          </cell>
          <cell r="C699" t="str">
            <v>M2</v>
          </cell>
          <cell r="D699">
            <v>225</v>
          </cell>
        </row>
        <row r="700">
          <cell r="A700" t="str">
            <v>001.15.00960</v>
          </cell>
          <cell r="B700" t="str">
            <v>Fornecimento e instalação de armário em madeira aparente aparelhada e tratada</v>
          </cell>
          <cell r="C700" t="str">
            <v>M2</v>
          </cell>
          <cell r="D700">
            <v>114.4205</v>
          </cell>
        </row>
        <row r="701">
          <cell r="A701" t="str">
            <v>001.15.00980</v>
          </cell>
          <cell r="B701" t="str">
            <v>Fornecimento e instalação de armário em alvenaria com prateleiras de madeira aparelhada (2,40x0,60x3,00)m</v>
          </cell>
          <cell r="C701" t="str">
            <v>UN</v>
          </cell>
          <cell r="D701">
            <v>287.95139999999998</v>
          </cell>
        </row>
        <row r="702">
          <cell r="A702" t="str">
            <v>001.15.01000</v>
          </cell>
          <cell r="B702" t="str">
            <v>Fornecimento e instalação de balcão de madeira conf. projeto 12.20 x 0.60 x 1.00 m</v>
          </cell>
          <cell r="C702" t="str">
            <v>UN</v>
          </cell>
          <cell r="D702">
            <v>969.9</v>
          </cell>
        </row>
        <row r="703">
          <cell r="A703" t="str">
            <v>001.15.01080</v>
          </cell>
          <cell r="B703" t="str">
            <v>Fornecimento e instalação de exaustor elétrico com d=50cm 1cv</v>
          </cell>
          <cell r="C703" t="str">
            <v>UN</v>
          </cell>
          <cell r="D703">
            <v>161.83240000000001</v>
          </cell>
        </row>
        <row r="704">
          <cell r="A704" t="str">
            <v>001.15.01140</v>
          </cell>
          <cell r="B704" t="str">
            <v>Fornecimento e instalação de mola p/ porta tipo vai-vem</v>
          </cell>
          <cell r="C704" t="str">
            <v>UN</v>
          </cell>
          <cell r="D704">
            <v>33.307000000000002</v>
          </cell>
        </row>
        <row r="705">
          <cell r="A705" t="str">
            <v>001.15.01220</v>
          </cell>
          <cell r="B705" t="str">
            <v>Fornecimento e instalação  de banca ou tampo de ardósia natural cor preta tipo on c/ resinex</v>
          </cell>
          <cell r="C705" t="str">
            <v>M2</v>
          </cell>
          <cell r="D705">
            <v>109.943</v>
          </cell>
        </row>
        <row r="706">
          <cell r="A706" t="str">
            <v>001.15.01240</v>
          </cell>
          <cell r="B706" t="str">
            <v>Fornecimento e instalação de banca ou tampo em ardósia polida esp. 3cm</v>
          </cell>
          <cell r="C706" t="str">
            <v>M2</v>
          </cell>
          <cell r="D706">
            <v>108.2216</v>
          </cell>
        </row>
        <row r="707">
          <cell r="A707" t="str">
            <v>001.15.01320</v>
          </cell>
          <cell r="B707" t="str">
            <v>Fornecimento e instalação de portão em cano galvanizado 2 pol e tela galvanizada malha 2cm</v>
          </cell>
          <cell r="C707" t="str">
            <v>M2</v>
          </cell>
          <cell r="D707">
            <v>100.0842</v>
          </cell>
        </row>
        <row r="708">
          <cell r="A708" t="str">
            <v>001.15.01400</v>
          </cell>
          <cell r="B708" t="str">
            <v>Fornecimento e instalação de bancada, tampo ou balcão em granito cinza polido, espessura 2.00 cm</v>
          </cell>
          <cell r="C708" t="str">
            <v>M2</v>
          </cell>
          <cell r="D708">
            <v>135.2216</v>
          </cell>
        </row>
        <row r="709">
          <cell r="A709" t="str">
            <v>001.15.01460</v>
          </cell>
          <cell r="B709" t="str">
            <v>Fornecimento e instalação de caixa de concreto pré-moldado para ar condicionado de 10.000 btu</v>
          </cell>
          <cell r="C709" t="str">
            <v>UN</v>
          </cell>
          <cell r="D709">
            <v>54.443199999999997</v>
          </cell>
        </row>
        <row r="710">
          <cell r="A710" t="str">
            <v>001.15.01560</v>
          </cell>
          <cell r="B710" t="str">
            <v>Fornecimento e instalação de bancada em granito cinza polido l=0,60m sobre alvenaria revestida de azulejo branco, exceto cubas (quantificada e orçada na parte hidráulica)</v>
          </cell>
          <cell r="C710" t="str">
            <v>ML</v>
          </cell>
          <cell r="D710">
            <v>140.9074</v>
          </cell>
        </row>
        <row r="711">
          <cell r="A711" t="str">
            <v>001.15.01600</v>
          </cell>
          <cell r="B711" t="str">
            <v>Fornecimento e instalação de balcão de atendimento em madeira l=0,40m e=0,05m apoiado sobre alvenaria aparente de tijolo cerâmico de 21 furos, inclusive passagem pelo balcão</v>
          </cell>
          <cell r="C711" t="str">
            <v>M</v>
          </cell>
          <cell r="D711">
            <v>108.1168</v>
          </cell>
        </row>
        <row r="712">
          <cell r="A712" t="str">
            <v>001.15.01620</v>
          </cell>
          <cell r="B712" t="str">
            <v>Fornecimento e instalação de corrimao em tubo galvanizado 1"""" chumbado no piso h=1,00m pintado com tinta à óleo 02 demãos</v>
          </cell>
          <cell r="C712" t="str">
            <v>M</v>
          </cell>
          <cell r="D712">
            <v>55.084299999999999</v>
          </cell>
        </row>
        <row r="713">
          <cell r="A713" t="str">
            <v>001.15.01640</v>
          </cell>
          <cell r="B713" t="str">
            <v>Fornecimento e instalação de corrimão em tubo galvanizado 2"""" chumbado no piso h=1.00 m pintado com tinta à óleo 02 demãos</v>
          </cell>
          <cell r="C713" t="str">
            <v>ML</v>
          </cell>
          <cell r="D713">
            <v>99.674300000000002</v>
          </cell>
        </row>
        <row r="714">
          <cell r="A714" t="str">
            <v>***</v>
          </cell>
          <cell r="B714" t="str">
            <v>Fornecimento e instalação de quadro negro, abaulado, c=5.00 m, h=1.30 m, apoiado em pedra de ardósia com moldura em madeira, conforme detalhe</v>
          </cell>
          <cell r="C714" t="str">
            <v>un</v>
          </cell>
          <cell r="D714">
            <v>541.83000000000004</v>
          </cell>
        </row>
        <row r="715">
          <cell r="A715" t="str">
            <v>001.16</v>
          </cell>
          <cell r="B715" t="str">
            <v>URBANIZAÇÃO</v>
          </cell>
          <cell r="D715">
            <v>2312.7172</v>
          </cell>
        </row>
        <row r="716">
          <cell r="A716" t="str">
            <v>001.16.00241</v>
          </cell>
          <cell r="B716" t="str">
            <v>Fornecimento e Plantio de Agave Comum (pequena), com manutenção por 60 dias com irrigação, pulverização, poda e substituição de mudas mortas</v>
          </cell>
          <cell r="C716" t="str">
            <v>un</v>
          </cell>
          <cell r="D716">
            <v>7.3754</v>
          </cell>
        </row>
        <row r="717">
          <cell r="A717" t="str">
            <v>001.16.00242</v>
          </cell>
          <cell r="B717" t="str">
            <v>Fornecimento e Plantio de Agave Comum (média), com manutenção por 60 dias com irrigação, pulverização, poda e substituição de mudas mortas</v>
          </cell>
          <cell r="C717" t="str">
            <v>un</v>
          </cell>
          <cell r="D717">
            <v>14.278</v>
          </cell>
        </row>
        <row r="718">
          <cell r="A718" t="str">
            <v>001.16.00243</v>
          </cell>
          <cell r="B718" t="str">
            <v>Fornecimento e Plantio de Agave Comum (grande), com manutenção por 60 dias com irrigação, pulverização, poda e substituição de mudas mortas</v>
          </cell>
          <cell r="C718" t="str">
            <v>un</v>
          </cell>
          <cell r="D718">
            <v>20.0794</v>
          </cell>
        </row>
        <row r="719">
          <cell r="A719" t="str">
            <v>001.16.00244</v>
          </cell>
          <cell r="B719" t="str">
            <v>Fornecimento e Plantio de Areca (pequena), com manutenção por 60 dias com irrigação, pulverização, poda e substituição de mudas mortas</v>
          </cell>
          <cell r="C719" t="str">
            <v>un</v>
          </cell>
          <cell r="D719">
            <v>10.375400000000001</v>
          </cell>
        </row>
        <row r="720">
          <cell r="A720" t="str">
            <v>001.16.00245</v>
          </cell>
          <cell r="B720" t="str">
            <v>Fornecimento e Plantio de Areca (média), com manutenção por 60 dias com irrigação, pulverização, poda e substituição de mudas mortas</v>
          </cell>
          <cell r="C720" t="str">
            <v>un</v>
          </cell>
          <cell r="D720">
            <v>19.277999999999999</v>
          </cell>
        </row>
        <row r="721">
          <cell r="A721" t="str">
            <v>001.16.00246</v>
          </cell>
          <cell r="B721" t="str">
            <v>Fornecimento e Plantio de Areca (grande), com manutenção por 60 dias com irrigação, pulverização, poda e substituição de mudas mortas</v>
          </cell>
          <cell r="C721" t="str">
            <v>un</v>
          </cell>
          <cell r="D721">
            <v>30.0794</v>
          </cell>
        </row>
        <row r="722">
          <cell r="A722" t="str">
            <v>001.16.00247</v>
          </cell>
          <cell r="B722" t="str">
            <v>Fornecimento e Plantio de Bauhínia Rosa (pequeno), com manutenção por 60 dias com irrigação, pulverização, poda e substituição de mudas mortas</v>
          </cell>
          <cell r="C722" t="str">
            <v>un</v>
          </cell>
          <cell r="D722">
            <v>6.0031999999999996</v>
          </cell>
        </row>
        <row r="723">
          <cell r="A723" t="str">
            <v>001.16.00248</v>
          </cell>
          <cell r="B723" t="str">
            <v>Fornecimento e Plantio de Bauhínia Rosa (médio), com manutenção por 60 dias com irrigação, pulverização, poda e substituição de mudas mortas</v>
          </cell>
          <cell r="C723" t="str">
            <v>un</v>
          </cell>
          <cell r="D723">
            <v>17.375399999999999</v>
          </cell>
        </row>
        <row r="724">
          <cell r="A724" t="str">
            <v>001.16.00249</v>
          </cell>
          <cell r="B724" t="str">
            <v>Fornecimento e Plantio de Bahuínia Rosa (grande), com manutenção por 60 dias com irrigação, pulverização, poda e substituição de mudas mortas</v>
          </cell>
          <cell r="C724" t="str">
            <v>un</v>
          </cell>
          <cell r="D724">
            <v>31.7027</v>
          </cell>
        </row>
        <row r="725">
          <cell r="A725" t="str">
            <v>001.16.00250</v>
          </cell>
          <cell r="B725" t="str">
            <v>Fornecimento e Plantio de Biri, com manutenção por 60 dias com irrigação, pulverização, poda e substituição de mudas mortas</v>
          </cell>
          <cell r="C725" t="str">
            <v>un</v>
          </cell>
          <cell r="D725">
            <v>7.5031999999999996</v>
          </cell>
        </row>
        <row r="726">
          <cell r="A726" t="str">
            <v>001.16.00251</v>
          </cell>
          <cell r="B726" t="str">
            <v>Fornecimento e Plantio de Chuva de Ouro (pequena), com manutenção por 60 dias com irrigação, pulverização, poda e substituição de mudas mortas</v>
          </cell>
          <cell r="C726" t="str">
            <v>un</v>
          </cell>
          <cell r="D726">
            <v>7.5031999999999996</v>
          </cell>
        </row>
        <row r="727">
          <cell r="A727" t="str">
            <v>001.16.00252</v>
          </cell>
          <cell r="B727" t="str">
            <v>Fornecimento e Plantio de Chuva de Ouro (média), com manutenção por 60 dias com irrigação, pulverização, poda e substituição de mudas mortas</v>
          </cell>
          <cell r="C727" t="str">
            <v>un</v>
          </cell>
          <cell r="D727">
            <v>13.3637</v>
          </cell>
        </row>
        <row r="728">
          <cell r="A728" t="str">
            <v>001.16.00253</v>
          </cell>
          <cell r="B728" t="str">
            <v>Fornecimento e Plantio de Chuva de Ouro (grande), com manutenção por 60 dias com irrigação, pulverização, poda e substituição de mudas mortas</v>
          </cell>
          <cell r="C728" t="str">
            <v>un</v>
          </cell>
          <cell r="D728">
            <v>17.375399999999999</v>
          </cell>
        </row>
        <row r="729">
          <cell r="A729" t="str">
            <v>001.16.00254</v>
          </cell>
          <cell r="B729" t="str">
            <v>Fornecimento e Plantio de Croton (pequena), com manutenção por 60 dias com irrigação, pulverização, poda e substituição de mudas mortas</v>
          </cell>
          <cell r="C729" t="str">
            <v>un</v>
          </cell>
          <cell r="D729">
            <v>3.5032000000000001</v>
          </cell>
        </row>
        <row r="730">
          <cell r="A730" t="str">
            <v>001.16.00255</v>
          </cell>
          <cell r="B730" t="str">
            <v>Fornecimento e Plantio de Croton (média), com manutenção por 60 dias com irrigação, pulverização, poda e substituição de mudas mortas</v>
          </cell>
          <cell r="C730" t="str">
            <v>un</v>
          </cell>
          <cell r="D730">
            <v>5.3636999999999997</v>
          </cell>
        </row>
        <row r="731">
          <cell r="A731" t="str">
            <v>001.16.00256</v>
          </cell>
          <cell r="B731" t="str">
            <v>Fornecimento e Plantio de Croton (grande), com manutenção por 60 dias com irrigação, pulverização, poda e substituição de mudas mortas</v>
          </cell>
          <cell r="C731" t="str">
            <v>un</v>
          </cell>
          <cell r="D731">
            <v>10.375400000000001</v>
          </cell>
        </row>
        <row r="732">
          <cell r="A732" t="str">
            <v>001.16.00257</v>
          </cell>
          <cell r="B732" t="str">
            <v>Fornecimento e Plantio de Dracena Marginata (pequena), com manutenção por 60 dias com irrigação, pulverização, poda e substituição de mudas mortas</v>
          </cell>
          <cell r="C732" t="str">
            <v>un</v>
          </cell>
          <cell r="D732">
            <v>8.8754000000000008</v>
          </cell>
        </row>
        <row r="733">
          <cell r="A733" t="str">
            <v>001.16.00258</v>
          </cell>
          <cell r="B733" t="str">
            <v>Fornecimento e Plantio de Dracena Marginata (média), com manutenção por 60 dias com irrigação, pulverização, poda e substituição de mudas mortas</v>
          </cell>
          <cell r="C733" t="str">
            <v>un</v>
          </cell>
          <cell r="D733">
            <v>17.375399999999999</v>
          </cell>
        </row>
        <row r="734">
          <cell r="A734" t="str">
            <v>001.16.00259</v>
          </cell>
          <cell r="B734" t="str">
            <v>Fornecimento e Plantio de Dracena Marginata (grande), com manutenção por 60 dias com irrigação, pulverização, poda e substituição de mudas mortas</v>
          </cell>
          <cell r="C734" t="str">
            <v>un</v>
          </cell>
          <cell r="D734">
            <v>29.277999999999999</v>
          </cell>
        </row>
        <row r="735">
          <cell r="A735" t="str">
            <v>001.16.00260</v>
          </cell>
          <cell r="B735" t="str">
            <v>Fornecimento e Plantio de Era Forrageira, com manutenção por 60 dias com irrigação, pulverização, poda e substituição de mudas mortas</v>
          </cell>
          <cell r="C735" t="str">
            <v>un</v>
          </cell>
          <cell r="D735">
            <v>2.0032000000000001</v>
          </cell>
        </row>
        <row r="736">
          <cell r="A736" t="str">
            <v>001.16.00261</v>
          </cell>
          <cell r="B736" t="str">
            <v>Fornecimento e Plantio de Eretrina (média), com manutenção por 60 dias com irrigação, pulverização, poda e substituição de mudas mortas</v>
          </cell>
          <cell r="C736" t="str">
            <v>un</v>
          </cell>
          <cell r="D736">
            <v>16.363700000000001</v>
          </cell>
        </row>
        <row r="737">
          <cell r="A737" t="str">
            <v>001.16.00262</v>
          </cell>
          <cell r="B737" t="str">
            <v>Fornecimento e Plantio de Hemigrafis Forrageira , com manutenção por 60 dias com irrigação, pulverização, poda e substituição de mudas mortas</v>
          </cell>
          <cell r="C737" t="str">
            <v>un</v>
          </cell>
          <cell r="D737">
            <v>1.5032000000000001</v>
          </cell>
        </row>
        <row r="738">
          <cell r="A738" t="str">
            <v>001.16.00263</v>
          </cell>
          <cell r="B738" t="str">
            <v>Fornecimento e Plantio de Hibisco Bicolor (pequena), com manutenção por 60 dias com irrigação, pulverização, poda e substituição de mudas mortas</v>
          </cell>
          <cell r="C738" t="str">
            <v>un</v>
          </cell>
          <cell r="D738">
            <v>3.5032000000000001</v>
          </cell>
        </row>
        <row r="739">
          <cell r="A739" t="str">
            <v>001.16.00264</v>
          </cell>
          <cell r="B739" t="str">
            <v>Fornecimento e Plantio de Hibisco Bicolor (média), com manutenção por 60 dias com irrigação, pulverização, poda e substituição de mudas mortas</v>
          </cell>
          <cell r="C739" t="str">
            <v>un</v>
          </cell>
          <cell r="D739">
            <v>5.3636999999999997</v>
          </cell>
        </row>
        <row r="740">
          <cell r="A740" t="str">
            <v>001.16.00265</v>
          </cell>
          <cell r="B740" t="str">
            <v>Fornecimento e Plantio de Hibisco Bicolor (grande), com manutenção por 60 dias com irrigação, pulverização, poda e substituição de mudas mortas</v>
          </cell>
          <cell r="C740" t="str">
            <v>un</v>
          </cell>
          <cell r="D740">
            <v>10.375400000000001</v>
          </cell>
        </row>
        <row r="741">
          <cell r="A741" t="str">
            <v>001.16.00266</v>
          </cell>
          <cell r="B741" t="str">
            <v>Fornecimento e Plantio de Ipê Amarelo (pequeno), com manutenção por 60 dias com irrigação, pulverização, poda e substituição de mudas mortas</v>
          </cell>
          <cell r="C741" t="str">
            <v>un</v>
          </cell>
          <cell r="D741">
            <v>9.3636999999999997</v>
          </cell>
        </row>
        <row r="742">
          <cell r="A742" t="str">
            <v>001.16.00267</v>
          </cell>
          <cell r="B742" t="str">
            <v>Fornecimento e Plantio de Ipê Amarelo (médio), com manutenção por 60 dias com irrigação, pulverização, poda e substituição de mudas mortas</v>
          </cell>
          <cell r="C742" t="str">
            <v>un</v>
          </cell>
          <cell r="D742">
            <v>14.375400000000001</v>
          </cell>
        </row>
        <row r="743">
          <cell r="A743" t="str">
            <v>001.16.00268</v>
          </cell>
          <cell r="B743" t="str">
            <v>Fornecimento e Plantio de Ipê Amarelo (grande), com manutenção por 60 dias com irrigação, pulverização, poda e substituição de mudas mortas</v>
          </cell>
          <cell r="C743" t="str">
            <v>un</v>
          </cell>
          <cell r="D743">
            <v>25.0794</v>
          </cell>
        </row>
        <row r="744">
          <cell r="A744" t="str">
            <v>001.16.00269</v>
          </cell>
          <cell r="B744" t="str">
            <v>Fornecimento e Plantio de Ipê Rosa (pequeno), com manutenção por 60 dias com irrigação, pulverização, poda e substituição de mudas mortas</v>
          </cell>
          <cell r="C744" t="str">
            <v>un</v>
          </cell>
          <cell r="D744">
            <v>10.375400000000001</v>
          </cell>
        </row>
        <row r="745">
          <cell r="A745" t="str">
            <v>001.16.00270</v>
          </cell>
          <cell r="B745" t="str">
            <v>Fornecimento e Plantio de Ipê Rosa (médio), com manutenção por 60 dias com irrigação, pulverização, poda e substituição de mudas mortas</v>
          </cell>
          <cell r="C745" t="str">
            <v>un</v>
          </cell>
          <cell r="D745">
            <v>16.277999999999999</v>
          </cell>
        </row>
        <row r="746">
          <cell r="A746" t="str">
            <v>001.16.00271</v>
          </cell>
          <cell r="B746" t="str">
            <v>Fornecimento e Plantio de Ipê Rosa (grande), com manutenção por 60 dias com irrigação, pulverização, poda e substituição de mudas mortas</v>
          </cell>
          <cell r="C746" t="str">
            <v>un</v>
          </cell>
          <cell r="D746">
            <v>24.406700000000001</v>
          </cell>
        </row>
        <row r="747">
          <cell r="A747" t="str">
            <v>001.16.00272</v>
          </cell>
          <cell r="B747" t="str">
            <v>Fornecimento e Plantio de Ipê Roxo (pequeno), com manutenção por 60 dias com irrigação, pulverização, poda e substituição de mudas mortas</v>
          </cell>
          <cell r="C747" t="str">
            <v>un</v>
          </cell>
          <cell r="D747">
            <v>10.375400000000001</v>
          </cell>
        </row>
        <row r="748">
          <cell r="A748" t="str">
            <v>001.16.00273</v>
          </cell>
          <cell r="B748" t="str">
            <v>Fornecimento e Plantio de Ipê Roxo (médio), com manutenção por 60 dias com irrigação, pulverização, poda e substituição de mudas mortas</v>
          </cell>
          <cell r="C748" t="str">
            <v>un</v>
          </cell>
          <cell r="D748">
            <v>17.0794</v>
          </cell>
        </row>
        <row r="749">
          <cell r="A749" t="str">
            <v>001.16.00274</v>
          </cell>
          <cell r="B749" t="str">
            <v>Fornecimento e Plantio de Ipê Roxo (grande), com manutenção por 60 dias com irrigação, pulverização, poda e substituição de mudas mortas</v>
          </cell>
          <cell r="C749" t="str">
            <v>un</v>
          </cell>
          <cell r="D749">
            <v>25.0794</v>
          </cell>
        </row>
        <row r="750">
          <cell r="A750" t="str">
            <v>001.16.00275</v>
          </cell>
          <cell r="B750" t="str">
            <v>Fornecimento e Plantio de Ixória Híbrida Amarela (pequena), com manutenção por 60 dias com irrigação, pulverização, poda e substituição de mudas mortas</v>
          </cell>
          <cell r="C750" t="str">
            <v>un</v>
          </cell>
          <cell r="D750">
            <v>3.5032000000000001</v>
          </cell>
        </row>
        <row r="751">
          <cell r="A751" t="str">
            <v>001.16.00276</v>
          </cell>
          <cell r="B751" t="str">
            <v>Fornecimento e Plantio de Ixória Híbrida Amarela (média), com manutenção por 60 dias com irrigação, pulverização, poda e substituição de mudas mortas</v>
          </cell>
          <cell r="C751" t="str">
            <v>un</v>
          </cell>
          <cell r="D751">
            <v>5.3636999999999997</v>
          </cell>
        </row>
        <row r="752">
          <cell r="A752" t="str">
            <v>001.16.00277</v>
          </cell>
          <cell r="B752" t="str">
            <v>Fornecimento e Plantio de Ixória Híbrida Amarela (grande), com manutenção por 60 dias com irrigação, pulverização, poda e substituição de mudas mortas</v>
          </cell>
          <cell r="C752" t="str">
            <v>un</v>
          </cell>
          <cell r="D752">
            <v>9.3636999999999997</v>
          </cell>
        </row>
        <row r="753">
          <cell r="A753" t="str">
            <v>001.16.00278</v>
          </cell>
          <cell r="B753" t="str">
            <v>Fornecimento e Plantio de Ixória Híbrida Vermelha (pequena), com manutenção por 60 dias com irrigação, pulverização, poda e substituição de mudas mortas</v>
          </cell>
          <cell r="C753" t="str">
            <v>un</v>
          </cell>
          <cell r="D753">
            <v>3.5032000000000001</v>
          </cell>
        </row>
        <row r="754">
          <cell r="A754" t="str">
            <v>001.16.00279</v>
          </cell>
          <cell r="B754" t="str">
            <v>Fornecimento e Plantio de Ixória Híbrida Vermelha (média), com manutenção por 60 dias com irrigação, pulverização, poda e substituição de mudas mortas</v>
          </cell>
          <cell r="C754" t="str">
            <v>un</v>
          </cell>
          <cell r="D754">
            <v>5.3636999999999997</v>
          </cell>
        </row>
        <row r="755">
          <cell r="A755" t="str">
            <v>001.16.00280</v>
          </cell>
          <cell r="B755" t="str">
            <v>Fornecimento e Plantio de Ixória Híbrida Vermelha (grande), com manutenção por 60 dias com irrigação, pulverização, poda e substituição de mudas mortas</v>
          </cell>
          <cell r="C755" t="str">
            <v>un</v>
          </cell>
          <cell r="D755">
            <v>9.3636999999999997</v>
          </cell>
        </row>
        <row r="756">
          <cell r="A756" t="str">
            <v>001.16.00281</v>
          </cell>
          <cell r="B756" t="str">
            <v>Fornecimento e Plantio de Jacarandá Mimoso (pequeno), com manutenção por 60 dias com irrigação, pulverização, poda e substituição de mudas mortas</v>
          </cell>
          <cell r="C756" t="str">
            <v>un</v>
          </cell>
          <cell r="D756">
            <v>4.8636999999999997</v>
          </cell>
        </row>
        <row r="757">
          <cell r="A757" t="str">
            <v>001.16.00282</v>
          </cell>
          <cell r="B757" t="str">
            <v>Fornecimento e Plantio de Jacarandá Mimoso (médio), com manutenção por 60 dias com irrigação, pulverização, poda e substituição de mudas mortas</v>
          </cell>
          <cell r="C757" t="str">
            <v>un</v>
          </cell>
          <cell r="D757">
            <v>16.277999999999999</v>
          </cell>
        </row>
        <row r="758">
          <cell r="A758" t="str">
            <v>001.16.00283</v>
          </cell>
          <cell r="B758" t="str">
            <v>Fornecimento e Plantio de Jacarandá Mimoso (grande), com manutenção por 60 dias com irrigação, pulverização, poda e substituição de mudas mortas</v>
          </cell>
          <cell r="C758" t="str">
            <v>un</v>
          </cell>
          <cell r="D758">
            <v>23.0794</v>
          </cell>
        </row>
        <row r="759">
          <cell r="A759" t="str">
            <v>001.16.00284</v>
          </cell>
          <cell r="B759" t="str">
            <v>Fornecimento e Plantio de Mini Flamboyant (pequena), com manutenção por 60 dias com irrigação, pulverização, poda e substituição de mudas mortas</v>
          </cell>
          <cell r="C759" t="str">
            <v>un</v>
          </cell>
          <cell r="D759">
            <v>4.8636999999999997</v>
          </cell>
        </row>
        <row r="760">
          <cell r="A760" t="str">
            <v>001.16.00285</v>
          </cell>
          <cell r="B760" t="str">
            <v>Fornecimento e Plantio de Mini Flamboyant (média), com manutenção por 60 dias com irrigação, pulverização, poda e substituição de mudas mortas</v>
          </cell>
          <cell r="C760" t="str">
            <v>un</v>
          </cell>
          <cell r="D760">
            <v>7.3754</v>
          </cell>
        </row>
        <row r="761">
          <cell r="A761" t="str">
            <v>001.16.00286</v>
          </cell>
          <cell r="B761" t="str">
            <v>Fornecimento e Plantio de Mini Ixória (pequena), com manutenção por 60 dias com irrigação, pulverização, poda e substituição de mudas mortas</v>
          </cell>
          <cell r="C761" t="str">
            <v>un</v>
          </cell>
          <cell r="D761">
            <v>1.6032</v>
          </cell>
        </row>
        <row r="762">
          <cell r="A762" t="str">
            <v>001.16.00287</v>
          </cell>
          <cell r="B762" t="str">
            <v>Fornecimento e Plantio de Mini Ixória (média), com manutenção por 60 dias com irrigação, pulverização, poda e substituição de mudas mortas</v>
          </cell>
          <cell r="C762" t="str">
            <v>un</v>
          </cell>
          <cell r="D762">
            <v>4.3636999999999997</v>
          </cell>
        </row>
        <row r="763">
          <cell r="A763" t="str">
            <v>001.16.00288</v>
          </cell>
          <cell r="B763" t="str">
            <v>Fornecimento e Plantio de Mini Ixória (grande), com manutenção por 60 dias com irrigação, pulverização, poda e substituição de mudas mortas</v>
          </cell>
          <cell r="C763" t="str">
            <v>un</v>
          </cell>
          <cell r="D763">
            <v>7.3754</v>
          </cell>
        </row>
        <row r="764">
          <cell r="A764" t="str">
            <v>001.16.00289</v>
          </cell>
          <cell r="B764" t="str">
            <v>Fornecimento e Plantio de Musaendra (pequena), com manutenção por 60 dias com irrigação, pulverização, poda e substituição de mudas mortas</v>
          </cell>
          <cell r="C764" t="str">
            <v>un</v>
          </cell>
          <cell r="D764">
            <v>5.3636999999999997</v>
          </cell>
        </row>
        <row r="765">
          <cell r="A765" t="str">
            <v>001.16.00290</v>
          </cell>
          <cell r="B765" t="str">
            <v>Fornecimento e Plantio de Musaendra (média), com manutenção por 60 dias com irrigação, pulverização, poda e substituição de mudas mortas</v>
          </cell>
          <cell r="C765" t="str">
            <v>un</v>
          </cell>
          <cell r="D765">
            <v>12.278</v>
          </cell>
        </row>
        <row r="766">
          <cell r="A766" t="str">
            <v>001.16.00291</v>
          </cell>
          <cell r="B766" t="str">
            <v>Fornecimento e Plantio de Oiti (pequena), com manutenção por 60 dias com irrigação, pulverização, poda e substituição de mudas mortas</v>
          </cell>
          <cell r="C766" t="str">
            <v>un</v>
          </cell>
          <cell r="D766">
            <v>10.0794</v>
          </cell>
        </row>
        <row r="767">
          <cell r="A767" t="str">
            <v>001.16.00292</v>
          </cell>
          <cell r="B767" t="str">
            <v>Fornecimento e Plantio de Oiti (média), com manutenção por 60 dias com irrigação, pulverização, poda e substituição de mudas mortas</v>
          </cell>
          <cell r="C767" t="str">
            <v>un</v>
          </cell>
          <cell r="D767">
            <v>22.4833</v>
          </cell>
        </row>
        <row r="768">
          <cell r="A768" t="str">
            <v>001.16.00293</v>
          </cell>
          <cell r="B768" t="str">
            <v>Fornecimento e Plantio de Oiti (grande), com manutenção por 60 dias com irrigação, pulverização, poda e substituição de mudas mortas</v>
          </cell>
          <cell r="C768" t="str">
            <v>un</v>
          </cell>
          <cell r="D768">
            <v>39.588700000000003</v>
          </cell>
        </row>
        <row r="769">
          <cell r="A769" t="str">
            <v>001.16.00294</v>
          </cell>
          <cell r="B769" t="str">
            <v>Fornecimento e Plantio de Paineira (grande), com manutenção por 60 dias com irrigação, pulverização, poda e substituição de mudas mortas</v>
          </cell>
          <cell r="C769" t="str">
            <v>un</v>
          </cell>
          <cell r="D769">
            <v>32.4833</v>
          </cell>
        </row>
        <row r="770">
          <cell r="A770" t="str">
            <v>001.16.00295</v>
          </cell>
          <cell r="B770" t="str">
            <v>Fornecimento e Plantio de Palmeira Fênix ( 2.00 mts), com manutenção por 60 dias com irrigação, pulverização, poda e substituição de mudas mortas</v>
          </cell>
          <cell r="C770" t="str">
            <v>un</v>
          </cell>
          <cell r="D770">
            <v>32.4833</v>
          </cell>
        </row>
        <row r="771">
          <cell r="A771" t="str">
            <v>001.16.00296</v>
          </cell>
          <cell r="B771" t="str">
            <v>Fornecimento e Plantio de Palmeira Fênix ( 3.00 mts), com manutenção por 60 dias com irrigação, pulverização, poda e substituição de mudas mortas</v>
          </cell>
          <cell r="C771" t="str">
            <v>un</v>
          </cell>
          <cell r="D771">
            <v>54.588700000000003</v>
          </cell>
        </row>
        <row r="772">
          <cell r="A772" t="str">
            <v>001.16.00297</v>
          </cell>
          <cell r="B772" t="str">
            <v>Fornecimento e Plantio de Palmeira Fênix ( 4.00 mts), com manutenção por 60 dias com irrigação, pulverização, poda e substituição de mudas mortas</v>
          </cell>
          <cell r="C772" t="str">
            <v>un</v>
          </cell>
          <cell r="D772">
            <v>77.793999999999997</v>
          </cell>
        </row>
        <row r="773">
          <cell r="A773" t="str">
            <v>001.16.00298</v>
          </cell>
          <cell r="B773" t="str">
            <v>Fornecimento e Plantio de Palmeira Fênix ( 4.50 mts), com manutenção por 60 dias com irrigação, pulverização, poda e substituição de mudas mortas</v>
          </cell>
          <cell r="C773" t="str">
            <v>un</v>
          </cell>
          <cell r="D773">
            <v>109.39660000000001</v>
          </cell>
        </row>
        <row r="774">
          <cell r="A774" t="str">
            <v>001.16.00299</v>
          </cell>
          <cell r="B774" t="str">
            <v>Fornecimento e Plantio de Palmeira Imperial ( 1.20 mts), com manutenção por 60 dias com irrigação, pulverização, poda e substituição de mudas mortas</v>
          </cell>
          <cell r="C774" t="str">
            <v>un</v>
          </cell>
          <cell r="D774">
            <v>20.0794</v>
          </cell>
        </row>
        <row r="775">
          <cell r="A775" t="str">
            <v>001.16.00300</v>
          </cell>
          <cell r="B775" t="str">
            <v>Fornecimento e Plantio de Palmeira Imperial ( 2.00 mts), com manutenção por 60 dias com irrigação, pulverização, poda e substituição de mudas mortas</v>
          </cell>
          <cell r="C775" t="str">
            <v>un</v>
          </cell>
          <cell r="D775">
            <v>47.4833</v>
          </cell>
        </row>
        <row r="776">
          <cell r="A776" t="str">
            <v>001.16.00301</v>
          </cell>
          <cell r="B776" t="str">
            <v>Fornecimento e Plantio de Palmeira Imperial ( 3.00 mts), com manutenção por 60 dias com irrigação, pulverização, poda e substituição de mudas mortas</v>
          </cell>
          <cell r="C776" t="str">
            <v>un</v>
          </cell>
          <cell r="D776">
            <v>84.588700000000003</v>
          </cell>
        </row>
        <row r="777">
          <cell r="A777" t="str">
            <v>001.16.00302</v>
          </cell>
          <cell r="B777" t="str">
            <v>Fornecimento e Plantio de Palmeira Jerivá ( 2.00 mts), com manutenção por 60 dias com irrigação, pulverização, poda e substituição de mudas mortas</v>
          </cell>
          <cell r="C777" t="str">
            <v>un</v>
          </cell>
          <cell r="D777">
            <v>42.4833</v>
          </cell>
        </row>
        <row r="778">
          <cell r="A778" t="str">
            <v>001.16.00303</v>
          </cell>
          <cell r="B778" t="str">
            <v>Fornecimento e Plantio de Palmeira Jerivá (3.00 mts), com manutenção por 60 dias com irrigação, pulverização, poda e substituição de mudas mortas</v>
          </cell>
          <cell r="C778" t="str">
            <v>un</v>
          </cell>
          <cell r="D778">
            <v>59.588700000000003</v>
          </cell>
        </row>
        <row r="779">
          <cell r="A779" t="str">
            <v>001.16.00304</v>
          </cell>
          <cell r="B779" t="str">
            <v>Fornecimento e Plantio de Palmeira Jerivá (4.00 mts), com manutenção por 60 dias com irrigação, pulverização, poda e substituição de mudas mortas</v>
          </cell>
          <cell r="C779" t="str">
            <v>un</v>
          </cell>
          <cell r="D779">
            <v>77.793999999999997</v>
          </cell>
        </row>
        <row r="780">
          <cell r="A780" t="str">
            <v>001.16.00305</v>
          </cell>
          <cell r="B780" t="str">
            <v>Fornecimento e Plantio de Palmeira Jerivá (4.50 mts), com manutenção por 60 dias com irrigação, pulverização, poda e substituição de mudas mortas</v>
          </cell>
          <cell r="C780" t="str">
            <v>un</v>
          </cell>
          <cell r="D780">
            <v>98.7239</v>
          </cell>
        </row>
        <row r="781">
          <cell r="A781" t="str">
            <v>001.16.00306</v>
          </cell>
          <cell r="B781" t="str">
            <v>Fornecimento e Plantio de Papirus do Egito (pequeno), com manutenção por 60 dias com irrigação, pulverização, poda e substituição de mudas mortas</v>
          </cell>
          <cell r="C781" t="str">
            <v>un</v>
          </cell>
          <cell r="D781">
            <v>4.0031999999999996</v>
          </cell>
        </row>
        <row r="782">
          <cell r="A782" t="str">
            <v>001.16.00307</v>
          </cell>
          <cell r="B782" t="str">
            <v>Fornecimento e Plantio de Papirus do Egito (médio), com manutenção por 60 dias com irrigação, pulverização, poda e substituição de mudas mortas</v>
          </cell>
          <cell r="C782" t="str">
            <v>un</v>
          </cell>
          <cell r="D782">
            <v>4.0031999999999996</v>
          </cell>
        </row>
        <row r="783">
          <cell r="A783" t="str">
            <v>001.16.00308</v>
          </cell>
          <cell r="B783" t="str">
            <v>Fornecimento e Plantio de Pau Brasil (média), com manutenção por 60 dias com irrigação, pulverização, poda e substituição de mudas mortas</v>
          </cell>
          <cell r="C783" t="str">
            <v>un</v>
          </cell>
          <cell r="D783">
            <v>19.277999999999999</v>
          </cell>
        </row>
        <row r="784">
          <cell r="A784" t="str">
            <v>001.16.00309</v>
          </cell>
          <cell r="B784" t="str">
            <v>Fornecimento e Plantio de Pau Ferro (pequeno), com manutenção por 60 dias com irrigação, pulverização, poda e substituição de mudas mortas</v>
          </cell>
          <cell r="C784" t="str">
            <v>un</v>
          </cell>
          <cell r="D784">
            <v>6.3636999999999997</v>
          </cell>
        </row>
        <row r="785">
          <cell r="A785" t="str">
            <v>001.16.00310</v>
          </cell>
          <cell r="B785" t="str">
            <v>Fornecimento e Plantio de Pau Ferro (médio), com manutenção por 60 dias com irrigação, pulverização, poda e substituição de mudas mortas</v>
          </cell>
          <cell r="C785" t="str">
            <v>un</v>
          </cell>
          <cell r="D785">
            <v>6.3636999999999997</v>
          </cell>
        </row>
        <row r="786">
          <cell r="A786" t="str">
            <v>001.16.00311</v>
          </cell>
          <cell r="B786" t="str">
            <v>Fornecimento e Plantio de Pingo de Ouro (pequeno), com manutenção por 60 dias com irrigação, pulverização, poda e substituição de mudas mortas</v>
          </cell>
          <cell r="C786" t="str">
            <v>un</v>
          </cell>
          <cell r="D786">
            <v>1.5032000000000001</v>
          </cell>
        </row>
        <row r="787">
          <cell r="A787" t="str">
            <v>001.16.00312</v>
          </cell>
          <cell r="B787" t="str">
            <v>Fornecimento e Plantio de Pingo de Ouro (média), com manutenção por 60 dias com irrigação, pulverização, poda e substituição de mudas mortas</v>
          </cell>
          <cell r="C787" t="str">
            <v>un</v>
          </cell>
          <cell r="D787">
            <v>2.5032000000000001</v>
          </cell>
        </row>
        <row r="788">
          <cell r="A788" t="str">
            <v>001.16.00313</v>
          </cell>
          <cell r="B788" t="str">
            <v>Fornecimento e Plantio de Pingo de Ouro (grande), com manutenção por 60 dias com irrigação, pulverização, poda e substituição de mudas mortas</v>
          </cell>
          <cell r="C788" t="str">
            <v>un</v>
          </cell>
          <cell r="D788">
            <v>4.3636999999999997</v>
          </cell>
        </row>
        <row r="789">
          <cell r="A789" t="str">
            <v>001.16.00314</v>
          </cell>
          <cell r="B789" t="str">
            <v>Fornecimento e Plantio de Sansão do Campo (pequeno), com manutenção por 60 dias com irrigação, pulverização, poda e substituição de mudas mortas</v>
          </cell>
          <cell r="C789" t="str">
            <v>un</v>
          </cell>
          <cell r="D789">
            <v>1.4032</v>
          </cell>
        </row>
        <row r="790">
          <cell r="A790" t="str">
            <v>001.16.00320</v>
          </cell>
          <cell r="B790" t="str">
            <v>Grade de proteção para árvores h = 2.00 m</v>
          </cell>
          <cell r="C790" t="str">
            <v>un</v>
          </cell>
          <cell r="D790">
            <v>33.894199999999998</v>
          </cell>
        </row>
        <row r="791">
          <cell r="A791" t="str">
            <v>001.16.00321</v>
          </cell>
          <cell r="B791" t="str">
            <v>Fornecimento e espalhamento de terra vegetal</v>
          </cell>
          <cell r="C791" t="str">
            <v>m3</v>
          </cell>
          <cell r="D791">
            <v>70.227999999999994</v>
          </cell>
        </row>
        <row r="792">
          <cell r="A792" t="str">
            <v>001.16.00322</v>
          </cell>
          <cell r="B792" t="str">
            <v>Grama em Sementes - Plantio Manual de Semente de Grama incl. Irrigação de Área, Frequência 1 Vez Por Semana Pelo Período de 30 dias</v>
          </cell>
          <cell r="C792" t="str">
            <v>m2</v>
          </cell>
          <cell r="D792">
            <v>0.62280000000000002</v>
          </cell>
        </row>
        <row r="793">
          <cell r="A793" t="str">
            <v>001.16.00323</v>
          </cell>
          <cell r="B793" t="str">
            <v>Grama em mudas tipo (forquilha ou estrela) com manutenção por 60 dias  com irrigação diária, pulverização, adubação e substiuição de mudas mortas</v>
          </cell>
          <cell r="C793" t="str">
            <v>m2</v>
          </cell>
          <cell r="D793">
            <v>2.5028000000000001</v>
          </cell>
        </row>
        <row r="794">
          <cell r="A794" t="str">
            <v>001.16.00325</v>
          </cell>
          <cell r="B794" t="str">
            <v>Grama em placas com manutenção por 60 dias com irrigação diária, pulverização, adubação e substituição de mudas mortas</v>
          </cell>
          <cell r="C794" t="str">
            <v>m2</v>
          </cell>
          <cell r="D794">
            <v>4.5937999999999999</v>
          </cell>
        </row>
        <row r="795">
          <cell r="A795" t="str">
            <v>001.16.00337</v>
          </cell>
          <cell r="B795" t="str">
            <v>Cascalho lavado p/passeio</v>
          </cell>
          <cell r="C795" t="str">
            <v>m3</v>
          </cell>
          <cell r="D795">
            <v>36.814</v>
          </cell>
        </row>
        <row r="796">
          <cell r="A796" t="str">
            <v>001.16.00640</v>
          </cell>
          <cell r="B796" t="str">
            <v>Brita na área interna do prédio</v>
          </cell>
          <cell r="C796" t="str">
            <v>M3</v>
          </cell>
          <cell r="D796">
            <v>44.918399999999998</v>
          </cell>
        </row>
        <row r="797">
          <cell r="A797" t="str">
            <v>001.16.00660</v>
          </cell>
          <cell r="B797" t="str">
            <v>Brita na área interna do prédio - branca - (fins decorativos)</v>
          </cell>
          <cell r="C797" t="str">
            <v>M3</v>
          </cell>
          <cell r="D797">
            <v>49.228000000000002</v>
          </cell>
        </row>
        <row r="798">
          <cell r="A798" t="str">
            <v>001.16.00680</v>
          </cell>
          <cell r="B798" t="str">
            <v>Brita na área interna do prédio - escurinha - (fins decorativos)</v>
          </cell>
          <cell r="C798" t="str">
            <v>M3</v>
          </cell>
          <cell r="D798">
            <v>49.228000000000002</v>
          </cell>
        </row>
        <row r="799">
          <cell r="A799" t="str">
            <v>001.16.00760</v>
          </cell>
          <cell r="B799" t="str">
            <v>Execução de alambrado em tubo de ferro Galvanizado 2.1/2"" chapa 13 formando quadro de 3.00x3.00m e tela galvanizada fio 12 malha 2"" fixado com arame galvanizado n.14</v>
          </cell>
          <cell r="C799" t="str">
            <v>m2</v>
          </cell>
          <cell r="D799">
            <v>50.365400000000001</v>
          </cell>
        </row>
        <row r="800">
          <cell r="A800" t="str">
            <v>001.16.00770</v>
          </cell>
          <cell r="B800" t="str">
            <v>Alambrado c/ Tela Arame Galv. Losangular fio 12, malha 2"", altura da tela 1.50 m, fix. em pilarete de concreto pré moldado h= 2.60 m, espaçados a cada 2.50 m, com reforço arame galv. n.10, incl.mureta de alvenaria h=0.50 m chapiscada, rebocada e caiada</v>
          </cell>
          <cell r="C800" t="str">
            <v>ml</v>
          </cell>
          <cell r="D800">
            <v>69.436300000000003</v>
          </cell>
        </row>
        <row r="801">
          <cell r="A801" t="str">
            <v>001.16.00775</v>
          </cell>
          <cell r="B801" t="str">
            <v>Alambrado c/ Tela Arame Galv. Soldada 150x50 fio 12, altura da tela 1.50 m, fix. em pilarete de concreto pré moldado h= 2.80 m, espaçados a cada 2.50 m, com reforço arame galv. n.10, incl.mureta de alvenaria h=0.50 m chapiscada, rebocada e caiada</v>
          </cell>
          <cell r="C801" t="str">
            <v>ml</v>
          </cell>
          <cell r="D801">
            <v>76.352900000000005</v>
          </cell>
        </row>
        <row r="802">
          <cell r="A802" t="str">
            <v>001.16.00776</v>
          </cell>
          <cell r="B802" t="str">
            <v>Fornecimento e Instalação de Portão em Tubo Galvanizado 2"" e Tela Galvanizada Malha 2"", incl. Ferragens</v>
          </cell>
          <cell r="C802" t="str">
            <v>m2</v>
          </cell>
          <cell r="D802">
            <v>100.0842</v>
          </cell>
        </row>
        <row r="803">
          <cell r="A803" t="str">
            <v>001.16.00777</v>
          </cell>
          <cell r="B803" t="str">
            <v>Fornecimento e Instalação de Portão em Tubo Galvanizado 2"" em Tela Galvanizada Malha 2"", incl. Ferragens dim. 0.80 x 2.10 m Conf. Det. 04 SINFRA</v>
          </cell>
          <cell r="C803" t="str">
            <v>m2</v>
          </cell>
          <cell r="D803">
            <v>120.17749999999999</v>
          </cell>
        </row>
        <row r="804">
          <cell r="A804" t="str">
            <v>001.16.00778</v>
          </cell>
          <cell r="B804" t="str">
            <v>Pavimentação c/ lajotas pré-moldadas de concreto sextavado ( bloquete). deverão observar as mesmas especificações de ítens anteriores no que se refere a assentamento e rejuntamento. espessura de 5 cm para calcadas</v>
          </cell>
          <cell r="C804" t="str">
            <v>m2</v>
          </cell>
          <cell r="D804">
            <v>22.2544</v>
          </cell>
        </row>
        <row r="805">
          <cell r="A805" t="str">
            <v>001.16.00779</v>
          </cell>
          <cell r="B805" t="str">
            <v>Pavimentação c/ lajotas pré-moldadas de concreto sextavado ( bloquete). deverão observar as mesmas especificações de ítens anteriores no que se refere a assentamento e rejuntamento. espessura de 10 cm para tráfego</v>
          </cell>
          <cell r="C805" t="str">
            <v>m2</v>
          </cell>
          <cell r="D805">
            <v>32.5959</v>
          </cell>
        </row>
        <row r="806">
          <cell r="A806" t="str">
            <v>001.16.00880</v>
          </cell>
          <cell r="B806" t="str">
            <v>Fornecimento e assentamento de paralelepípedo</v>
          </cell>
          <cell r="C806" t="str">
            <v>m2</v>
          </cell>
          <cell r="D806">
            <v>27.15</v>
          </cell>
        </row>
        <row r="807">
          <cell r="A807" t="str">
            <v>001.16.00981</v>
          </cell>
          <cell r="B807" t="str">
            <v>Guias de concreto pré-moldados (concreto 300kg cimento/m3) de seção 15x30 cm (espessura 12.00 cm no topo)  o serviço inclui a abertura das valas, assentamento e rejuntamento das guias</v>
          </cell>
          <cell r="C807" t="str">
            <v>ml</v>
          </cell>
          <cell r="D807">
            <v>18.142399999999999</v>
          </cell>
        </row>
        <row r="808">
          <cell r="A808" t="str">
            <v>001.16.00982</v>
          </cell>
          <cell r="B808" t="str">
            <v>Guias curvas de concreto pré-moldados (concreto 300kg cimento/m3) de seção 15x30 cm (espessura 12.00 cm no topo)  o serviço inclui a abertura das valas, assentamento e rejuntamento das guias</v>
          </cell>
          <cell r="C808" t="str">
            <v>ml</v>
          </cell>
          <cell r="D808">
            <v>18.024899999999999</v>
          </cell>
        </row>
        <row r="809">
          <cell r="A809" t="str">
            <v>001.16.00984</v>
          </cell>
          <cell r="B809" t="str">
            <v>Sarjeta de concreto (300kg cim/m3) fundido no local seção 40.00 x 8.00 cm, o serviço inclui a abertura de vala, assentamento e rejuntamento</v>
          </cell>
          <cell r="C809" t="str">
            <v>ml</v>
          </cell>
          <cell r="D809">
            <v>16.5931</v>
          </cell>
        </row>
        <row r="810">
          <cell r="A810" t="str">
            <v>001.16.00985</v>
          </cell>
          <cell r="B810" t="str">
            <v>Retirada e reassentamento de meio-fio</v>
          </cell>
          <cell r="C810" t="str">
            <v>m</v>
          </cell>
          <cell r="D810">
            <v>17.592400000000001</v>
          </cell>
        </row>
        <row r="811">
          <cell r="A811" t="str">
            <v>001.17</v>
          </cell>
          <cell r="B811" t="str">
            <v>INSTALAÇÕES ELÉTRICAS - BAIXA TENSÃO</v>
          </cell>
          <cell r="D811">
            <v>40234.390099999997</v>
          </cell>
        </row>
        <row r="812">
          <cell r="A812" t="str">
            <v>001.17.00002</v>
          </cell>
          <cell r="B812" t="str">
            <v>Abertura e enchimento de rasgos na alvenaria para passagem de canalização diâmetro 1/2 à 1 pol</v>
          </cell>
          <cell r="C812" t="str">
            <v>ML</v>
          </cell>
          <cell r="D812">
            <v>2.0531000000000001</v>
          </cell>
        </row>
        <row r="813">
          <cell r="A813" t="str">
            <v>001.17.00004</v>
          </cell>
          <cell r="B813" t="str">
            <v>Abertura e enchimento de rasgos na alvenaria para passagem de canalização diâmetro 1 1/4 à 2 pol</v>
          </cell>
          <cell r="C813" t="str">
            <v>ML</v>
          </cell>
          <cell r="D813">
            <v>2.7353999999999998</v>
          </cell>
        </row>
        <row r="814">
          <cell r="A814" t="str">
            <v>001.17.00006</v>
          </cell>
          <cell r="B814" t="str">
            <v>Abertura e enchimento de rasgos na alvenaria para passagem de canalização diâmetro 2.5 à 4 pol</v>
          </cell>
          <cell r="C814" t="str">
            <v>ML</v>
          </cell>
          <cell r="D814">
            <v>3.8428</v>
          </cell>
        </row>
        <row r="815">
          <cell r="A815" t="str">
            <v>001.17.00010</v>
          </cell>
          <cell r="B815" t="str">
            <v>Abertura e enchimento de rasgos no concreto para passagem de canalização diâmetro de 1/2 à 1 pol</v>
          </cell>
          <cell r="C815" t="str">
            <v>ML</v>
          </cell>
          <cell r="D815">
            <v>4.4991000000000003</v>
          </cell>
        </row>
        <row r="816">
          <cell r="A816" t="str">
            <v>001.17.00020</v>
          </cell>
          <cell r="B816" t="str">
            <v>Envelope de concreto Fck=13,50 Mpa, para proteção de tubos enterrados, incl. escavação, acerto de vala e lançamento de concreto</v>
          </cell>
          <cell r="C816" t="str">
            <v>M3</v>
          </cell>
          <cell r="D816">
            <v>192.8115</v>
          </cell>
        </row>
        <row r="817">
          <cell r="A817" t="str">
            <v>001.17.00040</v>
          </cell>
          <cell r="B817" t="str">
            <v>Fornecimento e instalação de Padrão Monofásico Em Aço Galvanizado h= 5.00 mts Aéreo 40 A """"CP"""" s/ eletroduto - Conjunto completo incl aterramento</v>
          </cell>
          <cell r="C817" t="str">
            <v>UN</v>
          </cell>
          <cell r="D817">
            <v>228.0378</v>
          </cell>
        </row>
        <row r="818">
          <cell r="A818" t="str">
            <v>001.17.00060</v>
          </cell>
          <cell r="B818" t="str">
            <v>Fornecimento e instalação de Padrão Monofásico Em Aço Galvanizado h= 7.00 mts Aéreo 40 A """"CP"""" s/ eletroduto - Conjunto completo incl aterramento</v>
          </cell>
          <cell r="C818" t="str">
            <v>UN</v>
          </cell>
          <cell r="D818">
            <v>266.49779999999998</v>
          </cell>
        </row>
        <row r="819">
          <cell r="A819" t="str">
            <v>001.17.00080</v>
          </cell>
          <cell r="B819" t="str">
            <v>Fornecimento e Instalação de Padrão Bifásico  Em Aço Galvanizado h= 7.00 mts Aéreo 60 A """"CP"""" s/ eletroduto - Conjunto completo incl aterramento</v>
          </cell>
          <cell r="C819" t="str">
            <v>UN</v>
          </cell>
          <cell r="D819">
            <v>305.90170000000001</v>
          </cell>
        </row>
        <row r="820">
          <cell r="A820" t="str">
            <v>001.17.00100</v>
          </cell>
          <cell r="B820" t="str">
            <v>Fornecimento e instalação de Padrão Trifásico  Em Aço Galvanizado h= 7.00 mts Aéreo 60 A """"CP"""" s/ eletroduto - Conjunto completo incl aterramento</v>
          </cell>
          <cell r="C820" t="str">
            <v>UN</v>
          </cell>
          <cell r="D820">
            <v>629.08119999999997</v>
          </cell>
        </row>
        <row r="821">
          <cell r="A821" t="str">
            <v>001.17.00120</v>
          </cell>
          <cell r="B821" t="str">
            <v>Fornecimento e instalação de Padrão Trifásico  Em Aço Galvanizado h= 7.00 mts Aéreo 100 A """"CP"""" s/ eletroduto - Conjunto completo incl aterramento</v>
          </cell>
          <cell r="C821" t="str">
            <v>UN</v>
          </cell>
          <cell r="D821">
            <v>836.77120000000002</v>
          </cell>
        </row>
        <row r="822">
          <cell r="A822" t="str">
            <v>001.17.00140</v>
          </cell>
          <cell r="B822" t="str">
            <v>Fornecimento e instalação de Padrão Trifásico  Em Aço Galvanizado h= 7.00 mts Aéreo 125 A """"CP"""" s/ eletroduto, DJ T 04 - Conjunto completo incl aterramento</v>
          </cell>
          <cell r="C822" t="str">
            <v>CJ</v>
          </cell>
          <cell r="D822">
            <v>1771.3912</v>
          </cell>
        </row>
        <row r="823">
          <cell r="A823" t="str">
            <v>001.17.00160</v>
          </cell>
          <cell r="B823" t="str">
            <v>Fornecimento e instalação de Caixa Padrão """"CP"""" P/ Medidor Monofásico, Bifásico e Trifásico - Baixa Tensão</v>
          </cell>
          <cell r="C823" t="str">
            <v>UN</v>
          </cell>
          <cell r="D823">
            <v>46.717799999999997</v>
          </cell>
        </row>
        <row r="824">
          <cell r="A824" t="str">
            <v>001.17.00180</v>
          </cell>
          <cell r="B824" t="str">
            <v>Fornecimento e instalação de Caixa Padrão """"FP"""" P/ Medidor Bifásico e Trifásico - Baixa Tensão</v>
          </cell>
          <cell r="C824" t="str">
            <v>UN</v>
          </cell>
          <cell r="D824">
            <v>95.237799999999993</v>
          </cell>
        </row>
        <row r="825">
          <cell r="A825" t="str">
            <v>001.17.00200</v>
          </cell>
          <cell r="B825" t="str">
            <v>Fornecimento e instalação de Caixa Padrão """"FM"""" P/ Medidor Monofásico - Baixa Tensão</v>
          </cell>
          <cell r="C825" t="str">
            <v>UN</v>
          </cell>
          <cell r="D825">
            <v>81.090900000000005</v>
          </cell>
        </row>
        <row r="826">
          <cell r="A826" t="str">
            <v>001.17.00220</v>
          </cell>
          <cell r="B826" t="str">
            <v>Fornecimento e instalação de Isolador Roldana de Plástico C/ Parafuso P/ Fixar em Madeira de 1/2 pol.</v>
          </cell>
          <cell r="C826" t="str">
            <v>UN</v>
          </cell>
          <cell r="D826">
            <v>0.54479999999999995</v>
          </cell>
        </row>
        <row r="827">
          <cell r="A827" t="str">
            <v>001.17.00240</v>
          </cell>
          <cell r="B827" t="str">
            <v>Fornecimento e instalação de Isolador Roldana de Plástico C/ Parafuso P/ Fixar em Madeira de 3/4 pol.</v>
          </cell>
          <cell r="C827" t="str">
            <v>UN</v>
          </cell>
          <cell r="D827">
            <v>0.56679999999999997</v>
          </cell>
        </row>
        <row r="828">
          <cell r="A828" t="str">
            <v>001.17.00250</v>
          </cell>
          <cell r="B828" t="str">
            <v>Fornecimento e Instalação de Isolador Roldana de Porcelana 72x72 C/ Parafuso P/ Fixar Em Madeira</v>
          </cell>
          <cell r="C828" t="str">
            <v>UN</v>
          </cell>
          <cell r="D828">
            <v>2.4375</v>
          </cell>
        </row>
        <row r="829">
          <cell r="A829" t="str">
            <v>001.17.00260</v>
          </cell>
          <cell r="B829" t="str">
            <v>Fornecimento e instalação de Mangueira  Polietileno Marron  Linha Popular Diâmetro 1/2 Pol X 2,0 mm</v>
          </cell>
          <cell r="C829" t="str">
            <v>M</v>
          </cell>
          <cell r="D829">
            <v>1.0469999999999999</v>
          </cell>
        </row>
        <row r="830">
          <cell r="A830" t="str">
            <v>001.17.00280</v>
          </cell>
          <cell r="B830" t="str">
            <v>Fornecimento e instalação de Mangueira  Polietileno Marron  Linha Popular Diâmetro 3/4 Pol X 2,5 mm</v>
          </cell>
          <cell r="C830" t="str">
            <v>M</v>
          </cell>
          <cell r="D830">
            <v>1.304</v>
          </cell>
        </row>
        <row r="831">
          <cell r="A831" t="str">
            <v>001.17.00300</v>
          </cell>
          <cell r="B831" t="str">
            <v>Fornecimento e instalação de Mangueira  Polietileno Marron  Linha Popular Diâmetro 1 Pol X 2,5 mm</v>
          </cell>
          <cell r="C831" t="str">
            <v>M</v>
          </cell>
          <cell r="D831">
            <v>1.5761000000000001</v>
          </cell>
        </row>
        <row r="832">
          <cell r="A832" t="str">
            <v>001.17.00320</v>
          </cell>
          <cell r="B832" t="str">
            <v>Fornecimento e instalação de canaleta de pvc 110x20x2.200 mm ref. 300 46 sistema """"""""x"""""""" da pial</v>
          </cell>
          <cell r="C832" t="str">
            <v>UN</v>
          </cell>
          <cell r="D832">
            <v>5.7478999999999996</v>
          </cell>
        </row>
        <row r="833">
          <cell r="A833" t="str">
            <v>001.17.00340</v>
          </cell>
          <cell r="B833" t="str">
            <v>Fornecimento e instalação de eletroduto flexível  1/2"""""""" (20mm) corrugado de pvc</v>
          </cell>
          <cell r="C833" t="str">
            <v>M</v>
          </cell>
          <cell r="D833">
            <v>1.5539000000000001</v>
          </cell>
        </row>
        <row r="834">
          <cell r="A834" t="str">
            <v>001.17.00360</v>
          </cell>
          <cell r="B834" t="str">
            <v>Fornecimento e instalação de eletroduto flexível  3/4"""""""" (25mm) corrugado de pvc</v>
          </cell>
          <cell r="C834" t="str">
            <v>M</v>
          </cell>
          <cell r="D834">
            <v>1.9313</v>
          </cell>
        </row>
        <row r="835">
          <cell r="A835" t="str">
            <v>001.17.00380</v>
          </cell>
          <cell r="B835" t="str">
            <v>Fornecimento e instalação de eletroduto flexível  1"""""""" (32mm) corrugado de pvc</v>
          </cell>
          <cell r="C835" t="str">
            <v>M</v>
          </cell>
          <cell r="D835">
            <v>3.2338</v>
          </cell>
        </row>
        <row r="836">
          <cell r="A836" t="str">
            <v>001.17.00400</v>
          </cell>
          <cell r="B836" t="str">
            <v>Fornecimento e instalação de Caixa Retang. De Ferro  de Embutir C/Furos De 1/2 pol e 3/4pol 4x2pol</v>
          </cell>
          <cell r="C836" t="str">
            <v>UN</v>
          </cell>
          <cell r="D836">
            <v>3.0249000000000001</v>
          </cell>
        </row>
        <row r="837">
          <cell r="A837" t="str">
            <v>001.17.00440</v>
          </cell>
          <cell r="B837" t="str">
            <v>Fornecimento e instalação de Caixa Retang. De Ferro  de Embutir C/Furos De 1/2 pol e 3/4pol 4x4pol</v>
          </cell>
          <cell r="C837" t="str">
            <v>UN</v>
          </cell>
          <cell r="D837">
            <v>3.8159000000000001</v>
          </cell>
        </row>
        <row r="838">
          <cell r="A838" t="str">
            <v>001.17.00460</v>
          </cell>
          <cell r="B838" t="str">
            <v>Fornecimento e instalação de Caixa Retang. De Ferro  de Embutir C/Furos De 1/2 pol e 3/4pol 3x3pol</v>
          </cell>
          <cell r="C838" t="str">
            <v>UN</v>
          </cell>
          <cell r="D838">
            <v>3.3249</v>
          </cell>
        </row>
        <row r="839">
          <cell r="A839" t="str">
            <v>001.17.00480</v>
          </cell>
          <cell r="B839" t="str">
            <v>Fornecimento e instalação de Caixa  Octog. De Ferro de Embutir Fundo Movel C/Furos 1/2 pol e3/4pol 4x4 pol - FMD</v>
          </cell>
          <cell r="C839" t="str">
            <v>UN</v>
          </cell>
          <cell r="D839">
            <v>4.2039</v>
          </cell>
        </row>
        <row r="840">
          <cell r="A840" t="str">
            <v>001.17.00510</v>
          </cell>
          <cell r="B840" t="str">
            <v>Fornecimento e instalação de Caixa De Ligação P/Piso Em Liga De Alumínio 4x2pol</v>
          </cell>
          <cell r="C840" t="str">
            <v>UN</v>
          </cell>
          <cell r="D840">
            <v>8.4628999999999994</v>
          </cell>
        </row>
        <row r="841">
          <cell r="A841" t="str">
            <v>001.17.00540</v>
          </cell>
          <cell r="B841" t="str">
            <v>Fornecimento e instalação de fio de cobre seção 1.50 mm2, com isolamento para 750 v, com caract. não propagante ao fogo e auto extinguível, pirastic ou similar.</v>
          </cell>
          <cell r="C841" t="str">
            <v>ML</v>
          </cell>
          <cell r="D841">
            <v>0.61150000000000004</v>
          </cell>
        </row>
        <row r="842">
          <cell r="A842" t="str">
            <v>001.17.00560</v>
          </cell>
          <cell r="B842" t="str">
            <v>Fornecimento e instalação de fio de cobre seção 2.50 mm2, com isolamento para 750 v, com caract. não propagante ao fogo e auto extinguível, pirastic ou similar.</v>
          </cell>
          <cell r="C842" t="str">
            <v>ML</v>
          </cell>
          <cell r="D842">
            <v>0.71350000000000002</v>
          </cell>
        </row>
        <row r="843">
          <cell r="A843" t="str">
            <v>001.17.00580</v>
          </cell>
          <cell r="B843" t="str">
            <v>Fornecimento e instalação de fio de cobre seção 4.00 mm2, com isolamento para 750 v, com caract. não propagante ao fogo e auto extinguível, pirastic ou similar.</v>
          </cell>
          <cell r="C843" t="str">
            <v>ML</v>
          </cell>
          <cell r="D843">
            <v>1.3251999999999999</v>
          </cell>
        </row>
        <row r="844">
          <cell r="A844" t="str">
            <v>001.17.00600</v>
          </cell>
          <cell r="B844" t="str">
            <v>Fornecimento e instalação de fio de cobre seção 6.00 mm2, com isolamento para 750 v, com caract. não propagante ao fogo e auto extinguível, pirastic ou similar.</v>
          </cell>
          <cell r="C844" t="str">
            <v>ML</v>
          </cell>
          <cell r="D844">
            <v>1.8349</v>
          </cell>
        </row>
        <row r="845">
          <cell r="A845" t="str">
            <v>001.17.00620</v>
          </cell>
          <cell r="B845" t="str">
            <v>Fornecimento e instalação de fio de cobre seção 10.00 mm2, com isolamento para 750 v, com caract. não propagante ao fogo e auto extinguível, pirastic ou similar.</v>
          </cell>
          <cell r="C845" t="str">
            <v>ML</v>
          </cell>
          <cell r="D845">
            <v>3.0064000000000002</v>
          </cell>
        </row>
        <row r="846">
          <cell r="A846" t="str">
            <v>001.17.00640</v>
          </cell>
          <cell r="B846" t="str">
            <v>Fornecimento e instalação de cabo de cobre seção 2.50 mm2, com isolamento para 750 v, com caract. não propagante ao fogo e auto extinguível, pirastic flex ou similar.</v>
          </cell>
          <cell r="C846" t="str">
            <v>ML</v>
          </cell>
          <cell r="D846">
            <v>0.86650000000000005</v>
          </cell>
        </row>
        <row r="847">
          <cell r="A847" t="str">
            <v>001.17.00660</v>
          </cell>
          <cell r="B847" t="str">
            <v>Fornecimento e instalação de cabo de cobre seção 4.00 mm2, com isolamento para 750 v, com caract. não propagante ao fogo e auto extinguível, pirastic flex ou similar.</v>
          </cell>
          <cell r="C847" t="str">
            <v>ML</v>
          </cell>
          <cell r="D847">
            <v>1.4782</v>
          </cell>
        </row>
        <row r="848">
          <cell r="A848" t="str">
            <v>001.17.00680</v>
          </cell>
          <cell r="B848" t="str">
            <v>Fornecimento e instalação de cabo de cobre seção 6.00 mm2, com isolamento para 750 v, com caract. não propagante ao fogo e auto extinguível, pirastic flex ou similar.</v>
          </cell>
          <cell r="C848" t="str">
            <v>ML</v>
          </cell>
          <cell r="D848">
            <v>2.0388999999999999</v>
          </cell>
        </row>
        <row r="849">
          <cell r="A849" t="str">
            <v>001.17.00700</v>
          </cell>
          <cell r="B849" t="str">
            <v>Fornecimento e instalação de cabo de cobre seção 10.00 mm2, com isolamento para 750 v, com caract. não propagante ao fogo e auto extinguível, pirastic ou similar.</v>
          </cell>
          <cell r="C849" t="str">
            <v>ML</v>
          </cell>
          <cell r="D849">
            <v>3.7713999999999999</v>
          </cell>
        </row>
        <row r="850">
          <cell r="A850" t="str">
            <v>001.17.00720</v>
          </cell>
          <cell r="B850" t="str">
            <v>Fornecimento e instalação de cabo de cobre seção 16.00 mm2, com isolamento para 750 v, com caract. não propagante ao fogo e auto extinguível, pirastic ou similar.</v>
          </cell>
          <cell r="C850" t="str">
            <v>ML</v>
          </cell>
          <cell r="D850">
            <v>4.9938000000000002</v>
          </cell>
        </row>
        <row r="851">
          <cell r="A851" t="str">
            <v>001.17.00740</v>
          </cell>
          <cell r="B851" t="str">
            <v>Fornecimento e instalação de cabo de cobre seção 25.00 mm2, com isolamento para 750 v, com caract. não propagante ao fogo e auto extinguível, pirastic ou similar.</v>
          </cell>
          <cell r="C851" t="str">
            <v>ML</v>
          </cell>
          <cell r="D851">
            <v>8.0535999999999994</v>
          </cell>
        </row>
        <row r="852">
          <cell r="A852" t="str">
            <v>001.17.00760</v>
          </cell>
          <cell r="B852" t="str">
            <v>Fornecimento e instalação de cabo de cobre seção 35.00 mm2, com isolamento para 750 v, com caract. não propagante ao fogo e auto extinguível, pirastic ou similar.</v>
          </cell>
          <cell r="C852" t="str">
            <v>ML</v>
          </cell>
          <cell r="D852">
            <v>10.704499999999999</v>
          </cell>
        </row>
        <row r="853">
          <cell r="A853" t="str">
            <v>001.17.00780</v>
          </cell>
          <cell r="B853" t="str">
            <v>Fornecimento e instalação de cabo de cobre seção 50.00 mm2, com isolamento para 750 v, com caract. não propagante ao fogo e auto extinguível, pirastic ou similar.</v>
          </cell>
          <cell r="C853" t="str">
            <v>ML</v>
          </cell>
          <cell r="D853">
            <v>14.883900000000001</v>
          </cell>
        </row>
        <row r="854">
          <cell r="A854" t="str">
            <v>001.17.00800</v>
          </cell>
          <cell r="B854" t="str">
            <v>Fornecimento e instalação de cabo de cobre seção 70.00 mm2, com isolamento para 750 v, com caract. não propagante ao fogo e auto extinguível, pirastic ou similar.</v>
          </cell>
          <cell r="C854" t="str">
            <v>ML</v>
          </cell>
          <cell r="D854">
            <v>20.595099999999999</v>
          </cell>
        </row>
        <row r="855">
          <cell r="A855" t="str">
            <v>001.17.00820</v>
          </cell>
          <cell r="B855" t="str">
            <v>Fornecimento e instalação de cabo de cobre seção 95.00 mm2, com isolamento para 750 v, com caract. não propagante ao fogo e auto extinguível, pirastic ou similar.</v>
          </cell>
          <cell r="C855" t="str">
            <v>ML</v>
          </cell>
          <cell r="D855">
            <v>26.4086</v>
          </cell>
        </row>
        <row r="856">
          <cell r="A856" t="str">
            <v>001.17.00840</v>
          </cell>
          <cell r="B856" t="str">
            <v>Fornecimento e instalação de cabo de cobre seção 120.00 mm2, com isolamento para 750 v, com caract. não propagante ao fogo e auto extinguível, pirastic ou similar.</v>
          </cell>
          <cell r="C856" t="str">
            <v>ML</v>
          </cell>
          <cell r="D856">
            <v>33.341999999999999</v>
          </cell>
        </row>
        <row r="857">
          <cell r="A857" t="str">
            <v>001.17.00860</v>
          </cell>
          <cell r="B857" t="str">
            <v>Fornecimento e instalação de cabo de cobre seção 150.00 mm2, com isolamento para 750 v, com caract. não propagante ao fogo e auto extinguível, pirastic ou similar.</v>
          </cell>
          <cell r="C857" t="str">
            <v>ML</v>
          </cell>
          <cell r="D857">
            <v>40.428100000000001</v>
          </cell>
        </row>
        <row r="858">
          <cell r="A858" t="str">
            <v>001.17.00880</v>
          </cell>
          <cell r="B858" t="str">
            <v>Fornecimento e instalação de cabo de cobre seção 185.00 mm2, com isolamento para 750 v, com caract. não propagante ao fogo e auto extinguível, pirastic ou similar.</v>
          </cell>
          <cell r="C858" t="str">
            <v>ML</v>
          </cell>
          <cell r="D858">
            <v>51.388599999999997</v>
          </cell>
        </row>
        <row r="859">
          <cell r="A859" t="str">
            <v>001.17.00900</v>
          </cell>
          <cell r="B859" t="str">
            <v>Fornecimento e instalação de cabo de cobre seção 240.00 mm2, com isolamento para 750 v, com caract. não propagante ao fogo e auto extinguível, pirastic ou similar.</v>
          </cell>
          <cell r="C859" t="str">
            <v>ML</v>
          </cell>
          <cell r="D859">
            <v>67.194000000000003</v>
          </cell>
        </row>
        <row r="860">
          <cell r="A860" t="str">
            <v>001.17.00920</v>
          </cell>
          <cell r="B860" t="str">
            <v>Fornecimento e instalação de cabo de cobre seção 300.00 mm2, com isolamento para 750 v, com caract. não propagante ao fogo e auto extinguível, pirastic ou similar.</v>
          </cell>
          <cell r="C860" t="str">
            <v>ML</v>
          </cell>
          <cell r="D860">
            <v>86.567899999999995</v>
          </cell>
        </row>
        <row r="861">
          <cell r="A861" t="str">
            <v>001.17.00940</v>
          </cell>
          <cell r="B861" t="str">
            <v>Fornecimento e instalação de cabo de cobre seção 400.00 mm2, com isolamento para 750 v, com caract. não propagante ao fogo e auto extinguível, pirastic ou similar.</v>
          </cell>
          <cell r="C861" t="str">
            <v>ML</v>
          </cell>
          <cell r="D861">
            <v>128.47980000000001</v>
          </cell>
        </row>
        <row r="862">
          <cell r="A862" t="str">
            <v>001.17.00960</v>
          </cell>
          <cell r="B862" t="str">
            <v>Fornecimento e instalação de cabo de cobre seção 500.00 mm2, com isolamento para 750 v, com caract. não propagante ao fogo e auto extinguível, pirastic ou similar.</v>
          </cell>
          <cell r="C862" t="str">
            <v>ML</v>
          </cell>
          <cell r="D862">
            <v>132.3663</v>
          </cell>
        </row>
        <row r="863">
          <cell r="A863" t="str">
            <v>001.17.00980</v>
          </cell>
          <cell r="B863" t="str">
            <v>Fornecimento e instalação de cabo de cobre seção 2x2.50 mm2, com isolamento para 0.60 /1.00 Kv, com caract. não propagante ao fogo e auto extinguível, sintenax ou similar.</v>
          </cell>
          <cell r="C863" t="str">
            <v>ML</v>
          </cell>
          <cell r="D863">
            <v>2.3454999999999999</v>
          </cell>
        </row>
        <row r="864">
          <cell r="A864" t="str">
            <v>001.17.01000</v>
          </cell>
          <cell r="B864" t="str">
            <v>Fornecimento e instalação de cabo de cobre seção 2x4.00 mm2, com isolamento para 0.60 /1.00 Kv, com caract. não propagante ao fogo e auto extinguível, sintenax ou similar.</v>
          </cell>
          <cell r="C864" t="str">
            <v>ML</v>
          </cell>
          <cell r="D864">
            <v>3.5691999999999999</v>
          </cell>
        </row>
        <row r="865">
          <cell r="A865" t="str">
            <v>001.17.01020</v>
          </cell>
          <cell r="B865" t="str">
            <v>Fornecimento e instalação de cabo de cobre seção 2x6.00 mm2, com isolamento para 0.60 /1.00 Kv, com caract. não propagante ao fogo e auto extinguível, sintenax ou similar.</v>
          </cell>
          <cell r="C865" t="str">
            <v>ML</v>
          </cell>
          <cell r="D865">
            <v>5.2519</v>
          </cell>
        </row>
        <row r="866">
          <cell r="A866" t="str">
            <v>001.17.01040</v>
          </cell>
          <cell r="B866" t="str">
            <v>Fornecimento e instalação de cabo de cobre seção 2x10.00 mm2, com isolamento para 0.60 /1.00 Kv, com caract. não propagante ao fogo e auto extinguível, sintenax ou similar.</v>
          </cell>
          <cell r="C866" t="str">
            <v>ML</v>
          </cell>
          <cell r="D866">
            <v>8.5654000000000003</v>
          </cell>
        </row>
        <row r="867">
          <cell r="A867" t="str">
            <v>001.17.01060</v>
          </cell>
          <cell r="B867" t="str">
            <v>Fornecimento e instalação de cabo de cobre seção 3x2.50 mm2, com isolamento para 0.60 /1.00 Kv, com caract. não propagante ao fogo e auto extinguível, sintenax ou similar.</v>
          </cell>
          <cell r="C867" t="str">
            <v>ML</v>
          </cell>
          <cell r="D867">
            <v>3.1615000000000002</v>
          </cell>
        </row>
        <row r="868">
          <cell r="A868" t="str">
            <v>001.17.01080</v>
          </cell>
          <cell r="B868" t="str">
            <v>Fornecimento e instalação de cabo de cobre seção 3x4.00 mm2, com isolamento para 0.60 /1.00 Kv, com caract. não propagante ao fogo e auto extinguível, sintenax ou similar.</v>
          </cell>
          <cell r="C868" t="str">
            <v>ML</v>
          </cell>
          <cell r="D868">
            <v>4.7422000000000004</v>
          </cell>
        </row>
        <row r="869">
          <cell r="A869" t="str">
            <v>001.17.01100</v>
          </cell>
          <cell r="B869" t="str">
            <v>Fornecimento e instalação de cabo de cobre seção 3x6.00 mm2, com isolamento para 0.60 /1.00 Kv, com caract. não propagante ao fogo e auto extinguível, sintenax ou similar.</v>
          </cell>
          <cell r="C869" t="str">
            <v>ML</v>
          </cell>
          <cell r="D869">
            <v>6.5269000000000004</v>
          </cell>
        </row>
        <row r="870">
          <cell r="A870" t="str">
            <v>001.17.01120</v>
          </cell>
          <cell r="B870" t="str">
            <v>Fornecimento e instalação de cabo de cobre seção 3x10.00 mm2, com isolamento para 0.60 /1.00 Kv, com caract. não propagante ao fogo e auto extinguível, sintenax ou similar.</v>
          </cell>
          <cell r="C870" t="str">
            <v>ML</v>
          </cell>
          <cell r="D870">
            <v>11.2174</v>
          </cell>
        </row>
        <row r="871">
          <cell r="A871" t="str">
            <v>001.17.01140</v>
          </cell>
          <cell r="B871" t="str">
            <v>Fornecimento e instalação de cabos de cobre seção 4.00 mm2,para tensão de 1000 volts formado por condutor de fio de cobre isolado com material de característica não propagante ao fogo</v>
          </cell>
          <cell r="C871" t="str">
            <v>ML</v>
          </cell>
          <cell r="D871">
            <v>1.9363999999999999</v>
          </cell>
        </row>
        <row r="872">
          <cell r="A872" t="str">
            <v>001.17.01160</v>
          </cell>
          <cell r="B872" t="str">
            <v>Fornecimento e instalação de cabos de cobre seção 6.00 mm2,para tensão de 1000 volts formado por condutor de fio de cobre isolado com material de característica não propagante ao fogo</v>
          </cell>
          <cell r="C872" t="str">
            <v>ML</v>
          </cell>
          <cell r="D872">
            <v>2.5855999999999999</v>
          </cell>
        </row>
        <row r="873">
          <cell r="A873" t="str">
            <v>001.17.01180</v>
          </cell>
          <cell r="B873" t="str">
            <v>Fornecimento e instalação de cabos de cobre seção 10.00 mm2,para tensão de 1000 volts formado por condutor de fio de cobre isolado com material de característica não propagante ao fogo</v>
          </cell>
          <cell r="C873" t="str">
            <v>ML</v>
          </cell>
          <cell r="D873">
            <v>3.6796000000000002</v>
          </cell>
        </row>
        <row r="874">
          <cell r="A874" t="str">
            <v>001.17.01200</v>
          </cell>
          <cell r="B874" t="str">
            <v>Fornecimento e instalação de cabos de cobre seção 16.00 mm2,para tensão de 1000 volts formado por condutor de fio de cobre isolado com material de característica não propagante ao fogo</v>
          </cell>
          <cell r="C874" t="str">
            <v>ML</v>
          </cell>
          <cell r="D874">
            <v>5.5650000000000004</v>
          </cell>
        </row>
        <row r="875">
          <cell r="A875" t="str">
            <v>001.17.01220</v>
          </cell>
          <cell r="B875" t="str">
            <v>Fornecimento e instalação de cabos de cobre seção 25.00 mm2,para tensão de 1000 volts formado por condutor de fio de cobre isolado com material de característica não propagante ao fogo</v>
          </cell>
          <cell r="C875" t="str">
            <v>ML</v>
          </cell>
          <cell r="D875">
            <v>8.3596000000000004</v>
          </cell>
        </row>
        <row r="876">
          <cell r="A876" t="str">
            <v>001.17.01240</v>
          </cell>
          <cell r="B876" t="str">
            <v>Fornecimento e instalação de cabos de cobre seção 35.00 mm2,para tensão de 1000 volts formado por condutor de fio de cobre isolado com material de característica não propagante ao fogo</v>
          </cell>
          <cell r="C876" t="str">
            <v>ML</v>
          </cell>
          <cell r="D876">
            <v>10.2149</v>
          </cell>
        </row>
        <row r="877">
          <cell r="A877" t="str">
            <v>001.17.01260</v>
          </cell>
          <cell r="B877" t="str">
            <v>Fornecimento e instalação de cabos de cobre seção 50.00 mm2,para tensão de 1000 volts formado por condutor de fio de cobre isolado com material de característica não propagante ao fogo</v>
          </cell>
          <cell r="C877" t="str">
            <v>ML</v>
          </cell>
          <cell r="D877">
            <v>16.5669</v>
          </cell>
        </row>
        <row r="878">
          <cell r="A878" t="str">
            <v>001.17.01280</v>
          </cell>
          <cell r="B878" t="str">
            <v>Fornecimento e instalação de cabos de cobre seção 70.00 mm2,para tensão de 1000 volts formado por condutor de fio de cobre isolado com material de característica não propagante ao fogo</v>
          </cell>
          <cell r="C878" t="str">
            <v>ML</v>
          </cell>
          <cell r="D878">
            <v>18.7591</v>
          </cell>
        </row>
        <row r="879">
          <cell r="A879" t="str">
            <v>001.17.01300</v>
          </cell>
          <cell r="B879" t="str">
            <v>Fornecimento e instalação de cabos de cobre seção 95.00 mm2,para tensão de 1000 volts formado por condutor de fio de cobre isolado com material de característica não propagante ao fogo</v>
          </cell>
          <cell r="C879" t="str">
            <v>ML</v>
          </cell>
          <cell r="D879">
            <v>25.0928</v>
          </cell>
        </row>
        <row r="880">
          <cell r="A880" t="str">
            <v>001.17.01320</v>
          </cell>
          <cell r="B880" t="str">
            <v>Fornecimento e instalação de cabos de cobre seção 120.00 mm2,para tensão de 1000 volts formado por condutor de fio de cobre isolado com material de característica não propagante ao fogo 2</v>
          </cell>
          <cell r="C880" t="str">
            <v>ML</v>
          </cell>
          <cell r="D880">
            <v>31.516200000000001</v>
          </cell>
        </row>
        <row r="881">
          <cell r="A881" t="str">
            <v>001.17.01340</v>
          </cell>
          <cell r="B881" t="str">
            <v>Fornecimento e instalação de cabos de cobre seção 150 mm2,para tensão de 1000 volts formado por condutor de fio de cobre isolado com material de característica não propagante ao fogo</v>
          </cell>
          <cell r="C881" t="str">
            <v>ML</v>
          </cell>
          <cell r="D881">
            <v>38.112699999999997</v>
          </cell>
        </row>
        <row r="882">
          <cell r="A882" t="str">
            <v>001.17.01360</v>
          </cell>
          <cell r="B882" t="str">
            <v>Fornecimento e instalação de cabos de cobre seção 185 mm2,para tensão de 1000 volts formado por condutor de fio de cobre isolado com material de característica não propagante ao fogo</v>
          </cell>
          <cell r="C882" t="str">
            <v>ML</v>
          </cell>
          <cell r="D882">
            <v>48.614199999999997</v>
          </cell>
        </row>
        <row r="883">
          <cell r="A883" t="str">
            <v>001.17.01380</v>
          </cell>
          <cell r="B883" t="str">
            <v>Fornecimento e instalação de cabos de cobre seção 240 mm2,para tensão de 1000 volts formado por condutor de fio de cobre isolado com material de característica não propagante ao fogo</v>
          </cell>
          <cell r="C883" t="str">
            <v>ML</v>
          </cell>
          <cell r="D883">
            <v>62.348999999999997</v>
          </cell>
        </row>
        <row r="884">
          <cell r="A884" t="str">
            <v>001.17.01400</v>
          </cell>
          <cell r="B884" t="str">
            <v>Fornecimento e instalação de cabos de seção 300 mm2,para tensão de 1000 volts formado por condutor de fio de cobre isolado com material de característica não propagante ao fogo</v>
          </cell>
          <cell r="C884" t="str">
            <v>ML</v>
          </cell>
          <cell r="D884">
            <v>79.631900000000002</v>
          </cell>
        </row>
        <row r="885">
          <cell r="A885" t="str">
            <v>001.17.01420</v>
          </cell>
          <cell r="B885" t="str">
            <v>Fornecimento e instalação de cabo de cobre seção 25 mm2,com isolamento de 15 kv</v>
          </cell>
          <cell r="C885" t="str">
            <v>ML</v>
          </cell>
          <cell r="D885">
            <v>37.429600000000001</v>
          </cell>
        </row>
        <row r="886">
          <cell r="A886" t="str">
            <v>001.17.01440</v>
          </cell>
          <cell r="B886" t="str">
            <v>Fornecimento e instalação de eletroduto de pvc 1 1/4"""""""" corrugado tipo kanaflex</v>
          </cell>
          <cell r="C886" t="str">
            <v>ML</v>
          </cell>
          <cell r="D886">
            <v>4.6773999999999996</v>
          </cell>
        </row>
        <row r="887">
          <cell r="A887" t="str">
            <v>001.17.01460</v>
          </cell>
          <cell r="B887" t="str">
            <v>Fornecimento e instalação de eletroduto de pvc 1 1/2"""""""" corrugado tipo kanaflex</v>
          </cell>
          <cell r="C887" t="str">
            <v>ML</v>
          </cell>
          <cell r="D887">
            <v>5.5545999999999998</v>
          </cell>
        </row>
        <row r="888">
          <cell r="A888" t="str">
            <v>001.17.01500</v>
          </cell>
          <cell r="B888" t="str">
            <v>Fornecimento e instalação de eletroduto rígido de ferro galvanizado  1/2"""" c/ rosca nas duas pontas em barra de 3 metros - Médio</v>
          </cell>
          <cell r="C888" t="str">
            <v>UN</v>
          </cell>
          <cell r="D888">
            <v>19.233899999999998</v>
          </cell>
        </row>
        <row r="889">
          <cell r="A889" t="str">
            <v>001.17.01520</v>
          </cell>
          <cell r="B889" t="str">
            <v>Fornecimento e instalação de eletroduto rígido de ferro galvanizado  3/4"""" c/ rosca nas duas pontas em barra de 3 metros - Médio</v>
          </cell>
          <cell r="C889" t="str">
            <v>UN</v>
          </cell>
          <cell r="D889">
            <v>22.9299</v>
          </cell>
        </row>
        <row r="890">
          <cell r="A890" t="str">
            <v>001.17.01540</v>
          </cell>
          <cell r="B890" t="str">
            <v>Fornecimento e instalação de eletroduto rígido de ferro galvanizado 1"""" c/ rosca nas duas pontas em barra de 3 metros - Médio</v>
          </cell>
          <cell r="C890" t="str">
            <v>UN</v>
          </cell>
          <cell r="D890">
            <v>26.741399999999999</v>
          </cell>
        </row>
        <row r="891">
          <cell r="A891" t="str">
            <v>001.17.01560</v>
          </cell>
          <cell r="B891" t="str">
            <v>Fornecimento e instalação de eletroduto rígido de ferro galvanizado 1 1/4"""" c/ rosca nas duas pontas em barra de 3 metros - Médio</v>
          </cell>
          <cell r="C891" t="str">
            <v>UN</v>
          </cell>
          <cell r="D891">
            <v>37.051299999999998</v>
          </cell>
        </row>
        <row r="892">
          <cell r="A892" t="str">
            <v>001.17.01580</v>
          </cell>
          <cell r="B892" t="str">
            <v>Fornecimento e instalação de eletroduto rígido de ferro galvanizado 1 1/2"""" c/ rosca nas duas pontas em barra de 3 metros - Médio</v>
          </cell>
          <cell r="C892" t="str">
            <v>UN</v>
          </cell>
          <cell r="D892">
            <v>49.987299999999998</v>
          </cell>
        </row>
        <row r="893">
          <cell r="A893" t="str">
            <v>001.17.01600</v>
          </cell>
          <cell r="B893" t="str">
            <v>Fornecimento e instalação de eletroduto rígido de ferro galvanizado 2"""" c/ rosca nas duas pontas em barra de 3 metros - Médio</v>
          </cell>
          <cell r="C893" t="str">
            <v>UN</v>
          </cell>
          <cell r="D893">
            <v>66.619299999999996</v>
          </cell>
        </row>
        <row r="894">
          <cell r="A894" t="str">
            <v>001.17.01620</v>
          </cell>
          <cell r="B894" t="str">
            <v>Fornecimento e instalação de eletroduto rígido de ferro galvanizado 2 1/2"""" c/ rosca nas duas pontas em barra de 3 metros - Médio</v>
          </cell>
          <cell r="C894" t="str">
            <v>UN</v>
          </cell>
          <cell r="D894">
            <v>69.936300000000003</v>
          </cell>
        </row>
        <row r="895">
          <cell r="A895" t="str">
            <v>001.17.01640</v>
          </cell>
          <cell r="B895" t="str">
            <v>Fornecimento e instalação de eletroduto rígido de ferro galvanizado 3"""" c/ rosca nas duas pontas em barra de 3 metros - Médio</v>
          </cell>
          <cell r="C895" t="str">
            <v>UN</v>
          </cell>
          <cell r="D895">
            <v>117.46980000000001</v>
          </cell>
        </row>
        <row r="896">
          <cell r="A896" t="str">
            <v>001.17.01660</v>
          </cell>
          <cell r="B896" t="str">
            <v>Fornecimento e instalação de eletroduto rígido de ferro galvanizado 4"""" c/ rosca nas duas pontas em barra de 3 metros - Médio</v>
          </cell>
          <cell r="C896" t="str">
            <v>UN</v>
          </cell>
          <cell r="D896">
            <v>149.5788</v>
          </cell>
        </row>
        <row r="897">
          <cell r="A897" t="str">
            <v>001.17.01680</v>
          </cell>
          <cell r="B897" t="str">
            <v>Fornecimento e instalação de eletroduto de pvc  1/2"""""""" roscável anti-chama em barra de 3 m</v>
          </cell>
          <cell r="C897" t="str">
            <v>UN</v>
          </cell>
          <cell r="D897">
            <v>5.6475999999999997</v>
          </cell>
        </row>
        <row r="898">
          <cell r="A898" t="str">
            <v>001.17.01700</v>
          </cell>
          <cell r="B898" t="str">
            <v>Fornecimento e instalação de eletroduto de pvc  3/4"""""""" roscável anti-chama em barra de 3 m</v>
          </cell>
          <cell r="C898" t="str">
            <v>UN</v>
          </cell>
          <cell r="D898">
            <v>6.4875999999999996</v>
          </cell>
        </row>
        <row r="899">
          <cell r="A899" t="str">
            <v>001.17.01720</v>
          </cell>
          <cell r="B899" t="str">
            <v>Fornecimento e instalação de eletroduto de pvc  1"""""""" roscável anti-chama em barra de 3 m</v>
          </cell>
          <cell r="C899" t="str">
            <v>UN</v>
          </cell>
          <cell r="D899">
            <v>8.5876000000000001</v>
          </cell>
        </row>
        <row r="900">
          <cell r="A900" t="str">
            <v>001.17.01740</v>
          </cell>
          <cell r="B900" t="str">
            <v>Fornecimento e instalação de eletroduto de pvc  1 1/4"""""""" roscável anti-chama em barra de 3 m</v>
          </cell>
          <cell r="C900" t="str">
            <v>UN</v>
          </cell>
          <cell r="D900">
            <v>12.9339</v>
          </cell>
        </row>
        <row r="901">
          <cell r="A901" t="str">
            <v>001.17.01760</v>
          </cell>
          <cell r="B901" t="str">
            <v>Fornecimento e instalação de eletroduto de pvc  1 1/2"""""""" roscável anti-chama em barra de 3 m</v>
          </cell>
          <cell r="C901" t="str">
            <v>UN</v>
          </cell>
          <cell r="D901">
            <v>14.4039</v>
          </cell>
        </row>
        <row r="902">
          <cell r="A902" t="str">
            <v>001.17.01780</v>
          </cell>
          <cell r="B902" t="str">
            <v>Fornecimento e instalação de eletroduto de pvc  2"""""""" roscável anti-chama em barra de 3 m</v>
          </cell>
          <cell r="C902" t="str">
            <v>UN</v>
          </cell>
          <cell r="D902">
            <v>18.498899999999999</v>
          </cell>
        </row>
        <row r="903">
          <cell r="A903" t="str">
            <v>001.17.01800</v>
          </cell>
          <cell r="B903" t="str">
            <v>Fornecimento e instalação de eletroduto de pvc  2 1/2"""""""" roscável anti-chama em barra de 3 m</v>
          </cell>
          <cell r="C903" t="str">
            <v>UN</v>
          </cell>
          <cell r="D903">
            <v>31.560199999999998</v>
          </cell>
        </row>
        <row r="904">
          <cell r="A904" t="str">
            <v>001.17.01820</v>
          </cell>
          <cell r="B904" t="str">
            <v>Fornecimento e instalação de eletroduto de pvc  3"""""""" roscável anti-chama em barra de 3 m</v>
          </cell>
          <cell r="C904" t="str">
            <v>UN</v>
          </cell>
          <cell r="D904">
            <v>33.240200000000002</v>
          </cell>
        </row>
        <row r="905">
          <cell r="A905" t="str">
            <v>001.17.01840</v>
          </cell>
          <cell r="B905" t="str">
            <v>Fornecimento e instalação de eletroduto de pvc  4"""""""" roscável anti-chama em barra de 3 m</v>
          </cell>
          <cell r="C905" t="str">
            <v>UN</v>
          </cell>
          <cell r="D905">
            <v>41.955199999999998</v>
          </cell>
        </row>
        <row r="906">
          <cell r="A906" t="str">
            <v>001.17.01850</v>
          </cell>
          <cell r="B906" t="str">
            <v>Fornecimento e instalação de conjunto bucha e arruela 1/2"""" de pvc para eletroduto roscável</v>
          </cell>
          <cell r="C906" t="str">
            <v>CJ</v>
          </cell>
          <cell r="D906">
            <v>0.4975</v>
          </cell>
        </row>
        <row r="907">
          <cell r="A907" t="str">
            <v>001.17.01860</v>
          </cell>
          <cell r="B907" t="str">
            <v>Fornecimento e instalação de conjunto bucha e arruela 3/4"""""""" de pvc para eletroduto roscáve</v>
          </cell>
          <cell r="C907" t="str">
            <v>CJ</v>
          </cell>
          <cell r="D907">
            <v>0.52749999999999997</v>
          </cell>
        </row>
        <row r="908">
          <cell r="A908" t="str">
            <v>001.17.01880</v>
          </cell>
          <cell r="B908" t="str">
            <v>Fornecimento e instalação de conjunto bucha e arruela 1"""""""" de pvc para eletroduto roscável</v>
          </cell>
          <cell r="C908" t="str">
            <v>CJ</v>
          </cell>
          <cell r="D908">
            <v>0.6875</v>
          </cell>
        </row>
        <row r="909">
          <cell r="A909" t="str">
            <v>001.17.01900</v>
          </cell>
          <cell r="B909" t="str">
            <v>Fornecimento e instalação de conjunto bucha e arruela 1 1/4"""""""" de pvc para eletroduto roscável</v>
          </cell>
          <cell r="C909" t="str">
            <v>CJ</v>
          </cell>
          <cell r="D909">
            <v>1.2450000000000001</v>
          </cell>
        </row>
        <row r="910">
          <cell r="A910" t="str">
            <v>001.17.01920</v>
          </cell>
          <cell r="B910" t="str">
            <v>Fornecimento e instalação de conjunto bucha e arruela 1 1/2"""""""",de pvc para eletroduto roscável</v>
          </cell>
          <cell r="C910" t="str">
            <v>CJ</v>
          </cell>
          <cell r="D910">
            <v>1.425</v>
          </cell>
        </row>
        <row r="911">
          <cell r="A911" t="str">
            <v>001.17.01940</v>
          </cell>
          <cell r="B911" t="str">
            <v>Fornecimento e instalação de conjunto bucha e arruela 2"""""""", de pvc para eletroduto roscável</v>
          </cell>
          <cell r="C911" t="str">
            <v>CJ</v>
          </cell>
          <cell r="D911">
            <v>1.915</v>
          </cell>
        </row>
        <row r="912">
          <cell r="A912" t="str">
            <v>001.17.01960</v>
          </cell>
          <cell r="B912" t="str">
            <v>Fornecimento e instalação de conjunto bucha e arruela 2 1/2"""""""", de pvc para eletroduto roscável</v>
          </cell>
          <cell r="C912" t="str">
            <v>CJ</v>
          </cell>
          <cell r="D912">
            <v>3.3275000000000001</v>
          </cell>
        </row>
        <row r="913">
          <cell r="A913" t="str">
            <v>001.17.01980</v>
          </cell>
          <cell r="B913" t="str">
            <v>Fornecimento e instalação de conjunto bucha e arruela 3"""""""", de pvc para eletroduto roscável</v>
          </cell>
          <cell r="C913" t="str">
            <v>CJ</v>
          </cell>
          <cell r="D913">
            <v>3.9775</v>
          </cell>
        </row>
        <row r="914">
          <cell r="A914" t="str">
            <v>001.17.02000</v>
          </cell>
          <cell r="B914" t="str">
            <v>Fornecimento e instalação de conjunto bucha e arruela 4"""""""" de pvc para eletroduto roscável</v>
          </cell>
          <cell r="C914" t="str">
            <v>CJ</v>
          </cell>
          <cell r="D914">
            <v>5.3075000000000001</v>
          </cell>
        </row>
        <row r="915">
          <cell r="A915" t="str">
            <v>001.17.02020</v>
          </cell>
          <cell r="B915" t="str">
            <v>Fornecimento e instalação de curva 90º de pvc 1/2"""""""" para eletroduto roscável</v>
          </cell>
          <cell r="C915" t="str">
            <v>UN</v>
          </cell>
          <cell r="D915">
            <v>1.3501000000000001</v>
          </cell>
        </row>
        <row r="916">
          <cell r="A916" t="str">
            <v>001.17.02040</v>
          </cell>
          <cell r="B916" t="str">
            <v>Fornecimento e instalação de curva 90º de pvc 3/4"""""""" para eletroduto roscável</v>
          </cell>
          <cell r="C916" t="str">
            <v>UN</v>
          </cell>
          <cell r="D916">
            <v>1.7375</v>
          </cell>
        </row>
        <row r="917">
          <cell r="A917" t="str">
            <v>001.17.02060</v>
          </cell>
          <cell r="B917" t="str">
            <v>Fornecimento e instalação de curva 90º de pvc 1"""""""" para eletroduto roscável</v>
          </cell>
          <cell r="C917" t="str">
            <v>UN</v>
          </cell>
          <cell r="D917">
            <v>2.2374999999999998</v>
          </cell>
        </row>
        <row r="918">
          <cell r="A918" t="str">
            <v>001.17.02080</v>
          </cell>
          <cell r="B918" t="str">
            <v>Fornecimento e instalação de curva 90º de pvc 1 1/4"""""""" para eletroduto roscável</v>
          </cell>
          <cell r="C918" t="str">
            <v>UN</v>
          </cell>
          <cell r="D918">
            <v>2.9249999999999998</v>
          </cell>
        </row>
        <row r="919">
          <cell r="A919" t="str">
            <v>001.17.02100</v>
          </cell>
          <cell r="B919" t="str">
            <v>Fornecimento e instalação de curva 90º de pvc 1 1/2"""""""" para eletroduto roscável</v>
          </cell>
          <cell r="C919" t="str">
            <v>UN</v>
          </cell>
          <cell r="D919">
            <v>3.3250000000000002</v>
          </cell>
        </row>
        <row r="920">
          <cell r="A920" t="str">
            <v>001.17.02120</v>
          </cell>
          <cell r="B920" t="str">
            <v>Fornecimento e instalação de curva 90º de pvc 2"""""""" para eletroduto roscável</v>
          </cell>
          <cell r="C920" t="str">
            <v>UN</v>
          </cell>
          <cell r="D920">
            <v>4.625</v>
          </cell>
        </row>
        <row r="921">
          <cell r="A921" t="str">
            <v>001.17.02140</v>
          </cell>
          <cell r="B921" t="str">
            <v>Fornecimento e instalação de curva 90º de pvc 2 1/2"""""""" para eletroduto roscável</v>
          </cell>
          <cell r="C921" t="str">
            <v>UN</v>
          </cell>
          <cell r="D921">
            <v>8.8063000000000002</v>
          </cell>
        </row>
        <row r="922">
          <cell r="A922" t="str">
            <v>001.17.02160</v>
          </cell>
          <cell r="B922" t="str">
            <v>Fornecimento e instalação de curva 90º de pvc 3"""""""" para eletroduto roscável</v>
          </cell>
          <cell r="C922" t="str">
            <v>UN</v>
          </cell>
          <cell r="D922">
            <v>9.0062999999999995</v>
          </cell>
        </row>
        <row r="923">
          <cell r="A923" t="str">
            <v>001.17.02180</v>
          </cell>
          <cell r="B923" t="str">
            <v>Fornecimento e instalação de curva 90º de pvc 4"""""""" para eletroduto roscável</v>
          </cell>
          <cell r="C923" t="str">
            <v>UN</v>
          </cell>
          <cell r="D923">
            <v>16.906300000000002</v>
          </cell>
        </row>
        <row r="924">
          <cell r="A924" t="str">
            <v>001.17.02200</v>
          </cell>
          <cell r="B924" t="str">
            <v>Fornecimento e instalação de curva 135° de pvc 3/4"""""""" para eletroduto roscável</v>
          </cell>
          <cell r="C924" t="str">
            <v>UN</v>
          </cell>
          <cell r="D924">
            <v>2.1375000000000002</v>
          </cell>
        </row>
        <row r="925">
          <cell r="A925" t="str">
            <v>001.17.02220</v>
          </cell>
          <cell r="B925" t="str">
            <v>Fornecimento e instalação de curva 135° de pvc 1"""""""" para eletroduto roscável</v>
          </cell>
          <cell r="C925" t="str">
            <v>UN</v>
          </cell>
          <cell r="D925">
            <v>3.4575</v>
          </cell>
        </row>
        <row r="926">
          <cell r="A926" t="str">
            <v>001.17.02240</v>
          </cell>
          <cell r="B926" t="str">
            <v>Fornecimento e instalação de curva 135° de pvc 1 1/4"""""""" para eletroduto roscável</v>
          </cell>
          <cell r="C926" t="str">
            <v>UN</v>
          </cell>
          <cell r="D926">
            <v>7.3250000000000002</v>
          </cell>
        </row>
        <row r="927">
          <cell r="A927" t="str">
            <v>001.17.02260</v>
          </cell>
          <cell r="B927" t="str">
            <v>Fornecimento e instalação de curva 135° de pvc 1 1/2"""""""" para eletroduto roscável</v>
          </cell>
          <cell r="C927" t="str">
            <v>UN</v>
          </cell>
          <cell r="D927">
            <v>9.625</v>
          </cell>
        </row>
        <row r="928">
          <cell r="A928" t="str">
            <v>001.17.02280</v>
          </cell>
          <cell r="B928" t="str">
            <v>Fornecimento e instalação de curva 135° de pvc 2"""""""" para eletroduto roscável</v>
          </cell>
          <cell r="C928" t="str">
            <v>UN</v>
          </cell>
          <cell r="D928">
            <v>13.625</v>
          </cell>
        </row>
        <row r="929">
          <cell r="A929" t="str">
            <v>001.17.02300</v>
          </cell>
          <cell r="B929" t="str">
            <v>Fornecimento e instalação de luva pvc 1/2"""""""" p/ eletroduto roscável</v>
          </cell>
          <cell r="C929" t="str">
            <v>UN</v>
          </cell>
          <cell r="D929">
            <v>0.76880000000000004</v>
          </cell>
        </row>
        <row r="930">
          <cell r="A930" t="str">
            <v>001.17.02320</v>
          </cell>
          <cell r="B930" t="str">
            <v>Fornecimento e instalação de luva pvc 3/4"""""""" p/ eletroduto roscável</v>
          </cell>
          <cell r="C930" t="str">
            <v>UN</v>
          </cell>
          <cell r="D930">
            <v>0.86880000000000002</v>
          </cell>
        </row>
        <row r="931">
          <cell r="A931" t="str">
            <v>001.17.02340</v>
          </cell>
          <cell r="B931" t="str">
            <v>Fornecimento e instalação de luva pvc 1"""""""" p/ eletruduto roscável</v>
          </cell>
          <cell r="C931" t="str">
            <v>UN</v>
          </cell>
          <cell r="D931">
            <v>1.0688</v>
          </cell>
        </row>
        <row r="932">
          <cell r="A932" t="str">
            <v>001.17.02360</v>
          </cell>
          <cell r="B932" t="str">
            <v>Fornecimento e instalação de luva pvc 1 1/4"""""""" p/ eletroduto roscável</v>
          </cell>
          <cell r="C932" t="str">
            <v>UN</v>
          </cell>
          <cell r="D932">
            <v>1.4562999999999999</v>
          </cell>
        </row>
        <row r="933">
          <cell r="A933" t="str">
            <v>001.17.02380</v>
          </cell>
          <cell r="B933" t="str">
            <v>Fornecimento e instalação de luva pvc 1 1/2"""""""" p/ eletroduto roscável</v>
          </cell>
          <cell r="C933" t="str">
            <v>UN</v>
          </cell>
          <cell r="D933">
            <v>1.6563000000000001</v>
          </cell>
        </row>
        <row r="934">
          <cell r="A934" t="str">
            <v>001.17.02400</v>
          </cell>
          <cell r="B934" t="str">
            <v>Fornecimento e instalação de luva pvc 2"""""""" p/ eletroduto roscável</v>
          </cell>
          <cell r="C934" t="str">
            <v>UN</v>
          </cell>
          <cell r="D934">
            <v>2.5063</v>
          </cell>
        </row>
        <row r="935">
          <cell r="A935" t="str">
            <v>001.17.02420</v>
          </cell>
          <cell r="B935" t="str">
            <v>Fornecimento e instalação de luva pvc 2 1/2"""""""" p/ eletroduto roscável</v>
          </cell>
          <cell r="C935" t="str">
            <v>UN</v>
          </cell>
          <cell r="D935">
            <v>6.0575000000000001</v>
          </cell>
        </row>
        <row r="936">
          <cell r="A936" t="str">
            <v>001.17.02440</v>
          </cell>
          <cell r="B936" t="str">
            <v>Fornecimento e instalação de luva pvc 3"""""""" p/ eletroduto roscável</v>
          </cell>
          <cell r="C936" t="str">
            <v>UN</v>
          </cell>
          <cell r="D936">
            <v>6.1375000000000002</v>
          </cell>
        </row>
        <row r="937">
          <cell r="A937" t="str">
            <v>001.17.02460</v>
          </cell>
          <cell r="B937" t="str">
            <v>Fornecimento e instalação de luva pvc 4"""""""" p/ eletroduto roscável</v>
          </cell>
          <cell r="C937" t="str">
            <v>UN</v>
          </cell>
          <cell r="D937">
            <v>14.9375</v>
          </cell>
        </row>
        <row r="938">
          <cell r="A938" t="str">
            <v>001.17.02480</v>
          </cell>
          <cell r="B938" t="str">
            <v>Fornecimento e instalação de braçadeira 3/4"""""""" p/ eletroduto</v>
          </cell>
          <cell r="C938" t="str">
            <v>UN</v>
          </cell>
          <cell r="D938">
            <v>1.5174000000000001</v>
          </cell>
        </row>
        <row r="939">
          <cell r="A939" t="str">
            <v>001.17.02500</v>
          </cell>
          <cell r="B939" t="str">
            <v>Fornecimento e instalação de braçadeira 1"""""""" p/ eletroduto</v>
          </cell>
          <cell r="C939" t="str">
            <v>UN</v>
          </cell>
          <cell r="D939">
            <v>2.0760000000000001</v>
          </cell>
        </row>
        <row r="940">
          <cell r="A940" t="str">
            <v>001.17.02520</v>
          </cell>
          <cell r="B940" t="str">
            <v>Fornecimento e instalação de braçadeira 1/2"""""""" p/ eletroduto</v>
          </cell>
          <cell r="C940" t="str">
            <v>UN</v>
          </cell>
          <cell r="D940">
            <v>1.0873999999999999</v>
          </cell>
        </row>
        <row r="941">
          <cell r="A941" t="str">
            <v>001.17.02540</v>
          </cell>
          <cell r="B941" t="str">
            <v>Fornecimento e instalação de braçadeira 2"""""""" p/ eletroduto</v>
          </cell>
          <cell r="C941" t="str">
            <v>UN</v>
          </cell>
          <cell r="D941">
            <v>3.4148000000000001</v>
          </cell>
        </row>
        <row r="942">
          <cell r="A942" t="str">
            <v>001.17.02560</v>
          </cell>
          <cell r="B942" t="str">
            <v>Fornecimento e instalação de braçadeira p/ eletroduto tipo unha de pvc, c/01 parafuso de d=25 mm (3/4"""""""")</v>
          </cell>
          <cell r="C942" t="str">
            <v>UN</v>
          </cell>
          <cell r="D942">
            <v>1.5174000000000001</v>
          </cell>
        </row>
        <row r="943">
          <cell r="A943" t="str">
            <v>001.17.02580</v>
          </cell>
          <cell r="B943" t="str">
            <v>Fornecimento e instalação de curva de ferro galvanizado de 135º diâm. 4""""""""</v>
          </cell>
          <cell r="C943" t="str">
            <v>UN</v>
          </cell>
          <cell r="D943">
            <v>82.183000000000007</v>
          </cell>
        </row>
        <row r="944">
          <cell r="A944" t="str">
            <v>001.17.02600</v>
          </cell>
          <cell r="B944" t="str">
            <v>Fornecimento e instalação de curva de ferro galvanizado de 135º diâm. 3""""""""</v>
          </cell>
          <cell r="C944" t="str">
            <v>UN</v>
          </cell>
          <cell r="D944">
            <v>47.240900000000003</v>
          </cell>
        </row>
        <row r="945">
          <cell r="A945" t="str">
            <v>001.17.02620</v>
          </cell>
          <cell r="B945" t="str">
            <v>Fornecimento e instalação de curva de ferro galvanizado de 135º diâm. 2 1/2""""""""</v>
          </cell>
          <cell r="C945" t="str">
            <v>UN</v>
          </cell>
          <cell r="D945">
            <v>35.663899999999998</v>
          </cell>
        </row>
        <row r="946">
          <cell r="A946" t="str">
            <v>001.17.02640</v>
          </cell>
          <cell r="B946" t="str">
            <v>Fornecimento e instalação de curva de ferro galvanizado de 135º diâm. 2""""""""</v>
          </cell>
          <cell r="C946" t="str">
            <v>UN</v>
          </cell>
          <cell r="D946">
            <v>23.131699999999999</v>
          </cell>
        </row>
        <row r="947">
          <cell r="A947" t="str">
            <v>001.17.02660</v>
          </cell>
          <cell r="B947" t="str">
            <v>Fornecimento e instalação de curva de ferro galvanizado de 135º diâm. 1 1/2""""""""</v>
          </cell>
          <cell r="C947" t="str">
            <v>UN</v>
          </cell>
          <cell r="D947">
            <v>15.5609</v>
          </cell>
        </row>
        <row r="948">
          <cell r="A948" t="str">
            <v>001.17.02680</v>
          </cell>
          <cell r="B948" t="str">
            <v>Fornecimento e instalação de curva de ferro galvanizado de 135º diâm. 1 1/4'</v>
          </cell>
          <cell r="C948" t="str">
            <v>UN</v>
          </cell>
          <cell r="D948">
            <v>8.7721999999999998</v>
          </cell>
        </row>
        <row r="949">
          <cell r="A949" t="str">
            <v>001.17.02700</v>
          </cell>
          <cell r="B949" t="str">
            <v>Fornecimento e instalação de curva de ferro galvanizado de 135º diâm. 1""""""""</v>
          </cell>
          <cell r="C949" t="str">
            <v>UN</v>
          </cell>
          <cell r="D949">
            <v>5.2544000000000004</v>
          </cell>
        </row>
        <row r="950">
          <cell r="A950" t="str">
            <v>001.17.02720</v>
          </cell>
          <cell r="B950" t="str">
            <v>Fornecimento e instalação de curva de ferro galvanizado de 135º diâm. 3/4'</v>
          </cell>
          <cell r="C950" t="str">
            <v>UN</v>
          </cell>
          <cell r="D950">
            <v>3.3826000000000001</v>
          </cell>
        </row>
        <row r="951">
          <cell r="A951" t="str">
            <v>001.17.02740</v>
          </cell>
          <cell r="B951" t="str">
            <v>Fornecimento e instalação de curva de ferro galvanizado de 90º diâm. 3""""""""</v>
          </cell>
          <cell r="C951" t="str">
            <v>UN</v>
          </cell>
          <cell r="D951">
            <v>48.075099999999999</v>
          </cell>
        </row>
        <row r="952">
          <cell r="A952" t="str">
            <v>001.17.02760</v>
          </cell>
          <cell r="B952" t="str">
            <v>Fornecimento e instalação de curva de ferro galvanizado de 90º diâm. 2 1/2""""""""</v>
          </cell>
          <cell r="C952" t="str">
            <v>UN</v>
          </cell>
          <cell r="D952">
            <v>23.665099999999999</v>
          </cell>
        </row>
        <row r="953">
          <cell r="A953" t="str">
            <v>001.17.02780</v>
          </cell>
          <cell r="B953" t="str">
            <v>Fornecimento e instalação de curva de ferro galvanizado de 90º diâm. 2""""""""</v>
          </cell>
          <cell r="C953" t="str">
            <v>UN</v>
          </cell>
          <cell r="D953">
            <v>18.676300000000001</v>
          </cell>
        </row>
        <row r="954">
          <cell r="A954" t="str">
            <v>001.17.02800</v>
          </cell>
          <cell r="B954" t="str">
            <v>Fornecimento e instalação de curva de ferro galvanizado de 90º diâm. 1 1/2""""""""</v>
          </cell>
          <cell r="C954" t="str">
            <v>UN</v>
          </cell>
          <cell r="D954">
            <v>10.206300000000001</v>
          </cell>
        </row>
        <row r="955">
          <cell r="A955" t="str">
            <v>001.17.02820</v>
          </cell>
          <cell r="B955" t="str">
            <v>Fornecimento e instalação de curva de ferro galvanizado de 90º diâm. 1 1/4""""""""</v>
          </cell>
          <cell r="C955" t="str">
            <v>UN</v>
          </cell>
          <cell r="D955">
            <v>8.1163000000000007</v>
          </cell>
        </row>
        <row r="956">
          <cell r="A956" t="str">
            <v>001.17.02840</v>
          </cell>
          <cell r="B956" t="str">
            <v>Fornecimento e instalação de curva de ferro galvanizado de 90º diâm. 1""""""""</v>
          </cell>
          <cell r="C956" t="str">
            <v>UN</v>
          </cell>
          <cell r="D956">
            <v>4.3475000000000001</v>
          </cell>
        </row>
        <row r="957">
          <cell r="A957" t="str">
            <v>001.17.02860</v>
          </cell>
          <cell r="B957" t="str">
            <v>Fornecimento e instalação de curva de ferro galvanizado de 90º diâm. 3/4""""""""</v>
          </cell>
          <cell r="C957" t="str">
            <v>UN</v>
          </cell>
          <cell r="D957">
            <v>3.4674999999999998</v>
          </cell>
        </row>
        <row r="958">
          <cell r="A958" t="str">
            <v>001.17.02880</v>
          </cell>
          <cell r="B958" t="str">
            <v>Fornecimento e instalação de curva de ferro galvanizado de 90º diâm. 1/2""""""""</v>
          </cell>
          <cell r="C958" t="str">
            <v>UN</v>
          </cell>
          <cell r="D958">
            <v>2.8075000000000001</v>
          </cell>
        </row>
        <row r="959">
          <cell r="A959" t="str">
            <v>001.17.02940</v>
          </cell>
          <cell r="B959" t="str">
            <v>Fornecimento e instalação de luva de ferro galvanizado  1/2""""""""</v>
          </cell>
          <cell r="C959" t="str">
            <v>UN</v>
          </cell>
          <cell r="D959">
            <v>1.4588000000000001</v>
          </cell>
        </row>
        <row r="960">
          <cell r="A960" t="str">
            <v>001.17.02960</v>
          </cell>
          <cell r="B960" t="str">
            <v>Fornecimento e instalação de luva de ferro galvanizado  3/4""""""""</v>
          </cell>
          <cell r="C960" t="str">
            <v>UN</v>
          </cell>
          <cell r="D960">
            <v>1.5688</v>
          </cell>
        </row>
        <row r="961">
          <cell r="A961" t="str">
            <v>001.17.02980</v>
          </cell>
          <cell r="B961" t="str">
            <v>Fornecimento e instalação de luva de ferro galvanizado  1""""""""</v>
          </cell>
          <cell r="C961" t="str">
            <v>UN</v>
          </cell>
          <cell r="D961">
            <v>1.8988</v>
          </cell>
        </row>
        <row r="962">
          <cell r="A962" t="str">
            <v>001.17.03000</v>
          </cell>
          <cell r="B962" t="str">
            <v>Fornecimento e instalação de luva de ferro galvanizado  1 1/4""""""""</v>
          </cell>
          <cell r="C962" t="str">
            <v>UN</v>
          </cell>
          <cell r="D962">
            <v>2.9662999999999999</v>
          </cell>
        </row>
        <row r="963">
          <cell r="A963" t="str">
            <v>001.17.03020</v>
          </cell>
          <cell r="B963" t="str">
            <v>Fornecimento e instalação de luva de ferro galvanizado  1 1/2</v>
          </cell>
          <cell r="C963" t="str">
            <v>UN</v>
          </cell>
          <cell r="D963">
            <v>3.5163000000000002</v>
          </cell>
        </row>
        <row r="964">
          <cell r="A964" t="str">
            <v>001.17.03040</v>
          </cell>
          <cell r="B964" t="str">
            <v>Fornecimento e instalação de luva de ferro galvanizado  2""""""""</v>
          </cell>
          <cell r="C964" t="str">
            <v>UN</v>
          </cell>
          <cell r="D964">
            <v>5.8262999999999998</v>
          </cell>
        </row>
        <row r="965">
          <cell r="A965" t="str">
            <v>001.17.03060</v>
          </cell>
          <cell r="B965" t="str">
            <v>Fornecimento e instalação de luva de ferro galvanizado  2 1/2""""""""</v>
          </cell>
          <cell r="C965" t="str">
            <v>UN</v>
          </cell>
          <cell r="D965">
            <v>5.8174999999999999</v>
          </cell>
        </row>
        <row r="966">
          <cell r="A966" t="str">
            <v>001.17.03080</v>
          </cell>
          <cell r="B966" t="str">
            <v>Fornecimento e instalação de luva de ferro galvanizado  3""""""""</v>
          </cell>
          <cell r="C966" t="str">
            <v>UN</v>
          </cell>
          <cell r="D966">
            <v>7.7575000000000003</v>
          </cell>
        </row>
        <row r="967">
          <cell r="A967" t="str">
            <v>001.17.03100</v>
          </cell>
          <cell r="B967" t="str">
            <v>Fornecimento e instalação de luva de ferro galvanizado  4""""""""</v>
          </cell>
          <cell r="C967" t="str">
            <v>UN</v>
          </cell>
          <cell r="D967">
            <v>10.8375</v>
          </cell>
        </row>
        <row r="968">
          <cell r="A968" t="str">
            <v>001.17.03103</v>
          </cell>
          <cell r="B968" t="str">
            <v>Fornecimento e Instalação de Bucha e Arruela D.1/2 pol p/ Eletroduto - Alumínio</v>
          </cell>
          <cell r="C968" t="str">
            <v>UN</v>
          </cell>
          <cell r="D968">
            <v>0.57350000000000001</v>
          </cell>
        </row>
        <row r="969">
          <cell r="A969" t="str">
            <v>001.17.03104</v>
          </cell>
          <cell r="B969" t="str">
            <v>Fornecimento e Instalação de Bucha e Arruela D.3/4pol p/ Eletroduto - Alumínio</v>
          </cell>
          <cell r="C969" t="str">
            <v>UN</v>
          </cell>
          <cell r="D969">
            <v>0.60750000000000004</v>
          </cell>
        </row>
        <row r="970">
          <cell r="A970" t="str">
            <v>001.17.03105</v>
          </cell>
          <cell r="B970" t="str">
            <v>Fornecimento e Instalação de Bucha e Arruela D.1pol p/ Eletroduto - Alumínio</v>
          </cell>
          <cell r="C970" t="str">
            <v>UN</v>
          </cell>
          <cell r="D970">
            <v>0.84750000000000003</v>
          </cell>
        </row>
        <row r="971">
          <cell r="A971" t="str">
            <v>001.17.03106</v>
          </cell>
          <cell r="B971" t="str">
            <v>Fornecimento e Instalação de Bucha e Arruela D 1.5pol p/ Eletroduto - Alumínio</v>
          </cell>
          <cell r="C971" t="str">
            <v>UN</v>
          </cell>
          <cell r="D971">
            <v>1.5149999999999999</v>
          </cell>
        </row>
        <row r="972">
          <cell r="A972" t="str">
            <v>001.17.03107</v>
          </cell>
          <cell r="B972" t="str">
            <v>Fornecimento e Instalação de Bucha e Arruela D.2pol p/ Eletroduto - Alumínio</v>
          </cell>
          <cell r="C972" t="str">
            <v>UN</v>
          </cell>
          <cell r="D972">
            <v>2.0550000000000002</v>
          </cell>
        </row>
        <row r="973">
          <cell r="A973" t="str">
            <v>001.17.03108</v>
          </cell>
          <cell r="B973" t="str">
            <v>Fornecimento e Instalação de Bucha e Arruela D.2.5pol p/ Eletroduto - Alumínio</v>
          </cell>
          <cell r="C973" t="str">
            <v>UN</v>
          </cell>
          <cell r="D973">
            <v>3.7174999999999998</v>
          </cell>
        </row>
        <row r="974">
          <cell r="A974" t="str">
            <v>001.17.03109</v>
          </cell>
          <cell r="B974" t="str">
            <v>Fornecimento e Instalação de Bucha e Arruela D.3pol p/ Eletroduto - Alumínio</v>
          </cell>
          <cell r="C974" t="str">
            <v>UN</v>
          </cell>
          <cell r="D974">
            <v>4.0575000000000001</v>
          </cell>
        </row>
        <row r="975">
          <cell r="A975" t="str">
            <v>001.17.03110</v>
          </cell>
          <cell r="B975" t="str">
            <v>Fornecimento e Instalação de Bucha e Arruela D.4pol p/ Eletroduto - Alumínio</v>
          </cell>
          <cell r="C975" t="str">
            <v>UN</v>
          </cell>
          <cell r="D975">
            <v>6.4574999999999996</v>
          </cell>
        </row>
        <row r="976">
          <cell r="A976" t="str">
            <v>001.17.03115</v>
          </cell>
          <cell r="B976" t="str">
            <v>Fornecimento e Instalação de Condulete de Alumínio Tipo """"C"""", S/ Tampa, 1/2""""</v>
          </cell>
          <cell r="C976" t="str">
            <v>UN</v>
          </cell>
          <cell r="D976">
            <v>5.7950999999999997</v>
          </cell>
        </row>
        <row r="977">
          <cell r="A977" t="str">
            <v>001.17.03117</v>
          </cell>
          <cell r="B977" t="str">
            <v>Fornecimento e Instalação de Condulete de Alumínio Tipo """"C"""", S/ Tampa, 3/4""""</v>
          </cell>
          <cell r="C977" t="str">
            <v>UN</v>
          </cell>
          <cell r="D977">
            <v>5.7950999999999997</v>
          </cell>
        </row>
        <row r="978">
          <cell r="A978" t="str">
            <v>001.17.03119</v>
          </cell>
          <cell r="B978" t="str">
            <v>Fornecimento e Instalação de Condulete de Alumínio Tipo """"C"""", S/ Tampa, 1""""</v>
          </cell>
          <cell r="C978" t="str">
            <v>UN</v>
          </cell>
          <cell r="D978">
            <v>8.5251000000000001</v>
          </cell>
        </row>
        <row r="979">
          <cell r="A979" t="str">
            <v>001.17.03121</v>
          </cell>
          <cell r="B979" t="str">
            <v>Fornecimento e Instalação de Condulete de Alumínio Tipo """"C"""", C/ Tampa, 1 1/4""""</v>
          </cell>
          <cell r="C979" t="str">
            <v>UN</v>
          </cell>
          <cell r="D979">
            <v>14.661300000000001</v>
          </cell>
        </row>
        <row r="980">
          <cell r="A980" t="str">
            <v>001.17.03123</v>
          </cell>
          <cell r="B980" t="str">
            <v>Fornecimento e Instalação de Condulete de Alumínio Tipo """"C"""", C/ Tampa, 1 1/2""""</v>
          </cell>
          <cell r="C980" t="str">
            <v>UN</v>
          </cell>
          <cell r="D980">
            <v>19.691299999999998</v>
          </cell>
        </row>
        <row r="981">
          <cell r="A981" t="str">
            <v>001.17.03125</v>
          </cell>
          <cell r="B981" t="str">
            <v>Fornecimento e Instalação de Condulete de Alumínio Tipo """"C"""", C/ Tampa, 2""""</v>
          </cell>
          <cell r="C981" t="str">
            <v>UN</v>
          </cell>
          <cell r="D981">
            <v>27.211300000000001</v>
          </cell>
        </row>
        <row r="982">
          <cell r="A982" t="str">
            <v>001.17.03127</v>
          </cell>
          <cell r="B982" t="str">
            <v>Fornecimento e Instalação de Condulete de Alumínio Tipo """"C"""", C/ Tampa, 2  1/2""""</v>
          </cell>
          <cell r="C982" t="str">
            <v>UN</v>
          </cell>
          <cell r="D982">
            <v>55.011299999999999</v>
          </cell>
        </row>
        <row r="983">
          <cell r="A983" t="str">
            <v>001.17.03129</v>
          </cell>
          <cell r="B983" t="str">
            <v>Fornecimento e Instalação de Condulete de Alumínio Tipo """"E"""", S/ Tampa, 1/2""""</v>
          </cell>
          <cell r="C983" t="str">
            <v>UN</v>
          </cell>
          <cell r="D983">
            <v>5.4451000000000001</v>
          </cell>
        </row>
        <row r="984">
          <cell r="A984" t="str">
            <v>001.17.03131</v>
          </cell>
          <cell r="B984" t="str">
            <v>Fornecimento e Instalação de Condulete de Alumínio Tipo """"E"""", S/ Tampa, 3/4""""</v>
          </cell>
          <cell r="C984" t="str">
            <v>UN</v>
          </cell>
          <cell r="D984">
            <v>5.4451000000000001</v>
          </cell>
        </row>
        <row r="985">
          <cell r="A985" t="str">
            <v>001.17.03133</v>
          </cell>
          <cell r="B985" t="str">
            <v>Fornecimento e Instalação de Condulete de Alumínio Tipo """"E"""", S/ Tampa, 1""""</v>
          </cell>
          <cell r="C985" t="str">
            <v>UN</v>
          </cell>
          <cell r="D985">
            <v>7.5951000000000004</v>
          </cell>
        </row>
        <row r="986">
          <cell r="A986" t="str">
            <v>001.17.03135</v>
          </cell>
          <cell r="B986" t="str">
            <v>Fornecimento e Instalação de Condulete de Alumínio Tipo """"E"""", C/ Tampa, 1 1/4""""</v>
          </cell>
          <cell r="C986" t="str">
            <v>UN</v>
          </cell>
          <cell r="D986">
            <v>13.6313</v>
          </cell>
        </row>
        <row r="987">
          <cell r="A987" t="str">
            <v>001.17.03137</v>
          </cell>
          <cell r="B987" t="str">
            <v>Fornecimento e Instalação de Condulete de Alumínio Tipo """"E"""", C/ Tampa, 1 1/2""""</v>
          </cell>
          <cell r="C987" t="str">
            <v>UN</v>
          </cell>
          <cell r="D987">
            <v>18.641300000000001</v>
          </cell>
        </row>
        <row r="988">
          <cell r="A988" t="str">
            <v>001.17.03139</v>
          </cell>
          <cell r="B988" t="str">
            <v>Fornecimento e Instalação de Condulete de Alumínio Tipo """"E"""", C/ Tampa, 2""""</v>
          </cell>
          <cell r="C988" t="str">
            <v>UN</v>
          </cell>
          <cell r="D988">
            <v>26.311299999999999</v>
          </cell>
        </row>
        <row r="989">
          <cell r="A989" t="str">
            <v>001.17.03141</v>
          </cell>
          <cell r="B989" t="str">
            <v>Fornecimento e Instalação de Condulete de Alumínio Tipo """"E"""", C/ Tampa, 2  1/2""""</v>
          </cell>
          <cell r="C989" t="str">
            <v>UN</v>
          </cell>
          <cell r="D989">
            <v>55.011299999999999</v>
          </cell>
        </row>
        <row r="990">
          <cell r="A990" t="str">
            <v>001.17.03143</v>
          </cell>
          <cell r="B990" t="str">
            <v>Fornecimento e Instalação de Condulete de Alumínio Tipo """"LL"""",""""LB"""", """"LR"""", S/ Tampa, 1/2""""</v>
          </cell>
          <cell r="C990" t="str">
            <v>UN</v>
          </cell>
          <cell r="D990">
            <v>5.7950999999999997</v>
          </cell>
        </row>
        <row r="991">
          <cell r="A991" t="str">
            <v>001.17.03145</v>
          </cell>
          <cell r="B991" t="str">
            <v>Fornecimento e Instalação de Condulete de Alumínio Tipo """"LL"""",""""LB"""", """"LR"""", S/ Tampa, 3/4""""</v>
          </cell>
          <cell r="C991" t="str">
            <v>UN</v>
          </cell>
          <cell r="D991">
            <v>5.7950999999999997</v>
          </cell>
        </row>
        <row r="992">
          <cell r="A992" t="str">
            <v>001.17.03147</v>
          </cell>
          <cell r="B992" t="str">
            <v>Fornecimento e Instalação de Condulete de Alumínio Tipo  """"LL"""",""""LB"""", """"LR"""", S/ Tampa, 1""""</v>
          </cell>
          <cell r="C992" t="str">
            <v>UN</v>
          </cell>
          <cell r="D992">
            <v>8.5251000000000001</v>
          </cell>
        </row>
        <row r="993">
          <cell r="A993" t="str">
            <v>001.17.03149</v>
          </cell>
          <cell r="B993" t="str">
            <v>Fornecimento e Instalação de Condulete de Alumínio Tipo """"LL"""",""""LB"""", """"LR"""", C/ Tampa, 1 1/4""""</v>
          </cell>
          <cell r="C993" t="str">
            <v>UN</v>
          </cell>
          <cell r="D993">
            <v>14.661300000000001</v>
          </cell>
        </row>
        <row r="994">
          <cell r="A994" t="str">
            <v>001.17.03151</v>
          </cell>
          <cell r="B994" t="str">
            <v>Fornecimento e Instalação de Condulete de Alumínio Tipo  """"LL"""",""""LB"""", """"LR"""", C/ Tampa, 1 1/2""""</v>
          </cell>
          <cell r="C994" t="str">
            <v>UN</v>
          </cell>
          <cell r="D994">
            <v>19.691299999999998</v>
          </cell>
        </row>
        <row r="995">
          <cell r="A995" t="str">
            <v>001.17.03153</v>
          </cell>
          <cell r="B995" t="str">
            <v>Fornecimento e Instalação de Condulete de Alumínio Tipo  """"LL"""",""""LB"""", """"LR"""", C/ Tampa, 2""""</v>
          </cell>
          <cell r="C995" t="str">
            <v>UN</v>
          </cell>
          <cell r="D995">
            <v>27.211300000000001</v>
          </cell>
        </row>
        <row r="996">
          <cell r="A996" t="str">
            <v>001.17.03155</v>
          </cell>
          <cell r="B996" t="str">
            <v>Fornecimento e Instalação de Condulete de Alumínio Tipo  """"LL"""",""""LB"""", """"LR"""", C/ Tampa, 2  1/2""""</v>
          </cell>
          <cell r="C996" t="str">
            <v>UN</v>
          </cell>
          <cell r="D996">
            <v>55.271299999999997</v>
          </cell>
        </row>
        <row r="997">
          <cell r="A997" t="str">
            <v>001.17.03157</v>
          </cell>
          <cell r="B997" t="str">
            <v>Fornecimento e Instalação de Condulete de Alumínio Tipo """"TB"""", S/ Tampa, 1/2""""</v>
          </cell>
          <cell r="C997" t="str">
            <v>UN</v>
          </cell>
          <cell r="D997">
            <v>6.4939</v>
          </cell>
        </row>
        <row r="998">
          <cell r="A998" t="str">
            <v>001.17.03159</v>
          </cell>
          <cell r="B998" t="str">
            <v>Fornecimento e Instalação de Condulete de Alumínio Tipo """"TB"""", S/ Tampa, 3/4""""</v>
          </cell>
          <cell r="C998" t="str">
            <v>UN</v>
          </cell>
          <cell r="D998">
            <v>6.4939</v>
          </cell>
        </row>
        <row r="999">
          <cell r="A999" t="str">
            <v>001.17.03161</v>
          </cell>
          <cell r="B999" t="str">
            <v>Fornecimento e Instalação de Condulete de Alumínio Tipo """"TB"""", S/ Tampa, 1""""</v>
          </cell>
          <cell r="C999" t="str">
            <v>UN</v>
          </cell>
          <cell r="D999">
            <v>9.5439000000000007</v>
          </cell>
        </row>
        <row r="1000">
          <cell r="A1000" t="str">
            <v>001.17.03163</v>
          </cell>
          <cell r="B1000" t="str">
            <v>Fornecimento e Instalação de Condulete de Alumínio Tipo """"TB"""", C/ Tampa, 1 1/4""""</v>
          </cell>
          <cell r="C1000" t="str">
            <v>UN</v>
          </cell>
          <cell r="D1000">
            <v>16.330100000000002</v>
          </cell>
        </row>
        <row r="1001">
          <cell r="A1001" t="str">
            <v>001.17.03165</v>
          </cell>
          <cell r="B1001" t="str">
            <v>Fornecimento e Instalação de Condulete de Alumínio Tipo """"TB"""", C/ Tampa, 1 1/2""""</v>
          </cell>
          <cell r="C1001" t="str">
            <v>UN</v>
          </cell>
          <cell r="D1001">
            <v>22.030100000000001</v>
          </cell>
        </row>
        <row r="1002">
          <cell r="A1002" t="str">
            <v>001.17.03166</v>
          </cell>
          <cell r="B1002" t="str">
            <v>Fornecimento e Instalação de Condulete de Alumínio Tipo """"TB"""", C/ Tampa, 2""""</v>
          </cell>
          <cell r="C1002" t="str">
            <v>UN</v>
          </cell>
          <cell r="D1002">
            <v>29.5501</v>
          </cell>
        </row>
        <row r="1003">
          <cell r="A1003" t="str">
            <v>001.17.03167</v>
          </cell>
          <cell r="B1003" t="str">
            <v>Fornecimento e Instalação de Condulete de Alumínio Tipo """"TB"""", C/ Tampa, 2  1/2""""</v>
          </cell>
          <cell r="C1003" t="str">
            <v>UN</v>
          </cell>
          <cell r="D1003">
            <v>59.510100000000001</v>
          </cell>
        </row>
        <row r="1004">
          <cell r="A1004" t="str">
            <v>001.17.03168</v>
          </cell>
          <cell r="B1004" t="str">
            <v>Fornecimento e Instalação de Condulete de Alumínio Tipo """"X"""", S/ Tampa, 1/2""""</v>
          </cell>
          <cell r="C1004" t="str">
            <v>UN</v>
          </cell>
          <cell r="D1004">
            <v>6.3350999999999997</v>
          </cell>
        </row>
        <row r="1005">
          <cell r="A1005" t="str">
            <v>001.17.03169</v>
          </cell>
          <cell r="B1005" t="str">
            <v>Fornecimento e Instalação de Condulete de Alumínio Tipo """"X"""", S/ Tampa, 3/4""""</v>
          </cell>
          <cell r="C1005" t="str">
            <v>UN</v>
          </cell>
          <cell r="D1005">
            <v>6.3350999999999997</v>
          </cell>
        </row>
        <row r="1006">
          <cell r="A1006" t="str">
            <v>001.17.03170</v>
          </cell>
          <cell r="B1006" t="str">
            <v>Fornecimento e Instalação de Condulete de Alumínio Tipo """"X"""", S/ Tampa, 1""""</v>
          </cell>
          <cell r="C1006" t="str">
            <v>UN</v>
          </cell>
          <cell r="D1006">
            <v>9.3651</v>
          </cell>
        </row>
        <row r="1007">
          <cell r="A1007" t="str">
            <v>001.17.03171</v>
          </cell>
          <cell r="B1007" t="str">
            <v>Fornecimento e Instalação de Condulete de Alumínio Tipo """"X"""", C/ Tampa, 1 1/4""""</v>
          </cell>
          <cell r="C1007" t="str">
            <v>UN</v>
          </cell>
          <cell r="D1007">
            <v>16.421299999999999</v>
          </cell>
        </row>
        <row r="1008">
          <cell r="A1008" t="str">
            <v>001.17.03172</v>
          </cell>
          <cell r="B1008" t="str">
            <v>Fornecimento e Instalação de Condulete de Alumínio Tipo """"X"""", C/ Tampa, 1 1/2""""</v>
          </cell>
          <cell r="C1008" t="str">
            <v>UN</v>
          </cell>
          <cell r="D1008">
            <v>23.3813</v>
          </cell>
        </row>
        <row r="1009">
          <cell r="A1009" t="str">
            <v>001.17.03173</v>
          </cell>
          <cell r="B1009" t="str">
            <v>Fornecimento e Instalação de Condulete de Alumínio Tipo """"X"""", C/ Tampa, 2""""</v>
          </cell>
          <cell r="C1009" t="str">
            <v>UN</v>
          </cell>
          <cell r="D1009">
            <v>31.321300000000001</v>
          </cell>
        </row>
        <row r="1010">
          <cell r="A1010" t="str">
            <v>001.17.03174</v>
          </cell>
          <cell r="B1010" t="str">
            <v>Fornecimento e Instalação de Condulete de Alumínio Tipo """"X"""", C/ Tampa, 2  1/2""""</v>
          </cell>
          <cell r="C1010" t="str">
            <v>UN</v>
          </cell>
          <cell r="D1010">
            <v>59.0413</v>
          </cell>
        </row>
        <row r="1011">
          <cell r="A1011" t="str">
            <v>001.17.03175</v>
          </cell>
          <cell r="B1011" t="str">
            <v>Fornecimento e Instalação de Tampa de Alumínio 1/2"""" e 3/4"""" 1 P</v>
          </cell>
          <cell r="C1011" t="str">
            <v>UN</v>
          </cell>
          <cell r="D1011">
            <v>1.7963</v>
          </cell>
        </row>
        <row r="1012">
          <cell r="A1012" t="str">
            <v>001.17.03176</v>
          </cell>
          <cell r="B1012" t="str">
            <v>Fornecimento e Instalação de Tampa de Alumínio 1/2"""" e 3/4"""" 1 P Red.</v>
          </cell>
          <cell r="C1012" t="str">
            <v>UN</v>
          </cell>
          <cell r="D1012">
            <v>1.7963</v>
          </cell>
        </row>
        <row r="1013">
          <cell r="A1013" t="str">
            <v>001.17.03177</v>
          </cell>
          <cell r="B1013" t="str">
            <v>Fornecimento e Instalação de Tampa de Alumínio 1/2"""" e 3/4"""" 1 P RJ 45</v>
          </cell>
          <cell r="C1013" t="str">
            <v>UN</v>
          </cell>
          <cell r="D1013">
            <v>1.7963</v>
          </cell>
        </row>
        <row r="1014">
          <cell r="A1014" t="str">
            <v>001.17.03178</v>
          </cell>
          <cell r="B1014" t="str">
            <v>Fornecimento e Instalação de Tampa de Alumínio 1/2"""" e 3/4"""" 2 P</v>
          </cell>
          <cell r="C1014" t="str">
            <v>UN</v>
          </cell>
          <cell r="D1014">
            <v>1.7963</v>
          </cell>
        </row>
        <row r="1015">
          <cell r="A1015" t="str">
            <v>001.17.03179</v>
          </cell>
          <cell r="B1015" t="str">
            <v>Fornecimento e Instalação de Tampa de Alumínio 1/2"""" e 3/4"""" 2 P Sep.</v>
          </cell>
          <cell r="C1015" t="str">
            <v>UN</v>
          </cell>
          <cell r="D1015">
            <v>1.7963</v>
          </cell>
        </row>
        <row r="1016">
          <cell r="A1016" t="str">
            <v>001.17.03181</v>
          </cell>
          <cell r="B1016" t="str">
            <v>Fornecimento e Instalação de Tampa de Alumínio 1/2"""" e 3/4"""" 2 P RJ 45</v>
          </cell>
          <cell r="C1016" t="str">
            <v>UN</v>
          </cell>
          <cell r="D1016">
            <v>1.7963</v>
          </cell>
        </row>
        <row r="1017">
          <cell r="A1017" t="str">
            <v>001.17.03183</v>
          </cell>
          <cell r="B1017" t="str">
            <v>Fornecimento e Instalação de Tampa de Alumínio 1/2"""" e 3/4"""" 3 P</v>
          </cell>
          <cell r="C1017" t="str">
            <v>UN</v>
          </cell>
          <cell r="D1017">
            <v>1.7963</v>
          </cell>
        </row>
        <row r="1018">
          <cell r="A1018" t="str">
            <v>001.17.03185</v>
          </cell>
          <cell r="B1018" t="str">
            <v>Fornecimento e Instalação de Tampa de Alumínio 1/2"""" e 3/4"""" Cega</v>
          </cell>
          <cell r="C1018" t="str">
            <v>UN</v>
          </cell>
          <cell r="D1018">
            <v>1.7963</v>
          </cell>
        </row>
        <row r="1019">
          <cell r="A1019" t="str">
            <v>001.17.03187</v>
          </cell>
          <cell r="B1019" t="str">
            <v>Fornecimento e Instalação de Tampa de Alumínio 1"""" 1 P</v>
          </cell>
          <cell r="C1019" t="str">
            <v>UN</v>
          </cell>
          <cell r="D1019">
            <v>2.2763</v>
          </cell>
        </row>
        <row r="1020">
          <cell r="A1020" t="str">
            <v>001.17.03189</v>
          </cell>
          <cell r="B1020" t="str">
            <v>Fornecimento e Instalação de Tampa de Alumínio 1"""" 1 P Red.</v>
          </cell>
          <cell r="C1020" t="str">
            <v>UN</v>
          </cell>
          <cell r="D1020">
            <v>2.2763</v>
          </cell>
        </row>
        <row r="1021">
          <cell r="A1021" t="str">
            <v>001.17.03191</v>
          </cell>
          <cell r="B1021" t="str">
            <v>Fornecimento e Instalação de Tampa de Alumínio 1"""" 1 P RJ 45</v>
          </cell>
          <cell r="C1021" t="str">
            <v>UN</v>
          </cell>
          <cell r="D1021">
            <v>2.2763</v>
          </cell>
        </row>
        <row r="1022">
          <cell r="A1022" t="str">
            <v>001.17.03193</v>
          </cell>
          <cell r="B1022" t="str">
            <v>Fornecimento e Instalação de Tampa de Alumínio 1"""" 2 P</v>
          </cell>
          <cell r="C1022" t="str">
            <v>UN</v>
          </cell>
          <cell r="D1022">
            <v>2.2763</v>
          </cell>
        </row>
        <row r="1023">
          <cell r="A1023" t="str">
            <v>001.17.03195</v>
          </cell>
          <cell r="B1023" t="str">
            <v>Fornecimento e Instalação de Tampa de Alumínio 1"""" 2 P Sep.</v>
          </cell>
          <cell r="C1023" t="str">
            <v>UN</v>
          </cell>
          <cell r="D1023">
            <v>2.2763</v>
          </cell>
        </row>
        <row r="1024">
          <cell r="A1024" t="str">
            <v>001.17.03197</v>
          </cell>
          <cell r="B1024" t="str">
            <v>Fornecimento e Instalação de Tampa de Alumínio 1"""" 2 P RJ 45</v>
          </cell>
          <cell r="C1024" t="str">
            <v>UN</v>
          </cell>
          <cell r="D1024">
            <v>2.2763</v>
          </cell>
        </row>
        <row r="1025">
          <cell r="A1025" t="str">
            <v>001.17.03199</v>
          </cell>
          <cell r="B1025" t="str">
            <v>Fornecimento e Instalação de Tampa de Alumínio 1"""" 3 P</v>
          </cell>
          <cell r="C1025" t="str">
            <v>UN</v>
          </cell>
          <cell r="D1025">
            <v>2.2763</v>
          </cell>
        </row>
        <row r="1026">
          <cell r="A1026" t="str">
            <v>001.17.03201</v>
          </cell>
          <cell r="B1026" t="str">
            <v>Fornecimento e Instalação de Tampa de Alumínio 1"""" Cega</v>
          </cell>
          <cell r="C1026" t="str">
            <v>UN</v>
          </cell>
          <cell r="D1026">
            <v>2.2763</v>
          </cell>
        </row>
        <row r="1027">
          <cell r="A1027" t="str">
            <v>001.17.03600</v>
          </cell>
          <cell r="B1027" t="str">
            <v>Fornecimento e instalação de caixa metálica com tampa parafusada de Embutir de 20.00x20.00x10.00 cm</v>
          </cell>
          <cell r="C1027" t="str">
            <v>UN</v>
          </cell>
          <cell r="D1027">
            <v>27.677399999999999</v>
          </cell>
        </row>
        <row r="1028">
          <cell r="A1028" t="str">
            <v>001.17.03620</v>
          </cell>
          <cell r="B1028" t="str">
            <v>Fornecimento e instalação de caixa metálica com tampa parafusada de Embutir de 25.00x25.00x12.00 cm</v>
          </cell>
          <cell r="C1028" t="str">
            <v>UN</v>
          </cell>
          <cell r="D1028">
            <v>34.0961</v>
          </cell>
        </row>
        <row r="1029">
          <cell r="A1029" t="str">
            <v>001.17.03640</v>
          </cell>
          <cell r="B1029" t="str">
            <v>Fornecimento e instalação de caixa metálica com tampa parafusada de Embutir 30.00x30.00x15.00 cm</v>
          </cell>
          <cell r="C1029" t="str">
            <v>UN</v>
          </cell>
          <cell r="D1029">
            <v>47.6509</v>
          </cell>
        </row>
        <row r="1030">
          <cell r="A1030" t="str">
            <v>001.17.03660</v>
          </cell>
          <cell r="B1030" t="str">
            <v>Fornecimento e instalação de caixa metálica com tampa parafusada de Embutir 40.00x40.00x15.00 cm</v>
          </cell>
          <cell r="C1030" t="str">
            <v>UN</v>
          </cell>
          <cell r="D1030">
            <v>71.347800000000007</v>
          </cell>
        </row>
        <row r="1031">
          <cell r="A1031" t="str">
            <v>001.17.03680</v>
          </cell>
          <cell r="B1031" t="str">
            <v>Fornecimento e instalação de caixa metálica com tampa parafusada de Embutir 50.00x50.00x15.00 cm</v>
          </cell>
          <cell r="C1031" t="str">
            <v>UN</v>
          </cell>
          <cell r="D1031">
            <v>91.437799999999996</v>
          </cell>
        </row>
        <row r="1032">
          <cell r="A1032" t="str">
            <v>001.17.03820</v>
          </cell>
          <cell r="B1032" t="str">
            <v>Fornecimento e instalação de Quadro Metálico De  80 x 60 x 25 cm C/Porta P/ Comando</v>
          </cell>
          <cell r="C1032" t="str">
            <v>UN</v>
          </cell>
          <cell r="D1032">
            <v>285.25560000000002</v>
          </cell>
        </row>
        <row r="1033">
          <cell r="A1033" t="str">
            <v>001.17.03840</v>
          </cell>
          <cell r="B1033" t="str">
            <v>Fornecimento e instalação de Quadro Metálico De  60x 60x20 cm C/Porta P/ Comando</v>
          </cell>
          <cell r="C1033" t="str">
            <v>UN</v>
          </cell>
          <cell r="D1033">
            <v>290.11869999999999</v>
          </cell>
        </row>
        <row r="1034">
          <cell r="A1034" t="str">
            <v>001.17.03850</v>
          </cell>
          <cell r="B1034" t="str">
            <v>Fornecimento e instalação de Quadro De Distribuicao P/ 01- 03 Circuitos De Sobrepor, Pvc, Eletromar ou Mesmo Padrão</v>
          </cell>
          <cell r="C1034" t="str">
            <v>UN</v>
          </cell>
          <cell r="D1034">
            <v>33.127800000000001</v>
          </cell>
        </row>
        <row r="1035">
          <cell r="A1035" t="str">
            <v>001.17.03855</v>
          </cell>
          <cell r="B1035" t="str">
            <v>Fornecimento e instalação de Quadro De Distribuicao P/ 04 - 06 Circuitos De Sobrepor, Pvc, Eletromar ou Mesmo Padrão</v>
          </cell>
          <cell r="C1035" t="str">
            <v>UN</v>
          </cell>
          <cell r="D1035">
            <v>42.2378</v>
          </cell>
        </row>
        <row r="1036">
          <cell r="A1036" t="str">
            <v>001.17.03860</v>
          </cell>
          <cell r="B1036" t="str">
            <v>Fornecimento e instalação de Quadro De Dist Embutir Metálico Com Porta P/ 06 Circuitos</v>
          </cell>
          <cell r="C1036" t="str">
            <v>UN</v>
          </cell>
          <cell r="D1036">
            <v>36.1678</v>
          </cell>
        </row>
        <row r="1037">
          <cell r="A1037" t="str">
            <v>001.17.03880</v>
          </cell>
          <cell r="B1037" t="str">
            <v>Fornecimento e instalação de Quadro De Dist Embutir Metálico Com Porta P/ 12 Circuitos</v>
          </cell>
          <cell r="C1037" t="str">
            <v>UN</v>
          </cell>
          <cell r="D1037">
            <v>46.957799999999999</v>
          </cell>
        </row>
        <row r="1038">
          <cell r="A1038" t="str">
            <v>001.17.03900</v>
          </cell>
          <cell r="B1038" t="str">
            <v>Fornecimento e instalação de Quadro De Dist Embutir Metálico Com Porta P/ 18 Circuitos</v>
          </cell>
          <cell r="C1038" t="str">
            <v>UN</v>
          </cell>
          <cell r="D1038">
            <v>85.844800000000006</v>
          </cell>
        </row>
        <row r="1039">
          <cell r="A1039" t="str">
            <v>001.17.03920</v>
          </cell>
          <cell r="B1039" t="str">
            <v>Fornecimento e instalação de Quadro De Dist Tripolar Embutir C/ Barramento Com Porta 20 Circuitos 100 A</v>
          </cell>
          <cell r="C1039" t="str">
            <v>UN</v>
          </cell>
          <cell r="D1039">
            <v>134.12479999999999</v>
          </cell>
        </row>
        <row r="1040">
          <cell r="A1040" t="str">
            <v>001.17.03980</v>
          </cell>
          <cell r="B1040" t="str">
            <v>Fornecimento e instalação de Quadro De Dist Tripolar Embutir C/ Barramento Com Porta 24 Circuitos 100 A</v>
          </cell>
          <cell r="C1040" t="str">
            <v>UN</v>
          </cell>
          <cell r="D1040">
            <v>183.55170000000001</v>
          </cell>
        </row>
        <row r="1041">
          <cell r="A1041" t="str">
            <v>001.17.04000</v>
          </cell>
          <cell r="B1041" t="str">
            <v>Fornecimento e instalação de Quadro De Dist Tripolar Embutir C/ Barramento Com Porta 40 Circuitos 100 A</v>
          </cell>
          <cell r="C1041" t="str">
            <v>UN</v>
          </cell>
          <cell r="D1041">
            <v>418.18869999999998</v>
          </cell>
        </row>
        <row r="1042">
          <cell r="A1042" t="str">
            <v>001.17.04020</v>
          </cell>
          <cell r="B1042" t="str">
            <v>Fornecimento e instalação de Quadro De Dist Tripolar Embutir C/ Barramento Com Porta 50 Circuitos 100 A</v>
          </cell>
          <cell r="C1042" t="str">
            <v>UN</v>
          </cell>
          <cell r="D1042">
            <v>570.69560000000001</v>
          </cell>
        </row>
        <row r="1043">
          <cell r="A1043" t="str">
            <v>001.17.04060</v>
          </cell>
          <cell r="B1043" t="str">
            <v>Fornecimento e instalação de Quadro De Dist Tripolar Embutir C/ Barramento Com Porta 32 Circuitos 100 A</v>
          </cell>
          <cell r="C1043" t="str">
            <v>UN</v>
          </cell>
          <cell r="D1043">
            <v>197.90170000000001</v>
          </cell>
        </row>
        <row r="1044">
          <cell r="A1044" t="str">
            <v>001.17.04200</v>
          </cell>
          <cell r="B1044" t="str">
            <v>Fornecimento e Instalação de Disjuntor monofásico EL 10A da marca Eletromar ou Mesmo Padrão (UL)</v>
          </cell>
          <cell r="C1044" t="str">
            <v>UN</v>
          </cell>
          <cell r="D1044">
            <v>6.3827999999999996</v>
          </cell>
        </row>
        <row r="1045">
          <cell r="A1045" t="str">
            <v>001.17.04202</v>
          </cell>
          <cell r="B1045" t="str">
            <v>Fornecimento e Instalação de Disjuntor monofásico EL 15A da marca Eletromar ou Mesmo Padrão (UL)</v>
          </cell>
          <cell r="C1045" t="str">
            <v>UN</v>
          </cell>
          <cell r="D1045">
            <v>6.5027999999999997</v>
          </cell>
        </row>
        <row r="1046">
          <cell r="A1046" t="str">
            <v>001.17.04203</v>
          </cell>
          <cell r="B1046" t="str">
            <v>Fornecimento e Instalação de Disjuntor monofásico EL 20A da marca Eletromar ou Mesmo Padrão (UL)</v>
          </cell>
          <cell r="C1046" t="str">
            <v>UN</v>
          </cell>
          <cell r="D1046">
            <v>6.4518000000000004</v>
          </cell>
        </row>
        <row r="1047">
          <cell r="A1047" t="str">
            <v>001.17.04204</v>
          </cell>
          <cell r="B1047" t="str">
            <v>Fornecimento e Instalação de Disjuntor monofásico EL 25A da marca Eletromar ou Mesmo Padrão (UL)</v>
          </cell>
          <cell r="C1047" t="str">
            <v>UN</v>
          </cell>
          <cell r="D1047">
            <v>6.4518000000000004</v>
          </cell>
        </row>
        <row r="1048">
          <cell r="A1048" t="str">
            <v>001.17.04205</v>
          </cell>
          <cell r="B1048" t="str">
            <v>Fornecimento e Instalação de Disjuntor monofásico EL 30A da marca Eletromar ou Mesmo Padrão (UL)</v>
          </cell>
          <cell r="C1048" t="str">
            <v>UN</v>
          </cell>
          <cell r="D1048">
            <v>6.4428000000000001</v>
          </cell>
        </row>
        <row r="1049">
          <cell r="A1049" t="str">
            <v>001.17.04206</v>
          </cell>
          <cell r="B1049" t="str">
            <v>Fornecimento e Instalação de Disjuntor monofásico EL 35A da marca Eletromar ou Mesmo Padrão (UL)</v>
          </cell>
          <cell r="C1049" t="str">
            <v>UN</v>
          </cell>
          <cell r="D1049">
            <v>9.8287999999999993</v>
          </cell>
        </row>
        <row r="1050">
          <cell r="A1050" t="str">
            <v>001.17.04207</v>
          </cell>
          <cell r="B1050" t="str">
            <v>Fornecimento e Instalação de Disjuntor monofásico EL 40A da marca Eletromar ou Mesmo Padrão (UL)</v>
          </cell>
          <cell r="C1050" t="str">
            <v>UN</v>
          </cell>
          <cell r="D1050">
            <v>9.7338000000000005</v>
          </cell>
        </row>
        <row r="1051">
          <cell r="A1051" t="str">
            <v>001.17.04208</v>
          </cell>
          <cell r="B1051" t="str">
            <v>Fornecimento e Instalação de Disjuntor monofásico EL 50A da marca Eletromar ou Mesmo Padrão (UL)</v>
          </cell>
          <cell r="C1051" t="str">
            <v>UN</v>
          </cell>
          <cell r="D1051">
            <v>9.0527999999999995</v>
          </cell>
        </row>
        <row r="1052">
          <cell r="A1052" t="str">
            <v>001.17.04210</v>
          </cell>
          <cell r="B1052" t="str">
            <v>Fornecimento e Instalação de Disjuntor monofásico EL 60A da marca Eletromar ou Mesmo Padrão (UL)</v>
          </cell>
          <cell r="C1052" t="str">
            <v>UN</v>
          </cell>
          <cell r="D1052">
            <v>14.152799999999999</v>
          </cell>
        </row>
        <row r="1053">
          <cell r="A1053" t="str">
            <v>001.17.04212</v>
          </cell>
          <cell r="B1053" t="str">
            <v>Fornecimento e Instalação de Disjuntor monofásico EL 70A da marca Eletromar ou Mesmo Padrão (UL)</v>
          </cell>
          <cell r="C1053" t="str">
            <v>UN</v>
          </cell>
          <cell r="D1053">
            <v>14.152799999999999</v>
          </cell>
        </row>
        <row r="1054">
          <cell r="A1054" t="str">
            <v>001.17.04214</v>
          </cell>
          <cell r="B1054" t="str">
            <v>Fornecimento e Instalação de Disjuntor bifásico EL 10A da marca Eletromar ou Mesmo Padrão (UL)</v>
          </cell>
          <cell r="C1054" t="str">
            <v>UN</v>
          </cell>
          <cell r="D1054">
            <v>32.344799999999999</v>
          </cell>
        </row>
        <row r="1055">
          <cell r="A1055" t="str">
            <v>001.17.04216</v>
          </cell>
          <cell r="B1055" t="str">
            <v>Fornecimento e Instalação de Disjuntor bifásico EL 15A da marca Eletromar ou Mesmo Padrão (UL)</v>
          </cell>
          <cell r="C1055" t="str">
            <v>UN</v>
          </cell>
          <cell r="D1055">
            <v>30.945799999999998</v>
          </cell>
        </row>
        <row r="1056">
          <cell r="A1056" t="str">
            <v>001.17.04218</v>
          </cell>
          <cell r="B1056" t="str">
            <v>Fornecimento e Instalação de Disjuntor bifásico EL 20A da marca Eletromar ou Mesmo Padrão (UL)</v>
          </cell>
          <cell r="C1056" t="str">
            <v>UN</v>
          </cell>
          <cell r="D1056">
            <v>30.945799999999998</v>
          </cell>
        </row>
        <row r="1057">
          <cell r="A1057" t="str">
            <v>001.17.04220</v>
          </cell>
          <cell r="B1057" t="str">
            <v>Fornecimento e Instalação de Disjuntor bifásico EL 25A da marca Eletromar ou Mesmo Padrão (UL)</v>
          </cell>
          <cell r="C1057" t="str">
            <v>UN</v>
          </cell>
          <cell r="D1057">
            <v>30.945799999999998</v>
          </cell>
        </row>
        <row r="1058">
          <cell r="A1058" t="str">
            <v>001.17.04222</v>
          </cell>
          <cell r="B1058" t="str">
            <v>Fornecimento e Instalação de Disjuntor bifásico EL 30A da marca Eletromar ou Mesmo Padrão (UL)</v>
          </cell>
          <cell r="C1058" t="str">
            <v>UN</v>
          </cell>
          <cell r="D1058">
            <v>30.945799999999998</v>
          </cell>
        </row>
        <row r="1059">
          <cell r="A1059" t="str">
            <v>001.17.04224</v>
          </cell>
          <cell r="B1059" t="str">
            <v>Fornecimento e Instalação de Disjuntor bifásico EL 35A da marca Eletromar ou Mesmo Padrão (UL)</v>
          </cell>
          <cell r="C1059" t="str">
            <v>UN</v>
          </cell>
          <cell r="D1059">
            <v>32.344799999999999</v>
          </cell>
        </row>
        <row r="1060">
          <cell r="A1060" t="str">
            <v>001.17.04226</v>
          </cell>
          <cell r="B1060" t="str">
            <v>Fornecimento e Instalação de Disjuntor bifásico EL 40A da marca Eletromar ou Mesmo Padrão (UL)</v>
          </cell>
          <cell r="C1060" t="str">
            <v>UN</v>
          </cell>
          <cell r="D1060">
            <v>32.344799999999999</v>
          </cell>
        </row>
        <row r="1061">
          <cell r="A1061" t="str">
            <v>001.17.04228</v>
          </cell>
          <cell r="B1061" t="str">
            <v>Fornecimento e Instalação de Disjuntor bifásico EL 50A da marca Eletromar ou Mesmo Padrão (UL))</v>
          </cell>
          <cell r="C1061" t="str">
            <v>UN</v>
          </cell>
          <cell r="D1061">
            <v>32.344799999999999</v>
          </cell>
        </row>
        <row r="1062">
          <cell r="A1062" t="str">
            <v>001.17.04230</v>
          </cell>
          <cell r="B1062" t="str">
            <v>Fornecimento e Instalação de Disjuntor bifásico EL 60A da marca Eletromar ou Mesmo Padrão (UL)</v>
          </cell>
          <cell r="C1062" t="str">
            <v>UN</v>
          </cell>
          <cell r="D1062">
            <v>46.3628</v>
          </cell>
        </row>
        <row r="1063">
          <cell r="A1063" t="str">
            <v>001.17.04231</v>
          </cell>
          <cell r="B1063" t="str">
            <v>Fornecimento e Instalação de Disjuntor bifásico EL 70A da marca Eletromar ou Mesmo Padrão (UL)</v>
          </cell>
          <cell r="C1063" t="str">
            <v>UN</v>
          </cell>
          <cell r="D1063">
            <v>47.0608</v>
          </cell>
        </row>
        <row r="1064">
          <cell r="A1064" t="str">
            <v>001.17.04232</v>
          </cell>
          <cell r="B1064" t="str">
            <v>Fornecimento e Instalação de Disjuntor bifásico EL 90A da marca Eletromar ou Mesmo Padrão (UL)</v>
          </cell>
          <cell r="C1064" t="str">
            <v>UN</v>
          </cell>
          <cell r="D1064">
            <v>47.0608</v>
          </cell>
        </row>
        <row r="1065">
          <cell r="A1065" t="str">
            <v>001.17.04233</v>
          </cell>
          <cell r="B1065" t="str">
            <v>Fornecimento e Instalação de Disjuntor bifásico EL 100A da marca Eletromar ou Mesmo Padrão (UL)</v>
          </cell>
          <cell r="C1065" t="str">
            <v>UN</v>
          </cell>
          <cell r="D1065">
            <v>46.3628</v>
          </cell>
        </row>
        <row r="1066">
          <cell r="A1066" t="str">
            <v>001.17.04234</v>
          </cell>
          <cell r="B1066" t="str">
            <v>Fornecimento e Instalação de Disjuntor trifásico EL 10A  C da marca Eletromar ou Mesmo Padrão (UL)</v>
          </cell>
          <cell r="C1066" t="str">
            <v>UN</v>
          </cell>
          <cell r="D1066">
            <v>37.5886</v>
          </cell>
        </row>
        <row r="1067">
          <cell r="A1067" t="str">
            <v>001.17.04235</v>
          </cell>
          <cell r="B1067" t="str">
            <v>Fornecimento e Instalação de Disjuntor trifásico EL 15A  C da marca Eletromar ou Mesmo Padrão (UL)</v>
          </cell>
          <cell r="C1067" t="str">
            <v>UN</v>
          </cell>
          <cell r="D1067">
            <v>38.156599999999997</v>
          </cell>
        </row>
        <row r="1068">
          <cell r="A1068" t="str">
            <v>001.17.04236</v>
          </cell>
          <cell r="B1068" t="str">
            <v>Fornecimento e Instalação de Disjuntor trifásico EL 20A  C da marca Eletromar ou Mesmo Padrão (UL)</v>
          </cell>
          <cell r="C1068" t="str">
            <v>UN</v>
          </cell>
          <cell r="D1068">
            <v>36.9026</v>
          </cell>
        </row>
        <row r="1069">
          <cell r="A1069" t="str">
            <v>001.17.04237</v>
          </cell>
          <cell r="B1069" t="str">
            <v>Fornecimento e Instalação de Disjuntor trifásico EL 25A  C da marca Eletromar ou Mesmo Padrão (UL)</v>
          </cell>
          <cell r="C1069" t="str">
            <v>UN</v>
          </cell>
          <cell r="D1069">
            <v>37.0396</v>
          </cell>
        </row>
        <row r="1070">
          <cell r="A1070" t="str">
            <v>001.17.04238</v>
          </cell>
          <cell r="B1070" t="str">
            <v>Fornecimento e Instalação de Disjuntor trifásico EL 30A  C da marca Eletromar ou Mesmo Padrão (UL)</v>
          </cell>
          <cell r="C1070" t="str">
            <v>UN</v>
          </cell>
          <cell r="D1070">
            <v>37.459600000000002</v>
          </cell>
        </row>
        <row r="1071">
          <cell r="A1071" t="str">
            <v>001.17.04239</v>
          </cell>
          <cell r="B1071" t="str">
            <v>Fornecimento e Instalação de Disjuntor trifásico EL 35A  C da marca Eletromar ou Mesmo Padrão (UL)</v>
          </cell>
          <cell r="C1071" t="str">
            <v>UN</v>
          </cell>
          <cell r="D1071">
            <v>36.9026</v>
          </cell>
        </row>
        <row r="1072">
          <cell r="A1072" t="str">
            <v>001.17.04240</v>
          </cell>
          <cell r="B1072" t="str">
            <v>Fornecimento e Instalação de Disjuntor trifásico EL 40A  C da marca Eletromar ou Mesmo Padrão (UL)</v>
          </cell>
          <cell r="C1072" t="str">
            <v>UN</v>
          </cell>
          <cell r="D1072">
            <v>38.098599999999998</v>
          </cell>
        </row>
        <row r="1073">
          <cell r="A1073" t="str">
            <v>001.17.04241</v>
          </cell>
          <cell r="B1073" t="str">
            <v>Fornecimento e Instalação de Disjuntor trifásico EL 50A  C da marca Eletromar ou Mesmo Padrão (UL)</v>
          </cell>
          <cell r="C1073" t="str">
            <v>UN</v>
          </cell>
          <cell r="D1073">
            <v>38.818600000000004</v>
          </cell>
        </row>
        <row r="1074">
          <cell r="A1074" t="str">
            <v>001.17.04242</v>
          </cell>
          <cell r="B1074" t="str">
            <v>Fornecimento e Instalação de Disjuntor trifásico EL 60A  C da marca Eletromar ou Mesmo Padrão (UL)</v>
          </cell>
          <cell r="C1074" t="str">
            <v>UN</v>
          </cell>
          <cell r="D1074">
            <v>56.241599999999998</v>
          </cell>
        </row>
        <row r="1075">
          <cell r="A1075" t="str">
            <v>001.17.04243</v>
          </cell>
          <cell r="B1075" t="str">
            <v>Fornecimento e Instalação de Disjuntor trifásico EL 70A  C da marca Eletromar ou Mesmo Padrão (UL)</v>
          </cell>
          <cell r="C1075" t="str">
            <v>UN</v>
          </cell>
          <cell r="D1075">
            <v>56.241599999999998</v>
          </cell>
        </row>
        <row r="1076">
          <cell r="A1076" t="str">
            <v>001.17.04244</v>
          </cell>
          <cell r="B1076" t="str">
            <v>Fornecimento e Instalação de Disjuntor trifásico EL 90A  C da marca Eletromar ou Mesmo Padrão (UL)</v>
          </cell>
          <cell r="C1076" t="str">
            <v>UN</v>
          </cell>
          <cell r="D1076">
            <v>56.241599999999998</v>
          </cell>
        </row>
        <row r="1077">
          <cell r="A1077" t="str">
            <v>001.17.04245</v>
          </cell>
          <cell r="B1077" t="str">
            <v>Fornecimento e Instalação de Disjuntor trifásico EL 100A  C da marca Eletromar ou Mesmo Padrão (UL)</v>
          </cell>
          <cell r="C1077" t="str">
            <v>UN</v>
          </cell>
          <cell r="D1077">
            <v>56.241599999999998</v>
          </cell>
        </row>
        <row r="1078">
          <cell r="A1078" t="str">
            <v>001.17.04246</v>
          </cell>
          <cell r="B1078" t="str">
            <v>Fornecimento e Instalação de Disjuntor trifásico EL 120A  CA da marca Eletromar ou Mesmo Padrão (UL)</v>
          </cell>
          <cell r="C1078" t="str">
            <v>UN</v>
          </cell>
          <cell r="D1078">
            <v>168.3416</v>
          </cell>
        </row>
        <row r="1079">
          <cell r="A1079" t="str">
            <v>001.17.04247</v>
          </cell>
          <cell r="B1079" t="str">
            <v>Fornecimento e Instalação de Disjuntor trifásico EL 125A  CA da marca Eletromar ou Mesmo Padrão (UL)</v>
          </cell>
          <cell r="C1079" t="str">
            <v>UN</v>
          </cell>
          <cell r="D1079">
            <v>166.66159999999999</v>
          </cell>
        </row>
        <row r="1080">
          <cell r="A1080" t="str">
            <v>001.17.04248</v>
          </cell>
          <cell r="B1080" t="str">
            <v>Fornecimento e Instalação de Disjuntor trifásico EL 150A  CA da marca Eletromar ou Mesmo Padrão (UL)</v>
          </cell>
          <cell r="C1080" t="str">
            <v>UN</v>
          </cell>
          <cell r="D1080">
            <v>157.05160000000001</v>
          </cell>
        </row>
        <row r="1081">
          <cell r="A1081" t="str">
            <v>001.17.04249</v>
          </cell>
          <cell r="B1081" t="str">
            <v>Fornecimento e Instalação de Disjuntor trifásico EL 175A  CA da marca Eletromar ou Mesmo Padrão (UL)</v>
          </cell>
          <cell r="C1081" t="str">
            <v>UN</v>
          </cell>
          <cell r="D1081">
            <v>157.05160000000001</v>
          </cell>
        </row>
        <row r="1082">
          <cell r="A1082" t="str">
            <v>001.17.04250</v>
          </cell>
          <cell r="B1082" t="str">
            <v>Fornecimento e Instalação de Disjuntor trifásico EL 200A  CA da marca Eletromar ou Mesmo Padrão (UL)</v>
          </cell>
          <cell r="C1082" t="str">
            <v>UN</v>
          </cell>
          <cell r="D1082">
            <v>157.05160000000001</v>
          </cell>
        </row>
        <row r="1083">
          <cell r="A1083" t="str">
            <v>001.17.04251</v>
          </cell>
          <cell r="B1083" t="str">
            <v>Fornecimento e Instalação de Disjuntor trifásico EL 225A  CA da marca Eletromar ou Mesmo Padrão (UL)</v>
          </cell>
          <cell r="C1083" t="str">
            <v>UN</v>
          </cell>
          <cell r="D1083">
            <v>166.66159999999999</v>
          </cell>
        </row>
        <row r="1084">
          <cell r="A1084" t="str">
            <v>001.17.04252</v>
          </cell>
          <cell r="B1084" t="str">
            <v>Fornecimento e Instalação de Disjuntor trifásico EL 250A  CA da marca Eletromar ou Mesmo Padrão (UL)</v>
          </cell>
          <cell r="C1084" t="str">
            <v>UN</v>
          </cell>
          <cell r="D1084">
            <v>435.9076</v>
          </cell>
        </row>
        <row r="1085">
          <cell r="A1085" t="str">
            <v>001.17.04253</v>
          </cell>
          <cell r="B1085" t="str">
            <v>Fornecimento e Instalação de Disjuntor trifásico EL 300A  KI da marca Eletromar ou Mesmo Padrão (UL)</v>
          </cell>
          <cell r="C1085" t="str">
            <v>UN</v>
          </cell>
          <cell r="D1085">
            <v>1739.0686000000001</v>
          </cell>
        </row>
        <row r="1086">
          <cell r="A1086" t="str">
            <v>001.17.04254</v>
          </cell>
          <cell r="B1086" t="str">
            <v>Fornecimento e Instalação de Disjuntor trifásico EL 350A  KI da marca Eletromar ou Mesmo Padrão (UL)</v>
          </cell>
          <cell r="C1086" t="str">
            <v>UN</v>
          </cell>
          <cell r="D1086">
            <v>1739.0686000000001</v>
          </cell>
        </row>
        <row r="1087">
          <cell r="A1087" t="str">
            <v>001.17.04255</v>
          </cell>
          <cell r="B1087" t="str">
            <v>Fornecimento e Instalação de Disjuntor trifásico EL 400A  KI da marca Eletromar ou Mesmo Padrão (UL)</v>
          </cell>
          <cell r="C1087" t="str">
            <v>UN</v>
          </cell>
          <cell r="D1087">
            <v>1657.1786</v>
          </cell>
        </row>
        <row r="1088">
          <cell r="A1088" t="str">
            <v>001.17.04256</v>
          </cell>
          <cell r="B1088" t="str">
            <v>Fornecimento e Instalação de Disjuntor trifásico EL 500A  LI da marca Eletromar ou Mesmo Padrão (UL)</v>
          </cell>
          <cell r="C1088" t="str">
            <v>UN</v>
          </cell>
          <cell r="D1088">
            <v>2994.7356</v>
          </cell>
        </row>
        <row r="1089">
          <cell r="A1089" t="str">
            <v>001.17.04257</v>
          </cell>
          <cell r="B1089" t="str">
            <v>Fornecimento e Instalação de Disjuntor trifásico EL 600A  LI da marca Eletromar ou Mesmo Padrão (UL)</v>
          </cell>
          <cell r="C1089" t="str">
            <v>UN</v>
          </cell>
          <cell r="D1089">
            <v>2994.7356</v>
          </cell>
        </row>
        <row r="1090">
          <cell r="A1090" t="str">
            <v>001.17.04258</v>
          </cell>
          <cell r="B1090" t="str">
            <v>Fornecimento e Instalação de Disjuntor trifásico EL 630A  LI da marca Eletromar ou Mesmo Padrão (UL)</v>
          </cell>
          <cell r="C1090" t="str">
            <v>UN</v>
          </cell>
          <cell r="D1090">
            <v>2994.7356</v>
          </cell>
        </row>
        <row r="1091">
          <cell r="A1091" t="str">
            <v>001.17.04259</v>
          </cell>
          <cell r="B1091" t="str">
            <v>Fornecimento e Instalação de Disjuntor trifásico EL 700A  LI da marca Eletromar ou Mesmo Padrão (UL)</v>
          </cell>
          <cell r="C1091" t="str">
            <v>UN</v>
          </cell>
          <cell r="D1091">
            <v>5358.4516000000003</v>
          </cell>
        </row>
        <row r="1092">
          <cell r="A1092" t="str">
            <v>001.17.04260</v>
          </cell>
          <cell r="B1092" t="str">
            <v>Fornecimento e Instalação de Disjuntor trifásico EL 800A  LI da marca Eletromar ou Mesmo Padrão (UL)</v>
          </cell>
          <cell r="C1092" t="str">
            <v>UN</v>
          </cell>
          <cell r="D1092">
            <v>5358.4516000000003</v>
          </cell>
        </row>
        <row r="1093">
          <cell r="A1093" t="str">
            <v>001.17.04261</v>
          </cell>
          <cell r="B1093" t="str">
            <v>Fornecimento e Instalação de Disjuntor mini monopolar 6A B da marca Siemens ou Mesmo Padrão (DIN)</v>
          </cell>
          <cell r="C1093" t="str">
            <v>UN</v>
          </cell>
          <cell r="D1093">
            <v>24.9558</v>
          </cell>
        </row>
        <row r="1094">
          <cell r="A1094" t="str">
            <v>001.17.04263</v>
          </cell>
          <cell r="B1094" t="str">
            <v>Fornecimento e Instalação de Disjuntor mini monopolar 25A B da marca Siemens ou Mesmo Padrão (DIN)</v>
          </cell>
          <cell r="C1094" t="str">
            <v>UN</v>
          </cell>
          <cell r="D1094">
            <v>8.4428000000000001</v>
          </cell>
        </row>
        <row r="1095">
          <cell r="A1095" t="str">
            <v>001.17.04265</v>
          </cell>
          <cell r="B1095" t="str">
            <v>Fornecimento e Instalação de Disjuntor mini monopolar 32A B da marca Siemens ou Mesmo Padrão (DIN)</v>
          </cell>
          <cell r="C1095" t="str">
            <v>UN</v>
          </cell>
          <cell r="D1095">
            <v>8.5578000000000003</v>
          </cell>
        </row>
        <row r="1096">
          <cell r="A1096" t="str">
            <v>001.17.04267</v>
          </cell>
          <cell r="B1096" t="str">
            <v>Fornecimento e Instalação de Disjuntor mini bipolar 6A C da marca Siemens ou Mesmo Padrão (DIN)</v>
          </cell>
          <cell r="C1096" t="str">
            <v>UN</v>
          </cell>
          <cell r="D1096">
            <v>97.156800000000004</v>
          </cell>
        </row>
        <row r="1097">
          <cell r="A1097" t="str">
            <v>001.17.04269</v>
          </cell>
          <cell r="B1097" t="str">
            <v>Fornecimento e Instalação de Disjuntor mini bipolar 10A C da marca Siemens ou Mesmo Padrão (DIN)</v>
          </cell>
          <cell r="C1097" t="str">
            <v>UN</v>
          </cell>
          <cell r="D1097">
            <v>54.020800000000001</v>
          </cell>
        </row>
        <row r="1098">
          <cell r="A1098" t="str">
            <v>001.17.04271</v>
          </cell>
          <cell r="B1098" t="str">
            <v>Fornecimento e Instalação de Disjuntor mini bipolar 16A C da marca Siemens ou Mesmo Padrão (DIN)</v>
          </cell>
          <cell r="C1098" t="str">
            <v>UN</v>
          </cell>
          <cell r="D1098">
            <v>53.877800000000001</v>
          </cell>
        </row>
        <row r="1099">
          <cell r="A1099" t="str">
            <v>001.17.04273</v>
          </cell>
          <cell r="B1099" t="str">
            <v>Fornecimento e Instalação de Disjuntor mini bipolar 20A C da marca Siemens ou Mesmo Padrão (DIN)</v>
          </cell>
          <cell r="C1099" t="str">
            <v>UN</v>
          </cell>
          <cell r="D1099">
            <v>54.020800000000001</v>
          </cell>
        </row>
        <row r="1100">
          <cell r="A1100" t="str">
            <v>001.17.04275</v>
          </cell>
          <cell r="B1100" t="str">
            <v>Fornecimento e Instalação de Disjuntor mini bipolar 32A C da marca Siemens ou Mesmo Padrão (DIN)</v>
          </cell>
          <cell r="C1100" t="str">
            <v>UN</v>
          </cell>
          <cell r="D1100">
            <v>54.020800000000001</v>
          </cell>
        </row>
        <row r="1101">
          <cell r="A1101" t="str">
            <v>001.17.04277</v>
          </cell>
          <cell r="B1101" t="str">
            <v>Fornecimento e Instalação de Disjuntor mini bipolar 63A C da marca Siemens ou Mesmo Padrão (DIN)</v>
          </cell>
          <cell r="C1101" t="str">
            <v>UN</v>
          </cell>
          <cell r="D1101">
            <v>75.750799999999998</v>
          </cell>
        </row>
        <row r="1102">
          <cell r="A1102" t="str">
            <v>001.17.04279</v>
          </cell>
          <cell r="B1102" t="str">
            <v>Fornecimento e Instalação de Disjuntor mini bipolar 80A C da marca Siemens ou Mesmo Padrão (DIN)</v>
          </cell>
          <cell r="C1102" t="str">
            <v>UN</v>
          </cell>
          <cell r="D1102">
            <v>75.750799999999998</v>
          </cell>
        </row>
        <row r="1103">
          <cell r="A1103" t="str">
            <v>001.17.04281</v>
          </cell>
          <cell r="B1103" t="str">
            <v>Fornecimento e Instalação de Disjuntor mini bipolar 2A C da marca Siemens ou Mesmo Padrão (DIN)</v>
          </cell>
          <cell r="C1103" t="str">
            <v>UN</v>
          </cell>
          <cell r="D1103">
            <v>97.156800000000004</v>
          </cell>
        </row>
        <row r="1104">
          <cell r="A1104" t="str">
            <v>001.17.04283</v>
          </cell>
          <cell r="B1104" t="str">
            <v>Fornecimento e Instalação de Disjuntor mini tripolar G 13A C da marca Siemens ou Mesmo Padrão (DIN)</v>
          </cell>
          <cell r="C1104" t="str">
            <v>UN</v>
          </cell>
          <cell r="D1104">
            <v>60.380600000000001</v>
          </cell>
        </row>
        <row r="1105">
          <cell r="A1105" t="str">
            <v>001.17.04285</v>
          </cell>
          <cell r="B1105" t="str">
            <v>Fornecimento e Instalação de Disjuntor mini tripolar G 25A C da marca Siemens ou Mesmo Padrão (DIN)</v>
          </cell>
          <cell r="C1105" t="str">
            <v>UN</v>
          </cell>
          <cell r="D1105">
            <v>60.380600000000001</v>
          </cell>
        </row>
        <row r="1106">
          <cell r="A1106" t="str">
            <v>001.17.04287</v>
          </cell>
          <cell r="B1106" t="str">
            <v>Fornecimento e Instalação de Disjuntor mini tripolar G 32A C da marca Siemens ou Mesmo Padrão (DIN)</v>
          </cell>
          <cell r="C1106" t="str">
            <v>UN</v>
          </cell>
          <cell r="D1106">
            <v>60.380600000000001</v>
          </cell>
        </row>
        <row r="1107">
          <cell r="A1107" t="str">
            <v>001.17.04289</v>
          </cell>
          <cell r="B1107" t="str">
            <v>Fornecimento e Instalação de Disjuntor mini tripolar G 40A C da marca Siemens ou Mesmo Padrão (DIN)</v>
          </cell>
          <cell r="C1107" t="str">
            <v>UN</v>
          </cell>
          <cell r="D1107">
            <v>60.380600000000001</v>
          </cell>
        </row>
        <row r="1108">
          <cell r="A1108" t="str">
            <v>001.17.04291</v>
          </cell>
          <cell r="B1108" t="str">
            <v>Fornecimento e Instalação de Disjuntor mini tripolar G 70A C da marca Siemens ou Mesmo Padrão (DIN)</v>
          </cell>
          <cell r="C1108" t="str">
            <v>UN</v>
          </cell>
          <cell r="D1108">
            <v>86.239599999999996</v>
          </cell>
        </row>
        <row r="1109">
          <cell r="A1109" t="str">
            <v>001.17.04293</v>
          </cell>
          <cell r="B1109" t="str">
            <v>Fornecimento e Instalação de Disjuntor mini tripolar G 80A C da marca Siemens ou Mesmo Padrão (DIN)</v>
          </cell>
          <cell r="C1109" t="str">
            <v>UN</v>
          </cell>
          <cell r="D1109">
            <v>86.239599999999996</v>
          </cell>
        </row>
        <row r="1110">
          <cell r="A1110" t="str">
            <v>001.17.04300</v>
          </cell>
          <cell r="B1110" t="str">
            <v>Fornecimento e Instalação de Interruptor Simples de embutir 1 tecla 10 A - 250V com espelho para caixa 4x2"""""""", Linha Popular</v>
          </cell>
          <cell r="C1110" t="str">
            <v>CJ</v>
          </cell>
          <cell r="D1110">
            <v>4.8750999999999998</v>
          </cell>
        </row>
        <row r="1111">
          <cell r="A1111" t="str">
            <v>001.17.04302</v>
          </cell>
          <cell r="B1111" t="str">
            <v>Fornecimento e Instalação de Interruptor Simples de Embutir 2 teclas 10 A - 250V com espelho para caixa 4x2"""""""", Linha Popular</v>
          </cell>
          <cell r="C1111" t="str">
            <v>CJ</v>
          </cell>
          <cell r="D1111">
            <v>7.0251000000000001</v>
          </cell>
        </row>
        <row r="1112">
          <cell r="A1112" t="str">
            <v>001.17.04304</v>
          </cell>
          <cell r="B1112" t="str">
            <v>Fornecimento e Instalação de Interruptor Simples de Embutir 3 teclas 10 A - 250V com espelho para caixa 4x2"""""""", Linha Popular</v>
          </cell>
          <cell r="C1112" t="str">
            <v>CJ</v>
          </cell>
          <cell r="D1112">
            <v>9.1651000000000007</v>
          </cell>
        </row>
        <row r="1113">
          <cell r="A1113" t="str">
            <v>001.17.04310</v>
          </cell>
          <cell r="B1113" t="str">
            <v>Fornecimento e Instalação de Interruptor Paralelo de Embutir 1 tecla 10 A - 250V com espelho para caixa 4x2"""""""", Linha Popular</v>
          </cell>
          <cell r="C1113" t="str">
            <v>CJ</v>
          </cell>
          <cell r="D1113">
            <v>5.6051000000000002</v>
          </cell>
        </row>
        <row r="1114">
          <cell r="A1114" t="str">
            <v>001.17.04312</v>
          </cell>
          <cell r="B1114" t="str">
            <v>Fornecimento e Instalação de Interruptor Paralelo de Embutir 2 teclas 10 A - 250V com espelho para caixa 4x2"""""""", Linha Popular</v>
          </cell>
          <cell r="C1114" t="str">
            <v>CJ</v>
          </cell>
          <cell r="D1114">
            <v>8.4750999999999994</v>
          </cell>
        </row>
        <row r="1115">
          <cell r="A1115" t="str">
            <v>001.17.04314</v>
          </cell>
          <cell r="B1115" t="str">
            <v>Fornecimento e Instalação de Interruptor Paralelo 3 teclas de Embutir 10 A - 250V com espelho para caixa 4x2"""""""", Linha Popular</v>
          </cell>
          <cell r="C1115" t="str">
            <v>CJ</v>
          </cell>
          <cell r="D1115">
            <v>11.805099999999999</v>
          </cell>
        </row>
        <row r="1116">
          <cell r="A1116" t="str">
            <v>001.17.04316</v>
          </cell>
          <cell r="B1116" t="str">
            <v>Fornecimento e Instalação de Conjunto de Interruptor Simples e Tomada 2P universal de Embutir 10 A - 250V com espelho para caixa 4x2"""""""", Linha Popular</v>
          </cell>
          <cell r="C1116" t="str">
            <v>CJ</v>
          </cell>
          <cell r="D1116">
            <v>7.2651000000000003</v>
          </cell>
        </row>
        <row r="1117">
          <cell r="A1117" t="str">
            <v>001.17.04320</v>
          </cell>
          <cell r="B1117" t="str">
            <v>Fornecimento e Instalação de Conjunto de Interruptor Paralelo e Tomada 2P universal de Embutir 10 A - 250V com espelho para caixa 4x2"""""""", Linha Popular</v>
          </cell>
          <cell r="C1117" t="str">
            <v>CJ</v>
          </cell>
          <cell r="D1117">
            <v>8.0650999999999993</v>
          </cell>
        </row>
        <row r="1118">
          <cell r="A1118" t="str">
            <v>001.17.04324</v>
          </cell>
          <cell r="B1118" t="str">
            <v>Fornecimento e Instalação de Interruptor Bipolar de Embutir 25 A - 250V com espelho para caixa 4x2"""""""", Linha Popular</v>
          </cell>
          <cell r="C1118" t="str">
            <v>CJ</v>
          </cell>
          <cell r="D1118">
            <v>35.7851</v>
          </cell>
        </row>
        <row r="1119">
          <cell r="A1119" t="str">
            <v>001.17.04326</v>
          </cell>
          <cell r="B1119" t="str">
            <v>Fornecimento e Instalação de Tomada  2P universal de Embutir 10 A - 250V com espelho para caixa 4x2"""""""", Linha Popular</v>
          </cell>
          <cell r="C1119" t="str">
            <v>CJ</v>
          </cell>
          <cell r="D1119">
            <v>4.8750999999999998</v>
          </cell>
        </row>
        <row r="1120">
          <cell r="A1120" t="str">
            <v>001.17.04328</v>
          </cell>
          <cell r="B1120" t="str">
            <v>Fornecimento e Instalação de Tomada  2P+T universal de Embutir 10 A - 250V com espelho para caixa 4x2"""""""", Linha Popular</v>
          </cell>
          <cell r="C1120" t="str">
            <v>CJ</v>
          </cell>
          <cell r="D1120">
            <v>6.4250999999999996</v>
          </cell>
        </row>
        <row r="1121">
          <cell r="A1121" t="str">
            <v>001.17.04330</v>
          </cell>
          <cell r="B1121" t="str">
            <v>Fornecimento e Instalação de Tomada  2P+T universal de Embutir 15 A - 250V para informática com espelho para caixa 4x2"""""""", Linha Popular</v>
          </cell>
          <cell r="C1121" t="str">
            <v>CJ</v>
          </cell>
          <cell r="D1121">
            <v>6.4250999999999996</v>
          </cell>
        </row>
        <row r="1122">
          <cell r="A1122" t="str">
            <v>001.17.04332</v>
          </cell>
          <cell r="B1122" t="str">
            <v>Fornecimento e Instalação de Tomada 3P de Embutir 20 A - 250V para Ar Condicionado, Linha Popular</v>
          </cell>
          <cell r="C1122" t="str">
            <v>CJ</v>
          </cell>
          <cell r="D1122">
            <v>6.5050999999999997</v>
          </cell>
        </row>
        <row r="1123">
          <cell r="A1123" t="str">
            <v>001.17.04338</v>
          </cell>
          <cell r="B1123" t="str">
            <v>Fornecimento e Instalação de Tomada  2P+T universal 15 A - 250V para informática de Embutir no piso com espelho para latão em caixa 4x2"""""""", Linha Popular</v>
          </cell>
          <cell r="C1123" t="str">
            <v>CJ</v>
          </cell>
          <cell r="D1123">
            <v>17.275099999999998</v>
          </cell>
        </row>
        <row r="1124">
          <cell r="A1124" t="str">
            <v>001.17.04346</v>
          </cell>
          <cell r="B1124" t="str">
            <v>Interruptor Simples de embutir 1 tecla 10 A - 250V com espelho para caixa 4x2"""""""", Linha Pratis ou Mesmo Padrão</v>
          </cell>
          <cell r="C1124" t="str">
            <v>CJ</v>
          </cell>
          <cell r="D1124">
            <v>5.6951000000000001</v>
          </cell>
        </row>
        <row r="1125">
          <cell r="A1125" t="str">
            <v>001.17.04440</v>
          </cell>
          <cell r="B1125" t="str">
            <v>Fornecimento e instalação de conjunto arstrop com tomada bipolar mais polo terra e disjuntor termomagnético Bipolar de 30A/250v para embutir UL, em caixa metálica de 4"""" x 4"""" x 2""""</v>
          </cell>
          <cell r="C1125" t="str">
            <v>CJ</v>
          </cell>
          <cell r="D1125">
            <v>66.710400000000007</v>
          </cell>
        </row>
        <row r="1126">
          <cell r="A1126" t="str">
            <v>001.17.04480</v>
          </cell>
          <cell r="B1126" t="str">
            <v>Fornecimento e instalação de conjunto arstop para computador com disjuntor bipolar de 10A/250v e tomada 2P+T em caixa de 10 x 10 x 5 cm, cor marfim</v>
          </cell>
          <cell r="C1126" t="str">
            <v>CJ</v>
          </cell>
          <cell r="D1126">
            <v>36.090400000000002</v>
          </cell>
        </row>
        <row r="1127">
          <cell r="A1127" t="str">
            <v>001.17.05440</v>
          </cell>
          <cell r="B1127" t="str">
            <v>Fornecimento e instalação de campainha de timbre tipo residencial 50/60hz para embutir com caixa metálica 4""""""""x2""""""""</v>
          </cell>
          <cell r="C1127" t="str">
            <v>CJ</v>
          </cell>
          <cell r="D1127">
            <v>17.657599999999999</v>
          </cell>
        </row>
        <row r="1128">
          <cell r="A1128" t="str">
            <v>001.17.05460</v>
          </cell>
          <cell r="B1128" t="str">
            <v>Fornecimento e instalação de campainha de timbre tipo residencial 50/60hz para embutir sem caixa metálica 4""""""""x2""""""""</v>
          </cell>
          <cell r="C1128" t="str">
            <v>UN</v>
          </cell>
          <cell r="D1128">
            <v>15.4504</v>
          </cell>
        </row>
        <row r="1129">
          <cell r="A1129" t="str">
            <v>001.17.05480</v>
          </cell>
          <cell r="B1129" t="str">
            <v>Fornecimento e instalação de campainha de alta potência 50/60hz 110 v com timbre de diâm. 150.00mm 100db</v>
          </cell>
          <cell r="C1129" t="str">
            <v>UN</v>
          </cell>
          <cell r="D1129">
            <v>160.1044</v>
          </cell>
        </row>
        <row r="1130">
          <cell r="A1130" t="str">
            <v>001.17.05500</v>
          </cell>
          <cell r="B1130" t="str">
            <v>Fornecimento e instalação de campainha de alta potência 50/60hz 110 v com timbre de diâm. 250.00mm 104db</v>
          </cell>
          <cell r="C1130" t="str">
            <v>UN</v>
          </cell>
          <cell r="D1130">
            <v>217.1044</v>
          </cell>
        </row>
        <row r="1131">
          <cell r="A1131" t="str">
            <v>001.17.05520</v>
          </cell>
          <cell r="B1131" t="str">
            <v>Fornecimento e instalação de ventilador de teto c/rot em sentido dir/inverso c/4 pas de Madeira 60hz 110v c/ interuptor tipo reostado p/2 setores e com capacitor</v>
          </cell>
          <cell r="C1131" t="str">
            <v>CJ</v>
          </cell>
          <cell r="D1131">
            <v>136.4348</v>
          </cell>
        </row>
        <row r="1132">
          <cell r="A1132" t="str">
            <v>001.17.05602</v>
          </cell>
          <cell r="B1132" t="str">
            <v>Fornecimento e instalação de luminária tipo calha industrial e comercial com lâmpada fluorescente 2 x 20w, reator alto fator de potência partida rápida e acessórios</v>
          </cell>
          <cell r="C1132" t="str">
            <v>CJ</v>
          </cell>
          <cell r="D1132">
            <v>49.6113</v>
          </cell>
        </row>
        <row r="1133">
          <cell r="A1133" t="str">
            <v>001.17.05604</v>
          </cell>
          <cell r="B1133" t="str">
            <v>Fornecimento e instalação de luminária tipo calha industrial e comercial com lâmpada fluorescente 2 x 40w, reator alto fator de potência partida rápida e acessórios</v>
          </cell>
          <cell r="C1133" t="str">
            <v>CJ</v>
          </cell>
          <cell r="D1133">
            <v>54.011299999999999</v>
          </cell>
        </row>
        <row r="1134">
          <cell r="A1134" t="str">
            <v>001.17.05606</v>
          </cell>
          <cell r="B1134" t="str">
            <v>Fornecimento e instalação de luminária tipo arandela em ferro pintado para uso externo com lâmapada incandescente 1x60w/127v (Tipo Tartaruga)</v>
          </cell>
          <cell r="C1134" t="str">
            <v>CJ</v>
          </cell>
          <cell r="D1134">
            <v>21.4391</v>
          </cell>
        </row>
        <row r="1135">
          <cell r="A1135" t="str">
            <v>001.17.05608</v>
          </cell>
          <cell r="B1135" t="str">
            <v>Fornecimento e instalação de luminária bloco autônomo de iluminação de emergência com 2 projetores</v>
          </cell>
          <cell r="C1135" t="str">
            <v>UN</v>
          </cell>
          <cell r="D1135">
            <v>153.58699999999999</v>
          </cell>
        </row>
        <row r="1136">
          <cell r="A1136" t="str">
            <v>001.17.05620</v>
          </cell>
          <cell r="B1136" t="str">
            <v>Fornecimento e instalação de chuveiro elétrico Maxi-Banho 2500w-110/220v</v>
          </cell>
          <cell r="C1136" t="str">
            <v>CJ</v>
          </cell>
          <cell r="D1136">
            <v>32.261800000000001</v>
          </cell>
        </row>
        <row r="1137">
          <cell r="A1137" t="str">
            <v>001.17.05660</v>
          </cell>
          <cell r="B1137" t="str">
            <v>Fornecimento e instalação de baquelite s/ chave p/ lâmpada incandescente</v>
          </cell>
          <cell r="C1137" t="str">
            <v>UN</v>
          </cell>
          <cell r="D1137">
            <v>1.9875</v>
          </cell>
        </row>
        <row r="1138">
          <cell r="A1138" t="str">
            <v>001.17.05680</v>
          </cell>
          <cell r="B1138" t="str">
            <v>Fornecimento e instalação de baquelite c/ chave p/ lâmpada incandescente</v>
          </cell>
          <cell r="C1138" t="str">
            <v>UN</v>
          </cell>
          <cell r="D1138">
            <v>2.9375</v>
          </cell>
        </row>
        <row r="1139">
          <cell r="A1139" t="str">
            <v>001.17.05700</v>
          </cell>
          <cell r="B1139" t="str">
            <v>Fornecimento e instalação de soquete p/ lâmpada fluorescente</v>
          </cell>
          <cell r="C1139" t="str">
            <v>UN</v>
          </cell>
          <cell r="D1139">
            <v>1.1301000000000001</v>
          </cell>
        </row>
        <row r="1140">
          <cell r="A1140" t="str">
            <v>001.17.05740</v>
          </cell>
          <cell r="B1140" t="str">
            <v>Fornecimento e instalação de Soquete De Porcelana P/ Lâmpada Comum  E 27</v>
          </cell>
          <cell r="C1140" t="str">
            <v>UN</v>
          </cell>
          <cell r="D1140">
            <v>3.3273999999999999</v>
          </cell>
        </row>
        <row r="1141">
          <cell r="A1141" t="str">
            <v>001.17.05760</v>
          </cell>
          <cell r="B1141" t="str">
            <v>Fornecimento e instalação de Soquete De Porcelana P/ Lâmpada Comum  E 40</v>
          </cell>
          <cell r="C1141" t="str">
            <v>UN</v>
          </cell>
          <cell r="D1141">
            <v>7.5263</v>
          </cell>
        </row>
        <row r="1142">
          <cell r="A1142" t="str">
            <v>001.17.05780</v>
          </cell>
          <cell r="B1142" t="str">
            <v>Fornecimento e instalação de lâmpada vapor de sódio 250w</v>
          </cell>
          <cell r="C1142" t="str">
            <v>UN</v>
          </cell>
          <cell r="D1142">
            <v>32.656300000000002</v>
          </cell>
        </row>
        <row r="1143">
          <cell r="A1143" t="str">
            <v>001.17.05800</v>
          </cell>
          <cell r="B1143" t="str">
            <v>Fornecimento e instalação de lâmpada fluorescente pl com reator - 25w/127v</v>
          </cell>
          <cell r="C1143" t="str">
            <v>UN</v>
          </cell>
          <cell r="D1143">
            <v>13.1663</v>
          </cell>
        </row>
        <row r="1144">
          <cell r="A1144" t="str">
            <v>001.17.05820</v>
          </cell>
          <cell r="B1144" t="str">
            <v>Fornecimento e instalação de lâmpada mista 160w/220v</v>
          </cell>
          <cell r="C1144" t="str">
            <v>UN</v>
          </cell>
          <cell r="D1144">
            <v>9.1163000000000007</v>
          </cell>
        </row>
        <row r="1145">
          <cell r="A1145" t="str">
            <v>001.17.05840</v>
          </cell>
          <cell r="B1145" t="str">
            <v>Fornecimento e instalação de lâmpada mista 250w/220v</v>
          </cell>
          <cell r="C1145" t="str">
            <v>UN</v>
          </cell>
          <cell r="D1145">
            <v>12.6563</v>
          </cell>
        </row>
        <row r="1146">
          <cell r="A1146" t="str">
            <v>001.17.05860</v>
          </cell>
          <cell r="B1146" t="str">
            <v>Fornecimento e instalação de lâmpada mista 500w/220v</v>
          </cell>
          <cell r="C1146" t="str">
            <v>UN</v>
          </cell>
          <cell r="D1146">
            <v>28.0063</v>
          </cell>
        </row>
        <row r="1147">
          <cell r="A1147" t="str">
            <v>001.17.05880</v>
          </cell>
          <cell r="B1147" t="str">
            <v>Fornecimento e instalação de lâmpada hospitalar p/ sala cirurgica """"""""seyalitica"""""""" 250w/220v</v>
          </cell>
          <cell r="C1147" t="str">
            <v>UN</v>
          </cell>
          <cell r="D1147">
            <v>83.666300000000007</v>
          </cell>
        </row>
        <row r="1148">
          <cell r="A1148" t="str">
            <v>001.17.05900</v>
          </cell>
          <cell r="B1148" t="str">
            <v>Fornecimento e instalação de lâmpada a vapor de mercúrio de alta pressão 400 w</v>
          </cell>
          <cell r="C1148" t="str">
            <v>UN</v>
          </cell>
          <cell r="D1148">
            <v>30.656300000000002</v>
          </cell>
        </row>
        <row r="1149">
          <cell r="A1149" t="str">
            <v>001.17.05920</v>
          </cell>
          <cell r="B1149" t="str">
            <v>Fornecimento e instalação de lâmpada incandescente 60 w</v>
          </cell>
          <cell r="C1149" t="str">
            <v>UN</v>
          </cell>
          <cell r="D1149">
            <v>1.5063</v>
          </cell>
        </row>
        <row r="1150">
          <cell r="A1150" t="str">
            <v>001.17.05940</v>
          </cell>
          <cell r="B1150" t="str">
            <v>Fornecimento e instalação de lâmpada incandescente 100 w</v>
          </cell>
          <cell r="C1150" t="str">
            <v>UN</v>
          </cell>
          <cell r="D1150">
            <v>1.8463000000000001</v>
          </cell>
        </row>
        <row r="1151">
          <cell r="A1151" t="str">
            <v>001.17.05960</v>
          </cell>
          <cell r="B1151" t="str">
            <v>Fornecimento e instalação de lâmpada incandescente 150 w</v>
          </cell>
          <cell r="C1151" t="str">
            <v>UN</v>
          </cell>
          <cell r="D1151">
            <v>2.3963000000000001</v>
          </cell>
        </row>
        <row r="1152">
          <cell r="A1152" t="str">
            <v>001.17.05980</v>
          </cell>
          <cell r="B1152" t="str">
            <v>Fornecimento e instalação de lâmpada incandescente 200 w</v>
          </cell>
          <cell r="C1152" t="str">
            <v>UN</v>
          </cell>
          <cell r="D1152">
            <v>2.8763000000000001</v>
          </cell>
        </row>
        <row r="1153">
          <cell r="A1153" t="str">
            <v>001.17.06000</v>
          </cell>
          <cell r="B1153" t="str">
            <v>Fornecimento e instalação de lâmpada incandescente 20 w</v>
          </cell>
          <cell r="C1153" t="str">
            <v>UN</v>
          </cell>
          <cell r="D1153">
            <v>3.6362999999999999</v>
          </cell>
        </row>
        <row r="1154">
          <cell r="A1154" t="str">
            <v>001.17.06020</v>
          </cell>
          <cell r="B1154" t="str">
            <v>Fornecimento e instalação de lâmpada incandescente 40 w</v>
          </cell>
          <cell r="C1154" t="str">
            <v>UN</v>
          </cell>
          <cell r="D1154">
            <v>3.6362999999999999</v>
          </cell>
        </row>
        <row r="1155">
          <cell r="A1155" t="str">
            <v>001.17.06080</v>
          </cell>
          <cell r="B1155" t="str">
            <v>Fornecimento e instalação de reator convencional 20w</v>
          </cell>
          <cell r="C1155" t="str">
            <v>UN</v>
          </cell>
          <cell r="D1155">
            <v>7.4062999999999999</v>
          </cell>
        </row>
        <row r="1156">
          <cell r="A1156" t="str">
            <v>001.17.06100</v>
          </cell>
          <cell r="B1156" t="str">
            <v>Fornecimento e instalação de reator convencional 40w</v>
          </cell>
          <cell r="C1156" t="str">
            <v>UN</v>
          </cell>
          <cell r="D1156">
            <v>13.5863</v>
          </cell>
        </row>
        <row r="1157">
          <cell r="A1157" t="str">
            <v>001.17.06160</v>
          </cell>
          <cell r="B1157" t="str">
            <v>Fornecimento e instalação de reator rvm para lampada vapor de mercurio 250 w</v>
          </cell>
          <cell r="C1157" t="str">
            <v>UN</v>
          </cell>
          <cell r="D1157">
            <v>45.296300000000002</v>
          </cell>
        </row>
        <row r="1158">
          <cell r="A1158" t="str">
            <v>001.17.06180</v>
          </cell>
          <cell r="B1158" t="str">
            <v>Fornecimento e instalação de reator rvm 400b26 da philips</v>
          </cell>
          <cell r="C1158" t="str">
            <v>UN</v>
          </cell>
          <cell r="D1158">
            <v>51.346299999999999</v>
          </cell>
        </row>
        <row r="1159">
          <cell r="A1159" t="str">
            <v>001.17.06200</v>
          </cell>
          <cell r="B1159" t="str">
            <v>Fornecimento e instalação de reator simples partida rápida 20w/110v</v>
          </cell>
          <cell r="C1159" t="str">
            <v>UN</v>
          </cell>
          <cell r="D1159">
            <v>17.684799999999999</v>
          </cell>
        </row>
        <row r="1160">
          <cell r="A1160" t="str">
            <v>001.17.06220</v>
          </cell>
          <cell r="B1160" t="str">
            <v>Fornecimento e instalação de reator simples partida rápida 40w/110v</v>
          </cell>
          <cell r="C1160" t="str">
            <v>UN</v>
          </cell>
          <cell r="D1160">
            <v>17.406300000000002</v>
          </cell>
        </row>
        <row r="1161">
          <cell r="A1161" t="str">
            <v>001.17.06240</v>
          </cell>
          <cell r="B1161" t="str">
            <v>Fornecimento e instalação de reator duplo partida rápida 20w/110v</v>
          </cell>
          <cell r="C1161" t="str">
            <v>UN</v>
          </cell>
          <cell r="D1161">
            <v>27.0139</v>
          </cell>
        </row>
        <row r="1162">
          <cell r="A1162" t="str">
            <v>001.17.06260</v>
          </cell>
          <cell r="B1162" t="str">
            <v>Fornecimento e instalação de reator duplo partida rápida 40w/110v para lampada fluorescente</v>
          </cell>
          <cell r="C1162" t="str">
            <v>UN</v>
          </cell>
          <cell r="D1162">
            <v>28.343900000000001</v>
          </cell>
        </row>
        <row r="1163">
          <cell r="A1163" t="str">
            <v>001.17.06280</v>
          </cell>
          <cell r="B1163" t="str">
            <v>Fornecimento e instalação de reator simples partida rápida 20w/220v</v>
          </cell>
          <cell r="C1163" t="str">
            <v>UN</v>
          </cell>
          <cell r="D1163">
            <v>16.8063</v>
          </cell>
        </row>
        <row r="1164">
          <cell r="A1164" t="str">
            <v>001.17.06300</v>
          </cell>
          <cell r="B1164" t="str">
            <v>Fornecimento e instalaçao de reator simples partida rápida 40w/220v</v>
          </cell>
          <cell r="C1164" t="str">
            <v>UN</v>
          </cell>
          <cell r="D1164">
            <v>17.096299999999999</v>
          </cell>
        </row>
        <row r="1165">
          <cell r="A1165" t="str">
            <v>001.17.06320</v>
          </cell>
          <cell r="B1165" t="str">
            <v>Fornecimento e instalação de reator duplo partida rápida 20w/220v</v>
          </cell>
          <cell r="C1165" t="str">
            <v>UN</v>
          </cell>
          <cell r="D1165">
            <v>27.9239</v>
          </cell>
        </row>
        <row r="1166">
          <cell r="A1166" t="str">
            <v>001.17.06340</v>
          </cell>
          <cell r="B1166" t="str">
            <v>Fornecimento e instalação de reator duplo partida rápida 40w/220v</v>
          </cell>
          <cell r="C1166" t="str">
            <v>UN</v>
          </cell>
          <cell r="D1166">
            <v>27.9239</v>
          </cell>
        </row>
        <row r="1167">
          <cell r="A1167" t="str">
            <v>001.17.06350</v>
          </cell>
          <cell r="B1167" t="str">
            <v>Fornecimento e instalação de  rolo de fita isolante plástica, de 20.00 m</v>
          </cell>
          <cell r="C1167" t="str">
            <v>UN</v>
          </cell>
          <cell r="D1167">
            <v>12.693300000000001</v>
          </cell>
        </row>
        <row r="1168">
          <cell r="A1168" t="str">
            <v>001.17.06355</v>
          </cell>
          <cell r="B1168" t="str">
            <v>Fornecimento e instalação de  rolo de fita isolante plástica, de 10.00 m</v>
          </cell>
          <cell r="C1168" t="str">
            <v>UN</v>
          </cell>
          <cell r="D1168">
            <v>12.1243</v>
          </cell>
        </row>
        <row r="1169">
          <cell r="A1169" t="str">
            <v>001.17.06360</v>
          </cell>
          <cell r="B1169" t="str">
            <v>Fornecimento e instalação de  rolo de fita isolante plástica, de 05.00 m</v>
          </cell>
          <cell r="C1169" t="str">
            <v>UN</v>
          </cell>
          <cell r="D1169">
            <v>5.7667000000000002</v>
          </cell>
        </row>
        <row r="1170">
          <cell r="A1170" t="str">
            <v>001.17.06365</v>
          </cell>
          <cell r="B1170" t="str">
            <v>Fornecimento e instalação de rolo de fita isolante de alta fusão, de 10.00 m</v>
          </cell>
          <cell r="C1170" t="str">
            <v>UN</v>
          </cell>
          <cell r="D1170">
            <v>20.225300000000001</v>
          </cell>
        </row>
        <row r="1171">
          <cell r="A1171" t="str">
            <v>001.18</v>
          </cell>
          <cell r="B1171" t="str">
            <v>INSTALAÇÕES ELÉTRICAS - LÓGICA E TELEFONIA</v>
          </cell>
          <cell r="D1171">
            <v>3704.7485999999999</v>
          </cell>
        </row>
        <row r="1172">
          <cell r="A1172" t="str">
            <v>001.18.00020</v>
          </cell>
          <cell r="B1172" t="str">
            <v>Fornecimento e instalação de fio para telefone 2x22 awg</v>
          </cell>
          <cell r="C1172" t="str">
            <v>M</v>
          </cell>
          <cell r="D1172">
            <v>0.92349999999999999</v>
          </cell>
        </row>
        <row r="1173">
          <cell r="A1173" t="str">
            <v>001.18.00040</v>
          </cell>
          <cell r="B1173" t="str">
            <v>Fornecimento e instalação de cabo tipo UTP , categoria 5 E Azul</v>
          </cell>
          <cell r="C1173" t="str">
            <v>M</v>
          </cell>
          <cell r="D1173">
            <v>1.3346</v>
          </cell>
        </row>
        <row r="1174">
          <cell r="A1174" t="str">
            <v>001.18.00080</v>
          </cell>
          <cell r="B1174" t="str">
            <v>Fornecimento e instalação de terminal rj-45</v>
          </cell>
          <cell r="C1174" t="str">
            <v>UN</v>
          </cell>
          <cell r="D1174">
            <v>2.8348</v>
          </cell>
        </row>
        <row r="1175">
          <cell r="A1175" t="str">
            <v>001.18.00100</v>
          </cell>
          <cell r="B1175" t="str">
            <v>Fornecimento e instalação de tomada tipo rj45</v>
          </cell>
          <cell r="C1175" t="str">
            <v>UN</v>
          </cell>
          <cell r="D1175">
            <v>11.8522</v>
          </cell>
        </row>
        <row r="1176">
          <cell r="A1176" t="str">
            <v>001.18.00101</v>
          </cell>
          <cell r="B1176" t="str">
            <v>Fornecimento e Instalação de Bandeja  Normal 19''X1UX290 MM Bege ou Preto</v>
          </cell>
          <cell r="C1176" t="str">
            <v>un</v>
          </cell>
          <cell r="D1176">
            <v>62.450600000000001</v>
          </cell>
        </row>
        <row r="1177">
          <cell r="A1177" t="str">
            <v>001.18.00102</v>
          </cell>
          <cell r="B1177" t="str">
            <v>Certificação De Ponto</v>
          </cell>
          <cell r="C1177" t="str">
            <v>un</v>
          </cell>
          <cell r="D1177">
            <v>25</v>
          </cell>
        </row>
        <row r="1178">
          <cell r="A1178" t="str">
            <v>001.18.00103</v>
          </cell>
          <cell r="B1178" t="str">
            <v>Fornecimento e Instalação de Conector RJ45 Femea Cat. 5E - Bege ou Preto</v>
          </cell>
          <cell r="C1178" t="str">
            <v>un</v>
          </cell>
          <cell r="D1178">
            <v>20.0839</v>
          </cell>
        </row>
        <row r="1179">
          <cell r="A1179" t="str">
            <v>001.18.00104</v>
          </cell>
          <cell r="B1179" t="str">
            <v>Fornecimento e Instalação de Guia De Cabo Fechado Horizontal 1U Bege ou Preto</v>
          </cell>
          <cell r="C1179" t="str">
            <v>un</v>
          </cell>
          <cell r="D1179">
            <v>28.5502</v>
          </cell>
        </row>
        <row r="1180">
          <cell r="A1180" t="str">
            <v>001.18.00105</v>
          </cell>
          <cell r="B1180" t="str">
            <v>Fornecimento e Instalação de Kit De Identificação Elétrica Anilha + Fita</v>
          </cell>
          <cell r="C1180" t="str">
            <v>CJ</v>
          </cell>
          <cell r="D1180">
            <v>3.2063000000000001</v>
          </cell>
        </row>
        <row r="1181">
          <cell r="A1181" t="str">
            <v>001.18.00106</v>
          </cell>
          <cell r="B1181" t="str">
            <v>Fornecimento e Instalação de Kit De Identificação Lógica ( Anilha + Fita)</v>
          </cell>
          <cell r="C1181" t="str">
            <v>CJ</v>
          </cell>
          <cell r="D1181">
            <v>3.2063000000000001</v>
          </cell>
        </row>
        <row r="1182">
          <cell r="A1182" t="str">
            <v>001.18.00107</v>
          </cell>
          <cell r="B1182" t="str">
            <v>Fornecimento e Instalação de Painel Frontal 19''X1U Bege ou Preto</v>
          </cell>
          <cell r="C1182" t="str">
            <v>un</v>
          </cell>
          <cell r="D1182">
            <v>15.2102</v>
          </cell>
        </row>
        <row r="1183">
          <cell r="A1183" t="str">
            <v>001.18.00108</v>
          </cell>
          <cell r="B1183" t="str">
            <v>Fornecimento e Instalação de Patch Cord  CAT. 5E RIGIDO 2.5M C/ CAPA</v>
          </cell>
          <cell r="C1183" t="str">
            <v>un</v>
          </cell>
          <cell r="D1183">
            <v>11.6814</v>
          </cell>
        </row>
        <row r="1184">
          <cell r="A1184" t="str">
            <v>001.18.00109</v>
          </cell>
          <cell r="B1184" t="str">
            <v>Fornecimento e Instalação de Patch Cord Cat. 5E Flex. 1.5M  Azul S/ Capa</v>
          </cell>
          <cell r="C1184" t="str">
            <v>un</v>
          </cell>
          <cell r="D1184">
            <v>11.381399999999999</v>
          </cell>
        </row>
        <row r="1185">
          <cell r="A1185" t="str">
            <v>001.18.00110</v>
          </cell>
          <cell r="B1185" t="str">
            <v>Fornecimento e Instalação de Patch Painel 24 Portas Categoria 5E</v>
          </cell>
          <cell r="C1185" t="str">
            <v>un</v>
          </cell>
          <cell r="D1185">
            <v>518.56119999999999</v>
          </cell>
        </row>
        <row r="1186">
          <cell r="A1186" t="str">
            <v>001.18.00111</v>
          </cell>
          <cell r="B1186" t="str">
            <v>Fornecimento e Instalação de Porca Gaiola 5MM Fechado Com 02 Ventilador</v>
          </cell>
          <cell r="C1186" t="str">
            <v>un</v>
          </cell>
          <cell r="D1186">
            <v>1.9175</v>
          </cell>
        </row>
        <row r="1187">
          <cell r="A1187" t="str">
            <v>001.18.00112</v>
          </cell>
          <cell r="B1187" t="str">
            <v>Fornecimento e Instalação de Rack 19''X12UX550MM Fechado Com 02 Ventilador</v>
          </cell>
          <cell r="C1187" t="str">
            <v>un</v>
          </cell>
          <cell r="D1187">
            <v>857.90239999999994</v>
          </cell>
        </row>
        <row r="1188">
          <cell r="A1188" t="str">
            <v>001.18.00113</v>
          </cell>
          <cell r="B1188" t="str">
            <v>Fornecimento e Instalação de Régua 19'' Com 6 Tomadas 2P+T</v>
          </cell>
          <cell r="C1188" t="str">
            <v>un</v>
          </cell>
          <cell r="D1188">
            <v>87.990200000000002</v>
          </cell>
        </row>
        <row r="1189">
          <cell r="A1189" t="str">
            <v>001.18.00114</v>
          </cell>
          <cell r="B1189" t="str">
            <v>Fornecimento e Instalação de Switch 24P AT - FS724I 10/100</v>
          </cell>
          <cell r="C1189" t="str">
            <v>un</v>
          </cell>
          <cell r="D1189">
            <v>1089.0812000000001</v>
          </cell>
        </row>
        <row r="1190">
          <cell r="A1190" t="str">
            <v>001.18.00117</v>
          </cell>
          <cell r="B1190" t="str">
            <v>Fornecimento e Instalação de Tampa Encaixe  50 x 50 x 300 mm</v>
          </cell>
          <cell r="C1190" t="str">
            <v>br</v>
          </cell>
          <cell r="D1190">
            <v>10.8339</v>
          </cell>
        </row>
        <row r="1191">
          <cell r="A1191" t="str">
            <v>001.18.00118</v>
          </cell>
          <cell r="B1191" t="str">
            <v>Fornecimento e Instalação de Calha Lisa 50 x 50 x 300 mm Tipo U</v>
          </cell>
          <cell r="C1191" t="str">
            <v>br</v>
          </cell>
          <cell r="D1191">
            <v>43.610599999999998</v>
          </cell>
        </row>
        <row r="1192">
          <cell r="A1192" t="str">
            <v>001.18.00120</v>
          </cell>
          <cell r="B1192" t="str">
            <v>Fornecimento e Instalação de Tomada para Telefone tipo Telebrás de Embutir com espelho para caixa 4x2"", Linha Popular</v>
          </cell>
          <cell r="C1192" t="str">
            <v>CJ</v>
          </cell>
          <cell r="D1192">
            <v>6.2751000000000001</v>
          </cell>
        </row>
        <row r="1193">
          <cell r="A1193" t="str">
            <v>001.18.00121</v>
          </cell>
          <cell r="B1193" t="str">
            <v>Fornecimento e Instalação de Tomada para Telefone RJ 11 de Embutir com espelho para caixa 4x2"", Linha Popular</v>
          </cell>
          <cell r="C1193" t="str">
            <v>CJ</v>
          </cell>
          <cell r="D1193">
            <v>5.8350999999999997</v>
          </cell>
        </row>
        <row r="1194">
          <cell r="A1194" t="str">
            <v>001.18.00122</v>
          </cell>
          <cell r="B1194" t="str">
            <v>Fornecimento e Instalação de Tomada para Rede de Informática RJ 45 de Embutir com espelho para caixa 4x2"", Linha Popular</v>
          </cell>
          <cell r="C1194" t="str">
            <v>CJ</v>
          </cell>
          <cell r="D1194">
            <v>21.145099999999999</v>
          </cell>
        </row>
        <row r="1195">
          <cell r="A1195" t="str">
            <v>001.18.00123</v>
          </cell>
          <cell r="B1195" t="str">
            <v>Fornecimento e Instalação de Tomada para Rede de Informática com 2 RJ 45 de Embutir com espelho para caixa 4x4"", Linha Popular</v>
          </cell>
          <cell r="C1195" t="str">
            <v>CJ</v>
          </cell>
          <cell r="D1195">
            <v>2.8751000000000002</v>
          </cell>
        </row>
        <row r="1196">
          <cell r="A1196" t="str">
            <v>001.18.00124</v>
          </cell>
          <cell r="B1196" t="str">
            <v>Fornecimento e Instalação de Tomada para Telefone tipo Telebrás de Embutir para piso com espelho em latão para caixa 4x2""</v>
          </cell>
          <cell r="C1196" t="str">
            <v>CJ</v>
          </cell>
          <cell r="D1196">
            <v>18.145099999999999</v>
          </cell>
        </row>
        <row r="1197">
          <cell r="A1197" t="str">
            <v>001.18.00125</v>
          </cell>
          <cell r="B1197" t="str">
            <v>Fornecimento e Instalação de Tomada para Telefone RJ 11 de Embutir para piso com espelho em latão para caixa 4x2""</v>
          </cell>
          <cell r="C1197" t="str">
            <v>CJ</v>
          </cell>
          <cell r="D1197">
            <v>12.495100000000001</v>
          </cell>
        </row>
        <row r="1198">
          <cell r="A1198" t="str">
            <v>001.18.00127</v>
          </cell>
          <cell r="B1198" t="str">
            <v>Fornecimento e Instalação de Tomada para Rede de Informática RJ 45 de Embutir para piso com espelho para latão em caixa 4x2""</v>
          </cell>
          <cell r="C1198" t="str">
            <v>CJ</v>
          </cell>
          <cell r="D1198">
            <v>11.6251</v>
          </cell>
        </row>
        <row r="1199">
          <cell r="A1199" t="str">
            <v>001.18.00128</v>
          </cell>
          <cell r="B1199" t="str">
            <v>Fornecimento e Instalação de Tomada para Rede de Informática com 2 RJ 45 de Embutir para piso com espelho em latão para caixa 4x2""</v>
          </cell>
          <cell r="C1199" t="str">
            <v>CJ</v>
          </cell>
          <cell r="D1199">
            <v>8.1051000000000002</v>
          </cell>
        </row>
        <row r="1200">
          <cell r="A1200" t="str">
            <v>001.18.00201</v>
          </cell>
          <cell r="B1200" t="str">
            <v>Fornecimento e instalação de caixa metálica p/ telefone n.1 10.00x10.00x5.00 cm</v>
          </cell>
          <cell r="C1200" t="str">
            <v>UN</v>
          </cell>
          <cell r="D1200">
            <v>1.726</v>
          </cell>
        </row>
        <row r="1201">
          <cell r="A1201" t="str">
            <v>001.18.00221</v>
          </cell>
          <cell r="B1201" t="str">
            <v>Fornecimento e instalação de caixa metálica p/ telefone n.2 20.00x20.00x12.00 cm</v>
          </cell>
          <cell r="C1201" t="str">
            <v>UN</v>
          </cell>
          <cell r="D1201">
            <v>32.087400000000002</v>
          </cell>
        </row>
        <row r="1202">
          <cell r="A1202" t="str">
            <v>001.18.00241</v>
          </cell>
          <cell r="B1202" t="str">
            <v>Fornecimento e instalação de caixa metálica p/ telefone n.3 40.00x40.00x12.00 cm</v>
          </cell>
          <cell r="C1202" t="str">
            <v>UN</v>
          </cell>
          <cell r="D1202">
            <v>65.377799999999993</v>
          </cell>
        </row>
        <row r="1203">
          <cell r="A1203" t="str">
            <v>001.18.00261</v>
          </cell>
          <cell r="B1203" t="str">
            <v>Fornecimento e instalação de caixa metálica p/ telefone n.4 60.00x60.00x12.00 cm</v>
          </cell>
          <cell r="C1203" t="str">
            <v>UN</v>
          </cell>
          <cell r="D1203">
            <v>113.2948</v>
          </cell>
        </row>
        <row r="1204">
          <cell r="A1204" t="str">
            <v>001.18.00281</v>
          </cell>
          <cell r="B1204" t="str">
            <v>Fornecimento e instalação de caixa metálica p/ telefone n.5 80.00x80.00x12.00 cm</v>
          </cell>
          <cell r="C1204" t="str">
            <v>UN</v>
          </cell>
          <cell r="D1204">
            <v>198.24379999999999</v>
          </cell>
        </row>
        <row r="1205">
          <cell r="A1205" t="str">
            <v>001.18.00301</v>
          </cell>
          <cell r="B1205" t="str">
            <v>Fornecimento e instalação de caixa metálica p/ telefone n.6 120.00x120.00x12.00 cm</v>
          </cell>
          <cell r="C1205" t="str">
            <v>UN</v>
          </cell>
          <cell r="D1205">
            <v>399.90559999999999</v>
          </cell>
        </row>
        <row r="1206">
          <cell r="A1206" t="str">
            <v>001.18.00321</v>
          </cell>
          <cell r="B1206" t="str">
            <v>Execução de caixa de entrada em alvenaria c/ tampa metálica conf. padrão telemat r1 (60x35x50)cm</v>
          </cell>
          <cell r="C1206" t="str">
            <v>UN</v>
          </cell>
          <cell r="D1206">
            <v>0</v>
          </cell>
        </row>
        <row r="1207">
          <cell r="A1207" t="str">
            <v>001.18.00341</v>
          </cell>
          <cell r="B1207" t="str">
            <v>Execução de caixa de entrada em alvenaria c/ tampa metálica conf. padrão telemat r2 (107x52x50) cm</v>
          </cell>
          <cell r="C1207" t="str">
            <v>UN</v>
          </cell>
          <cell r="D1207">
            <v>0</v>
          </cell>
        </row>
        <row r="1208">
          <cell r="A1208" t="str">
            <v>001.19</v>
          </cell>
          <cell r="B1208" t="str">
            <v>INSTALAÇÕES ELÉTRICAS - PREVENÇÃO CONTRA DESCARGAS ATMOSFÉRICAS E INCÊNDIO</v>
          </cell>
          <cell r="D1208">
            <v>3654.4434999999999</v>
          </cell>
        </row>
        <row r="1209">
          <cell r="A1209" t="str">
            <v>001.19.00120</v>
          </cell>
          <cell r="B1209" t="str">
            <v>Fornecimento e Instalação de Cabo de cobre nú seção 10.00 mm2</v>
          </cell>
          <cell r="C1209" t="str">
            <v>ml</v>
          </cell>
          <cell r="D1209">
            <v>4.0815000000000001</v>
          </cell>
        </row>
        <row r="1210">
          <cell r="A1210" t="str">
            <v>001.19.00140</v>
          </cell>
          <cell r="B1210" t="str">
            <v>Fornecimento e Instalação de Cabo de cobre nú seção 16.00 mm2</v>
          </cell>
          <cell r="C1210" t="str">
            <v>ml</v>
          </cell>
          <cell r="D1210">
            <v>6.4927000000000001</v>
          </cell>
        </row>
        <row r="1211">
          <cell r="A1211" t="str">
            <v>001.19.00160</v>
          </cell>
          <cell r="B1211" t="str">
            <v>Fornecimento e Instalação de Cabo de cobre nú seção 25.00 mm2</v>
          </cell>
          <cell r="C1211" t="str">
            <v>ml</v>
          </cell>
          <cell r="D1211">
            <v>6.4927000000000001</v>
          </cell>
        </row>
        <row r="1212">
          <cell r="A1212" t="str">
            <v>001.19.00165</v>
          </cell>
          <cell r="B1212" t="str">
            <v>Fornecimento e Instalação de Cabo de cobre nú seção 35.00 mm2</v>
          </cell>
          <cell r="C1212" t="str">
            <v>ml</v>
          </cell>
          <cell r="D1212">
            <v>8.6486999999999998</v>
          </cell>
        </row>
        <row r="1213">
          <cell r="A1213" t="str">
            <v>001.19.00166</v>
          </cell>
          <cell r="B1213" t="str">
            <v>Fornecimento e Instalação de Cabo de cobre nú seção 50.00 mm2</v>
          </cell>
          <cell r="C1213" t="str">
            <v>ml</v>
          </cell>
          <cell r="D1213">
            <v>13.034700000000001</v>
          </cell>
        </row>
        <row r="1214">
          <cell r="A1214" t="str">
            <v>001.19.00170</v>
          </cell>
          <cell r="B1214" t="str">
            <v>Fornecimento e Instalação de Cabo de cobre nú seção 70.00 mm2</v>
          </cell>
          <cell r="C1214" t="str">
            <v>ml</v>
          </cell>
          <cell r="D1214">
            <v>16.818899999999999</v>
          </cell>
        </row>
        <row r="1215">
          <cell r="A1215" t="str">
            <v>001.19.00180</v>
          </cell>
          <cell r="B1215" t="str">
            <v>Fornecimento e Instalação de Cabo de cobre nú seção 95.00 mm2</v>
          </cell>
          <cell r="C1215" t="str">
            <v>ml</v>
          </cell>
          <cell r="D1215">
            <v>22.8918</v>
          </cell>
        </row>
        <row r="1216">
          <cell r="A1216" t="str">
            <v>001.19.01200</v>
          </cell>
          <cell r="B1216" t="str">
            <v>Fornecimento e Instalação de Relee fotoelétrico para comando automático de iluminação 110V/220V, incl. Base</v>
          </cell>
          <cell r="C1216" t="str">
            <v>un</v>
          </cell>
          <cell r="D1216">
            <v>23.947700000000001</v>
          </cell>
        </row>
        <row r="1217">
          <cell r="A1217" t="str">
            <v>001.19.01300</v>
          </cell>
          <cell r="B1217" t="str">
            <v>Execução de caixa de concreto 40x40x60cm com tampa de concreto armado</v>
          </cell>
          <cell r="C1217" t="str">
            <v>UN</v>
          </cell>
          <cell r="D1217">
            <v>49.377099999999999</v>
          </cell>
        </row>
        <row r="1218">
          <cell r="A1218" t="str">
            <v>001.19.01340</v>
          </cell>
          <cell r="B1218" t="str">
            <v>Fornecimento e Instalação de Solda Exotérmica 25</v>
          </cell>
          <cell r="C1218" t="str">
            <v>un</v>
          </cell>
          <cell r="D1218">
            <v>6.7877000000000001</v>
          </cell>
        </row>
        <row r="1219">
          <cell r="A1219" t="str">
            <v>001.19.01360</v>
          </cell>
          <cell r="B1219" t="str">
            <v>Fornecimento e Instalação de Solda Exotérmica 32</v>
          </cell>
          <cell r="C1219" t="str">
            <v>un</v>
          </cell>
          <cell r="D1219">
            <v>7.3876999999999997</v>
          </cell>
        </row>
        <row r="1220">
          <cell r="A1220" t="str">
            <v>001.19.01380</v>
          </cell>
          <cell r="B1220" t="str">
            <v>Fornecimento e Instalação de Solda Exotérmica 45</v>
          </cell>
          <cell r="C1220" t="str">
            <v>un</v>
          </cell>
          <cell r="D1220">
            <v>7.7877000000000001</v>
          </cell>
        </row>
        <row r="1221">
          <cell r="A1221" t="str">
            <v>001.19.01400</v>
          </cell>
          <cell r="B1221" t="str">
            <v>Fornecimento e Instalação de Solda Exotérmica 65</v>
          </cell>
          <cell r="C1221" t="str">
            <v>un</v>
          </cell>
          <cell r="D1221">
            <v>8.1876999999999995</v>
          </cell>
        </row>
        <row r="1222">
          <cell r="A1222" t="str">
            <v>001.19.01420</v>
          </cell>
          <cell r="B1222" t="str">
            <v>Fornecimento e Instalação de Solda Exotérmica 90</v>
          </cell>
          <cell r="C1222" t="str">
            <v>un</v>
          </cell>
          <cell r="D1222">
            <v>9.2876999999999992</v>
          </cell>
        </row>
        <row r="1223">
          <cell r="A1223" t="str">
            <v>001.19.01440</v>
          </cell>
          <cell r="B1223" t="str">
            <v>Fornecimento e Instalação de Solda Exotérmica 115</v>
          </cell>
          <cell r="C1223" t="str">
            <v>un</v>
          </cell>
          <cell r="D1223">
            <v>10.1877</v>
          </cell>
        </row>
        <row r="1224">
          <cell r="A1224" t="str">
            <v>001.19.01460</v>
          </cell>
          <cell r="B1224" t="str">
            <v>Fornecimento e Instalação de Solda Exotérmica 150</v>
          </cell>
          <cell r="C1224" t="str">
            <v>un</v>
          </cell>
          <cell r="D1224">
            <v>11.387700000000001</v>
          </cell>
        </row>
        <row r="1225">
          <cell r="A1225" t="str">
            <v>001.19.01480</v>
          </cell>
          <cell r="B1225" t="str">
            <v>Fornecimento e Instalação de Solda Exotérmica 200</v>
          </cell>
          <cell r="C1225" t="str">
            <v>un</v>
          </cell>
          <cell r="D1225">
            <v>13.0877</v>
          </cell>
        </row>
        <row r="1226">
          <cell r="A1226" t="str">
            <v>001.19.02000</v>
          </cell>
          <cell r="B1226" t="str">
            <v>Fornecimento E Instalação De Captor Tipo Franklin - Latão Niquelado De 300mm 1 Descida</v>
          </cell>
          <cell r="C1226" t="str">
            <v>un</v>
          </cell>
          <cell r="D1226">
            <v>28.450199999999999</v>
          </cell>
        </row>
        <row r="1227">
          <cell r="A1227" t="str">
            <v>001.19.02020</v>
          </cell>
          <cell r="B1227" t="str">
            <v>Fornecimento E Instalação De Captor Tipo Franklin - Latão Niquelado De 350mm 1 Descida</v>
          </cell>
          <cell r="C1227" t="str">
            <v>un</v>
          </cell>
          <cell r="D1227">
            <v>53.720199999999998</v>
          </cell>
        </row>
        <row r="1228">
          <cell r="A1228" t="str">
            <v>001.19.02040</v>
          </cell>
          <cell r="B1228" t="str">
            <v>Fornecimento E Instalação De Captor Tipo Franklin - Latão Niquelado De 300 Mm 2 Descidas</v>
          </cell>
          <cell r="C1228" t="str">
            <v>un</v>
          </cell>
          <cell r="D1228">
            <v>36.970199999999998</v>
          </cell>
        </row>
        <row r="1229">
          <cell r="A1229" t="str">
            <v>001.19.02060</v>
          </cell>
          <cell r="B1229" t="str">
            <v>Fornecimento E Instalação De Captor Tipo Franklin - Latão Niquelado De 350 Mm 2 Descidas</v>
          </cell>
          <cell r="C1229" t="str">
            <v>un</v>
          </cell>
          <cell r="D1229">
            <v>57.190199999999997</v>
          </cell>
        </row>
        <row r="1230">
          <cell r="A1230" t="str">
            <v>001.19.02080</v>
          </cell>
          <cell r="B1230" t="str">
            <v>Fornecimento E Instalação De Captor Tipo Franklin - Inox De 300 Mm 1 Descida</v>
          </cell>
          <cell r="C1230" t="str">
            <v>un</v>
          </cell>
          <cell r="D1230">
            <v>85.720200000000006</v>
          </cell>
        </row>
        <row r="1231">
          <cell r="A1231" t="str">
            <v>001.19.02100</v>
          </cell>
          <cell r="B1231" t="str">
            <v>Fornecimento E Instalação De Captor Tipo Franklin - Inox De 300 Mm 2 Descidas</v>
          </cell>
          <cell r="C1231" t="str">
            <v>un</v>
          </cell>
          <cell r="D1231">
            <v>97.920199999999994</v>
          </cell>
        </row>
        <row r="1232">
          <cell r="A1232" t="str">
            <v>001.19.02120</v>
          </cell>
          <cell r="B1232" t="str">
            <v>Fornecimento E Instalação De Terminais Aéreos - Fixação Horizontal De 300 Mm S/ Abraçadeira</v>
          </cell>
          <cell r="C1232" t="str">
            <v>un</v>
          </cell>
          <cell r="D1232">
            <v>6.8788999999999998</v>
          </cell>
        </row>
        <row r="1233">
          <cell r="A1233" t="str">
            <v>001.19.02140</v>
          </cell>
          <cell r="B1233" t="str">
            <v>Fornecimento E Instalação De Terminais Aéreos - Fixação Horizontal De 300 Mm C/ Abraçadeira</v>
          </cell>
          <cell r="C1233" t="str">
            <v>un</v>
          </cell>
          <cell r="D1233">
            <v>7.9889000000000001</v>
          </cell>
        </row>
        <row r="1234">
          <cell r="A1234" t="str">
            <v>001.19.02160</v>
          </cell>
          <cell r="B1234" t="str">
            <v>Fornecimento E Instalação De Terminais Aéreos - Fixação Horizontal De 600 Mm S/ Abraçadeira</v>
          </cell>
          <cell r="C1234" t="str">
            <v>un</v>
          </cell>
          <cell r="D1234">
            <v>8.0488999999999997</v>
          </cell>
        </row>
        <row r="1235">
          <cell r="A1235" t="str">
            <v>001.19.02180</v>
          </cell>
          <cell r="B1235" t="str">
            <v>Fornecimento e Instalação de Terminais aéreos - Fixação Horizontal de 600 mm C/ Abraçadeira</v>
          </cell>
          <cell r="C1235" t="str">
            <v>un</v>
          </cell>
          <cell r="D1235">
            <v>9.1288999999999998</v>
          </cell>
        </row>
        <row r="1236">
          <cell r="A1236" t="str">
            <v>001.19.02200</v>
          </cell>
          <cell r="B1236" t="str">
            <v>Fornecimento E Instalação De Terminais Aéreos - Fixação Vertical De 300 Mm S/ Abraçadeira</v>
          </cell>
          <cell r="C1236" t="str">
            <v>un</v>
          </cell>
          <cell r="D1236">
            <v>6.8788999999999998</v>
          </cell>
        </row>
        <row r="1237">
          <cell r="A1237" t="str">
            <v>001.19.02220</v>
          </cell>
          <cell r="B1237" t="str">
            <v>Fornecimento e Instalação de Terminais Aéreos -Fixação Vertical de 300 mm C/ Abraçadeira</v>
          </cell>
          <cell r="C1237" t="str">
            <v>un</v>
          </cell>
          <cell r="D1237">
            <v>7.9889000000000001</v>
          </cell>
        </row>
        <row r="1238">
          <cell r="A1238" t="str">
            <v>001.19.02240</v>
          </cell>
          <cell r="B1238" t="str">
            <v>Fornecimento E Instalação De Terminais Aéreos - Fixação Vertical De 600 Mm S/ Abraçadeira</v>
          </cell>
          <cell r="C1238" t="str">
            <v>un</v>
          </cell>
          <cell r="D1238">
            <v>8.0488999999999997</v>
          </cell>
        </row>
        <row r="1239">
          <cell r="A1239" t="str">
            <v>001.19.02260</v>
          </cell>
          <cell r="B1239" t="str">
            <v>Fornecimento E Instalação De Treminais Aéreos - Fixação Vertical De 600 Mm C/ Abraçadeira</v>
          </cell>
          <cell r="C1239" t="str">
            <v>un</v>
          </cell>
          <cell r="D1239">
            <v>9.1288999999999998</v>
          </cell>
        </row>
        <row r="1240">
          <cell r="A1240" t="str">
            <v>001.19.02280</v>
          </cell>
          <cell r="B1240" t="str">
            <v>Fornecimento E Instalção De Isolador De Uso Geral - Fixação Horizontal Simples</v>
          </cell>
          <cell r="C1240" t="str">
            <v>un</v>
          </cell>
          <cell r="D1240">
            <v>5.5701000000000001</v>
          </cell>
        </row>
        <row r="1241">
          <cell r="A1241" t="str">
            <v>001.19.02300</v>
          </cell>
          <cell r="B1241" t="str">
            <v>Fornecimento E Instalação De Isolador De Uso Geral - Fixação Horizontal Simples C/ 100 Mm</v>
          </cell>
          <cell r="C1241" t="str">
            <v>un</v>
          </cell>
          <cell r="D1241">
            <v>4.7500999999999998</v>
          </cell>
        </row>
        <row r="1242">
          <cell r="A1242" t="str">
            <v>001.19.02320</v>
          </cell>
          <cell r="B1242" t="str">
            <v>Fornecimento E Instalação De Isolador De Uso Geral - Fixação Horizontal Reforçado</v>
          </cell>
          <cell r="C1242" t="str">
            <v>un</v>
          </cell>
          <cell r="D1242">
            <v>5.3101000000000003</v>
          </cell>
        </row>
        <row r="1243">
          <cell r="A1243" t="str">
            <v>001.19.02340</v>
          </cell>
          <cell r="B1243" t="str">
            <v>Fornecimento E Instalação De Isolador De Uso Geral - Fixação Horizontal  Reforçado C/ 100 Mm</v>
          </cell>
          <cell r="C1243" t="str">
            <v>un</v>
          </cell>
          <cell r="D1243">
            <v>6.4100999999999999</v>
          </cell>
        </row>
        <row r="1244">
          <cell r="A1244" t="str">
            <v>001.19.02360</v>
          </cell>
          <cell r="B1244" t="str">
            <v>Fornecimento e Instalação de Isolador de Uso Geral - Fixação em 90º Reforçado 90º</v>
          </cell>
          <cell r="C1244" t="str">
            <v>un</v>
          </cell>
          <cell r="D1244">
            <v>9.4100999999999999</v>
          </cell>
        </row>
        <row r="1245">
          <cell r="A1245" t="str">
            <v>001.19.02380</v>
          </cell>
          <cell r="B1245" t="str">
            <v>Fornecimento E Instalação De Isolador De Uso Geral - Fixação Em 90º Reforçado 90º C/ 100 Mm</v>
          </cell>
          <cell r="C1245" t="str">
            <v>un</v>
          </cell>
          <cell r="D1245">
            <v>9.4100999999999999</v>
          </cell>
        </row>
        <row r="1246">
          <cell r="A1246" t="str">
            <v>001.19.02400</v>
          </cell>
          <cell r="B1246" t="str">
            <v>Fornecimento E Instalação De Mastro H De 2,00 M X 1. 1/2''</v>
          </cell>
          <cell r="C1246" t="str">
            <v>un</v>
          </cell>
          <cell r="D1246">
            <v>45.065199999999997</v>
          </cell>
        </row>
        <row r="1247">
          <cell r="A1247" t="str">
            <v>001.19.02420</v>
          </cell>
          <cell r="B1247" t="str">
            <v>Fornecimento E Instalação De Mastro H De 3,00m X 1. 1/2''</v>
          </cell>
          <cell r="C1247" t="str">
            <v>un</v>
          </cell>
          <cell r="D1247">
            <v>64.845200000000006</v>
          </cell>
        </row>
        <row r="1248">
          <cell r="A1248" t="str">
            <v>001.19.02440</v>
          </cell>
          <cell r="B1248" t="str">
            <v>Fornecimento E Instalação De Mastro H De 4,00 M X 1. 1/2''</v>
          </cell>
          <cell r="C1248" t="str">
            <v>un</v>
          </cell>
          <cell r="D1248">
            <v>88.975200000000001</v>
          </cell>
        </row>
        <row r="1249">
          <cell r="A1249" t="str">
            <v>001.19.02460</v>
          </cell>
          <cell r="B1249" t="str">
            <v>Fornecimento E Instalação de Mastro H de 5,00 m x 1. 1/2''</v>
          </cell>
          <cell r="C1249" t="str">
            <v>un</v>
          </cell>
          <cell r="D1249">
            <v>104.4252</v>
          </cell>
        </row>
        <row r="1250">
          <cell r="A1250" t="str">
            <v>001.19.02480</v>
          </cell>
          <cell r="B1250" t="str">
            <v>Fornecimento E Instalação De Mastro H De 6,00 M X 1. 1/2''</v>
          </cell>
          <cell r="C1250" t="str">
            <v>un</v>
          </cell>
          <cell r="D1250">
            <v>124.0752</v>
          </cell>
        </row>
        <row r="1251">
          <cell r="A1251" t="str">
            <v>001.19.02500</v>
          </cell>
          <cell r="B1251" t="str">
            <v>Fornecimento E Instalação De Mastro H De 2,00 M X 2''</v>
          </cell>
          <cell r="C1251" t="str">
            <v>un</v>
          </cell>
          <cell r="D1251">
            <v>54.0152</v>
          </cell>
        </row>
        <row r="1252">
          <cell r="A1252" t="str">
            <v>001.19.02520</v>
          </cell>
          <cell r="B1252" t="str">
            <v>Fornecimento E Instalação De Mastro H De 3,00 M X 2''</v>
          </cell>
          <cell r="C1252" t="str">
            <v>un</v>
          </cell>
          <cell r="D1252">
            <v>77.845200000000006</v>
          </cell>
        </row>
        <row r="1253">
          <cell r="A1253" t="str">
            <v>001.19.02540</v>
          </cell>
          <cell r="B1253" t="str">
            <v>Fornecimento E Instalação De Masto H De 4,00 M X 2''</v>
          </cell>
          <cell r="C1253" t="str">
            <v>un</v>
          </cell>
          <cell r="D1253">
            <v>103.5652</v>
          </cell>
        </row>
        <row r="1254">
          <cell r="A1254" t="str">
            <v>001.19.02560</v>
          </cell>
          <cell r="B1254" t="str">
            <v>Fornecimento E Instalação De Mastro H De 5,00 M X 2''</v>
          </cell>
          <cell r="C1254" t="str">
            <v>un</v>
          </cell>
          <cell r="D1254">
            <v>126.23520000000001</v>
          </cell>
        </row>
        <row r="1255">
          <cell r="A1255" t="str">
            <v>001.19.02580</v>
          </cell>
          <cell r="B1255" t="str">
            <v>Fornecimento E Instalação De Mastro H De 6,00 M X 2''</v>
          </cell>
          <cell r="C1255" t="str">
            <v>un</v>
          </cell>
          <cell r="D1255">
            <v>150.0752</v>
          </cell>
        </row>
        <row r="1256">
          <cell r="A1256" t="str">
            <v>001.19.02600</v>
          </cell>
          <cell r="B1256" t="str">
            <v>Fornecimento E Instalação De Mastro Telescópico H De 5,00 M X 1. 1/2'' E 2''</v>
          </cell>
          <cell r="C1256" t="str">
            <v>un</v>
          </cell>
          <cell r="D1256">
            <v>159.3152</v>
          </cell>
        </row>
        <row r="1257">
          <cell r="A1257" t="str">
            <v>001.19.02620</v>
          </cell>
          <cell r="B1257" t="str">
            <v>Fornecimento E Instalação De Mastro Telescópico H De 7,00 M X 1. 1/2'' E 2''</v>
          </cell>
          <cell r="C1257" t="str">
            <v>un</v>
          </cell>
          <cell r="D1257">
            <v>220.84520000000001</v>
          </cell>
        </row>
        <row r="1258">
          <cell r="A1258" t="str">
            <v>001.19.02640</v>
          </cell>
          <cell r="B1258" t="str">
            <v>Fornecimento E Instalação De Mastro Telescópico H De 9,00 M X 1. 1/2'' E 2''</v>
          </cell>
          <cell r="C1258" t="str">
            <v>un</v>
          </cell>
          <cell r="D1258">
            <v>281.51519999999999</v>
          </cell>
        </row>
        <row r="1259">
          <cell r="A1259" t="str">
            <v>001.19.02660</v>
          </cell>
          <cell r="B1259" t="str">
            <v>Fornecimento E Instalação De Isolador P/ Mastro - Simples 1 Descida De 3/4''</v>
          </cell>
          <cell r="C1259" t="str">
            <v>un</v>
          </cell>
          <cell r="D1259">
            <v>6.6101000000000001</v>
          </cell>
        </row>
        <row r="1260">
          <cell r="A1260" t="str">
            <v>001.19.02680</v>
          </cell>
          <cell r="B1260" t="str">
            <v>Fornecimento E Instalação De Isolador P/ Mastro - Simples 1 Descida De 1''</v>
          </cell>
          <cell r="C1260" t="str">
            <v>un</v>
          </cell>
          <cell r="D1260">
            <v>6.7401</v>
          </cell>
        </row>
        <row r="1261">
          <cell r="A1261" t="str">
            <v>001.19.02700</v>
          </cell>
          <cell r="B1261" t="str">
            <v>Fornecimento E Instalação De Isolador P/ Mastro - Simples 1 Descida De 1. 1/4''</v>
          </cell>
          <cell r="C1261" t="str">
            <v>un</v>
          </cell>
          <cell r="D1261">
            <v>7.2201000000000004</v>
          </cell>
        </row>
        <row r="1262">
          <cell r="A1262" t="str">
            <v>001.19.02720</v>
          </cell>
          <cell r="B1262" t="str">
            <v>Fornecimento E Instalação De Isolador P/ Mastro - Simples 1 Descida De 1. 1/2''</v>
          </cell>
          <cell r="C1262" t="str">
            <v>un</v>
          </cell>
          <cell r="D1262">
            <v>7.3601000000000001</v>
          </cell>
        </row>
        <row r="1263">
          <cell r="A1263" t="str">
            <v>001.19.02740</v>
          </cell>
          <cell r="B1263" t="str">
            <v>Fornecimento E Instalação De Isolador P/ Mastro - Simples 1 Descida De 2''</v>
          </cell>
          <cell r="C1263" t="str">
            <v>un</v>
          </cell>
          <cell r="D1263">
            <v>7.5900999999999996</v>
          </cell>
        </row>
        <row r="1264">
          <cell r="A1264" t="str">
            <v>001.19.02760</v>
          </cell>
          <cell r="B1264" t="str">
            <v>Fornecimento E Instalação De Isolador P/ Mastro - Simples 2 Descidas De 3/4''</v>
          </cell>
          <cell r="C1264" t="str">
            <v>un</v>
          </cell>
          <cell r="D1264">
            <v>7.1300999999999997</v>
          </cell>
        </row>
        <row r="1265">
          <cell r="A1265" t="str">
            <v>001.19.02780</v>
          </cell>
          <cell r="B1265" t="str">
            <v>Fornecimento E Instalação De Isolador P/ Mastro - Simples 2 Descidas De 1''</v>
          </cell>
          <cell r="C1265" t="str">
            <v>un</v>
          </cell>
          <cell r="D1265">
            <v>7.2900999999999998</v>
          </cell>
        </row>
        <row r="1266">
          <cell r="A1266" t="str">
            <v>001.19.02800</v>
          </cell>
          <cell r="B1266" t="str">
            <v>Fornecimento E Instalação De Isolador P/ Mastro - Simples 2 Descidas De 1. 1/4''</v>
          </cell>
          <cell r="C1266" t="str">
            <v>un</v>
          </cell>
          <cell r="D1266">
            <v>7.9100999999999999</v>
          </cell>
        </row>
        <row r="1267">
          <cell r="A1267" t="str">
            <v>001.19.02820</v>
          </cell>
          <cell r="B1267" t="str">
            <v>Fornecimento E Instalação De Isolador P/ Mastro - Simples 2 Descidas De 1. 1/2''</v>
          </cell>
          <cell r="C1267" t="str">
            <v>un</v>
          </cell>
          <cell r="D1267">
            <v>8.4300999999999995</v>
          </cell>
        </row>
        <row r="1268">
          <cell r="A1268" t="str">
            <v>001.19.02840</v>
          </cell>
          <cell r="B1268" t="str">
            <v>Fornecimento E Instalação De Isolador P/ Mastro - Simples 2 Descidas De 2''</v>
          </cell>
          <cell r="C1268" t="str">
            <v>un</v>
          </cell>
          <cell r="D1268">
            <v>8.7500999999999998</v>
          </cell>
        </row>
        <row r="1269">
          <cell r="A1269" t="str">
            <v>001.19.02860</v>
          </cell>
          <cell r="B1269" t="str">
            <v>Fornecimento E Instalação De Isolador P/ Mastro - Reforçado 1 Descida De 3/4''</v>
          </cell>
          <cell r="C1269" t="str">
            <v>un</v>
          </cell>
          <cell r="D1269">
            <v>8.5900999999999996</v>
          </cell>
        </row>
        <row r="1270">
          <cell r="A1270" t="str">
            <v>001.19.02880</v>
          </cell>
          <cell r="B1270" t="str">
            <v>Fornecimento E Instalação De Isolador P/ Mastro - Reforçado 1 Descida De 1''</v>
          </cell>
          <cell r="C1270" t="str">
            <v>un</v>
          </cell>
          <cell r="D1270">
            <v>8.5900999999999996</v>
          </cell>
        </row>
        <row r="1271">
          <cell r="A1271" t="str">
            <v>001.19.02900</v>
          </cell>
          <cell r="B1271" t="str">
            <v>Fornecimento E Instalação De Isolador P/ Mastro - Reforçado 1 Descida De 1. 1/4''</v>
          </cell>
          <cell r="C1271" t="str">
            <v>un</v>
          </cell>
          <cell r="D1271">
            <v>9.0100999999999996</v>
          </cell>
        </row>
        <row r="1272">
          <cell r="A1272" t="str">
            <v>001.19.02920</v>
          </cell>
          <cell r="B1272" t="str">
            <v>Fornecimento E Instalação De Isolador P/ Mastro - Reforçado 1 Descida De 1. 1/2''</v>
          </cell>
          <cell r="C1272" t="str">
            <v>un</v>
          </cell>
          <cell r="D1272">
            <v>9.7500999999999998</v>
          </cell>
        </row>
        <row r="1273">
          <cell r="A1273" t="str">
            <v>001.19.02940</v>
          </cell>
          <cell r="B1273" t="str">
            <v>Fornecimento E Instalação De Isolador P/ Mastro - Reforçado 1 Descida De 2''</v>
          </cell>
          <cell r="C1273" t="str">
            <v>un</v>
          </cell>
          <cell r="D1273">
            <v>10.4001</v>
          </cell>
        </row>
        <row r="1274">
          <cell r="A1274" t="str">
            <v>001.19.02960</v>
          </cell>
          <cell r="B1274" t="str">
            <v>Fornecimento E Instalação De Isolador P/ Mastro - Reforçado 2 Descidas De 3/4''</v>
          </cell>
          <cell r="C1274" t="str">
            <v>un</v>
          </cell>
          <cell r="D1274">
            <v>9.5300999999999991</v>
          </cell>
        </row>
        <row r="1275">
          <cell r="A1275" t="str">
            <v>001.19.02980</v>
          </cell>
          <cell r="B1275" t="str">
            <v>Fornecimento E Instalação De Isolador P/ Mastro - Reforçado 2 Descidas De 1''</v>
          </cell>
          <cell r="C1275" t="str">
            <v>un</v>
          </cell>
          <cell r="D1275">
            <v>9.5300999999999991</v>
          </cell>
        </row>
        <row r="1276">
          <cell r="A1276" t="str">
            <v>001.19.03000</v>
          </cell>
          <cell r="B1276" t="str">
            <v>Fornecimento E Instalação De Isolador P/ Mastro - Reforçado 2 Descidas De 1. 1/4''</v>
          </cell>
          <cell r="C1276" t="str">
            <v>un</v>
          </cell>
          <cell r="D1276">
            <v>9.7301000000000002</v>
          </cell>
        </row>
        <row r="1277">
          <cell r="A1277" t="str">
            <v>001.19.03020</v>
          </cell>
          <cell r="B1277" t="str">
            <v>Fornecimento E Instalação De Isolador P/ Mastro - Reforçado 2 Descidas De 1. 1/2''</v>
          </cell>
          <cell r="C1277" t="str">
            <v>un</v>
          </cell>
          <cell r="D1277">
            <v>10.2201</v>
          </cell>
        </row>
        <row r="1278">
          <cell r="A1278" t="str">
            <v>001.19.03040</v>
          </cell>
          <cell r="B1278" t="str">
            <v>Fornecimento E Instalação De Isolador P/ Mastro - Reforçado 2 Descidas De 2''</v>
          </cell>
          <cell r="C1278" t="str">
            <v>un</v>
          </cell>
          <cell r="D1278">
            <v>10.690099999999999</v>
          </cell>
        </row>
        <row r="1279">
          <cell r="A1279" t="str">
            <v>001.19.03060</v>
          </cell>
          <cell r="B1279" t="str">
            <v>Fornecimento E Instalação De Fixadores P/ Mastro - Base P/ Mastro H De 1. ¹/²''</v>
          </cell>
          <cell r="C1279" t="str">
            <v>un</v>
          </cell>
          <cell r="D1279">
            <v>34.003</v>
          </cell>
        </row>
        <row r="1280">
          <cell r="A1280" t="str">
            <v>001.19.03080</v>
          </cell>
          <cell r="B1280" t="str">
            <v>Fornecimento E Instalação De Fixadores P/ Mastro - Base P/ Mastro H De 2''</v>
          </cell>
          <cell r="C1280" t="str">
            <v>un</v>
          </cell>
          <cell r="D1280">
            <v>34.863</v>
          </cell>
        </row>
        <row r="1281">
          <cell r="A1281" t="str">
            <v>001.19.03100</v>
          </cell>
          <cell r="B1281" t="str">
            <v>Fornecimento E Instalação De Conectores De Uso Geral - Emenda E Medição P/ Cabo Até Ø50mm² 2P</v>
          </cell>
          <cell r="C1281" t="str">
            <v>un</v>
          </cell>
          <cell r="D1281">
            <v>9.5326000000000004</v>
          </cell>
        </row>
        <row r="1282">
          <cell r="A1282" t="str">
            <v>001.19.03120</v>
          </cell>
          <cell r="B1282" t="str">
            <v>Fornecimento E Instalação De Conectores De Uso Geral - Emenda E Medição P/ Cabo Até Ø120mm² 2P</v>
          </cell>
          <cell r="C1282" t="str">
            <v>un</v>
          </cell>
          <cell r="D1282">
            <v>13.8826</v>
          </cell>
        </row>
        <row r="1283">
          <cell r="A1283" t="str">
            <v>001.19.03140</v>
          </cell>
          <cell r="B1283" t="str">
            <v>Fornecimento E Instalação De Conector De Uso Geral - Emenda E Medição P/ Cabo Até  Ø50mm² 4P</v>
          </cell>
          <cell r="C1283" t="str">
            <v>un</v>
          </cell>
          <cell r="D1283">
            <v>16.772600000000001</v>
          </cell>
        </row>
        <row r="1284">
          <cell r="A1284" t="str">
            <v>001.19.03160</v>
          </cell>
          <cell r="B1284" t="str">
            <v>Fornecimento E Instalação De Conector De Uso Geral - Emenda E Medição P/ Cabo Até Ø 120 Mm² 4P</v>
          </cell>
          <cell r="C1284" t="str">
            <v>un</v>
          </cell>
          <cell r="D1284">
            <v>23.7926</v>
          </cell>
        </row>
        <row r="1285">
          <cell r="A1285" t="str">
            <v>001.19.03180</v>
          </cell>
          <cell r="B1285" t="str">
            <v>Fornecimento E Instalação De Conector De Uso Geral - Split Bolt P/ Cabo Ø 16mm²</v>
          </cell>
          <cell r="C1285" t="str">
            <v>un</v>
          </cell>
          <cell r="D1285">
            <v>5.5625999999999998</v>
          </cell>
        </row>
        <row r="1286">
          <cell r="A1286" t="str">
            <v>001.19.03200</v>
          </cell>
          <cell r="B1286" t="str">
            <v>Fornecimento E Instalação De Conector De Uso Geral - Split Bolt P/ Cabo Ø 25 Mm²</v>
          </cell>
          <cell r="C1286" t="str">
            <v>un</v>
          </cell>
          <cell r="D1286">
            <v>5.8525999999999998</v>
          </cell>
        </row>
        <row r="1287">
          <cell r="A1287" t="str">
            <v>001.19.03220</v>
          </cell>
          <cell r="B1287" t="str">
            <v>Fornecimento E Instalação De Conector De Uso Geral - Split Bolt P/ Cabo Ø 35 Mm²</v>
          </cell>
          <cell r="C1287" t="str">
            <v>un</v>
          </cell>
          <cell r="D1287">
            <v>6.4226000000000001</v>
          </cell>
        </row>
        <row r="1288">
          <cell r="A1288" t="str">
            <v>001.19.03240</v>
          </cell>
          <cell r="B1288" t="str">
            <v>Fornecimento E Instalação De Conector De Uso Gera - Split Bolt P/ Cabo Ø 50 Mm²</v>
          </cell>
          <cell r="C1288" t="str">
            <v>un</v>
          </cell>
          <cell r="D1288">
            <v>7.2926000000000002</v>
          </cell>
        </row>
        <row r="1289">
          <cell r="A1289" t="str">
            <v>001.19.03260</v>
          </cell>
          <cell r="B1289" t="str">
            <v>Fornecimento E Instalação De Conector De Uso Geral - Split Bolt P/ Cabo Ø 70 Mm²</v>
          </cell>
          <cell r="C1289" t="str">
            <v>un</v>
          </cell>
          <cell r="D1289">
            <v>9.0226000000000006</v>
          </cell>
        </row>
        <row r="1290">
          <cell r="A1290" t="str">
            <v>001.19.03280</v>
          </cell>
          <cell r="B1290" t="str">
            <v>Fornecimento E Instalação De Conector De Uso Geral - Split Bolt P/ Cabo Até Ø 70 Mm²</v>
          </cell>
          <cell r="C1290" t="str">
            <v>un</v>
          </cell>
          <cell r="D1290">
            <v>11.332599999999999</v>
          </cell>
        </row>
        <row r="1291">
          <cell r="A1291" t="str">
            <v>001.19.03300</v>
          </cell>
          <cell r="B1291" t="str">
            <v>Fornecimento E Instalação De Conector De Uso Geral - Split Bolt C/ Pino E Porca P/ Cabo Ø 16 Mm²</v>
          </cell>
          <cell r="C1291" t="str">
            <v>un</v>
          </cell>
          <cell r="D1291">
            <v>7.2926000000000002</v>
          </cell>
        </row>
        <row r="1292">
          <cell r="A1292" t="str">
            <v>001.19.03320</v>
          </cell>
          <cell r="B1292" t="str">
            <v>Fornecimento E Instalação De Conector De Uso Geral - Split Bolt C/ Pino E Porca P/ Cabo Ø 25 Mm²</v>
          </cell>
          <cell r="C1292" t="str">
            <v>un</v>
          </cell>
          <cell r="D1292">
            <v>6.8625999999999996</v>
          </cell>
        </row>
        <row r="1293">
          <cell r="A1293" t="str">
            <v>001.19.03340</v>
          </cell>
          <cell r="B1293" t="str">
            <v>Fornecimento E Instalação De Conector De Uso Geral - Split Bolt C/ Pino E Porca P/ Cabo Ø 35 Mm²</v>
          </cell>
          <cell r="C1293" t="str">
            <v>un</v>
          </cell>
          <cell r="D1293">
            <v>7.3026</v>
          </cell>
        </row>
        <row r="1294">
          <cell r="A1294" t="str">
            <v>001.19.03360</v>
          </cell>
          <cell r="B1294" t="str">
            <v>Fornecimento E Instalação De Conector De Uso Geral - Split Bolt C/ Pino E Porca P/ Cabo Ø 50 Mm²</v>
          </cell>
          <cell r="C1294" t="str">
            <v>un</v>
          </cell>
          <cell r="D1294">
            <v>8.2726000000000006</v>
          </cell>
        </row>
        <row r="1295">
          <cell r="A1295" t="str">
            <v>001.19.03380</v>
          </cell>
          <cell r="B1295" t="str">
            <v>Fornecimento E Instalação De Conector De Uso Geral - Split Bolt C/ Pino E Porca P/ Cabo Ø 70 Mm²</v>
          </cell>
          <cell r="C1295" t="str">
            <v>un</v>
          </cell>
          <cell r="D1295">
            <v>11.442600000000001</v>
          </cell>
        </row>
        <row r="1296">
          <cell r="A1296" t="str">
            <v>001.19.03400</v>
          </cell>
          <cell r="B1296" t="str">
            <v>Fornecimento E Instalação De Conector De Uso Geral - Terminal De Pressão C/ Passagem Frontal P/ Cabo Ø 16 Mm²</v>
          </cell>
          <cell r="C1296" t="str">
            <v>un</v>
          </cell>
          <cell r="D1296">
            <v>10.4626</v>
          </cell>
        </row>
        <row r="1297">
          <cell r="A1297" t="str">
            <v>001.19.03420</v>
          </cell>
          <cell r="B1297" t="str">
            <v>Fornecimento E Instalação De Conector De Uso Gera - Terminal De Pressão C/ Passagem Frontal P/ Cabo Ø 25 Mm²</v>
          </cell>
          <cell r="C1297" t="str">
            <v>un</v>
          </cell>
          <cell r="D1297">
            <v>4.7926000000000002</v>
          </cell>
        </row>
        <row r="1298">
          <cell r="A1298" t="str">
            <v>001.19.03440</v>
          </cell>
          <cell r="B1298" t="str">
            <v>Fornecimento E Instalação De Conector De Uso Geral - Terminal De Pressão C/ Passagem Frontal P/ Cabo Ø 35 Mm²</v>
          </cell>
          <cell r="C1298" t="str">
            <v>un</v>
          </cell>
          <cell r="D1298">
            <v>5.0826000000000002</v>
          </cell>
        </row>
        <row r="1299">
          <cell r="A1299" t="str">
            <v>001.19.03460</v>
          </cell>
          <cell r="B1299" t="str">
            <v>Fornecimento E Instalação De Conector De Uso Geral - Terminal De Pressão C/ Passagem Frontal P/ Cabo Ø 50 Mm²</v>
          </cell>
          <cell r="C1299" t="str">
            <v>un</v>
          </cell>
          <cell r="D1299">
            <v>5.4626000000000001</v>
          </cell>
        </row>
        <row r="1300">
          <cell r="A1300" t="str">
            <v>001.19.03480</v>
          </cell>
          <cell r="B1300" t="str">
            <v>Fornecimento E Instalação De Conector De Uso Geral - Terminal De Pressão C/ Passagem Frontal P/ Cabo Ø 70 Mm²</v>
          </cell>
          <cell r="C1300" t="str">
            <v>un</v>
          </cell>
          <cell r="D1300">
            <v>6.1125999999999996</v>
          </cell>
        </row>
        <row r="1301">
          <cell r="A1301" t="str">
            <v>001.19.03500</v>
          </cell>
          <cell r="B1301" t="str">
            <v>Fornecimento E Instalação De Conector De Uso Geral - Terminal De Pressão C/ Passagem Lateral P/ Cabo Ø 16 Mm²</v>
          </cell>
          <cell r="C1301" t="str">
            <v>un</v>
          </cell>
          <cell r="D1301">
            <v>7.5125999999999999</v>
          </cell>
        </row>
        <row r="1302">
          <cell r="A1302" t="str">
            <v>001.19.03520</v>
          </cell>
          <cell r="B1302" t="str">
            <v>Fornecimento E Instalação De Conector De Uso Geral - Terminal De Pressão C/ Passagem Lateral P/ Cabo Ø 25 Mm²</v>
          </cell>
          <cell r="C1302" t="str">
            <v>un</v>
          </cell>
          <cell r="D1302">
            <v>7.5125999999999999</v>
          </cell>
        </row>
        <row r="1303">
          <cell r="A1303" t="str">
            <v>001.19.03540</v>
          </cell>
          <cell r="B1303" t="str">
            <v>Fornecimento E Instalação De Conector De Uso Geral - Terminal De Pressão C/ Passagem Lateral P/ Cabo Ø 35 Mm²</v>
          </cell>
          <cell r="C1303" t="str">
            <v>un</v>
          </cell>
          <cell r="D1303">
            <v>7.5125999999999999</v>
          </cell>
        </row>
        <row r="1304">
          <cell r="A1304" t="str">
            <v>001.19.03560</v>
          </cell>
          <cell r="B1304" t="str">
            <v>Fornecimento E Instalação De Conector De Uso Geral - Terminal De Pressão C/ Passagem Lateral P/ Cabo Ø 50 Mm²</v>
          </cell>
          <cell r="C1304" t="str">
            <v>un</v>
          </cell>
          <cell r="D1304">
            <v>10.762600000000001</v>
          </cell>
        </row>
        <row r="1305">
          <cell r="A1305" t="str">
            <v>001.19.03580</v>
          </cell>
          <cell r="B1305" t="str">
            <v>Fornecimento E Instalação De Conector De Uso Geral - Terminal De Pressão C/ Passagem Lateral P/ Cabo Ø 70 Mm²</v>
          </cell>
          <cell r="C1305" t="str">
            <v>un</v>
          </cell>
          <cell r="D1305">
            <v>10.762600000000001</v>
          </cell>
        </row>
        <row r="1306">
          <cell r="A1306" t="str">
            <v>001.19.03600</v>
          </cell>
          <cell r="B1306" t="str">
            <v>Fornecimento E Instalação De Conector De Uso Geral - Tensionador P/ Cabo Cobre Até Ø95 Mm²</v>
          </cell>
          <cell r="C1306" t="str">
            <v>un</v>
          </cell>
          <cell r="D1306">
            <v>9.2826000000000004</v>
          </cell>
        </row>
        <row r="1307">
          <cell r="A1307" t="str">
            <v>001.19.03620</v>
          </cell>
          <cell r="B1307" t="str">
            <v>Fornecimento E Instalação De Conector De Uso Geral - Terminal De Pressão C/ 4 Parafusos P/ Cabo Ø 16/35 Mm²</v>
          </cell>
          <cell r="C1307" t="str">
            <v>un</v>
          </cell>
          <cell r="D1307">
            <v>10.4626</v>
          </cell>
        </row>
        <row r="1308">
          <cell r="A1308" t="str">
            <v>001.19.03640</v>
          </cell>
          <cell r="B1308" t="str">
            <v>Fornecimento E Instalação De Conector De Uso Geral - Terminal De Pressão C/ 4 Parafusos P/ Cabo Ø35/70 Mm²</v>
          </cell>
          <cell r="C1308" t="str">
            <v>un</v>
          </cell>
          <cell r="D1308">
            <v>13.5726</v>
          </cell>
        </row>
        <row r="1309">
          <cell r="A1309" t="str">
            <v>001.19.03660</v>
          </cell>
          <cell r="B1309" t="str">
            <v>Fornecimento E Instalação De Conector De Uso Geral - Terminal Tipo X De Latão P/ Cabo Até Ø50 Mm²</v>
          </cell>
          <cell r="C1309" t="str">
            <v>un</v>
          </cell>
          <cell r="D1309">
            <v>8.0126000000000008</v>
          </cell>
        </row>
        <row r="1310">
          <cell r="A1310" t="str">
            <v>001.19.03680</v>
          </cell>
          <cell r="B1310" t="str">
            <v>Fornecimento E Instalação De Conector De Uso Geral - Abraçadeira Tipo Ômega P/ Cabo Ø 16 Mm²</v>
          </cell>
          <cell r="C1310" t="str">
            <v>un</v>
          </cell>
          <cell r="D1310">
            <v>5.9325999999999999</v>
          </cell>
        </row>
        <row r="1311">
          <cell r="A1311" t="str">
            <v>001.19.03700</v>
          </cell>
          <cell r="B1311" t="str">
            <v>Fornecimento E Instalação De Conector De Uso Geral - Abraçadeira Tipo Ômega P/ Cabo Ø35 Mm²</v>
          </cell>
          <cell r="C1311" t="str">
            <v>un</v>
          </cell>
          <cell r="D1311">
            <v>5.9325999999999999</v>
          </cell>
        </row>
        <row r="1312">
          <cell r="A1312" t="str">
            <v>001.19.03720</v>
          </cell>
          <cell r="B1312" t="str">
            <v>Fornecimento e instalação de componentes de fixação - chapa de fixação tipo unha</v>
          </cell>
          <cell r="C1312" t="str">
            <v>un</v>
          </cell>
          <cell r="D1312">
            <v>2.9350999999999998</v>
          </cell>
        </row>
        <row r="1313">
          <cell r="A1313" t="str">
            <v>001.19.03740</v>
          </cell>
          <cell r="B1313" t="str">
            <v>Fornecimento E Instalação De Componentes De Fixação - Abraçadeira 3 Estais P/ Mastro De 1. ¹/²''</v>
          </cell>
          <cell r="C1313" t="str">
            <v>un</v>
          </cell>
          <cell r="D1313">
            <v>5.9250999999999996</v>
          </cell>
        </row>
        <row r="1314">
          <cell r="A1314" t="str">
            <v>001.19.03760</v>
          </cell>
          <cell r="B1314" t="str">
            <v>Fornecimento E Instalação De Componentes De Fixação - Abraçadeira 3 Estais  P/ Mastro 2''</v>
          </cell>
          <cell r="C1314" t="str">
            <v>un</v>
          </cell>
          <cell r="D1314">
            <v>5.9250999999999996</v>
          </cell>
        </row>
        <row r="1315">
          <cell r="A1315" t="str">
            <v>001.19.03780</v>
          </cell>
          <cell r="B1315" t="str">
            <v>Fornecimento E Instalação De Componentes De Fixação - Abraçadeira 4 Estais P/ Mastro De 1. ¹/²''</v>
          </cell>
          <cell r="C1315" t="str">
            <v>un</v>
          </cell>
          <cell r="D1315">
            <v>7.1451000000000002</v>
          </cell>
        </row>
        <row r="1316">
          <cell r="A1316" t="str">
            <v>001.19.03800</v>
          </cell>
          <cell r="B1316" t="str">
            <v>Fornecimento E Instalação De Componentes De Fixação - Abraçadeira 4 Estais P/ Mastro De 2''</v>
          </cell>
          <cell r="C1316" t="str">
            <v>un</v>
          </cell>
          <cell r="D1316">
            <v>7.1451000000000002</v>
          </cell>
        </row>
        <row r="1317">
          <cell r="A1317" t="str">
            <v>001.19.03820</v>
          </cell>
          <cell r="B1317" t="str">
            <v>Fornecimento E Instalação De Componentes De Fixação - Fixador De Estais P/ Tubo</v>
          </cell>
          <cell r="C1317" t="str">
            <v>un</v>
          </cell>
          <cell r="D1317">
            <v>3.6551</v>
          </cell>
        </row>
        <row r="1318">
          <cell r="A1318" t="str">
            <v>001.19.03840</v>
          </cell>
          <cell r="B1318" t="str">
            <v>Fornecimento E Instalação De Componentes De Fixação - Fixador De Estais P/ Cabo</v>
          </cell>
          <cell r="C1318" t="str">
            <v>un</v>
          </cell>
          <cell r="D1318">
            <v>3.1751</v>
          </cell>
        </row>
        <row r="1319">
          <cell r="A1319" t="str">
            <v>001.19.03860</v>
          </cell>
          <cell r="B1319" t="str">
            <v>Fornecimento E Instalação De Componentes De Fixação - Manilha De 1/4''</v>
          </cell>
          <cell r="C1319" t="str">
            <v>un</v>
          </cell>
          <cell r="D1319">
            <v>9.4451000000000001</v>
          </cell>
        </row>
        <row r="1320">
          <cell r="A1320" t="str">
            <v>001.19.03880</v>
          </cell>
          <cell r="B1320" t="str">
            <v>Fornecimento E Instalação De Componentes De Fixação - Esticador P/ Cabo De Aço De 3/16''</v>
          </cell>
          <cell r="C1320" t="str">
            <v>un</v>
          </cell>
          <cell r="D1320">
            <v>7.6551</v>
          </cell>
        </row>
        <row r="1321">
          <cell r="A1321" t="str">
            <v>001.19.03900</v>
          </cell>
          <cell r="B1321" t="str">
            <v>Fornecimento E Instalação De Componentes De Fixação - Esticador P/ Cabo De Aço De 1/4''</v>
          </cell>
          <cell r="C1321" t="str">
            <v>un</v>
          </cell>
          <cell r="D1321">
            <v>8.8551000000000002</v>
          </cell>
        </row>
        <row r="1322">
          <cell r="A1322" t="str">
            <v>001.19.03920</v>
          </cell>
          <cell r="B1322" t="str">
            <v>Fornecimento E Instalação De Componentes De Fixação - Sapatilha De 3/16''</v>
          </cell>
          <cell r="C1322" t="str">
            <v>un</v>
          </cell>
          <cell r="D1322">
            <v>3.0750999999999999</v>
          </cell>
        </row>
        <row r="1323">
          <cell r="A1323" t="str">
            <v>001.19.03940</v>
          </cell>
          <cell r="B1323" t="str">
            <v>Fornecimento E Instalação De Componentes De Fixação - Sapatilha De 1/4''</v>
          </cell>
          <cell r="C1323" t="str">
            <v>un</v>
          </cell>
          <cell r="D1323">
            <v>3.4051</v>
          </cell>
        </row>
        <row r="1324">
          <cell r="A1324" t="str">
            <v>001.19.03960</v>
          </cell>
          <cell r="B1324" t="str">
            <v>Fornecimeto E Instalação De Componentes De Fixação - Grampo Crosby De 3/16''</v>
          </cell>
          <cell r="C1324" t="str">
            <v>un</v>
          </cell>
          <cell r="D1324">
            <v>3.0251000000000001</v>
          </cell>
        </row>
        <row r="1325">
          <cell r="A1325" t="str">
            <v>001.19.03980</v>
          </cell>
          <cell r="B1325" t="str">
            <v>Fornecimento E Instalação De Componentes De Fixação - Grampo Crosby De 1/4''</v>
          </cell>
          <cell r="C1325" t="str">
            <v>un</v>
          </cell>
          <cell r="D1325">
            <v>3.0750999999999999</v>
          </cell>
        </row>
        <row r="1326">
          <cell r="A1326" t="str">
            <v>001.19.04000</v>
          </cell>
          <cell r="B1326" t="str">
            <v>Fornecimento E Instalação De Componentes De Fixação - Abraçadeira Tipo ""D"" C/ Cunha De 3/4''</v>
          </cell>
          <cell r="C1326" t="str">
            <v>un</v>
          </cell>
          <cell r="D1326">
            <v>2.6751</v>
          </cell>
        </row>
        <row r="1327">
          <cell r="A1327" t="str">
            <v>001.19.04020</v>
          </cell>
          <cell r="B1327" t="str">
            <v>Fornecimento  Instalação De Componentes De Fixação - Abraçadeira Tipo ""D"" C/ Cunha De 1''</v>
          </cell>
          <cell r="C1327" t="str">
            <v>un</v>
          </cell>
          <cell r="D1327">
            <v>2.8451</v>
          </cell>
        </row>
        <row r="1328">
          <cell r="A1328" t="str">
            <v>001.19.04040</v>
          </cell>
          <cell r="B1328" t="str">
            <v>Fornecimento E Instalação De Componentes De Fixação - Abraçadeira Tipo ""D"" C/ Cunha De 1.¹/4''</v>
          </cell>
          <cell r="C1328" t="str">
            <v>un</v>
          </cell>
          <cell r="D1328">
            <v>3.4950999999999999</v>
          </cell>
        </row>
        <row r="1329">
          <cell r="A1329" t="str">
            <v>001.19.04060</v>
          </cell>
          <cell r="B1329" t="str">
            <v>Fornecimento E Instalação De Componentes De Fixação - Abraçadeira Tipo ""D"" C/ Cunha De 1.¹/²''</v>
          </cell>
          <cell r="C1329" t="str">
            <v>un</v>
          </cell>
          <cell r="D1329">
            <v>3.4950999999999999</v>
          </cell>
        </row>
        <row r="1330">
          <cell r="A1330" t="str">
            <v>001.19.04080</v>
          </cell>
          <cell r="B1330" t="str">
            <v>Fornecimento E Instalação De Componentes De Fixação - Abraçadeira Tipo ""D"" C/ Cunha De 2''</v>
          </cell>
          <cell r="C1330" t="str">
            <v>un</v>
          </cell>
          <cell r="D1330">
            <v>3.7951000000000001</v>
          </cell>
        </row>
        <row r="1331">
          <cell r="A1331" t="str">
            <v>001.19.04100</v>
          </cell>
          <cell r="B1331" t="str">
            <v>Fornecimento E Instalação De Componentes De Fixação - Parafuso Sextavado C/ Bucha De Pvc Rosca Sob. 1/4'' X 1. ¹/²'' DZ</v>
          </cell>
          <cell r="C1331" t="str">
            <v>ct</v>
          </cell>
          <cell r="D1331">
            <v>2.1650999999999998</v>
          </cell>
        </row>
        <row r="1332">
          <cell r="A1332" t="str">
            <v>001.19.04120</v>
          </cell>
          <cell r="B1332" t="str">
            <v>Fornecimento E Instalação De Componentes De Fixação - Parafuso Sextavado C/ Bucha De Pvc Rosca Sob. 5/16'' X 1. ¹/²''DZ</v>
          </cell>
          <cell r="C1332" t="str">
            <v>ct</v>
          </cell>
          <cell r="D1332">
            <v>2.2951000000000001</v>
          </cell>
        </row>
        <row r="1333">
          <cell r="A1333" t="str">
            <v>001.19.04140</v>
          </cell>
          <cell r="B1333" t="str">
            <v>Fornecimento E Instalação De Componentes De Fixação - Parafuso Sextavado C/ Bucha De Pvc Rosca Sob. 5/16'' X 2'' DZ</v>
          </cell>
          <cell r="C1333" t="str">
            <v>ct</v>
          </cell>
          <cell r="D1333">
            <v>2.3351000000000002</v>
          </cell>
        </row>
        <row r="1334">
          <cell r="A1334" t="str">
            <v>001.19.04160</v>
          </cell>
          <cell r="B1334" t="str">
            <v>Fornecimento E Instalação De Conj. De Contraventegem Com Cabo P/ Mastro 1. ¹/²''</v>
          </cell>
          <cell r="C1334" t="str">
            <v>cj</v>
          </cell>
          <cell r="D1334">
            <v>109.0183</v>
          </cell>
        </row>
        <row r="1335">
          <cell r="A1335" t="str">
            <v>001.19.04180</v>
          </cell>
          <cell r="B1335" t="str">
            <v>Fornecimento E Instalação De Conj. De Contraventagem Com Cabo P/ Mastro 2''</v>
          </cell>
          <cell r="C1335" t="str">
            <v>cj</v>
          </cell>
          <cell r="D1335">
            <v>109.2383</v>
          </cell>
        </row>
        <row r="1336">
          <cell r="A1336" t="str">
            <v>001.19.04200</v>
          </cell>
          <cell r="B1336" t="str">
            <v>Fornecimento E Instalação De Componentes P/ Aterramento - Conector Cabo/Haste Tipo Olhal Reforçado 3/4''</v>
          </cell>
          <cell r="C1336" t="str">
            <v>un</v>
          </cell>
          <cell r="D1336">
            <v>5.9263000000000003</v>
          </cell>
        </row>
        <row r="1337">
          <cell r="A1337" t="str">
            <v>001.19.04220</v>
          </cell>
          <cell r="B1337" t="str">
            <v>Fornecimento E Instalação De Componentes P/ Aterramento - Conector Cabo/Haste Tipo Olhal Reforçado 5/8''</v>
          </cell>
          <cell r="C1337" t="str">
            <v>un</v>
          </cell>
          <cell r="D1337">
            <v>4.6763000000000003</v>
          </cell>
        </row>
        <row r="1338">
          <cell r="A1338" t="str">
            <v>001.19.04240</v>
          </cell>
          <cell r="B1338" t="str">
            <v>Fornecimento E Instalação De Componentes P/ Aterramento Cabo/Haste Tipo Olhal Leve 5/8''</v>
          </cell>
          <cell r="C1338" t="str">
            <v>un</v>
          </cell>
          <cell r="D1338">
            <v>8.3163</v>
          </cell>
        </row>
        <row r="1339">
          <cell r="A1339" t="str">
            <v>001.19.04260</v>
          </cell>
          <cell r="B1339" t="str">
            <v>Fornecimento E Instalação De Componentes P/ Aterramento - Luva De Emenda P/ Haste De 5/8''</v>
          </cell>
          <cell r="C1339" t="str">
            <v>un</v>
          </cell>
          <cell r="D1339">
            <v>7.7563000000000004</v>
          </cell>
        </row>
        <row r="1340">
          <cell r="A1340" t="str">
            <v>001.19.04280</v>
          </cell>
          <cell r="B1340" t="str">
            <v>Fornecimento E Instalação De Componentes P/ Aterramento - Luva De Emenda P/ Haste De 3/4''</v>
          </cell>
          <cell r="C1340" t="str">
            <v>un</v>
          </cell>
          <cell r="D1340">
            <v>7.7563000000000004</v>
          </cell>
        </row>
        <row r="1341">
          <cell r="A1341" t="str">
            <v>001.19.04300</v>
          </cell>
          <cell r="B1341" t="str">
            <v>Fornecimento e Instalação de Componentes  p/ Aterramento - Conector Cabo/Haste Tipo Grampo</v>
          </cell>
          <cell r="C1341" t="str">
            <v>un</v>
          </cell>
          <cell r="D1341">
            <v>4.6763000000000003</v>
          </cell>
        </row>
        <row r="1342">
          <cell r="A1342" t="str">
            <v>001.19.04320</v>
          </cell>
          <cell r="B1342" t="str">
            <v>Fornecimento E Inwstalação De Componentes P/ Aterramento - Haste Aterramento AC De 5/8'' X 2,40m</v>
          </cell>
          <cell r="C1342" t="str">
            <v>un</v>
          </cell>
          <cell r="D1342">
            <v>32.567700000000002</v>
          </cell>
        </row>
        <row r="1343">
          <cell r="A1343" t="str">
            <v>001.19.04340</v>
          </cell>
          <cell r="B1343" t="str">
            <v>Fornecimento E Instalação De Componentes P/ Aterramento - Haste Aterramento  AC De 5/8'' X 3,00 M</v>
          </cell>
          <cell r="C1343" t="str">
            <v>un</v>
          </cell>
          <cell r="D1343">
            <v>38.967700000000001</v>
          </cell>
        </row>
        <row r="1344">
          <cell r="A1344" t="str">
            <v>001.19.04360</v>
          </cell>
          <cell r="B1344" t="str">
            <v>Fornecimento E Instalação De Componentes P/ Aterramento - Haste Aterramento AC De 3/4'' X 2,40 M</v>
          </cell>
          <cell r="C1344" t="str">
            <v>un</v>
          </cell>
          <cell r="D1344">
            <v>43.447699999999998</v>
          </cell>
        </row>
        <row r="1345">
          <cell r="A1345" t="str">
            <v>001.19.04380</v>
          </cell>
          <cell r="B1345" t="str">
            <v>Fornecimento E Instalação De Componentes P/ Aterramento - Haste Aterramento AC De 3/4'' X 300 M</v>
          </cell>
          <cell r="C1345" t="str">
            <v>un</v>
          </cell>
          <cell r="D1345">
            <v>52.9377</v>
          </cell>
        </row>
        <row r="1346">
          <cell r="A1346" t="str">
            <v>001.19.04400</v>
          </cell>
          <cell r="B1346" t="str">
            <v>Forecimento E Instalação De Componentes P/ Aterramento - Haste Aterramento BC De 5/8'' X 2,40 M</v>
          </cell>
          <cell r="C1346" t="str">
            <v>un</v>
          </cell>
          <cell r="D1346">
            <v>20.247699999999998</v>
          </cell>
        </row>
        <row r="1347">
          <cell r="A1347" t="str">
            <v>001.19.04420</v>
          </cell>
          <cell r="B1347" t="str">
            <v>Fornecimento E Instalação De Componentes P/ Aterramento - Haste Aterramento BC De 5/8'' X 3,00 M</v>
          </cell>
          <cell r="C1347" t="str">
            <v>un</v>
          </cell>
          <cell r="D1347">
            <v>29.607700000000001</v>
          </cell>
        </row>
        <row r="1348">
          <cell r="A1348" t="str">
            <v>001.19.04440</v>
          </cell>
          <cell r="B1348" t="str">
            <v>Fornecimento E Instalação De Componentes P/ Aterramento - Haste Aterramento BC De 3/4'' X 2,40 M</v>
          </cell>
          <cell r="C1348" t="str">
            <v>un</v>
          </cell>
          <cell r="D1348">
            <v>36.6877</v>
          </cell>
        </row>
        <row r="1349">
          <cell r="A1349" t="str">
            <v>001.19.04460</v>
          </cell>
          <cell r="B1349" t="str">
            <v>Fornecimento E Instalação De Componentes P/ Aterramento - Haste Aterramento BC De 3/4'' X 3,00 M</v>
          </cell>
          <cell r="C1349" t="str">
            <v>un</v>
          </cell>
          <cell r="D1349">
            <v>39.9377</v>
          </cell>
        </row>
        <row r="1350">
          <cell r="A1350" t="str">
            <v>001.19.04480</v>
          </cell>
          <cell r="B1350" t="str">
            <v>Fornecimento E Instalação De Sinalizadores - Aparelhos Sinalizadores Simples S/ Célula</v>
          </cell>
          <cell r="C1350" t="str">
            <v>un</v>
          </cell>
          <cell r="D1350">
            <v>22.027699999999999</v>
          </cell>
        </row>
        <row r="1351">
          <cell r="A1351" t="str">
            <v>001.19.04500</v>
          </cell>
          <cell r="B1351" t="str">
            <v>Fornecimento E Instalação De Sinalizadores - Aparelhos Sinalizadores Simples C/ Célula</v>
          </cell>
          <cell r="C1351" t="str">
            <v>un</v>
          </cell>
          <cell r="D1351">
            <v>35.887700000000002</v>
          </cell>
        </row>
        <row r="1352">
          <cell r="A1352" t="str">
            <v>001.19.04520</v>
          </cell>
          <cell r="B1352" t="str">
            <v>Fornecimento E Instalação De Sinalizadores - Aparelhos Sinalizadores Duplo S/ Célula</v>
          </cell>
          <cell r="C1352" t="str">
            <v>un</v>
          </cell>
          <cell r="D1352">
            <v>41.237699999999997</v>
          </cell>
        </row>
        <row r="1353">
          <cell r="A1353" t="str">
            <v>001.19.04540</v>
          </cell>
          <cell r="B1353" t="str">
            <v>Fornecimento E Instalação De Sinalizadores - Aparelhos Sinalizadores Duplo C/ Célula</v>
          </cell>
          <cell r="C1353" t="str">
            <v>un</v>
          </cell>
          <cell r="D1353">
            <v>74.887699999999995</v>
          </cell>
        </row>
        <row r="1354">
          <cell r="A1354" t="str">
            <v>001.19.04560</v>
          </cell>
          <cell r="B1354" t="str">
            <v>Fornecimento E Instalação De Abraçadeira P/ Sinalizador De 1. ¹/²''</v>
          </cell>
          <cell r="C1354" t="str">
            <v>un</v>
          </cell>
          <cell r="D1354">
            <v>5.4851000000000001</v>
          </cell>
        </row>
        <row r="1355">
          <cell r="A1355" t="str">
            <v>001.19.04580</v>
          </cell>
          <cell r="B1355" t="str">
            <v>Fornecimento E Instalação De Abraçadeira P/ Sinalizador De 2''</v>
          </cell>
          <cell r="C1355" t="str">
            <v>un</v>
          </cell>
          <cell r="D1355">
            <v>5.6250999999999998</v>
          </cell>
        </row>
        <row r="1356">
          <cell r="A1356" t="str">
            <v>001.20</v>
          </cell>
          <cell r="B1356" t="str">
            <v>INSTALAÇÕES ELÉTRICAS - EQUIPAMENTOS</v>
          </cell>
          <cell r="D1356">
            <v>73781.902000000002</v>
          </cell>
        </row>
        <row r="1357">
          <cell r="A1357" t="str">
            <v>001.20.00020</v>
          </cell>
          <cell r="B1357" t="str">
            <v>Conjunto motor bomba centrífuga trifásica 50 a 60 hz para sucção até 6m pot. 1/2 hp</v>
          </cell>
          <cell r="C1357" t="str">
            <v>CJ</v>
          </cell>
          <cell r="D1357">
            <v>288.70030000000003</v>
          </cell>
        </row>
        <row r="1358">
          <cell r="A1358" t="str">
            <v>001.20.00040</v>
          </cell>
          <cell r="B1358" t="str">
            <v>Conjunto motor bomba centrífuga trifásica 50 a 60 hz para sucção até 6m pot. 3/4 hp</v>
          </cell>
          <cell r="C1358" t="str">
            <v>CJ</v>
          </cell>
          <cell r="D1358">
            <v>299.70030000000003</v>
          </cell>
        </row>
        <row r="1359">
          <cell r="A1359" t="str">
            <v>001.20.00060</v>
          </cell>
          <cell r="B1359" t="str">
            <v>Conjunto motor bomba centrífuga trifásica 50 a 60 hz para sucção até 6m pot. 1 hp</v>
          </cell>
          <cell r="C1359" t="str">
            <v>CJ</v>
          </cell>
          <cell r="D1359">
            <v>389.57139999999998</v>
          </cell>
        </row>
        <row r="1360">
          <cell r="A1360" t="str">
            <v>001.20.00080</v>
          </cell>
          <cell r="B1360" t="str">
            <v>Conjunto motor bomba centrífuga trifásica 50 a 60 hz para sucção até 6m pot. 1 1/2"""""""" hp</v>
          </cell>
          <cell r="C1360" t="str">
            <v>CJ</v>
          </cell>
          <cell r="D1360">
            <v>466.57139999999998</v>
          </cell>
        </row>
        <row r="1361">
          <cell r="A1361" t="str">
            <v>001.20.00100</v>
          </cell>
          <cell r="B1361" t="str">
            <v>Conjunto motor bomba centrífuga trifásica 50 a 60 hz para sucção até 6m pot. 2"""""""" hp</v>
          </cell>
          <cell r="C1361" t="str">
            <v>CJ</v>
          </cell>
          <cell r="D1361">
            <v>499.4425</v>
          </cell>
        </row>
        <row r="1362">
          <cell r="A1362" t="str">
            <v>001.20.00120</v>
          </cell>
          <cell r="B1362" t="str">
            <v>Conjunto motor bomba centrifuga monoestagio com bocais flangeados - cf-7 mark ou similar - 03 cv</v>
          </cell>
          <cell r="C1362" t="str">
            <v>UN</v>
          </cell>
          <cell r="D1362">
            <v>276.4425</v>
          </cell>
        </row>
        <row r="1363">
          <cell r="A1363" t="str">
            <v>001.20.00140</v>
          </cell>
          <cell r="B1363" t="str">
            <v>Fornecimento e Instalação de Ar Condicionado Tipo Split 9 000 BTUS, Linha Tempstar ou Mesmo Padrão</v>
          </cell>
          <cell r="C1363" t="str">
            <v>CJ</v>
          </cell>
          <cell r="D1363">
            <v>2150</v>
          </cell>
        </row>
        <row r="1364">
          <cell r="A1364" t="str">
            <v>001.20.00160</v>
          </cell>
          <cell r="B1364" t="str">
            <v>Fornecimento e Instalação de Ar Condicionado Tipo Split 12 000 BTUS, Linha Tempstar ou Mesmo Padrão</v>
          </cell>
          <cell r="C1364" t="str">
            <v>CJ</v>
          </cell>
          <cell r="D1364">
            <v>2520</v>
          </cell>
        </row>
        <row r="1365">
          <cell r="A1365" t="str">
            <v>001.20.00165</v>
          </cell>
          <cell r="B1365" t="str">
            <v>Fornecimento e Instalação de Ar Condicionado Tipo Split 18 000 BTUS, Linha Tempstar ou Mesmo Padrão</v>
          </cell>
          <cell r="C1365" t="str">
            <v>CJ</v>
          </cell>
          <cell r="D1365">
            <v>2960</v>
          </cell>
        </row>
        <row r="1366">
          <cell r="A1366" t="str">
            <v>001.20.00170</v>
          </cell>
          <cell r="B1366" t="str">
            <v>Fornecimento e Instalação de Ar Condicionado Tipo Split 22 000 BTUS, Linha Tempstar ou Mesmo Padrão</v>
          </cell>
          <cell r="C1366" t="str">
            <v>CJ</v>
          </cell>
          <cell r="D1366">
            <v>4090</v>
          </cell>
        </row>
        <row r="1367">
          <cell r="A1367" t="str">
            <v>001.20.00175</v>
          </cell>
          <cell r="B1367" t="str">
            <v>Fornecimento e Instalação de Ar Condicionado Tipo Split 36 000 BTUS, Linha Tempstar ou Mesmo Padrão</v>
          </cell>
          <cell r="C1367" t="str">
            <v>CJ</v>
          </cell>
          <cell r="D1367">
            <v>5960</v>
          </cell>
        </row>
        <row r="1368">
          <cell r="A1368" t="str">
            <v>001.20.00180</v>
          </cell>
          <cell r="B1368" t="str">
            <v>Fornecimento e Instalação de Ar Condicionado Tipo Split 48 000 BTUS, Linha Tempstar ou Mesmo Padrão</v>
          </cell>
          <cell r="C1368" t="str">
            <v>CJ</v>
          </cell>
          <cell r="D1368">
            <v>7000</v>
          </cell>
        </row>
        <row r="1369">
          <cell r="A1369" t="str">
            <v>001.20.00200</v>
          </cell>
          <cell r="B1369" t="str">
            <v>Fornecimento e Instalação de Ar Condicionado Tipo Split 60 000 BTUS, Linha Tempstar ou Mesmo Padrão</v>
          </cell>
          <cell r="C1369" t="str">
            <v>CJ</v>
          </cell>
          <cell r="D1369">
            <v>7630</v>
          </cell>
        </row>
        <row r="1370">
          <cell r="A1370" t="str">
            <v>001.20.00220</v>
          </cell>
          <cell r="B1370" t="str">
            <v>Fornecimento e Instalação de Ar Condicionado Tipo Split 7 000 BTUS, Linha Silence ou Mesmo Padrão</v>
          </cell>
          <cell r="C1370" t="str">
            <v>CJ</v>
          </cell>
          <cell r="D1370">
            <v>2205</v>
          </cell>
        </row>
        <row r="1371">
          <cell r="A1371" t="str">
            <v>001.20.00240</v>
          </cell>
          <cell r="B1371" t="str">
            <v>Fornecimento e Instalação de Ar Condicionado Tipo Split 9 000 BTUS, Linha Silence ou Mesmo Padrão</v>
          </cell>
          <cell r="C1371" t="str">
            <v>CJ</v>
          </cell>
          <cell r="D1371">
            <v>2510</v>
          </cell>
        </row>
        <row r="1372">
          <cell r="A1372" t="str">
            <v>001.20.00260</v>
          </cell>
          <cell r="B1372" t="str">
            <v>Fornecimento e Instalação de Ar Condicionado Tipo Split 12 000 BTUS, Linha Silence ou Mesmo Padrão</v>
          </cell>
          <cell r="C1372" t="str">
            <v>CJ</v>
          </cell>
          <cell r="D1372">
            <v>2980</v>
          </cell>
        </row>
        <row r="1373">
          <cell r="A1373" t="str">
            <v>001.20.00265</v>
          </cell>
          <cell r="B1373" t="str">
            <v>Fornecimento e Instalação de Ar Condicionado Tipo Split 18 000 BTUS, Linha Silence ou Mesmo Padrão</v>
          </cell>
          <cell r="C1373" t="str">
            <v>CJ</v>
          </cell>
          <cell r="D1373">
            <v>4000</v>
          </cell>
        </row>
        <row r="1374">
          <cell r="A1374" t="str">
            <v>001.20.00270</v>
          </cell>
          <cell r="B1374" t="str">
            <v>Fornecimento e Instalação de Ar Condicionado Tipo Split 24 000 BTUS, Linha Silence ou Mesmo Padrão</v>
          </cell>
          <cell r="C1374" t="str">
            <v>CJ</v>
          </cell>
          <cell r="D1374">
            <v>4420</v>
          </cell>
        </row>
        <row r="1375">
          <cell r="A1375" t="str">
            <v>001.20.00275</v>
          </cell>
          <cell r="B1375" t="str">
            <v>Fornecimento e Instalação de Ar Condicionado Tipo Split 36 000 BTUS, Linha Modernitá ou Mesmo Padrão</v>
          </cell>
          <cell r="C1375" t="str">
            <v>CJ</v>
          </cell>
          <cell r="D1375">
            <v>6250</v>
          </cell>
        </row>
        <row r="1376">
          <cell r="A1376" t="str">
            <v>001.20.00280</v>
          </cell>
          <cell r="B1376" t="str">
            <v>Fornecimento e Instalação de Ar Condicionado Tipo Split 48 000 BTUS, Linha Silence ou Mesmo Padrão</v>
          </cell>
          <cell r="C1376" t="str">
            <v>CJ</v>
          </cell>
          <cell r="D1376">
            <v>8000</v>
          </cell>
        </row>
        <row r="1377">
          <cell r="A1377" t="str">
            <v>001.20.00300</v>
          </cell>
          <cell r="B1377" t="str">
            <v>Fornecimento e Instalação de Ar Condicionado Tipo Split 60 000 BTUS, Linha Silence ou Mesmo Padrão</v>
          </cell>
          <cell r="C1377" t="str">
            <v>CJ</v>
          </cell>
          <cell r="D1377">
            <v>8700</v>
          </cell>
        </row>
        <row r="1378">
          <cell r="A1378" t="str">
            <v>001.20.00320</v>
          </cell>
          <cell r="B1378" t="str">
            <v>Fornecimento e Instalação de Rede Figorígena (Tubo de Cobre 3/8"" e 1/4""; Cabo PP 4x1.50; Isolante Térmico em Espuma Para Tubulação 5/8"" e Fita Aluminizada) Para Aparelho Ar Cond. Split até 10.000 BTU'S</v>
          </cell>
          <cell r="C1378" t="str">
            <v>ml</v>
          </cell>
          <cell r="D1378">
            <v>30.718499999999999</v>
          </cell>
        </row>
        <row r="1379">
          <cell r="A1379" t="str">
            <v>001.20.00340</v>
          </cell>
          <cell r="B1379" t="str">
            <v>Fornecimento e Instalação de Rede Figorígena (Tubo de Cobre 1/2"" e 1/4""; Cabo PP 4x1.50; Isolante Térmico em Espuma Para Tubulação 3/4"" e Fita Aluminizada) Para Aparelho Ar Cond. Split de 12.000 BTU'S</v>
          </cell>
          <cell r="C1379" t="str">
            <v>ml</v>
          </cell>
          <cell r="D1379">
            <v>31.688700000000001</v>
          </cell>
        </row>
        <row r="1380">
          <cell r="A1380" t="str">
            <v>001.20.00360</v>
          </cell>
          <cell r="B1380" t="str">
            <v>Fornecimento e Instalação de Rede Figorígena (Tubo de Cobre 3/8"" e 5/8""; Cabo PP 4x1.50; Isolante Térmico em Espuma Para Tubulação 7/8"" e Fita Aluminizada) Para Aparelho Ar Cond. Split de 24.000 BTU'S</v>
          </cell>
          <cell r="C1380" t="str">
            <v>ml</v>
          </cell>
          <cell r="D1380">
            <v>38.580199999999998</v>
          </cell>
        </row>
        <row r="1381">
          <cell r="A1381" t="str">
            <v>001.20.00380</v>
          </cell>
          <cell r="B1381" t="str">
            <v>Fornecimento e Instalação de Rede Figorígena (Tubo de Cobre 1/2"" e 7/8""; Cabo PP 4x1.50; Isolante Térmico em Espuma Para Tubulação 1"" e Fita Aluminizada) Para Aparelho Ar Cond. Split de 48.000 BTU'S</v>
          </cell>
          <cell r="C1381" t="str">
            <v>ml</v>
          </cell>
          <cell r="D1381">
            <v>42.743099999999998</v>
          </cell>
        </row>
        <row r="1382">
          <cell r="A1382" t="str">
            <v>001.20.00400</v>
          </cell>
          <cell r="B1382" t="str">
            <v>Fornecimento e Instalação de Rede Figorígena (Tubo de Cobre 1/2"" e 7/8""; Cabo PP 4x1.50; Isolante Térmico em Espuma Para Tubulação 1"" e Fita Aluminizada) Para Aparelho Ar Cond. Split de 60.000 BTU'S</v>
          </cell>
          <cell r="C1382" t="str">
            <v>ml</v>
          </cell>
          <cell r="D1382">
            <v>42.743099999999998</v>
          </cell>
        </row>
        <row r="1383">
          <cell r="A1383" t="str">
            <v>001.21</v>
          </cell>
          <cell r="B1383" t="str">
            <v>INSTALAÇÕES ELÉTRICAS - CAIXAS DE INSPEÇÃO E PASSAGEM</v>
          </cell>
          <cell r="D1383">
            <v>1816.068</v>
          </cell>
        </row>
        <row r="1384">
          <cell r="A1384" t="str">
            <v>001.21.00020</v>
          </cell>
          <cell r="B1384" t="str">
            <v>Execução de caixa de passagem de concreto de 5 cm espessura e tampa de concreto impermeabilizada de 30.00 x 30.00 x 30.00 cm</v>
          </cell>
          <cell r="C1384" t="str">
            <v>CJ</v>
          </cell>
          <cell r="D1384">
            <v>29.3675</v>
          </cell>
        </row>
        <row r="1385">
          <cell r="A1385" t="str">
            <v>001.21.00040</v>
          </cell>
          <cell r="B1385" t="str">
            <v>Execução de caixa de passagem de concreto de 5 cm espessura e tampa de concreto impermeabilizada de 30.00 x 30.00 x 40.00 cm</v>
          </cell>
          <cell r="C1385" t="str">
            <v>CJ</v>
          </cell>
          <cell r="D1385">
            <v>33.421199999999999</v>
          </cell>
        </row>
        <row r="1386">
          <cell r="A1386" t="str">
            <v>001.21.00060</v>
          </cell>
          <cell r="B1386" t="str">
            <v>Execução de caixa de passagem de concreto de 5 cm espessura e tampa de concreto impermeabilizada de 40.00 x 40.00 x 40.00 cm</v>
          </cell>
          <cell r="C1386" t="str">
            <v>CJ</v>
          </cell>
          <cell r="D1386">
            <v>49.469099999999997</v>
          </cell>
        </row>
        <row r="1387">
          <cell r="A1387" t="str">
            <v>001.21.00080</v>
          </cell>
          <cell r="B1387" t="str">
            <v>Execução de caixa de passagem de concreto de 5 cm espessura e tampa de concreto impermeabilizada de 40.00 x 40.00 x 50.00 cm</v>
          </cell>
          <cell r="C1387" t="str">
            <v>CJ</v>
          </cell>
          <cell r="D1387">
            <v>56.373899999999999</v>
          </cell>
        </row>
        <row r="1388">
          <cell r="A1388" t="str">
            <v>001.21.00100</v>
          </cell>
          <cell r="B1388" t="str">
            <v>Execução de caixa de passagem de concreto de 5 cm espessura e tampa de concreto impermeabilizada de 50.00 x 50.00 x 50.00 cm</v>
          </cell>
          <cell r="C1388" t="str">
            <v>CJ</v>
          </cell>
          <cell r="D1388">
            <v>74.656300000000002</v>
          </cell>
        </row>
        <row r="1389">
          <cell r="A1389" t="str">
            <v>001.21.00120</v>
          </cell>
          <cell r="B1389" t="str">
            <v>Execução de caixa de passagem de concreto de 5 cm espessura e tampa de concreto impermeabilizada de 50.00 x 50.00 x 60.00 cm</v>
          </cell>
          <cell r="C1389" t="str">
            <v>CJ</v>
          </cell>
          <cell r="D1389">
            <v>83.427599999999998</v>
          </cell>
        </row>
        <row r="1390">
          <cell r="A1390" t="str">
            <v>001.21.00140</v>
          </cell>
          <cell r="B1390" t="str">
            <v>Execução de caixa de passagem de concreto de 5 cm espessura e tampa de concreto impermeabilizada de 60.00 x 60.00 x 60.00 cm</v>
          </cell>
          <cell r="C1390" t="str">
            <v>CJ</v>
          </cell>
          <cell r="D1390">
            <v>105.6909</v>
          </cell>
        </row>
        <row r="1391">
          <cell r="A1391" t="str">
            <v>001.21.00160</v>
          </cell>
          <cell r="B1391" t="str">
            <v>Execução de caixa de passagem de concreto de 5 cm espessura e tampa de concreto impermeabilizada de 80.00 x 80.00 x 80.00 cm</v>
          </cell>
          <cell r="C1391" t="str">
            <v>CJ</v>
          </cell>
          <cell r="D1391">
            <v>184.7371</v>
          </cell>
        </row>
        <row r="1392">
          <cell r="A1392" t="str">
            <v>001.21.00180</v>
          </cell>
          <cell r="B1392" t="str">
            <v>Execução de caixa de passagem de concreto de 5 cm espessura e tampa de concreto impermeabilizada de 80.00 x 80.00 x 100.00 cm</v>
          </cell>
          <cell r="C1392" t="str">
            <v>CJ</v>
          </cell>
          <cell r="D1392">
            <v>214.36359999999999</v>
          </cell>
        </row>
        <row r="1393">
          <cell r="A1393" t="str">
            <v>001.21.00200</v>
          </cell>
          <cell r="B1393" t="str">
            <v>Execução de caixa de passagem de alvenaria de 1/2 vez c/ tampa de concreto impermeabilizada 30.00 x 30.00 x 30.00 cm</v>
          </cell>
          <cell r="C1393" t="str">
            <v>CJ</v>
          </cell>
          <cell r="D1393">
            <v>42.596299999999999</v>
          </cell>
        </row>
        <row r="1394">
          <cell r="A1394" t="str">
            <v>001.21.00220</v>
          </cell>
          <cell r="B1394" t="str">
            <v>Execução de caixa de passagem de alvenaria de 1/2 vez c/ tampa de concreto impermeabilizada 30.00 x 30.00 x 40.00 cm</v>
          </cell>
          <cell r="C1394" t="str">
            <v>CJ</v>
          </cell>
          <cell r="D1394">
            <v>49.892099999999999</v>
          </cell>
        </row>
        <row r="1395">
          <cell r="A1395" t="str">
            <v>001.21.00240</v>
          </cell>
          <cell r="B1395" t="str">
            <v>Execução de caixa de passagem de alvenaria de 1/2 vez c/ tampa de concreto impermeabilizada 40.00 x 40.00 x 40.00 cm</v>
          </cell>
          <cell r="C1395" t="str">
            <v>CJ</v>
          </cell>
          <cell r="D1395">
            <v>62.007599999999996</v>
          </cell>
        </row>
        <row r="1396">
          <cell r="A1396" t="str">
            <v>001.21.00260</v>
          </cell>
          <cell r="B1396" t="str">
            <v>Execução de caixa de passagem de alvenaria de 1/2 vez c/ tampa de concreto impermeabilizada 40.00 x 40.00 x 50.00 cm</v>
          </cell>
          <cell r="C1396" t="str">
            <v>CJ</v>
          </cell>
          <cell r="D1396">
            <v>73.315600000000003</v>
          </cell>
        </row>
        <row r="1397">
          <cell r="A1397" t="str">
            <v>001.21.00280</v>
          </cell>
          <cell r="B1397" t="str">
            <v>Execução de caixa de passagem de alvenaria de 1/2 vez c/ tampa de concreto impermeabiliada 50.00 x 50.00 x 50.00 cm</v>
          </cell>
          <cell r="C1397" t="str">
            <v>CJ</v>
          </cell>
          <cell r="D1397">
            <v>90.509</v>
          </cell>
        </row>
        <row r="1398">
          <cell r="A1398" t="str">
            <v>001.21.00300</v>
          </cell>
          <cell r="B1398" t="str">
            <v>Exeucução de caixa de passagem de alvenaria de 1/2 vez c/ tampa de concreto impermeabilizada 50.00 x 50.00 x 60.0 cm</v>
          </cell>
          <cell r="C1398" t="str">
            <v>CJ</v>
          </cell>
          <cell r="D1398">
            <v>100.90900000000001</v>
          </cell>
        </row>
        <row r="1399">
          <cell r="A1399" t="str">
            <v>001.21.00320</v>
          </cell>
          <cell r="B1399" t="str">
            <v>Execuçãoo de caixa de passagem de alvenaria de 1/2 vez c/ tampa de concreto impermeabilizada 60.00 x 60.00 x 60.00 cm</v>
          </cell>
          <cell r="C1399" t="str">
            <v>CJ</v>
          </cell>
          <cell r="D1399">
            <v>123.2679</v>
          </cell>
        </row>
        <row r="1400">
          <cell r="A1400" t="str">
            <v>001.21.00340</v>
          </cell>
          <cell r="B1400" t="str">
            <v>Execução de caixa de passagem de alvenaria de 1/2 vez c/ tampa de concreto impermeabilizada 80.00 x 80.00 x 80.00 cm</v>
          </cell>
          <cell r="C1400" t="str">
            <v>CJ</v>
          </cell>
          <cell r="D1400">
            <v>202.98230000000001</v>
          </cell>
        </row>
        <row r="1401">
          <cell r="A1401" t="str">
            <v>001.21.00360</v>
          </cell>
          <cell r="B1401" t="str">
            <v>Execução de caixa de passagem de alvenaria de 1/2 vez c/ tampa de concreto impermeabilizada 80.00 x 80.00 x 100.00 cm</v>
          </cell>
          <cell r="C1401" t="str">
            <v>CJ</v>
          </cell>
          <cell r="D1401">
            <v>239.08099999999999</v>
          </cell>
        </row>
        <row r="1402">
          <cell r="A1402" t="str">
            <v>001.22</v>
          </cell>
          <cell r="B1402" t="str">
            <v>INSTALAÇÕES ELÉTRICAS - ALTA TENSÃO</v>
          </cell>
          <cell r="D1402">
            <v>102058.2659</v>
          </cell>
        </row>
        <row r="1403">
          <cell r="A1403" t="str">
            <v>001.22.00020</v>
          </cell>
          <cell r="B1403" t="str">
            <v>Fornecimento e Instalação de Fusível NH 63 A, 500 V</v>
          </cell>
          <cell r="C1403" t="str">
            <v>UN</v>
          </cell>
          <cell r="D1403">
            <v>14.727399999999999</v>
          </cell>
        </row>
        <row r="1404">
          <cell r="A1404" t="str">
            <v>001.22.00040</v>
          </cell>
          <cell r="B1404" t="str">
            <v>Fornecimento e Instalação de Fusível NH 80 A, 500 V</v>
          </cell>
          <cell r="C1404" t="str">
            <v>UN</v>
          </cell>
          <cell r="D1404">
            <v>5.1574</v>
          </cell>
        </row>
        <row r="1405">
          <cell r="A1405" t="str">
            <v>001.22.00060</v>
          </cell>
          <cell r="B1405" t="str">
            <v>Fornecimento e Instalação de Fusível NH 100 A, 500 V</v>
          </cell>
          <cell r="C1405" t="str">
            <v>UN</v>
          </cell>
          <cell r="D1405">
            <v>14.727399999999999</v>
          </cell>
        </row>
        <row r="1406">
          <cell r="A1406" t="str">
            <v>001.22.00080</v>
          </cell>
          <cell r="B1406" t="str">
            <v>Fornecimento e Instalação de Fusível NH 160 A, 500 V</v>
          </cell>
          <cell r="C1406" t="str">
            <v>UN</v>
          </cell>
          <cell r="D1406">
            <v>14.727399999999999</v>
          </cell>
        </row>
        <row r="1407">
          <cell r="A1407" t="str">
            <v>001.22.00100</v>
          </cell>
          <cell r="B1407" t="str">
            <v>Fornecimento e Instalação de Fusível NH 200 A, 500 V</v>
          </cell>
          <cell r="C1407" t="str">
            <v>UN</v>
          </cell>
          <cell r="D1407">
            <v>31.236000000000001</v>
          </cell>
        </row>
        <row r="1408">
          <cell r="A1408" t="str">
            <v>001.22.00120</v>
          </cell>
          <cell r="B1408" t="str">
            <v>Fornecimento e Instalação de Fusível NH 315 A, 500 V</v>
          </cell>
          <cell r="C1408" t="str">
            <v>UN</v>
          </cell>
          <cell r="D1408">
            <v>45.926000000000002</v>
          </cell>
        </row>
        <row r="1409">
          <cell r="A1409" t="str">
            <v>001.22.00140</v>
          </cell>
          <cell r="B1409" t="str">
            <v>Fornecimento e Instalação de Fusível NH 400 A, 500 V</v>
          </cell>
          <cell r="C1409" t="str">
            <v>UN</v>
          </cell>
          <cell r="D1409">
            <v>20.795999999999999</v>
          </cell>
        </row>
        <row r="1410">
          <cell r="A1410" t="str">
            <v>001.22.00160</v>
          </cell>
          <cell r="B1410" t="str">
            <v>Fornecimento e Instalação de Fusível NH 630 A, 500 V</v>
          </cell>
          <cell r="C1410" t="str">
            <v>UN</v>
          </cell>
          <cell r="D1410">
            <v>29.936</v>
          </cell>
        </row>
        <row r="1411">
          <cell r="A1411" t="str">
            <v>001.22.00180</v>
          </cell>
          <cell r="B1411" t="str">
            <v>Fornecimento e instalação de chave blindada triplar 3x125amp/500v</v>
          </cell>
          <cell r="C1411" t="str">
            <v>CJ</v>
          </cell>
          <cell r="D1411">
            <v>322.31909999999999</v>
          </cell>
        </row>
        <row r="1412">
          <cell r="A1412" t="str">
            <v>001.22.00190</v>
          </cell>
          <cell r="B1412" t="str">
            <v>Execução de mureta em alvenaria de 1.5 vez  de tijolo assente com argamassa mista 1:2:8 cimento cal hidratada e areia inclusive fundação em concreto ciclópico no traço 1:3;6 revestimento rústico e caiação - para instalação de medidor de luz e força</v>
          </cell>
          <cell r="C1412" t="str">
            <v>m2</v>
          </cell>
          <cell r="D1412">
            <v>142.69110000000001</v>
          </cell>
        </row>
        <row r="1413">
          <cell r="A1413" t="str">
            <v>001.22.00200</v>
          </cell>
          <cell r="B1413" t="str">
            <v>Fornecimento e instalação de placa de advertência com os dizeres ""perigo de morte alta tensão""</v>
          </cell>
          <cell r="C1413" t="str">
            <v>PC</v>
          </cell>
          <cell r="D1413">
            <v>36.087000000000003</v>
          </cell>
        </row>
        <row r="1414">
          <cell r="A1414" t="str">
            <v>001.22.00220</v>
          </cell>
          <cell r="B1414" t="str">
            <v>Fornecimento e instalação de arame de aço galvanizado nº 14bwg (27 2g/m)</v>
          </cell>
          <cell r="C1414" t="str">
            <v>KG</v>
          </cell>
          <cell r="D1414">
            <v>8.3422000000000001</v>
          </cell>
        </row>
        <row r="1415">
          <cell r="A1415" t="str">
            <v>001.22.00240</v>
          </cell>
          <cell r="B1415" t="str">
            <v>Fornecimento e instalação de cabo de aço 6.4mm 1/4""</v>
          </cell>
          <cell r="C1415" t="str">
            <v>ML</v>
          </cell>
          <cell r="D1415">
            <v>2.5790000000000002</v>
          </cell>
        </row>
        <row r="1416">
          <cell r="A1416" t="str">
            <v>001.22.00260</v>
          </cell>
          <cell r="B1416" t="str">
            <v>Esticador galvanizado de diâm. 1/2""</v>
          </cell>
          <cell r="C1416" t="str">
            <v>UN</v>
          </cell>
          <cell r="D1416">
            <v>13.026</v>
          </cell>
        </row>
        <row r="1417">
          <cell r="A1417" t="str">
            <v>001.22.00280</v>
          </cell>
          <cell r="B1417" t="str">
            <v>Fornecimento e instalação de sapatilha para cabo de aço ate 3/8</v>
          </cell>
          <cell r="C1417" t="str">
            <v>UN</v>
          </cell>
          <cell r="D1417">
            <v>1.5673999999999999</v>
          </cell>
        </row>
        <row r="1418">
          <cell r="A1418" t="str">
            <v>001.22.00300</v>
          </cell>
          <cell r="B1418" t="str">
            <v>Fornecimento e instalação de fita de alumínio para proteção de 1 x 10 mm</v>
          </cell>
          <cell r="C1418" t="str">
            <v>KG</v>
          </cell>
          <cell r="D1418">
            <v>34.2209</v>
          </cell>
        </row>
        <row r="1419">
          <cell r="A1419" t="str">
            <v>001.22.00320</v>
          </cell>
          <cell r="B1419" t="str">
            <v>Fornecimento e instalação de arruela redonda para parafuso diam. 16.00 mm (5/8"""")</v>
          </cell>
          <cell r="C1419" t="str">
            <v>UN</v>
          </cell>
          <cell r="D1419">
            <v>0.78869999999999996</v>
          </cell>
        </row>
        <row r="1420">
          <cell r="A1420" t="str">
            <v>001.22.00340</v>
          </cell>
          <cell r="B1420" t="str">
            <v>Fornecimento e instalação de porca quadrada para parafuso diâmetro 16.00mm</v>
          </cell>
          <cell r="C1420" t="str">
            <v>UN</v>
          </cell>
          <cell r="D1420">
            <v>1.2174</v>
          </cell>
        </row>
        <row r="1421">
          <cell r="A1421" t="str">
            <v>001.22.00360</v>
          </cell>
          <cell r="B1421" t="str">
            <v>Fornecimento e instalação de Cabo de Alumínio Nú 2 CAA AWG SPARROW</v>
          </cell>
          <cell r="C1421" t="str">
            <v>KG</v>
          </cell>
          <cell r="D1421">
            <v>16.043700000000001</v>
          </cell>
        </row>
        <row r="1422">
          <cell r="A1422" t="str">
            <v>001.22.00380</v>
          </cell>
          <cell r="B1422" t="str">
            <v>Fornecimento e Instalação de Cabo de Alumínio Multiplexado 3 x 1 x 35 mm2 + 35 mm2 - Fase CA, Isolamento com XLPE e Neutro Nú CAL</v>
          </cell>
          <cell r="C1422" t="str">
            <v>ML</v>
          </cell>
          <cell r="D1422">
            <v>12.3843</v>
          </cell>
        </row>
        <row r="1423">
          <cell r="A1423" t="str">
            <v>001.22.00400</v>
          </cell>
          <cell r="B1423" t="str">
            <v>Fornecimento e Instalação de Cabo de Alumínio Multiplexado 3 x 1 x 70 mm2 + 70 mm2 - Fase CA, Isolamento com XLPE e Neutro Nú CAL</v>
          </cell>
          <cell r="C1423" t="str">
            <v>ML</v>
          </cell>
          <cell r="D1423">
            <v>21.6357</v>
          </cell>
        </row>
        <row r="1424">
          <cell r="A1424" t="str">
            <v>001.22.00420</v>
          </cell>
          <cell r="B1424" t="str">
            <v>Fornecimento e Instalação de Cabo de Alumínio Multiplexado 3 x 1 x 120 mm2 + 70 mm2 - Fase CA, Isolamento com XLPE e Neutro Nú CAL</v>
          </cell>
          <cell r="C1424" t="str">
            <v>ML</v>
          </cell>
          <cell r="D1424">
            <v>32.845500000000001</v>
          </cell>
        </row>
        <row r="1425">
          <cell r="A1425" t="str">
            <v>001.22.00440</v>
          </cell>
          <cell r="B1425" t="str">
            <v>Fornecimento e instalação de Cruzeta de Concreto 90 x 90 x 2000 mm - 250 daN - Retangular</v>
          </cell>
          <cell r="C1425" t="str">
            <v>UN</v>
          </cell>
          <cell r="D1425">
            <v>63.160200000000003</v>
          </cell>
        </row>
        <row r="1426">
          <cell r="A1426" t="str">
            <v>001.22.00460</v>
          </cell>
          <cell r="B1426" t="str">
            <v>Fornecimento e Instalação de Mão Francesa Plana 3/16"""" x 32 x 619 mm</v>
          </cell>
          <cell r="C1426" t="str">
            <v>UN</v>
          </cell>
          <cell r="D1426">
            <v>7.4939</v>
          </cell>
        </row>
        <row r="1427">
          <cell r="A1427" t="str">
            <v>001.22.00480</v>
          </cell>
          <cell r="B1427" t="str">
            <v>Fornecimento e Instalação de Olhal Para Parafuso de Diam.16mm</v>
          </cell>
          <cell r="C1427" t="str">
            <v>UN</v>
          </cell>
          <cell r="D1427">
            <v>8.6938999999999993</v>
          </cell>
        </row>
        <row r="1428">
          <cell r="A1428" t="str">
            <v>001.22.00500</v>
          </cell>
          <cell r="B1428" t="str">
            <v>Fornecimento e Instalação de Isolador de Disco de 154.00 mm (6"""")</v>
          </cell>
          <cell r="C1428" t="str">
            <v>UN</v>
          </cell>
          <cell r="D1428">
            <v>25.343900000000001</v>
          </cell>
        </row>
        <row r="1429">
          <cell r="A1429" t="str">
            <v>001.22.00520</v>
          </cell>
          <cell r="B1429" t="str">
            <v>Fornecimento e instalação de Isolador de Pilar 15.00 Kv - 110 Kv</v>
          </cell>
          <cell r="C1429" t="str">
            <v>UN</v>
          </cell>
          <cell r="D1429">
            <v>59.335299999999997</v>
          </cell>
        </row>
        <row r="1430">
          <cell r="A1430" t="str">
            <v>001.22.00540</v>
          </cell>
          <cell r="B1430" t="str">
            <v>Fornecimento e instalação de Isolador de Pilar 34,50 Kv - 170 Kv</v>
          </cell>
          <cell r="C1430" t="str">
            <v>UN</v>
          </cell>
          <cell r="D1430">
            <v>56.075299999999999</v>
          </cell>
        </row>
        <row r="1431">
          <cell r="A1431" t="str">
            <v>001.22.00560</v>
          </cell>
          <cell r="B1431" t="str">
            <v>Fornecimento e Instalação de Pino Auto Travante 16.00 x 168.00 mm 15/34.5 KV</v>
          </cell>
          <cell r="C1431" t="str">
            <v>UN</v>
          </cell>
          <cell r="D1431">
            <v>8.9469999999999992</v>
          </cell>
        </row>
        <row r="1432">
          <cell r="A1432" t="str">
            <v>001.22.00580</v>
          </cell>
          <cell r="B1432" t="str">
            <v>Fornecimento e Instalação de Arruela Quadrada 16.00 de 38.00mm X 3.00 mm com Furo de 18.00 mm</v>
          </cell>
          <cell r="C1432" t="str">
            <v>UN</v>
          </cell>
          <cell r="D1432">
            <v>0.58520000000000005</v>
          </cell>
        </row>
        <row r="1433">
          <cell r="A1433" t="str">
            <v>001.22.00600</v>
          </cell>
          <cell r="B1433" t="str">
            <v>Fornecimento e Instalação de Gancho Olhal</v>
          </cell>
          <cell r="C1433" t="str">
            <v>UN</v>
          </cell>
          <cell r="D1433">
            <v>6.5651000000000002</v>
          </cell>
        </row>
        <row r="1434">
          <cell r="A1434" t="str">
            <v>001.22.00620</v>
          </cell>
          <cell r="B1434" t="str">
            <v>Fornecimento e instalação de chave fusível XS 15 Kv 300 A 10 KA Mod C</v>
          </cell>
          <cell r="C1434" t="str">
            <v>UN</v>
          </cell>
          <cell r="D1434">
            <v>140.35390000000001</v>
          </cell>
        </row>
        <row r="1435">
          <cell r="A1435" t="str">
            <v>001.22.00640</v>
          </cell>
          <cell r="B1435" t="str">
            <v>Fornecimento e Instalação de Chave Fusível XS 36,2 Kv 300 A 5 KA Mod C</v>
          </cell>
          <cell r="C1435" t="str">
            <v>UN</v>
          </cell>
          <cell r="D1435">
            <v>205.47389999999999</v>
          </cell>
        </row>
        <row r="1436">
          <cell r="A1436" t="str">
            <v>001.22.00660</v>
          </cell>
          <cell r="B1436" t="str">
            <v>Fornecimento e Instalação de Chave Seccionadora Unipolar 15 Kv 630 A 95 KV C/ Terminal</v>
          </cell>
          <cell r="C1436" t="str">
            <v>UN</v>
          </cell>
          <cell r="D1436">
            <v>236.5522</v>
          </cell>
        </row>
        <row r="1437">
          <cell r="A1437" t="str">
            <v>001.22.00680</v>
          </cell>
          <cell r="B1437" t="str">
            <v>Fornecimento e Instalação de Chave Seccionadora Unipolar 36,2 Kv 630 A 95 KV C/ Terminal</v>
          </cell>
          <cell r="C1437" t="str">
            <v>UN</v>
          </cell>
          <cell r="D1437">
            <v>405.08699999999999</v>
          </cell>
        </row>
        <row r="1438">
          <cell r="A1438" t="str">
            <v>001.22.00700</v>
          </cell>
          <cell r="B1438" t="str">
            <v>Fornecimento e Instalação de Protetor de Bucha A. T. de Trafo 15 KV</v>
          </cell>
          <cell r="C1438" t="str">
            <v>UN</v>
          </cell>
          <cell r="D1438">
            <v>15.6751</v>
          </cell>
        </row>
        <row r="1439">
          <cell r="A1439" t="str">
            <v>001.22.00720</v>
          </cell>
          <cell r="B1439" t="str">
            <v>Fornecimento e Instalação de Elo Fusível de Alta Tensão 1 H 500 mm</v>
          </cell>
          <cell r="C1439" t="str">
            <v>UN</v>
          </cell>
          <cell r="D1439">
            <v>4.0347999999999997</v>
          </cell>
        </row>
        <row r="1440">
          <cell r="A1440" t="str">
            <v>001.22.00740</v>
          </cell>
          <cell r="B1440" t="str">
            <v>Fornecimento e Instalação de Elo Fusível de Alta Tensão 2 H 500 mm</v>
          </cell>
          <cell r="C1440" t="str">
            <v>UN</v>
          </cell>
          <cell r="D1440">
            <v>4.0347999999999997</v>
          </cell>
        </row>
        <row r="1441">
          <cell r="A1441" t="str">
            <v>001.22.00760</v>
          </cell>
          <cell r="B1441" t="str">
            <v>Fornecimento e Instalação de Elo Fusível de Alta Tensão 3 H 500 mm</v>
          </cell>
          <cell r="C1441" t="str">
            <v>UN</v>
          </cell>
          <cell r="D1441">
            <v>4.0347999999999997</v>
          </cell>
        </row>
        <row r="1442">
          <cell r="A1442" t="str">
            <v>001.22.00780</v>
          </cell>
          <cell r="B1442" t="str">
            <v>Fornecimento e Instalação de Elo Fusível de Alta Tensão 5 H 500 mm</v>
          </cell>
          <cell r="C1442" t="str">
            <v>UN</v>
          </cell>
          <cell r="D1442">
            <v>4.0347999999999997</v>
          </cell>
        </row>
        <row r="1443">
          <cell r="A1443" t="str">
            <v>001.22.00800</v>
          </cell>
          <cell r="B1443" t="str">
            <v>Fornecimento e Instalação de Elo Fusível de Alta Tensão 6 K 500 mm</v>
          </cell>
          <cell r="C1443" t="str">
            <v>UN</v>
          </cell>
          <cell r="D1443">
            <v>4.0347999999999997</v>
          </cell>
        </row>
        <row r="1444">
          <cell r="A1444" t="str">
            <v>001.22.00820</v>
          </cell>
          <cell r="B1444" t="str">
            <v>Fornecimento e Instalação de Elo Fusível de Alta Tensão 15 K 500 mm</v>
          </cell>
          <cell r="C1444" t="str">
            <v>UN</v>
          </cell>
          <cell r="D1444">
            <v>4.5347999999999997</v>
          </cell>
        </row>
        <row r="1445">
          <cell r="A1445" t="str">
            <v>001.22.00840</v>
          </cell>
          <cell r="B1445" t="str">
            <v>Fornecimento e Instalação de Elo Fusível de Alta Tensão 25 K 500 mm</v>
          </cell>
          <cell r="C1445" t="str">
            <v>UN</v>
          </cell>
          <cell r="D1445">
            <v>4.8348000000000004</v>
          </cell>
        </row>
        <row r="1446">
          <cell r="A1446" t="str">
            <v>001.22.00860</v>
          </cell>
          <cell r="B1446" t="str">
            <v>Fornecimento e Instalação de Para Raios 12 KV 10 KA Polimérico ZQP</v>
          </cell>
          <cell r="C1446" t="str">
            <v>UN</v>
          </cell>
          <cell r="D1446">
            <v>151.76390000000001</v>
          </cell>
        </row>
        <row r="1447">
          <cell r="A1447" t="str">
            <v>001.22.00880</v>
          </cell>
          <cell r="B1447" t="str">
            <v>Fornecimento e Instalação de Para Raios 30 KV 10 KA Polimérico ZQP</v>
          </cell>
          <cell r="C1447" t="str">
            <v>UN</v>
          </cell>
          <cell r="D1447">
            <v>351.57389999999998</v>
          </cell>
        </row>
        <row r="1448">
          <cell r="A1448" t="str">
            <v>001.22.00900</v>
          </cell>
          <cell r="B1448" t="str">
            <v>Fornecimento e Instalação de Suporte Padronizado para Transformador Para Poste DT 195 X 100 mm</v>
          </cell>
          <cell r="C1448" t="str">
            <v>UN</v>
          </cell>
          <cell r="D1448">
            <v>70.433899999999994</v>
          </cell>
        </row>
        <row r="1449">
          <cell r="A1449" t="str">
            <v>001.22.00920</v>
          </cell>
          <cell r="B1449" t="str">
            <v>Fornecimento e Instalação de Suporte Para Transformador Em Poste Circular 210 mm</v>
          </cell>
          <cell r="C1449" t="str">
            <v>UN</v>
          </cell>
          <cell r="D1449">
            <v>66.173900000000003</v>
          </cell>
        </row>
        <row r="1450">
          <cell r="A1450" t="str">
            <v>001.22.00940</v>
          </cell>
          <cell r="B1450" t="str">
            <v>Fornecimento e Instalação de Suporte Para Transformador Em Poste Circular 230 mm</v>
          </cell>
          <cell r="C1450" t="str">
            <v>UN</v>
          </cell>
          <cell r="D1450">
            <v>71.173900000000003</v>
          </cell>
        </row>
        <row r="1451">
          <cell r="A1451" t="str">
            <v>001.22.00960</v>
          </cell>
          <cell r="B1451" t="str">
            <v>Fornecimento e instalação de transformador Monofásico - MRT - Tensão Secundária 245/127 V 34.5 KV - 15 KVA</v>
          </cell>
          <cell r="C1451" t="str">
            <v>UN</v>
          </cell>
          <cell r="D1451">
            <v>2085.2170000000001</v>
          </cell>
        </row>
        <row r="1452">
          <cell r="A1452" t="str">
            <v>001.22.00980</v>
          </cell>
          <cell r="B1452" t="str">
            <v>Forneciemnto e instalação de transformador trifásico 13 8 13 2 6 6kv/220v primário em triângulo secundário em estrela 30 kva</v>
          </cell>
          <cell r="C1452" t="str">
            <v>UN</v>
          </cell>
          <cell r="D1452">
            <v>3361.0868</v>
          </cell>
        </row>
        <row r="1453">
          <cell r="A1453" t="str">
            <v>001.22.01000</v>
          </cell>
          <cell r="B1453" t="str">
            <v>Forneciemnto e instalação de transformador trifásico 13 8 13 2 6 6kv/220v primário em triângulo secundário em estrela 45 kva</v>
          </cell>
          <cell r="C1453" t="str">
            <v>UN</v>
          </cell>
          <cell r="D1453">
            <v>4163.7824000000001</v>
          </cell>
        </row>
        <row r="1454">
          <cell r="A1454" t="str">
            <v>001.22.01020</v>
          </cell>
          <cell r="B1454" t="str">
            <v>Forneciemnto e instalação de transformador trifásico 13 8 13 2 6 6kv/220v primário em triângulo secundário em estrela 75 kva</v>
          </cell>
          <cell r="C1454" t="str">
            <v>UN</v>
          </cell>
          <cell r="D1454">
            <v>5813.4780000000001</v>
          </cell>
        </row>
        <row r="1455">
          <cell r="A1455" t="str">
            <v>001.22.01040</v>
          </cell>
          <cell r="B1455" t="str">
            <v>Forneciemnto e instalação de transformador trifásico 13 8 13 2 6 6kv/220v primário em triângulo secundário em estrela 112.5 kva</v>
          </cell>
          <cell r="C1455" t="str">
            <v>UN</v>
          </cell>
          <cell r="D1455">
            <v>7425.5169999999998</v>
          </cell>
        </row>
        <row r="1456">
          <cell r="A1456" t="str">
            <v>001.22.01060</v>
          </cell>
          <cell r="B1456" t="str">
            <v>Fornecimento e instalação de transformador trifásico 13 8 13 2 6 6kv/220v primário em triângulo secundário em estrela 150 kva</v>
          </cell>
          <cell r="C1456" t="str">
            <v>UN</v>
          </cell>
          <cell r="D1456">
            <v>9294.9560000000001</v>
          </cell>
        </row>
        <row r="1457">
          <cell r="A1457" t="str">
            <v>001.22.01080</v>
          </cell>
          <cell r="B1457" t="str">
            <v>Fornecimento e instalação de transformador trifásico 13 8 13 2 6 6kv/220v primário em triângulo secundário em estrela 15 kva</v>
          </cell>
          <cell r="C1457" t="str">
            <v>UN</v>
          </cell>
          <cell r="D1457">
            <v>2261.3912</v>
          </cell>
        </row>
        <row r="1458">
          <cell r="A1458" t="str">
            <v>001.22.01100</v>
          </cell>
          <cell r="B1458" t="str">
            <v>Fornecimento e instalação de transformador trifásico 13 8 13 2 6 6kv/220v primário em triângulo secundário em estrela 225 kva</v>
          </cell>
          <cell r="C1458" t="str">
            <v>UN</v>
          </cell>
          <cell r="D1458">
            <v>11986.138999999999</v>
          </cell>
        </row>
        <row r="1459">
          <cell r="A1459" t="str">
            <v>001.22.01120</v>
          </cell>
          <cell r="B1459" t="str">
            <v>Forneciemnto e instalação de transformador trifásico 13 8 13 2 6 6kv/220v primário em triângulo secundário em estrela 300 kva</v>
          </cell>
          <cell r="C1459" t="str">
            <v>UN</v>
          </cell>
          <cell r="D1459">
            <v>15607.834000000001</v>
          </cell>
        </row>
        <row r="1460">
          <cell r="A1460" t="str">
            <v>001.22.01140</v>
          </cell>
          <cell r="B1460" t="str">
            <v>Fornecimento e trasformação de trasformador de distribuição trifásico, com resfriamento em banho de óleo mineral, para uso interno, potência 500 kva - classe de tensão 15 kv, transprimários de 13.800, 13.200, 12.600 - ligação delta e 220-127v, ligação e</v>
          </cell>
          <cell r="C1460" t="str">
            <v>UN</v>
          </cell>
          <cell r="D1460">
            <v>21980.695</v>
          </cell>
        </row>
        <row r="1461">
          <cell r="A1461" t="str">
            <v>001.22.01160</v>
          </cell>
          <cell r="B1461" t="str">
            <v>Fornecimento e instalação de parafuso cabeça quadrada """"máquina"""", dim.16.00mm x 125.00mm, incl. Porca Quadrada Diam. Interno 16.00 mm</v>
          </cell>
          <cell r="C1461" t="str">
            <v>CJ</v>
          </cell>
          <cell r="D1461">
            <v>3.0575000000000001</v>
          </cell>
        </row>
        <row r="1462">
          <cell r="A1462" t="str">
            <v>001.22.01180</v>
          </cell>
          <cell r="B1462" t="str">
            <v>Fornecimento e instalação de parafuso cabeça quadrada """"máquina"""", dim.16.00mm x 150.00mm, incl. Porca Quadrada Diam. Interno 16.00 mm</v>
          </cell>
          <cell r="C1462" t="str">
            <v>CJ</v>
          </cell>
          <cell r="D1462">
            <v>3.4375</v>
          </cell>
        </row>
        <row r="1463">
          <cell r="A1463" t="str">
            <v>001.22.01200</v>
          </cell>
          <cell r="B1463" t="str">
            <v>Fornecimento e instalação de parafuso cabeça quadrada """"máquina"""", dim.16.00mm x 200.00mm, incl. Porca Quadrada Diam. Interno 16.00 mm</v>
          </cell>
          <cell r="C1463" t="str">
            <v>CJ</v>
          </cell>
          <cell r="D1463">
            <v>3.6074999999999999</v>
          </cell>
        </row>
        <row r="1464">
          <cell r="A1464" t="str">
            <v>001.22.01220</v>
          </cell>
          <cell r="B1464" t="str">
            <v>Fornecimento e instalação de parafuso cabeça quadrada """"máquina"""", dim.16.00mm x 250.00mm, incl. Porca Quadrada Diam. Interno 16.00 mm</v>
          </cell>
          <cell r="C1464" t="str">
            <v>CJ</v>
          </cell>
          <cell r="D1464">
            <v>4.0674999999999999</v>
          </cell>
        </row>
        <row r="1465">
          <cell r="A1465" t="str">
            <v>001.22.01240</v>
          </cell>
          <cell r="B1465" t="str">
            <v>Fornecimento e instalação de parafuso cabeça quadrada """"máquina"""", dim.16.00mm x 300.00mm, incl. Porca Quadrada Diam. Interno 16.00 mm</v>
          </cell>
          <cell r="C1465" t="str">
            <v>CJ</v>
          </cell>
          <cell r="D1465">
            <v>4.7074999999999996</v>
          </cell>
        </row>
        <row r="1466">
          <cell r="A1466" t="str">
            <v>001.22.01260</v>
          </cell>
          <cell r="B1466" t="str">
            <v>Fornecimento e instalação de parafuso cabeça quadrada """"máquina"""", dim.16.00mm x 350.00mm, incl. Porca Quadrada Diam. Interno 16.00 mm</v>
          </cell>
          <cell r="C1466" t="str">
            <v>CJ</v>
          </cell>
          <cell r="D1466">
            <v>5.6375000000000002</v>
          </cell>
        </row>
        <row r="1467">
          <cell r="A1467" t="str">
            <v>001.22.01280</v>
          </cell>
          <cell r="B1467" t="str">
            <v>Fornecimento e instalação de parafuso cabeça quadrada """"máquina"""", dim.16.00mm x 400.00mm, incl. Porca Quadrada Diam. Interno 16.00 mm</v>
          </cell>
          <cell r="C1467" t="str">
            <v>CJ</v>
          </cell>
          <cell r="D1467">
            <v>6.1375000000000002</v>
          </cell>
        </row>
        <row r="1468">
          <cell r="A1468" t="str">
            <v>001.22.01300</v>
          </cell>
          <cell r="B1468" t="str">
            <v>Fornecimento e instalação de parafuso cabeça quadrada """"máquina"""", dim.16.00mm x 450.00mm, incl. Porca Quadrada Diam. Interno 16.00 mm</v>
          </cell>
          <cell r="C1468" t="str">
            <v>CJ</v>
          </cell>
          <cell r="D1468">
            <v>6.5374999999999996</v>
          </cell>
        </row>
        <row r="1469">
          <cell r="A1469" t="str">
            <v>001.22.01320</v>
          </cell>
          <cell r="B1469" t="str">
            <v>Fornecimento e instalação de parafuso cabeça quadrada """"máquina"""", dim.16.00mm x 500.00mm, incl. Porca Quadrada Diam. Interno 16.00 mm</v>
          </cell>
          <cell r="C1469" t="str">
            <v>CJ</v>
          </cell>
          <cell r="D1469">
            <v>7.2374999999999998</v>
          </cell>
        </row>
        <row r="1470">
          <cell r="A1470" t="str">
            <v>001.22.01340</v>
          </cell>
          <cell r="B1470" t="str">
            <v>Fornecimento e instalação de cinta circular de aço galvanizado diam. 150.00 mm</v>
          </cell>
          <cell r="C1470" t="str">
            <v>UN</v>
          </cell>
          <cell r="D1470">
            <v>14.8439</v>
          </cell>
        </row>
        <row r="1471">
          <cell r="A1471" t="str">
            <v>001.22.01360</v>
          </cell>
          <cell r="B1471" t="str">
            <v>Fornecimento e instalação de cinta circular de aço galvanizado diam. 160.00 mm</v>
          </cell>
          <cell r="C1471" t="str">
            <v>UN</v>
          </cell>
          <cell r="D1471">
            <v>15.043900000000001</v>
          </cell>
        </row>
        <row r="1472">
          <cell r="A1472" t="str">
            <v>001.22.01380</v>
          </cell>
          <cell r="B1472" t="str">
            <v>Fornecimento e instalação de cinta circular de aço galvanizado diam. 170.00 mm</v>
          </cell>
          <cell r="C1472" t="str">
            <v>UN</v>
          </cell>
          <cell r="D1472">
            <v>15.2439</v>
          </cell>
        </row>
        <row r="1473">
          <cell r="A1473" t="str">
            <v>001.22.01400</v>
          </cell>
          <cell r="B1473" t="str">
            <v>Fornecimento e instalação de cinta circular de aço galvanizado diam. 180.00 mm</v>
          </cell>
          <cell r="C1473" t="str">
            <v>UN</v>
          </cell>
          <cell r="D1473">
            <v>15.6439</v>
          </cell>
        </row>
        <row r="1474">
          <cell r="A1474" t="str">
            <v>001.22.01420</v>
          </cell>
          <cell r="B1474" t="str">
            <v>Fornecimento e instalação de cinta circular de aço galvanizado diam. 190.00 mm</v>
          </cell>
          <cell r="C1474" t="str">
            <v>UN</v>
          </cell>
          <cell r="D1474">
            <v>17.260899999999999</v>
          </cell>
        </row>
        <row r="1475">
          <cell r="A1475" t="str">
            <v>001.22.01440</v>
          </cell>
          <cell r="B1475" t="str">
            <v>Fornecimento e instalação de cinta circular de aço galvanizado diam. 200.00 mm</v>
          </cell>
          <cell r="C1475" t="str">
            <v>UN</v>
          </cell>
          <cell r="D1475">
            <v>16.643899999999999</v>
          </cell>
        </row>
        <row r="1476">
          <cell r="A1476" t="str">
            <v>001.22.01460</v>
          </cell>
          <cell r="B1476" t="str">
            <v>Fornecimento e instalação de cinta circular de aço galvanizado diam. 210.00 mm</v>
          </cell>
          <cell r="C1476" t="str">
            <v>UN</v>
          </cell>
          <cell r="D1476">
            <v>16.943899999999999</v>
          </cell>
        </row>
        <row r="1477">
          <cell r="A1477" t="str">
            <v>001.22.01480</v>
          </cell>
          <cell r="B1477" t="str">
            <v>Fornecimento e instalação de cinta circular de aço galvanizado diam. 220.00 mm</v>
          </cell>
          <cell r="C1477" t="str">
            <v>UN</v>
          </cell>
          <cell r="D1477">
            <v>19.778199999999998</v>
          </cell>
        </row>
        <row r="1478">
          <cell r="A1478" t="str">
            <v>001.22.01500</v>
          </cell>
          <cell r="B1478" t="str">
            <v>Fornecimento e instalação de cinta circular de aço galvanizado diam. 230.00 mm</v>
          </cell>
          <cell r="C1478" t="str">
            <v>UN</v>
          </cell>
          <cell r="D1478">
            <v>18.2439</v>
          </cell>
        </row>
        <row r="1479">
          <cell r="A1479" t="str">
            <v>001.22.01520</v>
          </cell>
          <cell r="B1479" t="str">
            <v>Fornecimento e instalação de cinta circular de aço galvanizado diam. 240.00 mm</v>
          </cell>
          <cell r="C1479" t="str">
            <v>UN</v>
          </cell>
          <cell r="D1479">
            <v>18.543900000000001</v>
          </cell>
        </row>
        <row r="1480">
          <cell r="A1480" t="str">
            <v>001.22.01540</v>
          </cell>
          <cell r="B1480" t="str">
            <v>Fornecimento e instalação de cinta circular de aço galvanizado diam. 250.00 mm</v>
          </cell>
          <cell r="C1480" t="str">
            <v>UN</v>
          </cell>
          <cell r="D1480">
            <v>19.2439</v>
          </cell>
        </row>
        <row r="1481">
          <cell r="A1481" t="str">
            <v>001.22.01560</v>
          </cell>
          <cell r="B1481" t="str">
            <v>Fornecimento e instalação de parafuso rosca dupla """"passante"""" dim.16.00mm x 350.00mm, incl. Porca Quadrada Diam. Interno 16.00 mm</v>
          </cell>
          <cell r="C1481" t="str">
            <v>CJ</v>
          </cell>
          <cell r="D1481">
            <v>8.3750999999999998</v>
          </cell>
        </row>
        <row r="1482">
          <cell r="A1482" t="str">
            <v>001.22.01580</v>
          </cell>
          <cell r="B1482" t="str">
            <v>Fornecimento e instalação de parafuso rosca dupla """"passante"""" dim.16.00mm x 400.00mm, incl. Porca Quadrada Diam. Interno 16.00 mm</v>
          </cell>
          <cell r="C1482" t="str">
            <v>CJ</v>
          </cell>
          <cell r="D1482">
            <v>8.3150999999999993</v>
          </cell>
        </row>
        <row r="1483">
          <cell r="A1483" t="str">
            <v>001.22.01600</v>
          </cell>
          <cell r="B1483" t="str">
            <v>Fornecimento e instalação de parafuso rosca dupla """"passante"""" dim.16.00mm x 450.00mm, incl. Porca Quadrada Diam. Interno 16.00 mm</v>
          </cell>
          <cell r="C1483" t="str">
            <v>CJ</v>
          </cell>
          <cell r="D1483">
            <v>9.4750999999999994</v>
          </cell>
        </row>
        <row r="1484">
          <cell r="A1484" t="str">
            <v>001.22.01620</v>
          </cell>
          <cell r="B1484" t="str">
            <v>Fornecimento e instalação de parafuso rosca dupla """"passante"""" dim.16.00mm x 500.00mm, incl. Porca Quadrada Diam. Interno 16.00 mm</v>
          </cell>
          <cell r="C1484" t="str">
            <v>CJ</v>
          </cell>
          <cell r="D1484">
            <v>10.075100000000001</v>
          </cell>
        </row>
        <row r="1485">
          <cell r="A1485" t="str">
            <v>001.22.01640</v>
          </cell>
          <cell r="B1485" t="str">
            <v>Fornecimento e instalação de parafuso rosca dupla """"passante"""" dim.16.00mm x 550.00mm, incl. Porca Quadrada Diam. Interno 16.00 mm</v>
          </cell>
          <cell r="C1485" t="str">
            <v>CJ</v>
          </cell>
          <cell r="D1485">
            <v>10.3751</v>
          </cell>
        </row>
        <row r="1486">
          <cell r="A1486" t="str">
            <v>001.22.01660</v>
          </cell>
          <cell r="B1486" t="str">
            <v>Fornecimento e instalação de sela p/ cruzeta de concreto</v>
          </cell>
          <cell r="C1486" t="str">
            <v>UN</v>
          </cell>
          <cell r="D1486">
            <v>7.6238999999999999</v>
          </cell>
        </row>
        <row r="1487">
          <cell r="A1487" t="str">
            <v>001.22.01680</v>
          </cell>
          <cell r="B1487" t="str">
            <v>Fornecimento e instalação de parafuso francês (cabeça abaulada) 16.00 mm x 45.00 mm, incl. Porca Quadrada Diam. Interno 16.00 mm</v>
          </cell>
          <cell r="C1487" t="str">
            <v>CJ</v>
          </cell>
          <cell r="D1487">
            <v>2.5375000000000001</v>
          </cell>
        </row>
        <row r="1488">
          <cell r="A1488" t="str">
            <v>001.22.01700</v>
          </cell>
          <cell r="B1488" t="str">
            <v>Fornecimento e instalação de parafuso francês (cabeça abaulada) 16.00 mm x150.00 mm incl. Porca Quadrada Diam. Interno 16.00 mm</v>
          </cell>
          <cell r="C1488" t="str">
            <v>CJ</v>
          </cell>
          <cell r="D1488">
            <v>3.5375000000000001</v>
          </cell>
        </row>
        <row r="1489">
          <cell r="A1489" t="str">
            <v>001.22.01720</v>
          </cell>
          <cell r="B1489" t="str">
            <v>Fornecimento e Instalação de Laço de Topo Pref. Para Cabo 2 CAA - 15.00 KV</v>
          </cell>
          <cell r="C1489" t="str">
            <v>UN</v>
          </cell>
          <cell r="D1489">
            <v>4.2934999999999999</v>
          </cell>
        </row>
        <row r="1490">
          <cell r="A1490" t="str">
            <v>001.22.01740</v>
          </cell>
          <cell r="B1490" t="str">
            <v>Fornecimento e Instalação de Laço de Topo Pref. Para Cabo 2 CAA - 34.5 KV</v>
          </cell>
          <cell r="C1490" t="str">
            <v>UN</v>
          </cell>
          <cell r="D1490">
            <v>5.1435000000000004</v>
          </cell>
        </row>
        <row r="1491">
          <cell r="A1491" t="str">
            <v>001.22.01760</v>
          </cell>
          <cell r="B1491" t="str">
            <v>Fornecimento e Instalação de Manilha Sapatilha</v>
          </cell>
          <cell r="C1491" t="str">
            <v>UN</v>
          </cell>
          <cell r="D1491">
            <v>8.0974000000000004</v>
          </cell>
        </row>
        <row r="1492">
          <cell r="A1492" t="str">
            <v>001.22.01780</v>
          </cell>
          <cell r="B1492" t="str">
            <v>Fornecimento e Instalação de Alça Pré-Formada Cabo 2 AWG</v>
          </cell>
          <cell r="C1492" t="str">
            <v>UN</v>
          </cell>
          <cell r="D1492">
            <v>2.8675000000000002</v>
          </cell>
        </row>
        <row r="1493">
          <cell r="A1493" t="str">
            <v>001.22.01800</v>
          </cell>
          <cell r="B1493" t="str">
            <v>Fornecimento e instalação de Conector Derivação Cunha  Tipo Estribo Normal - 2 - 4</v>
          </cell>
          <cell r="C1493" t="str">
            <v>UN</v>
          </cell>
          <cell r="D1493">
            <v>12.614800000000001</v>
          </cell>
        </row>
        <row r="1494">
          <cell r="A1494" t="str">
            <v>001.22.01820</v>
          </cell>
          <cell r="B1494" t="str">
            <v>Fornecimento e Instalação de Conector Derivação Tipo Cunha - AMP - Tipo II ou Similar</v>
          </cell>
          <cell r="C1494" t="str">
            <v>UN</v>
          </cell>
          <cell r="D1494">
            <v>4.7948000000000004</v>
          </cell>
        </row>
        <row r="1495">
          <cell r="A1495" t="str">
            <v>001.22.01840</v>
          </cell>
          <cell r="B1495" t="str">
            <v>Fornecimento e Instalação de Conector Derivação Cunha 602380-2  336, 4 - 2</v>
          </cell>
          <cell r="C1495" t="str">
            <v>UN</v>
          </cell>
          <cell r="D1495">
            <v>17.134799999999998</v>
          </cell>
        </row>
        <row r="1496">
          <cell r="A1496" t="str">
            <v>001.22.01860</v>
          </cell>
          <cell r="B1496" t="str">
            <v>Fornecimento e Instalação de Conector Derivação p/Linha Viva 6 - 250</v>
          </cell>
          <cell r="C1496" t="str">
            <v>UN</v>
          </cell>
          <cell r="D1496">
            <v>12.2248</v>
          </cell>
        </row>
        <row r="1497">
          <cell r="A1497" t="str">
            <v>001.22.01880</v>
          </cell>
          <cell r="B1497" t="str">
            <v>Fornecimento e Instalação de Conector Transversal Tipo Cunha Para Aterramento 5/8"""" x ( 25 a 35 mm)</v>
          </cell>
          <cell r="C1497" t="str">
            <v>UN</v>
          </cell>
          <cell r="D1497">
            <v>16.5748</v>
          </cell>
        </row>
        <row r="1498">
          <cell r="A1498" t="str">
            <v>001.22.01900</v>
          </cell>
          <cell r="B1498" t="str">
            <v>Fornecimento e Instalação de Cabo de Cobre Isolado XLPE 15 KV 16 mm2</v>
          </cell>
          <cell r="C1498" t="str">
            <v>ML</v>
          </cell>
          <cell r="D1498">
            <v>9.1957000000000004</v>
          </cell>
        </row>
        <row r="1499">
          <cell r="A1499" t="str">
            <v>001.22.01920</v>
          </cell>
          <cell r="B1499" t="str">
            <v>Fornecimento e Instalação de Cartucho P/ Conector AMP Vermelho 444504-2</v>
          </cell>
          <cell r="C1499" t="str">
            <v>UN</v>
          </cell>
          <cell r="D1499">
            <v>5.0951000000000004</v>
          </cell>
        </row>
        <row r="1500">
          <cell r="A1500" t="str">
            <v>001.22.01940</v>
          </cell>
          <cell r="B1500" t="str">
            <v>Fornecimento e Instalação de Conector Terminal Tipo Espada P/ Chave Faca - Terminal - 336,4 MCM 34 KV</v>
          </cell>
          <cell r="C1500" t="str">
            <v>UN</v>
          </cell>
          <cell r="D1500">
            <v>32.534799999999997</v>
          </cell>
        </row>
        <row r="1501">
          <cell r="A1501" t="str">
            <v>001.22.01960</v>
          </cell>
          <cell r="B1501" t="str">
            <v>Fornecimento e Instalação de Poste Duplo T 7mts (150 kg), com Engastamento Simples, incl Escavação e Reaterro Apiloado, conf. Normatização Rede Cemat</v>
          </cell>
          <cell r="C1501" t="str">
            <v>UN</v>
          </cell>
          <cell r="D1501">
            <v>242.98140000000001</v>
          </cell>
        </row>
        <row r="1502">
          <cell r="A1502" t="str">
            <v>001.22.01980</v>
          </cell>
          <cell r="B1502" t="str">
            <v>Fornecimento e Instalação de Poste Duplo T 9mts (150 kg), com Engastamento Simples, incl Escavação e Reaterro Apiloado, conf. Normatização Rede Cemat</v>
          </cell>
          <cell r="C1502" t="str">
            <v>UN</v>
          </cell>
          <cell r="D1502">
            <v>244.20249999999999</v>
          </cell>
        </row>
        <row r="1503">
          <cell r="A1503" t="str">
            <v>001.22.02000</v>
          </cell>
          <cell r="B1503" t="str">
            <v>Fornecimento e Instalação de Poste Duplo T 10 mts (150 kg), com Engastamento Simples, incl Escavação e Reaterro Apiloado, conf. Normatização Rede Cemat</v>
          </cell>
          <cell r="C1503" t="str">
            <v>UN</v>
          </cell>
          <cell r="D1503">
            <v>255.8312</v>
          </cell>
        </row>
        <row r="1504">
          <cell r="A1504" t="str">
            <v>001.22.02020</v>
          </cell>
          <cell r="B1504" t="str">
            <v>Fornecimento e Instalação de Poste Duplo T 11 mts (200 kg), com Engastamento Simples, incl Escavação e Reaterro Apiloado, conf. Normatização Rede Cemat</v>
          </cell>
          <cell r="C1504" t="str">
            <v>UN</v>
          </cell>
          <cell r="D1504">
            <v>498.50170000000003</v>
          </cell>
        </row>
        <row r="1505">
          <cell r="A1505" t="str">
            <v>001.22.02040</v>
          </cell>
          <cell r="B1505" t="str">
            <v>Fornecimento e Instalação de Poste Duplo T 12 mts (300 kg), com Engastamento Simples, incl Escavação e Reaterro Apiloado, conf. Normatização Rede Cemat</v>
          </cell>
          <cell r="C1505" t="str">
            <v>UN</v>
          </cell>
          <cell r="D1505">
            <v>495.28809999999999</v>
          </cell>
        </row>
        <row r="1506">
          <cell r="A1506" t="str">
            <v>001.22.02060</v>
          </cell>
          <cell r="B1506" t="str">
            <v>Fornecimento e Instalação de Poste Duplo T 10mts (300 kg), com Engastamento Reforçado, incl Escavação e Reaterro Apiloado, conf. Normatização Rede Cemat</v>
          </cell>
          <cell r="C1506" t="str">
            <v>UN</v>
          </cell>
          <cell r="D1506">
            <v>422.85449999999997</v>
          </cell>
        </row>
        <row r="1507">
          <cell r="A1507" t="str">
            <v>001.22.02080</v>
          </cell>
          <cell r="B1507" t="str">
            <v>Fornecimento e Instalação de Poste Duplo T 11mts (300 kg), com Engastamento Reforçado, incl Escavação e Reaterro Apiloado, conf. Normatização Rede Cemat</v>
          </cell>
          <cell r="C1507" t="str">
            <v>UN</v>
          </cell>
          <cell r="D1507">
            <v>553.79449999999997</v>
          </cell>
        </row>
        <row r="1508">
          <cell r="A1508" t="str">
            <v>001.22.02100</v>
          </cell>
          <cell r="B1508" t="str">
            <v>Fornecimento e Instalação de Poste Duplo T 10 mts (150 kg), com Engastamento em Solo Cimento, incl Escavação e Reaterro Apiloado, conf. Normatização Rede Cemat</v>
          </cell>
          <cell r="C1508" t="str">
            <v>UN</v>
          </cell>
          <cell r="D1508">
            <v>270.33120000000002</v>
          </cell>
        </row>
        <row r="1509">
          <cell r="A1509" t="str">
            <v>001.22.02120</v>
          </cell>
          <cell r="B1509" t="str">
            <v>Fornecimento e Instalação de Poste Duplo T 10 mts (300 kg), com Engastamento em Solo Cimento, incl Escavação e Reaterro Apiloado, conf. Normatização Rede Cemat</v>
          </cell>
          <cell r="C1509" t="str">
            <v>UN</v>
          </cell>
          <cell r="D1509">
            <v>381.64120000000003</v>
          </cell>
        </row>
        <row r="1510">
          <cell r="A1510" t="str">
            <v>001.22.02140</v>
          </cell>
          <cell r="B1510" t="str">
            <v>Fornecimento e Instalação de Poste Duplo T 11 mts (200 kg), com Engastamento em Solo Cimento, incl Escavação e Reaterro Apiloado, conf. Normatização Rede Cemat</v>
          </cell>
          <cell r="C1510" t="str">
            <v>UN</v>
          </cell>
          <cell r="D1510">
            <v>513.00170000000003</v>
          </cell>
        </row>
        <row r="1511">
          <cell r="A1511" t="str">
            <v>001.22.02160</v>
          </cell>
          <cell r="B1511" t="str">
            <v>Fornecimento e Instalação de Poste Duplo T 11 mts (300 kg), com Engastamento em Solo Cimento, incl Escavação e Reaterro Apiloado, conf. Normatização Rede Cemat</v>
          </cell>
          <cell r="C1511" t="str">
            <v>UN</v>
          </cell>
          <cell r="D1511">
            <v>513.20169999999996</v>
          </cell>
        </row>
        <row r="1512">
          <cell r="A1512" t="str">
            <v>001.22.02180</v>
          </cell>
          <cell r="B1512" t="str">
            <v>Fornecimento e Instalação de Poste Duplo T 10 mts (600 kg), com Engastamento em Concreto Fck= 15 Mpa, incl Escavação e Reaterro Apiloado, conf. Normatização Rede Cemat</v>
          </cell>
          <cell r="C1512" t="str">
            <v>UN</v>
          </cell>
          <cell r="D1512">
            <v>538.46730000000002</v>
          </cell>
        </row>
        <row r="1513">
          <cell r="A1513" t="str">
            <v>001.22.02200</v>
          </cell>
          <cell r="B1513" t="str">
            <v>Fornecimento e Instalação de Poste Duplo T 10 mts (1000 kg), com Engastamento em Concreto Fck= 15 Mpa, incl Escavação e Reaterro Apiloado, conf. Normatização Rede Cemat</v>
          </cell>
          <cell r="C1513" t="str">
            <v>UN</v>
          </cell>
          <cell r="D1513">
            <v>645.46730000000002</v>
          </cell>
        </row>
        <row r="1514">
          <cell r="A1514" t="str">
            <v>001.22.02220</v>
          </cell>
          <cell r="B1514" t="str">
            <v>Fornecimento e Instalação de Poste Duplo T 11 mts (600 kg), com Engastamento em Concreto Fck= 15 Mpa, incl Escavação e Reaterro Apiloado, conf. Normatização Rede Cemat</v>
          </cell>
          <cell r="C1514" t="str">
            <v>UN</v>
          </cell>
          <cell r="D1514">
            <v>918.09780000000001</v>
          </cell>
        </row>
        <row r="1515">
          <cell r="A1515" t="str">
            <v>001.22.02240</v>
          </cell>
          <cell r="B1515" t="str">
            <v>Fornecimento e Instalação de Poste Duplo T 11 mts (1000 kg), com Engastamento em Concreto Fck= 15 Mpa, incl Escavação e Reaterro Apiloado, conf. Normatização Rede Cemat</v>
          </cell>
          <cell r="C1515" t="str">
            <v>UN</v>
          </cell>
          <cell r="D1515">
            <v>918.09780000000001</v>
          </cell>
        </row>
        <row r="1516">
          <cell r="A1516" t="str">
            <v>001.22.02260</v>
          </cell>
          <cell r="B1516" t="str">
            <v>Fornecimento e Instalação de Poste Circular 7 mts (150 kg), com Engastamento Simples, incl Escavação e Reaterro Apiloado, conf. Normatização Rede Cemat</v>
          </cell>
          <cell r="C1516" t="str">
            <v>UN</v>
          </cell>
          <cell r="D1516">
            <v>282.17140000000001</v>
          </cell>
        </row>
        <row r="1517">
          <cell r="A1517" t="str">
            <v>001.22.02280</v>
          </cell>
          <cell r="B1517" t="str">
            <v>Fornecimento e Instalação de Poste Circular 9 mts (150 kg), com Engastamento Simples, incl Escavação e Reaterro Apiloado, conf. Normatização Rede Cemat</v>
          </cell>
          <cell r="C1517" t="str">
            <v>UN</v>
          </cell>
          <cell r="D1517">
            <v>351.24250000000001</v>
          </cell>
        </row>
        <row r="1518">
          <cell r="A1518" t="str">
            <v>001.22.02300</v>
          </cell>
          <cell r="B1518" t="str">
            <v>Fornecimento e Instalação de Poste Circular 10 mts (150 kg), com Engastamento Simples, incl Escavação e Reaterro Apiloado, conf. Normatização Rede Cemat</v>
          </cell>
          <cell r="C1518" t="str">
            <v>UN</v>
          </cell>
          <cell r="D1518">
            <v>465.88119999999998</v>
          </cell>
        </row>
        <row r="1519">
          <cell r="A1519" t="str">
            <v>001.22.02320</v>
          </cell>
          <cell r="B1519" t="str">
            <v>Fornecimento e Instalação de Poste Circular 11 mts (200 kg), com Engastamento Simples, incl Escavação e Reaterro Apiloado, conf. Normatização Rede Cemat</v>
          </cell>
          <cell r="C1519" t="str">
            <v>UN</v>
          </cell>
          <cell r="D1519">
            <v>486.92169999999999</v>
          </cell>
        </row>
        <row r="1520">
          <cell r="A1520" t="str">
            <v>001.22.02340</v>
          </cell>
          <cell r="B1520" t="str">
            <v>Fornecimento e Instalação de Poste Circular 12 mts (300 kg), com Engastamento Simples, incl Escavação e Reaterro Apiloado, conf. Normatização Rede Cemat</v>
          </cell>
          <cell r="C1520" t="str">
            <v>UN</v>
          </cell>
          <cell r="D1520">
            <v>495.28809999999999</v>
          </cell>
        </row>
        <row r="1521">
          <cell r="A1521" t="str">
            <v>001.22.02360</v>
          </cell>
          <cell r="B1521" t="str">
            <v>Fornecimento e Instalação de Poste Circular 10 mts (300 kg), com Engastamento Reforçado, incl Escavação e Reaterro Apiloado, conf. Normatização Rede Cemat</v>
          </cell>
          <cell r="C1521" t="str">
            <v>UN</v>
          </cell>
          <cell r="D1521">
            <v>566.24450000000002</v>
          </cell>
        </row>
        <row r="1522">
          <cell r="A1522" t="str">
            <v>001.22.02380</v>
          </cell>
          <cell r="B1522" t="str">
            <v>Fornecimento e Instalação de Poste Circular 10 mts (150 kg), com Engastamento em Solo Cimento, incl Escavação e Reaterro Apiloado, conf. Normatização Rede Cemat</v>
          </cell>
          <cell r="C1522" t="str">
            <v>UN</v>
          </cell>
          <cell r="D1522">
            <v>480.38119999999998</v>
          </cell>
        </row>
        <row r="1523">
          <cell r="A1523" t="str">
            <v>001.22.02400</v>
          </cell>
          <cell r="B1523" t="str">
            <v>Fornecimento e Instalação de Poste Circular 10 mts (300 kg), com Engastamento em Solo Cimento, incl Escavação e Reaterro Apiloado, conf. Normatização Rede Cemat</v>
          </cell>
          <cell r="C1523" t="str">
            <v>UN</v>
          </cell>
          <cell r="D1523">
            <v>525.03120000000001</v>
          </cell>
        </row>
        <row r="1524">
          <cell r="A1524" t="str">
            <v>001.22.02420</v>
          </cell>
          <cell r="B1524" t="str">
            <v>Fornecimento e Instalação de Poste Circular 11 mts (200 kg), com Engastamento em Solo Cimento, incl Escavação e Reaterro Apiloado, conf. Normatização Rede Cemat</v>
          </cell>
          <cell r="C1524" t="str">
            <v>UN</v>
          </cell>
          <cell r="D1524">
            <v>501.42169999999999</v>
          </cell>
        </row>
        <row r="1525">
          <cell r="A1525" t="str">
            <v>001.22.02440</v>
          </cell>
          <cell r="B1525" t="str">
            <v>Fornecimento e Instalação de Poste Circular 11 mts (300 kg), com Engastamento em Solo Cimento, incl Escavação e Reaterro Apiloado, conf. Normatização Rede Cemat</v>
          </cell>
          <cell r="C1525" t="str">
            <v>UN</v>
          </cell>
          <cell r="D1525">
            <v>509.40170000000001</v>
          </cell>
        </row>
        <row r="1526">
          <cell r="A1526" t="str">
            <v>001.22.02460</v>
          </cell>
          <cell r="B1526" t="str">
            <v>Fornecimento e Instalação de Poste Circular 10 mts (600 kg), com Engastamento em Concreto Fck= 15 Mpa, incl Escavação e Reaterro Apiloado, conf. Normatização Rede Cemat</v>
          </cell>
          <cell r="C1526" t="str">
            <v>UN</v>
          </cell>
          <cell r="D1526">
            <v>513.6173</v>
          </cell>
        </row>
        <row r="1527">
          <cell r="A1527" t="str">
            <v>001.22.02480</v>
          </cell>
          <cell r="B1527" t="str">
            <v>Fornecimento e Instalação de Poste Circular 10 mts (1000 kg), com Engastamento em Concreto Fck= 15 Mpa, incl Escavação e Reaterro Apiloado, conf. Normatização Rede Cemat</v>
          </cell>
          <cell r="C1527" t="str">
            <v>UN</v>
          </cell>
          <cell r="D1527">
            <v>701.59730000000002</v>
          </cell>
        </row>
        <row r="1528">
          <cell r="A1528" t="str">
            <v>001.22.02500</v>
          </cell>
          <cell r="B1528" t="str">
            <v>Fornecimento e Instalação de Poste Circular 11 mts (600 kg), com Engastamento em Concreto Fck= 15 Mpa, incl Escavação e Reaterro Apiloado, conf. Normatização Rede Cemat</v>
          </cell>
          <cell r="C1528" t="str">
            <v>UN</v>
          </cell>
          <cell r="D1528">
            <v>574.3578</v>
          </cell>
        </row>
        <row r="1529">
          <cell r="A1529" t="str">
            <v>001.22.02520</v>
          </cell>
          <cell r="B1529" t="str">
            <v>Fornecimento e Instalação de Poste Circular 11 mts (1000 kg), com Engastamento em Concreto Fck= 15 Mpa, incl Escavação e Reaterro Apiloado, conf. Normatização Rede Cemat</v>
          </cell>
          <cell r="C1529" t="str">
            <v>UN</v>
          </cell>
          <cell r="D1529">
            <v>987.11779999999999</v>
          </cell>
        </row>
        <row r="1530">
          <cell r="A1530" t="str">
            <v>001.23</v>
          </cell>
          <cell r="B1530" t="str">
            <v>INSTALAÇÕES ELÉTRICAS - SERVIÇOS DE MANUTENÇÃO</v>
          </cell>
          <cell r="D1530">
            <v>734.33730000000003</v>
          </cell>
        </row>
        <row r="1531">
          <cell r="A1531" t="str">
            <v>001.23.00040</v>
          </cell>
          <cell r="B1531" t="str">
            <v>Revisão em ponto de energia c/ reaperto e substituição de fita isolante</v>
          </cell>
          <cell r="C1531" t="str">
            <v>PT</v>
          </cell>
          <cell r="D1531">
            <v>4.7134999999999998</v>
          </cell>
        </row>
        <row r="1532">
          <cell r="A1532" t="str">
            <v>001.23.00080</v>
          </cell>
          <cell r="B1532" t="str">
            <v>Fornecimento e substituição de espelho (ou placa) p/ tomada e/ou interruptor 4""""""""x2""""""""</v>
          </cell>
          <cell r="C1532" t="str">
            <v>UN</v>
          </cell>
          <cell r="D1532">
            <v>1.5708</v>
          </cell>
        </row>
        <row r="1533">
          <cell r="A1533" t="str">
            <v>001.23.00100</v>
          </cell>
          <cell r="B1533" t="str">
            <v>Fornecimento e substituição de espelho (ou placa) p/ tomada e/ou interruptor 4""""""""x4""""""""</v>
          </cell>
          <cell r="C1533" t="str">
            <v>UN</v>
          </cell>
          <cell r="D1533">
            <v>2.9007999999999998</v>
          </cell>
        </row>
        <row r="1534">
          <cell r="A1534" t="str">
            <v>001.23.00120</v>
          </cell>
          <cell r="B1534" t="str">
            <v>Fornecimento e substituição de tomada simples universal com espelho</v>
          </cell>
          <cell r="C1534" t="str">
            <v>UN</v>
          </cell>
          <cell r="D1534">
            <v>5.9904000000000002</v>
          </cell>
        </row>
        <row r="1535">
          <cell r="A1535" t="str">
            <v>001.23.00140</v>
          </cell>
          <cell r="B1535" t="str">
            <v>Fornecimento e substituição de interruptor c/ uma tecla simples c/ espelho</v>
          </cell>
          <cell r="C1535" t="str">
            <v>UN</v>
          </cell>
          <cell r="D1535">
            <v>6.3903999999999996</v>
          </cell>
        </row>
        <row r="1536">
          <cell r="A1536" t="str">
            <v>001.23.00160</v>
          </cell>
          <cell r="B1536" t="str">
            <v>Fornecimento e substituição de interruptor c/ duas teclas simples c/ espelho</v>
          </cell>
          <cell r="C1536" t="str">
            <v>UN</v>
          </cell>
          <cell r="D1536">
            <v>7.8316999999999997</v>
          </cell>
        </row>
        <row r="1537">
          <cell r="A1537" t="str">
            <v>001.23.00180</v>
          </cell>
          <cell r="B1537" t="str">
            <v>Forencimento e substituição de interruptor c/ tres teclas simples c/ espelho</v>
          </cell>
          <cell r="C1537" t="str">
            <v>UN</v>
          </cell>
          <cell r="D1537">
            <v>13.898999999999999</v>
          </cell>
        </row>
        <row r="1538">
          <cell r="A1538" t="str">
            <v>001.23.00200</v>
          </cell>
          <cell r="B1538" t="str">
            <v>Fornecimento e substituição de interruptor c/ uma tecla paralela e espelho</v>
          </cell>
          <cell r="C1538" t="str">
            <v>UN</v>
          </cell>
          <cell r="D1538">
            <v>13.613899999999999</v>
          </cell>
        </row>
        <row r="1539">
          <cell r="A1539" t="str">
            <v>001.23.00220</v>
          </cell>
          <cell r="B1539" t="str">
            <v>Fornecimento e substituição de reator simples a.f.p./p.r. - 1x20 w</v>
          </cell>
          <cell r="C1539" t="str">
            <v>UN</v>
          </cell>
          <cell r="D1539">
            <v>24.139099999999999</v>
          </cell>
        </row>
        <row r="1540">
          <cell r="A1540" t="str">
            <v>001.23.00240</v>
          </cell>
          <cell r="B1540" t="str">
            <v>Fornecimento e substituição de reator simples a.f.p./p.r. - 1x40 w</v>
          </cell>
          <cell r="C1540" t="str">
            <v>UN</v>
          </cell>
          <cell r="D1540">
            <v>34.139099999999999</v>
          </cell>
        </row>
        <row r="1541">
          <cell r="A1541" t="str">
            <v>001.23.00260</v>
          </cell>
          <cell r="B1541" t="str">
            <v>Fornecimento e substituição de reator duplo a.f.p./p.r. - 2x20 w</v>
          </cell>
          <cell r="C1541" t="str">
            <v>UN</v>
          </cell>
          <cell r="D1541">
            <v>34.736499999999999</v>
          </cell>
        </row>
        <row r="1542">
          <cell r="A1542" t="str">
            <v>001.23.00280</v>
          </cell>
          <cell r="B1542" t="str">
            <v>Fornecimento e substituição de reator duplo a.f.p./p.r. - 2x40 w</v>
          </cell>
          <cell r="C1542" t="str">
            <v>UN</v>
          </cell>
          <cell r="D1542">
            <v>34.736499999999999</v>
          </cell>
        </row>
        <row r="1543">
          <cell r="A1543" t="str">
            <v>001.23.00300</v>
          </cell>
          <cell r="B1543" t="str">
            <v>Fornecimento e substituição de lâmpada incandescente de 60 w</v>
          </cell>
          <cell r="C1543" t="str">
            <v>UN</v>
          </cell>
          <cell r="D1543">
            <v>1.8673999999999999</v>
          </cell>
        </row>
        <row r="1544">
          <cell r="A1544" t="str">
            <v>001.23.00320</v>
          </cell>
          <cell r="B1544" t="str">
            <v>Fornecimento e substituição de lâmpada incandescente de 100 w</v>
          </cell>
          <cell r="C1544" t="str">
            <v>UN</v>
          </cell>
          <cell r="D1544">
            <v>2.2073999999999998</v>
          </cell>
        </row>
        <row r="1545">
          <cell r="A1545" t="str">
            <v>001.23.00340</v>
          </cell>
          <cell r="B1545" t="str">
            <v>Fornecimento e substituição de lâmpada fluorescente de 20 w</v>
          </cell>
          <cell r="C1545" t="str">
            <v>UN</v>
          </cell>
          <cell r="D1545">
            <v>3.9973999999999998</v>
          </cell>
        </row>
        <row r="1546">
          <cell r="A1546" t="str">
            <v>001.23.00360</v>
          </cell>
          <cell r="B1546" t="str">
            <v>Fornecimento e substituição de lâmpada fluorescente de 40 w</v>
          </cell>
          <cell r="C1546" t="str">
            <v>UN</v>
          </cell>
          <cell r="D1546">
            <v>3.9973999999999998</v>
          </cell>
        </row>
        <row r="1547">
          <cell r="A1547" t="str">
            <v>001.23.00380</v>
          </cell>
          <cell r="B1547" t="str">
            <v>Fornecimento e substituição de disjuntor monopolar de 15 a</v>
          </cell>
          <cell r="C1547" t="str">
            <v>UN</v>
          </cell>
          <cell r="D1547">
            <v>8.6694999999999993</v>
          </cell>
        </row>
        <row r="1548">
          <cell r="A1548" t="str">
            <v>001.23.00400</v>
          </cell>
          <cell r="B1548" t="str">
            <v>Fornecimento e substituição de disjuntor monopolar de 20 a</v>
          </cell>
          <cell r="C1548" t="str">
            <v>UN</v>
          </cell>
          <cell r="D1548">
            <v>8.6694999999999993</v>
          </cell>
        </row>
        <row r="1549">
          <cell r="A1549" t="str">
            <v>001.23.00420</v>
          </cell>
          <cell r="B1549" t="str">
            <v>Fornecimento e substituição de disjuntor monopolar de 30 a</v>
          </cell>
          <cell r="C1549" t="str">
            <v>UN</v>
          </cell>
          <cell r="D1549">
            <v>8.6694999999999993</v>
          </cell>
        </row>
        <row r="1550">
          <cell r="A1550" t="str">
            <v>001.23.00440</v>
          </cell>
          <cell r="B1550" t="str">
            <v>Fornecimento e substituição de disjuntor monopolar de 40 a</v>
          </cell>
          <cell r="C1550" t="str">
            <v>UN</v>
          </cell>
          <cell r="D1550">
            <v>10.5695</v>
          </cell>
        </row>
        <row r="1551">
          <cell r="A1551" t="str">
            <v>001.23.00460</v>
          </cell>
          <cell r="B1551" t="str">
            <v>Fornecimento e substituição de disjuntor monopolar de 50 a</v>
          </cell>
          <cell r="C1551" t="str">
            <v>UN</v>
          </cell>
          <cell r="D1551">
            <v>10.5695</v>
          </cell>
        </row>
        <row r="1552">
          <cell r="A1552" t="str">
            <v>001.23.00480</v>
          </cell>
          <cell r="B1552" t="str">
            <v>Fornecimento e substituição de disjuntor bipolar de 15 a</v>
          </cell>
          <cell r="C1552" t="str">
            <v>UN</v>
          </cell>
          <cell r="D1552">
            <v>34.889099999999999</v>
          </cell>
        </row>
        <row r="1553">
          <cell r="A1553" t="str">
            <v>001.23.00500</v>
          </cell>
          <cell r="B1553" t="str">
            <v>Fornecimento e substituição de disjuntor bipolar de 20 a</v>
          </cell>
          <cell r="C1553" t="str">
            <v>UN</v>
          </cell>
          <cell r="D1553">
            <v>34.889099999999999</v>
          </cell>
        </row>
        <row r="1554">
          <cell r="A1554" t="str">
            <v>001.23.00520</v>
          </cell>
          <cell r="B1554" t="str">
            <v>Fornecimento e substituição de disjuntor bipolar de 30 a</v>
          </cell>
          <cell r="C1554" t="str">
            <v>UN</v>
          </cell>
          <cell r="D1554">
            <v>34.889099999999999</v>
          </cell>
        </row>
        <row r="1555">
          <cell r="A1555" t="str">
            <v>001.23.00540</v>
          </cell>
          <cell r="B1555" t="str">
            <v>Fornecimento e substituição de disjuntor bipolar de 40 a</v>
          </cell>
          <cell r="C1555" t="str">
            <v>UN</v>
          </cell>
          <cell r="D1555">
            <v>34.889099999999999</v>
          </cell>
        </row>
        <row r="1556">
          <cell r="A1556" t="str">
            <v>001.23.00560</v>
          </cell>
          <cell r="B1556" t="str">
            <v>Fornecimento e substituição de disjuntor bipolar de 50 a</v>
          </cell>
          <cell r="C1556" t="str">
            <v>UN</v>
          </cell>
          <cell r="D1556">
            <v>34.889099999999999</v>
          </cell>
        </row>
        <row r="1557">
          <cell r="A1557" t="str">
            <v>001.23.00580</v>
          </cell>
          <cell r="B1557" t="str">
            <v>Fornecimento e substituição de disjuntor tripolar de 15 a</v>
          </cell>
          <cell r="C1557" t="str">
            <v>UN</v>
          </cell>
          <cell r="D1557">
            <v>36.591299999999997</v>
          </cell>
        </row>
        <row r="1558">
          <cell r="A1558" t="str">
            <v>001.23.00600</v>
          </cell>
          <cell r="B1558" t="str">
            <v>Fornecimento e substituição de disjuntor tripolar de 20 a</v>
          </cell>
          <cell r="C1558" t="str">
            <v>UN</v>
          </cell>
          <cell r="D1558">
            <v>36.591299999999997</v>
          </cell>
        </row>
        <row r="1559">
          <cell r="A1559" t="str">
            <v>001.23.00620</v>
          </cell>
          <cell r="B1559" t="str">
            <v>Fornecimento e substituição de disjuntor tripolar de 30 a</v>
          </cell>
          <cell r="C1559" t="str">
            <v>UN</v>
          </cell>
          <cell r="D1559">
            <v>35.573900000000002</v>
          </cell>
        </row>
        <row r="1560">
          <cell r="A1560" t="str">
            <v>001.23.00640</v>
          </cell>
          <cell r="B1560" t="str">
            <v>Fornecimento e substituição de disjuntor tripolar de 40 a</v>
          </cell>
          <cell r="C1560" t="str">
            <v>UN</v>
          </cell>
          <cell r="D1560">
            <v>36.591299999999997</v>
          </cell>
        </row>
        <row r="1561">
          <cell r="A1561" t="str">
            <v>001.23.00660</v>
          </cell>
          <cell r="B1561" t="str">
            <v>Fornecimento e substituição de disjuntor tripolar de 50 a</v>
          </cell>
          <cell r="C1561" t="str">
            <v>UN</v>
          </cell>
          <cell r="D1561">
            <v>36.591299999999997</v>
          </cell>
        </row>
        <row r="1562">
          <cell r="A1562" t="str">
            <v>001.23.00680</v>
          </cell>
          <cell r="B1562" t="str">
            <v>Fornecimento e substituição de disjuntor tripolar de 70 a</v>
          </cell>
          <cell r="C1562" t="str">
            <v>UN</v>
          </cell>
          <cell r="D1562">
            <v>44.691299999999998</v>
          </cell>
        </row>
        <row r="1563">
          <cell r="A1563" t="str">
            <v>001.23.00700</v>
          </cell>
          <cell r="B1563" t="str">
            <v>Fornecimento e substituição de disjuntor tripolar de 90 a</v>
          </cell>
          <cell r="C1563" t="str">
            <v>UN</v>
          </cell>
          <cell r="D1563">
            <v>44.691299999999998</v>
          </cell>
        </row>
        <row r="1564">
          <cell r="A1564" t="str">
            <v>001.23.00720</v>
          </cell>
          <cell r="B1564" t="str">
            <v>Fornecimento e substituição de disjuntor tripolar de 100 a</v>
          </cell>
          <cell r="C1564" t="str">
            <v>UN</v>
          </cell>
          <cell r="D1564">
            <v>44.691299999999998</v>
          </cell>
        </row>
        <row r="1565">
          <cell r="A1565" t="str">
            <v>001.24</v>
          </cell>
          <cell r="B1565" t="str">
            <v>INSTALAÇÕES HIDRÁULICAS - PRELIMINARES</v>
          </cell>
          <cell r="D1565">
            <v>10772.4722</v>
          </cell>
        </row>
        <row r="1566">
          <cell r="A1566" t="str">
            <v>001.24.00020</v>
          </cell>
          <cell r="B1566" t="str">
            <v>Abertura e enchimento de rasgos na alvenaria para passagem de canalização diâmetro 1/2 à 1 pol</v>
          </cell>
          <cell r="C1566" t="str">
            <v>ML</v>
          </cell>
          <cell r="D1566">
            <v>2.0531000000000001</v>
          </cell>
        </row>
        <row r="1567">
          <cell r="A1567" t="str">
            <v>001.24.00040</v>
          </cell>
          <cell r="B1567" t="str">
            <v>Abertura e enchimento de rasgos na alvenaria para passagem de canalização diâmetro 1 1/4 à 2 pol</v>
          </cell>
          <cell r="C1567" t="str">
            <v>ML</v>
          </cell>
          <cell r="D1567">
            <v>2.7353999999999998</v>
          </cell>
        </row>
        <row r="1568">
          <cell r="A1568" t="str">
            <v>001.24.00060</v>
          </cell>
          <cell r="B1568" t="str">
            <v>Abertura e enchimento de rasgos na alvenaria para passagem de canalização diâmetro 2.5 à 4 pol</v>
          </cell>
          <cell r="C1568" t="str">
            <v>ML</v>
          </cell>
          <cell r="D1568">
            <v>3.8428</v>
          </cell>
        </row>
        <row r="1569">
          <cell r="A1569" t="str">
            <v>001.24.00080</v>
          </cell>
          <cell r="B1569" t="str">
            <v>Abertura e enchimento de rasgos no concreto para passagem de canalização diâmetro de 1/2 à 1 pol</v>
          </cell>
          <cell r="C1569" t="str">
            <v>ML</v>
          </cell>
          <cell r="D1569">
            <v>4.4991000000000003</v>
          </cell>
        </row>
        <row r="1570">
          <cell r="A1570" t="str">
            <v>001.24.00100</v>
          </cell>
          <cell r="B1570" t="str">
            <v>Fornecimento e instalação de entrada padrão de água através de cavalete completo em tubo de fºgº, padrão sanemat - 3/4""""""""""""""""""""""""""""""""</v>
          </cell>
          <cell r="C1570" t="str">
            <v>UN</v>
          </cell>
          <cell r="D1570">
            <v>34.4739</v>
          </cell>
        </row>
        <row r="1571">
          <cell r="A1571" t="str">
            <v>001.24.00120</v>
          </cell>
          <cell r="B1571" t="str">
            <v>Fornecimento e colocação de caixa de água de pvc, incl tampa de 1000 litros</v>
          </cell>
          <cell r="C1571" t="str">
            <v>UN</v>
          </cell>
          <cell r="D1571">
            <v>238.45779999999999</v>
          </cell>
        </row>
        <row r="1572">
          <cell r="A1572" t="str">
            <v>001.24.00140</v>
          </cell>
          <cell r="B1572" t="str">
            <v>Fornecimento e colocação de caixa de água de pvc, incl tampa de 500 litros</v>
          </cell>
          <cell r="C1572" t="str">
            <v>UN</v>
          </cell>
          <cell r="D1572">
            <v>141.7209</v>
          </cell>
        </row>
        <row r="1573">
          <cell r="A1573" t="str">
            <v>001.24.00160</v>
          </cell>
          <cell r="B1573" t="str">
            <v>Fornecimento e colocação de caixa de água de pvc, incl tampa de 310 litros</v>
          </cell>
          <cell r="C1573" t="str">
            <v>UN</v>
          </cell>
          <cell r="D1573">
            <v>138.6687</v>
          </cell>
        </row>
        <row r="1574">
          <cell r="A1574" t="str">
            <v>001.24.00180</v>
          </cell>
          <cell r="B1574" t="str">
            <v>Fornecimento e colocação de caixa de água de pvc, incl tampa de 100 litros</v>
          </cell>
          <cell r="C1574" t="str">
            <v>UN</v>
          </cell>
          <cell r="D1574">
            <v>136.63390000000001</v>
          </cell>
        </row>
        <row r="1575">
          <cell r="A1575" t="str">
            <v>001.24.00200</v>
          </cell>
          <cell r="B1575" t="str">
            <v>Fornecimento e  instalação de caixa de água metálica tipo taça com altura total de 6.00 m inclusive pintura (interna e externa)  base de fixação e instalação, de 5.000 litros</v>
          </cell>
          <cell r="C1575" t="str">
            <v>UN</v>
          </cell>
          <cell r="D1575">
            <v>9800</v>
          </cell>
        </row>
        <row r="1576">
          <cell r="A1576" t="str">
            <v>001.24.00220</v>
          </cell>
          <cell r="B1576" t="str">
            <v>Fornecimento e instalação de bóia interna tipo (são paulo) p/ caixa de água  amarelo bruto n.1350 marca deca 2 pol</v>
          </cell>
          <cell r="C1576" t="str">
            <v>UN</v>
          </cell>
          <cell r="D1576">
            <v>62.944299999999998</v>
          </cell>
        </row>
        <row r="1577">
          <cell r="A1577" t="str">
            <v>001.24.00240</v>
          </cell>
          <cell r="B1577" t="str">
            <v>Fornecimento e instalação de bóia interna tipo (são paulo) p/ caixa de água  amarelo bruto n.1350 marca deca 1 1/2 pol</v>
          </cell>
          <cell r="C1577" t="str">
            <v>UN</v>
          </cell>
          <cell r="D1577">
            <v>52.943399999999997</v>
          </cell>
        </row>
        <row r="1578">
          <cell r="A1578" t="str">
            <v>001.24.00260</v>
          </cell>
          <cell r="B1578" t="str">
            <v>Fornecimento e instalação de bóia interna tipo (são paulo) p/ caixa de água  amarelo bruto n.1350 marca deca 1 1/4 pol</v>
          </cell>
          <cell r="C1578" t="str">
            <v>UN</v>
          </cell>
          <cell r="D1578">
            <v>42.079500000000003</v>
          </cell>
        </row>
        <row r="1579">
          <cell r="A1579" t="str">
            <v>001.24.00280</v>
          </cell>
          <cell r="B1579" t="str">
            <v>Fornecimento e instalação de bóia interna tipo (são paulo) p/ caixa de água  amarelo bruto n.1350 marca deca 1 pol</v>
          </cell>
          <cell r="C1579" t="str">
            <v>UN</v>
          </cell>
          <cell r="D1579">
            <v>30.827100000000002</v>
          </cell>
        </row>
        <row r="1580">
          <cell r="A1580" t="str">
            <v>001.24.00300</v>
          </cell>
          <cell r="B1580" t="str">
            <v>Fornecimento e instalação de bóia interna tipo (são paulo) p/ caixa de água  amarelo bruto n.1350 marca deca 3/4 pol</v>
          </cell>
          <cell r="C1580" t="str">
            <v>UN</v>
          </cell>
          <cell r="D1580">
            <v>24.886299999999999</v>
          </cell>
        </row>
        <row r="1581">
          <cell r="A1581" t="str">
            <v>001.24.00320</v>
          </cell>
          <cell r="B1581" t="str">
            <v>Fornecimento e instalação de bóia interna tipo (são paulo) p/ caixa de água  amarelo bruto n.1350 marca deca 1/2 pol</v>
          </cell>
          <cell r="C1581" t="str">
            <v>UN</v>
          </cell>
          <cell r="D1581">
            <v>22.866299999999999</v>
          </cell>
        </row>
        <row r="1582">
          <cell r="A1582" t="str">
            <v>001.24.00340</v>
          </cell>
          <cell r="B1582" t="str">
            <v>Fornecimento e instalação de torneira bóia p/ caixa de água em pvc marca cipla 1 pol</v>
          </cell>
          <cell r="C1582" t="str">
            <v>UN</v>
          </cell>
          <cell r="D1582">
            <v>11.4071</v>
          </cell>
        </row>
        <row r="1583">
          <cell r="A1583" t="str">
            <v>001.24.00360</v>
          </cell>
          <cell r="B1583" t="str">
            <v>Fornecimento e instalação de torneira bóia p/ caixa de água em pvc marca cipla 3/4 pol</v>
          </cell>
          <cell r="C1583" t="str">
            <v>UN</v>
          </cell>
          <cell r="D1583">
            <v>10.7163</v>
          </cell>
        </row>
        <row r="1584">
          <cell r="A1584" t="str">
            <v>001.24.00380</v>
          </cell>
          <cell r="B1584" t="str">
            <v>Fornecimento e instalação de torneira bóia p/ caixa de água em pvc marca cipla 1/2 pol</v>
          </cell>
          <cell r="C1584" t="str">
            <v>UN</v>
          </cell>
          <cell r="D1584">
            <v>10.7163</v>
          </cell>
        </row>
        <row r="1585">
          <cell r="A1585" t="str">
            <v>001.25</v>
          </cell>
          <cell r="B1585" t="str">
            <v>INSTALAÇÕES HIDRÁULICAS - PVC SOLDÁVEL/ROSCÁVEL MARROM</v>
          </cell>
          <cell r="D1585">
            <v>2223.9286999999999</v>
          </cell>
        </row>
        <row r="1586">
          <cell r="A1586" t="str">
            <v>001.25.00020</v>
          </cell>
          <cell r="B1586" t="str">
            <v>Tubo de pvc rígido soldável marrom em barra de 6 m diâmetro 110mm (4) pol</v>
          </cell>
          <cell r="C1586" t="str">
            <v>M</v>
          </cell>
          <cell r="D1586">
            <v>28.8324</v>
          </cell>
        </row>
        <row r="1587">
          <cell r="A1587" t="str">
            <v>001.25.00040</v>
          </cell>
          <cell r="B1587" t="str">
            <v>Tubo de pvc rígido soldável marrom em barra de 6 m diâmetro 85mm (3) pol</v>
          </cell>
          <cell r="C1587" t="str">
            <v>M</v>
          </cell>
          <cell r="D1587">
            <v>24.287400000000002</v>
          </cell>
        </row>
        <row r="1588">
          <cell r="A1588" t="str">
            <v>001.25.00060</v>
          </cell>
          <cell r="B1588" t="str">
            <v>Tubo de pvc rígido soldável marrom em barra de 6 m diâmetro 75mm (2.5) pol</v>
          </cell>
          <cell r="C1588" t="str">
            <v>M</v>
          </cell>
          <cell r="D1588">
            <v>12.844099999999999</v>
          </cell>
        </row>
        <row r="1589">
          <cell r="A1589" t="str">
            <v>001.25.00080</v>
          </cell>
          <cell r="B1589" t="str">
            <v>Tubo de pvc rígido soldável marrom em barra de 6 m diâmetro 60mm (2) pl</v>
          </cell>
          <cell r="C1589" t="str">
            <v>M</v>
          </cell>
          <cell r="D1589">
            <v>8.5120000000000005</v>
          </cell>
        </row>
        <row r="1590">
          <cell r="A1590" t="str">
            <v>001.25.00100</v>
          </cell>
          <cell r="B1590" t="str">
            <v>Tubo de pvc rígido soldável marrom em barra de 6 m diâmetro 50mm (1.5) pol</v>
          </cell>
          <cell r="C1590" t="str">
            <v>M</v>
          </cell>
          <cell r="D1590">
            <v>5.1649000000000003</v>
          </cell>
        </row>
        <row r="1591">
          <cell r="A1591" t="str">
            <v>001.25.00120</v>
          </cell>
          <cell r="B1591" t="str">
            <v>Tubo de pvc rígido soldável marrom em barra de 6 m diâmetro 40mm (1.1/4) pol</v>
          </cell>
          <cell r="C1591" t="str">
            <v>M</v>
          </cell>
          <cell r="D1591">
            <v>6.1384999999999996</v>
          </cell>
        </row>
        <row r="1592">
          <cell r="A1592" t="str">
            <v>001.25.00140</v>
          </cell>
          <cell r="B1592" t="str">
            <v>Tubo de pvc rígido soldável marrom em barra de 6 m diâmetro 32mm (1) pol</v>
          </cell>
          <cell r="C1592" t="str">
            <v>M</v>
          </cell>
          <cell r="D1592">
            <v>4.7554999999999996</v>
          </cell>
        </row>
        <row r="1593">
          <cell r="A1593" t="str">
            <v>001.25.00160</v>
          </cell>
          <cell r="B1593" t="str">
            <v>Tubo de pvc rígido sodável marrom em barra de 6 m diâmetro 25mm (3/4) pol</v>
          </cell>
          <cell r="C1593" t="str">
            <v>M</v>
          </cell>
          <cell r="D1593">
            <v>1.7457</v>
          </cell>
        </row>
        <row r="1594">
          <cell r="A1594" t="str">
            <v>001.25.00180</v>
          </cell>
          <cell r="B1594" t="str">
            <v>Tubo de pvc rígido soldável marrom em barra de 6 m diâmetro 20mm (1/2) pol</v>
          </cell>
          <cell r="C1594" t="str">
            <v>M</v>
          </cell>
          <cell r="D1594">
            <v>1.7238</v>
          </cell>
        </row>
        <row r="1595">
          <cell r="A1595" t="str">
            <v>001.25.00200</v>
          </cell>
          <cell r="B1595" t="str">
            <v>Curva de 90º de pvc rígido para tubo soldável 110mm ( 4 pol )</v>
          </cell>
          <cell r="C1595" t="str">
            <v>UN</v>
          </cell>
          <cell r="D1595">
            <v>31.7151</v>
          </cell>
        </row>
        <row r="1596">
          <cell r="A1596" t="str">
            <v>001.25.00220</v>
          </cell>
          <cell r="B1596" t="str">
            <v>Curva de 90º de pvc rígido para tubo soldável 85mm ( 3 pol )</v>
          </cell>
          <cell r="C1596" t="str">
            <v>UN</v>
          </cell>
          <cell r="D1596">
            <v>15.64</v>
          </cell>
        </row>
        <row r="1597">
          <cell r="A1597" t="str">
            <v>001.25.00240</v>
          </cell>
          <cell r="B1597" t="str">
            <v>Curva de 90º de pvc rígido para tubo soldável 75mm (21/2 pol)</v>
          </cell>
          <cell r="C1597" t="str">
            <v>UN</v>
          </cell>
          <cell r="D1597">
            <v>16.07</v>
          </cell>
        </row>
        <row r="1598">
          <cell r="A1598" t="str">
            <v>001.25.00260</v>
          </cell>
          <cell r="B1598" t="str">
            <v>Curva de 90º de pvc rígido para tubo soldável 60mm (2 pol)</v>
          </cell>
          <cell r="C1598" t="str">
            <v>UN</v>
          </cell>
          <cell r="D1598">
            <v>13.555</v>
          </cell>
        </row>
        <row r="1599">
          <cell r="A1599" t="str">
            <v>001.25.00280</v>
          </cell>
          <cell r="B1599" t="str">
            <v>Curva de 90º de pvc rígido para tubo soldável 50mm (1 1/2 pol)</v>
          </cell>
          <cell r="C1599" t="str">
            <v>UN</v>
          </cell>
          <cell r="D1599">
            <v>6.5149999999999997</v>
          </cell>
        </row>
        <row r="1600">
          <cell r="A1600" t="str">
            <v>001.25.00300</v>
          </cell>
          <cell r="B1600" t="str">
            <v>Curva de 90º de pvc rígido para tubo soldável 40mm (1 1/4 pol)</v>
          </cell>
          <cell r="C1600" t="str">
            <v>UN</v>
          </cell>
          <cell r="D1600">
            <v>5.5049999999999999</v>
          </cell>
        </row>
        <row r="1601">
          <cell r="A1601" t="str">
            <v>001.25.00320</v>
          </cell>
          <cell r="B1601" t="str">
            <v>Curva de 90º de pvc rígido para tubo soldável 32mm (1 pol)</v>
          </cell>
          <cell r="C1601" t="str">
            <v>UN</v>
          </cell>
          <cell r="D1601">
            <v>5.3400999999999996</v>
          </cell>
        </row>
        <row r="1602">
          <cell r="A1602" t="str">
            <v>001.25.00340</v>
          </cell>
          <cell r="B1602" t="str">
            <v>Curva de 90º de pvc rígido para tubo soldável 25mm (3/4 pol)</v>
          </cell>
          <cell r="C1602" t="str">
            <v>UN</v>
          </cell>
          <cell r="D1602">
            <v>3.4701</v>
          </cell>
        </row>
        <row r="1603">
          <cell r="A1603" t="str">
            <v>001.25.00360</v>
          </cell>
          <cell r="B1603" t="str">
            <v>Curva de 90º de pvc rígido para tubo soldável 20mm (1/2 pol)</v>
          </cell>
          <cell r="C1603" t="str">
            <v>UN</v>
          </cell>
          <cell r="D1603">
            <v>2.6301000000000001</v>
          </cell>
        </row>
        <row r="1604">
          <cell r="A1604" t="str">
            <v>001.25.00380</v>
          </cell>
          <cell r="B1604" t="str">
            <v>Curva de 45º de pvc rígido para tubo soldável 110mm ( 4 pol )</v>
          </cell>
          <cell r="C1604" t="str">
            <v>UN</v>
          </cell>
          <cell r="D1604">
            <v>27.245100000000001</v>
          </cell>
        </row>
        <row r="1605">
          <cell r="A1605" t="str">
            <v>001.25.00400</v>
          </cell>
          <cell r="B1605" t="str">
            <v>Curva de 45º de pvc rígido para tubo soldável 85mm ( 3 pol )</v>
          </cell>
          <cell r="C1605" t="str">
            <v>UN</v>
          </cell>
          <cell r="D1605">
            <v>12.29</v>
          </cell>
        </row>
        <row r="1606">
          <cell r="A1606" t="str">
            <v>001.25.00420</v>
          </cell>
          <cell r="B1606" t="str">
            <v>Curva de 45º de pvc rígido para tubo soldável 75mm ( 2 1/2 pol )</v>
          </cell>
          <cell r="C1606" t="str">
            <v>UN</v>
          </cell>
          <cell r="D1606">
            <v>8.69</v>
          </cell>
        </row>
        <row r="1607">
          <cell r="A1607" t="str">
            <v>001.25.00440</v>
          </cell>
          <cell r="B1607" t="str">
            <v>Curva de 45º de pvc rígido para tubo soldável 60mm ( 2  pol )</v>
          </cell>
          <cell r="C1607" t="str">
            <v>UN</v>
          </cell>
          <cell r="D1607">
            <v>5.1150000000000002</v>
          </cell>
        </row>
        <row r="1608">
          <cell r="A1608" t="str">
            <v>001.25.00460</v>
          </cell>
          <cell r="B1608" t="str">
            <v>Curva de 45º de pvc rígido para tubo soldável 50mm ( 1 1/2  pol )</v>
          </cell>
          <cell r="C1608" t="str">
            <v>UN</v>
          </cell>
          <cell r="D1608">
            <v>3.5049999999999999</v>
          </cell>
        </row>
        <row r="1609">
          <cell r="A1609" t="str">
            <v>001.25.00480</v>
          </cell>
          <cell r="B1609" t="str">
            <v>Curva de 45º de pvc rígido para tubo soldável 50mm ( 1 1/4  pol )</v>
          </cell>
          <cell r="C1609" t="str">
            <v>UN</v>
          </cell>
          <cell r="D1609">
            <v>2.2850000000000001</v>
          </cell>
        </row>
        <row r="1610">
          <cell r="A1610" t="str">
            <v>001.25.00500</v>
          </cell>
          <cell r="B1610" t="str">
            <v>Curva de 45º de pvc rígido para tubo soldável 32mm ( 1  pol )</v>
          </cell>
          <cell r="C1610" t="str">
            <v>UN</v>
          </cell>
          <cell r="D1610">
            <v>1.3601000000000001</v>
          </cell>
        </row>
        <row r="1611">
          <cell r="A1611" t="str">
            <v>001.25.00520</v>
          </cell>
          <cell r="B1611" t="str">
            <v>Curva de 45º de pvc rígido para tubo soldável 25mm ( 3/4  pol )</v>
          </cell>
          <cell r="C1611" t="str">
            <v>UN</v>
          </cell>
          <cell r="D1611">
            <v>1.0901000000000001</v>
          </cell>
        </row>
        <row r="1612">
          <cell r="A1612" t="str">
            <v>001.25.00540</v>
          </cell>
          <cell r="B1612" t="str">
            <v>Curva de 45º de pvc rígido para tubo soldável 20mm ( 1/2  pol )</v>
          </cell>
          <cell r="C1612" t="str">
            <v>UN</v>
          </cell>
          <cell r="D1612">
            <v>1.2451000000000001</v>
          </cell>
        </row>
        <row r="1613">
          <cell r="A1613" t="str">
            <v>001.25.00560</v>
          </cell>
          <cell r="B1613" t="str">
            <v>Luva de pvc rígido para tubo soldável 110mm ( 4 pol )</v>
          </cell>
          <cell r="C1613" t="str">
            <v>UN</v>
          </cell>
          <cell r="D1613">
            <v>24.205100000000002</v>
          </cell>
        </row>
        <row r="1614">
          <cell r="A1614" t="str">
            <v>001.25.00580</v>
          </cell>
          <cell r="B1614" t="str">
            <v>Luva de pvc rígido para tubo soldável 85mm ( 3 pol )</v>
          </cell>
          <cell r="C1614" t="str">
            <v>UN</v>
          </cell>
          <cell r="D1614">
            <v>20.09</v>
          </cell>
        </row>
        <row r="1615">
          <cell r="A1615" t="str">
            <v>001.25.00600</v>
          </cell>
          <cell r="B1615" t="str">
            <v>Luva de pvc rígido para tubo soldável 75mm ( 2 1/2 pol )</v>
          </cell>
          <cell r="C1615" t="str">
            <v>UN</v>
          </cell>
          <cell r="D1615">
            <v>13.49</v>
          </cell>
        </row>
        <row r="1616">
          <cell r="A1616" t="str">
            <v>001.25.00620</v>
          </cell>
          <cell r="B1616" t="str">
            <v>Luva de pvc rígido para tubo soldável 60mm ( 2 pol )</v>
          </cell>
          <cell r="C1616" t="str">
            <v>UN</v>
          </cell>
          <cell r="D1616">
            <v>1.6950000000000001</v>
          </cell>
        </row>
        <row r="1617">
          <cell r="A1617" t="str">
            <v>001.25.00640</v>
          </cell>
          <cell r="B1617" t="str">
            <v>Luva de pvc rígido para tubo soldável 50mm ( 1 1/2 pol )</v>
          </cell>
          <cell r="C1617" t="str">
            <v>UN</v>
          </cell>
          <cell r="D1617">
            <v>2.9350000000000001</v>
          </cell>
        </row>
        <row r="1618">
          <cell r="A1618" t="str">
            <v>001.25.00660</v>
          </cell>
          <cell r="B1618" t="str">
            <v>Luva de pvc rígido para tubo soldável 40mm ( 1 1/4pol )</v>
          </cell>
          <cell r="C1618" t="str">
            <v>UN</v>
          </cell>
          <cell r="D1618">
            <v>2.585</v>
          </cell>
        </row>
        <row r="1619">
          <cell r="A1619" t="str">
            <v>001.25.00680</v>
          </cell>
          <cell r="B1619" t="str">
            <v>Luva de pvc rígido para tubo soldável 32mm ( 1 pol )</v>
          </cell>
          <cell r="C1619" t="str">
            <v>UN</v>
          </cell>
          <cell r="D1619">
            <v>1.4100999999999999</v>
          </cell>
        </row>
        <row r="1620">
          <cell r="A1620" t="str">
            <v>001.25.00700</v>
          </cell>
          <cell r="B1620" t="str">
            <v>Luva de pvc rígido para tubo soldável 25mm ( 3/4 pol )</v>
          </cell>
          <cell r="C1620" t="str">
            <v>UN</v>
          </cell>
          <cell r="D1620">
            <v>1.0501</v>
          </cell>
        </row>
        <row r="1621">
          <cell r="A1621" t="str">
            <v>001.25.00720</v>
          </cell>
          <cell r="B1621" t="str">
            <v>Luva de pvc rígido para tubo soldável 20mm ( 1/2 pol )</v>
          </cell>
          <cell r="C1621" t="str">
            <v>UN</v>
          </cell>
          <cell r="D1621">
            <v>1.0401</v>
          </cell>
        </row>
        <row r="1622">
          <cell r="A1622" t="str">
            <v>001.25.00740</v>
          </cell>
          <cell r="B1622" t="str">
            <v>Cotovelo de pvc rígido para tubo soldável 110 mm (4 pol)</v>
          </cell>
          <cell r="C1622" t="str">
            <v>UN</v>
          </cell>
          <cell r="D1622">
            <v>89.765100000000004</v>
          </cell>
        </row>
        <row r="1623">
          <cell r="A1623" t="str">
            <v>001.25.00760</v>
          </cell>
          <cell r="B1623" t="str">
            <v>Cotovelo de pvc rígido para tubo soldável 85 mm (3 pol)</v>
          </cell>
          <cell r="C1623" t="str">
            <v>UN</v>
          </cell>
          <cell r="D1623">
            <v>40.549999999999997</v>
          </cell>
        </row>
        <row r="1624">
          <cell r="A1624" t="str">
            <v>001.25.00780</v>
          </cell>
          <cell r="B1624" t="str">
            <v>Cotovelo de pvc rígido para tubo soldável 75 mm (2 1/2 pol)</v>
          </cell>
          <cell r="C1624" t="str">
            <v>UN</v>
          </cell>
          <cell r="D1624">
            <v>32.409999999999997</v>
          </cell>
        </row>
        <row r="1625">
          <cell r="A1625" t="str">
            <v>001.25.00800</v>
          </cell>
          <cell r="B1625" t="str">
            <v>Cotovelo de pvc rígido para tubo soldável 60 mm (2 pol)</v>
          </cell>
          <cell r="C1625" t="str">
            <v>UN</v>
          </cell>
          <cell r="D1625">
            <v>8.4250000000000007</v>
          </cell>
        </row>
        <row r="1626">
          <cell r="A1626" t="str">
            <v>001.25.00820</v>
          </cell>
          <cell r="B1626" t="str">
            <v>Cotovelo de pvc rígido para tubo soldável 50 mm ( 1 1/2 pol)</v>
          </cell>
          <cell r="C1626" t="str">
            <v>UN</v>
          </cell>
          <cell r="D1626">
            <v>3.5449999999999999</v>
          </cell>
        </row>
        <row r="1627">
          <cell r="A1627" t="str">
            <v>001.25.00840</v>
          </cell>
          <cell r="B1627" t="str">
            <v>Cotovelo de pvc rígido para tubo soldável 40 mm ( 1 1/4 pol)</v>
          </cell>
          <cell r="C1627" t="str">
            <v>UN</v>
          </cell>
          <cell r="D1627">
            <v>3.2650000000000001</v>
          </cell>
        </row>
        <row r="1628">
          <cell r="A1628" t="str">
            <v>001.25.00860</v>
          </cell>
          <cell r="B1628" t="str">
            <v>Cotovelo de pvc rígido para tubo soldável 32 mm ( 1 pol)</v>
          </cell>
          <cell r="C1628" t="str">
            <v>UN</v>
          </cell>
          <cell r="D1628">
            <v>1.5801000000000001</v>
          </cell>
        </row>
        <row r="1629">
          <cell r="A1629" t="str">
            <v>001.25.00880</v>
          </cell>
          <cell r="B1629" t="str">
            <v>Cotovelo de pvc rígido para tubo soldável 25 mm ( 3/4 pol)</v>
          </cell>
          <cell r="C1629" t="str">
            <v>UN</v>
          </cell>
          <cell r="D1629">
            <v>1.0501</v>
          </cell>
        </row>
        <row r="1630">
          <cell r="A1630" t="str">
            <v>001.25.00900</v>
          </cell>
          <cell r="B1630" t="str">
            <v>Cotovelo de pvc rígido para tubo soldável 20 mm ( 1/2 pol)</v>
          </cell>
          <cell r="C1630" t="str">
            <v>UN</v>
          </cell>
          <cell r="D1630">
            <v>0.98009999999999997</v>
          </cell>
        </row>
        <row r="1631">
          <cell r="A1631" t="str">
            <v>001.25.00920</v>
          </cell>
          <cell r="B1631" t="str">
            <v>Cotovelo 90º com redução de pvc rígido para tubo soldável 40 x 32mm ( 1.1/4 x 1 pol )</v>
          </cell>
          <cell r="C1631" t="str">
            <v>UN</v>
          </cell>
          <cell r="D1631">
            <v>2.335</v>
          </cell>
        </row>
        <row r="1632">
          <cell r="A1632" t="str">
            <v>001.25.00940</v>
          </cell>
          <cell r="B1632" t="str">
            <v>Cotovelo 90º com redução de pvc rígido para tubo soldável 32 x 25mm ( 1 x 3/4 pol )</v>
          </cell>
          <cell r="C1632" t="str">
            <v>UN</v>
          </cell>
          <cell r="D1632">
            <v>1.9601</v>
          </cell>
        </row>
        <row r="1633">
          <cell r="A1633" t="str">
            <v>001.25.00960</v>
          </cell>
          <cell r="B1633" t="str">
            <v>Cotovelo 90º com redução de pvc rígido para tubo soldável 25 x 20mm ( 3/4 x 1/2 pol )</v>
          </cell>
          <cell r="C1633" t="str">
            <v>UN</v>
          </cell>
          <cell r="D1633">
            <v>1.7401</v>
          </cell>
        </row>
        <row r="1634">
          <cell r="A1634" t="str">
            <v>001.25.00980</v>
          </cell>
          <cell r="B1634" t="str">
            <v>Cotovelo 45º de pvc rígido para tubo soldável 50mm ( 1.1/2 pol ).</v>
          </cell>
          <cell r="C1634" t="str">
            <v>UN</v>
          </cell>
          <cell r="D1634">
            <v>4.2549999999999999</v>
          </cell>
        </row>
        <row r="1635">
          <cell r="A1635" t="str">
            <v>001.25.01000</v>
          </cell>
          <cell r="B1635" t="str">
            <v>Cotovelo 45º de pvc rígido para tubo soldável 40 mm (1 1/4 pol)</v>
          </cell>
          <cell r="C1635" t="str">
            <v>UN</v>
          </cell>
          <cell r="D1635">
            <v>3.9849999999999999</v>
          </cell>
        </row>
        <row r="1636">
          <cell r="A1636" t="str">
            <v>001.25.01020</v>
          </cell>
          <cell r="B1636" t="str">
            <v>Cotovelo 45º de pvc rígido para tubo soldável 32 mm ( 1 pol)</v>
          </cell>
          <cell r="C1636" t="str">
            <v>UN</v>
          </cell>
          <cell r="D1636">
            <v>2.3401000000000001</v>
          </cell>
        </row>
        <row r="1637">
          <cell r="A1637" t="str">
            <v>001.25.01040</v>
          </cell>
          <cell r="B1637" t="str">
            <v>Cotovelo 45º de pvc rígido para tubo soldável 25 mm ( 3/4 pol)</v>
          </cell>
          <cell r="C1637" t="str">
            <v>UN</v>
          </cell>
          <cell r="D1637">
            <v>1.3801000000000001</v>
          </cell>
        </row>
        <row r="1638">
          <cell r="A1638" t="str">
            <v>001.25.01060</v>
          </cell>
          <cell r="B1638" t="str">
            <v>Cotovelo 45º de pvc rígido para tubo soldável 20 mm ( 1/2 pol)</v>
          </cell>
          <cell r="C1638" t="str">
            <v>UN</v>
          </cell>
          <cell r="D1638">
            <v>1.0801000000000001</v>
          </cell>
        </row>
        <row r="1639">
          <cell r="A1639" t="str">
            <v>001.25.01080</v>
          </cell>
          <cell r="B1639" t="str">
            <v>Tee 90º de pvc rígido para tubo soldável 110mm ( 4 pol )</v>
          </cell>
          <cell r="C1639" t="str">
            <v>UN</v>
          </cell>
          <cell r="D1639">
            <v>68.262600000000006</v>
          </cell>
        </row>
        <row r="1640">
          <cell r="A1640" t="str">
            <v>001.25.01100</v>
          </cell>
          <cell r="B1640" t="str">
            <v>Tee 90º de pvc rígido para tubo soldável 85mm ( 3 pol )</v>
          </cell>
          <cell r="C1640" t="str">
            <v>UN</v>
          </cell>
          <cell r="D1640">
            <v>34.040100000000002</v>
          </cell>
        </row>
        <row r="1641">
          <cell r="A1641" t="str">
            <v>001.25.01120</v>
          </cell>
          <cell r="B1641" t="str">
            <v>Tee 90º de pvc rígido para tubo soldável 75mm ( 2 1/2 pol )</v>
          </cell>
          <cell r="C1641" t="str">
            <v>UN</v>
          </cell>
          <cell r="D1641">
            <v>30.5001</v>
          </cell>
        </row>
        <row r="1642">
          <cell r="A1642" t="str">
            <v>001.25.01140</v>
          </cell>
          <cell r="B1642" t="str">
            <v>Tee 90º de pvc rígido para tubo soldável 60mm ( 2 pol )</v>
          </cell>
          <cell r="C1642" t="str">
            <v>UN</v>
          </cell>
          <cell r="D1642">
            <v>11.0176</v>
          </cell>
        </row>
        <row r="1643">
          <cell r="A1643" t="str">
            <v>001.25.01160</v>
          </cell>
          <cell r="B1643" t="str">
            <v>Tee 90º de pvc rígido para tubo soldável 50mm ( 11/2 pol )</v>
          </cell>
          <cell r="C1643" t="str">
            <v>UN</v>
          </cell>
          <cell r="D1643">
            <v>5.4775999999999998</v>
          </cell>
        </row>
        <row r="1644">
          <cell r="A1644" t="str">
            <v>001.25.01180</v>
          </cell>
          <cell r="B1644" t="str">
            <v>Tee 90º de pvc rígido para tubo soldável 40mm ( 11/4 pol )</v>
          </cell>
          <cell r="C1644" t="str">
            <v>UN</v>
          </cell>
          <cell r="D1644">
            <v>5.4276</v>
          </cell>
        </row>
        <row r="1645">
          <cell r="A1645" t="str">
            <v>001.25.01200</v>
          </cell>
          <cell r="B1645" t="str">
            <v>Tee 90º de pvc rígido para tubo soldável 32mm ( 1 pol )</v>
          </cell>
          <cell r="C1645" t="str">
            <v>UN</v>
          </cell>
          <cell r="D1645">
            <v>2.665</v>
          </cell>
        </row>
        <row r="1646">
          <cell r="A1646" t="str">
            <v>001.25.01220</v>
          </cell>
          <cell r="B1646" t="str">
            <v>Tee 90º de pvc rígido para tubo soldável 25mm ( 3/4 pol )</v>
          </cell>
          <cell r="C1646" t="str">
            <v>UN</v>
          </cell>
          <cell r="D1646">
            <v>1.425</v>
          </cell>
        </row>
        <row r="1647">
          <cell r="A1647" t="str">
            <v>001.25.01240</v>
          </cell>
          <cell r="B1647" t="str">
            <v>Tee 90º de pvc rígido para tubo soldável 20mm ( 1/2 pol )</v>
          </cell>
          <cell r="C1647" t="str">
            <v>UN</v>
          </cell>
          <cell r="D1647">
            <v>1.0901000000000001</v>
          </cell>
        </row>
        <row r="1648">
          <cell r="A1648" t="str">
            <v>001.25.01260</v>
          </cell>
          <cell r="B1648" t="str">
            <v>Tee de redução de pvc rígido part tubo soldável 110 x 85mm ( 4 x 3 pol )</v>
          </cell>
          <cell r="C1648" t="str">
            <v>UN</v>
          </cell>
          <cell r="D1648">
            <v>51.4026</v>
          </cell>
        </row>
        <row r="1649">
          <cell r="A1649" t="str">
            <v>001.25.01280</v>
          </cell>
          <cell r="B1649" t="str">
            <v>Tee de redução de pvc rígido para tubo soldável 110 x 75mm ( 4 x 2.1/2 pol )</v>
          </cell>
          <cell r="C1649" t="str">
            <v>UN</v>
          </cell>
          <cell r="D1649">
            <v>20.9726</v>
          </cell>
        </row>
        <row r="1650">
          <cell r="A1650" t="str">
            <v>001.25.01300</v>
          </cell>
          <cell r="B1650" t="str">
            <v>Tee de redução de pvc rígido para tubo soldável 110 x 60mm ( 4 x 2 pol )</v>
          </cell>
          <cell r="C1650" t="str">
            <v>UN</v>
          </cell>
          <cell r="D1650">
            <v>51.4026</v>
          </cell>
        </row>
        <row r="1651">
          <cell r="A1651" t="str">
            <v>001.25.01320</v>
          </cell>
          <cell r="B1651" t="str">
            <v>Tee de redução de pvc rígido para tubo soldável 85 x 75mm ( 3 x 2.1/2 pol )</v>
          </cell>
          <cell r="C1651" t="str">
            <v>UN</v>
          </cell>
          <cell r="D1651">
            <v>29.0701</v>
          </cell>
        </row>
        <row r="1652">
          <cell r="A1652" t="str">
            <v>001.25.01340</v>
          </cell>
          <cell r="B1652" t="str">
            <v>Tee de redução de pvc rígido para tubo soldável 85 x 60mm ( 3 x 2 pol )</v>
          </cell>
          <cell r="C1652" t="str">
            <v>UN</v>
          </cell>
          <cell r="D1652">
            <v>29.0701</v>
          </cell>
        </row>
        <row r="1653">
          <cell r="A1653" t="str">
            <v>001.25.01360</v>
          </cell>
          <cell r="B1653" t="str">
            <v>Tee de redução de pvc rígido para tubo soldável 75 x 60mm ( 2.1/2 x 2 pol )</v>
          </cell>
          <cell r="C1653" t="str">
            <v>UN</v>
          </cell>
          <cell r="D1653">
            <v>22.560099999999998</v>
          </cell>
        </row>
        <row r="1654">
          <cell r="A1654" t="str">
            <v>001.25.01380</v>
          </cell>
          <cell r="B1654" t="str">
            <v>Tee de redução de pvc rígido para tubo soldável 75 x 50mm ( 2.1/2 x 1.1/2 pol )</v>
          </cell>
          <cell r="C1654" t="str">
            <v>UN</v>
          </cell>
          <cell r="D1654">
            <v>25.740100000000002</v>
          </cell>
        </row>
        <row r="1655">
          <cell r="A1655" t="str">
            <v>001.25.01400</v>
          </cell>
          <cell r="B1655" t="str">
            <v>Tee de redução de pvc rígido para tubo soldável 50 x 40mm ( 1.1/2 x 1.1/4 pol )</v>
          </cell>
          <cell r="C1655" t="str">
            <v>UN</v>
          </cell>
          <cell r="D1655">
            <v>8.8376000000000001</v>
          </cell>
        </row>
        <row r="1656">
          <cell r="A1656" t="str">
            <v>001.25.01420</v>
          </cell>
          <cell r="B1656" t="str">
            <v>Tee de redução de pvc rígido para tubo soldável 50 x 32mm ( 1.1/2 x 1 pol )</v>
          </cell>
          <cell r="C1656" t="str">
            <v>UN</v>
          </cell>
          <cell r="D1656">
            <v>7.4576000000000002</v>
          </cell>
        </row>
        <row r="1657">
          <cell r="A1657" t="str">
            <v>001.25.01440</v>
          </cell>
          <cell r="B1657" t="str">
            <v>Tee de redução de pvc rígido para tubo soldável 50 x 25mm (1.1/2 x 3/4 pol )</v>
          </cell>
          <cell r="C1657" t="str">
            <v>UN</v>
          </cell>
          <cell r="D1657">
            <v>4.0575999999999999</v>
          </cell>
        </row>
        <row r="1658">
          <cell r="A1658" t="str">
            <v>001.25.01460</v>
          </cell>
          <cell r="B1658" t="str">
            <v>Tee de redução de pvc rígido para tubo soldável 50 x 20mm (1.1/2 x 1/2 pol )</v>
          </cell>
          <cell r="C1658" t="str">
            <v>UN</v>
          </cell>
          <cell r="D1658">
            <v>5.9176000000000002</v>
          </cell>
        </row>
        <row r="1659">
          <cell r="A1659" t="str">
            <v>001.25.01480</v>
          </cell>
          <cell r="B1659" t="str">
            <v>Tee de redução de pvc rígido para tubo soldável 40 x 32mm ( 1.1/4 x 1 pol )</v>
          </cell>
          <cell r="C1659" t="str">
            <v>UN</v>
          </cell>
          <cell r="D1659">
            <v>5.2076000000000002</v>
          </cell>
        </row>
        <row r="1660">
          <cell r="A1660" t="str">
            <v>001.25.01500</v>
          </cell>
          <cell r="B1660" t="str">
            <v>Tee de redução de pvc rígido para tubo soldável 32 x 25mm ( 1 x 3/4 pol )</v>
          </cell>
          <cell r="C1660" t="str">
            <v>UN</v>
          </cell>
          <cell r="D1660">
            <v>3.9849999999999999</v>
          </cell>
        </row>
        <row r="1661">
          <cell r="A1661" t="str">
            <v>001.25.01520</v>
          </cell>
          <cell r="B1661" t="str">
            <v>Tee de redução de pvc rígido para tubo soldável 25 x 20mm ( 3/4 x 1/2 pol )</v>
          </cell>
          <cell r="C1661" t="str">
            <v>UN</v>
          </cell>
          <cell r="D1661">
            <v>2.3849999999999998</v>
          </cell>
        </row>
        <row r="1662">
          <cell r="A1662" t="str">
            <v>001.25.01540</v>
          </cell>
          <cell r="B1662" t="str">
            <v>Bucha de redução de pvc rígido para tubo soldável 110 x 85mm ( 4 x 3 pol )</v>
          </cell>
          <cell r="C1662" t="str">
            <v>UN</v>
          </cell>
          <cell r="D1662">
            <v>21.585100000000001</v>
          </cell>
        </row>
        <row r="1663">
          <cell r="A1663" t="str">
            <v>001.25.01560</v>
          </cell>
          <cell r="B1663" t="str">
            <v>Bucha de redução de pvc rígido para tubo soldável 85 x 75mm ( 3 x 2.1/2 pol )</v>
          </cell>
          <cell r="C1663" t="str">
            <v>UN</v>
          </cell>
          <cell r="D1663">
            <v>8.43</v>
          </cell>
        </row>
        <row r="1664">
          <cell r="A1664" t="str">
            <v>001.25.01580</v>
          </cell>
          <cell r="B1664" t="str">
            <v>Bucha de redução de pvc rígido para tubo soldável 75 x 60mm (2.1/2 x 2 pol )</v>
          </cell>
          <cell r="C1664" t="str">
            <v>UN</v>
          </cell>
          <cell r="D1664">
            <v>7.85</v>
          </cell>
        </row>
        <row r="1665">
          <cell r="A1665" t="str">
            <v>001.25.01600</v>
          </cell>
          <cell r="B1665" t="str">
            <v>Bucha de redução de pvc rígido para tubo soldável 60 x 50mm ( 2 x 1.1/2 pol )</v>
          </cell>
          <cell r="C1665" t="str">
            <v>UN</v>
          </cell>
          <cell r="D1665">
            <v>2.7749999999999999</v>
          </cell>
        </row>
        <row r="1666">
          <cell r="A1666" t="str">
            <v>001.25.01620</v>
          </cell>
          <cell r="B1666" t="str">
            <v>Bucha de redução de pvc rígido para tubo soldável 50 x 40mm ( 1.1/2 x 1/1/4 pol )</v>
          </cell>
          <cell r="C1666" t="str">
            <v>UN</v>
          </cell>
          <cell r="D1666">
            <v>2.7749999999999999</v>
          </cell>
        </row>
        <row r="1667">
          <cell r="A1667" t="str">
            <v>001.25.01640</v>
          </cell>
          <cell r="B1667" t="str">
            <v>Bucha de redução de pvc rígido para tubo soldável 40 x 32mm ( 1.1/4 x 1 pol )</v>
          </cell>
          <cell r="C1667" t="str">
            <v>UN</v>
          </cell>
          <cell r="D1667">
            <v>2.0249999999999999</v>
          </cell>
        </row>
        <row r="1668">
          <cell r="A1668" t="str">
            <v>001.25.01660</v>
          </cell>
          <cell r="B1668" t="str">
            <v>Bucha de redução de pvc rígido para tubo soldável 32 x 25mm ( 1 x 3/4 pol )</v>
          </cell>
          <cell r="C1668" t="str">
            <v>UN</v>
          </cell>
          <cell r="D1668">
            <v>1.0801000000000001</v>
          </cell>
        </row>
        <row r="1669">
          <cell r="A1669" t="str">
            <v>001.25.01680</v>
          </cell>
          <cell r="B1669" t="str">
            <v>Bucha de redução de pvc rígido para tubo soldável 25 x 20mm ( 3/4 x 1/2 pol )</v>
          </cell>
          <cell r="C1669" t="str">
            <v>UN</v>
          </cell>
          <cell r="D1669">
            <v>1.0501</v>
          </cell>
        </row>
        <row r="1670">
          <cell r="A1670" t="str">
            <v>001.25.01700</v>
          </cell>
          <cell r="B1670" t="str">
            <v>União de pvc rígido para tubo soldável 110mm ( 4 pol )</v>
          </cell>
          <cell r="C1670" t="str">
            <v>UN</v>
          </cell>
          <cell r="D1670">
            <v>104.7851</v>
          </cell>
        </row>
        <row r="1671">
          <cell r="A1671" t="str">
            <v>001.25.01720</v>
          </cell>
          <cell r="B1671" t="str">
            <v>União de pvc rígido para tubo soldável 85mm ( 3 pol )</v>
          </cell>
          <cell r="C1671" t="str">
            <v>UN</v>
          </cell>
          <cell r="D1671">
            <v>81.400000000000006</v>
          </cell>
        </row>
        <row r="1672">
          <cell r="A1672" t="str">
            <v>001.25.01740</v>
          </cell>
          <cell r="B1672" t="str">
            <v>União de pvc rígido para tubo soldável 75mm ( 2 1/2 pol )</v>
          </cell>
          <cell r="C1672" t="str">
            <v>UN</v>
          </cell>
          <cell r="D1672">
            <v>73.989999999999995</v>
          </cell>
        </row>
        <row r="1673">
          <cell r="A1673" t="str">
            <v>001.25.01760</v>
          </cell>
          <cell r="B1673" t="str">
            <v>União de pvc rígido para tubo soldável 60mm ( 2 pol )</v>
          </cell>
          <cell r="C1673" t="str">
            <v>UN</v>
          </cell>
          <cell r="D1673">
            <v>25.594999999999999</v>
          </cell>
        </row>
        <row r="1674">
          <cell r="A1674" t="str">
            <v>001.25.01780</v>
          </cell>
          <cell r="B1674" t="str">
            <v>União de pvc rígido para tubo soldável 50mm ( 1 1/2 pol )</v>
          </cell>
          <cell r="C1674" t="str">
            <v>UN</v>
          </cell>
          <cell r="D1674">
            <v>12.895</v>
          </cell>
        </row>
        <row r="1675">
          <cell r="A1675" t="str">
            <v>001.25.01800</v>
          </cell>
          <cell r="B1675" t="str">
            <v>União de pvc rígido para tubo soldável 40mm ( 1 1/4 pol )</v>
          </cell>
          <cell r="C1675" t="str">
            <v>UN</v>
          </cell>
          <cell r="D1675">
            <v>13.365</v>
          </cell>
        </row>
        <row r="1676">
          <cell r="A1676" t="str">
            <v>001.25.01820</v>
          </cell>
          <cell r="B1676" t="str">
            <v>União de pvc rígido para tubo soldável 32mm ( 1 pol )</v>
          </cell>
          <cell r="C1676" t="str">
            <v>UN</v>
          </cell>
          <cell r="D1676">
            <v>6.5201000000000002</v>
          </cell>
        </row>
        <row r="1677">
          <cell r="A1677" t="str">
            <v>001.25.01840</v>
          </cell>
          <cell r="B1677" t="str">
            <v>União de pvc rígido para tubo soldável 25mm ( 3/4 pol )</v>
          </cell>
          <cell r="C1677" t="str">
            <v>UN</v>
          </cell>
          <cell r="D1677">
            <v>3.4801000000000002</v>
          </cell>
        </row>
        <row r="1678">
          <cell r="A1678" t="str">
            <v>001.25.01860</v>
          </cell>
          <cell r="B1678" t="str">
            <v>União de pvc rígido para tubo soldável 20mm ( 1/2 pol )</v>
          </cell>
          <cell r="C1678" t="str">
            <v>UN</v>
          </cell>
          <cell r="D1678">
            <v>3.2201</v>
          </cell>
        </row>
        <row r="1679">
          <cell r="A1679" t="str">
            <v>001.25.01880</v>
          </cell>
          <cell r="B1679" t="str">
            <v>Redução pvc soldável de pvc rígido para tubo soldável 110mm x 85mm (4 x 3 pol)</v>
          </cell>
          <cell r="C1679" t="str">
            <v>UN</v>
          </cell>
          <cell r="D1679">
            <v>21.9651</v>
          </cell>
        </row>
        <row r="1680">
          <cell r="A1680" t="str">
            <v>001.25.01900</v>
          </cell>
          <cell r="B1680" t="str">
            <v>Reduçao pvc soldável de pvc rígido para tubo soldável 110mm x 75mm (4 x 2.5 pol)</v>
          </cell>
          <cell r="C1680" t="str">
            <v>UN</v>
          </cell>
          <cell r="D1680">
            <v>19.985099999999999</v>
          </cell>
        </row>
        <row r="1681">
          <cell r="A1681" t="str">
            <v>001.25.01920</v>
          </cell>
          <cell r="B1681" t="str">
            <v>Redução pvc soldável de pvc rígido para tubo soldável 110mm x60mm (4 x 2 pol)</v>
          </cell>
          <cell r="C1681" t="str">
            <v>UN</v>
          </cell>
          <cell r="D1681">
            <v>19.1051</v>
          </cell>
        </row>
        <row r="1682">
          <cell r="A1682" t="str">
            <v>001.25.01940</v>
          </cell>
          <cell r="B1682" t="str">
            <v>Redução pvc soldável de pvc rígido para tubo soldável 85mm x 75mm (3 x 2.5 pol)</v>
          </cell>
          <cell r="C1682" t="str">
            <v>UN</v>
          </cell>
          <cell r="D1682">
            <v>12.3</v>
          </cell>
        </row>
        <row r="1683">
          <cell r="A1683" t="str">
            <v>001.25.01960</v>
          </cell>
          <cell r="B1683" t="str">
            <v>Redução pvc soldável de pvc rígido para tubo soldável 85mm x 60mm (3 x 2 pol)</v>
          </cell>
          <cell r="C1683" t="str">
            <v>UN</v>
          </cell>
          <cell r="D1683">
            <v>11.32</v>
          </cell>
        </row>
        <row r="1684">
          <cell r="A1684" t="str">
            <v>001.25.01980</v>
          </cell>
          <cell r="B1684" t="str">
            <v>Redução pvc soldável de pvc rígido para tubo soldável 75mm x 60mm (2.5 x 2 pol)</v>
          </cell>
          <cell r="C1684" t="str">
            <v>UN</v>
          </cell>
          <cell r="D1684">
            <v>8.7100000000000009</v>
          </cell>
        </row>
        <row r="1685">
          <cell r="A1685" t="str">
            <v>001.25.02000</v>
          </cell>
          <cell r="B1685" t="str">
            <v>Redução pvc soldável de pvc rígido para tubo soldável 60mm x 50mm (2 x 1.5 pol)</v>
          </cell>
          <cell r="C1685" t="str">
            <v>UN</v>
          </cell>
          <cell r="D1685">
            <v>4.74</v>
          </cell>
        </row>
        <row r="1686">
          <cell r="A1686" t="str">
            <v>001.25.02020</v>
          </cell>
          <cell r="B1686" t="str">
            <v>Redução pvc soldável de pvc rígido para tubo soldável 40mm x 32mm (1 1/4 x 1 pol)</v>
          </cell>
          <cell r="C1686" t="str">
            <v>UN</v>
          </cell>
          <cell r="D1686">
            <v>2.665</v>
          </cell>
        </row>
        <row r="1687">
          <cell r="A1687" t="str">
            <v>001.25.02040</v>
          </cell>
          <cell r="B1687" t="str">
            <v>Redução pvc soldável de pvc rígido para tubo soldável 32mm x 25mm (1 x 3/4 pol)</v>
          </cell>
          <cell r="C1687" t="str">
            <v>UN</v>
          </cell>
          <cell r="D1687">
            <v>1.7601</v>
          </cell>
        </row>
        <row r="1688">
          <cell r="A1688" t="str">
            <v>001.25.02060</v>
          </cell>
          <cell r="B1688" t="str">
            <v>Redução pvc soldável de pvc rígido para tubo soldável 25mm x 20mm (3/4 x 1/2 pol)</v>
          </cell>
          <cell r="C1688" t="str">
            <v>UN</v>
          </cell>
          <cell r="D1688">
            <v>1.2000999999999999</v>
          </cell>
        </row>
        <row r="1689">
          <cell r="A1689" t="str">
            <v>001.25.02080</v>
          </cell>
          <cell r="B1689" t="str">
            <v>Adaptador soldável com bolsa e rosca para registro de pvc rígido para tubo soldável 110m x 4 pol</v>
          </cell>
          <cell r="C1689" t="str">
            <v>UN</v>
          </cell>
          <cell r="D1689">
            <v>22.995100000000001</v>
          </cell>
        </row>
        <row r="1690">
          <cell r="A1690" t="str">
            <v>001.25.02100</v>
          </cell>
          <cell r="B1690" t="str">
            <v>Adaptador soldável com bolsa e rosca para registro de pvc rígido para tubo soldável 85mm x 3 pol</v>
          </cell>
          <cell r="C1690" t="str">
            <v>UN</v>
          </cell>
          <cell r="D1690">
            <v>13.49</v>
          </cell>
        </row>
        <row r="1691">
          <cell r="A1691" t="str">
            <v>001.25.02120</v>
          </cell>
          <cell r="B1691" t="str">
            <v>Adaptador soldável com bolsa e rosca para registro de pvc rígido para tubo soldável 75mm x 2.5 pol</v>
          </cell>
          <cell r="C1691" t="str">
            <v>UN</v>
          </cell>
          <cell r="D1691">
            <v>12.05</v>
          </cell>
        </row>
        <row r="1692">
          <cell r="A1692" t="str">
            <v>001.25.02140</v>
          </cell>
          <cell r="B1692" t="str">
            <v>Adaptador soldável com bolsa e rosca para registro de pvc rígido para tubo soldável 60mm x 2 pol</v>
          </cell>
          <cell r="C1692" t="str">
            <v>UN</v>
          </cell>
          <cell r="D1692">
            <v>4.58</v>
          </cell>
        </row>
        <row r="1693">
          <cell r="A1693" t="str">
            <v>001.25.02160</v>
          </cell>
          <cell r="B1693" t="str">
            <v>Adaptador soldável com bolsa e rosca para registro de pvc rígido para tubo soldável 50mm x 1.5 pol</v>
          </cell>
          <cell r="C1693" t="str">
            <v>UN</v>
          </cell>
          <cell r="D1693">
            <v>2.395</v>
          </cell>
        </row>
        <row r="1694">
          <cell r="A1694" t="str">
            <v>001.25.02180</v>
          </cell>
          <cell r="B1694" t="str">
            <v>Adaptador soldável com bolsa e rosca para registro de pvc rígido para tubo soldável 50mm x 1.1/4 pol</v>
          </cell>
          <cell r="C1694" t="str">
            <v>UN</v>
          </cell>
          <cell r="D1694">
            <v>2.665</v>
          </cell>
        </row>
        <row r="1695">
          <cell r="A1695" t="str">
            <v>001.25.02200</v>
          </cell>
          <cell r="B1695" t="str">
            <v>Adaptador soldável com bolsa e rosca para registro de pvc rígido para tubo soldável 40mm x 1.5 pol.</v>
          </cell>
          <cell r="C1695" t="str">
            <v>UN</v>
          </cell>
          <cell r="D1695">
            <v>4.2149999999999999</v>
          </cell>
        </row>
        <row r="1696">
          <cell r="A1696" t="str">
            <v>001.25.02220</v>
          </cell>
          <cell r="B1696" t="str">
            <v>Adaptador soldável com bolsa e rosca para registro de pvc rígido para tubo soldável 40mm x 1.1/4 pol</v>
          </cell>
          <cell r="C1696" t="str">
            <v>UN</v>
          </cell>
          <cell r="D1696">
            <v>2.665</v>
          </cell>
        </row>
        <row r="1697">
          <cell r="A1697" t="str">
            <v>001.25.02240</v>
          </cell>
          <cell r="B1697" t="str">
            <v>Adaptador soldável com bolsa e rosca para registro de pvc rígido para tubo soldável 32mm x 1 pol</v>
          </cell>
          <cell r="C1697" t="str">
            <v>UN</v>
          </cell>
          <cell r="D1697">
            <v>1.4601</v>
          </cell>
        </row>
        <row r="1698">
          <cell r="A1698" t="str">
            <v>001.25.02260</v>
          </cell>
          <cell r="B1698" t="str">
            <v>Adaptador soldável com bolsa e rosca para registro de pvc rígido para tubo soldável 25mm x 3/4 pol</v>
          </cell>
          <cell r="C1698" t="str">
            <v>UN</v>
          </cell>
          <cell r="D1698">
            <v>0.96009999999999995</v>
          </cell>
        </row>
        <row r="1699">
          <cell r="A1699" t="str">
            <v>001.25.02280</v>
          </cell>
          <cell r="B1699" t="str">
            <v>Adaptador soldável com bolsa e rosca para registro de pvc rígido para tubo soldável 20mm x 1/2 pol</v>
          </cell>
          <cell r="C1699" t="str">
            <v>UN</v>
          </cell>
          <cell r="D1699">
            <v>0.98009999999999997</v>
          </cell>
        </row>
        <row r="1700">
          <cell r="A1700" t="str">
            <v>001.25.02300</v>
          </cell>
          <cell r="B1700" t="str">
            <v>Adaptador soldável com flanges de pvc rígido para tubo soldável para caixa de água 110mm x 4 pol</v>
          </cell>
          <cell r="C1700" t="str">
            <v>UN</v>
          </cell>
          <cell r="D1700">
            <v>152.76089999999999</v>
          </cell>
        </row>
        <row r="1701">
          <cell r="A1701" t="str">
            <v>001.25.02320</v>
          </cell>
          <cell r="B1701" t="str">
            <v>Adaptador soldável com flanges de pvc rígido para tubo soldável para caixa de água  85mm x 3 pol</v>
          </cell>
          <cell r="C1701" t="str">
            <v>UN</v>
          </cell>
          <cell r="D1701">
            <v>99.639899999999997</v>
          </cell>
        </row>
        <row r="1702">
          <cell r="A1702" t="str">
            <v>001.25.02340</v>
          </cell>
          <cell r="B1702" t="str">
            <v>Adaptador soldável com flantes de pvc rígido para tubo soldável para caixa de água 75mm x 2.5 pol</v>
          </cell>
          <cell r="C1702" t="str">
            <v>UN</v>
          </cell>
          <cell r="D1702">
            <v>77.639899999999997</v>
          </cell>
        </row>
        <row r="1703">
          <cell r="A1703" t="str">
            <v>001.25.02360</v>
          </cell>
          <cell r="B1703" t="str">
            <v>Adaptador soldável com flanges de pvc rígido para tubo soldável para caixa de água 60mm x 2 pol</v>
          </cell>
          <cell r="C1703" t="str">
            <v>UN</v>
          </cell>
          <cell r="D1703">
            <v>26.187899999999999</v>
          </cell>
        </row>
        <row r="1704">
          <cell r="A1704" t="str">
            <v>001.25.02380</v>
          </cell>
          <cell r="B1704" t="str">
            <v>Adaptador soldável com flanges de pvc rígido para tubo soldável para caixa de água 50mm x 1.5 pol</v>
          </cell>
          <cell r="C1704" t="str">
            <v>UN</v>
          </cell>
          <cell r="D1704">
            <v>19.977900000000002</v>
          </cell>
        </row>
        <row r="1705">
          <cell r="A1705" t="str">
            <v>001.25.02400</v>
          </cell>
          <cell r="B1705" t="str">
            <v>Adaptador soldável com flanges de pvc rígido para tubo soldável para caixa de água 40mm x 1.1/4 pol</v>
          </cell>
          <cell r="C1705" t="str">
            <v>UN</v>
          </cell>
          <cell r="D1705">
            <v>15.1831</v>
          </cell>
        </row>
        <row r="1706">
          <cell r="A1706" t="str">
            <v>001.25.02420</v>
          </cell>
          <cell r="B1706" t="str">
            <v>Adaptador soldável com flanges de pvc rígido para tubo soldável para caixa de água 32mm x 1 pol</v>
          </cell>
          <cell r="C1706" t="str">
            <v>UN</v>
          </cell>
          <cell r="D1706">
            <v>13.752700000000001</v>
          </cell>
        </row>
        <row r="1707">
          <cell r="A1707" t="str">
            <v>001.25.02440</v>
          </cell>
          <cell r="B1707" t="str">
            <v>Adaptador soldável com flanges de pvc rígido para tubo soldável para caixa de água 25mm x 3/4</v>
          </cell>
          <cell r="C1707" t="str">
            <v>UN</v>
          </cell>
          <cell r="D1707">
            <v>10.0627</v>
          </cell>
        </row>
        <row r="1708">
          <cell r="A1708" t="str">
            <v>001.25.02460</v>
          </cell>
          <cell r="B1708" t="str">
            <v>Adaptador soldável com flanges de pvc rígido para tubo soldável para caixa de água 20mm x 1/2 pol</v>
          </cell>
          <cell r="C1708" t="str">
            <v>UN</v>
          </cell>
          <cell r="D1708">
            <v>8.4726999999999997</v>
          </cell>
        </row>
        <row r="1709">
          <cell r="A1709" t="str">
            <v>001.25.02480</v>
          </cell>
          <cell r="B1709" t="str">
            <v>Bucha de redução longa de pvc rígido para tubo soldável 110 x 75 mm ( 4 x 2.1/2 pol)</v>
          </cell>
          <cell r="C1709" t="str">
            <v>UN</v>
          </cell>
          <cell r="D1709">
            <v>21.585100000000001</v>
          </cell>
        </row>
        <row r="1710">
          <cell r="A1710" t="str">
            <v>001.25.02500</v>
          </cell>
          <cell r="B1710" t="str">
            <v>Bucha de redução longa de pvc rígido para tubo soldável 110 x 60 mm ( 4 x 2 pol)</v>
          </cell>
          <cell r="C1710" t="str">
            <v>UN</v>
          </cell>
          <cell r="D1710">
            <v>12.585100000000001</v>
          </cell>
        </row>
        <row r="1711">
          <cell r="A1711" t="str">
            <v>001.25.02520</v>
          </cell>
          <cell r="B1711" t="str">
            <v>Bucha de redução longa de pvc rígido para tubo soldável 85 x 60 mm (3 x 2 pol)</v>
          </cell>
          <cell r="C1711" t="str">
            <v>UN</v>
          </cell>
          <cell r="D1711">
            <v>6.36</v>
          </cell>
        </row>
        <row r="1712">
          <cell r="A1712" t="str">
            <v>001.25.02540</v>
          </cell>
          <cell r="B1712" t="str">
            <v>Bucha de redução longa de pvc rígido para tubo soldável 75 x 50 mm ( 2.1/2 x 1.1/2 pol)</v>
          </cell>
          <cell r="C1712" t="str">
            <v>UN</v>
          </cell>
          <cell r="D1712">
            <v>5.97</v>
          </cell>
        </row>
        <row r="1713">
          <cell r="A1713" t="str">
            <v>001.25.02560</v>
          </cell>
          <cell r="B1713" t="str">
            <v>Bucha de redução longa de pvc rígido para tubo soldável 60 x 50 mm (2 x 1.1/2 pol)</v>
          </cell>
          <cell r="C1713" t="str">
            <v>UN</v>
          </cell>
          <cell r="D1713">
            <v>5.64</v>
          </cell>
        </row>
        <row r="1714">
          <cell r="A1714" t="str">
            <v>001.25.02580</v>
          </cell>
          <cell r="B1714" t="str">
            <v>Bucha de redução longa de pvc rígido para tubo soldável 60 x 40 mm (2 x 1.1/4 pol)</v>
          </cell>
          <cell r="C1714" t="str">
            <v>UN</v>
          </cell>
          <cell r="D1714">
            <v>4.5250000000000004</v>
          </cell>
        </row>
        <row r="1715">
          <cell r="A1715" t="str">
            <v>001.25.02600</v>
          </cell>
          <cell r="B1715" t="str">
            <v>Bucha de redução longa de pvc rígido para tubo soldável 60 x 32 mm (2 x 1 pol)</v>
          </cell>
          <cell r="C1715" t="str">
            <v>UN</v>
          </cell>
          <cell r="D1715">
            <v>5.35</v>
          </cell>
        </row>
        <row r="1716">
          <cell r="A1716" t="str">
            <v>001.25.02620</v>
          </cell>
          <cell r="B1716" t="str">
            <v>Bucha de redução longa de pvc rígido para tubo soldável 60 x 25 mm ( 2 x 3/4 pol)</v>
          </cell>
          <cell r="C1716" t="str">
            <v>UN</v>
          </cell>
          <cell r="D1716">
            <v>1.81</v>
          </cell>
        </row>
        <row r="1717">
          <cell r="A1717" t="str">
            <v>001.25.02640</v>
          </cell>
          <cell r="B1717" t="str">
            <v>Bucha de redução longa de pvc rígido para tubo soldável 50 x 32 mm ( 1.1/2 x 1 pol)</v>
          </cell>
          <cell r="C1717" t="str">
            <v>UN</v>
          </cell>
          <cell r="D1717">
            <v>2.8849999999999998</v>
          </cell>
        </row>
        <row r="1718">
          <cell r="A1718" t="str">
            <v>001.25.02660</v>
          </cell>
          <cell r="B1718" t="str">
            <v>Bucha de redução longa de pvc rígido para tubo soldável 50 x 25 mm ( 1.1/2 x 3.4 pol)</v>
          </cell>
          <cell r="C1718" t="str">
            <v>UN</v>
          </cell>
          <cell r="D1718">
            <v>2.5550000000000002</v>
          </cell>
        </row>
        <row r="1719">
          <cell r="A1719" t="str">
            <v>001.25.02680</v>
          </cell>
          <cell r="B1719" t="str">
            <v>Bucha de redução longa de pvc rígido para tubo soldável 50 x 20 mm ( 1.1/2 x 1/2 pol)</v>
          </cell>
          <cell r="C1719" t="str">
            <v>UN</v>
          </cell>
          <cell r="D1719">
            <v>2.335</v>
          </cell>
        </row>
        <row r="1720">
          <cell r="A1720" t="str">
            <v>001.25.02700</v>
          </cell>
          <cell r="B1720" t="str">
            <v>Bucha de redução longa de pvc rígido para tubo soldável 40 x 25 mm ( 1.1/4 x 3/4 pol)</v>
          </cell>
          <cell r="C1720" t="str">
            <v>UN</v>
          </cell>
          <cell r="D1720">
            <v>2.605</v>
          </cell>
        </row>
        <row r="1721">
          <cell r="A1721" t="str">
            <v>001.25.02720</v>
          </cell>
          <cell r="B1721" t="str">
            <v>Bucha de redução longa de pvc rígido para tubo soldável 40 x 20 mm (1.1/4 x 1/2 pol)</v>
          </cell>
          <cell r="C1721" t="str">
            <v>UN</v>
          </cell>
          <cell r="D1721">
            <v>2.165</v>
          </cell>
        </row>
        <row r="1722">
          <cell r="A1722" t="str">
            <v>001.25.02740</v>
          </cell>
          <cell r="B1722" t="str">
            <v>Bucha de redução longa de pvc rígido para tubo soldável 32 x 20 mm (1 x 1/2 pol)</v>
          </cell>
          <cell r="C1722" t="str">
            <v>UN</v>
          </cell>
          <cell r="D1722">
            <v>1.6500999999999999</v>
          </cell>
        </row>
        <row r="1723">
          <cell r="A1723" t="str">
            <v>001.25.02760</v>
          </cell>
          <cell r="B1723" t="str">
            <v>Cap de pvc rígido para tubo soldável 50 mm ( 1.1/2 pol)</v>
          </cell>
          <cell r="C1723" t="str">
            <v>UN</v>
          </cell>
          <cell r="D1723">
            <v>3.3125</v>
          </cell>
        </row>
        <row r="1724">
          <cell r="A1724" t="str">
            <v>001.25.02780</v>
          </cell>
          <cell r="B1724" t="str">
            <v>Cap de pvc rígido para tubo soldável 40 mm (1.1/4 pol)</v>
          </cell>
          <cell r="C1724" t="str">
            <v>UN</v>
          </cell>
          <cell r="D1724">
            <v>1.9125000000000001</v>
          </cell>
        </row>
        <row r="1725">
          <cell r="A1725" t="str">
            <v>001.25.02800</v>
          </cell>
          <cell r="B1725" t="str">
            <v>Cap de pvc rígido para tubo soldável 32 mm (1 pol)</v>
          </cell>
          <cell r="C1725" t="str">
            <v>UN</v>
          </cell>
          <cell r="D1725">
            <v>1.0349999999999999</v>
          </cell>
        </row>
        <row r="1726">
          <cell r="A1726" t="str">
            <v>001.25.02820</v>
          </cell>
          <cell r="B1726" t="str">
            <v>Cap de pvc rígido para tubo soldável 25 mm (3/4 pol)</v>
          </cell>
          <cell r="C1726" t="str">
            <v>UN</v>
          </cell>
          <cell r="D1726">
            <v>1.0349999999999999</v>
          </cell>
        </row>
        <row r="1727">
          <cell r="A1727" t="str">
            <v>001.25.02840</v>
          </cell>
          <cell r="B1727" t="str">
            <v>Cap de pvc rígido para tubo soldável 20 mm (1/2 pol)</v>
          </cell>
          <cell r="C1727" t="str">
            <v>UN</v>
          </cell>
          <cell r="D1727">
            <v>0.89500000000000002</v>
          </cell>
        </row>
        <row r="1728">
          <cell r="A1728" t="str">
            <v>001.25.02860</v>
          </cell>
          <cell r="B1728" t="str">
            <v>Joelho 90º soldável/rosqueável  32mm x 1 pol</v>
          </cell>
          <cell r="C1728" t="str">
            <v>UN</v>
          </cell>
          <cell r="D1728">
            <v>3.0101</v>
          </cell>
        </row>
        <row r="1729">
          <cell r="A1729" t="str">
            <v>001.25.02880</v>
          </cell>
          <cell r="B1729" t="str">
            <v>Joelho 90º soldável/rosqueável 25mm x 3/4 pol</v>
          </cell>
          <cell r="C1729" t="str">
            <v>UN</v>
          </cell>
          <cell r="D1729">
            <v>2.1501000000000001</v>
          </cell>
        </row>
        <row r="1730">
          <cell r="A1730" t="str">
            <v>001.25.02900</v>
          </cell>
          <cell r="B1730" t="str">
            <v>Joelho 90º soldável/rosqueável  20mm x 1/2 pol</v>
          </cell>
          <cell r="C1730" t="str">
            <v>UN</v>
          </cell>
          <cell r="D1730">
            <v>1.5301</v>
          </cell>
        </row>
        <row r="1731">
          <cell r="A1731" t="str">
            <v>001.25.02920</v>
          </cell>
          <cell r="B1731" t="str">
            <v>Joelho de redução 90º soldável/rosqueável 32mm x 3/4 pol</v>
          </cell>
          <cell r="C1731" t="str">
            <v>UN</v>
          </cell>
          <cell r="D1731">
            <v>1.4701</v>
          </cell>
        </row>
        <row r="1732">
          <cell r="A1732" t="str">
            <v>001.25.02940</v>
          </cell>
          <cell r="B1732" t="str">
            <v>Joelho de redução 90º soldável/rosqueável 25mm x 1/2 pol</v>
          </cell>
          <cell r="C1732" t="str">
            <v>UN</v>
          </cell>
          <cell r="D1732">
            <v>1.5201</v>
          </cell>
        </row>
        <row r="1733">
          <cell r="A1733" t="str">
            <v>001.25.02960</v>
          </cell>
          <cell r="B1733" t="str">
            <v>Luva simples soldável/rosqueável 50mm x 1.5 pol</v>
          </cell>
          <cell r="C1733" t="str">
            <v>UN</v>
          </cell>
          <cell r="D1733">
            <v>12.565</v>
          </cell>
        </row>
        <row r="1734">
          <cell r="A1734" t="str">
            <v>001.25.02980</v>
          </cell>
          <cell r="B1734" t="str">
            <v>Luva simples soldável/rosqueável 40mm x 1.1/4 pol</v>
          </cell>
          <cell r="C1734" t="str">
            <v>UN</v>
          </cell>
          <cell r="D1734">
            <v>5.4649999999999999</v>
          </cell>
        </row>
        <row r="1735">
          <cell r="A1735" t="str">
            <v>001.25.03000</v>
          </cell>
          <cell r="B1735" t="str">
            <v>Luva simples soldável/rosqueável 32mm x 1 pol</v>
          </cell>
          <cell r="C1735" t="str">
            <v>UN</v>
          </cell>
          <cell r="D1735">
            <v>2.6200999999999999</v>
          </cell>
        </row>
        <row r="1736">
          <cell r="A1736" t="str">
            <v>001.25.03020</v>
          </cell>
          <cell r="B1736" t="str">
            <v>Luva simples soldável/rosqueável 25mm x 3/4 pol</v>
          </cell>
          <cell r="C1736" t="str">
            <v>UN</v>
          </cell>
          <cell r="D1736">
            <v>1.4100999999999999</v>
          </cell>
        </row>
        <row r="1737">
          <cell r="A1737" t="str">
            <v>001.25.03040</v>
          </cell>
          <cell r="B1737" t="str">
            <v>Luva simples soldável/rosqueável 20mm x 1/2 pol</v>
          </cell>
          <cell r="C1737" t="str">
            <v>UN</v>
          </cell>
          <cell r="D1737">
            <v>1.7401</v>
          </cell>
        </row>
        <row r="1738">
          <cell r="A1738" t="str">
            <v>001.25.03060</v>
          </cell>
          <cell r="B1738" t="str">
            <v>Luva de redução soldável/rosqueável 25mm x 1/2 pol</v>
          </cell>
          <cell r="C1738" t="str">
            <v>UN</v>
          </cell>
          <cell r="D1738">
            <v>1.5201</v>
          </cell>
        </row>
        <row r="1739">
          <cell r="A1739" t="str">
            <v>001.25.03080</v>
          </cell>
          <cell r="B1739" t="str">
            <v>Tee 90º com rosca na bolsa central soldável/rosqueável 32mm x 32mm x 1 pol</v>
          </cell>
          <cell r="C1739" t="str">
            <v>UN</v>
          </cell>
          <cell r="D1739">
            <v>2.9449999999999998</v>
          </cell>
        </row>
        <row r="1740">
          <cell r="A1740" t="str">
            <v>001.25.03100</v>
          </cell>
          <cell r="B1740" t="str">
            <v>Tee 90º com rosca na bolsa central soldável/rosqueável 25mm x 25mm 3/4 pol</v>
          </cell>
          <cell r="C1740" t="str">
            <v>UN</v>
          </cell>
          <cell r="D1740">
            <v>4.0250000000000004</v>
          </cell>
        </row>
        <row r="1741">
          <cell r="A1741" t="str">
            <v>001.25.03120</v>
          </cell>
          <cell r="B1741" t="str">
            <v>Tee 90º com rosca na bolsa central soldável/rosqueável 20mm x 20mm x 1/2 pol</v>
          </cell>
          <cell r="C1741" t="str">
            <v>UN</v>
          </cell>
          <cell r="D1741">
            <v>4.1500000000000004</v>
          </cell>
        </row>
        <row r="1742">
          <cell r="A1742" t="str">
            <v>001.25.03140</v>
          </cell>
          <cell r="B1742" t="str">
            <v>Tee 90º com rosca na bolsa central sodável/rosqueável 32mm x 32mm x 3/4 pol</v>
          </cell>
          <cell r="C1742" t="str">
            <v>UN</v>
          </cell>
          <cell r="D1742">
            <v>5.1950000000000003</v>
          </cell>
        </row>
        <row r="1743">
          <cell r="A1743" t="str">
            <v>001.25.03160</v>
          </cell>
          <cell r="B1743" t="str">
            <v>Tee 90º com rosca na bolsa central soldável/rosqueável 25mm x 25mm x 1/2 pol</v>
          </cell>
          <cell r="C1743" t="str">
            <v>UN</v>
          </cell>
          <cell r="D1743">
            <v>2.7149999999999999</v>
          </cell>
        </row>
        <row r="1744">
          <cell r="A1744" t="str">
            <v>001.25.03180</v>
          </cell>
          <cell r="B1744" t="str">
            <v>Joelho 90º soldável com bucha de latão 25mm x 3/4 pol</v>
          </cell>
          <cell r="C1744" t="str">
            <v>UN</v>
          </cell>
          <cell r="D1744">
            <v>5.0050999999999997</v>
          </cell>
        </row>
        <row r="1745">
          <cell r="A1745" t="str">
            <v>001.25.03200</v>
          </cell>
          <cell r="B1745" t="str">
            <v>Joelho 90º soldável com bucha de latão 20mm x 1/2 pol</v>
          </cell>
          <cell r="C1745" t="str">
            <v>UN</v>
          </cell>
          <cell r="D1745">
            <v>3.7850999999999999</v>
          </cell>
        </row>
        <row r="1746">
          <cell r="A1746" t="str">
            <v>001.25.03220</v>
          </cell>
          <cell r="B1746" t="str">
            <v>Joelho de redução 90º soldável com bucha de latão 32mm x 3/4 pol</v>
          </cell>
          <cell r="C1746" t="str">
            <v>UN</v>
          </cell>
          <cell r="D1746">
            <v>2.6551</v>
          </cell>
        </row>
        <row r="1747">
          <cell r="A1747" t="str">
            <v>001.25.03240</v>
          </cell>
          <cell r="B1747" t="str">
            <v>Joelho de redução 90º soldável com bucha de latão 25mm x 1/2 pol</v>
          </cell>
          <cell r="C1747" t="str">
            <v>UN</v>
          </cell>
          <cell r="D1747">
            <v>3.5550999999999999</v>
          </cell>
        </row>
        <row r="1748">
          <cell r="A1748" t="str">
            <v>001.25.03260</v>
          </cell>
          <cell r="B1748" t="str">
            <v>Luva simples soldável com bucha de latão 25mm x 3/4 pol</v>
          </cell>
          <cell r="C1748" t="str">
            <v>UN</v>
          </cell>
          <cell r="D1748">
            <v>4.5750999999999999</v>
          </cell>
        </row>
        <row r="1749">
          <cell r="A1749" t="str">
            <v>001.25.03280</v>
          </cell>
          <cell r="B1749" t="str">
            <v>Luva simples soldável com bucha de latão 20mm x 1/2 pol</v>
          </cell>
          <cell r="C1749" t="str">
            <v>UN</v>
          </cell>
          <cell r="D1749">
            <v>3.9651000000000001</v>
          </cell>
        </row>
        <row r="1750">
          <cell r="A1750" t="str">
            <v>001.25.03300</v>
          </cell>
          <cell r="B1750" t="str">
            <v>Luva de redução soldável com bucha de latão 25mm x 1/2 pol</v>
          </cell>
          <cell r="C1750" t="str">
            <v>UN</v>
          </cell>
          <cell r="D1750">
            <v>4.1750999999999996</v>
          </cell>
        </row>
        <row r="1751">
          <cell r="A1751" t="str">
            <v>001.25.03320</v>
          </cell>
          <cell r="B1751" t="str">
            <v>Tee 90º com bucha de latão central 25mm x 25mm x 3/4 pol</v>
          </cell>
          <cell r="C1751" t="str">
            <v>UN</v>
          </cell>
          <cell r="D1751">
            <v>4.7751000000000001</v>
          </cell>
        </row>
        <row r="1752">
          <cell r="A1752" t="str">
            <v>001.25.03340</v>
          </cell>
          <cell r="B1752" t="str">
            <v>Tee 90º com bucha de latão central 20mm x 20mm x 1/2 pol</v>
          </cell>
          <cell r="C1752" t="str">
            <v>UN</v>
          </cell>
          <cell r="D1752">
            <v>4.2651000000000003</v>
          </cell>
        </row>
        <row r="1753">
          <cell r="A1753" t="str">
            <v>001.25.03360</v>
          </cell>
          <cell r="B1753" t="str">
            <v>Tee redução 90º com bucha de latão na bolsa central 32mm x 32mm x 3/4 pol</v>
          </cell>
          <cell r="C1753" t="str">
            <v>UN</v>
          </cell>
          <cell r="D1753">
            <v>5.9451000000000001</v>
          </cell>
        </row>
        <row r="1754">
          <cell r="A1754" t="str">
            <v>001.25.03380</v>
          </cell>
          <cell r="B1754" t="str">
            <v>Tee reduçao 90º com bucha de latão na bolsa central 25mm x 25mm 1/2 pol</v>
          </cell>
          <cell r="C1754" t="str">
            <v>UN</v>
          </cell>
          <cell r="D1754">
            <v>3.4651000000000001</v>
          </cell>
        </row>
        <row r="1755">
          <cell r="A1755" t="str">
            <v>001.25.03400</v>
          </cell>
          <cell r="B1755" t="str">
            <v>Adaptador com rosca e flange para caixa de água de pvc inclusive assentamento 2 pol</v>
          </cell>
          <cell r="C1755" t="str">
            <v>UN</v>
          </cell>
          <cell r="D1755">
            <v>10.387700000000001</v>
          </cell>
        </row>
        <row r="1756">
          <cell r="A1756" t="str">
            <v>001.25.03420</v>
          </cell>
          <cell r="B1756" t="str">
            <v>Adaptador com rosca e flange para caixa de água de pvc inclusive assentamento 1 pol</v>
          </cell>
          <cell r="C1756" t="str">
            <v>UN</v>
          </cell>
          <cell r="D1756">
            <v>8.5825999999999993</v>
          </cell>
        </row>
        <row r="1757">
          <cell r="A1757" t="str">
            <v>001.25.03440</v>
          </cell>
          <cell r="B1757" t="str">
            <v>Adaptador com rosca e flange para caixa de água de pvc inclusive assentamento 3/4 pol</v>
          </cell>
          <cell r="C1757" t="str">
            <v>UN</v>
          </cell>
          <cell r="D1757">
            <v>6.7725999999999997</v>
          </cell>
        </row>
        <row r="1758">
          <cell r="A1758" t="str">
            <v>001.25.03460</v>
          </cell>
          <cell r="B1758" t="str">
            <v>Adaptador com rosca e flange para caixa de água de pvc inclusive assentamento 1/2 pol</v>
          </cell>
          <cell r="C1758" t="str">
            <v>UN</v>
          </cell>
          <cell r="D1758">
            <v>6.7725999999999997</v>
          </cell>
        </row>
        <row r="1759">
          <cell r="A1759" t="str">
            <v>001.25.03480</v>
          </cell>
          <cell r="B1759" t="str">
            <v>Adaptador com rosca e flange para caixa de água de pvc inclusive assentamento 3 pol</v>
          </cell>
          <cell r="C1759" t="str">
            <v>UN</v>
          </cell>
          <cell r="D1759">
            <v>57.185200000000002</v>
          </cell>
        </row>
        <row r="1760">
          <cell r="A1760" t="str">
            <v>001.25.03500</v>
          </cell>
          <cell r="B1760" t="str">
            <v>Plug ou bujão de 2"", de pvc rígido, para tubos de pvc rosqueável</v>
          </cell>
          <cell r="C1760" t="str">
            <v>UN</v>
          </cell>
          <cell r="D1760">
            <v>2.6625000000000001</v>
          </cell>
        </row>
        <row r="1761">
          <cell r="A1761" t="str">
            <v>001.25.03520</v>
          </cell>
          <cell r="B1761" t="str">
            <v>Plug ou bujão de 1 1/2"", de pvc rígido, para tubos de pvc rosqueável</v>
          </cell>
          <cell r="C1761" t="str">
            <v>UN</v>
          </cell>
          <cell r="D1761">
            <v>2.2524999999999999</v>
          </cell>
        </row>
        <row r="1762">
          <cell r="A1762" t="str">
            <v>001.25.03540</v>
          </cell>
          <cell r="B1762" t="str">
            <v>Plug ou bujão de 1 1/4"", de pvc rígido, para tubos de pvc rosqueável</v>
          </cell>
          <cell r="C1762" t="str">
            <v>UN</v>
          </cell>
          <cell r="D1762">
            <v>1.2625</v>
          </cell>
        </row>
        <row r="1763">
          <cell r="A1763" t="str">
            <v>001.25.03560</v>
          </cell>
          <cell r="B1763" t="str">
            <v>Plug ou bujão de 1"", de pvc rígido, para tubos de pvc rosqueável</v>
          </cell>
          <cell r="C1763" t="str">
            <v>UN</v>
          </cell>
          <cell r="D1763">
            <v>0.85499999999999998</v>
          </cell>
        </row>
        <row r="1764">
          <cell r="A1764" t="str">
            <v>001.25.03580</v>
          </cell>
          <cell r="B1764" t="str">
            <v>Plug ou bujão de 3/4"", de pvc rígido, para tubos de pvc rosqueável</v>
          </cell>
          <cell r="C1764" t="str">
            <v>UN</v>
          </cell>
          <cell r="D1764">
            <v>0.63900000000000001</v>
          </cell>
        </row>
        <row r="1765">
          <cell r="A1765" t="str">
            <v>001.25.03600</v>
          </cell>
          <cell r="B1765" t="str">
            <v>Plug ou bujão de 1/2"", de pvc rígido, para tubos de pvc rosqueável</v>
          </cell>
          <cell r="C1765" t="str">
            <v>UN</v>
          </cell>
          <cell r="D1765">
            <v>0.55500000000000005</v>
          </cell>
        </row>
        <row r="1766">
          <cell r="A1766" t="str">
            <v>001.25.03620</v>
          </cell>
          <cell r="B1766" t="str">
            <v>Fornecimento e instalação de mangueira marron de pvc para água de 3/4""x2,5 mm de espessura</v>
          </cell>
          <cell r="C1766" t="str">
            <v>ML</v>
          </cell>
          <cell r="D1766">
            <v>0.8367</v>
          </cell>
        </row>
        <row r="1767">
          <cell r="A1767" t="str">
            <v>001.25.03640</v>
          </cell>
          <cell r="B1767" t="str">
            <v>Fornecimento e instalação de mangueira marron de pvc para água de  1""x3,0 mm de espessura</v>
          </cell>
          <cell r="C1767" t="str">
            <v>ML</v>
          </cell>
          <cell r="D1767">
            <v>1.0891999999999999</v>
          </cell>
        </row>
        <row r="1768">
          <cell r="A1768" t="str">
            <v>001.25.03660</v>
          </cell>
          <cell r="B1768" t="str">
            <v>Fornecimento e instalação de joelho de polietileno - 3/4"" para mangueira de polietileno ou pvc marron</v>
          </cell>
          <cell r="C1768" t="str">
            <v>UN</v>
          </cell>
          <cell r="D1768">
            <v>1.2501</v>
          </cell>
        </row>
        <row r="1769">
          <cell r="A1769" t="str">
            <v>001.25.03680</v>
          </cell>
          <cell r="B1769" t="str">
            <v>Fornecimento e instalação de joelho de polietileno  - 1"" para mangueira de polietileno ou pvc marron</v>
          </cell>
          <cell r="C1769" t="str">
            <v>UN</v>
          </cell>
          <cell r="D1769">
            <v>1.7000999999999999</v>
          </cell>
        </row>
        <row r="1770">
          <cell r="A1770" t="str">
            <v>001.25.03700</v>
          </cell>
          <cell r="B1770" t="str">
            <v>Fornecimento e instalação de tee de polietileno - 3/4"" para mangueira de polietileno ou pvc marron</v>
          </cell>
          <cell r="C1770" t="str">
            <v>UN</v>
          </cell>
          <cell r="D1770">
            <v>1.9750000000000001</v>
          </cell>
        </row>
        <row r="1771">
          <cell r="A1771" t="str">
            <v>001.25.03720</v>
          </cell>
          <cell r="B1771" t="str">
            <v>Fornecimento e instalação de tee de polietileno  1""- para mangueira de polietileno ou pvc marron</v>
          </cell>
          <cell r="C1771" t="str">
            <v>UN</v>
          </cell>
          <cell r="D1771">
            <v>3.0501</v>
          </cell>
        </row>
        <row r="1772">
          <cell r="A1772" t="str">
            <v>001.25.03740</v>
          </cell>
          <cell r="B1772" t="str">
            <v>Fornecimento e instalação de uniao de polietileno - 3/4""- para mangueira de polietileno ou pvc marron</v>
          </cell>
          <cell r="C1772" t="str">
            <v>UN</v>
          </cell>
          <cell r="D1772">
            <v>1.4500999999999999</v>
          </cell>
        </row>
        <row r="1773">
          <cell r="A1773" t="str">
            <v>001.25.03760</v>
          </cell>
          <cell r="B1773" t="str">
            <v>Fornecimento e instalação de união de polietileno  - 1""-para mangueira de polietileno ou pvc marron</v>
          </cell>
          <cell r="C1773" t="str">
            <v>UN</v>
          </cell>
          <cell r="D1773">
            <v>1.8501000000000001</v>
          </cell>
        </row>
        <row r="1774">
          <cell r="A1774" t="str">
            <v>001.25.03780</v>
          </cell>
          <cell r="B1774" t="str">
            <v>Fornecimento e instalação de adaptador de polietileno  - 3/4""- para mangueira de polietileno ou pvc marron</v>
          </cell>
          <cell r="C1774" t="str">
            <v>UN</v>
          </cell>
          <cell r="D1774">
            <v>1.5501</v>
          </cell>
        </row>
        <row r="1775">
          <cell r="A1775" t="str">
            <v>001.25.03800</v>
          </cell>
          <cell r="B1775" t="str">
            <v>Fornecimento e instalação de adaptador de polietileno  - 1""- para mangueira de polietileno ou pvc marron</v>
          </cell>
          <cell r="C1775" t="str">
            <v>UN</v>
          </cell>
          <cell r="D1775">
            <v>1.7501</v>
          </cell>
        </row>
        <row r="1776">
          <cell r="A1776" t="str">
            <v>001.26</v>
          </cell>
          <cell r="B1776" t="str">
            <v>INSTALAÇÕES HIDRÁULICAS - TUBO GALVANIZADO</v>
          </cell>
          <cell r="D1776">
            <v>2510.4023999999999</v>
          </cell>
        </row>
        <row r="1777">
          <cell r="A1777" t="str">
            <v>001.26.00020</v>
          </cell>
          <cell r="B1777" t="str">
            <v>Fornecimento e Instalação de Tubo Ferro Galvanizado S/ Costura 4 Pol x  6.00 x 3.35mm</v>
          </cell>
          <cell r="C1777" t="str">
            <v>ML</v>
          </cell>
          <cell r="D1777">
            <v>87.686899999999994</v>
          </cell>
        </row>
        <row r="1778">
          <cell r="A1778" t="str">
            <v>001.26.00040</v>
          </cell>
          <cell r="B1778" t="str">
            <v>Fornecimento e Instalação de Tubo Ferro Galvanizado S/ Costura 3 Pol x  6.00 x 3.35mm</v>
          </cell>
          <cell r="C1778" t="str">
            <v>ML</v>
          </cell>
          <cell r="D1778">
            <v>61.173099999999998</v>
          </cell>
        </row>
        <row r="1779">
          <cell r="A1779" t="str">
            <v>001.26.00060</v>
          </cell>
          <cell r="B1779" t="str">
            <v>Fornecimento e Instalação de Tubo Ferro Galvanizado S/ Costura 2.5 Pol x  6.00 x 3.35mm</v>
          </cell>
          <cell r="C1779" t="str">
            <v>ML</v>
          </cell>
          <cell r="D1779">
            <v>51.073900000000002</v>
          </cell>
        </row>
        <row r="1780">
          <cell r="A1780" t="str">
            <v>001.26.00080</v>
          </cell>
          <cell r="B1780" t="str">
            <v>Fornecimento e Instalação de Tubo Ferro Galvanizado S/ Costura 2 Pol x  6.00 x 3.00mm</v>
          </cell>
          <cell r="C1780" t="str">
            <v>ML</v>
          </cell>
          <cell r="D1780">
            <v>36.705300000000001</v>
          </cell>
        </row>
        <row r="1781">
          <cell r="A1781" t="str">
            <v>001.26.00100</v>
          </cell>
          <cell r="B1781" t="str">
            <v>Fornecimento e Instalação de Tubo Ferro Galvanizado S/ Costura 1.5 Pol x  6.00 x 3.00mm</v>
          </cell>
          <cell r="C1781" t="str">
            <v>ML</v>
          </cell>
          <cell r="D1781">
            <v>28.337399999999999</v>
          </cell>
        </row>
        <row r="1782">
          <cell r="A1782" t="str">
            <v>001.26.00120</v>
          </cell>
          <cell r="B1782" t="str">
            <v>Fornecimento e Instalação de Tubo Ferro Galvanizado S/ Costura 1 1/4 Pol x 6.00 x 2.65mm</v>
          </cell>
          <cell r="C1782" t="str">
            <v>ML</v>
          </cell>
          <cell r="D1782">
            <v>23.322700000000001</v>
          </cell>
        </row>
        <row r="1783">
          <cell r="A1783" t="str">
            <v>001.26.00140</v>
          </cell>
          <cell r="B1783" t="str">
            <v>Fornecimento e Instalação de Tubo Ferro Galvanizado S/ Costura 1 Pol x 6.00 x 2.65mm</v>
          </cell>
          <cell r="C1783" t="str">
            <v>ML</v>
          </cell>
          <cell r="D1783">
            <v>18.498899999999999</v>
          </cell>
        </row>
        <row r="1784">
          <cell r="A1784" t="str">
            <v>001.26.00160</v>
          </cell>
          <cell r="B1784" t="str">
            <v>Fornecimento e Instalação de Tubo Ferro Galvanizado S/ Costura 3/4 Pol x 6.00 x 2.25mm</v>
          </cell>
          <cell r="C1784" t="str">
            <v>ML</v>
          </cell>
          <cell r="D1784">
            <v>12.9133</v>
          </cell>
        </row>
        <row r="1785">
          <cell r="A1785" t="str">
            <v>001.26.00180</v>
          </cell>
          <cell r="B1785" t="str">
            <v>Fornecimento e Instalação de Tubo Ferro Galvanizado S/ Costura 1/2 Pol x 6.00 x 2.25mm</v>
          </cell>
          <cell r="C1785" t="str">
            <v>ML</v>
          </cell>
          <cell r="D1785">
            <v>10.251899999999999</v>
          </cell>
        </row>
        <row r="1786">
          <cell r="A1786" t="str">
            <v>001.26.00200</v>
          </cell>
          <cell r="B1786" t="str">
            <v>Fornecimento e Instalação de Cotov.Redução de Ferro Galvanizado 90  2.5x2 Pol</v>
          </cell>
          <cell r="C1786" t="str">
            <v>UN</v>
          </cell>
          <cell r="D1786">
            <v>45.912599999999998</v>
          </cell>
        </row>
        <row r="1787">
          <cell r="A1787" t="str">
            <v>001.26.00220</v>
          </cell>
          <cell r="B1787" t="str">
            <v>Fornecimento e Instalação de Cotov.Redução de Ferro Galvanizado 90  2x1.5 Pol</v>
          </cell>
          <cell r="C1787" t="str">
            <v>UN</v>
          </cell>
          <cell r="D1787">
            <v>45.443899999999999</v>
          </cell>
        </row>
        <row r="1788">
          <cell r="A1788" t="str">
            <v>001.26.00240</v>
          </cell>
          <cell r="B1788" t="str">
            <v>Fornecimento e Instalação de Cotov.Redução de Ferro Galvanizado 90° 1.5x1 1/4 Pol</v>
          </cell>
          <cell r="C1788" t="str">
            <v>UN</v>
          </cell>
          <cell r="D1788">
            <v>21.543900000000001</v>
          </cell>
        </row>
        <row r="1789">
          <cell r="A1789" t="str">
            <v>001.26.00260</v>
          </cell>
          <cell r="B1789" t="str">
            <v>Fornecimento e Instalação de Cotov.Redução de Ferro Galvanizado 90° 1.5x1pol</v>
          </cell>
          <cell r="C1789" t="str">
            <v>UN</v>
          </cell>
          <cell r="D1789">
            <v>13.543900000000001</v>
          </cell>
        </row>
        <row r="1790">
          <cell r="A1790" t="str">
            <v>001.26.00280</v>
          </cell>
          <cell r="B1790" t="str">
            <v>Fornecimento e Instalação de Cotov.Redução de Ferro Galvanizado 90 1.5x3/4 Pol</v>
          </cell>
          <cell r="C1790" t="str">
            <v>UN</v>
          </cell>
          <cell r="D1790">
            <v>16.2439</v>
          </cell>
        </row>
        <row r="1791">
          <cell r="A1791" t="str">
            <v>001.26.00300</v>
          </cell>
          <cell r="B1791" t="str">
            <v>Fornecimento e Instalação de Cotov.Redução de Ferro Galvanizado 90° 1 1/4x1 Pol</v>
          </cell>
          <cell r="C1791" t="str">
            <v>UN</v>
          </cell>
          <cell r="D1791">
            <v>10.023899999999999</v>
          </cell>
        </row>
        <row r="1792">
          <cell r="A1792" t="str">
            <v>001.26.00320</v>
          </cell>
          <cell r="B1792" t="str">
            <v>Fornecimento e Instalação de Cotov.Redução de Ferro Galvanizado 90° 1 1/4x 3/4 Pol</v>
          </cell>
          <cell r="C1792" t="str">
            <v>UN</v>
          </cell>
          <cell r="D1792">
            <v>16.2439</v>
          </cell>
        </row>
        <row r="1793">
          <cell r="A1793" t="str">
            <v>001.26.00340</v>
          </cell>
          <cell r="B1793" t="str">
            <v>Fornecimento e Instalação de Cotov.Redução de Ferro Galvanizado 90° 1x3/4 Pol</v>
          </cell>
          <cell r="C1793" t="str">
            <v>UN</v>
          </cell>
          <cell r="D1793">
            <v>6.6851000000000003</v>
          </cell>
        </row>
        <row r="1794">
          <cell r="A1794" t="str">
            <v>001.26.00360</v>
          </cell>
          <cell r="B1794" t="str">
            <v>Fornecimento e Instalação de Cotov.Redução de Ferro Galvanizado 90° 1x1/2 Pol</v>
          </cell>
          <cell r="C1794" t="str">
            <v>UN</v>
          </cell>
          <cell r="D1794">
            <v>6.6851000000000003</v>
          </cell>
        </row>
        <row r="1795">
          <cell r="A1795" t="str">
            <v>001.26.00380</v>
          </cell>
          <cell r="B1795" t="str">
            <v>Fornecimento e Instalação de Cotov.Redução de Ferro Galvanizado 90° 3/4x1/2 Pol</v>
          </cell>
          <cell r="C1795" t="str">
            <v>UN</v>
          </cell>
          <cell r="D1795">
            <v>4.3851000000000004</v>
          </cell>
        </row>
        <row r="1796">
          <cell r="A1796" t="str">
            <v>001.26.00400</v>
          </cell>
          <cell r="B1796" t="str">
            <v>Fornecimento e Instalação de Bucha Redução Ferro Galvanizado 4x3 Pol</v>
          </cell>
          <cell r="C1796" t="str">
            <v>UN</v>
          </cell>
          <cell r="D1796">
            <v>31.4101</v>
          </cell>
        </row>
        <row r="1797">
          <cell r="A1797" t="str">
            <v>001.26.00420</v>
          </cell>
          <cell r="B1797" t="str">
            <v>Fornecimento e Instalação de Bucha Redução Ferro Galvanizado 4x2.5 Pol</v>
          </cell>
          <cell r="C1797" t="str">
            <v>UN</v>
          </cell>
          <cell r="D1797">
            <v>25.080100000000002</v>
          </cell>
        </row>
        <row r="1798">
          <cell r="A1798" t="str">
            <v>001.26.00440</v>
          </cell>
          <cell r="B1798" t="str">
            <v>Fornecimento e Instalação de Bucha Redução Ferro Galvanizado 4x2 Pol</v>
          </cell>
          <cell r="C1798" t="str">
            <v>UN</v>
          </cell>
          <cell r="D1798">
            <v>31.4101</v>
          </cell>
        </row>
        <row r="1799">
          <cell r="A1799" t="str">
            <v>001.26.00460</v>
          </cell>
          <cell r="B1799" t="str">
            <v>Fornecimento e Instalação de Bucha Redução Ferro Galvanizado 3x2.5 Pol</v>
          </cell>
          <cell r="C1799" t="str">
            <v>UN</v>
          </cell>
          <cell r="D1799">
            <v>18.921399999999998</v>
          </cell>
        </row>
        <row r="1800">
          <cell r="A1800" t="str">
            <v>001.26.00480</v>
          </cell>
          <cell r="B1800" t="str">
            <v>Forneicmento e Instalação de Bucha Redução Ferro Galvanizado 3x2 Pol</v>
          </cell>
          <cell r="C1800" t="str">
            <v>UN</v>
          </cell>
          <cell r="D1800">
            <v>18.921399999999998</v>
          </cell>
        </row>
        <row r="1801">
          <cell r="A1801" t="str">
            <v>001.26.00500</v>
          </cell>
          <cell r="B1801" t="str">
            <v>Fornecimento e Instalação de Bucha Redução Ferro Galvanizado 2.5x2 Pol</v>
          </cell>
          <cell r="C1801" t="str">
            <v>UN</v>
          </cell>
          <cell r="D1801">
            <v>12.5426</v>
          </cell>
        </row>
        <row r="1802">
          <cell r="A1802" t="str">
            <v>001.26.00520</v>
          </cell>
          <cell r="B1802" t="str">
            <v>Forneicmento e Instalação de Bucha Redução Ferro Galvanizado  2.5x1.5 Pol</v>
          </cell>
          <cell r="C1802" t="str">
            <v>UN</v>
          </cell>
          <cell r="D1802">
            <v>11.852600000000001</v>
          </cell>
        </row>
        <row r="1803">
          <cell r="A1803" t="str">
            <v>001.26.00540</v>
          </cell>
          <cell r="B1803" t="str">
            <v>Fornecimento e Instalação de Bucha Redução Ferro Galvanizado 2.5x1 1/4 Pol</v>
          </cell>
          <cell r="C1803" t="str">
            <v>UN</v>
          </cell>
          <cell r="D1803">
            <v>9.9925999999999995</v>
          </cell>
        </row>
        <row r="1804">
          <cell r="A1804" t="str">
            <v>001.26.00560</v>
          </cell>
          <cell r="B1804" t="str">
            <v>Fornecimento e Instalação de Bucha Redução Ferro Galvanizado. 2x1.5 Pol</v>
          </cell>
          <cell r="C1804" t="str">
            <v>UN</v>
          </cell>
          <cell r="D1804">
            <v>8.5938999999999997</v>
          </cell>
        </row>
        <row r="1805">
          <cell r="A1805" t="str">
            <v>001.26.00580</v>
          </cell>
          <cell r="B1805" t="str">
            <v>Fornecimento e Instalação de Bucha Redução Ferro Galvanizado 2x1 1/4 Pol</v>
          </cell>
          <cell r="C1805" t="str">
            <v>UN</v>
          </cell>
          <cell r="D1805">
            <v>8.2439</v>
          </cell>
        </row>
        <row r="1806">
          <cell r="A1806" t="str">
            <v>001.26.00600</v>
          </cell>
          <cell r="B1806" t="str">
            <v>Fornecimento e Instalação de Bucha Redução Ferro Galvanizado 2x1 Pol</v>
          </cell>
          <cell r="C1806" t="str">
            <v>UN</v>
          </cell>
          <cell r="D1806">
            <v>8.5338999999999992</v>
          </cell>
        </row>
        <row r="1807">
          <cell r="A1807" t="str">
            <v>001.26.00620</v>
          </cell>
          <cell r="B1807" t="str">
            <v>Fornecimento e Instalação de Bucha Redução Ferro Galvanizado 2x3/4 Pol</v>
          </cell>
          <cell r="C1807" t="str">
            <v>UN</v>
          </cell>
          <cell r="D1807">
            <v>8.5338999999999992</v>
          </cell>
        </row>
        <row r="1808">
          <cell r="A1808" t="str">
            <v>001.26.00640</v>
          </cell>
          <cell r="B1808" t="str">
            <v>Fornecimento e Instalação de Bucha Redução Ferro Galvanizado 1.5x1 1/4 Pol</v>
          </cell>
          <cell r="C1808" t="str">
            <v>UN</v>
          </cell>
          <cell r="D1808">
            <v>6.5739000000000001</v>
          </cell>
        </row>
        <row r="1809">
          <cell r="A1809" t="str">
            <v>001.26.00660</v>
          </cell>
          <cell r="B1809" t="str">
            <v>Fornecimento e Instalação de Bucha Redução Ferro Galvanizado 1.5x1 Pol</v>
          </cell>
          <cell r="C1809" t="str">
            <v>UN</v>
          </cell>
          <cell r="D1809">
            <v>6.2839</v>
          </cell>
        </row>
        <row r="1810">
          <cell r="A1810" t="str">
            <v>001.26.00680</v>
          </cell>
          <cell r="B1810" t="str">
            <v>Fornecimento e Instalação de Bucha Redução Ferro Galvanizado 1.5x3/4 Pol</v>
          </cell>
          <cell r="C1810" t="str">
            <v>UN</v>
          </cell>
          <cell r="D1810">
            <v>6.5538999999999996</v>
          </cell>
        </row>
        <row r="1811">
          <cell r="A1811" t="str">
            <v>001.26.00700</v>
          </cell>
          <cell r="B1811" t="str">
            <v>Fornecimento e Instalação de Bucha Redução Ferro Galvanizado 1 1/4x1 Pol</v>
          </cell>
          <cell r="C1811" t="str">
            <v>UN</v>
          </cell>
          <cell r="D1811">
            <v>5.8738999999999999</v>
          </cell>
        </row>
        <row r="1812">
          <cell r="A1812" t="str">
            <v>001.26.00720</v>
          </cell>
          <cell r="B1812" t="str">
            <v>Fornecimento e Instalação de Bucha Redução Ferro Galvanizado 1 1/4x3/4 Pol</v>
          </cell>
          <cell r="C1812" t="str">
            <v>UN</v>
          </cell>
          <cell r="D1812">
            <v>5.8838999999999997</v>
          </cell>
        </row>
        <row r="1813">
          <cell r="A1813" t="str">
            <v>001.26.00740</v>
          </cell>
          <cell r="B1813" t="str">
            <v>Fornecimento e Instalação de Bucha Redução Ferro Galvanizado 1 1/4x1/2 Pol</v>
          </cell>
          <cell r="C1813" t="str">
            <v>UN</v>
          </cell>
          <cell r="D1813">
            <v>5.5838999999999999</v>
          </cell>
        </row>
        <row r="1814">
          <cell r="A1814" t="str">
            <v>001.26.00760</v>
          </cell>
          <cell r="B1814" t="str">
            <v>Fornecimento e Instalação de Bucha Redução Ferro Galvanizado 1x3/4 Pol</v>
          </cell>
          <cell r="C1814" t="str">
            <v>UN</v>
          </cell>
          <cell r="D1814">
            <v>4.0850999999999997</v>
          </cell>
        </row>
        <row r="1815">
          <cell r="A1815" t="str">
            <v>001.26.00780</v>
          </cell>
          <cell r="B1815" t="str">
            <v>Fornecimento e Instalação de Bucha Redução Ferro Galvanizado 1x1/2 Pol</v>
          </cell>
          <cell r="C1815" t="str">
            <v>UN</v>
          </cell>
          <cell r="D1815">
            <v>4.0551000000000004</v>
          </cell>
        </row>
        <row r="1816">
          <cell r="A1816" t="str">
            <v>001.26.00800</v>
          </cell>
          <cell r="B1816" t="str">
            <v>Fornecimento e Instalação de Bucha Redução Ferro Galvanizado 3/4x1/2 Pol</v>
          </cell>
          <cell r="C1816" t="str">
            <v>UN</v>
          </cell>
          <cell r="D1816">
            <v>3.4350999999999998</v>
          </cell>
        </row>
        <row r="1817">
          <cell r="A1817" t="str">
            <v>001.26.00820</v>
          </cell>
          <cell r="B1817" t="str">
            <v>Fornecimento e Instalação de Luva De Redução De Ferro Galvanizado 4x3 Pol</v>
          </cell>
          <cell r="C1817" t="str">
            <v>UN</v>
          </cell>
          <cell r="D1817">
            <v>31.720099999999999</v>
          </cell>
        </row>
        <row r="1818">
          <cell r="A1818" t="str">
            <v>001.26.00840</v>
          </cell>
          <cell r="B1818" t="str">
            <v>Fornecimento e Instalação de Luva De Redução De Ferro Galvanizado 4x2.5 Pol</v>
          </cell>
          <cell r="C1818" t="str">
            <v>UN</v>
          </cell>
          <cell r="D1818">
            <v>23.440100000000001</v>
          </cell>
        </row>
        <row r="1819">
          <cell r="A1819" t="str">
            <v>001.26.00860</v>
          </cell>
          <cell r="B1819" t="str">
            <v>Fornecimento e Instalação de Luva De Redução De Ferro Galvanizado 4x2 Pol</v>
          </cell>
          <cell r="C1819" t="str">
            <v>UN</v>
          </cell>
          <cell r="D1819">
            <v>31.720099999999999</v>
          </cell>
        </row>
        <row r="1820">
          <cell r="A1820" t="str">
            <v>001.26.00880</v>
          </cell>
          <cell r="B1820" t="str">
            <v>Fornecimento e Instalação de Luva De Redução De Ferro Galvanizado 3x2.5 Pol</v>
          </cell>
          <cell r="C1820" t="str">
            <v>UN</v>
          </cell>
          <cell r="D1820">
            <v>22.481400000000001</v>
          </cell>
        </row>
        <row r="1821">
          <cell r="A1821" t="str">
            <v>001.26.00900</v>
          </cell>
          <cell r="B1821" t="str">
            <v>Fornecimento e Instalação de Luva De Redução De Ferro Galvanizado 3x2 Pol</v>
          </cell>
          <cell r="C1821" t="str">
            <v>UN</v>
          </cell>
          <cell r="D1821">
            <v>22.481400000000001</v>
          </cell>
        </row>
        <row r="1822">
          <cell r="A1822" t="str">
            <v>001.26.00920</v>
          </cell>
          <cell r="B1822" t="str">
            <v>Fornecimento e Instalação de Luva De Redução De Ferro Galvanizado 3x1.5 Pol</v>
          </cell>
          <cell r="C1822" t="str">
            <v>UN</v>
          </cell>
          <cell r="D1822">
            <v>22.481400000000001</v>
          </cell>
        </row>
        <row r="1823">
          <cell r="A1823" t="str">
            <v>001.26.00940</v>
          </cell>
          <cell r="B1823" t="str">
            <v>Fornecimento e Instalação de Luva De Redução De Ferro Galvanizado 2.5x2 Pol</v>
          </cell>
          <cell r="C1823" t="str">
            <v>UN</v>
          </cell>
          <cell r="D1823">
            <v>12.1126</v>
          </cell>
        </row>
        <row r="1824">
          <cell r="A1824" t="str">
            <v>001.26.00960</v>
          </cell>
          <cell r="B1824" t="str">
            <v>Fornecimento e Instalação de Luva De Redução De Ferro Galvanizado 2.5x1 1/4 Pol</v>
          </cell>
          <cell r="C1824" t="str">
            <v>UN</v>
          </cell>
          <cell r="D1824">
            <v>12.1126</v>
          </cell>
        </row>
        <row r="1825">
          <cell r="A1825" t="str">
            <v>001.26.00980</v>
          </cell>
          <cell r="B1825" t="str">
            <v>Fornecimento e Instalação de Luva De Redução De Ferro Galvanizado 2.5x1.5 Pol</v>
          </cell>
          <cell r="C1825" t="str">
            <v>UN</v>
          </cell>
          <cell r="D1825">
            <v>12.1126</v>
          </cell>
        </row>
        <row r="1826">
          <cell r="A1826" t="str">
            <v>001.26.01000</v>
          </cell>
          <cell r="B1826" t="str">
            <v>Fornecimento e Instalação de Luva De Redução De Ferro Galvanizado 2x1 1/4 Pol</v>
          </cell>
          <cell r="C1826" t="str">
            <v>UN</v>
          </cell>
          <cell r="D1826">
            <v>12.1126</v>
          </cell>
        </row>
        <row r="1827">
          <cell r="A1827" t="str">
            <v>001.26.01020</v>
          </cell>
          <cell r="B1827" t="str">
            <v>Fornecimento e Instalação de Luva De Redução De Ferro Galvanizado 2x1 Pol</v>
          </cell>
          <cell r="C1827" t="str">
            <v>UN</v>
          </cell>
          <cell r="D1827">
            <v>11.6439</v>
          </cell>
        </row>
        <row r="1828">
          <cell r="A1828" t="str">
            <v>001.26.01040</v>
          </cell>
          <cell r="B1828" t="str">
            <v>Fornecimento e Instalação de Luva De Redução De Ferro Galvanizado 1.5x1 Pol</v>
          </cell>
          <cell r="C1828" t="str">
            <v>UN</v>
          </cell>
          <cell r="D1828">
            <v>7.8438999999999997</v>
          </cell>
        </row>
        <row r="1829">
          <cell r="A1829" t="str">
            <v>001.26.01060</v>
          </cell>
          <cell r="B1829" t="str">
            <v>Fornecimento e Instalação de Luva De Redução De Ferro Galvanizado 11/4x1 Pol</v>
          </cell>
          <cell r="C1829" t="str">
            <v>UN</v>
          </cell>
          <cell r="D1829">
            <v>7.0438999999999998</v>
          </cell>
        </row>
        <row r="1830">
          <cell r="A1830" t="str">
            <v>001.26.01080</v>
          </cell>
          <cell r="B1830" t="str">
            <v>Fornecimento e Instalação de Luva De Redução De Ferro Galvanizado  1 1/4x3/4 Pol</v>
          </cell>
          <cell r="C1830" t="str">
            <v>UN</v>
          </cell>
          <cell r="D1830">
            <v>7.0438999999999998</v>
          </cell>
        </row>
        <row r="1831">
          <cell r="A1831" t="str">
            <v>001.26.01100</v>
          </cell>
          <cell r="B1831" t="str">
            <v>Fornecimento e Instalação de Luva De Redução De Ferro Galvanizado  1 1/4x1/2 Pol</v>
          </cell>
          <cell r="C1831" t="str">
            <v>UN</v>
          </cell>
          <cell r="D1831">
            <v>7.0438999999999998</v>
          </cell>
        </row>
        <row r="1832">
          <cell r="A1832" t="str">
            <v>001.26.01120</v>
          </cell>
          <cell r="B1832" t="str">
            <v>Fornecimento e Instalação de Luva De Redução De Ferro Galvanizado 1x3/4 Pol</v>
          </cell>
          <cell r="C1832" t="str">
            <v>UN</v>
          </cell>
          <cell r="D1832">
            <v>5.1750999999999996</v>
          </cell>
        </row>
        <row r="1833">
          <cell r="A1833" t="str">
            <v>001.26.01140</v>
          </cell>
          <cell r="B1833" t="str">
            <v>Fornecimento e Instalação de Luva De Redução De Ferro Galvanizado  1x1/2 Pol</v>
          </cell>
          <cell r="C1833" t="str">
            <v>UN</v>
          </cell>
          <cell r="D1833">
            <v>4.7751000000000001</v>
          </cell>
        </row>
        <row r="1834">
          <cell r="A1834" t="str">
            <v>001.26.01160</v>
          </cell>
          <cell r="B1834" t="str">
            <v>Fornecimento e Instalação de Luva De Redução De Ferro Galvanizado  3/4x1/2 Pol</v>
          </cell>
          <cell r="C1834" t="str">
            <v>UN</v>
          </cell>
          <cell r="D1834">
            <v>3.9750999999999999</v>
          </cell>
        </row>
        <row r="1835">
          <cell r="A1835" t="str">
            <v>001.26.01180</v>
          </cell>
          <cell r="B1835" t="str">
            <v>Fornecimento e Instalação de Cotov. De Ferro Galvanizado 90° 4 Pol</v>
          </cell>
          <cell r="C1835" t="str">
            <v>UN</v>
          </cell>
          <cell r="D1835">
            <v>50.440100000000001</v>
          </cell>
        </row>
        <row r="1836">
          <cell r="A1836" t="str">
            <v>001.26.01200</v>
          </cell>
          <cell r="B1836" t="str">
            <v>Fornecimento e Instalação de Cotov. De Ferro Galvanizado. 90° 3 Pol</v>
          </cell>
          <cell r="C1836" t="str">
            <v>UN</v>
          </cell>
          <cell r="D1836">
            <v>31.261399999999998</v>
          </cell>
        </row>
        <row r="1837">
          <cell r="A1837" t="str">
            <v>001.26.01220</v>
          </cell>
          <cell r="B1837" t="str">
            <v>Fornecimento e Instalação de Cotov. De Ferro Galvanizado 90° 2.5 Pol</v>
          </cell>
          <cell r="C1837" t="str">
            <v>UN</v>
          </cell>
          <cell r="D1837">
            <v>21.592600000000001</v>
          </cell>
        </row>
        <row r="1838">
          <cell r="A1838" t="str">
            <v>001.26.01240</v>
          </cell>
          <cell r="B1838" t="str">
            <v>Fornecimento e Instalação de Cotov. De Ferro Galvanizado 90° 2 Pol</v>
          </cell>
          <cell r="C1838" t="str">
            <v>UN</v>
          </cell>
          <cell r="D1838">
            <v>12.943899999999999</v>
          </cell>
        </row>
        <row r="1839">
          <cell r="A1839" t="str">
            <v>001.26.01260</v>
          </cell>
          <cell r="B1839" t="str">
            <v>Fornecimento e Instalação de Cotov. De Ferro Galvanizado 90° 1.5 Pol</v>
          </cell>
          <cell r="C1839" t="str">
            <v>UN</v>
          </cell>
          <cell r="D1839">
            <v>12.8439</v>
          </cell>
        </row>
        <row r="1840">
          <cell r="A1840" t="str">
            <v>001.26.01280</v>
          </cell>
          <cell r="B1840" t="str">
            <v>Fornecimento e Instalação de Cotov. De Ferro Galvanizado 90°  1 1/4 Pol</v>
          </cell>
          <cell r="C1840" t="str">
            <v>UN</v>
          </cell>
          <cell r="D1840">
            <v>10.023899999999999</v>
          </cell>
        </row>
        <row r="1841">
          <cell r="A1841" t="str">
            <v>001.26.01300</v>
          </cell>
          <cell r="B1841" t="str">
            <v>Fornecimento e Instalação de Cotov. De Ferro Galvanizado 90° 1 Pol</v>
          </cell>
          <cell r="C1841" t="str">
            <v>UN</v>
          </cell>
          <cell r="D1841">
            <v>6.6851000000000003</v>
          </cell>
        </row>
        <row r="1842">
          <cell r="A1842" t="str">
            <v>001.26.01320</v>
          </cell>
          <cell r="B1842" t="str">
            <v>Fornecimento e Instalação de Cotov. De Ferro Galvanizado 90°  3/4 Pol</v>
          </cell>
          <cell r="C1842" t="str">
            <v>UN</v>
          </cell>
          <cell r="D1842">
            <v>4.0850999999999997</v>
          </cell>
        </row>
        <row r="1843">
          <cell r="A1843" t="str">
            <v>001.26.01340</v>
          </cell>
          <cell r="B1843" t="str">
            <v>Fornecimento e Instalação de Cotov. De Ferro Galvanizado 90° 1/2 Pol</v>
          </cell>
          <cell r="C1843" t="str">
            <v>UN</v>
          </cell>
          <cell r="D1843">
            <v>3.5651000000000002</v>
          </cell>
        </row>
        <row r="1844">
          <cell r="A1844" t="str">
            <v>001.26.01360</v>
          </cell>
          <cell r="B1844" t="str">
            <v>Fornecimento e Instalação de Tee De Ferro Galvanizado 4 Pol</v>
          </cell>
          <cell r="C1844" t="str">
            <v>UN</v>
          </cell>
          <cell r="D1844">
            <v>54.587699999999998</v>
          </cell>
        </row>
        <row r="1845">
          <cell r="A1845" t="str">
            <v>001.26.01380</v>
          </cell>
          <cell r="B1845" t="str">
            <v>Fornecimento e Instalação de Tee De Ferro Galvanizado 3 Pol</v>
          </cell>
          <cell r="C1845" t="str">
            <v>UN</v>
          </cell>
          <cell r="D1845">
            <v>39.718899999999998</v>
          </cell>
        </row>
        <row r="1846">
          <cell r="A1846" t="str">
            <v>001.26.01400</v>
          </cell>
          <cell r="B1846" t="str">
            <v>Fornecimento e Instalação de Tee De Ferro Galvanizado 2.5 Pol</v>
          </cell>
          <cell r="C1846" t="str">
            <v>UN</v>
          </cell>
          <cell r="D1846">
            <v>30.2501</v>
          </cell>
        </row>
        <row r="1847">
          <cell r="A1847" t="str">
            <v>001.26.01420</v>
          </cell>
          <cell r="B1847" t="str">
            <v>Fornecimento e Instalação de Tee De Ferro Galvanizado 2 Pol</v>
          </cell>
          <cell r="C1847" t="str">
            <v>UN</v>
          </cell>
          <cell r="D1847">
            <v>17.303000000000001</v>
          </cell>
        </row>
        <row r="1848">
          <cell r="A1848" t="str">
            <v>001.26.01440</v>
          </cell>
          <cell r="B1848" t="str">
            <v>Fornecimento e Instalação de Tee De Ferro Galvanizado 1.5 Pol</v>
          </cell>
          <cell r="C1848" t="str">
            <v>UN</v>
          </cell>
          <cell r="D1848">
            <v>11.8314</v>
          </cell>
        </row>
        <row r="1849">
          <cell r="A1849" t="str">
            <v>001.26.01460</v>
          </cell>
          <cell r="B1849" t="str">
            <v>Fornecimento e Instalação de Tee De Ferro Galvanizado 1 1/4 Pol</v>
          </cell>
          <cell r="C1849" t="str">
            <v>UN</v>
          </cell>
          <cell r="D1849">
            <v>10.6814</v>
          </cell>
        </row>
        <row r="1850">
          <cell r="A1850" t="str">
            <v>001.26.01480</v>
          </cell>
          <cell r="B1850" t="str">
            <v>Fornecimento e Instalação de Tee De Ferro Galvanizado 1 Pol</v>
          </cell>
          <cell r="C1850" t="str">
            <v>UN</v>
          </cell>
          <cell r="D1850">
            <v>7.5625999999999998</v>
          </cell>
        </row>
        <row r="1851">
          <cell r="A1851" t="str">
            <v>001.26.01500</v>
          </cell>
          <cell r="B1851" t="str">
            <v>Fornecimento e Instalação de Tee De Ferro Galvanizado 3/4 Pol</v>
          </cell>
          <cell r="C1851" t="str">
            <v>UN</v>
          </cell>
          <cell r="D1851">
            <v>5.5125999999999999</v>
          </cell>
        </row>
        <row r="1852">
          <cell r="A1852" t="str">
            <v>001.26.01520</v>
          </cell>
          <cell r="B1852" t="str">
            <v>Fornecimento e Instalação de Tee De Ferro Galvanizado 1/2 Pol</v>
          </cell>
          <cell r="C1852" t="str">
            <v>UN</v>
          </cell>
          <cell r="D1852">
            <v>4.1525999999999996</v>
          </cell>
        </row>
        <row r="1853">
          <cell r="A1853" t="str">
            <v>001.26.01540</v>
          </cell>
          <cell r="B1853" t="str">
            <v>Fornecimento e Instalação de Tee Redução De Ferro Galvanizado 4x3 Pol</v>
          </cell>
          <cell r="C1853" t="str">
            <v>UN</v>
          </cell>
          <cell r="D1853">
            <v>90.187700000000007</v>
          </cell>
        </row>
        <row r="1854">
          <cell r="A1854" t="str">
            <v>001.26.01560</v>
          </cell>
          <cell r="B1854" t="str">
            <v>Fornecimento e Instalação de Tee Redução De Ferro Galvanizado 4x2 Pol</v>
          </cell>
          <cell r="C1854" t="str">
            <v>UN</v>
          </cell>
          <cell r="D1854">
            <v>90.187700000000007</v>
          </cell>
        </row>
        <row r="1855">
          <cell r="A1855" t="str">
            <v>001.26.01580</v>
          </cell>
          <cell r="B1855" t="str">
            <v>Fornecimento e Instalação de Tee Redução De Ferro Galvanizado 3x2.5 Pol</v>
          </cell>
          <cell r="C1855" t="str">
            <v>UN</v>
          </cell>
          <cell r="D1855">
            <v>49.218899999999998</v>
          </cell>
        </row>
        <row r="1856">
          <cell r="A1856" t="str">
            <v>001.26.01600</v>
          </cell>
          <cell r="B1856" t="str">
            <v>Fornecimento e Instalação de Tee Redução De Ferro Galvanizado 3x2 Pol</v>
          </cell>
          <cell r="C1856" t="str">
            <v>UN</v>
          </cell>
          <cell r="D1856">
            <v>31.6189</v>
          </cell>
        </row>
        <row r="1857">
          <cell r="A1857" t="str">
            <v>001.26.01620</v>
          </cell>
          <cell r="B1857" t="str">
            <v>Fornecimento e Instalação de Tee Redução De Ferro Galvanizado 3x1.5 Pol</v>
          </cell>
          <cell r="C1857" t="str">
            <v>UN</v>
          </cell>
          <cell r="D1857">
            <v>31.6189</v>
          </cell>
        </row>
        <row r="1858">
          <cell r="A1858" t="str">
            <v>001.26.01640</v>
          </cell>
          <cell r="B1858" t="str">
            <v>Fornecimento e Instalação de Tee Redução De Ferro Galvanizado 2.5x2 Pol</v>
          </cell>
          <cell r="C1858" t="str">
            <v>UN</v>
          </cell>
          <cell r="D1858">
            <v>38.190100000000001</v>
          </cell>
        </row>
        <row r="1859">
          <cell r="A1859" t="str">
            <v>001.26.01660</v>
          </cell>
          <cell r="B1859" t="str">
            <v>Fornecimento e Instalação de Tee Redução De Ferro Galvanizado 2.5x1 1/4 Pol</v>
          </cell>
          <cell r="C1859" t="str">
            <v>UN</v>
          </cell>
          <cell r="D1859">
            <v>26.2501</v>
          </cell>
        </row>
        <row r="1860">
          <cell r="A1860" t="str">
            <v>001.26.01680</v>
          </cell>
          <cell r="B1860" t="str">
            <v>Fornecimento e Instalação de Tee Redução De Ferro Galvanizado 2x11/2pol</v>
          </cell>
          <cell r="C1860" t="str">
            <v>UN</v>
          </cell>
          <cell r="D1860">
            <v>14.700100000000001</v>
          </cell>
        </row>
        <row r="1861">
          <cell r="A1861" t="str">
            <v>001.26.01700</v>
          </cell>
          <cell r="B1861" t="str">
            <v>Fornecimento e Instalação de Tee Redução De Ferro Galvanizado 2x11/4pol</v>
          </cell>
          <cell r="C1861" t="str">
            <v>UN</v>
          </cell>
          <cell r="D1861">
            <v>17.700099999999999</v>
          </cell>
        </row>
        <row r="1862">
          <cell r="A1862" t="str">
            <v>001.26.01720</v>
          </cell>
          <cell r="B1862" t="str">
            <v>Fornecimento e Instalação de Tee Redução De Ferro Galvanizado 2x1 Pol</v>
          </cell>
          <cell r="C1862" t="str">
            <v>UN</v>
          </cell>
          <cell r="D1862">
            <v>13.7814</v>
          </cell>
        </row>
        <row r="1863">
          <cell r="A1863" t="str">
            <v>001.26.01740</v>
          </cell>
          <cell r="B1863" t="str">
            <v>Fornecimento e Instalação de Tee Redução De Ferro Galvanizado 1.5 X 1.1/4 Pol</v>
          </cell>
          <cell r="C1863" t="str">
            <v>UN</v>
          </cell>
          <cell r="D1863">
            <v>9.8513999999999999</v>
          </cell>
        </row>
        <row r="1864">
          <cell r="A1864" t="str">
            <v>001.26.01760</v>
          </cell>
          <cell r="B1864" t="str">
            <v>Fornecimento e Instalação de Tee Redução De Ferro Galvanizado 1.5 X 1 Pol</v>
          </cell>
          <cell r="C1864" t="str">
            <v>UN</v>
          </cell>
          <cell r="D1864">
            <v>14.1014</v>
          </cell>
        </row>
        <row r="1865">
          <cell r="A1865" t="str">
            <v>001.26.01780</v>
          </cell>
          <cell r="B1865" t="str">
            <v>Fornecimento e Instalação de Tee Redução De Ferro Galvanizado 1.5x3/4 Pol</v>
          </cell>
          <cell r="C1865" t="str">
            <v>UN</v>
          </cell>
          <cell r="D1865">
            <v>10.571400000000001</v>
          </cell>
        </row>
        <row r="1866">
          <cell r="A1866" t="str">
            <v>001.26.01800</v>
          </cell>
          <cell r="B1866" t="str">
            <v>Fornecimento e Instalação de Tee Redução De Ferro Galvanizado 1 1/4x1 Pol</v>
          </cell>
          <cell r="C1866" t="str">
            <v>UN</v>
          </cell>
          <cell r="D1866">
            <v>9.4814000000000007</v>
          </cell>
        </row>
        <row r="1867">
          <cell r="A1867" t="str">
            <v>001.26.01820</v>
          </cell>
          <cell r="B1867" t="str">
            <v>Fornecimento e Instalação de Tee Redução De Ferro Galvanizado 1 1/4x3/4 Pol</v>
          </cell>
          <cell r="C1867" t="str">
            <v>UN</v>
          </cell>
          <cell r="D1867">
            <v>9.4814000000000007</v>
          </cell>
        </row>
        <row r="1868">
          <cell r="A1868" t="str">
            <v>001.26.01840</v>
          </cell>
          <cell r="B1868" t="str">
            <v>Fornecimento e Instalação de Tee Redução De Ferro Galvanizado 1 1/4x1/2 Pol</v>
          </cell>
          <cell r="C1868" t="str">
            <v>UN</v>
          </cell>
          <cell r="D1868">
            <v>8.5814000000000004</v>
          </cell>
        </row>
        <row r="1869">
          <cell r="A1869" t="str">
            <v>001.26.01860</v>
          </cell>
          <cell r="B1869" t="str">
            <v>Fornecimento e Instalação de Tee Redução De Ferro Galvanizado 1x3/4 Pol</v>
          </cell>
          <cell r="C1869" t="str">
            <v>UN</v>
          </cell>
          <cell r="D1869">
            <v>5.8525999999999998</v>
          </cell>
        </row>
        <row r="1870">
          <cell r="A1870" t="str">
            <v>001.26.01880</v>
          </cell>
          <cell r="B1870" t="str">
            <v>Fornecimento e Instalação de Tee Redução De Ferro Galvanizado 1x1/2 Pol</v>
          </cell>
          <cell r="C1870" t="str">
            <v>UN</v>
          </cell>
          <cell r="D1870">
            <v>8.6026000000000007</v>
          </cell>
        </row>
        <row r="1871">
          <cell r="A1871" t="str">
            <v>001.26.01900</v>
          </cell>
          <cell r="B1871" t="str">
            <v>Fornecimento e Instalação de Tee Redução De Ferro Galvanizado 3/4x1/2 Pol</v>
          </cell>
          <cell r="C1871" t="str">
            <v>UN</v>
          </cell>
          <cell r="D1871">
            <v>4.4526000000000003</v>
          </cell>
        </row>
        <row r="1872">
          <cell r="A1872" t="str">
            <v>001.26.01920</v>
          </cell>
          <cell r="B1872" t="str">
            <v>Fornecimento e Instalação de Luva Simples De Ferro Galvanizado 4 Pol</v>
          </cell>
          <cell r="C1872" t="str">
            <v>UN</v>
          </cell>
          <cell r="D1872">
            <v>33.700099999999999</v>
          </cell>
        </row>
        <row r="1873">
          <cell r="A1873" t="str">
            <v>001.26.01940</v>
          </cell>
          <cell r="B1873" t="str">
            <v>Fornecimento e Instalação de Luva Simples De Ferro Galvanizado 3 Pol</v>
          </cell>
          <cell r="C1873" t="str">
            <v>UN</v>
          </cell>
          <cell r="D1873">
            <v>26.1814</v>
          </cell>
        </row>
        <row r="1874">
          <cell r="A1874" t="str">
            <v>001.26.01960</v>
          </cell>
          <cell r="B1874" t="str">
            <v>Fornecimento e Instalação de Luva Simples De Ferro Galvanizado 2.5 Pol</v>
          </cell>
          <cell r="C1874" t="str">
            <v>UN</v>
          </cell>
          <cell r="D1874">
            <v>18.3126</v>
          </cell>
        </row>
        <row r="1875">
          <cell r="A1875" t="str">
            <v>001.26.01980</v>
          </cell>
          <cell r="B1875" t="str">
            <v>Fornecimento e Instalação de Luva Simples De Ferro Galvanizado 2 Pol</v>
          </cell>
          <cell r="C1875" t="str">
            <v>UN</v>
          </cell>
          <cell r="D1875">
            <v>10.443899999999999</v>
          </cell>
        </row>
        <row r="1876">
          <cell r="A1876" t="str">
            <v>001.26.02000</v>
          </cell>
          <cell r="B1876" t="str">
            <v>Fornecimento e Instalação de Luva Simples De Ferro Galvanizado 1.5 Pol</v>
          </cell>
          <cell r="C1876" t="str">
            <v>UN</v>
          </cell>
          <cell r="D1876">
            <v>7.8438999999999997</v>
          </cell>
        </row>
        <row r="1877">
          <cell r="A1877" t="str">
            <v>001.26.02020</v>
          </cell>
          <cell r="B1877" t="str">
            <v>Fornecimento e Instalação de Luva Simples De Ferro Galvanizado 1 1/4/Pol</v>
          </cell>
          <cell r="C1877" t="str">
            <v>UN</v>
          </cell>
          <cell r="D1877">
            <v>6.2938999999999998</v>
          </cell>
        </row>
        <row r="1878">
          <cell r="A1878" t="str">
            <v>001.26.02040</v>
          </cell>
          <cell r="B1878" t="str">
            <v>Fornecimento e Instalação de Luva Simples De Ferro Galvanizado 1 Pol</v>
          </cell>
          <cell r="C1878" t="str">
            <v>UN</v>
          </cell>
          <cell r="D1878">
            <v>5.0251000000000001</v>
          </cell>
        </row>
        <row r="1879">
          <cell r="A1879" t="str">
            <v>001.26.02060</v>
          </cell>
          <cell r="B1879" t="str">
            <v>Fornecimento e Instalação de Luva Simples De Ferro Galvanizado 3/4 Pol</v>
          </cell>
          <cell r="C1879" t="str">
            <v>UN</v>
          </cell>
          <cell r="D1879">
            <v>3.8250999999999999</v>
          </cell>
        </row>
        <row r="1880">
          <cell r="A1880" t="str">
            <v>001.26.02080</v>
          </cell>
          <cell r="B1880" t="str">
            <v>Fornecimento e Instalação de Luva Simples De Ferro Galvanizado 1/2 Pol</v>
          </cell>
          <cell r="C1880" t="str">
            <v>UN</v>
          </cell>
          <cell r="D1880">
            <v>3.1251000000000002</v>
          </cell>
        </row>
        <row r="1881">
          <cell r="A1881" t="str">
            <v>001.26.02100</v>
          </cell>
          <cell r="B1881" t="str">
            <v>Fornecimento e Instalação de União Assento Plano De Ferro Galvanizado 4 Pol</v>
          </cell>
          <cell r="C1881" t="str">
            <v>UN</v>
          </cell>
          <cell r="D1881">
            <v>56.250100000000003</v>
          </cell>
        </row>
        <row r="1882">
          <cell r="A1882" t="str">
            <v>001.26.02120</v>
          </cell>
          <cell r="B1882" t="str">
            <v>Fornecimento e Instalação de União Assento Plano De Ferro Galvanizado 3 Pol</v>
          </cell>
          <cell r="C1882" t="str">
            <v>UN</v>
          </cell>
          <cell r="D1882">
            <v>45.781399999999998</v>
          </cell>
        </row>
        <row r="1883">
          <cell r="A1883" t="str">
            <v>001.26.02140</v>
          </cell>
          <cell r="B1883" t="str">
            <v>Fornecimento e Instalação de União Assento Plano De Ferro Galvanizado 2.5 Pol</v>
          </cell>
          <cell r="C1883" t="str">
            <v>UN</v>
          </cell>
          <cell r="D1883">
            <v>37.231400000000001</v>
          </cell>
        </row>
        <row r="1884">
          <cell r="A1884" t="str">
            <v>001.26.02160</v>
          </cell>
          <cell r="B1884" t="str">
            <v>Fornecimento e Instalação de União Assento Plano De Ferro Galvanizado 2 Pol</v>
          </cell>
          <cell r="C1884" t="str">
            <v>UN</v>
          </cell>
          <cell r="D1884">
            <v>26.3126</v>
          </cell>
        </row>
        <row r="1885">
          <cell r="A1885" t="str">
            <v>001.26.02180</v>
          </cell>
          <cell r="B1885" t="str">
            <v>Fornecimento e Instalação de União Assento Plano De Ferro Galvanizado 1.5 Pol</v>
          </cell>
          <cell r="C1885" t="str">
            <v>UN</v>
          </cell>
          <cell r="D1885">
            <v>18.712599999999998</v>
          </cell>
        </row>
        <row r="1886">
          <cell r="A1886" t="str">
            <v>001.26.02200</v>
          </cell>
          <cell r="B1886" t="str">
            <v>Fornecimento e Instalação de União Assento Plano De Ferro Galvanizado 1 1/4 Pol</v>
          </cell>
          <cell r="C1886" t="str">
            <v>UN</v>
          </cell>
          <cell r="D1886">
            <v>15.7126</v>
          </cell>
        </row>
        <row r="1887">
          <cell r="A1887" t="str">
            <v>001.26.02220</v>
          </cell>
          <cell r="B1887" t="str">
            <v>Fornecimento e Instalação de União Assento Plano De Ferro Galvanizado 1 Pol</v>
          </cell>
          <cell r="C1887" t="str">
            <v>UN</v>
          </cell>
          <cell r="D1887">
            <v>10.8439</v>
          </cell>
        </row>
        <row r="1888">
          <cell r="A1888" t="str">
            <v>001.26.02240</v>
          </cell>
          <cell r="B1888" t="str">
            <v>Fornecimento e Instalação de União Assento Plano De Ferro Galvanizado 3/4 Pol</v>
          </cell>
          <cell r="C1888" t="str">
            <v>UN</v>
          </cell>
          <cell r="D1888">
            <v>10.2439</v>
          </cell>
        </row>
        <row r="1889">
          <cell r="A1889" t="str">
            <v>001.26.02260</v>
          </cell>
          <cell r="B1889" t="str">
            <v>Fornecimento e Instalação de União Assento Plano De Ferro Galvanizado 1/2 Pol</v>
          </cell>
          <cell r="C1889" t="str">
            <v>UN</v>
          </cell>
          <cell r="D1889">
            <v>7.8438999999999997</v>
          </cell>
        </row>
        <row r="1890">
          <cell r="A1890" t="str">
            <v>001.26.02280</v>
          </cell>
          <cell r="B1890" t="str">
            <v>Fornecimento e Instalação de Flanges C/Sextavados De Ferro Galvanizado 4 Pol</v>
          </cell>
          <cell r="C1890" t="str">
            <v>UN</v>
          </cell>
          <cell r="D1890">
            <v>44.067399999999999</v>
          </cell>
        </row>
        <row r="1891">
          <cell r="A1891" t="str">
            <v>001.26.02300</v>
          </cell>
          <cell r="B1891" t="str">
            <v>Fornecimento e Instalação de Flanges C/Sextavados De Ferro Galvanizado 3 Pol</v>
          </cell>
          <cell r="C1891" t="str">
            <v>UN</v>
          </cell>
          <cell r="D1891">
            <v>34.680100000000003</v>
          </cell>
        </row>
        <row r="1892">
          <cell r="A1892" t="str">
            <v>001.26.02320</v>
          </cell>
          <cell r="B1892" t="str">
            <v>Fornecimento e Instalação de Flanges C/Sextavados De Ferro Galvanizado  2.5 Pol</v>
          </cell>
          <cell r="C1892" t="str">
            <v>UN</v>
          </cell>
          <cell r="D1892">
            <v>23.7514</v>
          </cell>
        </row>
        <row r="1893">
          <cell r="A1893" t="str">
            <v>001.26.02340</v>
          </cell>
          <cell r="B1893" t="str">
            <v>Fornecimento e Instalação de Flanges C/Sextavados De Ferro Galvanizado 2 Pol</v>
          </cell>
          <cell r="C1893" t="str">
            <v>UN</v>
          </cell>
          <cell r="D1893">
            <v>17.262599999999999</v>
          </cell>
        </row>
        <row r="1894">
          <cell r="A1894" t="str">
            <v>001.26.02360</v>
          </cell>
          <cell r="B1894" t="str">
            <v>Fornecimento e Instalação de Flanges C/Sextavados De Ferro Galvanizado 1.5 Pol</v>
          </cell>
          <cell r="C1894" t="str">
            <v>UN</v>
          </cell>
          <cell r="D1894">
            <v>7.2938999999999998</v>
          </cell>
        </row>
        <row r="1895">
          <cell r="A1895" t="str">
            <v>001.26.02380</v>
          </cell>
          <cell r="B1895" t="str">
            <v>Fornecimento e Instalação de Flanges C/Sextavados De Ferro Galvanizado 1 1/4 Pol</v>
          </cell>
          <cell r="C1895" t="str">
            <v>UN</v>
          </cell>
          <cell r="D1895">
            <v>6.5438999999999998</v>
          </cell>
        </row>
        <row r="1896">
          <cell r="A1896" t="str">
            <v>001.26.02400</v>
          </cell>
          <cell r="B1896" t="str">
            <v>Fornecimento e Instalação de Flanges C/Sextavados De  Ferro Galvanizado 1 Pol</v>
          </cell>
          <cell r="C1896" t="str">
            <v>UN</v>
          </cell>
          <cell r="D1896">
            <v>5.6750999999999996</v>
          </cell>
        </row>
        <row r="1897">
          <cell r="A1897" t="str">
            <v>001.26.02420</v>
          </cell>
          <cell r="B1897" t="str">
            <v>Fornecimento e Instalação de Flanges C/Sextavados De Ferro Galvanizado  3/4 Pol</v>
          </cell>
          <cell r="C1897" t="str">
            <v>UN</v>
          </cell>
          <cell r="D1897">
            <v>7.0050999999999997</v>
          </cell>
        </row>
        <row r="1898">
          <cell r="A1898" t="str">
            <v>001.26.02440</v>
          </cell>
          <cell r="B1898" t="str">
            <v>Fornecimento e Instalação de Flanges C/Sextavados De Ferro Galvanizado 1/2 Pol</v>
          </cell>
          <cell r="C1898" t="str">
            <v>UN</v>
          </cell>
          <cell r="D1898">
            <v>6.0450999999999997</v>
          </cell>
        </row>
        <row r="1899">
          <cell r="A1899" t="str">
            <v>001.26.02460</v>
          </cell>
          <cell r="B1899" t="str">
            <v>Fornecimento e Instalação de Niples Duplos De Ferro Galvanizado 4 Pol</v>
          </cell>
          <cell r="C1899" t="str">
            <v>UN</v>
          </cell>
          <cell r="D1899">
            <v>35.250100000000003</v>
          </cell>
        </row>
        <row r="1900">
          <cell r="A1900" t="str">
            <v>001.26.02480</v>
          </cell>
          <cell r="B1900" t="str">
            <v>Fornecimento e Instalação de Niples Duplos De Ferro Galvanizado 3 Pol</v>
          </cell>
          <cell r="C1900" t="str">
            <v>UN</v>
          </cell>
          <cell r="D1900">
            <v>19.581399999999999</v>
          </cell>
        </row>
        <row r="1901">
          <cell r="A1901" t="str">
            <v>001.26.02500</v>
          </cell>
          <cell r="B1901" t="str">
            <v>Fornecimento e Instalação de Niples Duplos De Ferro Galvanizado 2.5 Pol</v>
          </cell>
          <cell r="C1901" t="str">
            <v>UN</v>
          </cell>
          <cell r="D1901">
            <v>13.762600000000001</v>
          </cell>
        </row>
        <row r="1902">
          <cell r="A1902" t="str">
            <v>001.26.02520</v>
          </cell>
          <cell r="B1902" t="str">
            <v>Fornecimento e Instalação de Niples Duplos De Ferro Galvanizado 2 Pol</v>
          </cell>
          <cell r="C1902" t="str">
            <v>UN</v>
          </cell>
          <cell r="D1902">
            <v>10.943899999999999</v>
          </cell>
        </row>
        <row r="1903">
          <cell r="A1903" t="str">
            <v>001.26.02540</v>
          </cell>
          <cell r="B1903" t="str">
            <v>Fornecimento e Instalação de Niples Duplos De Ferro Galvanizado 1.5 Pol</v>
          </cell>
          <cell r="C1903" t="str">
            <v>UN</v>
          </cell>
          <cell r="D1903">
            <v>6.2938999999999998</v>
          </cell>
        </row>
        <row r="1904">
          <cell r="A1904" t="str">
            <v>001.26.02560</v>
          </cell>
          <cell r="B1904" t="str">
            <v>Fornecimento e Instalação de Niples Duplos De Ferro Galvanizado 1 1/4 Pol</v>
          </cell>
          <cell r="C1904" t="str">
            <v>UN</v>
          </cell>
          <cell r="D1904">
            <v>5.8438999999999997</v>
          </cell>
        </row>
        <row r="1905">
          <cell r="A1905" t="str">
            <v>001.26.02580</v>
          </cell>
          <cell r="B1905" t="str">
            <v>Fornecimento e Instalação de Niples Duplos De Ferro Galvanizado 1 Pol</v>
          </cell>
          <cell r="C1905" t="str">
            <v>UN</v>
          </cell>
          <cell r="D1905">
            <v>4.4751000000000003</v>
          </cell>
        </row>
        <row r="1906">
          <cell r="A1906" t="str">
            <v>001.26.02600</v>
          </cell>
          <cell r="B1906" t="str">
            <v>Fornecimento e Instalação de Niples Duplos De Ferro Galvanizado 3/4 Pol</v>
          </cell>
          <cell r="C1906" t="str">
            <v>UN</v>
          </cell>
          <cell r="D1906">
            <v>3.4251</v>
          </cell>
        </row>
        <row r="1907">
          <cell r="A1907" t="str">
            <v>001.26.02620</v>
          </cell>
          <cell r="B1907" t="str">
            <v>Fornecimento e Instalação de Niples Duplos De Ferro Galvanizado 1/2 Pol</v>
          </cell>
          <cell r="C1907" t="str">
            <v>UN</v>
          </cell>
          <cell r="D1907">
            <v>2.9750999999999999</v>
          </cell>
        </row>
        <row r="1908">
          <cell r="A1908" t="str">
            <v>001.26.02640</v>
          </cell>
          <cell r="B1908" t="str">
            <v>Fornecimento e Instalação de Tampão Ou Cap De Ferro Galvanizado 4 Pol</v>
          </cell>
          <cell r="C1908" t="str">
            <v>UN</v>
          </cell>
          <cell r="D1908">
            <v>23.1814</v>
          </cell>
        </row>
        <row r="1909">
          <cell r="A1909" t="str">
            <v>001.26.02660</v>
          </cell>
          <cell r="B1909" t="str">
            <v>Fornecimento e Instalação de Tampão Ou Cap De Ferro Galvanizado 3 Pol</v>
          </cell>
          <cell r="C1909" t="str">
            <v>UN</v>
          </cell>
          <cell r="D1909">
            <v>16.512599999999999</v>
          </cell>
        </row>
        <row r="1910">
          <cell r="A1910" t="str">
            <v>001.26.02680</v>
          </cell>
          <cell r="B1910" t="str">
            <v>Fornecimento e Instalação de Tampão Ou Cap De Ferro Galvanizado 2.5 Pol</v>
          </cell>
          <cell r="C1910" t="str">
            <v>UN</v>
          </cell>
          <cell r="D1910">
            <v>9.4438999999999993</v>
          </cell>
        </row>
        <row r="1911">
          <cell r="A1911" t="str">
            <v>001.26.02700</v>
          </cell>
          <cell r="B1911" t="str">
            <v>Fornecimento e Instalação de Tampão Ou Cap De Ferro Galvanizado 2 Pol</v>
          </cell>
          <cell r="C1911" t="str">
            <v>UN</v>
          </cell>
          <cell r="D1911">
            <v>7.0251000000000001</v>
          </cell>
        </row>
        <row r="1912">
          <cell r="A1912" t="str">
            <v>001.26.02720</v>
          </cell>
          <cell r="B1912" t="str">
            <v>Fornecimento e Instalação de Tampão Ou Cap De Ferro Galvanizado 1.5 Pol</v>
          </cell>
          <cell r="C1912" t="str">
            <v>UN</v>
          </cell>
          <cell r="D1912">
            <v>5.4751000000000003</v>
          </cell>
        </row>
        <row r="1913">
          <cell r="A1913" t="str">
            <v>001.26.02740</v>
          </cell>
          <cell r="B1913" t="str">
            <v>Fornecimento e Instalação de Tampão Ou Cap De Ferro Galvanizado 1 1/4 Pol</v>
          </cell>
          <cell r="C1913" t="str">
            <v>UN</v>
          </cell>
          <cell r="D1913">
            <v>5.5251000000000001</v>
          </cell>
        </row>
        <row r="1914">
          <cell r="A1914" t="str">
            <v>001.26.02760</v>
          </cell>
          <cell r="B1914" t="str">
            <v>Fornecimento e Instalação de Tampão Ou Cap De Ferro Galvanizado 1 Pol</v>
          </cell>
          <cell r="C1914" t="str">
            <v>UN</v>
          </cell>
          <cell r="D1914">
            <v>3.6063000000000001</v>
          </cell>
        </row>
        <row r="1915">
          <cell r="A1915" t="str">
            <v>001.26.02780</v>
          </cell>
          <cell r="B1915" t="str">
            <v>Fornecimento e Instalação de Tampão Ou Cap De Ferro Galvanizado 3/4 Pol</v>
          </cell>
          <cell r="C1915" t="str">
            <v>UN</v>
          </cell>
          <cell r="D1915">
            <v>2.7363</v>
          </cell>
        </row>
        <row r="1916">
          <cell r="A1916" t="str">
            <v>001.26.02800</v>
          </cell>
          <cell r="B1916" t="str">
            <v>Fornecimento e Instalação de Tampão Ou Cap De Ferro Galvanizado 1/2 Pol</v>
          </cell>
          <cell r="C1916" t="str">
            <v>UN</v>
          </cell>
          <cell r="D1916">
            <v>2.5063</v>
          </cell>
        </row>
        <row r="1917">
          <cell r="A1917" t="str">
            <v>001.27</v>
          </cell>
          <cell r="B1917" t="str">
            <v>INSTALAÇÕES HIDRÁULICAS - VÁLVULAS E REGISTROS</v>
          </cell>
          <cell r="D1917">
            <v>3047.9119999999998</v>
          </cell>
        </row>
        <row r="1918">
          <cell r="A1918" t="str">
            <v>001.27.00020</v>
          </cell>
          <cell r="B1918" t="str">
            <v>Registro de gaveta em acabamento bruto (amarelo) s/ canopla n.1502 4 pol</v>
          </cell>
          <cell r="C1918" t="str">
            <v>UN</v>
          </cell>
          <cell r="D1918">
            <v>266.3886</v>
          </cell>
        </row>
        <row r="1919">
          <cell r="A1919" t="str">
            <v>001.27.00040</v>
          </cell>
          <cell r="B1919" t="str">
            <v>Registro de gaveta em acabamento bruto (amarelo) s/ canopla n.1502 3 pol</v>
          </cell>
          <cell r="C1919" t="str">
            <v>UN</v>
          </cell>
          <cell r="D1919">
            <v>160.45590000000001</v>
          </cell>
        </row>
        <row r="1920">
          <cell r="A1920" t="str">
            <v>001.27.00060</v>
          </cell>
          <cell r="B1920" t="str">
            <v>Registro de gaveta em acabamento bruto (amarelo) s/ canopla n.1502 2 1/2 pol</v>
          </cell>
          <cell r="C1920" t="str">
            <v>UN</v>
          </cell>
          <cell r="D1920">
            <v>144.72550000000001</v>
          </cell>
        </row>
        <row r="1921">
          <cell r="A1921" t="str">
            <v>001.27.00080</v>
          </cell>
          <cell r="B1921" t="str">
            <v>Registro de gaveta em acabamento bruto (amarelo) s/ canopla n.1502 2 pol</v>
          </cell>
          <cell r="C1921" t="str">
            <v>UN</v>
          </cell>
          <cell r="D1921">
            <v>50.418700000000001</v>
          </cell>
        </row>
        <row r="1922">
          <cell r="A1922" t="str">
            <v>001.27.00100</v>
          </cell>
          <cell r="B1922" t="str">
            <v>Registro de gaveta em acabamento bruto (amarelo) s/ canopla n.1502 1 1/2 pol</v>
          </cell>
          <cell r="C1922" t="str">
            <v>UN</v>
          </cell>
          <cell r="D1922">
            <v>33.988300000000002</v>
          </cell>
        </row>
        <row r="1923">
          <cell r="A1923" t="str">
            <v>001.27.00120</v>
          </cell>
          <cell r="B1923" t="str">
            <v>Registro de gaveta em acabamento bruto (amarelo) s/ canopla n.1502 1 1/4 pol</v>
          </cell>
          <cell r="C1923" t="str">
            <v>UN</v>
          </cell>
          <cell r="D1923">
            <v>29.117899999999999</v>
          </cell>
        </row>
        <row r="1924">
          <cell r="A1924" t="str">
            <v>001.27.00140</v>
          </cell>
          <cell r="B1924" t="str">
            <v>Registro de gaveta em acabamento bruto (amarelo) s/ canopla n.1502 1 pol</v>
          </cell>
          <cell r="C1924" t="str">
            <v>UN</v>
          </cell>
          <cell r="D1924">
            <v>21.979900000000001</v>
          </cell>
        </row>
        <row r="1925">
          <cell r="A1925" t="str">
            <v>001.27.00160</v>
          </cell>
          <cell r="B1925" t="str">
            <v>Registro de gaveta em acabamento bruto (amarelo) s/ canopla n.1502 3/4 pol</v>
          </cell>
          <cell r="C1925" t="str">
            <v>UN</v>
          </cell>
          <cell r="D1925">
            <v>16.5091</v>
          </cell>
        </row>
        <row r="1926">
          <cell r="A1926" t="str">
            <v>001.27.00180</v>
          </cell>
          <cell r="B1926" t="str">
            <v>Registro de gaveta em acabamento bruto (amarelo) s/ canopla n.1502 1/2 pol</v>
          </cell>
          <cell r="C1926" t="str">
            <v>UN</v>
          </cell>
          <cell r="D1926">
            <v>30.7287</v>
          </cell>
        </row>
        <row r="1927">
          <cell r="A1927" t="str">
            <v>001.27.00200</v>
          </cell>
          <cell r="B1927" t="str">
            <v>Registro de gaveta cromado linha gemini embutir c/ canopla mod 44 n. 1509 deca 1 1/4 pol</v>
          </cell>
          <cell r="C1927" t="str">
            <v>UN</v>
          </cell>
          <cell r="D1927">
            <v>57.767899999999997</v>
          </cell>
        </row>
        <row r="1928">
          <cell r="A1928" t="str">
            <v>001.27.00220</v>
          </cell>
          <cell r="B1928" t="str">
            <v>Registro de gaveta cromado linha gemini embutir c/ canopla mod 44 n. 1509 deca 1  pol</v>
          </cell>
          <cell r="C1928" t="str">
            <v>UN</v>
          </cell>
          <cell r="D1928">
            <v>47.5899</v>
          </cell>
        </row>
        <row r="1929">
          <cell r="A1929" t="str">
            <v>001.27.00240</v>
          </cell>
          <cell r="B1929" t="str">
            <v>Registro de gaveta cromado linha gemini embutir c/ canopla mod 44 n. 1509 deca 3/4 pol</v>
          </cell>
          <cell r="C1929" t="str">
            <v>UN</v>
          </cell>
          <cell r="D1929">
            <v>41.979100000000003</v>
          </cell>
        </row>
        <row r="1930">
          <cell r="A1930" t="str">
            <v>001.27.00260</v>
          </cell>
          <cell r="B1930" t="str">
            <v>Registro de gaveta cromado linha gemini embutir c/ canopla mod 44 n. 1509 deca  1/2 pol</v>
          </cell>
          <cell r="C1930" t="str">
            <v>UN</v>
          </cell>
          <cell r="D1930">
            <v>38.428699999999999</v>
          </cell>
        </row>
        <row r="1931">
          <cell r="A1931" t="str">
            <v>001.27.00280</v>
          </cell>
          <cell r="B1931" t="str">
            <v>Registro de gaveta cromado linha prata de embutir c/ canopla modelo 50 n 1509 deca 2 pol</v>
          </cell>
          <cell r="C1931" t="str">
            <v>UN</v>
          </cell>
          <cell r="D1931">
            <v>94.628699999999995</v>
          </cell>
        </row>
        <row r="1932">
          <cell r="A1932" t="str">
            <v>001.27.00300</v>
          </cell>
          <cell r="B1932" t="str">
            <v>Registro de gaveta cromado linha prata de embutir c/ canopla modelo 50 n 1509 deca 1 1/2 pol</v>
          </cell>
          <cell r="C1932" t="str">
            <v>UN</v>
          </cell>
          <cell r="D1932">
            <v>94.5959</v>
          </cell>
        </row>
        <row r="1933">
          <cell r="A1933" t="str">
            <v>001.27.00320</v>
          </cell>
          <cell r="B1933" t="str">
            <v>Registro de gaveta cromado linha prata de embutir c/ canopla modelo 50 n 1509 deca 1 1/4 pol</v>
          </cell>
          <cell r="C1933" t="str">
            <v>UN</v>
          </cell>
          <cell r="D1933">
            <v>45.107900000000001</v>
          </cell>
        </row>
        <row r="1934">
          <cell r="A1934" t="str">
            <v>001.27.00340</v>
          </cell>
          <cell r="B1934" t="str">
            <v>Registro de gaveta cromado linha prata de embutir c/ canopla modelo 50 n 1509 deca 1 pol</v>
          </cell>
          <cell r="C1934" t="str">
            <v>UN</v>
          </cell>
          <cell r="D1934">
            <v>31.379899999999999</v>
          </cell>
        </row>
        <row r="1935">
          <cell r="A1935" t="str">
            <v>001.27.00360</v>
          </cell>
          <cell r="B1935" t="str">
            <v>Registro de gaveta cromado linha prata de embutir c/ canopla modelo 50 n 1509 deca 3/4 pol</v>
          </cell>
          <cell r="C1935" t="str">
            <v>UN</v>
          </cell>
          <cell r="D1935">
            <v>52.4191</v>
          </cell>
        </row>
        <row r="1936">
          <cell r="A1936" t="str">
            <v>001.27.00380</v>
          </cell>
          <cell r="B1936" t="str">
            <v>Registro de gaveta cromado linha prata de embutir c/ canopla modelo 50 n 1509 deca 1/2 pol</v>
          </cell>
          <cell r="C1936" t="str">
            <v>UN</v>
          </cell>
          <cell r="D1936">
            <v>26.7987</v>
          </cell>
        </row>
        <row r="1937">
          <cell r="A1937" t="str">
            <v>001.27.00400</v>
          </cell>
          <cell r="B1937" t="str">
            <v>Registro de gaveta  cromado - c 39 - deca c/ canopla 1 1/2 pol</v>
          </cell>
          <cell r="C1937" t="str">
            <v>UN</v>
          </cell>
          <cell r="D1937">
            <v>57.418300000000002</v>
          </cell>
        </row>
        <row r="1938">
          <cell r="A1938" t="str">
            <v>001.27.00420</v>
          </cell>
          <cell r="B1938" t="str">
            <v>Registro de gaveta  cromado - c 39 - deca c/ canopla 1 pol</v>
          </cell>
          <cell r="C1938" t="str">
            <v>UN</v>
          </cell>
          <cell r="D1938">
            <v>34.5199</v>
          </cell>
        </row>
        <row r="1939">
          <cell r="A1939" t="str">
            <v>001.27.00440</v>
          </cell>
          <cell r="B1939" t="str">
            <v>Registro de gaveta  cromado - c 39 - deca c/ canopla 3/4 pol</v>
          </cell>
          <cell r="C1939" t="str">
            <v>UN</v>
          </cell>
          <cell r="D1939">
            <v>29.769100000000002</v>
          </cell>
        </row>
        <row r="1940">
          <cell r="A1940" t="str">
            <v>001.27.00460</v>
          </cell>
          <cell r="B1940" t="str">
            <v>Registro de gaveta c/ acabamento bruto (amarelo) sem canopla abnt - docol -3 pol</v>
          </cell>
          <cell r="C1940" t="str">
            <v>UN</v>
          </cell>
          <cell r="D1940">
            <v>102.6159</v>
          </cell>
        </row>
        <row r="1941">
          <cell r="A1941" t="str">
            <v>001.27.00480</v>
          </cell>
          <cell r="B1941" t="str">
            <v>Registro de gaveta c/ acabamento bruto (amarelo) sem canopla abnt - docol -2pol</v>
          </cell>
          <cell r="C1941" t="str">
            <v>UN</v>
          </cell>
          <cell r="D1941">
            <v>34.2087</v>
          </cell>
        </row>
        <row r="1942">
          <cell r="A1942" t="str">
            <v>001.27.00500</v>
          </cell>
          <cell r="B1942" t="str">
            <v>Registro de gaveta c/ acabamento bruto (amarelo) sem canopla abnt - docol -1 pol</v>
          </cell>
          <cell r="C1942" t="str">
            <v>UN</v>
          </cell>
          <cell r="D1942">
            <v>14.2599</v>
          </cell>
        </row>
        <row r="1943">
          <cell r="A1943" t="str">
            <v>001.27.00520</v>
          </cell>
          <cell r="B1943" t="str">
            <v>Registro de gaveta c/ acabamento bruto (amarelo) sem canopla abnt - docol -3/4 pol</v>
          </cell>
          <cell r="C1943" t="str">
            <v>UN</v>
          </cell>
          <cell r="D1943">
            <v>11.649100000000001</v>
          </cell>
        </row>
        <row r="1944">
          <cell r="A1944" t="str">
            <v>001.27.00540</v>
          </cell>
          <cell r="B1944" t="str">
            <v>Acabamento cromado - linha prata de embutir c/ canopla mod itapema - docol -2 pol</v>
          </cell>
          <cell r="C1944" t="str">
            <v>UN</v>
          </cell>
          <cell r="D1944">
            <v>36.328699999999998</v>
          </cell>
        </row>
        <row r="1945">
          <cell r="A1945" t="str">
            <v>001.27.00560</v>
          </cell>
          <cell r="B1945" t="str">
            <v>Acabamento cromado - linha prata de embutir c/ canopla mod itapema - docol -1 1/2 pol</v>
          </cell>
          <cell r="C1945" t="str">
            <v>UN</v>
          </cell>
          <cell r="D1945">
            <v>37.668700000000001</v>
          </cell>
        </row>
        <row r="1946">
          <cell r="A1946" t="str">
            <v>001.27.00580</v>
          </cell>
          <cell r="B1946" t="str">
            <v>Acabamento cromado - linha prata de embutir c/ canopla mod itapema - docol -1  pol</v>
          </cell>
          <cell r="C1946" t="str">
            <v>UN</v>
          </cell>
          <cell r="D1946">
            <v>28.1599</v>
          </cell>
        </row>
        <row r="1947">
          <cell r="A1947" t="str">
            <v>001.27.00600</v>
          </cell>
          <cell r="B1947" t="str">
            <v>Acabamento cromado - linha prata de embutir c/ canopla mod itapema - docol -3/4  pol</v>
          </cell>
          <cell r="C1947" t="str">
            <v>UN</v>
          </cell>
          <cell r="D1947">
            <v>25.679099999999998</v>
          </cell>
        </row>
        <row r="1948">
          <cell r="A1948" t="str">
            <v>001.27.00620</v>
          </cell>
          <cell r="B1948" t="str">
            <v>Acabamento bruto linha popular 3/4 pol</v>
          </cell>
          <cell r="C1948" t="str">
            <v>UN</v>
          </cell>
          <cell r="D1948">
            <v>15.069100000000001</v>
          </cell>
        </row>
        <row r="1949">
          <cell r="A1949" t="str">
            <v>001.27.00640</v>
          </cell>
          <cell r="B1949" t="str">
            <v>Acabamento bruto linha popular 1/2 pol</v>
          </cell>
          <cell r="C1949" t="str">
            <v>UN</v>
          </cell>
          <cell r="D1949">
            <v>13.469099999999999</v>
          </cell>
        </row>
        <row r="1950">
          <cell r="A1950" t="str">
            <v>001.27.00660</v>
          </cell>
          <cell r="B1950" t="str">
            <v>Registro de gaveta cromado linha italiana de embutir c/ canopla mod. 45 n.1509 1 1/2 pol</v>
          </cell>
          <cell r="C1950" t="str">
            <v>UN</v>
          </cell>
          <cell r="D1950">
            <v>87.9983</v>
          </cell>
        </row>
        <row r="1951">
          <cell r="A1951" t="str">
            <v>001.27.00680</v>
          </cell>
          <cell r="B1951" t="str">
            <v>Registro de gaveta cromado linha italiana de embutir c/ canopla mod. 45 n.1509 1 1/4 pol</v>
          </cell>
          <cell r="C1951" t="str">
            <v>UN</v>
          </cell>
          <cell r="D1951">
            <v>86.707899999999995</v>
          </cell>
        </row>
        <row r="1952">
          <cell r="A1952" t="str">
            <v>001.27.00700</v>
          </cell>
          <cell r="B1952" t="str">
            <v>Registro de gaveta cromado linha italiana de embutir c/ canopla mod. 45 n.1509 1 pol</v>
          </cell>
          <cell r="C1952" t="str">
            <v>UN</v>
          </cell>
          <cell r="D1952">
            <v>60.989899999999999</v>
          </cell>
        </row>
        <row r="1953">
          <cell r="A1953" t="str">
            <v>001.27.00720</v>
          </cell>
          <cell r="B1953" t="str">
            <v>Registro de gaveta cromado linha italiana de embutir c/ canopla mod. 45 n.1509 3/4 pol</v>
          </cell>
          <cell r="C1953" t="str">
            <v>UN</v>
          </cell>
          <cell r="D1953">
            <v>52.459099999999999</v>
          </cell>
        </row>
        <row r="1954">
          <cell r="A1954" t="str">
            <v>001.27.00740</v>
          </cell>
          <cell r="B1954" t="str">
            <v>Registro de gaveta cromado linha italiana de embutir c/ canopla mod. 45 n.1509  1/2 pol</v>
          </cell>
          <cell r="C1954" t="str">
            <v>UN</v>
          </cell>
          <cell r="D1954">
            <v>48.658700000000003</v>
          </cell>
        </row>
        <row r="1955">
          <cell r="A1955" t="str">
            <v>001.27.00760</v>
          </cell>
          <cell r="B1955" t="str">
            <v>Registro de pressão cromado linha gemini de embutir c/ canopla mod 44 n 1416 3/4 pol</v>
          </cell>
          <cell r="C1955" t="str">
            <v>UN</v>
          </cell>
          <cell r="D1955">
            <v>38.6691</v>
          </cell>
        </row>
        <row r="1956">
          <cell r="A1956" t="str">
            <v>001.27.00780</v>
          </cell>
          <cell r="B1956" t="str">
            <v>Registro de pressão cromado linha gemini de embutir c/ canopla mod 44 n 1416 1/2 pol</v>
          </cell>
          <cell r="C1956" t="str">
            <v>UN</v>
          </cell>
          <cell r="D1956">
            <v>37.748699999999999</v>
          </cell>
        </row>
        <row r="1957">
          <cell r="A1957" t="str">
            <v>001.27.00800</v>
          </cell>
          <cell r="B1957" t="str">
            <v>Registro de pressão cromado linha italiana de embutir c/ canopla mod 45 n 1416 deca 3/4 pol</v>
          </cell>
          <cell r="C1957" t="str">
            <v>UN</v>
          </cell>
          <cell r="D1957">
            <v>53.869100000000003</v>
          </cell>
        </row>
        <row r="1958">
          <cell r="A1958" t="str">
            <v>001.27.00820</v>
          </cell>
          <cell r="B1958" t="str">
            <v>Registro de pressão cromado linha italiana de embutir c/ canopla mod 45 n 1416 deca 1/2 pol</v>
          </cell>
          <cell r="C1958" t="str">
            <v>UN</v>
          </cell>
          <cell r="D1958">
            <v>48.238700000000001</v>
          </cell>
        </row>
        <row r="1959">
          <cell r="A1959" t="str">
            <v>001.27.00840</v>
          </cell>
          <cell r="B1959" t="str">
            <v>Registro de pressão cromado linha prata embutir c/ canopla mod 50 n 1416 deca 3/4 pol</v>
          </cell>
          <cell r="C1959" t="str">
            <v>UN</v>
          </cell>
          <cell r="D1959">
            <v>34.769100000000002</v>
          </cell>
        </row>
        <row r="1960">
          <cell r="A1960" t="str">
            <v>001.27.00860</v>
          </cell>
          <cell r="B1960" t="str">
            <v>Registro de pressão cromado linha prata embutir c/ canopla mod 50 n 1416 deca 1/2 pol</v>
          </cell>
          <cell r="C1960" t="str">
            <v>UN</v>
          </cell>
          <cell r="D1960">
            <v>26.0687</v>
          </cell>
        </row>
        <row r="1961">
          <cell r="A1961" t="str">
            <v>001.27.00880</v>
          </cell>
          <cell r="B1961" t="str">
            <v>Registro de pressão cromado de embutir c/ canopla 1193 - c 39 deca 3/4 pol</v>
          </cell>
          <cell r="C1961" t="str">
            <v>UN</v>
          </cell>
          <cell r="D1961">
            <v>38.459099999999999</v>
          </cell>
        </row>
        <row r="1962">
          <cell r="A1962" t="str">
            <v>001.27.00900</v>
          </cell>
          <cell r="B1962" t="str">
            <v>Registro de pressão cromado de embutir c/ canopla 1193 - c 39 deca 1/2 pol</v>
          </cell>
          <cell r="C1962" t="str">
            <v>UN</v>
          </cell>
          <cell r="D1962">
            <v>38.459099999999999</v>
          </cell>
        </row>
        <row r="1963">
          <cell r="A1963" t="str">
            <v>001.27.00920</v>
          </cell>
          <cell r="B1963" t="str">
            <v>Registro de pressão acabamento cromado - linha prata de embutir c/ canopla modelo itapema  - docol - 3/4 pol</v>
          </cell>
          <cell r="C1963" t="str">
            <v>UN</v>
          </cell>
          <cell r="D1963">
            <v>27.659099999999999</v>
          </cell>
        </row>
        <row r="1964">
          <cell r="A1964" t="str">
            <v>001.27.00940</v>
          </cell>
          <cell r="B1964" t="str">
            <v>Registro de pressão acabamento cromado - linha prata de embutir c/ canopla modelo itapema  - docol - 1/2 pol</v>
          </cell>
          <cell r="C1964" t="str">
            <v>UN</v>
          </cell>
          <cell r="D1964">
            <v>27.635100000000001</v>
          </cell>
        </row>
        <row r="1965">
          <cell r="A1965" t="str">
            <v>001.27.00960</v>
          </cell>
          <cell r="B1965" t="str">
            <v>Registro de pressão acabamento simples linha popular 1/2 pol</v>
          </cell>
          <cell r="C1965" t="str">
            <v>UN</v>
          </cell>
          <cell r="D1965">
            <v>20.569099999999999</v>
          </cell>
        </row>
        <row r="1966">
          <cell r="A1966" t="str">
            <v>001.27.00980</v>
          </cell>
          <cell r="B1966" t="str">
            <v>Registro de pressão de 1/2"""""""""""""""""""""""""""""""" (chuveiro) (mic)</v>
          </cell>
          <cell r="C1966" t="str">
            <v>UN</v>
          </cell>
          <cell r="D1966">
            <v>38.459099999999999</v>
          </cell>
        </row>
        <row r="1967">
          <cell r="A1967" t="str">
            <v>001.27.01000</v>
          </cell>
          <cell r="B1967" t="str">
            <v>Válvula de descarga hydra c/ embolo de bronze n.2515 canopla lisa cromada deca 1 1/2 pol</v>
          </cell>
          <cell r="C1967" t="str">
            <v>UN</v>
          </cell>
          <cell r="D1967">
            <v>91.990899999999996</v>
          </cell>
        </row>
        <row r="1968">
          <cell r="A1968" t="str">
            <v>001.27.01020</v>
          </cell>
          <cell r="B1968" t="str">
            <v>Válvula de descarga hydra c/ embolo de bronze n.2515 canopla lisa cromada deca 1 1/4 pol</v>
          </cell>
          <cell r="C1968" t="str">
            <v>UN</v>
          </cell>
          <cell r="D1968">
            <v>94.930899999999994</v>
          </cell>
        </row>
        <row r="1969">
          <cell r="A1969" t="str">
            <v>001.27.01040</v>
          </cell>
          <cell r="B1969" t="str">
            <v>Válvula de descarga hydra master n.2530 cromada deca 1 1/2 pol</v>
          </cell>
          <cell r="C1969" t="str">
            <v>UN</v>
          </cell>
          <cell r="D1969">
            <v>71.971299999999999</v>
          </cell>
        </row>
        <row r="1970">
          <cell r="A1970" t="str">
            <v>001.27.01060</v>
          </cell>
          <cell r="B1970" t="str">
            <v>Válvula de descarga hydra master n.2530 cromada deca 1 1/4 pol</v>
          </cell>
          <cell r="C1970" t="str">
            <v>UN</v>
          </cell>
          <cell r="D1970">
            <v>71.940899999999999</v>
          </cell>
        </row>
        <row r="1971">
          <cell r="A1971" t="str">
            <v>001.27.01080</v>
          </cell>
          <cell r="B1971" t="str">
            <v>Válvula de descarga docol-stander 1 1/2 pol</v>
          </cell>
          <cell r="C1971" t="str">
            <v>UN</v>
          </cell>
          <cell r="D1971">
            <v>60.031300000000002</v>
          </cell>
        </row>
        <row r="1972">
          <cell r="A1972" t="str">
            <v>001.27.01100</v>
          </cell>
          <cell r="B1972" t="str">
            <v>Válvula p/ pia cromada deca n.1600 p/ lav 1x2 pol</v>
          </cell>
          <cell r="C1972" t="str">
            <v>UN</v>
          </cell>
          <cell r="D1972">
            <v>32.618699999999997</v>
          </cell>
        </row>
        <row r="1973">
          <cell r="A1973" t="str">
            <v>001.27.01120</v>
          </cell>
          <cell r="B1973" t="str">
            <v>Valvula p/pia americana cromada n.1623 marca deca 1.5x3 3/4 pol</v>
          </cell>
          <cell r="C1973" t="str">
            <v>UN</v>
          </cell>
          <cell r="D1973">
            <v>58.818199999999997</v>
          </cell>
        </row>
        <row r="1974">
          <cell r="A1974" t="str">
            <v>001.27.01140</v>
          </cell>
          <cell r="B1974" t="str">
            <v>Válvula de pvc para pia</v>
          </cell>
          <cell r="C1974" t="str">
            <v>UN</v>
          </cell>
          <cell r="D1974">
            <v>5.9503000000000004</v>
          </cell>
        </row>
        <row r="1975">
          <cell r="A1975" t="str">
            <v>001.27.01160</v>
          </cell>
          <cell r="B1975" t="str">
            <v>Válvula para lavatorio</v>
          </cell>
          <cell r="C1975" t="str">
            <v>UN</v>
          </cell>
          <cell r="D1975">
            <v>6.4503000000000004</v>
          </cell>
        </row>
        <row r="1976">
          <cell r="A1976" t="str">
            <v>001.27.01180</v>
          </cell>
          <cell r="B1976" t="str">
            <v>Válvula para pia n. 1600 - steves 1 x 2 pol</v>
          </cell>
          <cell r="C1976" t="str">
            <v>UN</v>
          </cell>
          <cell r="D1976">
            <v>29.688700000000001</v>
          </cell>
        </row>
        <row r="1977">
          <cell r="A1977" t="str">
            <v>001.27.01200</v>
          </cell>
          <cell r="B1977" t="str">
            <v>Válvula para pia n. 1600 - steves 1 1/2 x 3.3/4</v>
          </cell>
          <cell r="C1977" t="str">
            <v>UN</v>
          </cell>
          <cell r="D1977">
            <v>30.278700000000001</v>
          </cell>
        </row>
        <row r="1978">
          <cell r="A1978" t="str">
            <v>001.28</v>
          </cell>
          <cell r="B1978" t="str">
            <v>INSTALAÇÕES HIDRÁULICAS - LOUÇAS E METAIS</v>
          </cell>
          <cell r="D1978">
            <v>7156.9705999999996</v>
          </cell>
        </row>
        <row r="1979">
          <cell r="A1979" t="str">
            <v>001.28.00020</v>
          </cell>
          <cell r="B1979" t="str">
            <v>Fornecimento e instalação de torneira de pressão para pia marca deca ref. c 1157 comprimento 210mm com arejador</v>
          </cell>
          <cell r="C1979" t="str">
            <v>UN</v>
          </cell>
          <cell r="D1979">
            <v>70.435400000000001</v>
          </cell>
        </row>
        <row r="1980">
          <cell r="A1980" t="str">
            <v>001.28.00040</v>
          </cell>
          <cell r="B1980" t="str">
            <v>Fornecimento e instalação de torneira de pressão para pia marca deca ref. 1158 c 39 de 1/2 pol</v>
          </cell>
          <cell r="C1980" t="str">
            <v>UN</v>
          </cell>
          <cell r="D1980">
            <v>44.525399999999998</v>
          </cell>
        </row>
        <row r="1981">
          <cell r="A1981" t="str">
            <v>001.28.00060</v>
          </cell>
          <cell r="B1981" t="str">
            <v>Fornecimento e instalação de torneira de pressão para pia marca deca ref. 1158 c 39 de 3/4 pol</v>
          </cell>
          <cell r="C1981" t="str">
            <v>UN</v>
          </cell>
          <cell r="D1981">
            <v>50.575400000000002</v>
          </cell>
        </row>
        <row r="1982">
          <cell r="A1982" t="str">
            <v>001.28.00080</v>
          </cell>
          <cell r="B1982" t="str">
            <v>Fornecimento e instalação de torneira de pressão para pia marca deca ref. 1159 c 39 de 1/2 pol com arejador</v>
          </cell>
          <cell r="C1982" t="str">
            <v>UN</v>
          </cell>
          <cell r="D1982">
            <v>58.635399999999997</v>
          </cell>
        </row>
        <row r="1983">
          <cell r="A1983" t="str">
            <v>001.28.00100</v>
          </cell>
          <cell r="B1983" t="str">
            <v>Fornecimento e instalação de torneira de pressão para pia marca deca ref. 1159 c 39 de 3/4 pol com arejador</v>
          </cell>
          <cell r="C1983" t="str">
            <v>UN</v>
          </cell>
          <cell r="D1983">
            <v>58.635399999999997</v>
          </cell>
        </row>
        <row r="1984">
          <cell r="A1984" t="str">
            <v>001.28.00120</v>
          </cell>
          <cell r="B1984" t="str">
            <v>Fornecimento e instalação de torneira de pressão para pia marca deca ref. 1167 c 40 tip mesa bica móvel</v>
          </cell>
          <cell r="C1984" t="str">
            <v>UN</v>
          </cell>
          <cell r="D1984">
            <v>82.535399999999996</v>
          </cell>
        </row>
        <row r="1985">
          <cell r="A1985" t="str">
            <v>001.28.00140</v>
          </cell>
          <cell r="B1985" t="str">
            <v>Fornecimento e instalação de torneira de pressão para pia marca deca cromada - tipo parede - bica móvelc 50 1168</v>
          </cell>
          <cell r="C1985" t="str">
            <v>UN</v>
          </cell>
          <cell r="D1985">
            <v>81.635400000000004</v>
          </cell>
        </row>
        <row r="1986">
          <cell r="A1986" t="str">
            <v>001.28.00160</v>
          </cell>
          <cell r="B1986" t="str">
            <v>Fornecimento e instalação de torneira de pressao p/ pia de cozinha - tipo parede - c 39 - bica móvel de 3/4 pol</v>
          </cell>
          <cell r="C1986" t="str">
            <v>UN</v>
          </cell>
          <cell r="D1986">
            <v>51.5154</v>
          </cell>
        </row>
        <row r="1987">
          <cell r="A1987" t="str">
            <v>001.28.00180</v>
          </cell>
          <cell r="B1987" t="str">
            <v>Fornecmento e instalação de torneira de pressão para pia de cozinha - docol mod. 1158 - 1/2 pol</v>
          </cell>
          <cell r="C1987" t="str">
            <v>UN</v>
          </cell>
          <cell r="D1987">
            <v>37.7254</v>
          </cell>
        </row>
        <row r="1988">
          <cell r="A1988" t="str">
            <v>001.28.00200</v>
          </cell>
          <cell r="B1988" t="str">
            <v>Fornecimento e instalação de torneira de pressão para pia de cozinha mod. 1544 - tipo parede - bica movel</v>
          </cell>
          <cell r="C1988" t="str">
            <v>UN</v>
          </cell>
          <cell r="D1988">
            <v>84.735399999999998</v>
          </cell>
        </row>
        <row r="1989">
          <cell r="A1989" t="str">
            <v>001.28.00220</v>
          </cell>
          <cell r="B1989" t="str">
            <v>Fornecimento e instalação de torneira de pressão para pia de cozinha - marca docol mod. 1158 - 3/4 pol</v>
          </cell>
          <cell r="C1989" t="str">
            <v>UN</v>
          </cell>
          <cell r="D1989">
            <v>37.675400000000003</v>
          </cell>
        </row>
        <row r="1990">
          <cell r="A1990" t="str">
            <v>001.28.00240</v>
          </cell>
          <cell r="B1990" t="str">
            <v>Fornecimento e instalação de torneira de pressão para pia de cozinha  - marca docol  mod. 1542 - tipo misturador p/ pia</v>
          </cell>
          <cell r="C1990" t="str">
            <v>UN</v>
          </cell>
          <cell r="D1990">
            <v>382.75689999999997</v>
          </cell>
        </row>
        <row r="1991">
          <cell r="A1991" t="str">
            <v>001.28.00260</v>
          </cell>
          <cell r="B1991" t="str">
            <v>Fornecimento e instalação de torneira de pvc para pia</v>
          </cell>
          <cell r="C1991" t="str">
            <v>UN</v>
          </cell>
          <cell r="D1991">
            <v>4.8796999999999997</v>
          </cell>
        </row>
        <row r="1992">
          <cell r="A1992" t="str">
            <v>001.28.00280</v>
          </cell>
          <cell r="B1992" t="str">
            <v>Fornecimento e instalação de torneira de pressão para lavatório marca deca ref. 1193 c 39 de 1/2 pol</v>
          </cell>
          <cell r="C1992" t="str">
            <v>UN</v>
          </cell>
          <cell r="D1992">
            <v>85.535399999999996</v>
          </cell>
        </row>
        <row r="1993">
          <cell r="A1993" t="str">
            <v>001.28.00300</v>
          </cell>
          <cell r="B1993" t="str">
            <v>Fornecimento e instalação de torneira de pressão para lavatório marca deca ref. 1194 c 45 de 1/2 pol</v>
          </cell>
          <cell r="C1993" t="str">
            <v>UN</v>
          </cell>
          <cell r="D1993">
            <v>117.1254</v>
          </cell>
        </row>
        <row r="1994">
          <cell r="A1994" t="str">
            <v>001.28.00320</v>
          </cell>
          <cell r="B1994" t="str">
            <v>Fornecimento e instalação de torneira de pressão para lavatório marca deca ref. 1199 c 50 de 1/2 pol</v>
          </cell>
          <cell r="C1994" t="str">
            <v>UN</v>
          </cell>
          <cell r="D1994">
            <v>62.145400000000002</v>
          </cell>
        </row>
        <row r="1995">
          <cell r="A1995" t="str">
            <v>001.28.00340</v>
          </cell>
          <cell r="B1995" t="str">
            <v>Fornecimento e instalação de torneira de pressão para lavatório 1/2 pol - mod. itapema - docol</v>
          </cell>
          <cell r="C1995" t="str">
            <v>UN</v>
          </cell>
          <cell r="D1995">
            <v>37.935400000000001</v>
          </cell>
        </row>
        <row r="1996">
          <cell r="A1996" t="str">
            <v>001.28.00360</v>
          </cell>
          <cell r="B1996" t="str">
            <v>Fornecimento e instalação de torneira de pvc para lavatorio</v>
          </cell>
          <cell r="C1996" t="str">
            <v>UN</v>
          </cell>
          <cell r="D1996">
            <v>7.2797000000000001</v>
          </cell>
        </row>
        <row r="1997">
          <cell r="A1997" t="str">
            <v>001.28.00380</v>
          </cell>
          <cell r="B1997" t="str">
            <v>Fornecimento e instalação de torneira para uso geral marca deca ref. 1152 c 39 de 1/2 pol</v>
          </cell>
          <cell r="C1997" t="str">
            <v>UN</v>
          </cell>
          <cell r="D1997">
            <v>37.255400000000002</v>
          </cell>
        </row>
        <row r="1998">
          <cell r="A1998" t="str">
            <v>001.28.00400</v>
          </cell>
          <cell r="B1998" t="str">
            <v>Fornecimento e instalação de torneira para uso geral marca deca ref. 1152 c 39 de 3/4 pol</v>
          </cell>
          <cell r="C1998" t="str">
            <v>UN</v>
          </cell>
          <cell r="D1998">
            <v>40.315399999999997</v>
          </cell>
        </row>
        <row r="1999">
          <cell r="A1999" t="str">
            <v>001.28.00420</v>
          </cell>
          <cell r="B1999" t="str">
            <v>Fornecimento e instalação de torneira para uso geral marca deca ref. 1154 c 39 de 1/2 pol com arejador</v>
          </cell>
          <cell r="C1999" t="str">
            <v>UN</v>
          </cell>
          <cell r="D1999">
            <v>43.685400000000001</v>
          </cell>
        </row>
        <row r="2000">
          <cell r="A2000" t="str">
            <v>001.28.00440</v>
          </cell>
          <cell r="B2000" t="str">
            <v>Fornecimento e instalação de torneira para uso geral marca deca ref. 1154 c 39 de 3/4 pol com arejador</v>
          </cell>
          <cell r="C2000" t="str">
            <v>UN</v>
          </cell>
          <cell r="D2000">
            <v>43.685400000000001</v>
          </cell>
        </row>
        <row r="2001">
          <cell r="A2001" t="str">
            <v>001.28.00460</v>
          </cell>
          <cell r="B2001" t="str">
            <v>Fornecimento e instalação de torneira para uso geral marca deca metalica para jardim com adaptador para mangueira</v>
          </cell>
          <cell r="C2001" t="str">
            <v>UN</v>
          </cell>
          <cell r="D2001">
            <v>29.885400000000001</v>
          </cell>
        </row>
        <row r="2002">
          <cell r="A2002" t="str">
            <v>001.28.00480</v>
          </cell>
          <cell r="B2002" t="str">
            <v>Fornecimento e instalação de torneira para uso geral marca deca ref. 1153 c 39 com adaptador para mangueira</v>
          </cell>
          <cell r="C2002" t="str">
            <v>UN</v>
          </cell>
          <cell r="D2002">
            <v>47.367600000000003</v>
          </cell>
        </row>
        <row r="2003">
          <cell r="A2003" t="str">
            <v>001.28.00500</v>
          </cell>
          <cell r="B2003" t="str">
            <v>Fornecimento e instalação de torneira para uso geral marca deca ref. 1153 c 39 de 1/2 pol (maq tauque)</v>
          </cell>
          <cell r="C2003" t="str">
            <v>UN</v>
          </cell>
          <cell r="D2003">
            <v>40.645400000000002</v>
          </cell>
        </row>
        <row r="2004">
          <cell r="A2004" t="str">
            <v>001.28.00520</v>
          </cell>
          <cell r="B2004" t="str">
            <v>Fornecimento e instalação de torneira p/ uso geral metálica p/ jardim c/ adaptador p/ mangueira mod.1130 -</v>
          </cell>
          <cell r="C2004" t="str">
            <v>UN</v>
          </cell>
          <cell r="D2004">
            <v>39.525399999999998</v>
          </cell>
        </row>
        <row r="2005">
          <cell r="A2005" t="str">
            <v>001.28.00540</v>
          </cell>
          <cell r="B2005" t="str">
            <v>Fornecimento e instalação de torneira p/ uso geral  metálica p/ tanque mod. 1130</v>
          </cell>
          <cell r="C2005" t="str">
            <v>UN</v>
          </cell>
          <cell r="D2005">
            <v>39.525399999999998</v>
          </cell>
        </row>
        <row r="2006">
          <cell r="A2006" t="str">
            <v>001.28.00560</v>
          </cell>
          <cell r="B2006" t="str">
            <v>Fornecimento e instalação de torneira de pvc para uso geral</v>
          </cell>
          <cell r="C2006" t="str">
            <v>UN</v>
          </cell>
          <cell r="D2006">
            <v>4.8796999999999997</v>
          </cell>
        </row>
        <row r="2007">
          <cell r="A2007" t="str">
            <v>001.28.00580</v>
          </cell>
          <cell r="B2007" t="str">
            <v>Fornecimento e instalação de torneira de pvc para tanque</v>
          </cell>
          <cell r="C2007" t="str">
            <v>UN</v>
          </cell>
          <cell r="D2007">
            <v>5.2797000000000001</v>
          </cell>
        </row>
        <row r="2008">
          <cell r="A2008" t="str">
            <v>001.28.00600</v>
          </cell>
          <cell r="B2008" t="str">
            <v>Fornecimento e instalação de ducha manual linha prata mod. c-50</v>
          </cell>
          <cell r="C2008" t="str">
            <v>UN</v>
          </cell>
          <cell r="D2008">
            <v>77.6554</v>
          </cell>
        </row>
        <row r="2009">
          <cell r="A2009" t="str">
            <v>001.28.00620</v>
          </cell>
          <cell r="B2009" t="str">
            <v>Fornecimento e instalação de lavatório c/ coluna mondiale - azalia - celite</v>
          </cell>
          <cell r="C2009" t="str">
            <v>UN</v>
          </cell>
          <cell r="D2009">
            <v>142.24780000000001</v>
          </cell>
        </row>
        <row r="2010">
          <cell r="A2010" t="str">
            <v>001.28.00640</v>
          </cell>
          <cell r="B2010" t="str">
            <v>Fornecimento e instalação de lavatório de plastico</v>
          </cell>
          <cell r="C2010" t="str">
            <v>UN</v>
          </cell>
          <cell r="D2010">
            <v>38.297800000000002</v>
          </cell>
        </row>
        <row r="2011">
          <cell r="A2011" t="str">
            <v>001.28.00660</v>
          </cell>
          <cell r="B2011" t="str">
            <v>Fornecimento e instalação de lavatório de louça l. ravena deca ou similar c/ col. na cor normal inclusive acessórios de fixação</v>
          </cell>
          <cell r="C2011" t="str">
            <v>UN</v>
          </cell>
          <cell r="D2011">
            <v>94.047799999999995</v>
          </cell>
        </row>
        <row r="2012">
          <cell r="A2012" t="str">
            <v>001.28.00680</v>
          </cell>
          <cell r="B2012" t="str">
            <v>Fornecimento e instalação de lavatório de louça ravena deca ou similar s/ coluna na cor normal inclusive acessorios de fixacao</v>
          </cell>
          <cell r="C2012" t="str">
            <v>UN</v>
          </cell>
          <cell r="D2012">
            <v>69.517799999999994</v>
          </cell>
        </row>
        <row r="2013">
          <cell r="A2013" t="str">
            <v>001.28.00700</v>
          </cell>
          <cell r="B2013" t="str">
            <v>Fornecimento e instalação de lavatório de louça branca com coluna de primeira inclusive acessórios de fixação</v>
          </cell>
          <cell r="C2013" t="str">
            <v>UN</v>
          </cell>
          <cell r="D2013">
            <v>75.647800000000004</v>
          </cell>
        </row>
        <row r="2014">
          <cell r="A2014" t="str">
            <v>001.28.00720</v>
          </cell>
          <cell r="B2014" t="str">
            <v>Fornecimento e instalação de lavatório de louça branca sem coluna de primeira inclusive acessórios de fixação</v>
          </cell>
          <cell r="C2014" t="str">
            <v>UN</v>
          </cell>
          <cell r="D2014">
            <v>52.437800000000003</v>
          </cell>
        </row>
        <row r="2015">
          <cell r="A2015" t="str">
            <v>001.28.00740</v>
          </cell>
          <cell r="B2015" t="str">
            <v>Fornecimento e instalação de cuba de sobrepor mod. l 35 da deca</v>
          </cell>
          <cell r="C2015" t="str">
            <v>UN</v>
          </cell>
          <cell r="D2015">
            <v>87.887799999999999</v>
          </cell>
        </row>
        <row r="2016">
          <cell r="A2016" t="str">
            <v>001.28.00760</v>
          </cell>
          <cell r="B2016" t="str">
            <v>Fornecimento e instalação de cuba de embutir(oval)mod.l.33</v>
          </cell>
          <cell r="C2016" t="str">
            <v>UN</v>
          </cell>
          <cell r="D2016">
            <v>53.590899999999998</v>
          </cell>
        </row>
        <row r="2017">
          <cell r="A2017" t="str">
            <v>001.28.00780</v>
          </cell>
          <cell r="B2017" t="str">
            <v>Fornecimento e instalação de cuba de louça para bancadas e lavatório de embutir oval 49.00 x 36.00 cm</v>
          </cell>
          <cell r="C2017" t="str">
            <v>UN</v>
          </cell>
          <cell r="D2017">
            <v>50.102400000000003</v>
          </cell>
        </row>
        <row r="2018">
          <cell r="A2018" t="str">
            <v>001.28.00800</v>
          </cell>
          <cell r="B2018" t="str">
            <v>Fornecimento e instalação de louça sanitária composto por bacia, lavatório com coluna da linha ravena deca ou similar inclusive assento ap oo nas cores normais</v>
          </cell>
          <cell r="C2018" t="str">
            <v>CJ</v>
          </cell>
          <cell r="D2018">
            <v>284.02440000000001</v>
          </cell>
        </row>
        <row r="2019">
          <cell r="A2019" t="str">
            <v>001.28.00820</v>
          </cell>
          <cell r="B2019" t="str">
            <v>Fornecimento e instalação de bacia santária de louça ravena deca ou similar na cor normal inclusive acessorios de fixacao</v>
          </cell>
          <cell r="C2019" t="str">
            <v>UN</v>
          </cell>
          <cell r="D2019">
            <v>102.68980000000001</v>
          </cell>
        </row>
        <row r="2020">
          <cell r="A2020" t="str">
            <v>001.28.00840</v>
          </cell>
          <cell r="B2020" t="str">
            <v>Fornecimento e instalação de bacia sanitária modelo ravena com cx. acoplada</v>
          </cell>
          <cell r="C2020" t="str">
            <v>UN</v>
          </cell>
          <cell r="D2020">
            <v>179.29169999999999</v>
          </cell>
        </row>
        <row r="2021">
          <cell r="A2021" t="str">
            <v>001.28.00860</v>
          </cell>
          <cell r="B2021" t="str">
            <v>Fornecimento e instalação de bacia sanitária modelo vogue  com cx. acoplada</v>
          </cell>
          <cell r="C2021" t="str">
            <v>UN</v>
          </cell>
          <cell r="D2021">
            <v>179.29169999999999</v>
          </cell>
        </row>
        <row r="2022">
          <cell r="A2022" t="str">
            <v>001.28.00880</v>
          </cell>
          <cell r="B2022" t="str">
            <v>Fornecimento e instalação de bacia sanitária de louça - celite mondiale marfim - incl. acessório para fixação</v>
          </cell>
          <cell r="C2022" t="str">
            <v>UN</v>
          </cell>
          <cell r="D2022">
            <v>124.48480000000001</v>
          </cell>
        </row>
        <row r="2023">
          <cell r="A2023" t="str">
            <v>001.28.00900</v>
          </cell>
          <cell r="B2023" t="str">
            <v>Fornecimento e instalação de bacia sanitária de louça - celite azalia com acessórios</v>
          </cell>
          <cell r="C2023" t="str">
            <v>UN</v>
          </cell>
          <cell r="D2023">
            <v>96.204800000000006</v>
          </cell>
        </row>
        <row r="2024">
          <cell r="A2024" t="str">
            <v>001.28.00920</v>
          </cell>
          <cell r="B2024" t="str">
            <v>Fornecimento e instalação de caixa de descarga para acoplar em bacia sanitaria</v>
          </cell>
          <cell r="C2024" t="str">
            <v>UN</v>
          </cell>
          <cell r="D2024">
            <v>110.5909</v>
          </cell>
        </row>
        <row r="2025">
          <cell r="A2025" t="str">
            <v>001.28.00940</v>
          </cell>
          <cell r="B2025" t="str">
            <v>Fornecimento e instalação de assento plastico p/ vaso sanitario, """"""""""""""""""""""""""""""""astra"""""""""""""""""""""""""""""""" ou similar</v>
          </cell>
          <cell r="C2025" t="str">
            <v>UN</v>
          </cell>
          <cell r="D2025">
            <v>15.052199999999999</v>
          </cell>
        </row>
        <row r="2026">
          <cell r="A2026" t="str">
            <v>001.28.00960</v>
          </cell>
          <cell r="B2026" t="str">
            <v>Fornecimento e instalação de assento celite mondiale - 090 gelo polar</v>
          </cell>
          <cell r="C2026" t="str">
            <v>UN</v>
          </cell>
          <cell r="D2026">
            <v>118.7522</v>
          </cell>
        </row>
        <row r="2027">
          <cell r="A2027" t="str">
            <v>001.28.00980</v>
          </cell>
          <cell r="B2027" t="str">
            <v>Fornecimento e instalação de assento azalia - celite</v>
          </cell>
          <cell r="C2027" t="str">
            <v>UN</v>
          </cell>
          <cell r="D2027">
            <v>28.0822</v>
          </cell>
        </row>
        <row r="2028">
          <cell r="A2028" t="str">
            <v>001.28.01000</v>
          </cell>
          <cell r="B2028" t="str">
            <v>Fornecimento e instalação de bidê de louça linha ravena deca ou similar na cor normal inclusive acessórios de fixação</v>
          </cell>
          <cell r="C2028" t="str">
            <v>UN</v>
          </cell>
          <cell r="D2028">
            <v>83.797799999999995</v>
          </cell>
        </row>
        <row r="2029">
          <cell r="A2029" t="str">
            <v>001.28.01020</v>
          </cell>
          <cell r="B2029" t="str">
            <v>Fornecimento e instalação de bidê de louça branca inclusive acessórios de fixação</v>
          </cell>
          <cell r="C2029" t="str">
            <v>UN</v>
          </cell>
          <cell r="D2029">
            <v>75.947800000000001</v>
          </cell>
        </row>
        <row r="2030">
          <cell r="A2030" t="str">
            <v>001.28.01040</v>
          </cell>
          <cell r="B2030" t="str">
            <v>Fornecimento e instalação de mictório de aço inoxidável de 1.20 m inclusive acessórios de fixação</v>
          </cell>
          <cell r="C2030" t="str">
            <v>UN</v>
          </cell>
          <cell r="D2030">
            <v>380.52390000000003</v>
          </cell>
        </row>
        <row r="2031">
          <cell r="A2031" t="str">
            <v>001.28.01060</v>
          </cell>
          <cell r="B2031" t="str">
            <v>Fornecimento e instalação de sifão de metal cromado de 1 x 1.5 pol para lavatório ou pia</v>
          </cell>
          <cell r="C2031" t="str">
            <v>UN</v>
          </cell>
          <cell r="D2031">
            <v>75.429100000000005</v>
          </cell>
        </row>
        <row r="2032">
          <cell r="A2032" t="str">
            <v>001.28.01080</v>
          </cell>
          <cell r="B2032" t="str">
            <v>Fornecimento e instalação de sifão de metal cromado de 1.5 x 1.5 pol para pia americana</v>
          </cell>
          <cell r="C2032" t="str">
            <v>UN</v>
          </cell>
          <cell r="D2032">
            <v>79.639099999999999</v>
          </cell>
        </row>
        <row r="2033">
          <cell r="A2033" t="str">
            <v>001.28.01100</v>
          </cell>
          <cell r="B2033" t="str">
            <v>Fornecimento e instalação de sifão de metal cromado de 2 x 1 pol para mictorio</v>
          </cell>
          <cell r="C2033" t="str">
            <v>UN</v>
          </cell>
          <cell r="D2033">
            <v>85.339100000000002</v>
          </cell>
        </row>
        <row r="2034">
          <cell r="A2034" t="str">
            <v>001.28.01120</v>
          </cell>
          <cell r="B2034" t="str">
            <v>Fornecimento e instalação de sifão de metal cromado de 1.1/4 x 1.5 pol para tanque</v>
          </cell>
          <cell r="C2034" t="str">
            <v>UN</v>
          </cell>
          <cell r="D2034">
            <v>79.909099999999995</v>
          </cell>
        </row>
        <row r="2035">
          <cell r="A2035" t="str">
            <v>001.28.01140</v>
          </cell>
          <cell r="B2035" t="str">
            <v>Fornecimento e instalação de sifão de pvc cromado de 1 x 1.5 pol para pia ou lavatorio</v>
          </cell>
          <cell r="C2035" t="str">
            <v>UN</v>
          </cell>
          <cell r="D2035">
            <v>8.9870000000000001</v>
          </cell>
        </row>
        <row r="2036">
          <cell r="A2036" t="str">
            <v>001.28.01160</v>
          </cell>
          <cell r="B2036" t="str">
            <v>Fornecimento e instalação de porta papel de louça  com rolete</v>
          </cell>
          <cell r="C2036" t="str">
            <v>UN</v>
          </cell>
          <cell r="D2036">
            <v>20.046299999999999</v>
          </cell>
        </row>
        <row r="2037">
          <cell r="A2037" t="str">
            <v>001.28.01180</v>
          </cell>
          <cell r="B2037" t="str">
            <v>Fornecimento e instalação de porta papel de metal cromado, fixado com bucha e parafuso</v>
          </cell>
          <cell r="C2037" t="str">
            <v>UN</v>
          </cell>
          <cell r="D2037">
            <v>13.391400000000001</v>
          </cell>
        </row>
        <row r="2038">
          <cell r="A2038" t="str">
            <v>001.28.01200</v>
          </cell>
          <cell r="B2038" t="str">
            <v>Fornecimento e instalação de porta papel de louça c/ rolete - celite</v>
          </cell>
          <cell r="C2038" t="str">
            <v>UN</v>
          </cell>
          <cell r="D2038">
            <v>28.372499999999999</v>
          </cell>
        </row>
        <row r="2039">
          <cell r="A2039" t="str">
            <v>001.28.01220</v>
          </cell>
          <cell r="B2039" t="str">
            <v>Fornecimento e instalação de porta papel de louça c/ rolete elegant - celite</v>
          </cell>
          <cell r="C2039" t="str">
            <v>UN</v>
          </cell>
          <cell r="D2039">
            <v>34.762500000000003</v>
          </cell>
        </row>
        <row r="2040">
          <cell r="A2040" t="str">
            <v>001.28.01240</v>
          </cell>
          <cell r="B2040" t="str">
            <v>Fornecimento e instalação de saboneteira de louça de primeira sem alça</v>
          </cell>
          <cell r="C2040" t="str">
            <v>UN</v>
          </cell>
          <cell r="D2040">
            <v>19.878499999999999</v>
          </cell>
        </row>
        <row r="2041">
          <cell r="A2041" t="str">
            <v>001.28.01260</v>
          </cell>
          <cell r="B2041" t="str">
            <v>Fornecimento e instalação de saboneteira para sabão líquido marca lalekla ou similar</v>
          </cell>
          <cell r="C2041" t="str">
            <v>UN</v>
          </cell>
          <cell r="D2041">
            <v>24.893899999999999</v>
          </cell>
        </row>
        <row r="2042">
          <cell r="A2042" t="str">
            <v>001.28.01280</v>
          </cell>
          <cell r="B2042" t="str">
            <v>Fornecimento e instalação de saboneteira de metal cromado, fixada com bucha e parafuso</v>
          </cell>
          <cell r="C2042" t="str">
            <v>UN</v>
          </cell>
          <cell r="D2042">
            <v>10.0814</v>
          </cell>
        </row>
        <row r="2043">
          <cell r="A2043" t="str">
            <v>001.28.01300</v>
          </cell>
          <cell r="B2043" t="str">
            <v>Fornecimento e instalação de porta toalha de louça tipo cabide simples</v>
          </cell>
          <cell r="C2043" t="str">
            <v>UN</v>
          </cell>
          <cell r="D2043">
            <v>13.7563</v>
          </cell>
        </row>
        <row r="2044">
          <cell r="A2044" t="str">
            <v>001.28.01320</v>
          </cell>
          <cell r="B2044" t="str">
            <v>Fornecimento e instalação de porta toalha de louça c/ barra de plástico</v>
          </cell>
          <cell r="C2044" t="str">
            <v>UN</v>
          </cell>
          <cell r="D2044">
            <v>28.372499999999999</v>
          </cell>
        </row>
        <row r="2045">
          <cell r="A2045" t="str">
            <v>001.28.01340</v>
          </cell>
          <cell r="B2045" t="str">
            <v>Fornecimento e instalação de porta toalha metálica para papel marca lalekla ou similar</v>
          </cell>
          <cell r="C2045" t="str">
            <v>UN</v>
          </cell>
          <cell r="D2045">
            <v>31.863900000000001</v>
          </cell>
        </row>
        <row r="2046">
          <cell r="A2046" t="str">
            <v>001.28.01360</v>
          </cell>
          <cell r="B2046" t="str">
            <v>Fornecimento e instalação de toalheiro - celite - argola</v>
          </cell>
          <cell r="C2046" t="str">
            <v>UN</v>
          </cell>
          <cell r="D2046">
            <v>26.036300000000001</v>
          </cell>
        </row>
        <row r="2047">
          <cell r="A2047" t="str">
            <v>001.28.01380</v>
          </cell>
          <cell r="B2047" t="str">
            <v>Fornecimento e instalação de cabide de louça simples - celite</v>
          </cell>
          <cell r="C2047" t="str">
            <v>UND</v>
          </cell>
          <cell r="D2047">
            <v>33.214799999999997</v>
          </cell>
        </row>
        <row r="2048">
          <cell r="A2048" t="str">
            <v>001.28.01400</v>
          </cell>
          <cell r="B2048" t="str">
            <v>Fornecimento e instalação de cabide de metal cromado, fixado com bucha e parafuso</v>
          </cell>
          <cell r="C2048" t="str">
            <v>UN</v>
          </cell>
          <cell r="D2048">
            <v>16.1614</v>
          </cell>
        </row>
        <row r="2049">
          <cell r="A2049" t="str">
            <v>001.28.01420</v>
          </cell>
          <cell r="B2049" t="str">
            <v>Fornecimento e instalação  de espelho para lavatorio com moldura simples e proteção de madeira na parte não espelhada dimensão 0.50 x 0.60 m</v>
          </cell>
          <cell r="C2049" t="str">
            <v>UN</v>
          </cell>
          <cell r="D2049">
            <v>37.372799999999998</v>
          </cell>
        </row>
        <row r="2050">
          <cell r="A2050" t="str">
            <v>001.28.01440</v>
          </cell>
          <cell r="B2050" t="str">
            <v>Fornecimento e instalação de espelho  para lavatório com moldura simples e proteção de madeira na parte não espelhada dim. 1.50 x 0.60 m</v>
          </cell>
          <cell r="C2050" t="str">
            <v>UN</v>
          </cell>
          <cell r="D2050">
            <v>50.115600000000001</v>
          </cell>
        </row>
        <row r="2051">
          <cell r="A2051" t="str">
            <v>001.28.01460</v>
          </cell>
          <cell r="B2051" t="str">
            <v>Fornecimento e instalação de chuveiro de pvc branco n. 1 da cipla ou similar</v>
          </cell>
          <cell r="C2051" t="str">
            <v>UN</v>
          </cell>
          <cell r="D2051">
            <v>7.3869999999999996</v>
          </cell>
        </row>
        <row r="2052">
          <cell r="A2052" t="str">
            <v>001.28.01480</v>
          </cell>
          <cell r="B2052" t="str">
            <v>Fornecimento e instalação de chuveiro de pvc cromado n. 2 da cipla ou similar</v>
          </cell>
          <cell r="C2052" t="str">
            <v>UN</v>
          </cell>
          <cell r="D2052">
            <v>15.077</v>
          </cell>
        </row>
        <row r="2053">
          <cell r="A2053" t="str">
            <v>001.28.01500</v>
          </cell>
          <cell r="B2053" t="str">
            <v>Fornecimento e instalação de chuveiro de luxo com articulacao cromada ref. 1994 deca ou similar 1/2 pol</v>
          </cell>
          <cell r="C2053" t="str">
            <v>UN</v>
          </cell>
          <cell r="D2053">
            <v>147.99430000000001</v>
          </cell>
        </row>
        <row r="2054">
          <cell r="A2054" t="str">
            <v>001.28.01520</v>
          </cell>
          <cell r="B2054" t="str">
            <v>Fornecimento e instalação de chuveiro simples com articulacao cromada ref. 1995 deca ou similar 1/2 pol</v>
          </cell>
          <cell r="C2054" t="str">
            <v>UN</v>
          </cell>
          <cell r="D2054">
            <v>108.9943</v>
          </cell>
        </row>
        <row r="2055">
          <cell r="A2055" t="str">
            <v>001.28.01540</v>
          </cell>
          <cell r="B2055" t="str">
            <v>Fornecimento e instalação de chuveiro eletrico para 2500 w / 220 v lorenzetti ou similar</v>
          </cell>
          <cell r="C2055" t="str">
            <v>UN</v>
          </cell>
          <cell r="D2055">
            <v>98.631799999999998</v>
          </cell>
        </row>
        <row r="2056">
          <cell r="A2056" t="str">
            <v>001.28.01560</v>
          </cell>
          <cell r="B2056" t="str">
            <v>Fornecimento e instalação sistema conjugado chuveiro lava olhos acionamento instantãneo ref. wl-1cl5 da mont lab ou similar</v>
          </cell>
          <cell r="C2056" t="str">
            <v>UN</v>
          </cell>
          <cell r="D2056">
            <v>1422.635</v>
          </cell>
        </row>
        <row r="2057">
          <cell r="A2057" t="str">
            <v>001.28.01580</v>
          </cell>
          <cell r="B2057" t="str">
            <v>Fornecimento e instalação de ducha de pvc cromado articulavel 1/2 pol cipla ou similar</v>
          </cell>
          <cell r="C2057" t="str">
            <v>UN</v>
          </cell>
          <cell r="D2057">
            <v>7.3869999999999996</v>
          </cell>
        </row>
        <row r="2058">
          <cell r="A2058" t="str">
            <v>001.28.01600</v>
          </cell>
          <cell r="B2058" t="str">
            <v>Fornecimento e instalação de ducha ss corona com 3 temperaturas</v>
          </cell>
          <cell r="C2058" t="str">
            <v>UN</v>
          </cell>
          <cell r="D2058">
            <v>27.681799999999999</v>
          </cell>
        </row>
        <row r="2059">
          <cell r="A2059" t="str">
            <v>001.28.01620</v>
          </cell>
          <cell r="B2059" t="str">
            <v>Fornecimento e instalação de tubo de descida para vávula de descarga de 1 1/2 pol de pvc rigido</v>
          </cell>
          <cell r="C2059" t="str">
            <v>UN</v>
          </cell>
          <cell r="D2059">
            <v>8.3670000000000009</v>
          </cell>
        </row>
        <row r="2060">
          <cell r="A2060" t="str">
            <v>001.28.01640</v>
          </cell>
          <cell r="B2060" t="str">
            <v>Fornecimento e instalação de ligação  para bacia sanitária em tubo em pvc rigido branco de 40mm</v>
          </cell>
          <cell r="C2060" t="str">
            <v>UN</v>
          </cell>
          <cell r="D2060">
            <v>7.2195</v>
          </cell>
        </row>
        <row r="2061">
          <cell r="A2061" t="str">
            <v>001.28.01660</v>
          </cell>
          <cell r="B2061" t="str">
            <v>Fornecimento e instalação de ligação para bacia sanitária tubo em pvc rigido cromado de 40mm</v>
          </cell>
          <cell r="C2061" t="str">
            <v>UN</v>
          </cell>
          <cell r="D2061">
            <v>11.269500000000001</v>
          </cell>
        </row>
        <row r="2062">
          <cell r="A2062" t="str">
            <v>001.28.01680</v>
          </cell>
          <cell r="B2062" t="str">
            <v>Fornecimento e instalação de ligação para bacia sanitária tubo em metal cromado de 40mm</v>
          </cell>
          <cell r="C2062" t="str">
            <v>UN</v>
          </cell>
          <cell r="D2062">
            <v>15.2195</v>
          </cell>
        </row>
        <row r="2063">
          <cell r="A2063" t="str">
            <v>001.28.01700</v>
          </cell>
          <cell r="B2063" t="str">
            <v>Fornecimento e instalação de ligação para bacia sanitária em bolsa de borracha</v>
          </cell>
          <cell r="C2063" t="str">
            <v>UN</v>
          </cell>
          <cell r="D2063">
            <v>2.9904999999999999</v>
          </cell>
        </row>
        <row r="2064">
          <cell r="A2064" t="str">
            <v>001.28.01720</v>
          </cell>
          <cell r="B2064" t="str">
            <v>Fornecimento e instalação de caixa de descarga externa inclusive tubo de descarga e acessórios</v>
          </cell>
          <cell r="C2064" t="str">
            <v>CJ</v>
          </cell>
          <cell r="D2064">
            <v>79.4739</v>
          </cell>
        </row>
        <row r="2065">
          <cell r="A2065" t="str">
            <v>001.28.01740</v>
          </cell>
          <cell r="B2065" t="str">
            <v>Fornecimento e instalação de caixa de descarga de emb. inclusive tubo de descarga e acessórios</v>
          </cell>
          <cell r="C2065" t="str">
            <v>CJ</v>
          </cell>
          <cell r="D2065">
            <v>79.4739</v>
          </cell>
        </row>
        <row r="2066">
          <cell r="A2066" t="str">
            <v>001.28.01760</v>
          </cell>
          <cell r="B2066" t="str">
            <v>Fornecimento e instalação de caixa de descarga para acoplar em bacia sanitária</v>
          </cell>
          <cell r="C2066" t="str">
            <v>UN</v>
          </cell>
          <cell r="D2066">
            <v>110.5909</v>
          </cell>
        </row>
        <row r="2067">
          <cell r="A2067" t="str">
            <v>001.28.01780</v>
          </cell>
          <cell r="B2067" t="str">
            <v>Fornecimento e instalação de engate no. 3 com terminais de 1/2 pol e mangueira flexíel branca, de 30 cm,</v>
          </cell>
          <cell r="C2067" t="str">
            <v>UN</v>
          </cell>
          <cell r="D2067">
            <v>3.9535</v>
          </cell>
        </row>
        <row r="2068">
          <cell r="A2068" t="str">
            <v>001.28.01800</v>
          </cell>
          <cell r="B2068" t="str">
            <v>Fornecimento e colocação de engate no. 5 com terminais cromados de 1/2 pol e mangueira flexível, de 40 cm,</v>
          </cell>
          <cell r="C2068" t="str">
            <v>UN</v>
          </cell>
          <cell r="D2068">
            <v>15.0435</v>
          </cell>
        </row>
        <row r="2069">
          <cell r="A2069" t="str">
            <v>001.28.01820</v>
          </cell>
          <cell r="B2069" t="str">
            <v>Fornecimento e instalação de ligação para saída de vaso sanitário pvc branco  diam.100 mm</v>
          </cell>
          <cell r="C2069" t="str">
            <v>UN</v>
          </cell>
          <cell r="D2069">
            <v>21.452200000000001</v>
          </cell>
        </row>
        <row r="2070">
          <cell r="A2070" t="str">
            <v>001.29</v>
          </cell>
          <cell r="B2070" t="str">
            <v>INSTALAÇÕES HIDRÁULICAS - CUBAS E TANQUE</v>
          </cell>
          <cell r="D2070">
            <v>6835.7408999999998</v>
          </cell>
        </row>
        <row r="2071">
          <cell r="A2071" t="str">
            <v>001.29.00020</v>
          </cell>
          <cell r="B2071" t="str">
            <v>Fornecimento e instalação de cuba de aço inox inclusive válvula americana n.1 - 46.5 x 31 x 15 cm</v>
          </cell>
          <cell r="C2071" t="str">
            <v>UN</v>
          </cell>
          <cell r="D2071">
            <v>102.02630000000001</v>
          </cell>
        </row>
        <row r="2072">
          <cell r="A2072" t="str">
            <v>001.29.00040</v>
          </cell>
          <cell r="B2072" t="str">
            <v>Fornecimento e instalação de cuba de aço inox inclusive válvula americana n.2 - 56.0 x 33.5 x 15 cm</v>
          </cell>
          <cell r="C2072" t="str">
            <v>UN</v>
          </cell>
          <cell r="D2072">
            <v>118.02630000000001</v>
          </cell>
        </row>
        <row r="2073">
          <cell r="A2073" t="str">
            <v>001.29.00060</v>
          </cell>
          <cell r="B2073" t="str">
            <v>Forneicmento e instalação de cuba de aço inox inclusive válvula americana - 40x40x20 cm</v>
          </cell>
          <cell r="C2073" t="str">
            <v>UN</v>
          </cell>
          <cell r="D2073">
            <v>45.988100000000003</v>
          </cell>
        </row>
        <row r="2074">
          <cell r="A2074" t="str">
            <v>001.29.00080</v>
          </cell>
          <cell r="B2074" t="str">
            <v>Fornecimento e instalação de cuba de aço inox inclusive válvula americana dupla 82 x 34 x 15 cm</v>
          </cell>
          <cell r="C2074" t="str">
            <v>UN</v>
          </cell>
          <cell r="D2074">
            <v>114.7409</v>
          </cell>
        </row>
        <row r="2075">
          <cell r="A2075" t="str">
            <v>001.29.00100</v>
          </cell>
          <cell r="B2075" t="str">
            <v>Fornecimento e instalação de banca ou tampo em aço inoxidável n.o de 1.20x0.60m com 1 cuba</v>
          </cell>
          <cell r="C2075" t="str">
            <v>UN</v>
          </cell>
          <cell r="D2075">
            <v>277.16820000000001</v>
          </cell>
        </row>
        <row r="2076">
          <cell r="A2076" t="str">
            <v>001.29.00120</v>
          </cell>
          <cell r="B2076" t="str">
            <v>Fornecimento e instalação de banca ou tampo em aço inoxidável n.2 de 1.50x0.60m com 1 cuba</v>
          </cell>
          <cell r="C2076" t="str">
            <v>UN</v>
          </cell>
          <cell r="D2076">
            <v>162.47819999999999</v>
          </cell>
        </row>
        <row r="2077">
          <cell r="A2077" t="str">
            <v>001.29.00140</v>
          </cell>
          <cell r="B2077" t="str">
            <v>Fornecimento e instalação de banca ou tampo em aço inoxidável n.2 de 1.80x0.60m com 1 cuba</v>
          </cell>
          <cell r="C2077" t="str">
            <v>UN</v>
          </cell>
          <cell r="D2077">
            <v>256.21820000000002</v>
          </cell>
        </row>
        <row r="2078">
          <cell r="A2078" t="str">
            <v>001.29.00160</v>
          </cell>
          <cell r="B2078" t="str">
            <v>Fornecimento e instalação de banca ou tampo em aço inoxidável n.2 de 2.00x0.60m com 1 cuba</v>
          </cell>
          <cell r="C2078" t="str">
            <v>UN</v>
          </cell>
          <cell r="D2078">
            <v>293.85820000000001</v>
          </cell>
        </row>
        <row r="2079">
          <cell r="A2079" t="str">
            <v>001.29.00180</v>
          </cell>
          <cell r="B2079" t="str">
            <v>Fornecimento e instalação de banca ou tampo em aço inoxidável n.334 de 2.00x0.60m com 2 cubas p/ ud</v>
          </cell>
          <cell r="C2079" t="str">
            <v>UN</v>
          </cell>
          <cell r="D2079">
            <v>355.21820000000002</v>
          </cell>
        </row>
        <row r="2080">
          <cell r="A2080" t="str">
            <v>001.29.00200</v>
          </cell>
          <cell r="B2080" t="str">
            <v>Fornecimento e instalação de banca ou tampo em aço inoxidável da eternox revestida d1800mb c/ 1 cuba no centro, de 1,80m</v>
          </cell>
          <cell r="C2080" t="str">
            <v>UN</v>
          </cell>
          <cell r="D2080">
            <v>276.8682</v>
          </cell>
        </row>
        <row r="2081">
          <cell r="A2081" t="str">
            <v>001.29.00220</v>
          </cell>
          <cell r="B2081" t="str">
            <v>Fornecimento e instalação de banca ou tampo em aço inoxidável da eternox revestida e1800mb c/ 1 cuba no centro, de 1,80m</v>
          </cell>
          <cell r="C2081" t="str">
            <v>UN</v>
          </cell>
          <cell r="D2081">
            <v>277.16820000000001</v>
          </cell>
        </row>
        <row r="2082">
          <cell r="A2082" t="str">
            <v>001.29.00240</v>
          </cell>
          <cell r="B2082" t="str">
            <v>Fornecimento e instalação de banca ou tampo em aço inoxidável da eternox revestida 2000mb 2c c/ 2 cubas no centro, de 2,00m</v>
          </cell>
          <cell r="C2082" t="str">
            <v>UN</v>
          </cell>
          <cell r="D2082">
            <v>331.21820000000002</v>
          </cell>
        </row>
        <row r="2083">
          <cell r="A2083" t="str">
            <v>001.29.00260</v>
          </cell>
          <cell r="B2083" t="str">
            <v>Fornecimento e instalação de banca ou tampo em aço inoxidável da eternox revestida d1600mb c/ 1 cuba no centro</v>
          </cell>
          <cell r="C2083" t="str">
            <v>UN</v>
          </cell>
          <cell r="D2083">
            <v>162.47819999999999</v>
          </cell>
        </row>
        <row r="2084">
          <cell r="A2084" t="str">
            <v>001.29.00280</v>
          </cell>
          <cell r="B2084" t="str">
            <v>Fornecimento e instalação de banca ou tampo em aço inoxidável da eternox revestida 1800mb 2c c/ 2 cubas no centro</v>
          </cell>
          <cell r="C2084" t="str">
            <v>UN</v>
          </cell>
          <cell r="D2084">
            <v>313.25819999999999</v>
          </cell>
        </row>
        <row r="2085">
          <cell r="A2085" t="str">
            <v>001.29.00300</v>
          </cell>
          <cell r="B2085" t="str">
            <v>Fornecimento e instalação de banca ou tampo em aço inoxidável da eternox revestida cuba dupla de 82x34x14cm</v>
          </cell>
          <cell r="C2085" t="str">
            <v>UN</v>
          </cell>
          <cell r="D2085">
            <v>106.1982</v>
          </cell>
        </row>
        <row r="2086">
          <cell r="A2086" t="str">
            <v>001.29.00320</v>
          </cell>
          <cell r="B2086" t="str">
            <v>Fornecimento e instalação de banca ou tampo em aço inoxidável da eternox revestido e1800mb com 2 cubas lado direito</v>
          </cell>
          <cell r="C2086" t="str">
            <v>UN</v>
          </cell>
          <cell r="D2086">
            <v>313.25819999999999</v>
          </cell>
        </row>
        <row r="2087">
          <cell r="A2087" t="str">
            <v>001.29.00340</v>
          </cell>
          <cell r="B2087" t="str">
            <v>Fornecimento e instalação de banca ou tampo em aço inoxidável da eternox revestido e1800mb com 2 cubas lado direito</v>
          </cell>
          <cell r="C2087" t="str">
            <v>UN</v>
          </cell>
          <cell r="D2087">
            <v>313.25819999999999</v>
          </cell>
        </row>
        <row r="2088">
          <cell r="A2088" t="str">
            <v>001.29.00360</v>
          </cell>
          <cell r="B2088" t="str">
            <v>Fornecimento e instalação de banca ou tampo em aço inoxidável da eternox revestida de 2.60 x 0.55 m c/ 1 cuba e valvula</v>
          </cell>
          <cell r="C2088" t="str">
            <v>UN</v>
          </cell>
          <cell r="D2088">
            <v>162.47819999999999</v>
          </cell>
        </row>
        <row r="2089">
          <cell r="A2089" t="str">
            <v>001.29.00380</v>
          </cell>
          <cell r="B2089" t="str">
            <v>Fornecimento e instalação de banca de granilite fundida na obra com espessura de 0.05 m</v>
          </cell>
          <cell r="C2089" t="str">
            <v>M2</v>
          </cell>
          <cell r="D2089">
            <v>79.511399999999995</v>
          </cell>
        </row>
        <row r="2090">
          <cell r="A2090" t="str">
            <v>001.29.00400</v>
          </cell>
          <cell r="B2090" t="str">
            <v>Fornecimento e instalação de bancada em ardósia polida 1.50 x 0.60 com 1 cuba inox 40.00x40.00x15.00</v>
          </cell>
          <cell r="C2090" t="str">
            <v>UN</v>
          </cell>
          <cell r="D2090">
            <v>178.5839</v>
          </cell>
        </row>
        <row r="2091">
          <cell r="A2091" t="str">
            <v>001.29.00420</v>
          </cell>
          <cell r="B2091" t="str">
            <v>Fornecimento e instalação de banca de mármore sintético c/ 01 cuba no centro , de 1.80m</v>
          </cell>
          <cell r="C2091" t="str">
            <v>UN</v>
          </cell>
          <cell r="D2091">
            <v>76.8416</v>
          </cell>
        </row>
        <row r="2092">
          <cell r="A2092" t="str">
            <v>001.29.00440</v>
          </cell>
          <cell r="B2092" t="str">
            <v>Forneicmento e instalação de banca de mármore sintético c/ 02 cubas no centro , de 1.80m</v>
          </cell>
          <cell r="C2092" t="str">
            <v>UN</v>
          </cell>
          <cell r="D2092">
            <v>76.8416</v>
          </cell>
        </row>
        <row r="2093">
          <cell r="A2093" t="str">
            <v>001.29.00460</v>
          </cell>
          <cell r="B2093" t="str">
            <v>Fornecimento e instalação de banca de mármore sintético com uma cuba - 120.00x54.00cm</v>
          </cell>
          <cell r="C2093" t="str">
            <v>UN</v>
          </cell>
          <cell r="D2093">
            <v>47.221600000000002</v>
          </cell>
        </row>
        <row r="2094">
          <cell r="A2094" t="str">
            <v>001.29.00480</v>
          </cell>
          <cell r="B2094" t="str">
            <v>Fornecimento e instalação de bancada em aço inox 316 1.90 x 0.80 formado por peças estampadas sem emendas visíveis, com 2 cubas em aço inox 316 estampado sem cantos vivos, nas dimensões (40x60x40)cm</v>
          </cell>
          <cell r="C2094" t="str">
            <v>UN</v>
          </cell>
          <cell r="D2094">
            <v>349.62389999999999</v>
          </cell>
        </row>
        <row r="2095">
          <cell r="A2095" t="str">
            <v>001.29.00500</v>
          </cell>
          <cell r="B2095" t="str">
            <v>Fornecimento e instalação de bancada em aço inox 316 2.20 x 0.80 formado por peças estampadas sem emendas visíveis, com 2 cubas em aço inox 316 estampado sem cantos vivos, nas dimensões (40x60x40)cm</v>
          </cell>
          <cell r="C2095" t="str">
            <v>UN</v>
          </cell>
          <cell r="D2095">
            <v>368.09390000000002</v>
          </cell>
        </row>
        <row r="2096">
          <cell r="A2096" t="str">
            <v>001.29.00520</v>
          </cell>
          <cell r="B2096" t="str">
            <v>Fornecimento e instalação de bancada seca em aço inox 316 1.80 x 0.80 formado por peças estampadas sem emendas visíveis</v>
          </cell>
          <cell r="C2096" t="str">
            <v>UN</v>
          </cell>
          <cell r="D2096">
            <v>313.23390000000001</v>
          </cell>
        </row>
        <row r="2097">
          <cell r="A2097" t="str">
            <v>001.29.00540</v>
          </cell>
          <cell r="B2097" t="str">
            <v>Fornecimento e instalação de cuba dupla com válvula, 82x34x14 cm</v>
          </cell>
          <cell r="C2097" t="str">
            <v>UN</v>
          </cell>
          <cell r="D2097">
            <v>112.8124</v>
          </cell>
        </row>
        <row r="2098">
          <cell r="A2098" t="str">
            <v>001.29.00560</v>
          </cell>
          <cell r="B2098" t="str">
            <v>Fornecimento e instalação de cuba simples de 400.00mmx340.00mmx140.00mm (p) , aco inox eternox</v>
          </cell>
          <cell r="C2098" t="str">
            <v>UN</v>
          </cell>
          <cell r="D2098">
            <v>92.621600000000001</v>
          </cell>
        </row>
        <row r="2099">
          <cell r="A2099" t="str">
            <v>001.29.00580</v>
          </cell>
          <cell r="B2099" t="str">
            <v>Fornecimento e instalação de cuba de aço inox, inclusive válvula americana nº 1 - 46.50 x 31.00 x 15.00 cm</v>
          </cell>
          <cell r="C2099" t="str">
            <v>UN</v>
          </cell>
          <cell r="D2099">
            <v>100.9881</v>
          </cell>
        </row>
        <row r="2100">
          <cell r="A2100" t="str">
            <v>001.29.00600</v>
          </cell>
          <cell r="B2100" t="str">
            <v>Fornecimento e instalação de cuba de aço inox, inclusive válvula americana nº 2 - 56.00 x 33.50 x 15.00 cm</v>
          </cell>
          <cell r="C2100" t="str">
            <v>UN</v>
          </cell>
          <cell r="D2100">
            <v>116.9881</v>
          </cell>
        </row>
        <row r="2101">
          <cell r="A2101" t="str">
            <v>001.29.00620</v>
          </cell>
          <cell r="B2101" t="str">
            <v>Fornecimento e instalação de cuba dupla 82.00 x 34.00 x 15.00 cm</v>
          </cell>
          <cell r="C2101" t="str">
            <v>UN</v>
          </cell>
          <cell r="D2101">
            <v>116.9881</v>
          </cell>
        </row>
        <row r="2102">
          <cell r="A2102" t="str">
            <v>001.29.00640</v>
          </cell>
          <cell r="B2102" t="str">
            <v>Fornecimento e instalação de tanque para lavar roupa pré-moldado de concreto modelo simples dim. 60 x 60 cm</v>
          </cell>
          <cell r="C2102" t="str">
            <v>UN</v>
          </cell>
          <cell r="D2102">
            <v>37.030299999999997</v>
          </cell>
        </row>
        <row r="2103">
          <cell r="A2103" t="str">
            <v>001.29.00660</v>
          </cell>
          <cell r="B2103" t="str">
            <v>Fornecimento e instalação de tanque para lavar roupa pre-moldado de concreto, 3 cubas, dim. 0,60x1,80m</v>
          </cell>
          <cell r="C2103" t="str">
            <v>UN</v>
          </cell>
          <cell r="D2103">
            <v>62.443199999999997</v>
          </cell>
        </row>
        <row r="2104">
          <cell r="A2104" t="str">
            <v>001.29.00680</v>
          </cell>
          <cell r="B2104" t="str">
            <v>Fornecimento e instalação de tanque para lavar roupa de louca branca tamanho médio com coluna</v>
          </cell>
          <cell r="C2104" t="str">
            <v>UN</v>
          </cell>
          <cell r="D2104">
            <v>186.5102</v>
          </cell>
        </row>
        <row r="2105">
          <cell r="A2105" t="str">
            <v>001.29.00700</v>
          </cell>
          <cell r="B2105" t="str">
            <v>Fornecimento e instalação de tanque para lavar roupa de louca branca tamanho médio sem coluna</v>
          </cell>
          <cell r="C2105" t="str">
            <v>UN</v>
          </cell>
          <cell r="D2105">
            <v>155.9102</v>
          </cell>
        </row>
        <row r="2106">
          <cell r="A2106" t="str">
            <v>001.29.00720</v>
          </cell>
          <cell r="B2106" t="str">
            <v>Fornecimento e instalação de tanque - celite - medio branco - c/ coluna r-002.05 c/ válvula</v>
          </cell>
          <cell r="C2106" t="str">
            <v>UN</v>
          </cell>
          <cell r="D2106">
            <v>157.33029999999999</v>
          </cell>
        </row>
        <row r="2107">
          <cell r="A2107" t="str">
            <v>001.29.00740</v>
          </cell>
          <cell r="B2107" t="str">
            <v>Fornecimento e instalação de tanque decoralite simples - tam-03 - c/ valvula</v>
          </cell>
          <cell r="C2107" t="str">
            <v>UN</v>
          </cell>
          <cell r="D2107">
            <v>188.3124</v>
          </cell>
        </row>
        <row r="2108">
          <cell r="A2108" t="str">
            <v>001.29.00760</v>
          </cell>
          <cell r="B2108" t="str">
            <v>Fornecimento e instalação de tanque de plástico - pequeno</v>
          </cell>
          <cell r="C2108" t="str">
            <v>UN</v>
          </cell>
          <cell r="D2108">
            <v>35.947800000000001</v>
          </cell>
        </row>
        <row r="2109">
          <cell r="A2109" t="str">
            <v>001.30</v>
          </cell>
          <cell r="B2109" t="str">
            <v>INSTALAÇÕES SANITÁRIAS - PRIMÁRIO E SECUNDÁRIO</v>
          </cell>
          <cell r="D2109">
            <v>35716.085599999999</v>
          </cell>
        </row>
        <row r="2110">
          <cell r="A2110" t="str">
            <v>001.30.00020</v>
          </cell>
          <cell r="B2110" t="str">
            <v>Fornecimento e instalação de tubo leve de pvc rígido branco c/ ponta e bolsa lisa em barra 6 m diâmetro 450 mm</v>
          </cell>
          <cell r="C2110" t="str">
            <v>ML</v>
          </cell>
          <cell r="D2110">
            <v>78.284999999999997</v>
          </cell>
        </row>
        <row r="2111">
          <cell r="A2111" t="str">
            <v>001.30.00040</v>
          </cell>
          <cell r="B2111" t="str">
            <v>Fornecimento e instalação de tubo leve de pvc rígido branco c/ ponta e bolsa lisa em barra 6 m diâmetro 400 mm</v>
          </cell>
          <cell r="C2111" t="str">
            <v>ML</v>
          </cell>
          <cell r="D2111">
            <v>79.056600000000003</v>
          </cell>
        </row>
        <row r="2112">
          <cell r="A2112" t="str">
            <v>001.30.00060</v>
          </cell>
          <cell r="B2112" t="str">
            <v>Fornecimento e instalação de tubo leve de pvc rígido branco c/ ponta e bolsa lisa em barra 6 m diâmetro 300 mm</v>
          </cell>
          <cell r="C2112" t="str">
            <v>ML</v>
          </cell>
          <cell r="D2112">
            <v>52.088000000000001</v>
          </cell>
        </row>
        <row r="2113">
          <cell r="A2113" t="str">
            <v>001.30.00080</v>
          </cell>
          <cell r="B2113" t="str">
            <v>Fornecimento e instalaçao de tubo leve de pvc rígido branco c/ ponta e bolsa lisa em barra 6 m diâmetro 250 mm</v>
          </cell>
          <cell r="C2113" t="str">
            <v>ML</v>
          </cell>
          <cell r="D2113">
            <v>31.425000000000001</v>
          </cell>
        </row>
        <row r="2114">
          <cell r="A2114" t="str">
            <v>001.30.00100</v>
          </cell>
          <cell r="B2114" t="str">
            <v>Fornecimento e instalação de tubo leve de pvc rígido branco c/ ponta e bolsa lisa em barra 6 m diâmetro 200 mm</v>
          </cell>
          <cell r="C2114" t="str">
            <v>ML</v>
          </cell>
          <cell r="D2114">
            <v>21.375499999999999</v>
          </cell>
        </row>
        <row r="2115">
          <cell r="A2115" t="str">
            <v>001.30.00120</v>
          </cell>
          <cell r="B2115" t="str">
            <v>Fornecimento e instalação de tubo leve de pvc rígido branco c/ ponta e bolsa lisa em barra 6 m diâmetro 150 mm</v>
          </cell>
          <cell r="C2115" t="str">
            <v>ML</v>
          </cell>
          <cell r="D2115">
            <v>20.812200000000001</v>
          </cell>
        </row>
        <row r="2116">
          <cell r="A2116" t="str">
            <v>001.30.00140</v>
          </cell>
          <cell r="B2116" t="str">
            <v>Fornecimento e instalação de tubo leve de pvc rígido branco c/ ponta e bolsa lisa em barra 6 m diâmetro 125 mm</v>
          </cell>
          <cell r="C2116" t="str">
            <v>ML</v>
          </cell>
          <cell r="D2116">
            <v>18.3781</v>
          </cell>
        </row>
        <row r="2117">
          <cell r="A2117" t="str">
            <v>001.30.00160</v>
          </cell>
          <cell r="B2117" t="str">
            <v>Fornecimento e instalação de tubo de pvc rígido cor branca com ponta e bolsa em barra de 6 m diâmetro 100 mm</v>
          </cell>
          <cell r="C2117" t="str">
            <v>ML</v>
          </cell>
          <cell r="D2117">
            <v>5.6124999999999998</v>
          </cell>
        </row>
        <row r="2118">
          <cell r="A2118" t="str">
            <v>001.30.00180</v>
          </cell>
          <cell r="B2118" t="str">
            <v>Fornecimento e instalação de tubo de pvc rígido cor branca com ponta e bolsa em barra de 6 m diâmetro 75 mm</v>
          </cell>
          <cell r="C2118" t="str">
            <v>ML</v>
          </cell>
          <cell r="D2118">
            <v>6.5316000000000001</v>
          </cell>
        </row>
        <row r="2119">
          <cell r="A2119" t="str">
            <v>001.30.00200</v>
          </cell>
          <cell r="B2119" t="str">
            <v>Fornecimento e instalação de tubo de pvc rígido cor branca com ponta e bolsa em barra de 6 m diâmetro 50 mm</v>
          </cell>
          <cell r="C2119" t="str">
            <v>ML</v>
          </cell>
          <cell r="D2119">
            <v>5.0678999999999998</v>
          </cell>
        </row>
        <row r="2120">
          <cell r="A2120" t="str">
            <v>001.30.00220</v>
          </cell>
          <cell r="B2120" t="str">
            <v>Fornecimento e instalação de tubo de pvc rígido cor branca com ponta e bolsa em barra de 6m diâmetro 40 mm</v>
          </cell>
          <cell r="C2120" t="str">
            <v>ML</v>
          </cell>
          <cell r="D2120">
            <v>3.0478999999999998</v>
          </cell>
        </row>
        <row r="2121">
          <cell r="A2121" t="str">
            <v>001.30.00240</v>
          </cell>
          <cell r="B2121" t="str">
            <v>Fornecimento e instalação de curva 90º de pvc rígido cor branca  diam.100 mm</v>
          </cell>
          <cell r="C2121" t="str">
            <v>UN</v>
          </cell>
          <cell r="D2121">
            <v>12.165100000000001</v>
          </cell>
        </row>
        <row r="2122">
          <cell r="A2122" t="str">
            <v>001.30.00260</v>
          </cell>
          <cell r="B2122" t="str">
            <v>Fornecimento e instalação de curva 90º de pvc rígido cor branca  diam. 75 mm</v>
          </cell>
          <cell r="C2122" t="str">
            <v>UN</v>
          </cell>
          <cell r="D2122">
            <v>18</v>
          </cell>
        </row>
        <row r="2123">
          <cell r="A2123" t="str">
            <v>001.30.00280</v>
          </cell>
          <cell r="B2123" t="str">
            <v>Fornecimento e instalação de curva 90º de pvc rígido cor branca   diam. 50 mm</v>
          </cell>
          <cell r="C2123" t="str">
            <v>UN</v>
          </cell>
          <cell r="D2123">
            <v>4.9749999999999996</v>
          </cell>
        </row>
        <row r="2124">
          <cell r="A2124" t="str">
            <v>001.30.00300</v>
          </cell>
          <cell r="B2124" t="str">
            <v>Fornecimento e instalação de curva 90º de pvc rígido cor branca   diam. 150 mm</v>
          </cell>
          <cell r="C2124" t="str">
            <v>UN</v>
          </cell>
          <cell r="D2124">
            <v>52.0501</v>
          </cell>
        </row>
        <row r="2125">
          <cell r="A2125" t="str">
            <v>001.30.00320</v>
          </cell>
          <cell r="B2125" t="str">
            <v>Fornecimento e instalação de curva 45º de pvc rígido cor branca   diam.100 mm</v>
          </cell>
          <cell r="C2125" t="str">
            <v>UN</v>
          </cell>
          <cell r="D2125">
            <v>14.555099999999999</v>
          </cell>
        </row>
        <row r="2126">
          <cell r="A2126" t="str">
            <v>001.30.00340</v>
          </cell>
          <cell r="B2126" t="str">
            <v>Fornecimento e instalação de curva 45º de pvc rígido cor branca   diam. 75 mm</v>
          </cell>
          <cell r="C2126" t="str">
            <v>UN</v>
          </cell>
          <cell r="D2126">
            <v>12.6</v>
          </cell>
        </row>
        <row r="2127">
          <cell r="A2127" t="str">
            <v>001.30.00360</v>
          </cell>
          <cell r="B2127" t="str">
            <v>Fornecimento e instalação de curva 45º de pvc rígido cor branca   diam. 50 mm</v>
          </cell>
          <cell r="C2127" t="str">
            <v>UN</v>
          </cell>
          <cell r="D2127">
            <v>6.1150000000000002</v>
          </cell>
        </row>
        <row r="2128">
          <cell r="A2128" t="str">
            <v>001.30.00380</v>
          </cell>
          <cell r="B2128" t="str">
            <v>Fornecimento e instalação de joelho 90º com anel de borracha, de pvc rígido cor branca   diam. 50 mm</v>
          </cell>
          <cell r="C2128" t="str">
            <v>UN</v>
          </cell>
          <cell r="D2128">
            <v>2.0049999999999999</v>
          </cell>
        </row>
        <row r="2129">
          <cell r="A2129" t="str">
            <v>001.30.00400</v>
          </cell>
          <cell r="B2129" t="str">
            <v>Fornecimento e instalação de cap de pvc rígido cor branca   diam.100 mm</v>
          </cell>
          <cell r="C2129" t="str">
            <v>UN</v>
          </cell>
          <cell r="D2129">
            <v>7.7575000000000003</v>
          </cell>
        </row>
        <row r="2130">
          <cell r="A2130" t="str">
            <v>001.30.00420</v>
          </cell>
          <cell r="B2130" t="str">
            <v>Fornecimento e instalação de cap de pvc rígido cor branca  diam. 75 mm</v>
          </cell>
          <cell r="C2130" t="str">
            <v>UN</v>
          </cell>
          <cell r="D2130">
            <v>5.9200999999999997</v>
          </cell>
        </row>
        <row r="2131">
          <cell r="A2131" t="str">
            <v>001.30.00440</v>
          </cell>
          <cell r="B2131" t="str">
            <v>Fornecimento e instalação de cap de pvc rígido cor branca   diam. 50 mm</v>
          </cell>
          <cell r="C2131" t="str">
            <v>UN</v>
          </cell>
          <cell r="D2131">
            <v>3.6425000000000001</v>
          </cell>
        </row>
        <row r="2132">
          <cell r="A2132" t="str">
            <v>001.30.00460</v>
          </cell>
          <cell r="B2132" t="str">
            <v>Fornecimento e instalação de joelho 45º de pvc rígido cor branca  diam.100 mm</v>
          </cell>
          <cell r="C2132" t="str">
            <v>UN</v>
          </cell>
          <cell r="D2132">
            <v>6.1451000000000002</v>
          </cell>
        </row>
        <row r="2133">
          <cell r="A2133" t="str">
            <v>001.30.00480</v>
          </cell>
          <cell r="B2133" t="str">
            <v>Fornecimento e instalação de joelho 45º de pvc rígido cor branca   diam. 75 mm</v>
          </cell>
          <cell r="C2133" t="str">
            <v>UN</v>
          </cell>
          <cell r="D2133">
            <v>2.95</v>
          </cell>
        </row>
        <row r="2134">
          <cell r="A2134" t="str">
            <v>001.30.00500</v>
          </cell>
          <cell r="B2134" t="str">
            <v>Fornecimento e instalação de joelho 45º de pvc rígido cor branca   diam. 50 mm</v>
          </cell>
          <cell r="C2134" t="str">
            <v>UN</v>
          </cell>
          <cell r="D2134">
            <v>2.4750000000000001</v>
          </cell>
        </row>
        <row r="2135">
          <cell r="A2135" t="str">
            <v>001.30.00520</v>
          </cell>
          <cell r="B2135" t="str">
            <v>Fornecimento e instalação de junção invertida de pvc rígido branca para estoto primário diam. 50x50mm</v>
          </cell>
          <cell r="C2135" t="str">
            <v>UN</v>
          </cell>
          <cell r="D2135">
            <v>7.8875999999999999</v>
          </cell>
        </row>
        <row r="2136">
          <cell r="A2136" t="str">
            <v>001.30.00540</v>
          </cell>
          <cell r="B2136" t="str">
            <v>Fornecimento e instalação de junção dupla invertida de pvc rígido branca para esgoto primário diam. 100 x 50 mm</v>
          </cell>
          <cell r="C2136" t="str">
            <v>UN</v>
          </cell>
          <cell r="D2136">
            <v>11.172599999999999</v>
          </cell>
        </row>
        <row r="2137">
          <cell r="A2137" t="str">
            <v>001.30.00560</v>
          </cell>
          <cell r="B2137" t="str">
            <v>Fornecimento e instalação de junção simples de pvc rígido branca  diam. 100x100 mm</v>
          </cell>
          <cell r="C2137" t="str">
            <v>UN</v>
          </cell>
          <cell r="D2137">
            <v>13.762600000000001</v>
          </cell>
        </row>
        <row r="2138">
          <cell r="A2138" t="str">
            <v>001.30.00580</v>
          </cell>
          <cell r="B2138" t="str">
            <v>Fornecimento e instalação de junção simples de pvc rígido branca  diam. 100x75 mm</v>
          </cell>
          <cell r="C2138" t="str">
            <v>UN</v>
          </cell>
          <cell r="D2138">
            <v>9.7026000000000003</v>
          </cell>
        </row>
        <row r="2139">
          <cell r="A2139" t="str">
            <v>001.30.00600</v>
          </cell>
          <cell r="B2139" t="str">
            <v>Fornecimento e instalação de junção simples de pvc rígido branca  diam. 100x50 mm</v>
          </cell>
          <cell r="C2139" t="str">
            <v>UN</v>
          </cell>
          <cell r="D2139">
            <v>11.172599999999999</v>
          </cell>
        </row>
        <row r="2140">
          <cell r="A2140" t="str">
            <v>001.30.00620</v>
          </cell>
          <cell r="B2140" t="str">
            <v>Fornecimento e instalação de junção simples de pvc rígido branca  diam. 75x75 mm</v>
          </cell>
          <cell r="C2140" t="str">
            <v>UN</v>
          </cell>
          <cell r="D2140">
            <v>8.1576000000000004</v>
          </cell>
        </row>
        <row r="2141">
          <cell r="A2141" t="str">
            <v>001.30.00640</v>
          </cell>
          <cell r="B2141" t="str">
            <v>Fornecimento e instalação de junção simples de pvc rígido branca  diam. 75x50 mm</v>
          </cell>
          <cell r="C2141" t="str">
            <v>UN</v>
          </cell>
          <cell r="D2141">
            <v>6.2375999999999996</v>
          </cell>
        </row>
        <row r="2142">
          <cell r="A2142" t="str">
            <v>001.30.00660</v>
          </cell>
          <cell r="B2142" t="str">
            <v>Fornecimento e instalação de junção simples de pvc rígido branca  diam. 50x50 mm</v>
          </cell>
          <cell r="C2142" t="str">
            <v>UN</v>
          </cell>
          <cell r="D2142">
            <v>5.7976000000000001</v>
          </cell>
        </row>
        <row r="2143">
          <cell r="A2143" t="str">
            <v>001.30.00680</v>
          </cell>
          <cell r="B2143" t="str">
            <v>Fornecimento e instalação de joelho 90º de pvc rígido branco  diam.75 mm</v>
          </cell>
          <cell r="C2143" t="str">
            <v>UN</v>
          </cell>
          <cell r="D2143">
            <v>5.33</v>
          </cell>
        </row>
        <row r="2144">
          <cell r="A2144" t="str">
            <v>001.30.00700</v>
          </cell>
          <cell r="B2144" t="str">
            <v>Fornecimento e instalação de joelho 90º de pvc rígido branco  diam.50 mm</v>
          </cell>
          <cell r="C2144" t="str">
            <v>UN</v>
          </cell>
          <cell r="D2144">
            <v>3.2549999999999999</v>
          </cell>
        </row>
        <row r="2145">
          <cell r="A2145" t="str">
            <v>001.30.00720</v>
          </cell>
          <cell r="B2145" t="str">
            <v>Fornecimento e instalação de joelho 90º de pvc rígido branco  diam.100 mm</v>
          </cell>
          <cell r="C2145" t="str">
            <v>UN</v>
          </cell>
          <cell r="D2145">
            <v>6.8750999999999998</v>
          </cell>
        </row>
        <row r="2146">
          <cell r="A2146" t="str">
            <v>001.30.00740</v>
          </cell>
          <cell r="B2146" t="str">
            <v>Fornecimento e instalação de joelho 90º curto com visita pvc branco para esgoto primário diam.100x75 mm</v>
          </cell>
          <cell r="C2146" t="str">
            <v>UN</v>
          </cell>
          <cell r="D2146">
            <v>9.0251000000000001</v>
          </cell>
        </row>
        <row r="2147">
          <cell r="A2147" t="str">
            <v>001.30.00760</v>
          </cell>
          <cell r="B2147" t="str">
            <v>Fornecimento e instalação de joelho 90º curto com visita pvc branco para esgoto primário diam.100x50 mm</v>
          </cell>
          <cell r="C2147" t="str">
            <v>UN</v>
          </cell>
          <cell r="D2147">
            <v>8.4750999999999994</v>
          </cell>
        </row>
        <row r="2148">
          <cell r="A2148" t="str">
            <v>001.30.00780</v>
          </cell>
          <cell r="B2148" t="str">
            <v>Fornecimento e instalação de joelho 90º curto com visita pvc branco para esgoto primário diam. 75x50 mm</v>
          </cell>
          <cell r="C2148" t="str">
            <v>UN</v>
          </cell>
          <cell r="D2148">
            <v>6</v>
          </cell>
        </row>
        <row r="2149">
          <cell r="A2149" t="str">
            <v>001.30.00800</v>
          </cell>
          <cell r="B2149" t="str">
            <v>Fornecimento e instalação de tee sanitário curto com visita pvc branco  diam.100x100 mm</v>
          </cell>
          <cell r="C2149" t="str">
            <v>UN</v>
          </cell>
          <cell r="D2149">
            <v>8.4626000000000001</v>
          </cell>
        </row>
        <row r="2150">
          <cell r="A2150" t="str">
            <v>001.30.00820</v>
          </cell>
          <cell r="B2150" t="str">
            <v>Fornecimento e instalação de tee sanitário curto com visita pvc branco  diam. 100x75 mm</v>
          </cell>
          <cell r="C2150" t="str">
            <v>UN</v>
          </cell>
          <cell r="D2150">
            <v>17.442599999999999</v>
          </cell>
        </row>
        <row r="2151">
          <cell r="A2151" t="str">
            <v>001.30.00840</v>
          </cell>
          <cell r="B2151" t="str">
            <v>Fornecimento e instalação de tee sanitário curto com visita pvc branco  diam. 100x50 mm</v>
          </cell>
          <cell r="C2151" t="str">
            <v>UN</v>
          </cell>
          <cell r="D2151">
            <v>8.1984999999999992</v>
          </cell>
        </row>
        <row r="2152">
          <cell r="A2152" t="str">
            <v>001.30.00860</v>
          </cell>
          <cell r="B2152" t="str">
            <v>Fornecimento e instalação de tee sanitário curto com visita pvc branco  diam. 75x75 mm</v>
          </cell>
          <cell r="C2152" t="str">
            <v>UN</v>
          </cell>
          <cell r="D2152">
            <v>6.9500999999999999</v>
          </cell>
        </row>
        <row r="2153">
          <cell r="A2153" t="str">
            <v>001.30.00880</v>
          </cell>
          <cell r="B2153" t="str">
            <v>Fornecimento e instalação de tee sanitário curto com visita pvc branco  diam. 75x50 mm</v>
          </cell>
          <cell r="C2153" t="str">
            <v>UN</v>
          </cell>
          <cell r="D2153">
            <v>6.4401000000000002</v>
          </cell>
        </row>
        <row r="2154">
          <cell r="A2154" t="str">
            <v>001.30.00900</v>
          </cell>
          <cell r="B2154" t="str">
            <v>Fornecimento e instalação de tee sanitário curto com visita pvc branco  diam. 50x50 mm</v>
          </cell>
          <cell r="C2154" t="str">
            <v>UN</v>
          </cell>
          <cell r="D2154">
            <v>4.3875999999999999</v>
          </cell>
        </row>
        <row r="2155">
          <cell r="A2155" t="str">
            <v>001.30.00920</v>
          </cell>
          <cell r="B2155" t="str">
            <v>Fornecimento e instalação de tee sanitário curto com visita pvc branco para esgoto primário diam.150mm</v>
          </cell>
          <cell r="C2155" t="str">
            <v>UN</v>
          </cell>
          <cell r="D2155">
            <v>39.6676</v>
          </cell>
        </row>
        <row r="2156">
          <cell r="A2156" t="str">
            <v>001.30.00940</v>
          </cell>
          <cell r="B2156" t="str">
            <v>Fornecimento e instalação de luva simpels pvc branco  diam.100 mm</v>
          </cell>
          <cell r="C2156" t="str">
            <v>UN</v>
          </cell>
          <cell r="D2156">
            <v>5.2150999999999996</v>
          </cell>
        </row>
        <row r="2157">
          <cell r="A2157" t="str">
            <v>001.30.00960</v>
          </cell>
          <cell r="B2157" t="str">
            <v>Fornecimento e instalação de luva simpels pvc branco  diam.75 mm</v>
          </cell>
          <cell r="C2157" t="str">
            <v>UN</v>
          </cell>
          <cell r="D2157">
            <v>3.51</v>
          </cell>
        </row>
        <row r="2158">
          <cell r="A2158" t="str">
            <v>001.30.00980</v>
          </cell>
          <cell r="B2158" t="str">
            <v>Fornecimento e instalação de luva simpels pvc branco  diam. 50 mm</v>
          </cell>
          <cell r="C2158" t="str">
            <v>UN</v>
          </cell>
          <cell r="D2158">
            <v>2.7050000000000001</v>
          </cell>
        </row>
        <row r="2159">
          <cell r="A2159" t="str">
            <v>001.30.01000</v>
          </cell>
          <cell r="B2159" t="str">
            <v>Fornecimento e instalação de luva simpels pvc branco  diam.150 mm</v>
          </cell>
          <cell r="C2159" t="str">
            <v>UN</v>
          </cell>
          <cell r="D2159">
            <v>23.420100000000001</v>
          </cell>
        </row>
        <row r="2160">
          <cell r="A2160" t="str">
            <v>001.30.01020</v>
          </cell>
          <cell r="B2160" t="str">
            <v>Fornecimento e instalação de luva dupla pvc branco  diam.100 mm</v>
          </cell>
          <cell r="C2160" t="str">
            <v>UN</v>
          </cell>
          <cell r="D2160">
            <v>3.7050999999999998</v>
          </cell>
        </row>
        <row r="2161">
          <cell r="A2161" t="str">
            <v>001.30.01040</v>
          </cell>
          <cell r="B2161" t="str">
            <v>Fornecimento e instalação de luva dupla pvc branco  diam.50 mm</v>
          </cell>
          <cell r="C2161" t="str">
            <v>UN</v>
          </cell>
          <cell r="D2161">
            <v>1.9650000000000001</v>
          </cell>
        </row>
        <row r="2162">
          <cell r="A2162" t="str">
            <v>001.30.01060</v>
          </cell>
          <cell r="B2162" t="str">
            <v>Fornecimento e instalação de luva dupla pvc branco  diam.75 mm</v>
          </cell>
          <cell r="C2162" t="str">
            <v>UN</v>
          </cell>
          <cell r="D2162">
            <v>3.03</v>
          </cell>
        </row>
        <row r="2163">
          <cell r="A2163" t="str">
            <v>001.30.01080</v>
          </cell>
          <cell r="B2163" t="str">
            <v>Fornecimento e instalação de luva dupla pvc branco  diam.150 mm</v>
          </cell>
          <cell r="C2163" t="str">
            <v>UN</v>
          </cell>
          <cell r="D2163">
            <v>2.2501000000000002</v>
          </cell>
        </row>
        <row r="2164">
          <cell r="A2164" t="str">
            <v>001.30.01100</v>
          </cell>
          <cell r="B2164" t="str">
            <v>Fornecimento e instalação de luva de correr pvc branco  diam.100 mm</v>
          </cell>
          <cell r="C2164" t="str">
            <v>UN</v>
          </cell>
          <cell r="D2164">
            <v>1.8751</v>
          </cell>
        </row>
        <row r="2165">
          <cell r="A2165" t="str">
            <v>001.30.01120</v>
          </cell>
          <cell r="B2165" t="str">
            <v>Fornecimento e instalação de luva de correr pvc branco  diam. 75 mm</v>
          </cell>
          <cell r="C2165" t="str">
            <v>UN</v>
          </cell>
          <cell r="D2165">
            <v>6.45</v>
          </cell>
        </row>
        <row r="2166">
          <cell r="A2166" t="str">
            <v>001.30.01140</v>
          </cell>
          <cell r="B2166" t="str">
            <v>Fornecimento e instalação de luva de correr pvc branco  diam. 50 mm</v>
          </cell>
          <cell r="C2166" t="str">
            <v>UN</v>
          </cell>
          <cell r="D2166">
            <v>5.0750000000000002</v>
          </cell>
        </row>
        <row r="2167">
          <cell r="A2167" t="str">
            <v>001.30.01160</v>
          </cell>
          <cell r="B2167" t="str">
            <v>Fornecimento e instalação de plug pvc diam. 100 mm</v>
          </cell>
          <cell r="C2167" t="str">
            <v>UN</v>
          </cell>
          <cell r="D2167">
            <v>3.1875</v>
          </cell>
        </row>
        <row r="2168">
          <cell r="A2168" t="str">
            <v>001.30.01180</v>
          </cell>
          <cell r="B2168" t="str">
            <v>Fornecimento e instalação de plug de pvc diam.75 mm</v>
          </cell>
          <cell r="C2168" t="str">
            <v>UN</v>
          </cell>
          <cell r="D2168">
            <v>2.4601000000000002</v>
          </cell>
        </row>
        <row r="2169">
          <cell r="A2169" t="str">
            <v>001.30.01200</v>
          </cell>
          <cell r="B2169" t="str">
            <v>Fornecimento e instalação de plug de pvc branco diam. 50 mm</v>
          </cell>
          <cell r="C2169" t="str">
            <v>UN</v>
          </cell>
          <cell r="D2169">
            <v>1.5325</v>
          </cell>
        </row>
        <row r="2170">
          <cell r="A2170" t="str">
            <v>001.30.01220</v>
          </cell>
          <cell r="B2170" t="str">
            <v>Fornecimento e instalação de redução excêntrica pvc branco  diam.100x75 mm</v>
          </cell>
          <cell r="C2170" t="str">
            <v>UN</v>
          </cell>
          <cell r="D2170">
            <v>6.2701000000000002</v>
          </cell>
        </row>
        <row r="2171">
          <cell r="A2171" t="str">
            <v>001.30.01240</v>
          </cell>
          <cell r="B2171" t="str">
            <v>Fornecimento e instalação de redução excêntrica pvc branco  diam.100x50 mm</v>
          </cell>
          <cell r="C2171" t="str">
            <v>UN</v>
          </cell>
          <cell r="D2171">
            <v>5.7100999999999997</v>
          </cell>
        </row>
        <row r="2172">
          <cell r="A2172" t="str">
            <v>001.30.01260</v>
          </cell>
          <cell r="B2172" t="str">
            <v>Fornecimento e instalação de redução excêntrica pvc branco  diam.75x50 mm</v>
          </cell>
          <cell r="C2172" t="str">
            <v>UN</v>
          </cell>
          <cell r="D2172">
            <v>3.5649999999999999</v>
          </cell>
        </row>
        <row r="2173">
          <cell r="A2173" t="str">
            <v>001.30.01280</v>
          </cell>
          <cell r="B2173" t="str">
            <v>Fornecimento e instalação de vedação de saída de vaso sanitário pvc branco  diam.100 mm</v>
          </cell>
          <cell r="C2173" t="str">
            <v>UN</v>
          </cell>
          <cell r="D2173">
            <v>4.7750000000000004</v>
          </cell>
        </row>
        <row r="2174">
          <cell r="A2174" t="str">
            <v>001.30.01300</v>
          </cell>
          <cell r="B2174" t="str">
            <v>Fornecimento e instalação de terminal de ventilação pvc branco  diam.50 mm</v>
          </cell>
          <cell r="C2174" t="str">
            <v>UN</v>
          </cell>
          <cell r="D2174">
            <v>5.4649999999999999</v>
          </cell>
        </row>
        <row r="2175">
          <cell r="A2175" t="str">
            <v>001.30.01320</v>
          </cell>
          <cell r="B2175" t="str">
            <v>Fornecimento e instalação de curva 90º de pvc rígido cor branca diam.40 mm</v>
          </cell>
          <cell r="C2175" t="str">
            <v>UN</v>
          </cell>
          <cell r="D2175">
            <v>2.7749999999999999</v>
          </cell>
        </row>
        <row r="2176">
          <cell r="A2176" t="str">
            <v>001.30.01340</v>
          </cell>
          <cell r="B2176" t="str">
            <v>Fornecimento e instalação de curva 45º de pvc rígido cor branca  diam.40 mm</v>
          </cell>
          <cell r="C2176" t="str">
            <v>UN</v>
          </cell>
          <cell r="D2176">
            <v>2.7749999999999999</v>
          </cell>
        </row>
        <row r="2177">
          <cell r="A2177" t="str">
            <v>001.30.01360</v>
          </cell>
          <cell r="B2177" t="str">
            <v>Fornecimento e instalação de joelho 90º pvc rígido cor branca  diam.40 mm</v>
          </cell>
          <cell r="C2177" t="str">
            <v>UN</v>
          </cell>
          <cell r="D2177">
            <v>2.2450000000000001</v>
          </cell>
        </row>
        <row r="2178">
          <cell r="A2178" t="str">
            <v>001.30.01380</v>
          </cell>
          <cell r="B2178" t="str">
            <v>Fornecimento e instalação de joelho 45º pvc rígido cor branca  diam.40 mm</v>
          </cell>
          <cell r="C2178" t="str">
            <v>UN</v>
          </cell>
          <cell r="D2178">
            <v>2.4649999999999999</v>
          </cell>
        </row>
        <row r="2179">
          <cell r="A2179" t="str">
            <v>001.30.01400</v>
          </cell>
          <cell r="B2179" t="str">
            <v>Fornecimento e instalação de tee 90º pvc rígido cor branca diam.40 mm</v>
          </cell>
          <cell r="C2179" t="str">
            <v>UN</v>
          </cell>
          <cell r="D2179">
            <v>2.8875999999999999</v>
          </cell>
        </row>
        <row r="2180">
          <cell r="A2180" t="str">
            <v>001.30.01420</v>
          </cell>
          <cell r="B2180" t="str">
            <v>Fornecimento e instalação de junção 45º pvc rígido cor branca  diam.40 mm</v>
          </cell>
          <cell r="C2180" t="str">
            <v>UN</v>
          </cell>
          <cell r="D2180">
            <v>3.7475999999999998</v>
          </cell>
        </row>
        <row r="2181">
          <cell r="A2181" t="str">
            <v>001.30.01440</v>
          </cell>
          <cell r="B2181" t="str">
            <v>Fornecimento e instalação de bucha de redução pvc rígido cor branca para esgoto secundário diam.50 mm x 40 mm</v>
          </cell>
          <cell r="C2181" t="str">
            <v>UN</v>
          </cell>
          <cell r="D2181">
            <v>2.0550000000000002</v>
          </cell>
        </row>
        <row r="2182">
          <cell r="A2182" t="str">
            <v>001.30.01460</v>
          </cell>
          <cell r="B2182" t="str">
            <v>Fornecimento e instalação de joelho 90º soldável e com rosca cor branca para esgoto secundário diam.40 mm x 1.1/4 pol</v>
          </cell>
          <cell r="C2182" t="str">
            <v>UN</v>
          </cell>
          <cell r="D2182">
            <v>2.1549999999999998</v>
          </cell>
        </row>
        <row r="2183">
          <cell r="A2183" t="str">
            <v>001.30.01480</v>
          </cell>
          <cell r="B2183" t="str">
            <v>Fornecimento e instalação de joelho 90º soldável e com rosca cor branca para esgoto sedundário diam.40 mm x 1 pol</v>
          </cell>
          <cell r="C2183" t="str">
            <v>UN</v>
          </cell>
          <cell r="D2183">
            <v>2.5049999999999999</v>
          </cell>
        </row>
        <row r="2184">
          <cell r="A2184" t="str">
            <v>001.30.01500</v>
          </cell>
          <cell r="B2184" t="str">
            <v>Fornecimento e instalação de adaptador para sifão soldável pvc rígido cor branca para esgoto secundário diam.1.1/4 x 40 mm</v>
          </cell>
          <cell r="C2184" t="str">
            <v>UN</v>
          </cell>
          <cell r="D2184">
            <v>1.635</v>
          </cell>
        </row>
        <row r="2185">
          <cell r="A2185" t="str">
            <v>001.30.01520</v>
          </cell>
          <cell r="B2185" t="str">
            <v>Fornecimento e instalação de adaptador para junta elástica para sifão metálico pvc rígido cor branca para esgoto secundário diam.1 1/2 x 40 mm</v>
          </cell>
          <cell r="C2185" t="str">
            <v>UN</v>
          </cell>
          <cell r="D2185">
            <v>1.835</v>
          </cell>
        </row>
        <row r="2186">
          <cell r="A2186" t="str">
            <v>001.30.01540</v>
          </cell>
          <cell r="B2186" t="str">
            <v>Fornecimento e instalação de luva pvc rígido cor branca para estogo secundário diam.40 mm</v>
          </cell>
          <cell r="C2186" t="str">
            <v>UN</v>
          </cell>
          <cell r="D2186">
            <v>1.625</v>
          </cell>
        </row>
        <row r="2187">
          <cell r="A2187" t="str">
            <v>001.30.01560</v>
          </cell>
          <cell r="B2187" t="str">
            <v>Fornecimento e instalação de caixa sifonada de de pvc rígido branco para esgoto secundário  com saída de 50 mm e grelha quadrada simples n.101 150x150x50 mm</v>
          </cell>
          <cell r="C2187" t="str">
            <v>UN</v>
          </cell>
          <cell r="D2187">
            <v>40.3339</v>
          </cell>
        </row>
        <row r="2188">
          <cell r="A2188" t="str">
            <v>001.30.01580</v>
          </cell>
          <cell r="B2188" t="str">
            <v>Fornecimento e instalação de caixa sifonada de de pvc rígido branco para esgoto secundário  com grelha quadrada e porta grelha cromados n.103 150x150x50 mm</v>
          </cell>
          <cell r="C2188" t="str">
            <v>UN</v>
          </cell>
          <cell r="D2188">
            <v>19.783899999999999</v>
          </cell>
        </row>
        <row r="2189">
          <cell r="A2189" t="str">
            <v>001.30.01600</v>
          </cell>
          <cell r="B2189" t="str">
            <v>Fornecimento e instalação de caixa sifonada de de pvc rígido branco para esgoto secundário  com grelha quadrada cromada e porta grelha cinza n.105 150x150x50 mm</v>
          </cell>
          <cell r="C2189" t="str">
            <v>UN</v>
          </cell>
          <cell r="D2189">
            <v>19.783899999999999</v>
          </cell>
        </row>
        <row r="2190">
          <cell r="A2190" t="str">
            <v>001.30.01620</v>
          </cell>
          <cell r="B2190" t="str">
            <v>Fornecimento e instalação de caixa sifonada de de pvc rígido branco para esgoto secundário  com grelha redonda simples n.102 150x150x50 mm</v>
          </cell>
          <cell r="C2190" t="str">
            <v>UN</v>
          </cell>
          <cell r="D2190">
            <v>18.793900000000001</v>
          </cell>
        </row>
        <row r="2191">
          <cell r="A2191" t="str">
            <v>001.30.01640</v>
          </cell>
          <cell r="B2191" t="str">
            <v>Fornecimento e instalação de caixa sifonada de de pvc rígido branco para esgoto secundário  com grelha redonda cromada e porta grelha cromados n.104 150x150x50 mm</v>
          </cell>
          <cell r="C2191" t="str">
            <v>UN</v>
          </cell>
          <cell r="D2191">
            <v>18.793900000000001</v>
          </cell>
        </row>
        <row r="2192">
          <cell r="A2192" t="str">
            <v>001.30.01660</v>
          </cell>
          <cell r="B2192" t="str">
            <v>Fornecimento e instalação de caixa sifonada de de pvc rígido branco para esgoto secundário  com grelha redonda cromada e porta grelha cromados n.106 150x150x50 mm</v>
          </cell>
          <cell r="C2192" t="str">
            <v>UN</v>
          </cell>
          <cell r="D2192">
            <v>18.793900000000001</v>
          </cell>
        </row>
        <row r="2193">
          <cell r="A2193" t="str">
            <v>001.30.01680</v>
          </cell>
          <cell r="B2193" t="str">
            <v>Fornecimento e instalações de caixa sifonada de de pvc rígido branco para esgoto secundário  com grelha redonda cromada e porta grelha cromados n.104 150x185x75 mm</v>
          </cell>
          <cell r="C2193" t="str">
            <v>UN</v>
          </cell>
          <cell r="D2193">
            <v>19.713899999999999</v>
          </cell>
        </row>
        <row r="2194">
          <cell r="A2194" t="str">
            <v>001.30.01700</v>
          </cell>
          <cell r="B2194" t="str">
            <v>Fornecimento e instalação de caixa sifonada de de pvc rígido branco para esgoto secundário  com saída de 40 mm e uma só entrada com grelha redonda simples n.31 100x100x40 mm</v>
          </cell>
          <cell r="C2194" t="str">
            <v>UN</v>
          </cell>
          <cell r="D2194">
            <v>14.2439</v>
          </cell>
        </row>
        <row r="2195">
          <cell r="A2195" t="str">
            <v>001.30.01720</v>
          </cell>
          <cell r="B2195" t="str">
            <v>Fornecimento e instalação de caixa sifonada de de pvc rígido branco para esgoto secundário  com grelha redonda e porta grelha cromados n.34 100x100x40 mm</v>
          </cell>
          <cell r="C2195" t="str">
            <v>UN</v>
          </cell>
          <cell r="D2195">
            <v>14.2439</v>
          </cell>
        </row>
        <row r="2196">
          <cell r="A2196" t="str">
            <v>001.30.01740</v>
          </cell>
          <cell r="B2196" t="str">
            <v>Fornecimento e instalação de caixa sifonada de de pvc rígido branco para esgoto secundário  com grelha redonda e porta grelha cromados n.64 100x100x40 mm</v>
          </cell>
          <cell r="C2196" t="str">
            <v>UN</v>
          </cell>
          <cell r="D2196">
            <v>16.1739</v>
          </cell>
        </row>
        <row r="2197">
          <cell r="A2197" t="str">
            <v>001.30.01760</v>
          </cell>
          <cell r="B2197" t="str">
            <v>Fornecimento e instalação de caixa  seca de pvc rígido branco e cinza p/ esgoto secundário de altura regulável para cozinha, box, terraço redonda c/grelha simples n 142 100x100x40 mm</v>
          </cell>
          <cell r="C2197" t="str">
            <v>UN</v>
          </cell>
          <cell r="D2197">
            <v>20.093900000000001</v>
          </cell>
        </row>
        <row r="2198">
          <cell r="A2198" t="str">
            <v>001.30.01780</v>
          </cell>
          <cell r="B2198" t="str">
            <v>Fornecimento e instalação de caixa seca de pvc rígido branco e cinza p/ esgoto secundário de altura regulável para cozinha, box, terraço redonda c/grelha e porta grelha cromados n 144 100x100x40 mm</v>
          </cell>
          <cell r="C2198" t="str">
            <v>UN</v>
          </cell>
          <cell r="D2198">
            <v>16.1739</v>
          </cell>
        </row>
        <row r="2199">
          <cell r="A2199" t="str">
            <v>001.30.01800</v>
          </cell>
          <cell r="B2199" t="str">
            <v>Fornecimento e instalação de caixa seca de pvc rígido branco e cinza p/ esgoto secundário de altura regulável para cozinha, box, terraço redonda c/grelha cromada e porta grelha cinza n.146 100x100x40 mm</v>
          </cell>
          <cell r="C2199" t="str">
            <v>UN</v>
          </cell>
          <cell r="D2199">
            <v>16.1739</v>
          </cell>
        </row>
        <row r="2200">
          <cell r="A2200" t="str">
            <v>001.30.01820</v>
          </cell>
          <cell r="B2200" t="str">
            <v>Fornecimento e instalação de ralo seco pvc branco e cinza rígido p/ esgoto secundário,para terraço, quadrado c/grelha simples n 211 100x53x40 mm</v>
          </cell>
          <cell r="C2200" t="str">
            <v>UN</v>
          </cell>
          <cell r="D2200">
            <v>12.453900000000001</v>
          </cell>
        </row>
        <row r="2201">
          <cell r="A2201" t="str">
            <v>001.30.01840</v>
          </cell>
          <cell r="B2201" t="str">
            <v>Fornecimento e instalação de ralo seco pvc branco e cinza rígido p/ esgoto secundário,para terraço, quadrado c/grelha cromada n 215 100x53x40 mm</v>
          </cell>
          <cell r="C2201" t="str">
            <v>UN</v>
          </cell>
          <cell r="D2201">
            <v>12.453900000000001</v>
          </cell>
        </row>
        <row r="2202">
          <cell r="A2202" t="str">
            <v>001.30.01860</v>
          </cell>
          <cell r="B2202" t="str">
            <v>Fornecimento e instalação de ralo seco pvc branco e cinza rígido p/ esgoto secundário, c/ saída soldável, c/ grelha simples n.5 100x40 mm</v>
          </cell>
          <cell r="C2202" t="str">
            <v>UN</v>
          </cell>
          <cell r="D2202">
            <v>11.2239</v>
          </cell>
        </row>
        <row r="2203">
          <cell r="A2203" t="str">
            <v>001.30.01880</v>
          </cell>
          <cell r="B2203" t="str">
            <v>Fornecimento e instalação de ralo seco pvc branco e cinza rígido p/ esgoto secundário,c/ saída soldável  c/ grelha cromada n.6 100x40 mm</v>
          </cell>
          <cell r="C2203" t="str">
            <v>UN</v>
          </cell>
          <cell r="D2203">
            <v>12.4839</v>
          </cell>
        </row>
        <row r="2204">
          <cell r="A2204" t="str">
            <v>001.30.01900</v>
          </cell>
          <cell r="B2204" t="str">
            <v>Fornecimento e instalação de ralo sifonado cônico pvc branco e cinza rígido p/ esgoto secundário, de altura regulável c/grelha simples n 212 100x40 mm</v>
          </cell>
          <cell r="C2204" t="str">
            <v>UN</v>
          </cell>
          <cell r="D2204">
            <v>16.823899999999998</v>
          </cell>
        </row>
        <row r="2205">
          <cell r="A2205" t="str">
            <v>001.30.01920</v>
          </cell>
          <cell r="B2205" t="str">
            <v>Fornecimento e instalação de ralo sifonado cônico pvc branco e cinza rígido p/ esgoto secundário, de altura regulável c/grelha cromada n 216 100x40 mm</v>
          </cell>
          <cell r="C2205" t="str">
            <v>UN</v>
          </cell>
          <cell r="D2205">
            <v>12.4839</v>
          </cell>
        </row>
        <row r="2206">
          <cell r="A2206" t="str">
            <v>001.30.01940</v>
          </cell>
          <cell r="B2206" t="str">
            <v>Fornecimento e instalaçao de ralo sifonado pvc branco e cinza rígido p/ esgoto secundário, para terraço, quadrado com grelha simples n. 201 100 x 53 x 40 mm</v>
          </cell>
          <cell r="C2206" t="str">
            <v>UN</v>
          </cell>
          <cell r="D2206">
            <v>11.603899999999999</v>
          </cell>
        </row>
        <row r="2207">
          <cell r="A2207" t="str">
            <v>001.30.01960</v>
          </cell>
          <cell r="B2207" t="str">
            <v>Fornecimento e instalação de ralo sifonado pvc branco e cinza rígido p/ esgoto secundário, para terraço, quadrado com grelha cromada n. 205 100 x 53 x 40 mm</v>
          </cell>
          <cell r="C2207" t="str">
            <v>UN</v>
          </cell>
          <cell r="D2207">
            <v>12.4839</v>
          </cell>
        </row>
        <row r="2208">
          <cell r="A2208" t="str">
            <v>001.30.01980</v>
          </cell>
          <cell r="B2208" t="str">
            <v>Execução de caixa de inspeção em alvenaria de tijolos maciço de 1/2 vez revestida com argamassa de cimento e areia 1:3 com impermeabilizante e tampa de concreto armado (e=0.07 m) conf. det. n. 15 dop 20 x 20 x 20 cm</v>
          </cell>
          <cell r="C2208" t="str">
            <v>UN</v>
          </cell>
          <cell r="D2208">
            <v>23.147200000000002</v>
          </cell>
        </row>
        <row r="2209">
          <cell r="A2209" t="str">
            <v>001.30.02000</v>
          </cell>
          <cell r="B2209" t="str">
            <v>Execução de caixa de inspeção em alvenaria de tijolos maciço de 1/2 vez revestida com argamassa de cimento e areia 1:3 com impermeabilizante e tampa de concreto armado (e=0.07 m) conf. det. n. 15 dop 30 x 30 x 20 cm</v>
          </cell>
          <cell r="C2209" t="str">
            <v>UN</v>
          </cell>
          <cell r="D2209">
            <v>39.912100000000002</v>
          </cell>
        </row>
        <row r="2210">
          <cell r="A2210" t="str">
            <v>001.30.02020</v>
          </cell>
          <cell r="B2210" t="str">
            <v>Execução de caixa de inspeção em alvenaria de tijolos maciço de 1/2 vez revestida com argamassa de cimento e areia 1:3 com impermeabilizante e tampa de concreto armado (e=0.07 m) conf. det. n. 15 dop 40 x 40 x 30 cm</v>
          </cell>
          <cell r="C2210" t="str">
            <v>UN</v>
          </cell>
          <cell r="D2210">
            <v>54.694499999999998</v>
          </cell>
        </row>
        <row r="2211">
          <cell r="A2211" t="str">
            <v>001.30.02040</v>
          </cell>
          <cell r="B2211" t="str">
            <v>Execução de caixa de inspeção em alvenaria de tijolos maciço de 1/2 vez revestida com argamassa de cimento e areia 1:3 com impermeabilizante e tampa de concreto armado (e=0.07 m) conf. det. n. 15 dop 50 x 50 x 30 cm</v>
          </cell>
          <cell r="C2211" t="str">
            <v>UN</v>
          </cell>
          <cell r="D2211">
            <v>66.542299999999997</v>
          </cell>
        </row>
        <row r="2212">
          <cell r="A2212" t="str">
            <v>001.30.02060</v>
          </cell>
          <cell r="B2212" t="str">
            <v>Execução de caixa de inspeção em alvenaria de tijolos maciço de 1/2 vez revestida com argamassa de cimento e areia 1:3 com impermeabilizante e tampa de concreto armado (e=0.07 m) conf. det. n. 15 dop 50 x 50 x 40 cm</v>
          </cell>
          <cell r="C2212" t="str">
            <v>UN</v>
          </cell>
          <cell r="D2212">
            <v>71.517099999999999</v>
          </cell>
        </row>
        <row r="2213">
          <cell r="A2213" t="str">
            <v>001.30.02080</v>
          </cell>
          <cell r="B2213" t="str">
            <v>Execução de caixa de inspeção em alvenaria de tijolos maciço de 1/2 vez revestida com argamassa de cimento e areia 1:3 com impermeabilizante e tampa de concreto armado (e=0.07 m) conf. det. n. 15 dop 60 x 60 x 50 cm</v>
          </cell>
          <cell r="C2213" t="str">
            <v>UN</v>
          </cell>
          <cell r="D2213">
            <v>97.740899999999996</v>
          </cell>
        </row>
        <row r="2214">
          <cell r="A2214" t="str">
            <v>001.30.02100</v>
          </cell>
          <cell r="B2214" t="str">
            <v>Execução de caixa de inspeção em alvenaria de tijolos maciço de 1/2 vez revestida com argamassa de cimento e areia 1:3 com impermeabilizante e tampa de concreto armado (e=0.07 m) conf. det. n. 15 dop 70 x 70 x 50 cm</v>
          </cell>
          <cell r="C2214" t="str">
            <v>UN</v>
          </cell>
          <cell r="D2214">
            <v>113.5551</v>
          </cell>
        </row>
        <row r="2215">
          <cell r="A2215" t="str">
            <v>001.30.02120</v>
          </cell>
          <cell r="B2215" t="str">
            <v>Execução de caixa de inspeção em alvenaria de tijolos maciço de 1/2 vez revestida com argamassa de cimento e areia 1:3 com impermeabilizante e tampa de concreto armado (e=0.07 m) conf. det. n. 15 dop 80 x 80 x 60 cm</v>
          </cell>
          <cell r="C2215" t="str">
            <v>UN</v>
          </cell>
          <cell r="D2215">
            <v>144.86179999999999</v>
          </cell>
        </row>
        <row r="2216">
          <cell r="A2216" t="str">
            <v>001.30.02140</v>
          </cell>
          <cell r="B2216" t="str">
            <v>Execução de caixa de inspeção em alvenaria de tijolos maciço de 1/2 vez revestida com argamassa de cimento e areia 1:3 com impermeabilizante e tampa de concreto armado (e=0.07 m) conf. det. n. 15 dop 100 x 100 x 100 cm</v>
          </cell>
          <cell r="C2216" t="str">
            <v>UN</v>
          </cell>
          <cell r="D2216">
            <v>241.42449999999999</v>
          </cell>
        </row>
        <row r="2217">
          <cell r="A2217" t="str">
            <v>001.30.02160</v>
          </cell>
          <cell r="B2217" t="str">
            <v>Execução de caixa de gordura de pvc (cx43)c/tampa de pvc 250x230x75mm</v>
          </cell>
          <cell r="C2217" t="str">
            <v>UN</v>
          </cell>
          <cell r="D2217">
            <v>21.7239</v>
          </cell>
        </row>
        <row r="2218">
          <cell r="A2218" t="str">
            <v>001.30.02180</v>
          </cell>
          <cell r="B2218" t="str">
            <v>Execução de fossa séptica conf. det. n. 8 dop 1.60 x 0.80 x 1.50 m</v>
          </cell>
          <cell r="C2218" t="str">
            <v>UN</v>
          </cell>
          <cell r="D2218">
            <v>945.83799999999997</v>
          </cell>
        </row>
        <row r="2219">
          <cell r="A2219" t="str">
            <v>001.30.02200</v>
          </cell>
          <cell r="B2219" t="str">
            <v>Execução de fossa séptica conf. det. n. 2.50 x 1.15 x 1.50 m</v>
          </cell>
          <cell r="C2219" t="str">
            <v>UN</v>
          </cell>
          <cell r="D2219">
            <v>1505.8289</v>
          </cell>
        </row>
        <row r="2220">
          <cell r="A2220" t="str">
            <v>001.30.02220</v>
          </cell>
          <cell r="B2220" t="str">
            <v>Execução de fossa séptica conf. det. n. 2.80 x 1.40 x 1.50 m</v>
          </cell>
          <cell r="C2220" t="str">
            <v>UN</v>
          </cell>
          <cell r="D2220">
            <v>1730.8420000000001</v>
          </cell>
        </row>
        <row r="2221">
          <cell r="A2221" t="str">
            <v>001.30.02240</v>
          </cell>
          <cell r="B2221" t="str">
            <v>Execução de fossa séptica conf. det. n. 3.20 x 1.60 x 1.80 m</v>
          </cell>
          <cell r="C2221" t="str">
            <v>UN</v>
          </cell>
          <cell r="D2221">
            <v>2305.0391</v>
          </cell>
        </row>
        <row r="2222">
          <cell r="A2222" t="str">
            <v>001.30.02260</v>
          </cell>
          <cell r="B2222" t="str">
            <v>Execução de fossa séptica conf. det. n. 3.50 x 1.75 x 1.80 m</v>
          </cell>
          <cell r="C2222" t="str">
            <v>UN</v>
          </cell>
          <cell r="D2222">
            <v>2623.4263000000001</v>
          </cell>
        </row>
        <row r="2223">
          <cell r="A2223" t="str">
            <v>001.30.02280</v>
          </cell>
          <cell r="B2223" t="str">
            <v>Execução de fossa séptica conf. det. n. 3.80 x 1.90 x 1.80 m</v>
          </cell>
          <cell r="C2223" t="str">
            <v>UN</v>
          </cell>
          <cell r="D2223">
            <v>2828.1091999999999</v>
          </cell>
        </row>
        <row r="2224">
          <cell r="A2224" t="str">
            <v>001.30.02300</v>
          </cell>
          <cell r="B2224" t="str">
            <v>Execução de fossa séptica conf. det. n. 4.00 x 2.00 x 1.80 m</v>
          </cell>
          <cell r="C2224" t="str">
            <v>UN</v>
          </cell>
          <cell r="D2224">
            <v>3054.4863999999998</v>
          </cell>
        </row>
        <row r="2225">
          <cell r="A2225" t="str">
            <v>001.30.02320</v>
          </cell>
          <cell r="B2225" t="str">
            <v>Execução de sumidouro conf. det. n. 12 dop diâmetro 1.50 m e profundidade 1.50 m</v>
          </cell>
          <cell r="C2225" t="str">
            <v>UN</v>
          </cell>
          <cell r="D2225">
            <v>560.08249999999998</v>
          </cell>
        </row>
        <row r="2226">
          <cell r="A2226" t="str">
            <v>001.30.02340</v>
          </cell>
          <cell r="B2226" t="str">
            <v>Execução de sumidouro conf. det. n. 12 dop diâmetro 1.50 e prof. 2.00 m</v>
          </cell>
          <cell r="C2226" t="str">
            <v>UN</v>
          </cell>
          <cell r="D2226">
            <v>642.35990000000004</v>
          </cell>
        </row>
        <row r="2227">
          <cell r="A2227" t="str">
            <v>001.30.02360</v>
          </cell>
          <cell r="B2227" t="str">
            <v>Execução de sumidouro conf. det. n. 12 dop diâmetro 1.50 e prof. 3.00 m</v>
          </cell>
          <cell r="C2227" t="str">
            <v>UN</v>
          </cell>
          <cell r="D2227">
            <v>820.81230000000005</v>
          </cell>
        </row>
        <row r="2228">
          <cell r="A2228" t="str">
            <v>001.30.02380</v>
          </cell>
          <cell r="B2228" t="str">
            <v>Execução de sumidouro conf. det. n. 12 dop diâmetro 2.00 m e prof. 2.00 m</v>
          </cell>
          <cell r="C2228" t="str">
            <v>UN</v>
          </cell>
          <cell r="D2228">
            <v>950.78189999999995</v>
          </cell>
        </row>
        <row r="2229">
          <cell r="A2229" t="str">
            <v>001.30.02400</v>
          </cell>
          <cell r="B2229" t="str">
            <v>Execução de sumidouro conf. det. n. 12 dop diâmetro 2.00 m e prof. 3.00m</v>
          </cell>
          <cell r="C2229" t="str">
            <v>UN</v>
          </cell>
          <cell r="D2229">
            <v>1198.4297999999999</v>
          </cell>
        </row>
        <row r="2230">
          <cell r="A2230" t="str">
            <v>001.30.02420</v>
          </cell>
          <cell r="B2230" t="str">
            <v>Execução de sumidouro conf. det. n. 12 dop diâmetro 2.00 e prof. 3.20 m</v>
          </cell>
          <cell r="C2230" t="str">
            <v>UN</v>
          </cell>
          <cell r="D2230">
            <v>1248.3798999999999</v>
          </cell>
        </row>
        <row r="2231">
          <cell r="A2231" t="str">
            <v>001.30.02440</v>
          </cell>
          <cell r="B2231" t="str">
            <v>Execução de sumidouro conf. det. n. 12 dop diâmetro 2.00 m e prof. 4.15 m</v>
          </cell>
          <cell r="C2231" t="str">
            <v>UN</v>
          </cell>
          <cell r="D2231">
            <v>1483.9576</v>
          </cell>
        </row>
        <row r="2232">
          <cell r="A2232" t="str">
            <v>001.30.02460</v>
          </cell>
          <cell r="B2232" t="str">
            <v>Execução de sumidouro conf. det. n. 12 dop diâmetro 2.00 m e prof. 4.50 m</v>
          </cell>
          <cell r="C2232" t="str">
            <v>UN</v>
          </cell>
          <cell r="D2232">
            <v>1570.9905000000001</v>
          </cell>
        </row>
        <row r="2233">
          <cell r="A2233" t="str">
            <v>001.30.02480</v>
          </cell>
          <cell r="B2233" t="str">
            <v>Execução de sumidouro conf. det. n. 12 dop diâmetro 3.00 m e prof. 3.30 m</v>
          </cell>
          <cell r="C2233" t="str">
            <v>UN</v>
          </cell>
          <cell r="D2233">
            <v>2263.4780000000001</v>
          </cell>
        </row>
        <row r="2234">
          <cell r="A2234" t="str">
            <v>001.30.02500</v>
          </cell>
          <cell r="B2234" t="str">
            <v>Execução de filtro anaeróbico d = 2,20 m, conforme detalhe do dvop</v>
          </cell>
          <cell r="C2234" t="str">
            <v>UN</v>
          </cell>
          <cell r="D2234">
            <v>7683.4363999999996</v>
          </cell>
        </row>
        <row r="2235">
          <cell r="A2235" t="str">
            <v>001.30.02520</v>
          </cell>
          <cell r="B2235" t="str">
            <v>Fornecimento e aplicação de brita nr. 4</v>
          </cell>
          <cell r="C2235" t="str">
            <v>M3</v>
          </cell>
          <cell r="D2235">
            <v>64.165499999999994</v>
          </cell>
        </row>
        <row r="2236">
          <cell r="A2236" t="str">
            <v>001.30.02540</v>
          </cell>
          <cell r="B2236" t="str">
            <v>Execução de vala de infiltração com seção trapezoidal (base menor=0,50 m, base maior = 1,00 m), contendo camadas de brita nº 04 (0,20 m e 0,30 m) areia grossa( 0,50 m) e aterro ( 0,50m), inclusive 2 (dois) tubos de pvc perfurados p/ dreno - 100 mm, conf</v>
          </cell>
          <cell r="C2236" t="str">
            <v>ML</v>
          </cell>
          <cell r="D2236">
            <v>68.803700000000006</v>
          </cell>
        </row>
        <row r="2237">
          <cell r="A2237" t="str">
            <v>001.30.02560</v>
          </cell>
          <cell r="B2237" t="str">
            <v>Fornecimento de camada filtrante de areia 0.30 m e pedra 0.60 m (seixo rolado) apiloado s/ escavação</v>
          </cell>
          <cell r="C2237" t="str">
            <v>ML</v>
          </cell>
          <cell r="D2237">
            <v>49.424999999999997</v>
          </cell>
        </row>
        <row r="2238">
          <cell r="A2238" t="str">
            <v>001.30.02580</v>
          </cell>
          <cell r="B2238" t="str">
            <v>Fornecimento de dreno em pedra (cascalho) seccao trapezoidal base maior 60 cm base menor 30 cm e altura 50 cm incl escavação</v>
          </cell>
          <cell r="C2238" t="str">
            <v>ML</v>
          </cell>
          <cell r="D2238">
            <v>8.6821000000000002</v>
          </cell>
        </row>
        <row r="2239">
          <cell r="A2239" t="str">
            <v>001.30.02600</v>
          </cell>
          <cell r="B2239" t="str">
            <v>Fornecimento de dreno com secao trapezoidal (base menor = 0,50m, base maior = 1,0m e altura de 1,50m), em camadas de brita nº 2 e 4 e areia grossa inclusive tubo de pvc perfurado d=1,50 mm, conf. det. do dvop</v>
          </cell>
          <cell r="C2239" t="str">
            <v>ML</v>
          </cell>
          <cell r="D2239">
            <v>80.192300000000003</v>
          </cell>
        </row>
        <row r="2240">
          <cell r="A2240" t="str">
            <v>001.31</v>
          </cell>
          <cell r="B2240" t="str">
            <v>INSTALAÇÕES HIDRÁULICAS - 'INSTALAÇÕES PREVENÇÃO E COMBATE A INCÊNDIO</v>
          </cell>
          <cell r="D2240">
            <v>2851.2635</v>
          </cell>
        </row>
        <row r="2241">
          <cell r="A2241" t="str">
            <v>001.31.00020</v>
          </cell>
          <cell r="B2241" t="str">
            <v>Fornecimento e instalação de extintor de incêndio tipo manual com suporte de parede, água pressurizada 10 litros</v>
          </cell>
          <cell r="C2241" t="str">
            <v>UN</v>
          </cell>
          <cell r="D2241">
            <v>53</v>
          </cell>
        </row>
        <row r="2242">
          <cell r="A2242" t="str">
            <v>001.31.00040</v>
          </cell>
          <cell r="B2242" t="str">
            <v>Fornecimento e instalação de extintor de incêndio tipo manual com suporte de parede, co2 - gas carbonico 6 kg</v>
          </cell>
          <cell r="C2242" t="str">
            <v>UN</v>
          </cell>
          <cell r="D2242">
            <v>178</v>
          </cell>
        </row>
        <row r="2243">
          <cell r="A2243" t="str">
            <v>001.31.00060</v>
          </cell>
          <cell r="B2243" t="str">
            <v>Fornecimento e instalação de extintor de incêndio tipo manual com suporte de parede, pó químico seco 4 kg</v>
          </cell>
          <cell r="C2243" t="str">
            <v>UN</v>
          </cell>
          <cell r="D2243">
            <v>55</v>
          </cell>
        </row>
        <row r="2244">
          <cell r="A2244" t="str">
            <v>001.31.00080</v>
          </cell>
          <cell r="B2244" t="str">
            <v>Fornecimento e instalação de tubo de aço galvanizado - classe média - tipo manesmann diâm. 63 mm</v>
          </cell>
          <cell r="C2244" t="str">
            <v>M</v>
          </cell>
          <cell r="D2244">
            <v>36.810600000000001</v>
          </cell>
        </row>
        <row r="2245">
          <cell r="A2245" t="str">
            <v>001.31.00100</v>
          </cell>
          <cell r="B2245" t="str">
            <v>Fornecimento e instalação de tubo de aço galvanizado - classe média - tipo manesmann diâm. 75 mm</v>
          </cell>
          <cell r="C2245" t="str">
            <v>M</v>
          </cell>
          <cell r="D2245">
            <v>41.1601</v>
          </cell>
        </row>
        <row r="2246">
          <cell r="A2246" t="str">
            <v>001.31.00120</v>
          </cell>
          <cell r="B2246" t="str">
            <v>Fornecimento e instalação de luva c/ rosca - classe 10 - tipo tupyou similar diâm. 63 mm</v>
          </cell>
          <cell r="C2246" t="str">
            <v>UN</v>
          </cell>
          <cell r="D2246">
            <v>19.0609</v>
          </cell>
        </row>
        <row r="2247">
          <cell r="A2247" t="str">
            <v>001.31.00140</v>
          </cell>
          <cell r="B2247" t="str">
            <v>Fornecimento e instalação de luva c/ rosca - classe 10 - tipo tupyou similar diâm. 75 mm</v>
          </cell>
          <cell r="C2247" t="str">
            <v>UN</v>
          </cell>
          <cell r="D2247">
            <v>26.9695</v>
          </cell>
        </row>
        <row r="2248">
          <cell r="A2248" t="str">
            <v>001.31.00160</v>
          </cell>
          <cell r="B2248" t="str">
            <v>Fornecimento e instalação de joelho 90º aço galvanizado - tupy ou similar diâm. 63 mm</v>
          </cell>
          <cell r="C2248" t="str">
            <v>UN</v>
          </cell>
          <cell r="D2248">
            <v>30.510899999999999</v>
          </cell>
        </row>
        <row r="2249">
          <cell r="A2249" t="str">
            <v>001.31.00180</v>
          </cell>
          <cell r="B2249" t="str">
            <v>Fornecimento e instalação de joelho 90º aço galvanizado - tupy ou similar diâm. 75 mm</v>
          </cell>
          <cell r="C2249" t="str">
            <v>UN</v>
          </cell>
          <cell r="D2249">
            <v>34.019500000000001</v>
          </cell>
        </row>
        <row r="2250">
          <cell r="A2250" t="str">
            <v>001.31.00200</v>
          </cell>
          <cell r="B2250" t="str">
            <v>Fornecimento e instalação de tee aço galvanizado - tupyou similar diâm. 63 mm</v>
          </cell>
          <cell r="C2250" t="str">
            <v>UN</v>
          </cell>
          <cell r="D2250">
            <v>30.569500000000001</v>
          </cell>
        </row>
        <row r="2251">
          <cell r="A2251" t="str">
            <v>001.31.00220</v>
          </cell>
          <cell r="B2251" t="str">
            <v>Fornecimento e instalação de flanges aço galvanizado - tupy ou similar diâm. 75 mm</v>
          </cell>
          <cell r="C2251" t="str">
            <v>UN</v>
          </cell>
          <cell r="D2251">
            <v>24.5395</v>
          </cell>
        </row>
        <row r="2252">
          <cell r="A2252" t="str">
            <v>001.31.00240</v>
          </cell>
          <cell r="B2252" t="str">
            <v>Fornecimento e instalação de niple duplo de aço galvanizado - tupy ou similar diâm. 63 mm</v>
          </cell>
          <cell r="C2252" t="str">
            <v>UN</v>
          </cell>
          <cell r="D2252">
            <v>14.510899999999999</v>
          </cell>
        </row>
        <row r="2253">
          <cell r="A2253" t="str">
            <v>001.31.00260</v>
          </cell>
          <cell r="B2253" t="str">
            <v>Fornecimento e instalação de niple duplo de aço galvanizado - tupy ou similar diâm. 75 mm</v>
          </cell>
          <cell r="C2253" t="str">
            <v>UN</v>
          </cell>
          <cell r="D2253">
            <v>20.369499999999999</v>
          </cell>
        </row>
        <row r="2254">
          <cell r="A2254" t="str">
            <v>001.31.00280</v>
          </cell>
          <cell r="B2254" t="str">
            <v>Fornecimento e instalação de luva de união c/ assento em bronze - tupy ou similar diâm. 63 mm</v>
          </cell>
          <cell r="C2254" t="str">
            <v>UN</v>
          </cell>
          <cell r="D2254">
            <v>38.019500000000001</v>
          </cell>
        </row>
        <row r="2255">
          <cell r="A2255" t="str">
            <v>001.31.00300</v>
          </cell>
          <cell r="B2255" t="str">
            <v>Fornecimento e instalação de luva de união c/ assento em bronze - tupy ou similar diâm. 75 mm</v>
          </cell>
          <cell r="C2255" t="str">
            <v>UN</v>
          </cell>
          <cell r="D2255">
            <v>47.078200000000002</v>
          </cell>
        </row>
        <row r="2256">
          <cell r="A2256" t="str">
            <v>001.31.00320</v>
          </cell>
          <cell r="B2256" t="str">
            <v>Fornecimento e instalação de registro de gaveta em bronze - acabamento bruto - niágara  ou similar diâm.63 mm</v>
          </cell>
          <cell r="C2256" t="str">
            <v>UN</v>
          </cell>
          <cell r="D2256">
            <v>93.778700000000001</v>
          </cell>
        </row>
        <row r="2257">
          <cell r="A2257" t="str">
            <v>001.31.00340</v>
          </cell>
          <cell r="B2257" t="str">
            <v>Fornecimento e instalação de registro de gaveta em bronze - acabamento bruto - niágara  ou similar diâm.75 mm</v>
          </cell>
          <cell r="C2257" t="str">
            <v>UN</v>
          </cell>
          <cell r="D2257">
            <v>147.45590000000001</v>
          </cell>
        </row>
        <row r="2258">
          <cell r="A2258" t="str">
            <v>001.31.00360</v>
          </cell>
          <cell r="B2258" t="str">
            <v>Fornecimento e instalação de válvula de retenção - aço galvanizado tupy classe 150 4 portinhola diâm.63 mm</v>
          </cell>
          <cell r="C2258" t="str">
            <v>UN</v>
          </cell>
          <cell r="D2258">
            <v>116.59869999999999</v>
          </cell>
        </row>
        <row r="2259">
          <cell r="A2259" t="str">
            <v>001.31.00380</v>
          </cell>
          <cell r="B2259" t="str">
            <v>Fornecimento e instalação de válvula globo angular  - classe 150  diâm. 63 mm</v>
          </cell>
          <cell r="C2259" t="str">
            <v>UN</v>
          </cell>
          <cell r="D2259">
            <v>72.828699999999998</v>
          </cell>
        </row>
        <row r="2260">
          <cell r="A2260" t="str">
            <v>001.31.00400</v>
          </cell>
          <cell r="B2260" t="str">
            <v>Fornecimento e instalação de engate rápido """"""""""""""""""""""""""""""""store"""""""""""""""""""""""""""""""" c/ red. ferro galvanizado diâm. 63 mm x 35 mm</v>
          </cell>
          <cell r="C2260" t="str">
            <v>UN</v>
          </cell>
          <cell r="D2260">
            <v>10.872199999999999</v>
          </cell>
        </row>
        <row r="2261">
          <cell r="A2261" t="str">
            <v>001.31.00420</v>
          </cell>
          <cell r="B2261" t="str">
            <v>Fornecimento e instalaçao de hidrante de recalque composto de caixa da alvenaria, registro globo angular 45º - 2 1/2"""""""""""""""""""""""""""""""" e tampa de fºfº 40 x 60 cm</v>
          </cell>
          <cell r="C2261" t="str">
            <v>UN</v>
          </cell>
          <cell r="D2261">
            <v>203.1936</v>
          </cell>
        </row>
        <row r="2262">
          <cell r="A2262" t="str">
            <v>001.31.00440</v>
          </cell>
          <cell r="B2262" t="str">
            <v>Fornecimento e instalação de hidrante de recalque composto de caixa de alvenaria, registro globo angular 45º - 1 1/2"""""""""""""""""""""""""""""""" e tampa de fºfº 80x60 cm</v>
          </cell>
          <cell r="C2262" t="str">
            <v>UN</v>
          </cell>
          <cell r="D2262">
            <v>327.75049999999999</v>
          </cell>
        </row>
        <row r="2263">
          <cell r="A2263" t="str">
            <v>001.31.00460</v>
          </cell>
          <cell r="B2263" t="str">
            <v>Fornecimento e instalação de mangueira fibra sintética pura tipo i graud - tipo parsh ou similar com adaptador para esguicho diâm. 1 1/2 pol</v>
          </cell>
          <cell r="C2263" t="str">
            <v>UN</v>
          </cell>
          <cell r="D2263">
            <v>180.34780000000001</v>
          </cell>
        </row>
        <row r="2264">
          <cell r="A2264" t="str">
            <v>001.31.00480</v>
          </cell>
          <cell r="B2264" t="str">
            <v xml:space="preserve">Fornecimento e instalação de armário em chapa de aço-com ventilação adequada - visor c/ inspeção c/ inscrição incêndio, cesto interno p/ abrigo da mangueira e esguicho tipo """"""""""""""""""""""""""""""""bucha spiero"""""""""""""""""""""""""""""""" ou </v>
          </cell>
          <cell r="C2264" t="str">
            <v>UN</v>
          </cell>
          <cell r="D2264">
            <v>109.34780000000001</v>
          </cell>
        </row>
        <row r="2265">
          <cell r="A2265" t="str">
            <v>001.31.00500</v>
          </cell>
          <cell r="B2265" t="str">
            <v>Fornecimento e instalação de bomba de incêndio - 4 cv/220v -1.800 rpm/60 hz - hm = 20 mca q=600l/min</v>
          </cell>
          <cell r="C2265" t="str">
            <v>UN</v>
          </cell>
          <cell r="D2265">
            <v>862.69560000000001</v>
          </cell>
        </row>
        <row r="2266">
          <cell r="A2266" t="str">
            <v>001.31.00520</v>
          </cell>
          <cell r="B2266" t="str">
            <v>Válvula  de pé com crivo de pvc tipo rosqueável 3/4 pol</v>
          </cell>
          <cell r="C2266" t="str">
            <v>UN</v>
          </cell>
          <cell r="D2266">
            <v>14.979100000000001</v>
          </cell>
        </row>
        <row r="2267">
          <cell r="A2267" t="str">
            <v>001.31.00540</v>
          </cell>
          <cell r="B2267" t="str">
            <v>Válvula  de pé com crivo de pvc tipo rosqueável 1 pol</v>
          </cell>
          <cell r="C2267" t="str">
            <v>UN</v>
          </cell>
          <cell r="D2267">
            <v>17.349900000000002</v>
          </cell>
        </row>
        <row r="2268">
          <cell r="A2268" t="str">
            <v>001.31.00560</v>
          </cell>
          <cell r="B2268" t="str">
            <v>Válvula  de pé com crivo de pvc tipo rosqueável 1 1/4 pol</v>
          </cell>
          <cell r="C2268" t="str">
            <v>UN</v>
          </cell>
          <cell r="D2268">
            <v>22.407900000000001</v>
          </cell>
        </row>
        <row r="2269">
          <cell r="A2269" t="str">
            <v>001.31.00580</v>
          </cell>
          <cell r="B2269" t="str">
            <v>Válvula de pé com crivo de pvc tipo rosqueável 1 1/2 pol</v>
          </cell>
          <cell r="C2269" t="str">
            <v>UN</v>
          </cell>
          <cell r="D2269">
            <v>22.038499999999999</v>
          </cell>
        </row>
        <row r="2270">
          <cell r="A2270" t="str">
            <v>001.32</v>
          </cell>
          <cell r="B2270" t="str">
            <v>INSTALAÇÕES HIDRÁULICA -  DRENAGEM</v>
          </cell>
          <cell r="D2270">
            <v>9055.3881000000001</v>
          </cell>
        </row>
        <row r="2271">
          <cell r="A2271" t="str">
            <v>001.32.00020</v>
          </cell>
          <cell r="B2271" t="str">
            <v>Fornecimento, assentamento e rejuntamento de tubos de concreto com armação simples 1000 mm</v>
          </cell>
          <cell r="C2271" t="str">
            <v>ML</v>
          </cell>
          <cell r="D2271">
            <v>152.85589999999999</v>
          </cell>
        </row>
        <row r="2272">
          <cell r="A2272" t="str">
            <v>001.32.00040</v>
          </cell>
          <cell r="B2272" t="str">
            <v>Fornecimento, assentamento e rejuntamento de tubos de concreto com armação simples  800 mm</v>
          </cell>
          <cell r="C2272" t="str">
            <v>ML</v>
          </cell>
          <cell r="D2272">
            <v>111.66160000000001</v>
          </cell>
        </row>
        <row r="2273">
          <cell r="A2273" t="str">
            <v>001.32.00060</v>
          </cell>
          <cell r="B2273" t="str">
            <v>Fornecimento, assentamento e rejuntamento de tubos de concreto com armação simples  600 mm</v>
          </cell>
          <cell r="C2273" t="str">
            <v>ML</v>
          </cell>
          <cell r="D2273">
            <v>84.84</v>
          </cell>
        </row>
        <row r="2274">
          <cell r="A2274" t="str">
            <v>001.32.00080</v>
          </cell>
          <cell r="B2274" t="str">
            <v>Fornecimento, assentamento e rejuntamento de tubos de concreto com armação simples  400 mm</v>
          </cell>
          <cell r="C2274" t="str">
            <v>ML</v>
          </cell>
          <cell r="D2274">
            <v>44.761699999999998</v>
          </cell>
        </row>
        <row r="2275">
          <cell r="A2275" t="str">
            <v>001.32.00100</v>
          </cell>
          <cell r="B2275" t="str">
            <v>Fornecimento, assentamento e rejuntamento de tubos de concreto com armação dupla 1000 mm</v>
          </cell>
          <cell r="C2275" t="str">
            <v>ML</v>
          </cell>
          <cell r="D2275">
            <v>187.85589999999999</v>
          </cell>
        </row>
        <row r="2276">
          <cell r="A2276" t="str">
            <v>001.32.00120</v>
          </cell>
          <cell r="B2276" t="str">
            <v>Fornecimento, assentamento e rejuntamento de tubos de concreto com armação dupla  800 mm</v>
          </cell>
          <cell r="C2276" t="str">
            <v>ML</v>
          </cell>
          <cell r="D2276">
            <v>135.66159999999999</v>
          </cell>
        </row>
        <row r="2277">
          <cell r="A2277" t="str">
            <v>001.32.00140</v>
          </cell>
          <cell r="B2277" t="str">
            <v>Fornecimento, assentamento e rejuntamento de tubos de concreto sem armação  600 mm</v>
          </cell>
          <cell r="C2277" t="str">
            <v>ML</v>
          </cell>
          <cell r="D2277">
            <v>66.078599999999994</v>
          </cell>
        </row>
        <row r="2278">
          <cell r="A2278" t="str">
            <v>001.32.00160</v>
          </cell>
          <cell r="B2278" t="str">
            <v>Fornecimento, assentamento e rejuntamento de tubos de concreto sem armação  500 mm</v>
          </cell>
          <cell r="C2278" t="str">
            <v>ML</v>
          </cell>
          <cell r="D2278">
            <v>48.900599999999997</v>
          </cell>
        </row>
        <row r="2279">
          <cell r="A2279" t="str">
            <v>001.32.00180</v>
          </cell>
          <cell r="B2279" t="str">
            <v>Fornecimento, assentamento e rejuntamento de tubos de concreto sem armação  400 mm</v>
          </cell>
          <cell r="C2279" t="str">
            <v>ML</v>
          </cell>
          <cell r="D2279">
            <v>34.761699999999998</v>
          </cell>
        </row>
        <row r="2280">
          <cell r="A2280" t="str">
            <v>001.32.00200</v>
          </cell>
          <cell r="B2280" t="str">
            <v>Fornecimento, assentamento e rejuntamento de tubos de concreto sem armação  350 mm</v>
          </cell>
          <cell r="C2280" t="str">
            <v>ML</v>
          </cell>
          <cell r="D2280">
            <v>26.261700000000001</v>
          </cell>
        </row>
        <row r="2281">
          <cell r="A2281" t="str">
            <v>001.32.00220</v>
          </cell>
          <cell r="B2281" t="str">
            <v>Fornecimento, assentamento e rejuntamento de tubos de concreto sem armação  300 mm</v>
          </cell>
          <cell r="C2281" t="str">
            <v>ML</v>
          </cell>
          <cell r="D2281">
            <v>21.886700000000001</v>
          </cell>
        </row>
        <row r="2282">
          <cell r="A2282" t="str">
            <v>001.32.00240</v>
          </cell>
          <cell r="B2282" t="str">
            <v>Fornecimento, assentamento e rejuntamento de tubos de concreto sem armação  250 mm</v>
          </cell>
          <cell r="C2282" t="str">
            <v>ML</v>
          </cell>
          <cell r="D2282">
            <v>20.886700000000001</v>
          </cell>
        </row>
        <row r="2283">
          <cell r="A2283" t="str">
            <v>001.32.00260</v>
          </cell>
          <cell r="B2283" t="str">
            <v>Fornecimento, assentamento e rejuntamento de tubos de concreto sem armação  200 mm</v>
          </cell>
          <cell r="C2283" t="str">
            <v>ML</v>
          </cell>
          <cell r="D2283">
            <v>16.670000000000002</v>
          </cell>
        </row>
        <row r="2284">
          <cell r="A2284" t="str">
            <v>001.32.00280</v>
          </cell>
          <cell r="B2284" t="str">
            <v>Fornecimento, assentamento e rejuntamento de tubos de concreto sem armação  150 mm</v>
          </cell>
          <cell r="C2284" t="str">
            <v>ML</v>
          </cell>
          <cell r="D2284">
            <v>14.67</v>
          </cell>
        </row>
        <row r="2285">
          <cell r="A2285" t="str">
            <v>001.32.00300</v>
          </cell>
          <cell r="B2285" t="str">
            <v>Fornecimento, assentamento e rejuntamento de tubos de concreto sem armação  100 mm</v>
          </cell>
          <cell r="C2285" t="str">
            <v>ML</v>
          </cell>
          <cell r="D2285">
            <v>11.6266</v>
          </cell>
        </row>
        <row r="2286">
          <cell r="A2286" t="str">
            <v>001.32.00320</v>
          </cell>
          <cell r="B2286" t="str">
            <v>Fornecimento, assentamento e rejuntamento de tubo de concreto poroso mf 400 mm</v>
          </cell>
          <cell r="C2286" t="str">
            <v>ML</v>
          </cell>
          <cell r="D2286">
            <v>38.261699999999998</v>
          </cell>
        </row>
        <row r="2287">
          <cell r="A2287" t="str">
            <v>001.32.00340</v>
          </cell>
          <cell r="B2287" t="str">
            <v>Fornecimento, assentamento e rejuntamento de tubo de concreto poroso mf 350 mm</v>
          </cell>
          <cell r="C2287" t="str">
            <v>ML</v>
          </cell>
          <cell r="D2287">
            <v>28.261700000000001</v>
          </cell>
        </row>
        <row r="2288">
          <cell r="A2288" t="str">
            <v>001.32.00360</v>
          </cell>
          <cell r="B2288" t="str">
            <v>Fornecimento, assentamento e rejuntamento de tubo de concreto poroso mf 300 mm</v>
          </cell>
          <cell r="C2288" t="str">
            <v>ML</v>
          </cell>
          <cell r="D2288">
            <v>19.161899999999999</v>
          </cell>
        </row>
        <row r="2289">
          <cell r="A2289" t="str">
            <v>001.32.00380</v>
          </cell>
          <cell r="B2289" t="str">
            <v>Fornecimento, assentamento e rejuntamento de tubo de concreto poroso mf 250 mm</v>
          </cell>
          <cell r="C2289" t="str">
            <v>ML</v>
          </cell>
          <cell r="D2289">
            <v>22.386700000000001</v>
          </cell>
        </row>
        <row r="2290">
          <cell r="A2290" t="str">
            <v>001.32.00400</v>
          </cell>
          <cell r="B2290" t="str">
            <v>Fornecimento, assentamento e rejuntamento de tubo de concreto poroso mf 200 mm</v>
          </cell>
          <cell r="C2290" t="str">
            <v>ML</v>
          </cell>
          <cell r="D2290">
            <v>16.87</v>
          </cell>
        </row>
        <row r="2291">
          <cell r="A2291" t="str">
            <v>001.32.00420</v>
          </cell>
          <cell r="B2291" t="str">
            <v>Fornecimento, assentamento e rejuntamento de tubo de concreto poroso mf 150 mm</v>
          </cell>
          <cell r="C2291" t="str">
            <v>ML</v>
          </cell>
          <cell r="D2291">
            <v>16.87</v>
          </cell>
        </row>
        <row r="2292">
          <cell r="A2292" t="str">
            <v>001.32.00440</v>
          </cell>
          <cell r="B2292" t="str">
            <v>Fornecimento, assentamento e rejuntamento de tubo de concreto poroso mf 100 mm</v>
          </cell>
          <cell r="C2292" t="str">
            <v>ML</v>
          </cell>
          <cell r="D2292">
            <v>20.426600000000001</v>
          </cell>
        </row>
        <row r="2293">
          <cell r="A2293" t="str">
            <v>001.32.00460</v>
          </cell>
          <cell r="B2293" t="str">
            <v>Execução de poço de visita conf. det. do dop n.4 120x120x50 cm</v>
          </cell>
          <cell r="C2293" t="str">
            <v>UN</v>
          </cell>
          <cell r="D2293">
            <v>713.39660000000003</v>
          </cell>
        </row>
        <row r="2294">
          <cell r="A2294" t="str">
            <v>001.32.00480</v>
          </cell>
          <cell r="B2294" t="str">
            <v>Execução de poço de visita conf. det. do dop n.4 120x120x70 cm</v>
          </cell>
          <cell r="C2294" t="str">
            <v>UN</v>
          </cell>
          <cell r="D2294">
            <v>802.01900000000001</v>
          </cell>
        </row>
        <row r="2295">
          <cell r="A2295" t="str">
            <v>001.32.00500</v>
          </cell>
          <cell r="B2295" t="str">
            <v>Execução de poço de visita conf. det. do dop n.4 120x120x105 cm</v>
          </cell>
          <cell r="C2295" t="str">
            <v>UN</v>
          </cell>
          <cell r="D2295">
            <v>962.78200000000004</v>
          </cell>
        </row>
        <row r="2296">
          <cell r="A2296" t="str">
            <v>001.32.00520</v>
          </cell>
          <cell r="B2296" t="str">
            <v>Execução de poço de visita conf. det. do dop n.4 120x120x120 cm</v>
          </cell>
          <cell r="C2296" t="str">
            <v>UN</v>
          </cell>
          <cell r="D2296">
            <v>1017.7448000000001</v>
          </cell>
        </row>
        <row r="2297">
          <cell r="A2297" t="str">
            <v>001.32.00540</v>
          </cell>
          <cell r="B2297" t="str">
            <v>Execução de poço de visita conf. det. do dop n.4 120x120x140 cm</v>
          </cell>
          <cell r="C2297" t="str">
            <v>UN</v>
          </cell>
          <cell r="D2297">
            <v>1466.7221999999999</v>
          </cell>
        </row>
        <row r="2298">
          <cell r="A2298" t="str">
            <v>001.32.00560</v>
          </cell>
          <cell r="B2298" t="str">
            <v>Execução de poço de visita conf. det. do dop n.4 120x120x190 cm</v>
          </cell>
          <cell r="C2298" t="str">
            <v>UN</v>
          </cell>
          <cell r="D2298">
            <v>1379.7886000000001</v>
          </cell>
        </row>
        <row r="2299">
          <cell r="A2299" t="str">
            <v>001.32.00580</v>
          </cell>
          <cell r="B2299" t="str">
            <v>Execução de caixa de passagem conf. det. n7 do dop 30 x 30 x 30 cm</v>
          </cell>
          <cell r="C2299" t="str">
            <v>UN</v>
          </cell>
          <cell r="D2299">
            <v>38.521000000000001</v>
          </cell>
        </row>
        <row r="2300">
          <cell r="A2300" t="str">
            <v>001.32.00600</v>
          </cell>
          <cell r="B2300" t="str">
            <v>Execução de caixa de passagem conf. det. n7 do dop 40 x 40 x 40 cm</v>
          </cell>
          <cell r="C2300" t="str">
            <v>UN</v>
          </cell>
          <cell r="D2300">
            <v>58.170699999999997</v>
          </cell>
        </row>
        <row r="2301">
          <cell r="A2301" t="str">
            <v>001.32.00620</v>
          </cell>
          <cell r="B2301" t="str">
            <v>Execução de caixa de passagem conf. det. n7 do dop 50 x 50 x 50 cm</v>
          </cell>
          <cell r="C2301" t="str">
            <v>UN</v>
          </cell>
          <cell r="D2301">
            <v>83.568399999999997</v>
          </cell>
        </row>
        <row r="2302">
          <cell r="A2302" t="str">
            <v>001.32.00640</v>
          </cell>
          <cell r="B2302" t="str">
            <v>Execução de caixa de passagem conf. det. n7 do dop 60 x 60 x 60 cm</v>
          </cell>
          <cell r="C2302" t="str">
            <v>UN</v>
          </cell>
          <cell r="D2302">
            <v>111.22369999999999</v>
          </cell>
        </row>
        <row r="2303">
          <cell r="A2303" t="str">
            <v>001.32.00660</v>
          </cell>
          <cell r="B2303" t="str">
            <v>Execução de caixa de passagem conf. det. n7 do dop 70 x 70 x 70 cm</v>
          </cell>
          <cell r="C2303" t="str">
            <v>UN</v>
          </cell>
          <cell r="D2303">
            <v>114.01609999999999</v>
          </cell>
        </row>
        <row r="2304">
          <cell r="A2304" t="str">
            <v>001.32.00680</v>
          </cell>
          <cell r="B2304" t="str">
            <v>Execução de caixa de passagem conf. det. n7 do dop 80 x 80 x 80 cm</v>
          </cell>
          <cell r="C2304" t="str">
            <v>UN</v>
          </cell>
          <cell r="D2304">
            <v>144.916</v>
          </cell>
        </row>
        <row r="2305">
          <cell r="A2305" t="str">
            <v>001.32.00700</v>
          </cell>
          <cell r="B2305" t="str">
            <v>Execução de caixa de passagem conf. det. n7 do dop 90 x 90 x 90 cm</v>
          </cell>
          <cell r="C2305" t="str">
            <v>UN</v>
          </cell>
          <cell r="D2305">
            <v>240.52289999999999</v>
          </cell>
        </row>
        <row r="2306">
          <cell r="A2306" t="str">
            <v>001.32.00720</v>
          </cell>
          <cell r="B2306" t="str">
            <v>Execução de caixa de passagem conf. det. n7 do dop 100 x 100 x 100 cm</v>
          </cell>
          <cell r="C2306" t="str">
            <v>UN</v>
          </cell>
          <cell r="D2306">
            <v>241.42449999999999</v>
          </cell>
        </row>
        <row r="2307">
          <cell r="A2307" t="str">
            <v>001.32.00740</v>
          </cell>
          <cell r="B2307" t="str">
            <v>Execução de caixa de passagem conf. det. n7 do dop 100 x 100 x 120 cm</v>
          </cell>
          <cell r="C2307" t="str">
            <v>UND</v>
          </cell>
          <cell r="D2307">
            <v>328.23200000000003</v>
          </cell>
        </row>
        <row r="2308">
          <cell r="A2308" t="str">
            <v>001.32.00760</v>
          </cell>
          <cell r="B2308" t="str">
            <v>Execução de caixa de passagem conf. det. n7 do dop 110 x 0.60 x 0.60 cm</v>
          </cell>
          <cell r="C2308" t="str">
            <v>UN</v>
          </cell>
          <cell r="D2308">
            <v>10.446400000000001</v>
          </cell>
        </row>
        <row r="2309">
          <cell r="A2309" t="str">
            <v>001.32.00780</v>
          </cell>
          <cell r="B2309" t="str">
            <v>Execução de caixa de areia dimensões 50 x 50 x 50 cm</v>
          </cell>
          <cell r="C2309" t="str">
            <v>UN</v>
          </cell>
          <cell r="D2309">
            <v>83.568399999999997</v>
          </cell>
        </row>
        <row r="2310">
          <cell r="A2310" t="str">
            <v>001.32.00800</v>
          </cell>
          <cell r="B2310" t="str">
            <v>Execução de canaleta para talude em concreto simples traço 1:4:8 com 8 cm espessura conf. det. n.32 e 33</v>
          </cell>
          <cell r="C2310" t="str">
            <v>ML</v>
          </cell>
          <cell r="D2310">
            <v>27.137599999999999</v>
          </cell>
        </row>
        <row r="2311">
          <cell r="A2311" t="str">
            <v>001.32.00820</v>
          </cell>
          <cell r="B2311" t="str">
            <v>Execução de canaleta de tijolo maciço 1/2 vez l=0,30 m inclusive grelha de ferro</v>
          </cell>
          <cell r="C2311" t="str">
            <v>ML</v>
          </cell>
          <cell r="D2311">
            <v>74.569299999999998</v>
          </cell>
        </row>
        <row r="2312">
          <cell r="A2312" t="str">
            <v>001.32.00840</v>
          </cell>
          <cell r="B2312" t="str">
            <v>Fornecimento e instalação de aspersor ou irrigador para jardim de metal - diamentro 3/4"</v>
          </cell>
          <cell r="C2312" t="str">
            <v>UN</v>
          </cell>
          <cell r="D2312">
            <v>15</v>
          </cell>
        </row>
        <row r="2313">
          <cell r="A2313" t="str">
            <v>001.33</v>
          </cell>
          <cell r="B2313" t="str">
            <v>LIMPEZA</v>
          </cell>
          <cell r="D2313">
            <v>20.2258</v>
          </cell>
        </row>
        <row r="2314">
          <cell r="A2314" t="str">
            <v>001.33.00020</v>
          </cell>
          <cell r="B2314" t="str">
            <v>Limpeza geral da obra</v>
          </cell>
          <cell r="C2314" t="str">
            <v>M2</v>
          </cell>
          <cell r="D2314">
            <v>1.9035</v>
          </cell>
        </row>
        <row r="2315">
          <cell r="A2315" t="str">
            <v>001.33.00040</v>
          </cell>
          <cell r="B2315" t="str">
            <v>Execução de limpeza geral da obra com retirada de entulhos</v>
          </cell>
          <cell r="C2315" t="str">
            <v>M2</v>
          </cell>
          <cell r="D2315">
            <v>1.9035</v>
          </cell>
        </row>
        <row r="2316">
          <cell r="A2316" t="str">
            <v>001.33.00060</v>
          </cell>
          <cell r="B2316" t="str">
            <v>Execução de Retirada de entulho em Caçamba inclusive Carga Manual distância até 30 mts</v>
          </cell>
          <cell r="C2316" t="str">
            <v>M3</v>
          </cell>
          <cell r="D2316">
            <v>16.418800000000001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4"/>
  <sheetViews>
    <sheetView view="pageBreakPreview" topLeftCell="A25" zoomScale="145" zoomScaleNormal="100" zoomScaleSheetLayoutView="145" workbookViewId="0">
      <selection activeCell="D10" sqref="D10"/>
    </sheetView>
  </sheetViews>
  <sheetFormatPr defaultRowHeight="14.4" x14ac:dyDescent="0.3"/>
  <cols>
    <col min="1" max="1" width="9" customWidth="1"/>
    <col min="2" max="2" width="23.44140625" bestFit="1" customWidth="1"/>
    <col min="3" max="3" width="9.33203125" bestFit="1" customWidth="1"/>
    <col min="4" max="4" width="15.44140625" bestFit="1" customWidth="1"/>
  </cols>
  <sheetData>
    <row r="2" spans="2:4" x14ac:dyDescent="0.3">
      <c r="B2" s="465" t="s">
        <v>1104</v>
      </c>
      <c r="C2" s="465"/>
      <c r="D2" s="465"/>
    </row>
    <row r="3" spans="2:4" ht="15" x14ac:dyDescent="0.25">
      <c r="B3" s="144" t="s">
        <v>1105</v>
      </c>
      <c r="C3" s="144" t="s">
        <v>1106</v>
      </c>
      <c r="D3" s="144" t="s">
        <v>1107</v>
      </c>
    </row>
    <row r="4" spans="2:4" ht="15" x14ac:dyDescent="0.25">
      <c r="B4" s="145" t="s">
        <v>1108</v>
      </c>
      <c r="C4" s="145" t="s">
        <v>17</v>
      </c>
      <c r="D4" s="150">
        <v>16</v>
      </c>
    </row>
    <row r="5" spans="2:4" ht="15" x14ac:dyDescent="0.25">
      <c r="B5" s="145" t="s">
        <v>1109</v>
      </c>
      <c r="C5" s="145" t="s">
        <v>17</v>
      </c>
      <c r="D5" s="150">
        <v>117</v>
      </c>
    </row>
    <row r="6" spans="2:4" ht="15" x14ac:dyDescent="0.25">
      <c r="B6" s="145" t="s">
        <v>1110</v>
      </c>
      <c r="C6" s="145" t="s">
        <v>17</v>
      </c>
      <c r="D6" s="150">
        <v>2</v>
      </c>
    </row>
    <row r="7" spans="2:4" ht="15" x14ac:dyDescent="0.25">
      <c r="B7" s="145" t="s">
        <v>1111</v>
      </c>
      <c r="C7" s="145" t="s">
        <v>17</v>
      </c>
      <c r="D7" s="150">
        <v>16</v>
      </c>
    </row>
    <row r="8" spans="2:4" ht="15" x14ac:dyDescent="0.25">
      <c r="B8" s="145" t="s">
        <v>1112</v>
      </c>
      <c r="C8" s="145" t="s">
        <v>17</v>
      </c>
      <c r="D8" s="150">
        <v>117</v>
      </c>
    </row>
    <row r="9" spans="2:4" ht="15" x14ac:dyDescent="0.25">
      <c r="B9" s="145" t="s">
        <v>1113</v>
      </c>
      <c r="C9" s="145" t="s">
        <v>17</v>
      </c>
      <c r="D9" s="150">
        <v>16</v>
      </c>
    </row>
    <row r="10" spans="2:4" ht="15" x14ac:dyDescent="0.25">
      <c r="B10" s="145" t="s">
        <v>1114</v>
      </c>
      <c r="C10" s="145" t="s">
        <v>17</v>
      </c>
      <c r="D10" s="150">
        <v>6</v>
      </c>
    </row>
    <row r="11" spans="2:4" ht="15" x14ac:dyDescent="0.25">
      <c r="B11" s="145" t="s">
        <v>1115</v>
      </c>
      <c r="C11" s="145" t="s">
        <v>17</v>
      </c>
      <c r="D11" s="150">
        <v>8</v>
      </c>
    </row>
    <row r="12" spans="2:4" ht="15" x14ac:dyDescent="0.25">
      <c r="B12" s="145" t="s">
        <v>1116</v>
      </c>
      <c r="C12" s="145" t="s">
        <v>17</v>
      </c>
      <c r="D12" s="150">
        <v>3</v>
      </c>
    </row>
    <row r="13" spans="2:4" ht="15" x14ac:dyDescent="0.25">
      <c r="B13" s="145" t="s">
        <v>1117</v>
      </c>
      <c r="C13" s="145" t="s">
        <v>17</v>
      </c>
      <c r="D13" s="150">
        <v>1</v>
      </c>
    </row>
    <row r="14" spans="2:4" ht="15" x14ac:dyDescent="0.25">
      <c r="B14" s="145" t="s">
        <v>1118</v>
      </c>
      <c r="C14" s="145" t="s">
        <v>17</v>
      </c>
      <c r="D14" s="150">
        <v>1</v>
      </c>
    </row>
    <row r="15" spans="2:4" ht="15" x14ac:dyDescent="0.25">
      <c r="B15" s="145" t="s">
        <v>1119</v>
      </c>
      <c r="C15" s="145" t="s">
        <v>17</v>
      </c>
      <c r="D15" s="150">
        <v>3</v>
      </c>
    </row>
    <row r="16" spans="2:4" ht="15" x14ac:dyDescent="0.25">
      <c r="B16" s="145" t="s">
        <v>1120</v>
      </c>
      <c r="C16" s="145" t="s">
        <v>17</v>
      </c>
      <c r="D16" s="150">
        <v>1</v>
      </c>
    </row>
    <row r="17" spans="2:7" ht="28.8" x14ac:dyDescent="0.3">
      <c r="B17" s="146" t="s">
        <v>1121</v>
      </c>
      <c r="C17" s="147" t="s">
        <v>17</v>
      </c>
      <c r="D17" s="150">
        <v>16</v>
      </c>
    </row>
    <row r="18" spans="2:7" ht="15" x14ac:dyDescent="0.25">
      <c r="B18" s="145" t="s">
        <v>1122</v>
      </c>
      <c r="C18" s="145" t="s">
        <v>17</v>
      </c>
      <c r="D18" s="150">
        <v>1</v>
      </c>
    </row>
    <row r="19" spans="2:7" ht="15" x14ac:dyDescent="0.25">
      <c r="B19" s="145" t="s">
        <v>1123</v>
      </c>
      <c r="C19" s="145" t="s">
        <v>17</v>
      </c>
      <c r="D19" s="150">
        <v>3</v>
      </c>
    </row>
    <row r="20" spans="2:7" ht="15" x14ac:dyDescent="0.25">
      <c r="B20" s="145" t="s">
        <v>1124</v>
      </c>
      <c r="C20" s="145" t="s">
        <v>1125</v>
      </c>
      <c r="D20" s="150">
        <f>573.2-226.1</f>
        <v>347.1</v>
      </c>
      <c r="G20" s="148"/>
    </row>
    <row r="21" spans="2:7" ht="15" x14ac:dyDescent="0.25">
      <c r="B21" s="145" t="s">
        <v>1126</v>
      </c>
      <c r="C21" s="145" t="s">
        <v>1125</v>
      </c>
      <c r="D21" s="150">
        <v>226.1</v>
      </c>
    </row>
    <row r="22" spans="2:7" ht="15" x14ac:dyDescent="0.25">
      <c r="B22" s="145" t="s">
        <v>1127</v>
      </c>
      <c r="C22" s="145" t="s">
        <v>1125</v>
      </c>
      <c r="D22" s="150">
        <f>124.9-12</f>
        <v>112.9</v>
      </c>
    </row>
    <row r="23" spans="2:7" ht="15" x14ac:dyDescent="0.25">
      <c r="B23" s="145" t="s">
        <v>1128</v>
      </c>
      <c r="C23" s="145" t="s">
        <v>1125</v>
      </c>
      <c r="D23" s="150">
        <v>12</v>
      </c>
      <c r="E23" s="148"/>
    </row>
    <row r="24" spans="2:7" ht="15" x14ac:dyDescent="0.25">
      <c r="B24" s="145" t="s">
        <v>1129</v>
      </c>
      <c r="C24" s="145" t="s">
        <v>17</v>
      </c>
      <c r="D24" s="150">
        <v>70</v>
      </c>
    </row>
    <row r="25" spans="2:7" ht="15" x14ac:dyDescent="0.25">
      <c r="B25" s="145" t="s">
        <v>1130</v>
      </c>
      <c r="C25" s="145" t="s">
        <v>17</v>
      </c>
      <c r="D25" s="150">
        <f>23</f>
        <v>23</v>
      </c>
    </row>
    <row r="26" spans="2:7" x14ac:dyDescent="0.3">
      <c r="B26" s="145" t="s">
        <v>1131</v>
      </c>
      <c r="C26" s="145" t="s">
        <v>1125</v>
      </c>
      <c r="D26" s="150">
        <v>425.9</v>
      </c>
    </row>
    <row r="27" spans="2:7" x14ac:dyDescent="0.3">
      <c r="B27" s="145" t="s">
        <v>1132</v>
      </c>
      <c r="C27" s="145" t="s">
        <v>1125</v>
      </c>
      <c r="D27" s="150">
        <f>81.6+2028.3</f>
        <v>2109.9</v>
      </c>
    </row>
    <row r="28" spans="2:7" x14ac:dyDescent="0.3">
      <c r="B28" s="145" t="s">
        <v>1133</v>
      </c>
      <c r="C28" s="145" t="s">
        <v>1125</v>
      </c>
      <c r="D28" s="150">
        <v>118.4</v>
      </c>
    </row>
    <row r="29" spans="2:7" x14ac:dyDescent="0.3">
      <c r="B29" s="145" t="s">
        <v>1134</v>
      </c>
      <c r="C29" s="145" t="s">
        <v>1125</v>
      </c>
      <c r="D29" s="150">
        <v>61.7</v>
      </c>
    </row>
    <row r="30" spans="2:7" x14ac:dyDescent="0.3">
      <c r="B30" s="145" t="s">
        <v>1135</v>
      </c>
      <c r="C30" s="145" t="s">
        <v>1125</v>
      </c>
      <c r="D30" s="150">
        <v>415.2</v>
      </c>
    </row>
    <row r="31" spans="2:7" ht="43.2" x14ac:dyDescent="0.3">
      <c r="B31" s="149" t="s">
        <v>1136</v>
      </c>
      <c r="C31" s="145" t="s">
        <v>17</v>
      </c>
      <c r="D31" s="150">
        <v>1</v>
      </c>
    </row>
    <row r="32" spans="2:7" ht="43.2" x14ac:dyDescent="0.3">
      <c r="B32" s="149" t="s">
        <v>1137</v>
      </c>
      <c r="C32" s="145" t="s">
        <v>17</v>
      </c>
      <c r="D32" s="150">
        <v>1</v>
      </c>
    </row>
    <row r="33" spans="2:4" ht="43.2" x14ac:dyDescent="0.3">
      <c r="B33" s="149" t="s">
        <v>1138</v>
      </c>
      <c r="C33" s="145" t="s">
        <v>17</v>
      </c>
      <c r="D33" s="150">
        <v>2</v>
      </c>
    </row>
    <row r="34" spans="2:4" ht="15" x14ac:dyDescent="0.25">
      <c r="B34" s="145" t="s">
        <v>1139</v>
      </c>
      <c r="C34" s="145" t="s">
        <v>1125</v>
      </c>
      <c r="D34" s="150">
        <v>33.4</v>
      </c>
    </row>
  </sheetData>
  <mergeCells count="1">
    <mergeCell ref="B2:D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243"/>
  <sheetViews>
    <sheetView showGridLines="0" view="pageBreakPreview" topLeftCell="A198" zoomScale="85" zoomScaleNormal="85" zoomScaleSheetLayoutView="85" workbookViewId="0">
      <selection activeCell="B220" sqref="B220"/>
    </sheetView>
  </sheetViews>
  <sheetFormatPr defaultColWidth="0" defaultRowHeight="20.100000000000001" customHeight="1" x14ac:dyDescent="0.3"/>
  <cols>
    <col min="1" max="1" width="40.44140625" style="168" bestFit="1" customWidth="1"/>
    <col min="2" max="2" width="6.88671875" style="221" bestFit="1" customWidth="1"/>
    <col min="3" max="3" width="11" style="168" bestFit="1" customWidth="1"/>
    <col min="4" max="4" width="12.109375" style="168" bestFit="1" customWidth="1"/>
    <col min="5" max="5" width="11.5546875" style="168" bestFit="1" customWidth="1"/>
    <col min="6" max="6" width="8" style="168" bestFit="1" customWidth="1"/>
    <col min="7" max="7" width="7.88671875" style="221" bestFit="1" customWidth="1"/>
    <col min="8" max="8" width="6.44140625" style="164" customWidth="1"/>
    <col min="9" max="9" width="3.88671875" style="168" customWidth="1"/>
    <col min="10" max="10" width="3" style="168" customWidth="1"/>
    <col min="11" max="11" width="31.44140625" style="168" customWidth="1"/>
    <col min="12" max="12" width="6.44140625" style="168" customWidth="1"/>
    <col min="13" max="13" width="3.5546875" style="168" customWidth="1"/>
    <col min="14" max="14" width="5.88671875" style="168" customWidth="1"/>
    <col min="15" max="15" width="4.44140625" style="168" customWidth="1"/>
    <col min="16" max="16" width="7.44140625" style="168" customWidth="1"/>
    <col min="17" max="17" width="2.44140625" style="168" customWidth="1"/>
    <col min="18" max="18" width="8.44140625" style="168" bestFit="1" customWidth="1"/>
    <col min="19" max="19" width="10" style="168" bestFit="1" customWidth="1"/>
    <col min="20" max="20" width="23" style="168" bestFit="1" customWidth="1"/>
    <col min="21" max="21" width="4.88671875" style="168" customWidth="1"/>
    <col min="22" max="22" width="10.109375" style="168" customWidth="1"/>
    <col min="23" max="23" width="8.109375" style="168" customWidth="1"/>
    <col min="24" max="24" width="8.5546875" style="168" customWidth="1"/>
    <col min="25" max="25" width="7.44140625" style="168" customWidth="1"/>
    <col min="26" max="26" width="10" style="168" customWidth="1"/>
    <col min="27" max="27" width="5.88671875" style="168" customWidth="1"/>
    <col min="28" max="28" width="7" style="168" customWidth="1"/>
    <col min="29" max="29" width="6.109375" style="168" customWidth="1"/>
    <col min="30" max="30" width="5.109375" style="168" customWidth="1"/>
    <col min="31" max="31" width="12.5546875" style="168" hidden="1" customWidth="1"/>
    <col min="32" max="16355" width="0" style="168" hidden="1"/>
    <col min="16356" max="16356" width="3.109375" style="168" hidden="1"/>
    <col min="16357" max="16357" width="6.44140625" style="168" hidden="1"/>
    <col min="16358" max="16358" width="3.88671875" style="168" hidden="1"/>
    <col min="16359" max="16359" width="3" style="168" hidden="1"/>
    <col min="16360" max="16360" width="31.44140625" style="168" hidden="1"/>
    <col min="16361" max="16361" width="6.44140625" style="168" hidden="1"/>
    <col min="16362" max="16362" width="3.5546875" style="168" hidden="1"/>
    <col min="16363" max="16363" width="5.88671875" style="168" hidden="1"/>
    <col min="16364" max="16364" width="4.44140625" style="168" hidden="1"/>
    <col min="16365" max="16365" width="7.44140625" style="168" hidden="1"/>
    <col min="16366" max="16366" width="2.44140625" style="168" hidden="1"/>
    <col min="16367" max="16383" width="0" style="168" hidden="1"/>
    <col min="16384" max="16384" width="12.5546875" style="168" hidden="1"/>
  </cols>
  <sheetData>
    <row r="1" spans="1:31" s="157" customFormat="1" ht="20.100000000000001" customHeight="1" x14ac:dyDescent="0.25">
      <c r="A1" s="489" t="s">
        <v>1463</v>
      </c>
      <c r="B1" s="490"/>
      <c r="C1" s="490"/>
      <c r="D1" s="490"/>
      <c r="E1" s="490"/>
      <c r="F1" s="490"/>
      <c r="G1" s="491"/>
      <c r="H1" s="477"/>
      <c r="I1" s="477"/>
      <c r="J1" s="477"/>
      <c r="K1" s="477"/>
      <c r="L1" s="477"/>
      <c r="M1" s="477"/>
      <c r="N1" s="477"/>
      <c r="O1" s="477"/>
      <c r="P1" s="466"/>
      <c r="Q1" s="466"/>
      <c r="R1" s="466"/>
      <c r="S1" s="466"/>
      <c r="T1" s="466"/>
      <c r="U1" s="466"/>
      <c r="V1" s="466"/>
      <c r="W1" s="466"/>
      <c r="X1" s="466"/>
      <c r="Y1" s="466"/>
      <c r="Z1" s="466"/>
      <c r="AA1" s="466"/>
      <c r="AB1" s="466"/>
      <c r="AC1" s="466"/>
      <c r="AD1" s="466"/>
      <c r="AE1" s="466"/>
    </row>
    <row r="2" spans="1:31" s="164" customFormat="1" ht="20.100000000000001" customHeight="1" x14ac:dyDescent="0.3">
      <c r="A2" s="233" t="s">
        <v>1187</v>
      </c>
      <c r="B2" s="471"/>
      <c r="C2" s="471"/>
      <c r="D2" s="471"/>
      <c r="E2" s="471"/>
      <c r="F2" s="471"/>
      <c r="G2" s="472"/>
      <c r="H2" s="158"/>
    </row>
    <row r="3" spans="1:31" s="164" customFormat="1" ht="20.100000000000001" customHeight="1" x14ac:dyDescent="0.3">
      <c r="A3" s="231" t="s">
        <v>1464</v>
      </c>
      <c r="B3" s="106" t="s">
        <v>30</v>
      </c>
      <c r="C3" s="170" t="s">
        <v>1199</v>
      </c>
      <c r="D3" s="170" t="s">
        <v>1195</v>
      </c>
      <c r="E3" s="170"/>
      <c r="F3" s="170" t="s">
        <v>233</v>
      </c>
      <c r="G3" s="171" t="s">
        <v>61</v>
      </c>
      <c r="H3" s="158"/>
    </row>
    <row r="4" spans="1:31" s="164" customFormat="1" ht="20.100000000000001" customHeight="1" x14ac:dyDescent="0.25">
      <c r="A4" s="173" t="s">
        <v>1465</v>
      </c>
      <c r="B4" s="203"/>
      <c r="C4" s="173">
        <v>1</v>
      </c>
      <c r="D4" s="173">
        <v>2.1</v>
      </c>
      <c r="E4" s="168"/>
      <c r="F4" s="173">
        <v>8</v>
      </c>
      <c r="G4" s="178">
        <f>TRUNC(F4*D4*C4,2)</f>
        <v>16.8</v>
      </c>
      <c r="H4" s="158"/>
    </row>
    <row r="5" spans="1:31" s="164" customFormat="1" ht="20.100000000000001" customHeight="1" x14ac:dyDescent="0.25">
      <c r="A5" s="228"/>
      <c r="B5" s="476"/>
      <c r="C5" s="476"/>
      <c r="D5" s="476"/>
      <c r="E5" s="476"/>
      <c r="F5" s="476"/>
      <c r="G5" s="163">
        <f>SUM(G4)</f>
        <v>16.8</v>
      </c>
      <c r="H5" s="158"/>
    </row>
    <row r="6" spans="1:31" s="164" customFormat="1" ht="20.100000000000001" customHeight="1" x14ac:dyDescent="0.3">
      <c r="A6" s="231" t="s">
        <v>1466</v>
      </c>
      <c r="B6" s="106" t="s">
        <v>30</v>
      </c>
      <c r="C6" s="170" t="s">
        <v>1191</v>
      </c>
      <c r="D6" s="170" t="s">
        <v>1467</v>
      </c>
      <c r="E6" s="170"/>
      <c r="F6" s="170"/>
      <c r="G6" s="171" t="s">
        <v>61</v>
      </c>
      <c r="H6" s="158"/>
    </row>
    <row r="7" spans="1:31" s="164" customFormat="1" ht="20.100000000000001" customHeight="1" x14ac:dyDescent="0.3">
      <c r="A7" s="173" t="s">
        <v>1468</v>
      </c>
      <c r="B7" s="203"/>
      <c r="C7" s="173">
        <v>106.13</v>
      </c>
      <c r="D7" s="173">
        <v>0.15</v>
      </c>
      <c r="E7" s="168"/>
      <c r="F7" s="173"/>
      <c r="G7" s="314">
        <f>TRUNC(C7*D7,2)</f>
        <v>15.91</v>
      </c>
      <c r="H7" s="158"/>
    </row>
    <row r="8" spans="1:31" s="165" customFormat="1" ht="20.100000000000001" customHeight="1" x14ac:dyDescent="0.3">
      <c r="A8" s="233" t="s">
        <v>1227</v>
      </c>
      <c r="B8" s="471"/>
      <c r="C8" s="471"/>
      <c r="D8" s="471"/>
      <c r="E8" s="471"/>
      <c r="F8" s="471"/>
      <c r="G8" s="472"/>
      <c r="H8" s="158"/>
    </row>
    <row r="9" spans="1:31" s="200" customFormat="1" ht="20.100000000000001" customHeight="1" x14ac:dyDescent="0.25">
      <c r="A9" s="198"/>
      <c r="B9" s="198" t="s">
        <v>232</v>
      </c>
      <c r="C9" s="198"/>
      <c r="D9" s="198"/>
      <c r="E9" s="198"/>
      <c r="F9" s="198"/>
      <c r="G9" s="199"/>
      <c r="H9" s="158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</row>
    <row r="10" spans="1:31" s="107" customFormat="1" ht="20.100000000000001" customHeight="1" x14ac:dyDescent="0.3">
      <c r="A10" s="231" t="s">
        <v>1228</v>
      </c>
      <c r="B10" s="106" t="s">
        <v>1125</v>
      </c>
      <c r="C10" s="170" t="s">
        <v>1203</v>
      </c>
      <c r="D10" s="170" t="s">
        <v>1229</v>
      </c>
      <c r="E10" s="170"/>
      <c r="F10" s="170" t="s">
        <v>1230</v>
      </c>
      <c r="G10" s="171" t="s">
        <v>61</v>
      </c>
      <c r="H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</row>
    <row r="11" spans="1:31" s="181" customFormat="1" ht="20.100000000000001" customHeight="1" x14ac:dyDescent="0.25">
      <c r="A11" s="190" t="s">
        <v>1231</v>
      </c>
      <c r="C11" s="182"/>
      <c r="D11" s="182"/>
      <c r="E11" s="182"/>
      <c r="F11" s="182">
        <v>100</v>
      </c>
      <c r="G11" s="163">
        <v>100</v>
      </c>
      <c r="H11" s="158"/>
    </row>
    <row r="12" spans="1:31" s="181" customFormat="1" ht="20.100000000000001" customHeight="1" x14ac:dyDescent="0.25">
      <c r="A12" s="233" t="s">
        <v>1232</v>
      </c>
      <c r="B12" s="471"/>
      <c r="C12" s="471"/>
      <c r="D12" s="471"/>
      <c r="E12" s="471"/>
      <c r="F12" s="471"/>
      <c r="G12" s="472"/>
      <c r="H12" s="158"/>
    </row>
    <row r="13" spans="1:31" s="181" customFormat="1" ht="20.100000000000001" customHeight="1" x14ac:dyDescent="0.25">
      <c r="A13" s="198"/>
      <c r="B13" s="198" t="s">
        <v>232</v>
      </c>
      <c r="C13" s="198"/>
      <c r="D13" s="198"/>
      <c r="E13" s="198"/>
      <c r="F13" s="198"/>
      <c r="G13" s="199"/>
      <c r="H13" s="158"/>
    </row>
    <row r="14" spans="1:31" s="181" customFormat="1" ht="20.100000000000001" customHeight="1" x14ac:dyDescent="0.3">
      <c r="A14" s="231" t="s">
        <v>1233</v>
      </c>
      <c r="B14" s="106" t="s">
        <v>31</v>
      </c>
      <c r="C14" s="170" t="s">
        <v>1203</v>
      </c>
      <c r="D14" s="170" t="s">
        <v>1199</v>
      </c>
      <c r="E14" s="170"/>
      <c r="F14" s="170" t="s">
        <v>233</v>
      </c>
      <c r="G14" s="171" t="s">
        <v>61</v>
      </c>
      <c r="H14" s="158"/>
    </row>
    <row r="15" spans="1:31" s="181" customFormat="1" ht="30.75" customHeight="1" x14ac:dyDescent="0.3">
      <c r="A15" s="190" t="s">
        <v>1193</v>
      </c>
      <c r="B15" s="181" t="s">
        <v>31</v>
      </c>
      <c r="C15" s="182"/>
      <c r="D15" s="182"/>
      <c r="E15" s="182"/>
      <c r="F15" s="182"/>
      <c r="G15" s="191">
        <v>15.91</v>
      </c>
      <c r="H15" s="158"/>
    </row>
    <row r="16" spans="1:31" s="181" customFormat="1" ht="20.100000000000001" customHeight="1" x14ac:dyDescent="0.3">
      <c r="A16" s="228" t="s">
        <v>1234</v>
      </c>
      <c r="B16" s="476"/>
      <c r="C16" s="476"/>
      <c r="D16" s="476"/>
      <c r="E16" s="476">
        <v>0.05</v>
      </c>
      <c r="F16" s="476">
        <v>943.61</v>
      </c>
      <c r="G16" s="163">
        <v>15.91</v>
      </c>
      <c r="H16" s="158"/>
    </row>
    <row r="17" spans="1:30" s="181" customFormat="1" ht="25.5" customHeight="1" x14ac:dyDescent="0.3">
      <c r="A17" s="231" t="s">
        <v>1235</v>
      </c>
      <c r="B17" s="106" t="s">
        <v>1236</v>
      </c>
      <c r="C17" s="170" t="s">
        <v>1237</v>
      </c>
      <c r="D17" s="170" t="s">
        <v>1238</v>
      </c>
      <c r="E17" s="170"/>
      <c r="F17" s="170" t="s">
        <v>233</v>
      </c>
      <c r="G17" s="171" t="s">
        <v>61</v>
      </c>
      <c r="H17" s="158"/>
    </row>
    <row r="18" spans="1:30" s="181" customFormat="1" ht="35.25" customHeight="1" x14ac:dyDescent="0.25">
      <c r="A18" s="190" t="s">
        <v>1239</v>
      </c>
      <c r="C18" s="182">
        <f>G16</f>
        <v>15.91</v>
      </c>
      <c r="D18" s="182">
        <v>10</v>
      </c>
      <c r="E18" s="182"/>
      <c r="F18" s="182">
        <v>1</v>
      </c>
      <c r="G18" s="163">
        <f>TRUNC(C18*D18*F18,2)</f>
        <v>159.1</v>
      </c>
      <c r="H18" s="158"/>
    </row>
    <row r="19" spans="1:30" s="181" customFormat="1" ht="30" customHeight="1" x14ac:dyDescent="0.25">
      <c r="A19" s="190" t="s">
        <v>1240</v>
      </c>
      <c r="C19" s="182"/>
      <c r="D19" s="182"/>
      <c r="E19" s="182"/>
      <c r="F19" s="182"/>
      <c r="G19" s="191"/>
      <c r="H19" s="158"/>
    </row>
    <row r="20" spans="1:30" s="165" customFormat="1" ht="20.100000000000001" customHeight="1" x14ac:dyDescent="0.3">
      <c r="A20" s="233" t="s">
        <v>1247</v>
      </c>
      <c r="B20" s="471"/>
      <c r="C20" s="471"/>
      <c r="D20" s="471"/>
      <c r="E20" s="471"/>
      <c r="F20" s="471"/>
      <c r="G20" s="472"/>
      <c r="H20" s="158"/>
    </row>
    <row r="21" spans="1:30" s="164" customFormat="1" ht="20.100000000000001" customHeight="1" x14ac:dyDescent="0.25">
      <c r="A21" s="312"/>
      <c r="B21" s="207" t="s">
        <v>232</v>
      </c>
      <c r="C21" s="208"/>
      <c r="D21" s="208"/>
      <c r="E21" s="208"/>
      <c r="F21" s="208"/>
      <c r="G21" s="209"/>
      <c r="H21" s="158"/>
    </row>
    <row r="22" spans="1:30" s="107" customFormat="1" ht="20.100000000000001" customHeight="1" x14ac:dyDescent="0.3">
      <c r="A22" s="231" t="s">
        <v>1469</v>
      </c>
      <c r="B22" s="106" t="s">
        <v>30</v>
      </c>
      <c r="C22" s="170" t="s">
        <v>1203</v>
      </c>
      <c r="D22" s="170" t="s">
        <v>1249</v>
      </c>
      <c r="E22" s="170" t="s">
        <v>1250</v>
      </c>
      <c r="F22" s="170" t="s">
        <v>233</v>
      </c>
      <c r="G22" s="171" t="s">
        <v>61</v>
      </c>
      <c r="H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</row>
    <row r="23" spans="1:30" s="107" customFormat="1" ht="20.100000000000001" customHeight="1" x14ac:dyDescent="0.25">
      <c r="A23" s="172" t="s">
        <v>1470</v>
      </c>
      <c r="B23" s="185"/>
      <c r="C23" s="185">
        <v>16.8</v>
      </c>
      <c r="D23" s="185">
        <v>3.7</v>
      </c>
      <c r="E23" s="185">
        <v>2.78</v>
      </c>
      <c r="F23" s="158"/>
      <c r="G23" s="213">
        <f>TRUNC(D23*C23-E23,2)</f>
        <v>59.38</v>
      </c>
      <c r="H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</row>
    <row r="24" spans="1:30" s="107" customFormat="1" ht="20.100000000000001" customHeight="1" x14ac:dyDescent="0.25">
      <c r="A24" s="228"/>
      <c r="B24" s="476"/>
      <c r="C24" s="476"/>
      <c r="D24" s="476"/>
      <c r="E24" s="476"/>
      <c r="F24" s="476"/>
      <c r="G24" s="163">
        <f>SUM(G23:G23)</f>
        <v>59.38</v>
      </c>
      <c r="H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</row>
    <row r="25" spans="1:30" s="107" customFormat="1" ht="30.75" customHeight="1" x14ac:dyDescent="0.3">
      <c r="A25" s="313" t="s">
        <v>1258</v>
      </c>
      <c r="B25" s="106" t="s">
        <v>1125</v>
      </c>
      <c r="C25" s="170" t="s">
        <v>1203</v>
      </c>
      <c r="D25" s="170" t="s">
        <v>1195</v>
      </c>
      <c r="E25" s="170" t="s">
        <v>1250</v>
      </c>
      <c r="F25" s="170" t="s">
        <v>233</v>
      </c>
      <c r="G25" s="171" t="s">
        <v>61</v>
      </c>
      <c r="H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</row>
    <row r="26" spans="1:30" s="215" customFormat="1" ht="15" x14ac:dyDescent="0.25">
      <c r="A26" t="s">
        <v>1259</v>
      </c>
      <c r="B26" s="185"/>
      <c r="C26" s="185">
        <v>2.6</v>
      </c>
      <c r="D26" s="185"/>
      <c r="E26" s="168"/>
      <c r="F26" s="168">
        <v>3</v>
      </c>
      <c r="G26" s="213">
        <f>C26*F26</f>
        <v>7.8000000000000007</v>
      </c>
      <c r="H26" s="158"/>
    </row>
    <row r="27" spans="1:30" s="215" customFormat="1" ht="15" x14ac:dyDescent="0.25">
      <c r="A27" t="s">
        <v>1260</v>
      </c>
      <c r="B27" s="217"/>
      <c r="C27" s="185">
        <v>2.1</v>
      </c>
      <c r="D27" s="218"/>
      <c r="E27" s="218"/>
      <c r="F27" s="168">
        <v>10</v>
      </c>
      <c r="G27" s="213">
        <f t="shared" ref="G27" si="0">C27*F27</f>
        <v>21</v>
      </c>
      <c r="H27" s="158"/>
    </row>
    <row r="28" spans="1:30" s="164" customFormat="1" ht="18.75" customHeight="1" x14ac:dyDescent="0.25">
      <c r="A28" s="228"/>
      <c r="B28" s="476"/>
      <c r="C28" s="476"/>
      <c r="D28" s="476"/>
      <c r="E28" s="476"/>
      <c r="F28" s="476"/>
      <c r="G28" s="163">
        <f>SUM(G26:G27)</f>
        <v>28.8</v>
      </c>
      <c r="H28" s="158"/>
    </row>
    <row r="29" spans="1:30" s="107" customFormat="1" ht="15" customHeight="1" x14ac:dyDescent="0.3">
      <c r="A29" s="313" t="s">
        <v>1261</v>
      </c>
      <c r="B29" s="106" t="s">
        <v>14</v>
      </c>
      <c r="C29" s="170" t="s">
        <v>1203</v>
      </c>
      <c r="D29" s="170" t="s">
        <v>1195</v>
      </c>
      <c r="E29" s="170" t="s">
        <v>1250</v>
      </c>
      <c r="F29" s="170" t="s">
        <v>233</v>
      </c>
      <c r="G29" s="171" t="s">
        <v>61</v>
      </c>
      <c r="H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</row>
    <row r="30" spans="1:30" s="215" customFormat="1" ht="15" x14ac:dyDescent="0.25">
      <c r="A30" t="s">
        <v>1259</v>
      </c>
      <c r="B30" s="185"/>
      <c r="C30" s="185">
        <v>2.6</v>
      </c>
      <c r="D30" s="185"/>
      <c r="E30" s="168"/>
      <c r="F30" s="168">
        <v>3</v>
      </c>
      <c r="G30" s="213">
        <f>C30*F30</f>
        <v>7.8000000000000007</v>
      </c>
      <c r="H30" s="158"/>
    </row>
    <row r="31" spans="1:30" s="215" customFormat="1" ht="15" x14ac:dyDescent="0.25">
      <c r="A31" t="s">
        <v>1260</v>
      </c>
      <c r="B31" s="217"/>
      <c r="C31" s="185">
        <v>2.1</v>
      </c>
      <c r="D31" s="218"/>
      <c r="E31" s="218"/>
      <c r="F31" s="168">
        <v>10</v>
      </c>
      <c r="G31" s="213">
        <f t="shared" ref="G31" si="1">C31*F31</f>
        <v>21</v>
      </c>
      <c r="H31" s="158"/>
    </row>
    <row r="32" spans="1:30" s="215" customFormat="1" ht="15" x14ac:dyDescent="0.25">
      <c r="A32" s="228"/>
      <c r="B32" s="476"/>
      <c r="C32" s="476"/>
      <c r="D32" s="476"/>
      <c r="E32" s="476"/>
      <c r="F32" s="476"/>
      <c r="G32" s="163">
        <f>SUM(G30:G31)</f>
        <v>28.8</v>
      </c>
      <c r="H32" s="158"/>
    </row>
    <row r="33" spans="1:30" s="107" customFormat="1" ht="20.100000000000001" customHeight="1" x14ac:dyDescent="0.3">
      <c r="A33" s="231" t="s">
        <v>1262</v>
      </c>
      <c r="B33" s="106" t="s">
        <v>30</v>
      </c>
      <c r="C33" s="170" t="s">
        <v>1203</v>
      </c>
      <c r="D33" s="170" t="s">
        <v>1195</v>
      </c>
      <c r="E33" s="170" t="s">
        <v>1250</v>
      </c>
      <c r="F33" s="170" t="s">
        <v>233</v>
      </c>
      <c r="G33" s="171" t="s">
        <v>61</v>
      </c>
      <c r="H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</row>
    <row r="34" spans="1:30" s="107" customFormat="1" ht="20.100000000000001" customHeight="1" x14ac:dyDescent="0.25">
      <c r="A34" t="s">
        <v>1264</v>
      </c>
      <c r="B34" s="217"/>
      <c r="C34" s="168">
        <v>1.4</v>
      </c>
      <c r="D34" s="185"/>
      <c r="E34" s="218"/>
      <c r="F34" s="211">
        <v>4</v>
      </c>
      <c r="G34" s="308">
        <f>(C34*F34)</f>
        <v>5.6</v>
      </c>
      <c r="H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</row>
    <row r="35" spans="1:30" s="177" customFormat="1" ht="18.75" customHeight="1" x14ac:dyDescent="0.25">
      <c r="A35" s="218"/>
      <c r="B35" s="484"/>
      <c r="C35" s="484"/>
      <c r="D35" s="484"/>
      <c r="E35" s="484"/>
      <c r="F35" s="484"/>
      <c r="G35" s="220">
        <f>G34</f>
        <v>5.6</v>
      </c>
      <c r="H35" s="158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</row>
    <row r="36" spans="1:30" s="164" customFormat="1" ht="20.100000000000001" customHeight="1" x14ac:dyDescent="0.25">
      <c r="A36" s="233" t="s">
        <v>1265</v>
      </c>
      <c r="B36" s="471"/>
      <c r="C36" s="471"/>
      <c r="D36" s="471"/>
      <c r="E36" s="471"/>
      <c r="F36" s="471"/>
      <c r="G36" s="472"/>
      <c r="H36" s="158"/>
    </row>
    <row r="37" spans="1:30" s="164" customFormat="1" ht="20.100000000000001" customHeight="1" x14ac:dyDescent="0.25">
      <c r="A37" s="312"/>
      <c r="B37" s="207" t="s">
        <v>232</v>
      </c>
      <c r="C37" s="208"/>
      <c r="D37" s="208"/>
      <c r="E37" s="208"/>
      <c r="F37" s="208"/>
      <c r="G37" s="209"/>
      <c r="H37" s="158"/>
    </row>
    <row r="38" spans="1:30" s="164" customFormat="1" ht="20.100000000000001" customHeight="1" x14ac:dyDescent="0.3">
      <c r="A38" s="231" t="s">
        <v>1471</v>
      </c>
      <c r="B38" s="106" t="s">
        <v>30</v>
      </c>
      <c r="C38" s="170" t="s">
        <v>1199</v>
      </c>
      <c r="D38" s="170" t="s">
        <v>1195</v>
      </c>
      <c r="E38" s="170" t="s">
        <v>1283</v>
      </c>
      <c r="F38" s="170" t="s">
        <v>233</v>
      </c>
      <c r="G38" s="171" t="s">
        <v>61</v>
      </c>
      <c r="H38" s="158"/>
    </row>
    <row r="39" spans="1:30" s="164" customFormat="1" ht="20.100000000000001" customHeight="1" x14ac:dyDescent="0.25">
      <c r="A39" t="s">
        <v>1472</v>
      </c>
      <c r="B39" s="185"/>
      <c r="C39" s="221">
        <v>0.6</v>
      </c>
      <c r="D39" s="185">
        <v>0.6</v>
      </c>
      <c r="E39" s="221"/>
      <c r="F39" s="221">
        <v>4</v>
      </c>
      <c r="G39" s="222">
        <f>TRUNC(F39*D39*C39,2)</f>
        <v>1.44</v>
      </c>
      <c r="H39" s="158"/>
    </row>
    <row r="40" spans="1:30" s="164" customFormat="1" ht="20.100000000000001" customHeight="1" x14ac:dyDescent="0.25">
      <c r="A40" s="228"/>
      <c r="B40" s="476"/>
      <c r="C40" s="476"/>
      <c r="D40" s="476"/>
      <c r="E40" s="476"/>
      <c r="F40" s="476"/>
      <c r="G40" s="163">
        <f>SUM(G39:G39)</f>
        <v>1.44</v>
      </c>
      <c r="H40" s="158"/>
    </row>
    <row r="41" spans="1:30" s="107" customFormat="1" ht="20.100000000000001" customHeight="1" x14ac:dyDescent="0.3">
      <c r="A41" s="231" t="s">
        <v>1473</v>
      </c>
      <c r="B41" s="106" t="s">
        <v>30</v>
      </c>
      <c r="C41" s="170" t="s">
        <v>1199</v>
      </c>
      <c r="D41" s="170" t="s">
        <v>1195</v>
      </c>
      <c r="E41" s="170" t="s">
        <v>1283</v>
      </c>
      <c r="F41" s="170" t="s">
        <v>233</v>
      </c>
      <c r="G41" s="171" t="s">
        <v>61</v>
      </c>
      <c r="H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</row>
    <row r="42" spans="1:30" s="215" customFormat="1" ht="15" x14ac:dyDescent="0.25">
      <c r="A42" t="s">
        <v>1260</v>
      </c>
      <c r="B42" s="185"/>
      <c r="C42" s="221">
        <v>1.5</v>
      </c>
      <c r="D42" s="185">
        <v>1</v>
      </c>
      <c r="E42" s="221"/>
      <c r="F42" s="221">
        <v>2</v>
      </c>
      <c r="G42" s="222">
        <f>TRUNC(F42*D42*C42,2)</f>
        <v>3</v>
      </c>
      <c r="H42" s="158"/>
    </row>
    <row r="43" spans="1:30" s="215" customFormat="1" ht="15" x14ac:dyDescent="0.25">
      <c r="A43" t="s">
        <v>1259</v>
      </c>
      <c r="B43" s="217"/>
      <c r="C43" s="221">
        <v>2</v>
      </c>
      <c r="D43" s="185">
        <v>1</v>
      </c>
      <c r="E43" s="221"/>
      <c r="F43" s="221">
        <v>16</v>
      </c>
      <c r="G43" s="222">
        <f t="shared" ref="G43" si="2">TRUNC(F43*D43*C43,2)</f>
        <v>32</v>
      </c>
      <c r="H43" s="158"/>
    </row>
    <row r="44" spans="1:30" s="164" customFormat="1" ht="18.75" customHeight="1" x14ac:dyDescent="0.25">
      <c r="A44" s="228"/>
      <c r="B44" s="476"/>
      <c r="C44" s="476"/>
      <c r="D44" s="476"/>
      <c r="E44" s="476"/>
      <c r="F44" s="476"/>
      <c r="G44" s="163">
        <f>SUM(G42:G43)</f>
        <v>35</v>
      </c>
      <c r="H44" s="158"/>
    </row>
    <row r="45" spans="1:30" s="164" customFormat="1" ht="18.75" customHeight="1" x14ac:dyDescent="0.3">
      <c r="A45" s="231" t="s">
        <v>1267</v>
      </c>
      <c r="B45" s="106" t="s">
        <v>30</v>
      </c>
      <c r="C45" s="170" t="s">
        <v>1199</v>
      </c>
      <c r="D45" s="170" t="s">
        <v>1195</v>
      </c>
      <c r="E45" s="170" t="s">
        <v>1283</v>
      </c>
      <c r="F45" s="170" t="s">
        <v>233</v>
      </c>
      <c r="G45" s="171" t="s">
        <v>61</v>
      </c>
      <c r="H45" s="158"/>
    </row>
    <row r="46" spans="1:30" s="164" customFormat="1" ht="18.75" customHeight="1" x14ac:dyDescent="0.25">
      <c r="A46" t="s">
        <v>1268</v>
      </c>
      <c r="B46" s="217"/>
      <c r="C46" s="168">
        <v>0.8</v>
      </c>
      <c r="D46" s="185">
        <v>1.8</v>
      </c>
      <c r="E46" s="218"/>
      <c r="F46" s="211">
        <v>2</v>
      </c>
      <c r="G46" s="308">
        <f t="shared" ref="G46:G49" si="3">(C46*D46*F46)</f>
        <v>2.8800000000000003</v>
      </c>
      <c r="H46" s="158"/>
    </row>
    <row r="47" spans="1:30" s="164" customFormat="1" ht="18.75" customHeight="1" x14ac:dyDescent="0.25">
      <c r="A47" t="s">
        <v>1269</v>
      </c>
      <c r="B47" s="217"/>
      <c r="C47" s="168">
        <v>1</v>
      </c>
      <c r="D47" s="185">
        <v>1.8</v>
      </c>
      <c r="E47" s="218"/>
      <c r="F47" s="211">
        <v>2</v>
      </c>
      <c r="G47" s="308">
        <f t="shared" si="3"/>
        <v>3.6</v>
      </c>
      <c r="H47" s="158"/>
    </row>
    <row r="48" spans="1:30" s="164" customFormat="1" ht="18.75" customHeight="1" x14ac:dyDescent="0.25">
      <c r="A48" t="s">
        <v>1264</v>
      </c>
      <c r="B48" s="217"/>
      <c r="C48" s="168">
        <v>0.8</v>
      </c>
      <c r="D48" s="185">
        <v>2.1</v>
      </c>
      <c r="E48" s="218"/>
      <c r="F48" s="211">
        <v>3</v>
      </c>
      <c r="G48" s="308">
        <f t="shared" si="3"/>
        <v>5.0400000000000009</v>
      </c>
      <c r="H48" s="158"/>
    </row>
    <row r="49" spans="1:30" s="215" customFormat="1" ht="15" x14ac:dyDescent="0.25">
      <c r="A49" t="s">
        <v>1263</v>
      </c>
      <c r="B49" s="217"/>
      <c r="C49" s="168">
        <v>0.8</v>
      </c>
      <c r="D49" s="185">
        <v>2.1</v>
      </c>
      <c r="E49" s="218"/>
      <c r="F49" s="211">
        <v>4</v>
      </c>
      <c r="G49" s="308">
        <f t="shared" si="3"/>
        <v>6.7200000000000006</v>
      </c>
      <c r="H49" s="158"/>
    </row>
    <row r="50" spans="1:30" s="164" customFormat="1" ht="18.75" customHeight="1" x14ac:dyDescent="0.25">
      <c r="A50" s="228"/>
      <c r="B50" s="476"/>
      <c r="C50" s="476"/>
      <c r="D50" s="476"/>
      <c r="E50" s="476"/>
      <c r="F50" s="476"/>
      <c r="G50" s="163">
        <f>SUM(G46:G49)</f>
        <v>18.240000000000002</v>
      </c>
      <c r="H50" s="158"/>
    </row>
    <row r="51" spans="1:30" s="164" customFormat="1" ht="20.100000000000001" customHeight="1" x14ac:dyDescent="0.25">
      <c r="A51" s="233" t="s">
        <v>1270</v>
      </c>
      <c r="B51" s="471"/>
      <c r="C51" s="471"/>
      <c r="D51" s="471"/>
      <c r="E51" s="471"/>
      <c r="F51" s="471"/>
      <c r="G51" s="472"/>
      <c r="H51" s="158"/>
    </row>
    <row r="52" spans="1:30" s="107" customFormat="1" ht="19.5" customHeight="1" x14ac:dyDescent="0.25">
      <c r="A52" s="312"/>
      <c r="B52" s="207" t="s">
        <v>232</v>
      </c>
      <c r="C52" s="208"/>
      <c r="D52" s="208"/>
      <c r="E52" s="208"/>
      <c r="F52" s="208"/>
      <c r="G52" s="209"/>
      <c r="H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</row>
    <row r="53" spans="1:30" s="107" customFormat="1" ht="19.5" customHeight="1" x14ac:dyDescent="0.3">
      <c r="A53" s="231" t="s">
        <v>1526</v>
      </c>
      <c r="B53" s="106" t="s">
        <v>30</v>
      </c>
      <c r="C53" s="170" t="s">
        <v>1203</v>
      </c>
      <c r="D53" s="170" t="s">
        <v>1199</v>
      </c>
      <c r="E53" s="170"/>
      <c r="F53" s="170" t="s">
        <v>233</v>
      </c>
      <c r="G53" s="171" t="s">
        <v>61</v>
      </c>
      <c r="H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</row>
    <row r="54" spans="1:30" s="107" customFormat="1" ht="19.5" customHeight="1" x14ac:dyDescent="0.25">
      <c r="A54" s="272" t="s">
        <v>1474</v>
      </c>
      <c r="B54" s="181"/>
      <c r="C54" s="182"/>
      <c r="D54" s="182"/>
      <c r="E54" s="182"/>
      <c r="F54" s="182"/>
      <c r="G54" s="183">
        <v>153</v>
      </c>
      <c r="H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</row>
    <row r="55" spans="1:30" s="107" customFormat="1" ht="19.5" customHeight="1" x14ac:dyDescent="0.25">
      <c r="A55" s="228"/>
      <c r="B55" s="476"/>
      <c r="C55" s="476"/>
      <c r="D55" s="476"/>
      <c r="E55" s="476"/>
      <c r="F55" s="476"/>
      <c r="G55" s="163">
        <f>SUM(G54:G54)</f>
        <v>153</v>
      </c>
      <c r="H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</row>
    <row r="56" spans="1:30" s="179" customFormat="1" ht="20.100000000000001" customHeight="1" x14ac:dyDescent="0.3">
      <c r="A56" s="231" t="s">
        <v>1475</v>
      </c>
      <c r="B56" s="106" t="s">
        <v>30</v>
      </c>
      <c r="C56" s="170" t="s">
        <v>1203</v>
      </c>
      <c r="D56" s="170" t="s">
        <v>1199</v>
      </c>
      <c r="E56" s="170"/>
      <c r="F56" s="170" t="s">
        <v>233</v>
      </c>
      <c r="G56" s="171" t="s">
        <v>61</v>
      </c>
      <c r="H56" s="158"/>
    </row>
    <row r="57" spans="1:30" s="164" customFormat="1" ht="18.75" customHeight="1" x14ac:dyDescent="0.25">
      <c r="A57" s="272" t="s">
        <v>1476</v>
      </c>
      <c r="B57" s="181"/>
      <c r="C57" s="182"/>
      <c r="D57" s="182"/>
      <c r="E57" s="182"/>
      <c r="F57" s="182"/>
      <c r="G57" s="183">
        <v>32.75</v>
      </c>
      <c r="H57" s="158"/>
    </row>
    <row r="58" spans="1:30" s="107" customFormat="1" ht="20.100000000000001" customHeight="1" x14ac:dyDescent="0.25">
      <c r="A58" s="228"/>
      <c r="B58" s="476"/>
      <c r="C58" s="476"/>
      <c r="D58" s="476"/>
      <c r="E58" s="476"/>
      <c r="F58" s="476"/>
      <c r="G58" s="163">
        <f>SUM(G57:G57)</f>
        <v>32.75</v>
      </c>
      <c r="H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</row>
    <row r="59" spans="1:30" s="179" customFormat="1" ht="20.100000000000001" customHeight="1" x14ac:dyDescent="0.25">
      <c r="A59" s="231" t="s">
        <v>1273</v>
      </c>
      <c r="B59" s="106" t="s">
        <v>1125</v>
      </c>
      <c r="C59" s="170" t="s">
        <v>1203</v>
      </c>
      <c r="D59" s="170" t="s">
        <v>1199</v>
      </c>
      <c r="E59" s="170"/>
      <c r="F59" s="170" t="s">
        <v>233</v>
      </c>
      <c r="G59" s="171" t="s">
        <v>61</v>
      </c>
      <c r="H59" s="158"/>
    </row>
    <row r="60" spans="1:30" s="164" customFormat="1" ht="18.75" customHeight="1" x14ac:dyDescent="0.25">
      <c r="A60" s="272" t="s">
        <v>1477</v>
      </c>
      <c r="B60" s="181" t="s">
        <v>1125</v>
      </c>
      <c r="C60" s="182">
        <v>5</v>
      </c>
      <c r="D60" s="182"/>
      <c r="E60" s="182"/>
      <c r="F60" s="182"/>
      <c r="G60" s="183">
        <f>C60</f>
        <v>5</v>
      </c>
      <c r="H60" s="158"/>
    </row>
    <row r="61" spans="1:30" s="107" customFormat="1" ht="20.100000000000001" customHeight="1" x14ac:dyDescent="0.25">
      <c r="A61" s="228"/>
      <c r="B61" s="476"/>
      <c r="C61" s="476"/>
      <c r="D61" s="476"/>
      <c r="E61" s="476"/>
      <c r="F61" s="476"/>
      <c r="G61" s="163">
        <f>SUM(G60:G60)</f>
        <v>5</v>
      </c>
      <c r="H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</row>
    <row r="62" spans="1:30" s="164" customFormat="1" ht="20.100000000000001" customHeight="1" x14ac:dyDescent="0.3">
      <c r="A62" s="233" t="s">
        <v>1277</v>
      </c>
      <c r="B62" s="471"/>
      <c r="C62" s="471"/>
      <c r="D62" s="471"/>
      <c r="E62" s="471"/>
      <c r="F62" s="471"/>
      <c r="G62" s="472"/>
      <c r="H62" s="158"/>
    </row>
    <row r="63" spans="1:30" s="107" customFormat="1" ht="20.100000000000001" customHeight="1" x14ac:dyDescent="0.25">
      <c r="A63" s="312"/>
      <c r="B63" s="207" t="s">
        <v>232</v>
      </c>
      <c r="C63" s="208"/>
      <c r="D63" s="208"/>
      <c r="E63" s="208"/>
      <c r="F63" s="208"/>
      <c r="G63" s="209"/>
      <c r="H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</row>
    <row r="64" spans="1:30" s="215" customFormat="1" ht="20.100000000000001" customHeight="1" x14ac:dyDescent="0.3">
      <c r="A64" s="231" t="s">
        <v>1278</v>
      </c>
      <c r="B64" s="106" t="s">
        <v>30</v>
      </c>
      <c r="C64" s="170" t="s">
        <v>1194</v>
      </c>
      <c r="D64" s="170" t="s">
        <v>1195</v>
      </c>
      <c r="E64" s="170" t="s">
        <v>1250</v>
      </c>
      <c r="F64" s="170"/>
      <c r="G64" s="171" t="s">
        <v>61</v>
      </c>
      <c r="H64" s="158"/>
    </row>
    <row r="65" spans="1:30" s="215" customFormat="1" ht="20.100000000000001" customHeight="1" x14ac:dyDescent="0.25">
      <c r="A65" s="139" t="s">
        <v>1286</v>
      </c>
      <c r="B65" s="184">
        <v>4.1500000000000004</v>
      </c>
      <c r="C65" s="185"/>
      <c r="D65" s="185"/>
      <c r="E65" s="185"/>
      <c r="F65" s="185"/>
      <c r="G65" s="189">
        <v>4.1500000000000004</v>
      </c>
      <c r="H65" s="158"/>
    </row>
    <row r="66" spans="1:30" s="215" customFormat="1" ht="20.100000000000001" customHeight="1" x14ac:dyDescent="0.25">
      <c r="A66" s="139" t="s">
        <v>1287</v>
      </c>
      <c r="B66" s="184">
        <v>4.1500000000000004</v>
      </c>
      <c r="C66" s="185"/>
      <c r="D66" s="185"/>
      <c r="E66" s="185"/>
      <c r="F66" s="185"/>
      <c r="G66" s="189">
        <v>4.1500000000000004</v>
      </c>
      <c r="H66" s="158"/>
    </row>
    <row r="67" spans="1:30" s="107" customFormat="1" ht="20.100000000000001" customHeight="1" x14ac:dyDescent="0.25">
      <c r="A67" s="228"/>
      <c r="B67" s="476"/>
      <c r="C67" s="476"/>
      <c r="D67" s="476"/>
      <c r="E67" s="476"/>
      <c r="F67" s="476"/>
      <c r="G67" s="163">
        <f>TRUNC(SUM(G65:G66),2)</f>
        <v>8.3000000000000007</v>
      </c>
      <c r="H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</row>
    <row r="68" spans="1:30" s="158" customFormat="1" ht="20.100000000000001" customHeight="1" x14ac:dyDescent="0.3">
      <c r="A68" s="231" t="s">
        <v>1279</v>
      </c>
      <c r="B68" s="106" t="s">
        <v>30</v>
      </c>
      <c r="C68" s="170" t="s">
        <v>1194</v>
      </c>
      <c r="D68" s="170" t="s">
        <v>1195</v>
      </c>
      <c r="E68" s="170" t="s">
        <v>1250</v>
      </c>
      <c r="F68" s="170" t="s">
        <v>233</v>
      </c>
      <c r="G68" s="171" t="s">
        <v>61</v>
      </c>
    </row>
    <row r="69" spans="1:30" s="164" customFormat="1" ht="18.75" customHeight="1" x14ac:dyDescent="0.3">
      <c r="A69" s="139" t="s">
        <v>1280</v>
      </c>
      <c r="B69" s="227"/>
      <c r="C69" s="175">
        <v>130.52000000000001</v>
      </c>
      <c r="D69" s="118">
        <v>1.2</v>
      </c>
      <c r="E69" s="228"/>
      <c r="F69" s="228"/>
      <c r="G69" s="309">
        <f>TRUNC(C69*D69,2)</f>
        <v>156.62</v>
      </c>
      <c r="H69" s="158"/>
    </row>
    <row r="70" spans="1:30" s="164" customFormat="1" ht="20.100000000000001" customHeight="1" x14ac:dyDescent="0.25">
      <c r="A70" s="228"/>
      <c r="B70" s="160"/>
      <c r="C70" s="158"/>
      <c r="D70" s="158"/>
      <c r="E70" s="158"/>
      <c r="F70" s="158"/>
      <c r="G70" s="163">
        <f>SUM(G69)</f>
        <v>156.62</v>
      </c>
      <c r="H70" s="158"/>
    </row>
    <row r="71" spans="1:30" s="164" customFormat="1" ht="20.100000000000001" customHeight="1" x14ac:dyDescent="0.25">
      <c r="A71" s="233" t="s">
        <v>1281</v>
      </c>
      <c r="B71" s="471"/>
      <c r="C71" s="471"/>
      <c r="D71" s="471"/>
      <c r="E71" s="471"/>
      <c r="F71" s="471"/>
      <c r="G71" s="472"/>
      <c r="H71" s="158"/>
    </row>
    <row r="72" spans="1:30" s="107" customFormat="1" ht="20.100000000000001" customHeight="1" x14ac:dyDescent="0.25">
      <c r="A72" s="312"/>
      <c r="B72" s="207" t="s">
        <v>232</v>
      </c>
      <c r="C72" s="208"/>
      <c r="D72" s="208"/>
      <c r="E72" s="230"/>
      <c r="F72" s="208"/>
      <c r="G72" s="209"/>
      <c r="H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</row>
    <row r="73" spans="1:30" s="164" customFormat="1" ht="20.100000000000001" customHeight="1" x14ac:dyDescent="0.3">
      <c r="A73" s="231" t="s">
        <v>1282</v>
      </c>
      <c r="B73" s="106" t="s">
        <v>30</v>
      </c>
      <c r="C73" s="170" t="s">
        <v>1194</v>
      </c>
      <c r="D73" s="170" t="s">
        <v>1195</v>
      </c>
      <c r="E73" s="170" t="s">
        <v>1283</v>
      </c>
      <c r="F73" s="170" t="s">
        <v>1230</v>
      </c>
      <c r="G73" s="171" t="s">
        <v>61</v>
      </c>
      <c r="H73" s="158"/>
    </row>
    <row r="74" spans="1:30" s="164" customFormat="1" ht="20.100000000000001" customHeight="1" x14ac:dyDescent="0.25">
      <c r="A74" s="172" t="s">
        <v>1478</v>
      </c>
      <c r="B74" s="185"/>
      <c r="C74" s="185">
        <v>24.35</v>
      </c>
      <c r="D74" s="185">
        <v>3.2</v>
      </c>
      <c r="E74" s="185">
        <v>3.78</v>
      </c>
      <c r="F74" s="185">
        <v>2</v>
      </c>
      <c r="G74" s="213">
        <f>TRUNC((D74*C74-E74)*2,2)</f>
        <v>148.28</v>
      </c>
      <c r="H74" s="158"/>
    </row>
    <row r="75" spans="1:30" s="164" customFormat="1" ht="20.100000000000001" customHeight="1" x14ac:dyDescent="0.25">
      <c r="A75" s="172" t="s">
        <v>1479</v>
      </c>
      <c r="B75" s="185"/>
      <c r="C75" s="185">
        <v>23.45</v>
      </c>
      <c r="D75" s="185">
        <v>4.4000000000000004</v>
      </c>
      <c r="E75" s="185">
        <v>14</v>
      </c>
      <c r="F75" s="185">
        <v>2</v>
      </c>
      <c r="G75" s="213">
        <f t="shared" ref="G75:G80" si="4">TRUNC((D75*C75-E75)*2,2)</f>
        <v>178.36</v>
      </c>
      <c r="H75" s="158"/>
    </row>
    <row r="76" spans="1:30" s="164" customFormat="1" ht="20.100000000000001" customHeight="1" x14ac:dyDescent="0.3">
      <c r="A76" s="172" t="s">
        <v>1480</v>
      </c>
      <c r="B76" s="185"/>
      <c r="C76" s="186">
        <v>43.48</v>
      </c>
      <c r="D76" s="185">
        <v>3.2</v>
      </c>
      <c r="E76" s="185">
        <v>2</v>
      </c>
      <c r="F76" s="185">
        <v>3</v>
      </c>
      <c r="G76" s="213">
        <f t="shared" si="4"/>
        <v>274.27</v>
      </c>
      <c r="H76" s="158"/>
    </row>
    <row r="77" spans="1:30" s="164" customFormat="1" ht="20.100000000000001" customHeight="1" x14ac:dyDescent="0.3">
      <c r="A77" s="172" t="s">
        <v>1481</v>
      </c>
      <c r="B77" s="185"/>
      <c r="C77" s="186">
        <v>20.3</v>
      </c>
      <c r="D77" s="185">
        <v>3.2</v>
      </c>
      <c r="E77" s="185">
        <v>1.89</v>
      </c>
      <c r="F77" s="185">
        <v>2</v>
      </c>
      <c r="G77" s="213">
        <f t="shared" si="4"/>
        <v>126.14</v>
      </c>
      <c r="H77" s="158"/>
    </row>
    <row r="78" spans="1:30" s="164" customFormat="1" ht="20.100000000000001" customHeight="1" x14ac:dyDescent="0.25">
      <c r="A78" s="172" t="s">
        <v>1482</v>
      </c>
      <c r="B78" s="185"/>
      <c r="C78" s="185">
        <v>12.8</v>
      </c>
      <c r="D78" s="185">
        <v>3.2</v>
      </c>
      <c r="E78" s="185">
        <v>0</v>
      </c>
      <c r="F78" s="185">
        <v>0</v>
      </c>
      <c r="G78" s="213">
        <f t="shared" si="4"/>
        <v>81.92</v>
      </c>
      <c r="H78" s="158"/>
    </row>
    <row r="79" spans="1:30" s="164" customFormat="1" ht="20.100000000000001" customHeight="1" x14ac:dyDescent="0.25">
      <c r="A79" s="172" t="s">
        <v>1286</v>
      </c>
      <c r="B79" s="185"/>
      <c r="C79" s="186">
        <v>11.33</v>
      </c>
      <c r="D79" s="185">
        <v>3.2</v>
      </c>
      <c r="E79" s="185">
        <v>0.6</v>
      </c>
      <c r="F79" s="185">
        <v>1</v>
      </c>
      <c r="G79" s="213">
        <f t="shared" si="4"/>
        <v>71.31</v>
      </c>
      <c r="H79" s="158"/>
    </row>
    <row r="80" spans="1:30" s="164" customFormat="1" ht="20.100000000000001" customHeight="1" x14ac:dyDescent="0.25">
      <c r="A80" s="172" t="s">
        <v>1287</v>
      </c>
      <c r="B80" s="185"/>
      <c r="C80" s="185">
        <v>11.33</v>
      </c>
      <c r="D80" s="185">
        <v>3.2</v>
      </c>
      <c r="E80" s="185">
        <v>0.6</v>
      </c>
      <c r="F80" s="185">
        <v>1</v>
      </c>
      <c r="G80" s="213">
        <f t="shared" si="4"/>
        <v>71.31</v>
      </c>
      <c r="H80" s="158"/>
    </row>
    <row r="81" spans="1:30" s="164" customFormat="1" ht="20.100000000000001" customHeight="1" x14ac:dyDescent="0.25">
      <c r="A81" s="228"/>
      <c r="B81" s="476"/>
      <c r="C81" s="476"/>
      <c r="D81" s="476"/>
      <c r="E81" s="476"/>
      <c r="F81" s="476"/>
      <c r="G81" s="163">
        <f>SUM(G74:G80)</f>
        <v>951.58999999999992</v>
      </c>
      <c r="H81" s="158"/>
    </row>
    <row r="82" spans="1:30" s="164" customFormat="1" ht="20.100000000000001" customHeight="1" x14ac:dyDescent="0.3">
      <c r="A82" s="231" t="s">
        <v>1289</v>
      </c>
      <c r="B82" s="106" t="s">
        <v>30</v>
      </c>
      <c r="C82" s="170" t="s">
        <v>1194</v>
      </c>
      <c r="D82" s="170" t="s">
        <v>1195</v>
      </c>
      <c r="E82" s="170" t="s">
        <v>1283</v>
      </c>
      <c r="F82" s="170" t="s">
        <v>1230</v>
      </c>
      <c r="G82" s="171" t="s">
        <v>61</v>
      </c>
      <c r="H82" s="158"/>
    </row>
    <row r="83" spans="1:30" s="164" customFormat="1" ht="20.100000000000001" customHeight="1" x14ac:dyDescent="0.25">
      <c r="A83" s="172" t="s">
        <v>1478</v>
      </c>
      <c r="B83" s="185"/>
      <c r="C83" s="185">
        <v>24.35</v>
      </c>
      <c r="D83" s="185">
        <v>3.2</v>
      </c>
      <c r="E83" s="185">
        <v>3.78</v>
      </c>
      <c r="F83" s="185">
        <v>2</v>
      </c>
      <c r="G83" s="213">
        <f>TRUNC((D83*C83-E83)*2,2)</f>
        <v>148.28</v>
      </c>
      <c r="H83" s="158"/>
    </row>
    <row r="84" spans="1:30" s="164" customFormat="1" ht="20.100000000000001" customHeight="1" x14ac:dyDescent="0.25">
      <c r="A84" s="172" t="s">
        <v>1479</v>
      </c>
      <c r="B84" s="185"/>
      <c r="C84" s="185">
        <v>23.45</v>
      </c>
      <c r="D84" s="185">
        <v>4.4000000000000004</v>
      </c>
      <c r="E84" s="185">
        <v>14</v>
      </c>
      <c r="F84" s="185">
        <v>2</v>
      </c>
      <c r="G84" s="213">
        <f t="shared" ref="G84:G89" si="5">TRUNC((D84*C84-E84)*2,2)</f>
        <v>178.36</v>
      </c>
      <c r="H84" s="158"/>
    </row>
    <row r="85" spans="1:30" s="164" customFormat="1" ht="20.100000000000001" customHeight="1" x14ac:dyDescent="0.3">
      <c r="A85" s="172" t="s">
        <v>1480</v>
      </c>
      <c r="B85" s="185"/>
      <c r="C85" s="186">
        <v>43.48</v>
      </c>
      <c r="D85" s="185">
        <v>3.2</v>
      </c>
      <c r="E85" s="185">
        <v>2</v>
      </c>
      <c r="F85" s="185">
        <v>3</v>
      </c>
      <c r="G85" s="213">
        <f t="shared" si="5"/>
        <v>274.27</v>
      </c>
      <c r="H85" s="158"/>
    </row>
    <row r="86" spans="1:30" s="164" customFormat="1" ht="20.100000000000001" customHeight="1" x14ac:dyDescent="0.3">
      <c r="A86" s="172" t="s">
        <v>1481</v>
      </c>
      <c r="B86" s="185"/>
      <c r="C86" s="186">
        <v>20.3</v>
      </c>
      <c r="D86" s="185">
        <v>3.2</v>
      </c>
      <c r="E86" s="185">
        <v>1.89</v>
      </c>
      <c r="F86" s="185">
        <v>2</v>
      </c>
      <c r="G86" s="213">
        <f t="shared" si="5"/>
        <v>126.14</v>
      </c>
      <c r="H86" s="158"/>
    </row>
    <row r="87" spans="1:30" s="164" customFormat="1" ht="20.100000000000001" customHeight="1" x14ac:dyDescent="0.25">
      <c r="A87" s="172" t="s">
        <v>1482</v>
      </c>
      <c r="B87" s="185"/>
      <c r="C87" s="185">
        <v>12.8</v>
      </c>
      <c r="D87" s="185">
        <v>3.2</v>
      </c>
      <c r="E87" s="185">
        <v>0</v>
      </c>
      <c r="F87" s="185">
        <v>0</v>
      </c>
      <c r="G87" s="213">
        <f t="shared" si="5"/>
        <v>81.92</v>
      </c>
      <c r="H87" s="158"/>
    </row>
    <row r="88" spans="1:30" s="164" customFormat="1" ht="20.100000000000001" customHeight="1" x14ac:dyDescent="0.25">
      <c r="A88" s="172" t="s">
        <v>1286</v>
      </c>
      <c r="B88" s="185"/>
      <c r="C88" s="186">
        <v>11.33</v>
      </c>
      <c r="D88" s="185">
        <v>3.2</v>
      </c>
      <c r="E88" s="185">
        <v>0.6</v>
      </c>
      <c r="F88" s="185">
        <v>1</v>
      </c>
      <c r="G88" s="213">
        <f t="shared" si="5"/>
        <v>71.31</v>
      </c>
      <c r="H88" s="158"/>
    </row>
    <row r="89" spans="1:30" s="164" customFormat="1" ht="20.100000000000001" customHeight="1" x14ac:dyDescent="0.25">
      <c r="A89" s="172" t="s">
        <v>1287</v>
      </c>
      <c r="B89" s="185"/>
      <c r="C89" s="185">
        <v>11.33</v>
      </c>
      <c r="D89" s="185">
        <v>3.2</v>
      </c>
      <c r="E89" s="185">
        <v>0.6</v>
      </c>
      <c r="F89" s="185">
        <v>1</v>
      </c>
      <c r="G89" s="213">
        <f t="shared" si="5"/>
        <v>71.31</v>
      </c>
      <c r="H89" s="158"/>
    </row>
    <row r="90" spans="1:30" s="164" customFormat="1" ht="20.100000000000001" customHeight="1" x14ac:dyDescent="0.25">
      <c r="A90" s="228"/>
      <c r="B90" s="476"/>
      <c r="C90" s="476"/>
      <c r="D90" s="476"/>
      <c r="E90" s="476"/>
      <c r="F90" s="476"/>
      <c r="G90" s="163">
        <f>SUM(G83:G89)</f>
        <v>951.58999999999992</v>
      </c>
      <c r="H90" s="158"/>
    </row>
    <row r="91" spans="1:30" s="107" customFormat="1" ht="20.100000000000001" customHeight="1" x14ac:dyDescent="0.3">
      <c r="A91" s="231" t="s">
        <v>1290</v>
      </c>
      <c r="B91" s="106" t="s">
        <v>30</v>
      </c>
      <c r="C91" s="170" t="s">
        <v>1194</v>
      </c>
      <c r="D91" s="170" t="s">
        <v>1195</v>
      </c>
      <c r="E91" s="170" t="s">
        <v>1250</v>
      </c>
      <c r="F91" s="170"/>
      <c r="G91" s="171" t="s">
        <v>61</v>
      </c>
      <c r="H91" s="158"/>
      <c r="R91" s="158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</row>
    <row r="92" spans="1:30" s="107" customFormat="1" ht="20.100000000000001" customHeight="1" x14ac:dyDescent="0.25">
      <c r="A92" s="172" t="s">
        <v>1286</v>
      </c>
      <c r="B92" s="174"/>
      <c r="C92" s="186">
        <v>10.199999999999999</v>
      </c>
      <c r="D92" s="175">
        <v>2.1</v>
      </c>
      <c r="E92" s="203">
        <v>1.68</v>
      </c>
      <c r="F92" s="175"/>
      <c r="G92" s="178">
        <f>TRUNC(C92*D92-E92)</f>
        <v>19</v>
      </c>
      <c r="H92" s="158"/>
      <c r="R92" s="158"/>
      <c r="S92" s="158"/>
      <c r="T92" s="158"/>
      <c r="U92" s="158"/>
      <c r="V92" s="158"/>
      <c r="W92" s="158"/>
      <c r="X92" s="158"/>
      <c r="Y92" s="158"/>
      <c r="Z92" s="158"/>
      <c r="AA92" s="158"/>
      <c r="AB92" s="158"/>
      <c r="AC92" s="158"/>
      <c r="AD92" s="158"/>
    </row>
    <row r="93" spans="1:30" s="107" customFormat="1" ht="20.100000000000001" customHeight="1" x14ac:dyDescent="0.25">
      <c r="A93" s="172" t="s">
        <v>1287</v>
      </c>
      <c r="B93" s="185"/>
      <c r="C93" s="185">
        <v>10.199999999999999</v>
      </c>
      <c r="D93" s="175">
        <v>2.1</v>
      </c>
      <c r="E93" s="203">
        <v>1.68</v>
      </c>
      <c r="F93" s="175"/>
      <c r="G93" s="178">
        <f t="shared" ref="G93" si="6">TRUNC(C93*D93-E93)</f>
        <v>19</v>
      </c>
      <c r="H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</row>
    <row r="94" spans="1:30" s="107" customFormat="1" ht="20.100000000000001" customHeight="1" x14ac:dyDescent="0.25">
      <c r="A94" s="172" t="s">
        <v>1286</v>
      </c>
      <c r="B94" s="174"/>
      <c r="C94" s="186">
        <v>8.1999999999999993</v>
      </c>
      <c r="D94" s="175">
        <v>2.1</v>
      </c>
      <c r="E94" s="203">
        <v>1.68</v>
      </c>
      <c r="F94" s="175"/>
      <c r="G94" s="178">
        <f>TRUNC(C94*D94-E94)</f>
        <v>15</v>
      </c>
      <c r="H94" s="158"/>
      <c r="R94" s="158"/>
      <c r="S94" s="158"/>
      <c r="T94" s="158"/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</row>
    <row r="95" spans="1:30" s="107" customFormat="1" ht="20.100000000000001" customHeight="1" x14ac:dyDescent="0.25">
      <c r="A95" s="172" t="s">
        <v>1287</v>
      </c>
      <c r="B95" s="185"/>
      <c r="C95" s="185">
        <v>8.1999999999999993</v>
      </c>
      <c r="D95" s="175">
        <v>2.1</v>
      </c>
      <c r="E95" s="203">
        <v>1.8</v>
      </c>
      <c r="F95" s="175"/>
      <c r="G95" s="178">
        <f t="shared" ref="G95" si="7">TRUNC(C95*D95-E95)</f>
        <v>15</v>
      </c>
      <c r="H95" s="158"/>
      <c r="R95" s="158"/>
      <c r="S95" s="158"/>
      <c r="T95" s="158"/>
      <c r="U95" s="158"/>
      <c r="V95" s="158"/>
      <c r="W95" s="158"/>
      <c r="X95" s="158"/>
      <c r="Y95" s="158"/>
      <c r="Z95" s="158"/>
      <c r="AA95" s="158"/>
      <c r="AB95" s="158"/>
      <c r="AC95" s="158"/>
      <c r="AD95" s="158"/>
    </row>
    <row r="96" spans="1:30" s="107" customFormat="1" ht="20.100000000000001" customHeight="1" x14ac:dyDescent="0.25">
      <c r="A96" s="228"/>
      <c r="B96" s="476"/>
      <c r="C96" s="476"/>
      <c r="D96" s="476"/>
      <c r="E96" s="476"/>
      <c r="F96" s="476"/>
      <c r="G96" s="163">
        <f>SUM(G92:G93)</f>
        <v>38</v>
      </c>
      <c r="H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</row>
    <row r="97" spans="1:30" s="107" customFormat="1" ht="20.100000000000001" customHeight="1" x14ac:dyDescent="0.25">
      <c r="A97" s="233" t="s">
        <v>1291</v>
      </c>
      <c r="B97" s="471"/>
      <c r="C97" s="471"/>
      <c r="D97" s="471"/>
      <c r="E97" s="471"/>
      <c r="F97" s="471"/>
      <c r="G97" s="472"/>
      <c r="H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  <c r="AD97" s="158"/>
    </row>
    <row r="98" spans="1:30" customFormat="1" ht="14.4" x14ac:dyDescent="0.3">
      <c r="A98" s="231" t="s">
        <v>1483</v>
      </c>
      <c r="B98" s="106" t="s">
        <v>30</v>
      </c>
      <c r="C98" s="170" t="s">
        <v>1293</v>
      </c>
      <c r="D98" s="170"/>
      <c r="E98" s="170"/>
      <c r="F98" s="170"/>
      <c r="G98" s="171" t="s">
        <v>61</v>
      </c>
      <c r="H98" s="158"/>
    </row>
    <row r="99" spans="1:30" customFormat="1" ht="14.4" x14ac:dyDescent="0.3">
      <c r="A99" s="172" t="s">
        <v>1484</v>
      </c>
      <c r="B99" s="203"/>
      <c r="C99" s="174">
        <v>22.5</v>
      </c>
      <c r="D99" s="173"/>
      <c r="E99" s="173"/>
      <c r="F99" s="168"/>
      <c r="G99" s="178">
        <f>TRUNC(C99,2)</f>
        <v>22.5</v>
      </c>
      <c r="H99" s="158"/>
    </row>
    <row r="100" spans="1:30" customFormat="1" ht="15" x14ac:dyDescent="0.25">
      <c r="A100" s="172" t="s">
        <v>1478</v>
      </c>
      <c r="B100" s="203"/>
      <c r="C100" s="174">
        <v>23.5</v>
      </c>
      <c r="D100" s="173"/>
      <c r="E100" s="173"/>
      <c r="F100" s="168"/>
      <c r="G100" s="178">
        <f t="shared" ref="G100:G105" si="8">TRUNC(C100,2)</f>
        <v>23.5</v>
      </c>
      <c r="H100" s="158"/>
    </row>
    <row r="101" spans="1:30" customFormat="1" ht="15" x14ac:dyDescent="0.25">
      <c r="A101" s="172"/>
      <c r="B101" s="203"/>
      <c r="C101" s="203"/>
      <c r="D101" s="173"/>
      <c r="E101" s="173"/>
      <c r="F101" s="168"/>
      <c r="G101" s="178">
        <f t="shared" si="8"/>
        <v>0</v>
      </c>
      <c r="H101" s="158"/>
    </row>
    <row r="102" spans="1:30" customFormat="1" ht="15" x14ac:dyDescent="0.25">
      <c r="A102" s="172"/>
      <c r="B102" s="203"/>
      <c r="C102" s="203"/>
      <c r="D102" s="173"/>
      <c r="E102" s="173"/>
      <c r="F102" s="168"/>
      <c r="G102" s="178">
        <f t="shared" si="8"/>
        <v>0</v>
      </c>
      <c r="H102" s="158"/>
    </row>
    <row r="103" spans="1:30" customFormat="1" ht="15" x14ac:dyDescent="0.25">
      <c r="A103" s="172"/>
      <c r="B103" s="203"/>
      <c r="C103" s="203"/>
      <c r="D103" s="173"/>
      <c r="E103" s="173"/>
      <c r="F103" s="168"/>
      <c r="G103" s="178">
        <f t="shared" si="8"/>
        <v>0</v>
      </c>
      <c r="H103" s="158"/>
    </row>
    <row r="104" spans="1:30" customFormat="1" ht="15" x14ac:dyDescent="0.25">
      <c r="A104" s="172"/>
      <c r="B104" s="203"/>
      <c r="C104" s="203"/>
      <c r="D104" s="173"/>
      <c r="E104" s="173"/>
      <c r="F104" s="168"/>
      <c r="G104" s="178">
        <f t="shared" si="8"/>
        <v>0</v>
      </c>
      <c r="H104" s="158"/>
    </row>
    <row r="105" spans="1:30" customFormat="1" ht="15" x14ac:dyDescent="0.25">
      <c r="A105" s="172"/>
      <c r="B105" s="203"/>
      <c r="C105" s="203"/>
      <c r="D105" s="173"/>
      <c r="E105" s="173"/>
      <c r="F105" s="168"/>
      <c r="G105" s="178">
        <f t="shared" si="8"/>
        <v>0</v>
      </c>
      <c r="H105" s="158"/>
    </row>
    <row r="106" spans="1:30" s="107" customFormat="1" ht="20.100000000000001" customHeight="1" x14ac:dyDescent="0.25">
      <c r="A106" s="228"/>
      <c r="B106" s="476"/>
      <c r="C106" s="476"/>
      <c r="D106" s="476"/>
      <c r="E106" s="476"/>
      <c r="F106" s="476"/>
      <c r="G106" s="232">
        <f>TRUNC(SUM(G99:G105),2)</f>
        <v>46</v>
      </c>
      <c r="H106" s="158"/>
      <c r="R106" s="158"/>
      <c r="S106" s="158"/>
      <c r="T106" s="158"/>
      <c r="U106" s="158"/>
      <c r="V106" s="158"/>
      <c r="W106" s="158"/>
      <c r="X106" s="158"/>
      <c r="Y106" s="158"/>
      <c r="Z106" s="158"/>
      <c r="AA106" s="158"/>
      <c r="AB106" s="158"/>
      <c r="AC106" s="158"/>
      <c r="AD106" s="158"/>
    </row>
    <row r="107" spans="1:30" ht="15" x14ac:dyDescent="0.25">
      <c r="A107" s="231" t="s">
        <v>1294</v>
      </c>
      <c r="B107" s="106" t="s">
        <v>1125</v>
      </c>
      <c r="C107" s="170" t="s">
        <v>1194</v>
      </c>
      <c r="D107" s="170"/>
      <c r="E107" s="170"/>
      <c r="F107" s="170"/>
      <c r="G107" s="171" t="s">
        <v>61</v>
      </c>
      <c r="H107" s="158"/>
    </row>
    <row r="108" spans="1:30" ht="14.4" x14ac:dyDescent="0.3">
      <c r="A108" s="172" t="s">
        <v>1484</v>
      </c>
      <c r="B108" s="203"/>
      <c r="C108" s="174">
        <v>22.41</v>
      </c>
      <c r="D108" s="173"/>
      <c r="E108" s="173"/>
      <c r="F108" s="173"/>
      <c r="G108" s="178">
        <f t="shared" ref="G108:G114" si="9">TRUNC(C108,2)</f>
        <v>22.41</v>
      </c>
      <c r="H108" s="158"/>
    </row>
    <row r="109" spans="1:30" ht="15" x14ac:dyDescent="0.25">
      <c r="A109" s="172" t="s">
        <v>1478</v>
      </c>
      <c r="B109" s="203"/>
      <c r="C109" s="174">
        <v>19.57</v>
      </c>
      <c r="D109" s="173"/>
      <c r="E109" s="173"/>
      <c r="F109" s="173"/>
      <c r="G109" s="178">
        <f t="shared" si="9"/>
        <v>19.57</v>
      </c>
      <c r="H109" s="158"/>
    </row>
    <row r="110" spans="1:30" ht="15" x14ac:dyDescent="0.25">
      <c r="A110" s="172"/>
      <c r="B110" s="203"/>
      <c r="C110" s="310"/>
      <c r="D110" s="173"/>
      <c r="E110" s="173"/>
      <c r="F110" s="173"/>
      <c r="G110" s="178">
        <f t="shared" si="9"/>
        <v>0</v>
      </c>
      <c r="H110" s="158"/>
    </row>
    <row r="111" spans="1:30" ht="15" x14ac:dyDescent="0.25">
      <c r="A111" s="172"/>
      <c r="B111" s="203"/>
      <c r="C111" s="310"/>
      <c r="D111" s="173"/>
      <c r="E111" s="173"/>
      <c r="F111" s="173"/>
      <c r="G111" s="178">
        <f t="shared" si="9"/>
        <v>0</v>
      </c>
      <c r="H111" s="158"/>
    </row>
    <row r="112" spans="1:30" ht="15" x14ac:dyDescent="0.25">
      <c r="A112" s="172"/>
      <c r="B112" s="203"/>
      <c r="C112" s="310"/>
      <c r="D112" s="173"/>
      <c r="E112" s="173"/>
      <c r="F112" s="173"/>
      <c r="G112" s="178">
        <f t="shared" si="9"/>
        <v>0</v>
      </c>
      <c r="H112" s="158"/>
    </row>
    <row r="113" spans="1:16379" ht="15" x14ac:dyDescent="0.25">
      <c r="A113" s="172"/>
      <c r="B113" s="203"/>
      <c r="C113" s="310"/>
      <c r="D113" s="173"/>
      <c r="E113" s="173"/>
      <c r="F113" s="173"/>
      <c r="G113" s="178">
        <f t="shared" si="9"/>
        <v>0</v>
      </c>
      <c r="H113" s="158"/>
    </row>
    <row r="114" spans="1:16379" ht="15" x14ac:dyDescent="0.25">
      <c r="A114" s="172"/>
      <c r="B114" s="203"/>
      <c r="C114" s="310"/>
      <c r="D114" s="173"/>
      <c r="E114" s="173"/>
      <c r="F114" s="173"/>
      <c r="G114" s="178">
        <f t="shared" si="9"/>
        <v>0</v>
      </c>
      <c r="H114" s="158"/>
    </row>
    <row r="115" spans="1:16379" s="164" customFormat="1" ht="15" x14ac:dyDescent="0.25">
      <c r="A115" s="228"/>
      <c r="B115" s="476"/>
      <c r="C115" s="476"/>
      <c r="D115" s="476"/>
      <c r="E115" s="476"/>
      <c r="F115" s="476"/>
      <c r="G115" s="163">
        <f>SUM(G108:G114)</f>
        <v>41.980000000000004</v>
      </c>
      <c r="H115" s="15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  <c r="CB115" s="168"/>
      <c r="CC115" s="168"/>
      <c r="CD115" s="168"/>
      <c r="CE115" s="168"/>
      <c r="CF115" s="168"/>
      <c r="CG115" s="168"/>
      <c r="CH115" s="168"/>
      <c r="CI115" s="168"/>
      <c r="CJ115" s="168"/>
      <c r="CK115" s="168"/>
      <c r="CL115" s="168"/>
      <c r="CM115" s="168"/>
      <c r="CN115" s="168"/>
      <c r="CO115" s="168"/>
      <c r="CP115" s="168"/>
      <c r="CQ115" s="168"/>
      <c r="CR115" s="168"/>
      <c r="CS115" s="168"/>
      <c r="CT115" s="168"/>
      <c r="CU115" s="168"/>
      <c r="CV115" s="168"/>
      <c r="CW115" s="168"/>
      <c r="CX115" s="168"/>
      <c r="CY115" s="168"/>
      <c r="CZ115" s="168"/>
      <c r="DA115" s="168"/>
      <c r="DB115" s="168"/>
      <c r="DC115" s="168"/>
      <c r="DD115" s="168"/>
      <c r="DE115" s="168"/>
      <c r="DF115" s="168"/>
      <c r="DG115" s="168"/>
      <c r="DH115" s="168"/>
      <c r="DI115" s="168"/>
      <c r="DJ115" s="168"/>
      <c r="DK115" s="168"/>
      <c r="DL115" s="168"/>
      <c r="DM115" s="168"/>
      <c r="DN115" s="168"/>
      <c r="DO115" s="168"/>
      <c r="DP115" s="168"/>
      <c r="DQ115" s="168"/>
      <c r="DR115" s="168"/>
      <c r="DS115" s="168"/>
      <c r="DT115" s="168"/>
      <c r="DU115" s="168"/>
      <c r="DV115" s="168"/>
      <c r="DW115" s="168"/>
      <c r="DX115" s="168"/>
      <c r="DY115" s="168"/>
      <c r="DZ115" s="168"/>
      <c r="EA115" s="168"/>
      <c r="EB115" s="168"/>
      <c r="EC115" s="168"/>
      <c r="ED115" s="168"/>
      <c r="EE115" s="168"/>
      <c r="EF115" s="168"/>
      <c r="EG115" s="168"/>
      <c r="EH115" s="168"/>
      <c r="EI115" s="168"/>
      <c r="EJ115" s="168"/>
      <c r="EK115" s="168"/>
      <c r="EL115" s="168"/>
      <c r="EM115" s="168"/>
      <c r="EN115" s="168"/>
      <c r="EO115" s="168"/>
      <c r="EP115" s="168"/>
      <c r="EQ115" s="168"/>
      <c r="ER115" s="168"/>
      <c r="ES115" s="168"/>
      <c r="ET115" s="168"/>
      <c r="EU115" s="168"/>
      <c r="EV115" s="168"/>
      <c r="EW115" s="168"/>
      <c r="EX115" s="168"/>
      <c r="EY115" s="168"/>
      <c r="EZ115" s="168"/>
      <c r="FA115" s="168"/>
      <c r="FB115" s="168"/>
      <c r="FC115" s="168"/>
      <c r="FD115" s="168"/>
      <c r="FE115" s="168"/>
      <c r="FF115" s="168"/>
      <c r="FG115" s="168"/>
      <c r="FH115" s="168"/>
      <c r="FI115" s="168"/>
      <c r="FJ115" s="168"/>
      <c r="FK115" s="168"/>
      <c r="FL115" s="168"/>
      <c r="FM115" s="168"/>
      <c r="FN115" s="168"/>
      <c r="FO115" s="168"/>
      <c r="FP115" s="168"/>
      <c r="FQ115" s="168"/>
      <c r="FR115" s="168"/>
      <c r="FS115" s="168"/>
      <c r="FT115" s="168"/>
      <c r="FU115" s="168"/>
      <c r="FV115" s="168"/>
      <c r="FW115" s="168"/>
      <c r="FX115" s="168"/>
      <c r="FY115" s="168"/>
      <c r="FZ115" s="168"/>
      <c r="GA115" s="168"/>
      <c r="GB115" s="168"/>
      <c r="GC115" s="168"/>
      <c r="GD115" s="168"/>
      <c r="GE115" s="168"/>
      <c r="GF115" s="168"/>
      <c r="GG115" s="168"/>
      <c r="GH115" s="168"/>
      <c r="GI115" s="168"/>
      <c r="GJ115" s="168"/>
      <c r="GK115" s="168"/>
      <c r="GL115" s="168"/>
      <c r="GM115" s="168"/>
      <c r="GN115" s="168"/>
      <c r="GO115" s="168"/>
      <c r="GP115" s="168"/>
      <c r="GQ115" s="168"/>
      <c r="GR115" s="168"/>
      <c r="GS115" s="168"/>
      <c r="GT115" s="168"/>
      <c r="GU115" s="168"/>
      <c r="GV115" s="168"/>
      <c r="GW115" s="168"/>
      <c r="GX115" s="168"/>
      <c r="GY115" s="168"/>
      <c r="GZ115" s="168"/>
      <c r="HA115" s="168"/>
      <c r="HB115" s="168"/>
      <c r="HC115" s="168"/>
      <c r="HD115" s="168"/>
      <c r="HE115" s="168"/>
      <c r="HF115" s="168"/>
      <c r="HG115" s="168"/>
      <c r="HH115" s="168"/>
      <c r="HI115" s="168"/>
      <c r="HJ115" s="168"/>
      <c r="HK115" s="168"/>
      <c r="HL115" s="168"/>
      <c r="HM115" s="168"/>
      <c r="HN115" s="168"/>
      <c r="HO115" s="168"/>
      <c r="HP115" s="168"/>
      <c r="HQ115" s="168"/>
      <c r="HR115" s="168"/>
      <c r="HS115" s="168"/>
      <c r="HT115" s="168"/>
      <c r="HU115" s="168"/>
      <c r="HV115" s="168"/>
      <c r="HW115" s="168"/>
      <c r="HX115" s="168"/>
      <c r="HY115" s="168"/>
      <c r="HZ115" s="168"/>
      <c r="IA115" s="168"/>
      <c r="IB115" s="168"/>
      <c r="IC115" s="168"/>
      <c r="ID115" s="168"/>
      <c r="IE115" s="168"/>
      <c r="IF115" s="168"/>
      <c r="IG115" s="168"/>
      <c r="IH115" s="168"/>
      <c r="II115" s="168"/>
      <c r="IJ115" s="168"/>
      <c r="IK115" s="168"/>
      <c r="IL115" s="168"/>
      <c r="IM115" s="168"/>
      <c r="IN115" s="168"/>
      <c r="IO115" s="168"/>
      <c r="IP115" s="168"/>
      <c r="IQ115" s="168"/>
      <c r="IR115" s="168"/>
      <c r="IS115" s="168"/>
      <c r="IT115" s="168"/>
      <c r="IU115" s="168"/>
      <c r="IV115" s="168"/>
      <c r="IW115" s="168"/>
      <c r="IX115" s="168"/>
      <c r="IY115" s="168"/>
      <c r="IZ115" s="168"/>
      <c r="JA115" s="168"/>
      <c r="JB115" s="168"/>
      <c r="JC115" s="168"/>
      <c r="JD115" s="168"/>
      <c r="JE115" s="168"/>
      <c r="JF115" s="168"/>
      <c r="JG115" s="168"/>
      <c r="JH115" s="168"/>
      <c r="JI115" s="168"/>
      <c r="JJ115" s="168"/>
      <c r="JK115" s="168"/>
      <c r="JL115" s="168"/>
      <c r="JM115" s="168"/>
      <c r="JN115" s="168"/>
      <c r="JO115" s="168"/>
      <c r="JP115" s="168"/>
      <c r="JQ115" s="168"/>
      <c r="JR115" s="168"/>
      <c r="JS115" s="168"/>
      <c r="JT115" s="168"/>
      <c r="JU115" s="168"/>
      <c r="JV115" s="168"/>
      <c r="JW115" s="168"/>
      <c r="JX115" s="168"/>
      <c r="JY115" s="168"/>
      <c r="JZ115" s="168"/>
      <c r="KA115" s="168"/>
      <c r="KB115" s="168"/>
      <c r="KC115" s="168"/>
      <c r="KD115" s="168"/>
      <c r="KE115" s="168"/>
      <c r="KF115" s="168"/>
      <c r="KG115" s="168"/>
      <c r="KH115" s="168"/>
      <c r="KI115" s="168"/>
      <c r="KJ115" s="168"/>
      <c r="KK115" s="168"/>
      <c r="KL115" s="168"/>
      <c r="KM115" s="168"/>
      <c r="KN115" s="168"/>
      <c r="KO115" s="168"/>
      <c r="KP115" s="168"/>
      <c r="KQ115" s="168"/>
      <c r="KR115" s="168"/>
      <c r="KS115" s="168"/>
      <c r="KT115" s="168"/>
      <c r="KU115" s="168"/>
      <c r="KV115" s="168"/>
      <c r="KW115" s="168"/>
      <c r="KX115" s="168"/>
      <c r="KY115" s="168"/>
      <c r="KZ115" s="168"/>
      <c r="LA115" s="168"/>
      <c r="LB115" s="168"/>
      <c r="LC115" s="168"/>
      <c r="LD115" s="168"/>
      <c r="LE115" s="168"/>
      <c r="LF115" s="168"/>
      <c r="LG115" s="168"/>
      <c r="LH115" s="168"/>
      <c r="LI115" s="168"/>
      <c r="LJ115" s="168"/>
      <c r="LK115" s="168"/>
      <c r="LL115" s="168"/>
      <c r="LM115" s="168"/>
      <c r="LN115" s="168"/>
      <c r="LO115" s="168"/>
      <c r="LP115" s="168"/>
      <c r="LQ115" s="168"/>
      <c r="LR115" s="168"/>
      <c r="LS115" s="168"/>
      <c r="LT115" s="168"/>
      <c r="LU115" s="168"/>
      <c r="LV115" s="168"/>
      <c r="LW115" s="168"/>
      <c r="LX115" s="168"/>
      <c r="LY115" s="168"/>
      <c r="LZ115" s="168"/>
      <c r="MA115" s="168"/>
      <c r="MB115" s="168"/>
      <c r="MC115" s="168"/>
      <c r="MD115" s="168"/>
      <c r="ME115" s="168"/>
      <c r="MF115" s="168"/>
      <c r="MG115" s="168"/>
      <c r="MH115" s="168"/>
      <c r="MI115" s="168"/>
      <c r="MJ115" s="168"/>
      <c r="MK115" s="168"/>
      <c r="ML115" s="168"/>
      <c r="MM115" s="168"/>
      <c r="MN115" s="168"/>
      <c r="MO115" s="168"/>
      <c r="MP115" s="168"/>
      <c r="MQ115" s="168"/>
      <c r="MR115" s="168"/>
      <c r="MS115" s="168"/>
      <c r="MT115" s="168"/>
      <c r="MU115" s="168"/>
      <c r="MV115" s="168"/>
      <c r="MW115" s="168"/>
      <c r="MX115" s="168"/>
      <c r="MY115" s="168"/>
      <c r="MZ115" s="168"/>
      <c r="NA115" s="168"/>
      <c r="NB115" s="168"/>
      <c r="NC115" s="168"/>
      <c r="ND115" s="168"/>
      <c r="NE115" s="168"/>
      <c r="NF115" s="168"/>
      <c r="NG115" s="168"/>
      <c r="NH115" s="168"/>
      <c r="NI115" s="168"/>
      <c r="NJ115" s="168"/>
      <c r="NK115" s="168"/>
      <c r="NL115" s="168"/>
      <c r="NM115" s="168"/>
      <c r="NN115" s="168"/>
      <c r="NO115" s="168"/>
      <c r="NP115" s="168"/>
      <c r="NQ115" s="168"/>
      <c r="NR115" s="168"/>
      <c r="NS115" s="168"/>
      <c r="NT115" s="168"/>
      <c r="NU115" s="168"/>
      <c r="NV115" s="168"/>
      <c r="NW115" s="168"/>
      <c r="NX115" s="168"/>
      <c r="NY115" s="168"/>
      <c r="NZ115" s="168"/>
      <c r="OA115" s="168"/>
      <c r="OB115" s="168"/>
      <c r="OC115" s="168"/>
      <c r="OD115" s="168"/>
      <c r="OE115" s="168"/>
      <c r="OF115" s="168"/>
      <c r="OG115" s="168"/>
      <c r="OH115" s="168"/>
      <c r="OI115" s="168"/>
      <c r="OJ115" s="168"/>
      <c r="OK115" s="168"/>
      <c r="OL115" s="168"/>
      <c r="OM115" s="168"/>
      <c r="ON115" s="168"/>
      <c r="OO115" s="168"/>
      <c r="OP115" s="168"/>
      <c r="OQ115" s="168"/>
      <c r="OR115" s="168"/>
      <c r="OS115" s="168"/>
      <c r="OT115" s="168"/>
      <c r="OU115" s="168"/>
      <c r="OV115" s="168"/>
      <c r="OW115" s="168"/>
      <c r="OX115" s="168"/>
      <c r="OY115" s="168"/>
      <c r="OZ115" s="168"/>
      <c r="PA115" s="168"/>
      <c r="PB115" s="168"/>
      <c r="PC115" s="168"/>
      <c r="PD115" s="168"/>
      <c r="PE115" s="168"/>
      <c r="PF115" s="168"/>
      <c r="PG115" s="168"/>
      <c r="PH115" s="168"/>
      <c r="PI115" s="168"/>
      <c r="PJ115" s="168"/>
      <c r="PK115" s="168"/>
      <c r="PL115" s="168"/>
      <c r="PM115" s="168"/>
      <c r="PN115" s="168"/>
      <c r="PO115" s="168"/>
      <c r="PP115" s="168"/>
      <c r="PQ115" s="168"/>
      <c r="PR115" s="168"/>
      <c r="PS115" s="168"/>
      <c r="PT115" s="168"/>
      <c r="PU115" s="168"/>
      <c r="PV115" s="168"/>
      <c r="PW115" s="168"/>
      <c r="PX115" s="168"/>
      <c r="PY115" s="168"/>
      <c r="PZ115" s="168"/>
      <c r="QA115" s="168"/>
      <c r="QB115" s="168"/>
      <c r="QC115" s="168"/>
      <c r="QD115" s="168"/>
      <c r="QE115" s="168"/>
      <c r="QF115" s="168"/>
      <c r="QG115" s="168"/>
      <c r="QH115" s="168"/>
      <c r="QI115" s="168"/>
      <c r="QJ115" s="168"/>
      <c r="QK115" s="168"/>
      <c r="QL115" s="168"/>
      <c r="QM115" s="168"/>
      <c r="QN115" s="168"/>
      <c r="QO115" s="168"/>
      <c r="QP115" s="168"/>
      <c r="QQ115" s="168"/>
      <c r="QR115" s="168"/>
      <c r="QS115" s="168"/>
      <c r="QT115" s="168"/>
      <c r="QU115" s="168"/>
      <c r="QV115" s="168"/>
      <c r="QW115" s="168"/>
      <c r="QX115" s="168"/>
      <c r="QY115" s="168"/>
      <c r="QZ115" s="168"/>
      <c r="RA115" s="168"/>
      <c r="RB115" s="168"/>
      <c r="RC115" s="168"/>
      <c r="RD115" s="168"/>
      <c r="RE115" s="168"/>
      <c r="RF115" s="168"/>
      <c r="RG115" s="168"/>
      <c r="RH115" s="168"/>
      <c r="RI115" s="168"/>
      <c r="RJ115" s="168"/>
      <c r="RK115" s="168"/>
      <c r="RL115" s="168"/>
      <c r="RM115" s="168"/>
      <c r="RN115" s="168"/>
      <c r="RO115" s="168"/>
      <c r="RP115" s="168"/>
      <c r="RQ115" s="168"/>
      <c r="RR115" s="168"/>
      <c r="RS115" s="168"/>
      <c r="RT115" s="168"/>
      <c r="RU115" s="168"/>
      <c r="RV115" s="168"/>
      <c r="RW115" s="168"/>
      <c r="RX115" s="168"/>
      <c r="RY115" s="168"/>
      <c r="RZ115" s="168"/>
      <c r="SA115" s="168"/>
      <c r="SB115" s="168"/>
      <c r="SC115" s="168"/>
      <c r="SD115" s="168"/>
      <c r="SE115" s="168"/>
      <c r="SF115" s="168"/>
      <c r="SG115" s="168"/>
      <c r="SH115" s="168"/>
      <c r="SI115" s="168"/>
      <c r="SJ115" s="168"/>
      <c r="SK115" s="168"/>
      <c r="SL115" s="168"/>
      <c r="SM115" s="168"/>
      <c r="SN115" s="168"/>
      <c r="SO115" s="168"/>
      <c r="SP115" s="168"/>
      <c r="SQ115" s="168"/>
      <c r="SR115" s="168"/>
      <c r="SS115" s="168"/>
      <c r="ST115" s="168"/>
      <c r="SU115" s="168"/>
      <c r="SV115" s="168"/>
      <c r="SW115" s="168"/>
      <c r="SX115" s="168"/>
      <c r="SY115" s="168"/>
      <c r="SZ115" s="168"/>
      <c r="TA115" s="168"/>
      <c r="TB115" s="168"/>
      <c r="TC115" s="168"/>
      <c r="TD115" s="168"/>
      <c r="TE115" s="168"/>
      <c r="TF115" s="168"/>
      <c r="TG115" s="168"/>
      <c r="TH115" s="168"/>
      <c r="TI115" s="168"/>
      <c r="TJ115" s="168"/>
      <c r="TK115" s="168"/>
      <c r="TL115" s="168"/>
      <c r="TM115" s="168"/>
      <c r="TN115" s="168"/>
      <c r="TO115" s="168"/>
      <c r="TP115" s="168"/>
      <c r="TQ115" s="168"/>
      <c r="TR115" s="168"/>
      <c r="TS115" s="168"/>
      <c r="TT115" s="168"/>
      <c r="TU115" s="168"/>
      <c r="TV115" s="168"/>
      <c r="TW115" s="168"/>
      <c r="TX115" s="168"/>
      <c r="TY115" s="168"/>
      <c r="TZ115" s="168"/>
      <c r="UA115" s="168"/>
      <c r="UB115" s="168"/>
      <c r="UC115" s="168"/>
      <c r="UD115" s="168"/>
      <c r="UE115" s="168"/>
      <c r="UF115" s="168"/>
      <c r="UG115" s="168"/>
      <c r="UH115" s="168"/>
      <c r="UI115" s="168"/>
      <c r="UJ115" s="168"/>
      <c r="UK115" s="168"/>
      <c r="UL115" s="168"/>
      <c r="UM115" s="168"/>
      <c r="UN115" s="168"/>
      <c r="UO115" s="168"/>
      <c r="UP115" s="168"/>
      <c r="UQ115" s="168"/>
      <c r="UR115" s="168"/>
      <c r="US115" s="168"/>
      <c r="UT115" s="168"/>
      <c r="UU115" s="168"/>
      <c r="UV115" s="168"/>
      <c r="UW115" s="168"/>
      <c r="UX115" s="168"/>
      <c r="UY115" s="168"/>
      <c r="UZ115" s="168"/>
      <c r="VA115" s="168"/>
      <c r="VB115" s="168"/>
      <c r="VC115" s="168"/>
      <c r="VD115" s="168"/>
      <c r="VE115" s="168"/>
      <c r="VF115" s="168"/>
      <c r="VG115" s="168"/>
      <c r="VH115" s="168"/>
      <c r="VI115" s="168"/>
      <c r="VJ115" s="168"/>
      <c r="VK115" s="168"/>
      <c r="VL115" s="168"/>
      <c r="VM115" s="168"/>
      <c r="VN115" s="168"/>
      <c r="VO115" s="168"/>
      <c r="VP115" s="168"/>
      <c r="VQ115" s="168"/>
      <c r="VR115" s="168"/>
      <c r="VS115" s="168"/>
      <c r="VT115" s="168"/>
      <c r="VU115" s="168"/>
      <c r="VV115" s="168"/>
      <c r="VW115" s="168"/>
      <c r="VX115" s="168"/>
      <c r="VY115" s="168"/>
      <c r="VZ115" s="168"/>
      <c r="WA115" s="168"/>
      <c r="WB115" s="168"/>
      <c r="WC115" s="168"/>
      <c r="WD115" s="168"/>
      <c r="WE115" s="168"/>
      <c r="WF115" s="168"/>
      <c r="WG115" s="168"/>
      <c r="WH115" s="168"/>
      <c r="WI115" s="168"/>
      <c r="WJ115" s="168"/>
      <c r="WK115" s="168"/>
      <c r="WL115" s="168"/>
      <c r="WM115" s="168"/>
      <c r="WN115" s="168"/>
      <c r="WO115" s="168"/>
      <c r="WP115" s="168"/>
      <c r="WQ115" s="168"/>
      <c r="WR115" s="168"/>
      <c r="WS115" s="168"/>
      <c r="WT115" s="168"/>
      <c r="WU115" s="168"/>
      <c r="WV115" s="168"/>
      <c r="WW115" s="168"/>
      <c r="WX115" s="168"/>
      <c r="WY115" s="168"/>
      <c r="WZ115" s="168"/>
      <c r="XA115" s="168"/>
      <c r="XB115" s="168"/>
      <c r="XC115" s="168"/>
      <c r="XD115" s="168"/>
      <c r="XE115" s="168"/>
      <c r="XF115" s="168"/>
      <c r="XG115" s="168"/>
      <c r="XH115" s="168"/>
      <c r="XI115" s="168"/>
      <c r="XJ115" s="168"/>
      <c r="XK115" s="168"/>
      <c r="XL115" s="168"/>
      <c r="XM115" s="168"/>
      <c r="XN115" s="168"/>
      <c r="XO115" s="168"/>
      <c r="XP115" s="168"/>
      <c r="XQ115" s="168"/>
      <c r="XR115" s="168"/>
      <c r="XS115" s="168"/>
      <c r="XT115" s="168"/>
      <c r="XU115" s="168"/>
      <c r="XV115" s="168"/>
      <c r="XW115" s="168"/>
      <c r="XX115" s="168"/>
      <c r="XY115" s="168"/>
      <c r="XZ115" s="168"/>
      <c r="YA115" s="168"/>
      <c r="YB115" s="168"/>
      <c r="YC115" s="168"/>
      <c r="YD115" s="168"/>
      <c r="YE115" s="168"/>
      <c r="YF115" s="168"/>
      <c r="YG115" s="168"/>
      <c r="YH115" s="168"/>
      <c r="YI115" s="168"/>
      <c r="YJ115" s="168"/>
      <c r="YK115" s="168"/>
      <c r="YL115" s="168"/>
      <c r="YM115" s="168"/>
      <c r="YN115" s="168"/>
      <c r="YO115" s="168"/>
      <c r="YP115" s="168"/>
      <c r="YQ115" s="168"/>
      <c r="YR115" s="168"/>
      <c r="YS115" s="168"/>
      <c r="YT115" s="168"/>
      <c r="YU115" s="168"/>
      <c r="YV115" s="168"/>
      <c r="YW115" s="168"/>
      <c r="YX115" s="168"/>
      <c r="YY115" s="168"/>
      <c r="YZ115" s="168"/>
      <c r="ZA115" s="168"/>
      <c r="ZB115" s="168"/>
      <c r="ZC115" s="168"/>
      <c r="ZD115" s="168"/>
      <c r="ZE115" s="168"/>
      <c r="ZF115" s="168"/>
      <c r="ZG115" s="168"/>
      <c r="ZH115" s="168"/>
      <c r="ZI115" s="168"/>
      <c r="ZJ115" s="168"/>
      <c r="ZK115" s="168"/>
      <c r="ZL115" s="168"/>
      <c r="ZM115" s="168"/>
      <c r="ZN115" s="168"/>
      <c r="ZO115" s="168"/>
      <c r="ZP115" s="168"/>
      <c r="ZQ115" s="168"/>
      <c r="ZR115" s="168"/>
      <c r="ZS115" s="168"/>
      <c r="ZT115" s="168"/>
      <c r="ZU115" s="168"/>
      <c r="ZV115" s="168"/>
      <c r="ZW115" s="168"/>
      <c r="ZX115" s="168"/>
      <c r="ZY115" s="168"/>
      <c r="ZZ115" s="168"/>
      <c r="AAA115" s="168"/>
      <c r="AAB115" s="168"/>
      <c r="AAC115" s="168"/>
      <c r="AAD115" s="168"/>
      <c r="AAE115" s="168"/>
      <c r="AAF115" s="168"/>
      <c r="AAG115" s="168"/>
      <c r="AAH115" s="168"/>
      <c r="AAI115" s="168"/>
      <c r="AAJ115" s="168"/>
      <c r="AAK115" s="168"/>
      <c r="AAL115" s="168"/>
      <c r="AAM115" s="168"/>
      <c r="AAN115" s="168"/>
      <c r="AAO115" s="168"/>
      <c r="AAP115" s="168"/>
      <c r="AAQ115" s="168"/>
      <c r="AAR115" s="168"/>
      <c r="AAS115" s="168"/>
      <c r="AAT115" s="168"/>
      <c r="AAU115" s="168"/>
      <c r="AAV115" s="168"/>
      <c r="AAW115" s="168"/>
      <c r="AAX115" s="168"/>
      <c r="AAY115" s="168"/>
      <c r="AAZ115" s="168"/>
      <c r="ABA115" s="168"/>
      <c r="ABB115" s="168"/>
      <c r="ABC115" s="168"/>
      <c r="ABD115" s="168"/>
      <c r="ABE115" s="168"/>
      <c r="ABF115" s="168"/>
      <c r="ABG115" s="168"/>
      <c r="ABH115" s="168"/>
      <c r="ABI115" s="168"/>
      <c r="ABJ115" s="168"/>
      <c r="ABK115" s="168"/>
      <c r="ABL115" s="168"/>
      <c r="ABM115" s="168"/>
      <c r="ABN115" s="168"/>
      <c r="ABO115" s="168"/>
      <c r="ABP115" s="168"/>
      <c r="ABQ115" s="168"/>
      <c r="ABR115" s="168"/>
      <c r="ABS115" s="168"/>
      <c r="ABT115" s="168"/>
      <c r="ABU115" s="168"/>
      <c r="ABV115" s="168"/>
      <c r="ABW115" s="168"/>
      <c r="ABX115" s="168"/>
      <c r="ABY115" s="168"/>
      <c r="ABZ115" s="168"/>
      <c r="ACA115" s="168"/>
      <c r="ACB115" s="168"/>
      <c r="ACC115" s="168"/>
      <c r="ACD115" s="168"/>
      <c r="ACE115" s="168"/>
      <c r="ACF115" s="168"/>
      <c r="ACG115" s="168"/>
      <c r="ACH115" s="168"/>
      <c r="ACI115" s="168"/>
      <c r="ACJ115" s="168"/>
      <c r="ACK115" s="168"/>
      <c r="ACL115" s="168"/>
      <c r="ACM115" s="168"/>
      <c r="ACN115" s="168"/>
      <c r="ACO115" s="168"/>
      <c r="ACP115" s="168"/>
      <c r="ACQ115" s="168"/>
      <c r="ACR115" s="168"/>
      <c r="ACS115" s="168"/>
      <c r="ACT115" s="168"/>
      <c r="ACU115" s="168"/>
      <c r="ACV115" s="168"/>
      <c r="ACW115" s="168"/>
      <c r="ACX115" s="168"/>
      <c r="ACY115" s="168"/>
      <c r="ACZ115" s="168"/>
      <c r="ADA115" s="168"/>
      <c r="ADB115" s="168"/>
      <c r="ADC115" s="168"/>
      <c r="ADD115" s="168"/>
      <c r="ADE115" s="168"/>
      <c r="ADF115" s="168"/>
      <c r="ADG115" s="168"/>
      <c r="ADH115" s="168"/>
      <c r="ADI115" s="168"/>
      <c r="ADJ115" s="168"/>
      <c r="ADK115" s="168"/>
      <c r="ADL115" s="168"/>
      <c r="ADM115" s="168"/>
      <c r="ADN115" s="168"/>
      <c r="ADO115" s="168"/>
      <c r="ADP115" s="168"/>
      <c r="ADQ115" s="168"/>
      <c r="ADR115" s="168"/>
      <c r="ADS115" s="168"/>
      <c r="ADT115" s="168"/>
      <c r="ADU115" s="168"/>
      <c r="ADV115" s="168"/>
      <c r="ADW115" s="168"/>
      <c r="ADX115" s="168"/>
      <c r="ADY115" s="168"/>
      <c r="ADZ115" s="168"/>
      <c r="AEA115" s="168"/>
      <c r="AEB115" s="168"/>
      <c r="AEC115" s="168"/>
      <c r="AED115" s="168"/>
      <c r="AEE115" s="168"/>
      <c r="AEF115" s="168"/>
      <c r="AEG115" s="168"/>
      <c r="AEH115" s="168"/>
      <c r="AEI115" s="168"/>
      <c r="AEJ115" s="168"/>
      <c r="AEK115" s="168"/>
      <c r="AEL115" s="168"/>
      <c r="AEM115" s="168"/>
      <c r="AEN115" s="168"/>
      <c r="AEO115" s="168"/>
      <c r="AEP115" s="168"/>
      <c r="AEQ115" s="168"/>
      <c r="AER115" s="168"/>
      <c r="AES115" s="168"/>
      <c r="AET115" s="168"/>
      <c r="AEU115" s="168"/>
      <c r="AEV115" s="168"/>
      <c r="AEW115" s="168"/>
      <c r="AEX115" s="168"/>
      <c r="AEY115" s="168"/>
      <c r="AEZ115" s="168"/>
      <c r="AFA115" s="168"/>
      <c r="AFB115" s="168"/>
      <c r="AFC115" s="168"/>
      <c r="AFD115" s="168"/>
      <c r="AFE115" s="168"/>
      <c r="AFF115" s="168"/>
      <c r="AFG115" s="168"/>
      <c r="AFH115" s="168"/>
      <c r="AFI115" s="168"/>
      <c r="AFJ115" s="168"/>
      <c r="AFK115" s="168"/>
      <c r="AFL115" s="168"/>
      <c r="AFM115" s="168"/>
      <c r="AFN115" s="168"/>
      <c r="AFO115" s="168"/>
      <c r="AFP115" s="168"/>
      <c r="AFQ115" s="168"/>
      <c r="AFR115" s="168"/>
      <c r="AFS115" s="168"/>
      <c r="AFT115" s="168"/>
      <c r="AFU115" s="168"/>
      <c r="AFV115" s="168"/>
      <c r="AFW115" s="168"/>
      <c r="AFX115" s="168"/>
      <c r="AFY115" s="168"/>
      <c r="AFZ115" s="168"/>
      <c r="AGA115" s="168"/>
      <c r="AGB115" s="168"/>
      <c r="AGC115" s="168"/>
      <c r="AGD115" s="168"/>
      <c r="AGE115" s="168"/>
      <c r="AGF115" s="168"/>
      <c r="AGG115" s="168"/>
      <c r="AGH115" s="168"/>
      <c r="AGI115" s="168"/>
      <c r="AGJ115" s="168"/>
      <c r="AGK115" s="168"/>
      <c r="AGL115" s="168"/>
      <c r="AGM115" s="168"/>
      <c r="AGN115" s="168"/>
      <c r="AGO115" s="168"/>
      <c r="AGP115" s="168"/>
      <c r="AGQ115" s="168"/>
      <c r="AGR115" s="168"/>
      <c r="AGS115" s="168"/>
      <c r="AGT115" s="168"/>
      <c r="AGU115" s="168"/>
      <c r="AGV115" s="168"/>
      <c r="AGW115" s="168"/>
      <c r="AGX115" s="168"/>
      <c r="AGY115" s="168"/>
      <c r="AGZ115" s="168"/>
      <c r="AHA115" s="168"/>
      <c r="AHB115" s="168"/>
      <c r="AHC115" s="168"/>
      <c r="AHD115" s="168"/>
      <c r="AHE115" s="168"/>
      <c r="AHF115" s="168"/>
      <c r="AHG115" s="168"/>
      <c r="AHH115" s="168"/>
      <c r="AHI115" s="168"/>
      <c r="AHJ115" s="168"/>
      <c r="AHK115" s="168"/>
      <c r="AHL115" s="168"/>
      <c r="AHM115" s="168"/>
      <c r="AHN115" s="168"/>
      <c r="AHO115" s="168"/>
      <c r="AHP115" s="168"/>
      <c r="AHQ115" s="168"/>
      <c r="AHR115" s="168"/>
      <c r="AHS115" s="168"/>
      <c r="AHT115" s="168"/>
      <c r="AHU115" s="168"/>
      <c r="AHV115" s="168"/>
      <c r="AHW115" s="168"/>
      <c r="AHX115" s="168"/>
      <c r="AHY115" s="168"/>
      <c r="AHZ115" s="168"/>
      <c r="AIA115" s="168"/>
      <c r="AIB115" s="168"/>
      <c r="AIC115" s="168"/>
      <c r="AID115" s="168"/>
      <c r="AIE115" s="168"/>
      <c r="AIF115" s="168"/>
      <c r="AIG115" s="168"/>
      <c r="AIH115" s="168"/>
      <c r="AII115" s="168"/>
      <c r="AIJ115" s="168"/>
      <c r="AIK115" s="168"/>
      <c r="AIL115" s="168"/>
      <c r="AIM115" s="168"/>
      <c r="AIN115" s="168"/>
      <c r="AIO115" s="168"/>
      <c r="AIP115" s="168"/>
      <c r="AIQ115" s="168"/>
      <c r="AIR115" s="168"/>
      <c r="AIS115" s="168"/>
      <c r="AIT115" s="168"/>
      <c r="AIU115" s="168"/>
      <c r="AIV115" s="168"/>
      <c r="AIW115" s="168"/>
      <c r="AIX115" s="168"/>
      <c r="AIY115" s="168"/>
      <c r="AIZ115" s="168"/>
      <c r="AJA115" s="168"/>
      <c r="AJB115" s="168"/>
      <c r="AJC115" s="168"/>
      <c r="AJD115" s="168"/>
      <c r="AJE115" s="168"/>
      <c r="AJF115" s="168"/>
      <c r="AJG115" s="168"/>
      <c r="AJH115" s="168"/>
      <c r="AJI115" s="168"/>
      <c r="AJJ115" s="168"/>
      <c r="AJK115" s="168"/>
      <c r="AJL115" s="168"/>
      <c r="AJM115" s="168"/>
      <c r="AJN115" s="168"/>
      <c r="AJO115" s="168"/>
      <c r="AJP115" s="168"/>
      <c r="AJQ115" s="168"/>
      <c r="AJR115" s="168"/>
      <c r="AJS115" s="168"/>
      <c r="AJT115" s="168"/>
      <c r="AJU115" s="168"/>
      <c r="AJV115" s="168"/>
      <c r="AJW115" s="168"/>
      <c r="AJX115" s="168"/>
      <c r="AJY115" s="168"/>
      <c r="AJZ115" s="168"/>
      <c r="AKA115" s="168"/>
      <c r="AKB115" s="168"/>
      <c r="AKC115" s="168"/>
      <c r="AKD115" s="168"/>
      <c r="AKE115" s="168"/>
      <c r="AKF115" s="168"/>
      <c r="AKG115" s="168"/>
      <c r="AKH115" s="168"/>
      <c r="AKI115" s="168"/>
      <c r="AKJ115" s="168"/>
      <c r="AKK115" s="168"/>
      <c r="AKL115" s="168"/>
      <c r="AKM115" s="168"/>
      <c r="AKN115" s="168"/>
      <c r="AKO115" s="168"/>
      <c r="AKP115" s="168"/>
      <c r="AKQ115" s="168"/>
      <c r="AKR115" s="168"/>
      <c r="AKS115" s="168"/>
      <c r="AKT115" s="168"/>
      <c r="AKU115" s="168"/>
      <c r="AKV115" s="168"/>
      <c r="AKW115" s="168"/>
      <c r="AKX115" s="168"/>
      <c r="AKY115" s="168"/>
      <c r="AKZ115" s="168"/>
      <c r="ALA115" s="168"/>
      <c r="ALB115" s="168"/>
      <c r="ALC115" s="168"/>
      <c r="ALD115" s="168"/>
      <c r="ALE115" s="168"/>
      <c r="ALF115" s="168"/>
      <c r="ALG115" s="168"/>
      <c r="ALH115" s="168"/>
      <c r="ALI115" s="168"/>
      <c r="ALJ115" s="168"/>
      <c r="ALK115" s="168"/>
      <c r="ALL115" s="168"/>
      <c r="ALM115" s="168"/>
      <c r="ALN115" s="168"/>
      <c r="ALO115" s="168"/>
      <c r="ALP115" s="168"/>
      <c r="ALQ115" s="168"/>
      <c r="ALR115" s="168"/>
      <c r="ALS115" s="168"/>
      <c r="ALT115" s="168"/>
      <c r="ALU115" s="168"/>
      <c r="ALV115" s="168"/>
      <c r="ALW115" s="168"/>
      <c r="ALX115" s="168"/>
      <c r="ALY115" s="168"/>
      <c r="ALZ115" s="168"/>
      <c r="AMA115" s="168"/>
      <c r="AMB115" s="168"/>
      <c r="AMC115" s="168"/>
      <c r="AMD115" s="168"/>
      <c r="AME115" s="168"/>
      <c r="AMF115" s="168"/>
      <c r="AMG115" s="168"/>
      <c r="AMH115" s="168"/>
      <c r="AMI115" s="168"/>
      <c r="AMJ115" s="168"/>
      <c r="AMK115" s="168"/>
      <c r="AML115" s="168"/>
      <c r="AMM115" s="168"/>
      <c r="AMN115" s="168"/>
      <c r="AMO115" s="168"/>
      <c r="AMP115" s="168"/>
      <c r="AMQ115" s="168"/>
      <c r="AMR115" s="168"/>
      <c r="AMS115" s="168"/>
      <c r="AMT115" s="168"/>
      <c r="AMU115" s="168"/>
      <c r="AMV115" s="168"/>
      <c r="AMW115" s="168"/>
      <c r="AMX115" s="168"/>
      <c r="AMY115" s="168"/>
      <c r="AMZ115" s="168"/>
      <c r="ANA115" s="168"/>
      <c r="ANB115" s="168"/>
      <c r="ANC115" s="168"/>
      <c r="AND115" s="168"/>
      <c r="ANE115" s="168"/>
      <c r="ANF115" s="168"/>
      <c r="ANG115" s="168"/>
      <c r="ANH115" s="168"/>
      <c r="ANI115" s="168"/>
      <c r="ANJ115" s="168"/>
      <c r="ANK115" s="168"/>
      <c r="ANL115" s="168"/>
      <c r="ANM115" s="168"/>
      <c r="ANN115" s="168"/>
      <c r="ANO115" s="168"/>
      <c r="ANP115" s="168"/>
      <c r="ANQ115" s="168"/>
      <c r="ANR115" s="168"/>
      <c r="ANS115" s="168"/>
      <c r="ANT115" s="168"/>
      <c r="ANU115" s="168"/>
      <c r="ANV115" s="168"/>
      <c r="ANW115" s="168"/>
      <c r="ANX115" s="168"/>
      <c r="ANY115" s="168"/>
      <c r="ANZ115" s="168"/>
      <c r="AOA115" s="168"/>
      <c r="AOB115" s="168"/>
      <c r="AOC115" s="168"/>
      <c r="AOD115" s="168"/>
      <c r="AOE115" s="168"/>
      <c r="AOF115" s="168"/>
      <c r="AOG115" s="168"/>
      <c r="AOH115" s="168"/>
      <c r="AOI115" s="168"/>
      <c r="AOJ115" s="168"/>
      <c r="AOK115" s="168"/>
      <c r="AOL115" s="168"/>
      <c r="AOM115" s="168"/>
      <c r="AON115" s="168"/>
      <c r="AOO115" s="168"/>
      <c r="AOP115" s="168"/>
      <c r="AOQ115" s="168"/>
      <c r="AOR115" s="168"/>
      <c r="AOS115" s="168"/>
      <c r="AOT115" s="168"/>
      <c r="AOU115" s="168"/>
      <c r="AOV115" s="168"/>
      <c r="AOW115" s="168"/>
      <c r="AOX115" s="168"/>
      <c r="AOY115" s="168"/>
      <c r="AOZ115" s="168"/>
      <c r="APA115" s="168"/>
      <c r="APB115" s="168"/>
      <c r="APC115" s="168"/>
      <c r="APD115" s="168"/>
      <c r="APE115" s="168"/>
      <c r="APF115" s="168"/>
      <c r="APG115" s="168"/>
      <c r="APH115" s="168"/>
      <c r="API115" s="168"/>
      <c r="APJ115" s="168"/>
      <c r="APK115" s="168"/>
      <c r="APL115" s="168"/>
      <c r="APM115" s="168"/>
      <c r="APN115" s="168"/>
      <c r="APO115" s="168"/>
      <c r="APP115" s="168"/>
      <c r="APQ115" s="168"/>
      <c r="APR115" s="168"/>
      <c r="APS115" s="168"/>
      <c r="APT115" s="168"/>
      <c r="APU115" s="168"/>
      <c r="APV115" s="168"/>
      <c r="APW115" s="168"/>
      <c r="APX115" s="168"/>
      <c r="APY115" s="168"/>
      <c r="APZ115" s="168"/>
      <c r="AQA115" s="168"/>
      <c r="AQB115" s="168"/>
      <c r="AQC115" s="168"/>
      <c r="AQD115" s="168"/>
      <c r="AQE115" s="168"/>
      <c r="AQF115" s="168"/>
      <c r="AQG115" s="168"/>
      <c r="AQH115" s="168"/>
      <c r="AQI115" s="168"/>
      <c r="AQJ115" s="168"/>
      <c r="AQK115" s="168"/>
      <c r="AQL115" s="168"/>
      <c r="AQM115" s="168"/>
      <c r="AQN115" s="168"/>
      <c r="AQO115" s="168"/>
      <c r="AQP115" s="168"/>
      <c r="AQQ115" s="168"/>
      <c r="AQR115" s="168"/>
      <c r="AQS115" s="168"/>
      <c r="AQT115" s="168"/>
      <c r="AQU115" s="168"/>
      <c r="AQV115" s="168"/>
      <c r="AQW115" s="168"/>
      <c r="AQX115" s="168"/>
      <c r="AQY115" s="168"/>
      <c r="AQZ115" s="168"/>
      <c r="ARA115" s="168"/>
      <c r="ARB115" s="168"/>
      <c r="ARC115" s="168"/>
      <c r="ARD115" s="168"/>
      <c r="ARE115" s="168"/>
      <c r="ARF115" s="168"/>
      <c r="ARG115" s="168"/>
      <c r="ARH115" s="168"/>
      <c r="ARI115" s="168"/>
      <c r="ARJ115" s="168"/>
      <c r="ARK115" s="168"/>
      <c r="ARL115" s="168"/>
      <c r="ARM115" s="168"/>
      <c r="ARN115" s="168"/>
      <c r="ARO115" s="168"/>
      <c r="ARP115" s="168"/>
      <c r="ARQ115" s="168"/>
      <c r="ARR115" s="168"/>
      <c r="ARS115" s="168"/>
      <c r="ART115" s="168"/>
      <c r="ARU115" s="168"/>
      <c r="ARV115" s="168"/>
      <c r="ARW115" s="168"/>
      <c r="ARX115" s="168"/>
      <c r="ARY115" s="168"/>
      <c r="ARZ115" s="168"/>
      <c r="ASA115" s="168"/>
      <c r="ASB115" s="168"/>
      <c r="ASC115" s="168"/>
      <c r="ASD115" s="168"/>
      <c r="ASE115" s="168"/>
      <c r="ASF115" s="168"/>
      <c r="ASG115" s="168"/>
      <c r="ASH115" s="168"/>
      <c r="ASI115" s="168"/>
      <c r="ASJ115" s="168"/>
      <c r="ASK115" s="168"/>
      <c r="ASL115" s="168"/>
      <c r="ASM115" s="168"/>
      <c r="ASN115" s="168"/>
      <c r="ASO115" s="168"/>
      <c r="ASP115" s="168"/>
      <c r="ASQ115" s="168"/>
      <c r="ASR115" s="168"/>
      <c r="ASS115" s="168"/>
      <c r="AST115" s="168"/>
      <c r="ASU115" s="168"/>
      <c r="ASV115" s="168"/>
      <c r="ASW115" s="168"/>
      <c r="ASX115" s="168"/>
      <c r="ASY115" s="168"/>
      <c r="ASZ115" s="168"/>
      <c r="ATA115" s="168"/>
      <c r="ATB115" s="168"/>
      <c r="ATC115" s="168"/>
      <c r="ATD115" s="168"/>
      <c r="ATE115" s="168"/>
      <c r="ATF115" s="168"/>
      <c r="ATG115" s="168"/>
      <c r="ATH115" s="168"/>
      <c r="ATI115" s="168"/>
      <c r="ATJ115" s="168"/>
      <c r="ATK115" s="168"/>
      <c r="ATL115" s="168"/>
      <c r="ATM115" s="168"/>
      <c r="ATN115" s="168"/>
      <c r="ATO115" s="168"/>
      <c r="ATP115" s="168"/>
      <c r="ATQ115" s="168"/>
      <c r="ATR115" s="168"/>
      <c r="ATS115" s="168"/>
      <c r="ATT115" s="168"/>
      <c r="ATU115" s="168"/>
      <c r="ATV115" s="168"/>
      <c r="ATW115" s="168"/>
      <c r="ATX115" s="168"/>
      <c r="ATY115" s="168"/>
      <c r="ATZ115" s="168"/>
      <c r="AUA115" s="168"/>
      <c r="AUB115" s="168"/>
      <c r="AUC115" s="168"/>
      <c r="AUD115" s="168"/>
      <c r="AUE115" s="168"/>
      <c r="AUF115" s="168"/>
      <c r="AUG115" s="168"/>
      <c r="AUH115" s="168"/>
      <c r="AUI115" s="168"/>
      <c r="AUJ115" s="168"/>
      <c r="AUK115" s="168"/>
      <c r="AUL115" s="168"/>
      <c r="AUM115" s="168"/>
      <c r="AUN115" s="168"/>
      <c r="AUO115" s="168"/>
      <c r="AUP115" s="168"/>
      <c r="AUQ115" s="168"/>
      <c r="AUR115" s="168"/>
      <c r="AUS115" s="168"/>
      <c r="AUT115" s="168"/>
      <c r="AUU115" s="168"/>
      <c r="AUV115" s="168"/>
      <c r="AUW115" s="168"/>
      <c r="AUX115" s="168"/>
      <c r="AUY115" s="168"/>
      <c r="AUZ115" s="168"/>
      <c r="AVA115" s="168"/>
      <c r="AVB115" s="168"/>
      <c r="AVC115" s="168"/>
      <c r="AVD115" s="168"/>
      <c r="AVE115" s="168"/>
      <c r="AVF115" s="168"/>
      <c r="AVG115" s="168"/>
      <c r="AVH115" s="168"/>
      <c r="AVI115" s="168"/>
      <c r="AVJ115" s="168"/>
      <c r="AVK115" s="168"/>
      <c r="AVL115" s="168"/>
      <c r="AVM115" s="168"/>
      <c r="AVN115" s="168"/>
      <c r="AVO115" s="168"/>
      <c r="AVP115" s="168"/>
      <c r="AVQ115" s="168"/>
      <c r="AVR115" s="168"/>
      <c r="AVS115" s="168"/>
      <c r="AVT115" s="168"/>
      <c r="AVU115" s="168"/>
      <c r="AVV115" s="168"/>
      <c r="AVW115" s="168"/>
      <c r="AVX115" s="168"/>
      <c r="AVY115" s="168"/>
      <c r="AVZ115" s="168"/>
      <c r="AWA115" s="168"/>
      <c r="AWB115" s="168"/>
      <c r="AWC115" s="168"/>
      <c r="AWD115" s="168"/>
      <c r="AWE115" s="168"/>
      <c r="AWF115" s="168"/>
      <c r="AWG115" s="168"/>
      <c r="AWH115" s="168"/>
      <c r="AWI115" s="168"/>
      <c r="AWJ115" s="168"/>
      <c r="AWK115" s="168"/>
      <c r="AWL115" s="168"/>
      <c r="AWM115" s="168"/>
      <c r="AWN115" s="168"/>
      <c r="AWO115" s="168"/>
      <c r="AWP115" s="168"/>
      <c r="AWQ115" s="168"/>
      <c r="AWR115" s="168"/>
      <c r="AWS115" s="168"/>
      <c r="AWT115" s="168"/>
      <c r="AWU115" s="168"/>
      <c r="AWV115" s="168"/>
      <c r="AWW115" s="168"/>
      <c r="AWX115" s="168"/>
      <c r="AWY115" s="168"/>
      <c r="AWZ115" s="168"/>
      <c r="AXA115" s="168"/>
      <c r="AXB115" s="168"/>
      <c r="AXC115" s="168"/>
      <c r="AXD115" s="168"/>
      <c r="AXE115" s="168"/>
      <c r="AXF115" s="168"/>
      <c r="AXG115" s="168"/>
      <c r="AXH115" s="168"/>
      <c r="AXI115" s="168"/>
      <c r="AXJ115" s="168"/>
      <c r="AXK115" s="168"/>
      <c r="AXL115" s="168"/>
      <c r="AXM115" s="168"/>
      <c r="AXN115" s="168"/>
      <c r="AXO115" s="168"/>
      <c r="AXP115" s="168"/>
      <c r="AXQ115" s="168"/>
      <c r="AXR115" s="168"/>
      <c r="AXS115" s="168"/>
      <c r="AXT115" s="168"/>
      <c r="AXU115" s="168"/>
      <c r="AXV115" s="168"/>
      <c r="AXW115" s="168"/>
      <c r="AXX115" s="168"/>
      <c r="AXY115" s="168"/>
      <c r="AXZ115" s="168"/>
      <c r="AYA115" s="168"/>
      <c r="AYB115" s="168"/>
      <c r="AYC115" s="168"/>
      <c r="AYD115" s="168"/>
      <c r="AYE115" s="168"/>
      <c r="AYF115" s="168"/>
      <c r="AYG115" s="168"/>
      <c r="AYH115" s="168"/>
      <c r="AYI115" s="168"/>
      <c r="AYJ115" s="168"/>
      <c r="AYK115" s="168"/>
      <c r="AYL115" s="168"/>
      <c r="AYM115" s="168"/>
      <c r="AYN115" s="168"/>
      <c r="AYO115" s="168"/>
      <c r="AYP115" s="168"/>
      <c r="AYQ115" s="168"/>
      <c r="AYR115" s="168"/>
      <c r="AYS115" s="168"/>
      <c r="AYT115" s="168"/>
      <c r="AYU115" s="168"/>
      <c r="AYV115" s="168"/>
      <c r="AYW115" s="168"/>
      <c r="AYX115" s="168"/>
      <c r="AYY115" s="168"/>
      <c r="AYZ115" s="168"/>
      <c r="AZA115" s="168"/>
      <c r="AZB115" s="168"/>
      <c r="AZC115" s="168"/>
      <c r="AZD115" s="168"/>
      <c r="AZE115" s="168"/>
      <c r="AZF115" s="168"/>
      <c r="AZG115" s="168"/>
      <c r="AZH115" s="168"/>
      <c r="AZI115" s="168"/>
      <c r="AZJ115" s="168"/>
      <c r="AZK115" s="168"/>
      <c r="AZL115" s="168"/>
      <c r="AZM115" s="168"/>
      <c r="AZN115" s="168"/>
      <c r="AZO115" s="168"/>
      <c r="AZP115" s="168"/>
      <c r="AZQ115" s="168"/>
      <c r="AZR115" s="168"/>
      <c r="AZS115" s="168"/>
      <c r="AZT115" s="168"/>
      <c r="AZU115" s="168"/>
      <c r="AZV115" s="168"/>
      <c r="AZW115" s="168"/>
      <c r="AZX115" s="168"/>
      <c r="AZY115" s="168"/>
      <c r="AZZ115" s="168"/>
      <c r="BAA115" s="168"/>
      <c r="BAB115" s="168"/>
      <c r="BAC115" s="168"/>
      <c r="BAD115" s="168"/>
      <c r="BAE115" s="168"/>
      <c r="BAF115" s="168"/>
      <c r="BAG115" s="168"/>
      <c r="BAH115" s="168"/>
      <c r="BAI115" s="168"/>
      <c r="BAJ115" s="168"/>
      <c r="BAK115" s="168"/>
      <c r="BAL115" s="168"/>
      <c r="BAM115" s="168"/>
      <c r="BAN115" s="168"/>
      <c r="BAO115" s="168"/>
      <c r="BAP115" s="168"/>
      <c r="BAQ115" s="168"/>
      <c r="BAR115" s="168"/>
      <c r="BAS115" s="168"/>
      <c r="BAT115" s="168"/>
      <c r="BAU115" s="168"/>
      <c r="BAV115" s="168"/>
      <c r="BAW115" s="168"/>
      <c r="BAX115" s="168"/>
      <c r="BAY115" s="168"/>
      <c r="BAZ115" s="168"/>
      <c r="BBA115" s="168"/>
      <c r="BBB115" s="168"/>
      <c r="BBC115" s="168"/>
      <c r="BBD115" s="168"/>
      <c r="BBE115" s="168"/>
      <c r="BBF115" s="168"/>
      <c r="BBG115" s="168"/>
      <c r="BBH115" s="168"/>
      <c r="BBI115" s="168"/>
      <c r="BBJ115" s="168"/>
      <c r="BBK115" s="168"/>
      <c r="BBL115" s="168"/>
      <c r="BBM115" s="168"/>
      <c r="BBN115" s="168"/>
      <c r="BBO115" s="168"/>
      <c r="BBP115" s="168"/>
      <c r="BBQ115" s="168"/>
      <c r="BBR115" s="168"/>
      <c r="BBS115" s="168"/>
      <c r="BBT115" s="168"/>
      <c r="BBU115" s="168"/>
      <c r="BBV115" s="168"/>
      <c r="BBW115" s="168"/>
      <c r="BBX115" s="168"/>
      <c r="BBY115" s="168"/>
      <c r="BBZ115" s="168"/>
      <c r="BCA115" s="168"/>
      <c r="BCB115" s="168"/>
      <c r="BCC115" s="168"/>
      <c r="BCD115" s="168"/>
      <c r="BCE115" s="168"/>
      <c r="BCF115" s="168"/>
      <c r="BCG115" s="168"/>
      <c r="BCH115" s="168"/>
      <c r="BCI115" s="168"/>
      <c r="BCJ115" s="168"/>
      <c r="BCK115" s="168"/>
      <c r="BCL115" s="168"/>
      <c r="BCM115" s="168"/>
      <c r="BCN115" s="168"/>
      <c r="BCO115" s="168"/>
      <c r="BCP115" s="168"/>
      <c r="BCQ115" s="168"/>
      <c r="BCR115" s="168"/>
      <c r="BCS115" s="168"/>
      <c r="BCT115" s="168"/>
      <c r="BCU115" s="168"/>
      <c r="BCV115" s="168"/>
      <c r="BCW115" s="168"/>
      <c r="BCX115" s="168"/>
      <c r="BCY115" s="168"/>
      <c r="BCZ115" s="168"/>
      <c r="BDA115" s="168"/>
      <c r="BDB115" s="168"/>
      <c r="BDC115" s="168"/>
      <c r="BDD115" s="168"/>
      <c r="BDE115" s="168"/>
      <c r="BDF115" s="168"/>
      <c r="BDG115" s="168"/>
      <c r="BDH115" s="168"/>
      <c r="BDI115" s="168"/>
      <c r="BDJ115" s="168"/>
      <c r="BDK115" s="168"/>
      <c r="BDL115" s="168"/>
      <c r="BDM115" s="168"/>
      <c r="BDN115" s="168"/>
      <c r="BDO115" s="168"/>
      <c r="BDP115" s="168"/>
      <c r="BDQ115" s="168"/>
      <c r="BDR115" s="168"/>
      <c r="BDS115" s="168"/>
      <c r="BDT115" s="168"/>
      <c r="BDU115" s="168"/>
      <c r="BDV115" s="168"/>
      <c r="BDW115" s="168"/>
      <c r="BDX115" s="168"/>
      <c r="BDY115" s="168"/>
      <c r="BDZ115" s="168"/>
      <c r="BEA115" s="168"/>
      <c r="BEB115" s="168"/>
      <c r="BEC115" s="168"/>
      <c r="BED115" s="168"/>
      <c r="BEE115" s="168"/>
      <c r="BEF115" s="168"/>
      <c r="BEG115" s="168"/>
      <c r="BEH115" s="168"/>
      <c r="BEI115" s="168"/>
      <c r="BEJ115" s="168"/>
      <c r="BEK115" s="168"/>
      <c r="BEL115" s="168"/>
      <c r="BEM115" s="168"/>
      <c r="BEN115" s="168"/>
      <c r="BEO115" s="168"/>
      <c r="BEP115" s="168"/>
      <c r="BEQ115" s="168"/>
      <c r="BER115" s="168"/>
      <c r="BES115" s="168"/>
      <c r="BET115" s="168"/>
      <c r="BEU115" s="168"/>
      <c r="BEV115" s="168"/>
      <c r="BEW115" s="168"/>
      <c r="BEX115" s="168"/>
      <c r="BEY115" s="168"/>
      <c r="BEZ115" s="168"/>
      <c r="BFA115" s="168"/>
      <c r="BFB115" s="168"/>
      <c r="BFC115" s="168"/>
      <c r="BFD115" s="168"/>
      <c r="BFE115" s="168"/>
      <c r="BFF115" s="168"/>
      <c r="BFG115" s="168"/>
      <c r="BFH115" s="168"/>
      <c r="BFI115" s="168"/>
      <c r="BFJ115" s="168"/>
      <c r="BFK115" s="168"/>
      <c r="BFL115" s="168"/>
      <c r="BFM115" s="168"/>
      <c r="BFN115" s="168"/>
      <c r="BFO115" s="168"/>
      <c r="BFP115" s="168"/>
      <c r="BFQ115" s="168"/>
      <c r="BFR115" s="168"/>
      <c r="BFS115" s="168"/>
      <c r="BFT115" s="168"/>
      <c r="BFU115" s="168"/>
      <c r="BFV115" s="168"/>
      <c r="BFW115" s="168"/>
      <c r="BFX115" s="168"/>
      <c r="BFY115" s="168"/>
      <c r="BFZ115" s="168"/>
      <c r="BGA115" s="168"/>
      <c r="BGB115" s="168"/>
      <c r="BGC115" s="168"/>
      <c r="BGD115" s="168"/>
      <c r="BGE115" s="168"/>
      <c r="BGF115" s="168"/>
      <c r="BGG115" s="168"/>
      <c r="BGH115" s="168"/>
      <c r="BGI115" s="168"/>
      <c r="BGJ115" s="168"/>
      <c r="BGK115" s="168"/>
      <c r="BGL115" s="168"/>
      <c r="BGM115" s="168"/>
      <c r="BGN115" s="168"/>
      <c r="BGO115" s="168"/>
      <c r="BGP115" s="168"/>
      <c r="BGQ115" s="168"/>
      <c r="BGR115" s="168"/>
      <c r="BGS115" s="168"/>
      <c r="BGT115" s="168"/>
      <c r="BGU115" s="168"/>
      <c r="BGV115" s="168"/>
      <c r="BGW115" s="168"/>
      <c r="BGX115" s="168"/>
      <c r="BGY115" s="168"/>
      <c r="BGZ115" s="168"/>
      <c r="BHA115" s="168"/>
      <c r="BHB115" s="168"/>
      <c r="BHC115" s="168"/>
      <c r="BHD115" s="168"/>
      <c r="BHE115" s="168"/>
      <c r="BHF115" s="168"/>
      <c r="BHG115" s="168"/>
      <c r="BHH115" s="168"/>
      <c r="BHI115" s="168"/>
      <c r="BHJ115" s="168"/>
      <c r="BHK115" s="168"/>
      <c r="BHL115" s="168"/>
      <c r="BHM115" s="168"/>
      <c r="BHN115" s="168"/>
      <c r="BHO115" s="168"/>
      <c r="BHP115" s="168"/>
      <c r="BHQ115" s="168"/>
      <c r="BHR115" s="168"/>
      <c r="BHS115" s="168"/>
      <c r="BHT115" s="168"/>
      <c r="BHU115" s="168"/>
      <c r="BHV115" s="168"/>
      <c r="BHW115" s="168"/>
      <c r="BHX115" s="168"/>
      <c r="BHY115" s="168"/>
      <c r="BHZ115" s="168"/>
      <c r="BIA115" s="168"/>
      <c r="BIB115" s="168"/>
      <c r="BIC115" s="168"/>
      <c r="BID115" s="168"/>
      <c r="BIE115" s="168"/>
      <c r="BIF115" s="168"/>
      <c r="BIG115" s="168"/>
      <c r="BIH115" s="168"/>
      <c r="BII115" s="168"/>
      <c r="BIJ115" s="168"/>
      <c r="BIK115" s="168"/>
      <c r="BIL115" s="168"/>
      <c r="BIM115" s="168"/>
      <c r="BIN115" s="168"/>
      <c r="BIO115" s="168"/>
      <c r="BIP115" s="168"/>
      <c r="BIQ115" s="168"/>
      <c r="BIR115" s="168"/>
      <c r="BIS115" s="168"/>
      <c r="BIT115" s="168"/>
      <c r="BIU115" s="168"/>
      <c r="BIV115" s="168"/>
      <c r="BIW115" s="168"/>
      <c r="BIX115" s="168"/>
      <c r="BIY115" s="168"/>
      <c r="BIZ115" s="168"/>
      <c r="BJA115" s="168"/>
      <c r="BJB115" s="168"/>
      <c r="BJC115" s="168"/>
      <c r="BJD115" s="168"/>
      <c r="BJE115" s="168"/>
      <c r="BJF115" s="168"/>
      <c r="BJG115" s="168"/>
      <c r="BJH115" s="168"/>
      <c r="BJI115" s="168"/>
      <c r="BJJ115" s="168"/>
      <c r="BJK115" s="168"/>
      <c r="BJL115" s="168"/>
      <c r="BJM115" s="168"/>
      <c r="BJN115" s="168"/>
      <c r="BJO115" s="168"/>
      <c r="BJP115" s="168"/>
      <c r="BJQ115" s="168"/>
      <c r="BJR115" s="168"/>
      <c r="BJS115" s="168"/>
      <c r="BJT115" s="168"/>
      <c r="BJU115" s="168"/>
      <c r="BJV115" s="168"/>
      <c r="BJW115" s="168"/>
      <c r="BJX115" s="168"/>
      <c r="BJY115" s="168"/>
      <c r="BJZ115" s="168"/>
      <c r="BKA115" s="168"/>
      <c r="BKB115" s="168"/>
      <c r="BKC115" s="168"/>
      <c r="BKD115" s="168"/>
      <c r="BKE115" s="168"/>
      <c r="BKF115" s="168"/>
      <c r="BKG115" s="168"/>
      <c r="BKH115" s="168"/>
      <c r="BKI115" s="168"/>
      <c r="BKJ115" s="168"/>
      <c r="BKK115" s="168"/>
      <c r="BKL115" s="168"/>
      <c r="BKM115" s="168"/>
      <c r="BKN115" s="168"/>
      <c r="BKO115" s="168"/>
      <c r="BKP115" s="168"/>
      <c r="BKQ115" s="168"/>
      <c r="BKR115" s="168"/>
      <c r="BKS115" s="168"/>
      <c r="BKT115" s="168"/>
      <c r="BKU115" s="168"/>
      <c r="BKV115" s="168"/>
      <c r="BKW115" s="168"/>
      <c r="BKX115" s="168"/>
      <c r="BKY115" s="168"/>
      <c r="BKZ115" s="168"/>
      <c r="BLA115" s="168"/>
      <c r="BLB115" s="168"/>
      <c r="BLC115" s="168"/>
      <c r="BLD115" s="168"/>
      <c r="BLE115" s="168"/>
      <c r="BLF115" s="168"/>
      <c r="BLG115" s="168"/>
      <c r="BLH115" s="168"/>
      <c r="BLI115" s="168"/>
      <c r="BLJ115" s="168"/>
      <c r="BLK115" s="168"/>
      <c r="BLL115" s="168"/>
      <c r="BLM115" s="168"/>
      <c r="BLN115" s="168"/>
      <c r="BLO115" s="168"/>
      <c r="BLP115" s="168"/>
      <c r="BLQ115" s="168"/>
      <c r="BLR115" s="168"/>
      <c r="BLS115" s="168"/>
      <c r="BLT115" s="168"/>
      <c r="BLU115" s="168"/>
      <c r="BLV115" s="168"/>
      <c r="BLW115" s="168"/>
      <c r="BLX115" s="168"/>
      <c r="BLY115" s="168"/>
      <c r="BLZ115" s="168"/>
      <c r="BMA115" s="168"/>
      <c r="BMB115" s="168"/>
      <c r="BMC115" s="168"/>
      <c r="BMD115" s="168"/>
      <c r="BME115" s="168"/>
      <c r="BMF115" s="168"/>
      <c r="BMG115" s="168"/>
      <c r="BMH115" s="168"/>
      <c r="BMI115" s="168"/>
      <c r="BMJ115" s="168"/>
      <c r="BMK115" s="168"/>
      <c r="BML115" s="168"/>
      <c r="BMM115" s="168"/>
      <c r="BMN115" s="168"/>
      <c r="BMO115" s="168"/>
      <c r="BMP115" s="168"/>
      <c r="BMQ115" s="168"/>
      <c r="BMR115" s="168"/>
      <c r="BMS115" s="168"/>
      <c r="BMT115" s="168"/>
      <c r="BMU115" s="168"/>
      <c r="BMV115" s="168"/>
      <c r="BMW115" s="168"/>
      <c r="BMX115" s="168"/>
      <c r="BMY115" s="168"/>
      <c r="BMZ115" s="168"/>
      <c r="BNA115" s="168"/>
      <c r="BNB115" s="168"/>
      <c r="BNC115" s="168"/>
      <c r="BND115" s="168"/>
      <c r="BNE115" s="168"/>
      <c r="BNF115" s="168"/>
      <c r="BNG115" s="168"/>
      <c r="BNH115" s="168"/>
      <c r="BNI115" s="168"/>
      <c r="BNJ115" s="168"/>
      <c r="BNK115" s="168"/>
      <c r="BNL115" s="168"/>
      <c r="BNM115" s="168"/>
      <c r="BNN115" s="168"/>
      <c r="BNO115" s="168"/>
      <c r="BNP115" s="168"/>
      <c r="BNQ115" s="168"/>
      <c r="BNR115" s="168"/>
      <c r="BNS115" s="168"/>
      <c r="BNT115" s="168"/>
      <c r="BNU115" s="168"/>
      <c r="BNV115" s="168"/>
      <c r="BNW115" s="168"/>
      <c r="BNX115" s="168"/>
      <c r="BNY115" s="168"/>
      <c r="BNZ115" s="168"/>
      <c r="BOA115" s="168"/>
      <c r="BOB115" s="168"/>
      <c r="BOC115" s="168"/>
      <c r="BOD115" s="168"/>
      <c r="BOE115" s="168"/>
      <c r="BOF115" s="168"/>
      <c r="BOG115" s="168"/>
      <c r="BOH115" s="168"/>
      <c r="BOI115" s="168"/>
      <c r="BOJ115" s="168"/>
      <c r="BOK115" s="168"/>
      <c r="BOL115" s="168"/>
      <c r="BOM115" s="168"/>
      <c r="BON115" s="168"/>
      <c r="BOO115" s="168"/>
      <c r="BOP115" s="168"/>
      <c r="BOQ115" s="168"/>
      <c r="BOR115" s="168"/>
      <c r="BOS115" s="168"/>
      <c r="BOT115" s="168"/>
      <c r="BOU115" s="168"/>
      <c r="BOV115" s="168"/>
      <c r="BOW115" s="168"/>
      <c r="BOX115" s="168"/>
      <c r="BOY115" s="168"/>
      <c r="BOZ115" s="168"/>
      <c r="BPA115" s="168"/>
      <c r="BPB115" s="168"/>
      <c r="BPC115" s="168"/>
      <c r="BPD115" s="168"/>
      <c r="BPE115" s="168"/>
      <c r="BPF115" s="168"/>
      <c r="BPG115" s="168"/>
      <c r="BPH115" s="168"/>
      <c r="BPI115" s="168"/>
      <c r="BPJ115" s="168"/>
      <c r="BPK115" s="168"/>
      <c r="BPL115" s="168"/>
      <c r="BPM115" s="168"/>
      <c r="BPN115" s="168"/>
      <c r="BPO115" s="168"/>
      <c r="BPP115" s="168"/>
      <c r="BPQ115" s="168"/>
      <c r="BPR115" s="168"/>
      <c r="BPS115" s="168"/>
      <c r="BPT115" s="168"/>
      <c r="BPU115" s="168"/>
      <c r="BPV115" s="168"/>
      <c r="BPW115" s="168"/>
      <c r="BPX115" s="168"/>
      <c r="BPY115" s="168"/>
      <c r="BPZ115" s="168"/>
      <c r="BQA115" s="168"/>
      <c r="BQB115" s="168"/>
      <c r="BQC115" s="168"/>
      <c r="BQD115" s="168"/>
      <c r="BQE115" s="168"/>
      <c r="BQF115" s="168"/>
      <c r="BQG115" s="168"/>
      <c r="BQH115" s="168"/>
      <c r="BQI115" s="168"/>
      <c r="BQJ115" s="168"/>
      <c r="BQK115" s="168"/>
      <c r="BQL115" s="168"/>
      <c r="BQM115" s="168"/>
      <c r="BQN115" s="168"/>
      <c r="BQO115" s="168"/>
      <c r="BQP115" s="168"/>
      <c r="BQQ115" s="168"/>
      <c r="BQR115" s="168"/>
      <c r="BQS115" s="168"/>
      <c r="BQT115" s="168"/>
      <c r="BQU115" s="168"/>
      <c r="BQV115" s="168"/>
      <c r="BQW115" s="168"/>
      <c r="BQX115" s="168"/>
      <c r="BQY115" s="168"/>
      <c r="BQZ115" s="168"/>
      <c r="BRA115" s="168"/>
      <c r="BRB115" s="168"/>
      <c r="BRC115" s="168"/>
      <c r="BRD115" s="168"/>
      <c r="BRE115" s="168"/>
      <c r="BRF115" s="168"/>
      <c r="BRG115" s="168"/>
      <c r="BRH115" s="168"/>
      <c r="BRI115" s="168"/>
      <c r="BRJ115" s="168"/>
      <c r="BRK115" s="168"/>
      <c r="BRL115" s="168"/>
      <c r="BRM115" s="168"/>
      <c r="BRN115" s="168"/>
      <c r="BRO115" s="168"/>
      <c r="BRP115" s="168"/>
      <c r="BRQ115" s="168"/>
      <c r="BRR115" s="168"/>
      <c r="BRS115" s="168"/>
      <c r="BRT115" s="168"/>
      <c r="BRU115" s="168"/>
      <c r="BRV115" s="168"/>
      <c r="BRW115" s="168"/>
      <c r="BRX115" s="168"/>
      <c r="BRY115" s="168"/>
      <c r="BRZ115" s="168"/>
      <c r="BSA115" s="168"/>
      <c r="BSB115" s="168"/>
      <c r="BSC115" s="168"/>
      <c r="BSD115" s="168"/>
      <c r="BSE115" s="168"/>
      <c r="BSF115" s="168"/>
      <c r="BSG115" s="168"/>
      <c r="BSH115" s="168"/>
      <c r="BSI115" s="168"/>
      <c r="BSJ115" s="168"/>
      <c r="BSK115" s="168"/>
      <c r="BSL115" s="168"/>
      <c r="BSM115" s="168"/>
      <c r="BSN115" s="168"/>
      <c r="BSO115" s="168"/>
      <c r="BSP115" s="168"/>
      <c r="BSQ115" s="168"/>
      <c r="BSR115" s="168"/>
      <c r="BSS115" s="168"/>
      <c r="BST115" s="168"/>
      <c r="BSU115" s="168"/>
      <c r="BSV115" s="168"/>
      <c r="BSW115" s="168"/>
      <c r="BSX115" s="168"/>
      <c r="BSY115" s="168"/>
      <c r="BSZ115" s="168"/>
      <c r="BTA115" s="168"/>
      <c r="BTB115" s="168"/>
      <c r="BTC115" s="168"/>
      <c r="BTD115" s="168"/>
      <c r="BTE115" s="168"/>
      <c r="BTF115" s="168"/>
      <c r="BTG115" s="168"/>
      <c r="BTH115" s="168"/>
      <c r="BTI115" s="168"/>
      <c r="BTJ115" s="168"/>
      <c r="BTK115" s="168"/>
      <c r="BTL115" s="168"/>
      <c r="BTM115" s="168"/>
      <c r="BTN115" s="168"/>
      <c r="BTO115" s="168"/>
      <c r="BTP115" s="168"/>
      <c r="BTQ115" s="168"/>
      <c r="BTR115" s="168"/>
      <c r="BTS115" s="168"/>
      <c r="BTT115" s="168"/>
      <c r="BTU115" s="168"/>
      <c r="BTV115" s="168"/>
      <c r="BTW115" s="168"/>
      <c r="BTX115" s="168"/>
      <c r="BTY115" s="168"/>
      <c r="BTZ115" s="168"/>
      <c r="BUA115" s="168"/>
      <c r="BUB115" s="168"/>
      <c r="BUC115" s="168"/>
      <c r="BUD115" s="168"/>
      <c r="BUE115" s="168"/>
      <c r="BUF115" s="168"/>
      <c r="BUG115" s="168"/>
      <c r="BUH115" s="168"/>
      <c r="BUI115" s="168"/>
      <c r="BUJ115" s="168"/>
      <c r="BUK115" s="168"/>
      <c r="BUL115" s="168"/>
      <c r="BUM115" s="168"/>
      <c r="BUN115" s="168"/>
      <c r="BUO115" s="168"/>
      <c r="BUP115" s="168"/>
      <c r="BUQ115" s="168"/>
      <c r="BUR115" s="168"/>
      <c r="BUS115" s="168"/>
      <c r="BUT115" s="168"/>
      <c r="BUU115" s="168"/>
      <c r="BUV115" s="168"/>
      <c r="BUW115" s="168"/>
      <c r="BUX115" s="168"/>
      <c r="BUY115" s="168"/>
      <c r="BUZ115" s="168"/>
      <c r="BVA115" s="168"/>
      <c r="BVB115" s="168"/>
      <c r="BVC115" s="168"/>
      <c r="BVD115" s="168"/>
      <c r="BVE115" s="168"/>
      <c r="BVF115" s="168"/>
      <c r="BVG115" s="168"/>
      <c r="BVH115" s="168"/>
      <c r="BVI115" s="168"/>
      <c r="BVJ115" s="168"/>
      <c r="BVK115" s="168"/>
      <c r="BVL115" s="168"/>
      <c r="BVM115" s="168"/>
      <c r="BVN115" s="168"/>
      <c r="BVO115" s="168"/>
      <c r="BVP115" s="168"/>
      <c r="BVQ115" s="168"/>
      <c r="BVR115" s="168"/>
      <c r="BVS115" s="168"/>
      <c r="BVT115" s="168"/>
      <c r="BVU115" s="168"/>
      <c r="BVV115" s="168"/>
      <c r="BVW115" s="168"/>
      <c r="BVX115" s="168"/>
      <c r="BVY115" s="168"/>
      <c r="BVZ115" s="168"/>
      <c r="BWA115" s="168"/>
      <c r="BWB115" s="168"/>
      <c r="BWC115" s="168"/>
      <c r="BWD115" s="168"/>
      <c r="BWE115" s="168"/>
      <c r="BWF115" s="168"/>
      <c r="BWG115" s="168"/>
      <c r="BWH115" s="168"/>
      <c r="BWI115" s="168"/>
      <c r="BWJ115" s="168"/>
      <c r="BWK115" s="168"/>
      <c r="BWL115" s="168"/>
      <c r="BWM115" s="168"/>
      <c r="BWN115" s="168"/>
      <c r="BWO115" s="168"/>
      <c r="BWP115" s="168"/>
      <c r="BWQ115" s="168"/>
      <c r="BWR115" s="168"/>
      <c r="BWS115" s="168"/>
      <c r="BWT115" s="168"/>
      <c r="BWU115" s="168"/>
      <c r="BWV115" s="168"/>
      <c r="BWW115" s="168"/>
      <c r="BWX115" s="168"/>
      <c r="BWY115" s="168"/>
      <c r="BWZ115" s="168"/>
      <c r="BXA115" s="168"/>
      <c r="BXB115" s="168"/>
      <c r="BXC115" s="168"/>
      <c r="BXD115" s="168"/>
      <c r="BXE115" s="168"/>
      <c r="BXF115" s="168"/>
      <c r="BXG115" s="168"/>
      <c r="BXH115" s="168"/>
      <c r="BXI115" s="168"/>
      <c r="BXJ115" s="168"/>
      <c r="BXK115" s="168"/>
      <c r="BXL115" s="168"/>
      <c r="BXM115" s="168"/>
      <c r="BXN115" s="168"/>
      <c r="BXO115" s="168"/>
      <c r="BXP115" s="168"/>
      <c r="BXQ115" s="168"/>
      <c r="BXR115" s="168"/>
      <c r="BXS115" s="168"/>
      <c r="BXT115" s="168"/>
      <c r="BXU115" s="168"/>
      <c r="BXV115" s="168"/>
      <c r="BXW115" s="168"/>
      <c r="BXX115" s="168"/>
      <c r="BXY115" s="168"/>
      <c r="BXZ115" s="168"/>
      <c r="BYA115" s="168"/>
      <c r="BYB115" s="168"/>
      <c r="BYC115" s="168"/>
      <c r="BYD115" s="168"/>
      <c r="BYE115" s="168"/>
      <c r="BYF115" s="168"/>
      <c r="BYG115" s="168"/>
      <c r="BYH115" s="168"/>
      <c r="BYI115" s="168"/>
      <c r="BYJ115" s="168"/>
      <c r="BYK115" s="168"/>
      <c r="BYL115" s="168"/>
      <c r="BYM115" s="168"/>
      <c r="BYN115" s="168"/>
      <c r="BYO115" s="168"/>
      <c r="BYP115" s="168"/>
      <c r="BYQ115" s="168"/>
      <c r="BYR115" s="168"/>
      <c r="BYS115" s="168"/>
      <c r="BYT115" s="168"/>
      <c r="BYU115" s="168"/>
      <c r="BYV115" s="168"/>
      <c r="BYW115" s="168"/>
      <c r="BYX115" s="168"/>
      <c r="BYY115" s="168"/>
      <c r="BYZ115" s="168"/>
      <c r="BZA115" s="168"/>
      <c r="BZB115" s="168"/>
      <c r="BZC115" s="168"/>
      <c r="BZD115" s="168"/>
      <c r="BZE115" s="168"/>
      <c r="BZF115" s="168"/>
      <c r="BZG115" s="168"/>
      <c r="BZH115" s="168"/>
      <c r="BZI115" s="168"/>
      <c r="BZJ115" s="168"/>
      <c r="BZK115" s="168"/>
      <c r="BZL115" s="168"/>
      <c r="BZM115" s="168"/>
      <c r="BZN115" s="168"/>
      <c r="BZO115" s="168"/>
      <c r="BZP115" s="168"/>
      <c r="BZQ115" s="168"/>
      <c r="BZR115" s="168"/>
      <c r="BZS115" s="168"/>
      <c r="BZT115" s="168"/>
      <c r="BZU115" s="168"/>
      <c r="BZV115" s="168"/>
      <c r="BZW115" s="168"/>
      <c r="BZX115" s="168"/>
      <c r="BZY115" s="168"/>
      <c r="BZZ115" s="168"/>
      <c r="CAA115" s="168"/>
      <c r="CAB115" s="168"/>
      <c r="CAC115" s="168"/>
      <c r="CAD115" s="168"/>
      <c r="CAE115" s="168"/>
      <c r="CAF115" s="168"/>
      <c r="CAG115" s="168"/>
      <c r="CAH115" s="168"/>
      <c r="CAI115" s="168"/>
      <c r="CAJ115" s="168"/>
      <c r="CAK115" s="168"/>
      <c r="CAL115" s="168"/>
      <c r="CAM115" s="168"/>
      <c r="CAN115" s="168"/>
      <c r="CAO115" s="168"/>
      <c r="CAP115" s="168"/>
      <c r="CAQ115" s="168"/>
      <c r="CAR115" s="168"/>
      <c r="CAS115" s="168"/>
      <c r="CAT115" s="168"/>
      <c r="CAU115" s="168"/>
      <c r="CAV115" s="168"/>
      <c r="CAW115" s="168"/>
      <c r="CAX115" s="168"/>
      <c r="CAY115" s="168"/>
      <c r="CAZ115" s="168"/>
      <c r="CBA115" s="168"/>
      <c r="CBB115" s="168"/>
      <c r="CBC115" s="168"/>
      <c r="CBD115" s="168"/>
      <c r="CBE115" s="168"/>
      <c r="CBF115" s="168"/>
      <c r="CBG115" s="168"/>
      <c r="CBH115" s="168"/>
      <c r="CBI115" s="168"/>
      <c r="CBJ115" s="168"/>
      <c r="CBK115" s="168"/>
      <c r="CBL115" s="168"/>
      <c r="CBM115" s="168"/>
      <c r="CBN115" s="168"/>
      <c r="CBO115" s="168"/>
      <c r="CBP115" s="168"/>
      <c r="CBQ115" s="168"/>
      <c r="CBR115" s="168"/>
      <c r="CBS115" s="168"/>
      <c r="CBT115" s="168"/>
      <c r="CBU115" s="168"/>
      <c r="CBV115" s="168"/>
      <c r="CBW115" s="168"/>
      <c r="CBX115" s="168"/>
      <c r="CBY115" s="168"/>
      <c r="CBZ115" s="168"/>
      <c r="CCA115" s="168"/>
      <c r="CCB115" s="168"/>
      <c r="CCC115" s="168"/>
      <c r="CCD115" s="168"/>
      <c r="CCE115" s="168"/>
      <c r="CCF115" s="168"/>
      <c r="CCG115" s="168"/>
      <c r="CCH115" s="168"/>
      <c r="CCI115" s="168"/>
      <c r="CCJ115" s="168"/>
      <c r="CCK115" s="168"/>
      <c r="CCL115" s="168"/>
      <c r="CCM115" s="168"/>
      <c r="CCN115" s="168"/>
      <c r="CCO115" s="168"/>
      <c r="CCP115" s="168"/>
      <c r="CCQ115" s="168"/>
      <c r="CCR115" s="168"/>
      <c r="CCS115" s="168"/>
      <c r="CCT115" s="168"/>
      <c r="CCU115" s="168"/>
      <c r="CCV115" s="168"/>
      <c r="CCW115" s="168"/>
      <c r="CCX115" s="168"/>
      <c r="CCY115" s="168"/>
      <c r="CCZ115" s="168"/>
      <c r="CDA115" s="168"/>
      <c r="CDB115" s="168"/>
      <c r="CDC115" s="168"/>
      <c r="CDD115" s="168"/>
      <c r="CDE115" s="168"/>
      <c r="CDF115" s="168"/>
      <c r="CDG115" s="168"/>
      <c r="CDH115" s="168"/>
      <c r="CDI115" s="168"/>
      <c r="CDJ115" s="168"/>
      <c r="CDK115" s="168"/>
      <c r="CDL115" s="168"/>
      <c r="CDM115" s="168"/>
      <c r="CDN115" s="168"/>
      <c r="CDO115" s="168"/>
      <c r="CDP115" s="168"/>
      <c r="CDQ115" s="168"/>
      <c r="CDR115" s="168"/>
      <c r="CDS115" s="168"/>
      <c r="CDT115" s="168"/>
      <c r="CDU115" s="168"/>
      <c r="CDV115" s="168"/>
      <c r="CDW115" s="168"/>
      <c r="CDX115" s="168"/>
      <c r="CDY115" s="168"/>
      <c r="CDZ115" s="168"/>
      <c r="CEA115" s="168"/>
      <c r="CEB115" s="168"/>
      <c r="CEC115" s="168"/>
      <c r="CED115" s="168"/>
      <c r="CEE115" s="168"/>
      <c r="CEF115" s="168"/>
      <c r="CEG115" s="168"/>
      <c r="CEH115" s="168"/>
      <c r="CEI115" s="168"/>
      <c r="CEJ115" s="168"/>
      <c r="CEK115" s="168"/>
      <c r="CEL115" s="168"/>
      <c r="CEM115" s="168"/>
      <c r="CEN115" s="168"/>
      <c r="CEO115" s="168"/>
      <c r="CEP115" s="168"/>
      <c r="CEQ115" s="168"/>
      <c r="CER115" s="168"/>
      <c r="CES115" s="168"/>
      <c r="CET115" s="168"/>
      <c r="CEU115" s="168"/>
      <c r="CEV115" s="168"/>
      <c r="CEW115" s="168"/>
      <c r="CEX115" s="168"/>
      <c r="CEY115" s="168"/>
      <c r="CEZ115" s="168"/>
      <c r="CFA115" s="168"/>
      <c r="CFB115" s="168"/>
      <c r="CFC115" s="168"/>
      <c r="CFD115" s="168"/>
      <c r="CFE115" s="168"/>
      <c r="CFF115" s="168"/>
      <c r="CFG115" s="168"/>
      <c r="CFH115" s="168"/>
      <c r="CFI115" s="168"/>
      <c r="CFJ115" s="168"/>
      <c r="CFK115" s="168"/>
      <c r="CFL115" s="168"/>
      <c r="CFM115" s="168"/>
      <c r="CFN115" s="168"/>
      <c r="CFO115" s="168"/>
      <c r="CFP115" s="168"/>
      <c r="CFQ115" s="168"/>
      <c r="CFR115" s="168"/>
      <c r="CFS115" s="168"/>
      <c r="CFT115" s="168"/>
      <c r="CFU115" s="168"/>
      <c r="CFV115" s="168"/>
      <c r="CFW115" s="168"/>
      <c r="CFX115" s="168"/>
      <c r="CFY115" s="168"/>
      <c r="CFZ115" s="168"/>
      <c r="CGA115" s="168"/>
      <c r="CGB115" s="168"/>
      <c r="CGC115" s="168"/>
      <c r="CGD115" s="168"/>
      <c r="CGE115" s="168"/>
      <c r="CGF115" s="168"/>
      <c r="CGG115" s="168"/>
      <c r="CGH115" s="168"/>
      <c r="CGI115" s="168"/>
      <c r="CGJ115" s="168"/>
      <c r="CGK115" s="168"/>
      <c r="CGL115" s="168"/>
      <c r="CGM115" s="168"/>
      <c r="CGN115" s="168"/>
      <c r="CGO115" s="168"/>
      <c r="CGP115" s="168"/>
      <c r="CGQ115" s="168"/>
      <c r="CGR115" s="168"/>
      <c r="CGS115" s="168"/>
      <c r="CGT115" s="168"/>
      <c r="CGU115" s="168"/>
      <c r="CGV115" s="168"/>
      <c r="CGW115" s="168"/>
      <c r="CGX115" s="168"/>
      <c r="CGY115" s="168"/>
      <c r="CGZ115" s="168"/>
      <c r="CHA115" s="168"/>
      <c r="CHB115" s="168"/>
      <c r="CHC115" s="168"/>
      <c r="CHD115" s="168"/>
      <c r="CHE115" s="168"/>
      <c r="CHF115" s="168"/>
      <c r="CHG115" s="168"/>
      <c r="CHH115" s="168"/>
      <c r="CHI115" s="168"/>
      <c r="CHJ115" s="168"/>
      <c r="CHK115" s="168"/>
      <c r="CHL115" s="168"/>
      <c r="CHM115" s="168"/>
      <c r="CHN115" s="168"/>
      <c r="CHO115" s="168"/>
      <c r="CHP115" s="168"/>
      <c r="CHQ115" s="168"/>
      <c r="CHR115" s="168"/>
      <c r="CHS115" s="168"/>
      <c r="CHT115" s="168"/>
      <c r="CHU115" s="168"/>
      <c r="CHV115" s="168"/>
      <c r="CHW115" s="168"/>
      <c r="CHX115" s="168"/>
      <c r="CHY115" s="168"/>
      <c r="CHZ115" s="168"/>
      <c r="CIA115" s="168"/>
      <c r="CIB115" s="168"/>
      <c r="CIC115" s="168"/>
      <c r="CID115" s="168"/>
      <c r="CIE115" s="168"/>
      <c r="CIF115" s="168"/>
      <c r="CIG115" s="168"/>
      <c r="CIH115" s="168"/>
      <c r="CII115" s="168"/>
      <c r="CIJ115" s="168"/>
      <c r="CIK115" s="168"/>
      <c r="CIL115" s="168"/>
      <c r="CIM115" s="168"/>
      <c r="CIN115" s="168"/>
      <c r="CIO115" s="168"/>
      <c r="CIP115" s="168"/>
      <c r="CIQ115" s="168"/>
      <c r="CIR115" s="168"/>
      <c r="CIS115" s="168"/>
      <c r="CIT115" s="168"/>
      <c r="CIU115" s="168"/>
      <c r="CIV115" s="168"/>
      <c r="CIW115" s="168"/>
      <c r="CIX115" s="168"/>
      <c r="CIY115" s="168"/>
      <c r="CIZ115" s="168"/>
      <c r="CJA115" s="168"/>
      <c r="CJB115" s="168"/>
      <c r="CJC115" s="168"/>
      <c r="CJD115" s="168"/>
      <c r="CJE115" s="168"/>
      <c r="CJF115" s="168"/>
      <c r="CJG115" s="168"/>
      <c r="CJH115" s="168"/>
      <c r="CJI115" s="168"/>
      <c r="CJJ115" s="168"/>
      <c r="CJK115" s="168"/>
      <c r="CJL115" s="168"/>
      <c r="CJM115" s="168"/>
      <c r="CJN115" s="168"/>
      <c r="CJO115" s="168"/>
      <c r="CJP115" s="168"/>
      <c r="CJQ115" s="168"/>
      <c r="CJR115" s="168"/>
      <c r="CJS115" s="168"/>
      <c r="CJT115" s="168"/>
      <c r="CJU115" s="168"/>
      <c r="CJV115" s="168"/>
      <c r="CJW115" s="168"/>
      <c r="CJX115" s="168"/>
      <c r="CJY115" s="168"/>
      <c r="CJZ115" s="168"/>
      <c r="CKA115" s="168"/>
      <c r="CKB115" s="168"/>
      <c r="CKC115" s="168"/>
      <c r="CKD115" s="168"/>
      <c r="CKE115" s="168"/>
      <c r="CKF115" s="168"/>
      <c r="CKG115" s="168"/>
      <c r="CKH115" s="168"/>
      <c r="CKI115" s="168"/>
      <c r="CKJ115" s="168"/>
      <c r="CKK115" s="168"/>
      <c r="CKL115" s="168"/>
      <c r="CKM115" s="168"/>
      <c r="CKN115" s="168"/>
      <c r="CKO115" s="168"/>
      <c r="CKP115" s="168"/>
      <c r="CKQ115" s="168"/>
      <c r="CKR115" s="168"/>
      <c r="CKS115" s="168"/>
      <c r="CKT115" s="168"/>
      <c r="CKU115" s="168"/>
      <c r="CKV115" s="168"/>
      <c r="CKW115" s="168"/>
      <c r="CKX115" s="168"/>
      <c r="CKY115" s="168"/>
      <c r="CKZ115" s="168"/>
      <c r="CLA115" s="168"/>
      <c r="CLB115" s="168"/>
      <c r="CLC115" s="168"/>
      <c r="CLD115" s="168"/>
      <c r="CLE115" s="168"/>
      <c r="CLF115" s="168"/>
      <c r="CLG115" s="168"/>
      <c r="CLH115" s="168"/>
      <c r="CLI115" s="168"/>
      <c r="CLJ115" s="168"/>
      <c r="CLK115" s="168"/>
      <c r="CLL115" s="168"/>
      <c r="CLM115" s="168"/>
      <c r="CLN115" s="168"/>
      <c r="CLO115" s="168"/>
      <c r="CLP115" s="168"/>
      <c r="CLQ115" s="168"/>
      <c r="CLR115" s="168"/>
      <c r="CLS115" s="168"/>
      <c r="CLT115" s="168"/>
      <c r="CLU115" s="168"/>
      <c r="CLV115" s="168"/>
      <c r="CLW115" s="168"/>
      <c r="CLX115" s="168"/>
      <c r="CLY115" s="168"/>
      <c r="CLZ115" s="168"/>
      <c r="CMA115" s="168"/>
      <c r="CMB115" s="168"/>
      <c r="CMC115" s="168"/>
      <c r="CMD115" s="168"/>
      <c r="CME115" s="168"/>
      <c r="CMF115" s="168"/>
      <c r="CMG115" s="168"/>
      <c r="CMH115" s="168"/>
      <c r="CMI115" s="168"/>
      <c r="CMJ115" s="168"/>
      <c r="CMK115" s="168"/>
      <c r="CML115" s="168"/>
      <c r="CMM115" s="168"/>
      <c r="CMN115" s="168"/>
      <c r="CMO115" s="168"/>
      <c r="CMP115" s="168"/>
      <c r="CMQ115" s="168"/>
      <c r="CMR115" s="168"/>
      <c r="CMS115" s="168"/>
      <c r="CMT115" s="168"/>
      <c r="CMU115" s="168"/>
      <c r="CMV115" s="168"/>
      <c r="CMW115" s="168"/>
      <c r="CMX115" s="168"/>
      <c r="CMY115" s="168"/>
      <c r="CMZ115" s="168"/>
      <c r="CNA115" s="168"/>
      <c r="CNB115" s="168"/>
      <c r="CNC115" s="168"/>
      <c r="CND115" s="168"/>
      <c r="CNE115" s="168"/>
      <c r="CNF115" s="168"/>
      <c r="CNG115" s="168"/>
      <c r="CNH115" s="168"/>
      <c r="CNI115" s="168"/>
      <c r="CNJ115" s="168"/>
      <c r="CNK115" s="168"/>
      <c r="CNL115" s="168"/>
      <c r="CNM115" s="168"/>
      <c r="CNN115" s="168"/>
      <c r="CNO115" s="168"/>
      <c r="CNP115" s="168"/>
      <c r="CNQ115" s="168"/>
      <c r="CNR115" s="168"/>
      <c r="CNS115" s="168"/>
      <c r="CNT115" s="168"/>
      <c r="CNU115" s="168"/>
      <c r="CNV115" s="168"/>
      <c r="CNW115" s="168"/>
      <c r="CNX115" s="168"/>
      <c r="CNY115" s="168"/>
      <c r="CNZ115" s="168"/>
      <c r="COA115" s="168"/>
      <c r="COB115" s="168"/>
      <c r="COC115" s="168"/>
      <c r="COD115" s="168"/>
      <c r="COE115" s="168"/>
      <c r="COF115" s="168"/>
      <c r="COG115" s="168"/>
      <c r="COH115" s="168"/>
      <c r="COI115" s="168"/>
      <c r="COJ115" s="168"/>
      <c r="COK115" s="168"/>
      <c r="COL115" s="168"/>
      <c r="COM115" s="168"/>
      <c r="CON115" s="168"/>
      <c r="COO115" s="168"/>
      <c r="COP115" s="168"/>
      <c r="COQ115" s="168"/>
      <c r="COR115" s="168"/>
      <c r="COS115" s="168"/>
      <c r="COT115" s="168"/>
      <c r="COU115" s="168"/>
      <c r="COV115" s="168"/>
      <c r="COW115" s="168"/>
      <c r="COX115" s="168"/>
      <c r="COY115" s="168"/>
      <c r="COZ115" s="168"/>
      <c r="CPA115" s="168"/>
      <c r="CPB115" s="168"/>
      <c r="CPC115" s="168"/>
      <c r="CPD115" s="168"/>
      <c r="CPE115" s="168"/>
      <c r="CPF115" s="168"/>
      <c r="CPG115" s="168"/>
      <c r="CPH115" s="168"/>
      <c r="CPI115" s="168"/>
      <c r="CPJ115" s="168"/>
      <c r="CPK115" s="168"/>
      <c r="CPL115" s="168"/>
      <c r="CPM115" s="168"/>
      <c r="CPN115" s="168"/>
      <c r="CPO115" s="168"/>
      <c r="CPP115" s="168"/>
      <c r="CPQ115" s="168"/>
      <c r="CPR115" s="168"/>
      <c r="CPS115" s="168"/>
      <c r="CPT115" s="168"/>
      <c r="CPU115" s="168"/>
      <c r="CPV115" s="168"/>
      <c r="CPW115" s="168"/>
      <c r="CPX115" s="168"/>
      <c r="CPY115" s="168"/>
      <c r="CPZ115" s="168"/>
      <c r="CQA115" s="168"/>
      <c r="CQB115" s="168"/>
      <c r="CQC115" s="168"/>
      <c r="CQD115" s="168"/>
      <c r="CQE115" s="168"/>
      <c r="CQF115" s="168"/>
      <c r="CQG115" s="168"/>
      <c r="CQH115" s="168"/>
      <c r="CQI115" s="168"/>
      <c r="CQJ115" s="168"/>
      <c r="CQK115" s="168"/>
      <c r="CQL115" s="168"/>
      <c r="CQM115" s="168"/>
      <c r="CQN115" s="168"/>
      <c r="CQO115" s="168"/>
      <c r="CQP115" s="168"/>
      <c r="CQQ115" s="168"/>
      <c r="CQR115" s="168"/>
      <c r="CQS115" s="168"/>
      <c r="CQT115" s="168"/>
      <c r="CQU115" s="168"/>
      <c r="CQV115" s="168"/>
      <c r="CQW115" s="168"/>
      <c r="CQX115" s="168"/>
      <c r="CQY115" s="168"/>
      <c r="CQZ115" s="168"/>
      <c r="CRA115" s="168"/>
      <c r="CRB115" s="168"/>
      <c r="CRC115" s="168"/>
      <c r="CRD115" s="168"/>
      <c r="CRE115" s="168"/>
      <c r="CRF115" s="168"/>
      <c r="CRG115" s="168"/>
      <c r="CRH115" s="168"/>
      <c r="CRI115" s="168"/>
      <c r="CRJ115" s="168"/>
      <c r="CRK115" s="168"/>
      <c r="CRL115" s="168"/>
      <c r="CRM115" s="168"/>
      <c r="CRN115" s="168"/>
      <c r="CRO115" s="168"/>
      <c r="CRP115" s="168"/>
      <c r="CRQ115" s="168"/>
      <c r="CRR115" s="168"/>
      <c r="CRS115" s="168"/>
      <c r="CRT115" s="168"/>
      <c r="CRU115" s="168"/>
      <c r="CRV115" s="168"/>
      <c r="CRW115" s="168"/>
      <c r="CRX115" s="168"/>
      <c r="CRY115" s="168"/>
      <c r="CRZ115" s="168"/>
      <c r="CSA115" s="168"/>
      <c r="CSB115" s="168"/>
      <c r="CSC115" s="168"/>
      <c r="CSD115" s="168"/>
      <c r="CSE115" s="168"/>
      <c r="CSF115" s="168"/>
      <c r="CSG115" s="168"/>
      <c r="CSH115" s="168"/>
      <c r="CSI115" s="168"/>
      <c r="CSJ115" s="168"/>
      <c r="CSK115" s="168"/>
      <c r="CSL115" s="168"/>
      <c r="CSM115" s="168"/>
      <c r="CSN115" s="168"/>
      <c r="CSO115" s="168"/>
      <c r="CSP115" s="168"/>
      <c r="CSQ115" s="168"/>
      <c r="CSR115" s="168"/>
      <c r="CSS115" s="168"/>
      <c r="CST115" s="168"/>
      <c r="CSU115" s="168"/>
      <c r="CSV115" s="168"/>
      <c r="CSW115" s="168"/>
      <c r="CSX115" s="168"/>
      <c r="CSY115" s="168"/>
      <c r="CSZ115" s="168"/>
      <c r="CTA115" s="168"/>
      <c r="CTB115" s="168"/>
      <c r="CTC115" s="168"/>
      <c r="CTD115" s="168"/>
      <c r="CTE115" s="168"/>
      <c r="CTF115" s="168"/>
      <c r="CTG115" s="168"/>
      <c r="CTH115" s="168"/>
      <c r="CTI115" s="168"/>
      <c r="CTJ115" s="168"/>
      <c r="CTK115" s="168"/>
      <c r="CTL115" s="168"/>
      <c r="CTM115" s="168"/>
      <c r="CTN115" s="168"/>
      <c r="CTO115" s="168"/>
      <c r="CTP115" s="168"/>
      <c r="CTQ115" s="168"/>
      <c r="CTR115" s="168"/>
      <c r="CTS115" s="168"/>
      <c r="CTT115" s="168"/>
      <c r="CTU115" s="168"/>
      <c r="CTV115" s="168"/>
      <c r="CTW115" s="168"/>
      <c r="CTX115" s="168"/>
      <c r="CTY115" s="168"/>
      <c r="CTZ115" s="168"/>
      <c r="CUA115" s="168"/>
      <c r="CUB115" s="168"/>
      <c r="CUC115" s="168"/>
      <c r="CUD115" s="168"/>
      <c r="CUE115" s="168"/>
      <c r="CUF115" s="168"/>
      <c r="CUG115" s="168"/>
      <c r="CUH115" s="168"/>
      <c r="CUI115" s="168"/>
      <c r="CUJ115" s="168"/>
      <c r="CUK115" s="168"/>
      <c r="CUL115" s="168"/>
      <c r="CUM115" s="168"/>
      <c r="CUN115" s="168"/>
      <c r="CUO115" s="168"/>
      <c r="CUP115" s="168"/>
      <c r="CUQ115" s="168"/>
      <c r="CUR115" s="168"/>
      <c r="CUS115" s="168"/>
      <c r="CUT115" s="168"/>
      <c r="CUU115" s="168"/>
      <c r="CUV115" s="168"/>
      <c r="CUW115" s="168"/>
      <c r="CUX115" s="168"/>
      <c r="CUY115" s="168"/>
      <c r="CUZ115" s="168"/>
      <c r="CVA115" s="168"/>
      <c r="CVB115" s="168"/>
      <c r="CVC115" s="168"/>
      <c r="CVD115" s="168"/>
      <c r="CVE115" s="168"/>
      <c r="CVF115" s="168"/>
      <c r="CVG115" s="168"/>
      <c r="CVH115" s="168"/>
      <c r="CVI115" s="168"/>
      <c r="CVJ115" s="168"/>
      <c r="CVK115" s="168"/>
      <c r="CVL115" s="168"/>
      <c r="CVM115" s="168"/>
      <c r="CVN115" s="168"/>
      <c r="CVO115" s="168"/>
      <c r="CVP115" s="168"/>
      <c r="CVQ115" s="168"/>
      <c r="CVR115" s="168"/>
      <c r="CVS115" s="168"/>
      <c r="CVT115" s="168"/>
      <c r="CVU115" s="168"/>
      <c r="CVV115" s="168"/>
      <c r="CVW115" s="168"/>
      <c r="CVX115" s="168"/>
      <c r="CVY115" s="168"/>
      <c r="CVZ115" s="168"/>
      <c r="CWA115" s="168"/>
      <c r="CWB115" s="168"/>
      <c r="CWC115" s="168"/>
      <c r="CWD115" s="168"/>
      <c r="CWE115" s="168"/>
      <c r="CWF115" s="168"/>
      <c r="CWG115" s="168"/>
      <c r="CWH115" s="168"/>
      <c r="CWI115" s="168"/>
      <c r="CWJ115" s="168"/>
      <c r="CWK115" s="168"/>
      <c r="CWL115" s="168"/>
      <c r="CWM115" s="168"/>
      <c r="CWN115" s="168"/>
      <c r="CWO115" s="168"/>
      <c r="CWP115" s="168"/>
      <c r="CWQ115" s="168"/>
      <c r="CWR115" s="168"/>
      <c r="CWS115" s="168"/>
      <c r="CWT115" s="168"/>
      <c r="CWU115" s="168"/>
      <c r="CWV115" s="168"/>
      <c r="CWW115" s="168"/>
      <c r="CWX115" s="168"/>
      <c r="CWY115" s="168"/>
      <c r="CWZ115" s="168"/>
      <c r="CXA115" s="168"/>
      <c r="CXB115" s="168"/>
      <c r="CXC115" s="168"/>
      <c r="CXD115" s="168"/>
      <c r="CXE115" s="168"/>
      <c r="CXF115" s="168"/>
      <c r="CXG115" s="168"/>
      <c r="CXH115" s="168"/>
      <c r="CXI115" s="168"/>
      <c r="CXJ115" s="168"/>
      <c r="CXK115" s="168"/>
      <c r="CXL115" s="168"/>
      <c r="CXM115" s="168"/>
      <c r="CXN115" s="168"/>
      <c r="CXO115" s="168"/>
      <c r="CXP115" s="168"/>
      <c r="CXQ115" s="168"/>
      <c r="CXR115" s="168"/>
      <c r="CXS115" s="168"/>
      <c r="CXT115" s="168"/>
      <c r="CXU115" s="168"/>
      <c r="CXV115" s="168"/>
      <c r="CXW115" s="168"/>
      <c r="CXX115" s="168"/>
      <c r="CXY115" s="168"/>
      <c r="CXZ115" s="168"/>
      <c r="CYA115" s="168"/>
      <c r="CYB115" s="168"/>
      <c r="CYC115" s="168"/>
      <c r="CYD115" s="168"/>
      <c r="CYE115" s="168"/>
      <c r="CYF115" s="168"/>
      <c r="CYG115" s="168"/>
      <c r="CYH115" s="168"/>
      <c r="CYI115" s="168"/>
      <c r="CYJ115" s="168"/>
      <c r="CYK115" s="168"/>
      <c r="CYL115" s="168"/>
      <c r="CYM115" s="168"/>
      <c r="CYN115" s="168"/>
      <c r="CYO115" s="168"/>
      <c r="CYP115" s="168"/>
      <c r="CYQ115" s="168"/>
      <c r="CYR115" s="168"/>
      <c r="CYS115" s="168"/>
      <c r="CYT115" s="168"/>
      <c r="CYU115" s="168"/>
      <c r="CYV115" s="168"/>
      <c r="CYW115" s="168"/>
      <c r="CYX115" s="168"/>
      <c r="CYY115" s="168"/>
      <c r="CYZ115" s="168"/>
      <c r="CZA115" s="168"/>
      <c r="CZB115" s="168"/>
      <c r="CZC115" s="168"/>
      <c r="CZD115" s="168"/>
      <c r="CZE115" s="168"/>
      <c r="CZF115" s="168"/>
      <c r="CZG115" s="168"/>
      <c r="CZH115" s="168"/>
      <c r="CZI115" s="168"/>
      <c r="CZJ115" s="168"/>
      <c r="CZK115" s="168"/>
      <c r="CZL115" s="168"/>
      <c r="CZM115" s="168"/>
      <c r="CZN115" s="168"/>
      <c r="CZO115" s="168"/>
      <c r="CZP115" s="168"/>
      <c r="CZQ115" s="168"/>
      <c r="CZR115" s="168"/>
      <c r="CZS115" s="168"/>
      <c r="CZT115" s="168"/>
      <c r="CZU115" s="168"/>
      <c r="CZV115" s="168"/>
      <c r="CZW115" s="168"/>
      <c r="CZX115" s="168"/>
      <c r="CZY115" s="168"/>
      <c r="CZZ115" s="168"/>
      <c r="DAA115" s="168"/>
      <c r="DAB115" s="168"/>
      <c r="DAC115" s="168"/>
      <c r="DAD115" s="168"/>
      <c r="DAE115" s="168"/>
      <c r="DAF115" s="168"/>
      <c r="DAG115" s="168"/>
      <c r="DAH115" s="168"/>
      <c r="DAI115" s="168"/>
      <c r="DAJ115" s="168"/>
      <c r="DAK115" s="168"/>
      <c r="DAL115" s="168"/>
      <c r="DAM115" s="168"/>
      <c r="DAN115" s="168"/>
      <c r="DAO115" s="168"/>
      <c r="DAP115" s="168"/>
      <c r="DAQ115" s="168"/>
      <c r="DAR115" s="168"/>
      <c r="DAS115" s="168"/>
      <c r="DAT115" s="168"/>
      <c r="DAU115" s="168"/>
      <c r="DAV115" s="168"/>
      <c r="DAW115" s="168"/>
      <c r="DAX115" s="168"/>
      <c r="DAY115" s="168"/>
      <c r="DAZ115" s="168"/>
      <c r="DBA115" s="168"/>
      <c r="DBB115" s="168"/>
      <c r="DBC115" s="168"/>
      <c r="DBD115" s="168"/>
      <c r="DBE115" s="168"/>
      <c r="DBF115" s="168"/>
      <c r="DBG115" s="168"/>
      <c r="DBH115" s="168"/>
      <c r="DBI115" s="168"/>
      <c r="DBJ115" s="168"/>
      <c r="DBK115" s="168"/>
      <c r="DBL115" s="168"/>
      <c r="DBM115" s="168"/>
      <c r="DBN115" s="168"/>
      <c r="DBO115" s="168"/>
      <c r="DBP115" s="168"/>
      <c r="DBQ115" s="168"/>
      <c r="DBR115" s="168"/>
      <c r="DBS115" s="168"/>
      <c r="DBT115" s="168"/>
      <c r="DBU115" s="168"/>
      <c r="DBV115" s="168"/>
      <c r="DBW115" s="168"/>
      <c r="DBX115" s="168"/>
      <c r="DBY115" s="168"/>
      <c r="DBZ115" s="168"/>
      <c r="DCA115" s="168"/>
      <c r="DCB115" s="168"/>
      <c r="DCC115" s="168"/>
      <c r="DCD115" s="168"/>
      <c r="DCE115" s="168"/>
      <c r="DCF115" s="168"/>
      <c r="DCG115" s="168"/>
      <c r="DCH115" s="168"/>
      <c r="DCI115" s="168"/>
      <c r="DCJ115" s="168"/>
      <c r="DCK115" s="168"/>
      <c r="DCL115" s="168"/>
      <c r="DCM115" s="168"/>
      <c r="DCN115" s="168"/>
      <c r="DCO115" s="168"/>
      <c r="DCP115" s="168"/>
      <c r="DCQ115" s="168"/>
      <c r="DCR115" s="168"/>
      <c r="DCS115" s="168"/>
      <c r="DCT115" s="168"/>
      <c r="DCU115" s="168"/>
      <c r="DCV115" s="168"/>
      <c r="DCW115" s="168"/>
      <c r="DCX115" s="168"/>
      <c r="DCY115" s="168"/>
      <c r="DCZ115" s="168"/>
      <c r="DDA115" s="168"/>
      <c r="DDB115" s="168"/>
      <c r="DDC115" s="168"/>
      <c r="DDD115" s="168"/>
      <c r="DDE115" s="168"/>
      <c r="DDF115" s="168"/>
      <c r="DDG115" s="168"/>
      <c r="DDH115" s="168"/>
      <c r="DDI115" s="168"/>
      <c r="DDJ115" s="168"/>
      <c r="DDK115" s="168"/>
      <c r="DDL115" s="168"/>
      <c r="DDM115" s="168"/>
      <c r="DDN115" s="168"/>
      <c r="DDO115" s="168"/>
      <c r="DDP115" s="168"/>
      <c r="DDQ115" s="168"/>
      <c r="DDR115" s="168"/>
      <c r="DDS115" s="168"/>
      <c r="DDT115" s="168"/>
      <c r="DDU115" s="168"/>
      <c r="DDV115" s="168"/>
      <c r="DDW115" s="168"/>
      <c r="DDX115" s="168"/>
      <c r="DDY115" s="168"/>
      <c r="DDZ115" s="168"/>
      <c r="DEA115" s="168"/>
      <c r="DEB115" s="168"/>
      <c r="DEC115" s="168"/>
      <c r="DED115" s="168"/>
      <c r="DEE115" s="168"/>
      <c r="DEF115" s="168"/>
      <c r="DEG115" s="168"/>
      <c r="DEH115" s="168"/>
      <c r="DEI115" s="168"/>
      <c r="DEJ115" s="168"/>
      <c r="DEK115" s="168"/>
      <c r="DEL115" s="168"/>
      <c r="DEM115" s="168"/>
      <c r="DEN115" s="168"/>
      <c r="DEO115" s="168"/>
      <c r="DEP115" s="168"/>
      <c r="DEQ115" s="168"/>
      <c r="DER115" s="168"/>
      <c r="DES115" s="168"/>
      <c r="DET115" s="168"/>
      <c r="DEU115" s="168"/>
      <c r="DEV115" s="168"/>
      <c r="DEW115" s="168"/>
      <c r="DEX115" s="168"/>
      <c r="DEY115" s="168"/>
      <c r="DEZ115" s="168"/>
      <c r="DFA115" s="168"/>
      <c r="DFB115" s="168"/>
      <c r="DFC115" s="168"/>
      <c r="DFD115" s="168"/>
      <c r="DFE115" s="168"/>
      <c r="DFF115" s="168"/>
      <c r="DFG115" s="168"/>
      <c r="DFH115" s="168"/>
      <c r="DFI115" s="168"/>
      <c r="DFJ115" s="168"/>
      <c r="DFK115" s="168"/>
      <c r="DFL115" s="168"/>
      <c r="DFM115" s="168"/>
      <c r="DFN115" s="168"/>
      <c r="DFO115" s="168"/>
      <c r="DFP115" s="168"/>
      <c r="DFQ115" s="168"/>
      <c r="DFR115" s="168"/>
      <c r="DFS115" s="168"/>
      <c r="DFT115" s="168"/>
      <c r="DFU115" s="168"/>
      <c r="DFV115" s="168"/>
      <c r="DFW115" s="168"/>
      <c r="DFX115" s="168"/>
      <c r="DFY115" s="168"/>
      <c r="DFZ115" s="168"/>
      <c r="DGA115" s="168"/>
      <c r="DGB115" s="168"/>
      <c r="DGC115" s="168"/>
      <c r="DGD115" s="168"/>
      <c r="DGE115" s="168"/>
      <c r="DGF115" s="168"/>
      <c r="DGG115" s="168"/>
      <c r="DGH115" s="168"/>
      <c r="DGI115" s="168"/>
      <c r="DGJ115" s="168"/>
      <c r="DGK115" s="168"/>
      <c r="DGL115" s="168"/>
      <c r="DGM115" s="168"/>
      <c r="DGN115" s="168"/>
      <c r="DGO115" s="168"/>
      <c r="DGP115" s="168"/>
      <c r="DGQ115" s="168"/>
      <c r="DGR115" s="168"/>
      <c r="DGS115" s="168"/>
      <c r="DGT115" s="168"/>
      <c r="DGU115" s="168"/>
      <c r="DGV115" s="168"/>
      <c r="DGW115" s="168"/>
      <c r="DGX115" s="168"/>
      <c r="DGY115" s="168"/>
      <c r="DGZ115" s="168"/>
      <c r="DHA115" s="168"/>
      <c r="DHB115" s="168"/>
      <c r="DHC115" s="168"/>
      <c r="DHD115" s="168"/>
      <c r="DHE115" s="168"/>
      <c r="DHF115" s="168"/>
      <c r="DHG115" s="168"/>
      <c r="DHH115" s="168"/>
      <c r="DHI115" s="168"/>
      <c r="DHJ115" s="168"/>
      <c r="DHK115" s="168"/>
      <c r="DHL115" s="168"/>
      <c r="DHM115" s="168"/>
      <c r="DHN115" s="168"/>
      <c r="DHO115" s="168"/>
      <c r="DHP115" s="168"/>
      <c r="DHQ115" s="168"/>
      <c r="DHR115" s="168"/>
      <c r="DHS115" s="168"/>
      <c r="DHT115" s="168"/>
      <c r="DHU115" s="168"/>
      <c r="DHV115" s="168"/>
      <c r="DHW115" s="168"/>
      <c r="DHX115" s="168"/>
      <c r="DHY115" s="168"/>
      <c r="DHZ115" s="168"/>
      <c r="DIA115" s="168"/>
      <c r="DIB115" s="168"/>
      <c r="DIC115" s="168"/>
      <c r="DID115" s="168"/>
      <c r="DIE115" s="168"/>
      <c r="DIF115" s="168"/>
      <c r="DIG115" s="168"/>
      <c r="DIH115" s="168"/>
      <c r="DII115" s="168"/>
      <c r="DIJ115" s="168"/>
      <c r="DIK115" s="168"/>
      <c r="DIL115" s="168"/>
      <c r="DIM115" s="168"/>
      <c r="DIN115" s="168"/>
      <c r="DIO115" s="168"/>
      <c r="DIP115" s="168"/>
      <c r="DIQ115" s="168"/>
      <c r="DIR115" s="168"/>
      <c r="DIS115" s="168"/>
      <c r="DIT115" s="168"/>
      <c r="DIU115" s="168"/>
      <c r="DIV115" s="168"/>
      <c r="DIW115" s="168"/>
      <c r="DIX115" s="168"/>
      <c r="DIY115" s="168"/>
      <c r="DIZ115" s="168"/>
      <c r="DJA115" s="168"/>
      <c r="DJB115" s="168"/>
      <c r="DJC115" s="168"/>
      <c r="DJD115" s="168"/>
      <c r="DJE115" s="168"/>
      <c r="DJF115" s="168"/>
      <c r="DJG115" s="168"/>
      <c r="DJH115" s="168"/>
      <c r="DJI115" s="168"/>
      <c r="DJJ115" s="168"/>
      <c r="DJK115" s="168"/>
      <c r="DJL115" s="168"/>
      <c r="DJM115" s="168"/>
      <c r="DJN115" s="168"/>
      <c r="DJO115" s="168"/>
      <c r="DJP115" s="168"/>
      <c r="DJQ115" s="168"/>
      <c r="DJR115" s="168"/>
      <c r="DJS115" s="168"/>
      <c r="DJT115" s="168"/>
      <c r="DJU115" s="168"/>
      <c r="DJV115" s="168"/>
      <c r="DJW115" s="168"/>
      <c r="DJX115" s="168"/>
      <c r="DJY115" s="168"/>
      <c r="DJZ115" s="168"/>
      <c r="DKA115" s="168"/>
      <c r="DKB115" s="168"/>
      <c r="DKC115" s="168"/>
      <c r="DKD115" s="168"/>
      <c r="DKE115" s="168"/>
      <c r="DKF115" s="168"/>
      <c r="DKG115" s="168"/>
      <c r="DKH115" s="168"/>
      <c r="DKI115" s="168"/>
      <c r="DKJ115" s="168"/>
      <c r="DKK115" s="168"/>
      <c r="DKL115" s="168"/>
      <c r="DKM115" s="168"/>
      <c r="DKN115" s="168"/>
      <c r="DKO115" s="168"/>
      <c r="DKP115" s="168"/>
      <c r="DKQ115" s="168"/>
      <c r="DKR115" s="168"/>
      <c r="DKS115" s="168"/>
      <c r="DKT115" s="168"/>
      <c r="DKU115" s="168"/>
      <c r="DKV115" s="168"/>
      <c r="DKW115" s="168"/>
      <c r="DKX115" s="168"/>
      <c r="DKY115" s="168"/>
      <c r="DKZ115" s="168"/>
      <c r="DLA115" s="168"/>
      <c r="DLB115" s="168"/>
      <c r="DLC115" s="168"/>
      <c r="DLD115" s="168"/>
      <c r="DLE115" s="168"/>
      <c r="DLF115" s="168"/>
      <c r="DLG115" s="168"/>
      <c r="DLH115" s="168"/>
      <c r="DLI115" s="168"/>
      <c r="DLJ115" s="168"/>
      <c r="DLK115" s="168"/>
      <c r="DLL115" s="168"/>
      <c r="DLM115" s="168"/>
      <c r="DLN115" s="168"/>
      <c r="DLO115" s="168"/>
      <c r="DLP115" s="168"/>
      <c r="DLQ115" s="168"/>
      <c r="DLR115" s="168"/>
      <c r="DLS115" s="168"/>
      <c r="DLT115" s="168"/>
      <c r="DLU115" s="168"/>
      <c r="DLV115" s="168"/>
      <c r="DLW115" s="168"/>
      <c r="DLX115" s="168"/>
      <c r="DLY115" s="168"/>
      <c r="DLZ115" s="168"/>
      <c r="DMA115" s="168"/>
      <c r="DMB115" s="168"/>
      <c r="DMC115" s="168"/>
      <c r="DMD115" s="168"/>
      <c r="DME115" s="168"/>
      <c r="DMF115" s="168"/>
      <c r="DMG115" s="168"/>
      <c r="DMH115" s="168"/>
      <c r="DMI115" s="168"/>
      <c r="DMJ115" s="168"/>
      <c r="DMK115" s="168"/>
      <c r="DML115" s="168"/>
      <c r="DMM115" s="168"/>
      <c r="DMN115" s="168"/>
      <c r="DMO115" s="168"/>
      <c r="DMP115" s="168"/>
      <c r="DMQ115" s="168"/>
      <c r="DMR115" s="168"/>
      <c r="DMS115" s="168"/>
      <c r="DMT115" s="168"/>
      <c r="DMU115" s="168"/>
      <c r="DMV115" s="168"/>
      <c r="DMW115" s="168"/>
      <c r="DMX115" s="168"/>
      <c r="DMY115" s="168"/>
      <c r="DMZ115" s="168"/>
      <c r="DNA115" s="168"/>
      <c r="DNB115" s="168"/>
      <c r="DNC115" s="168"/>
      <c r="DND115" s="168"/>
      <c r="DNE115" s="168"/>
      <c r="DNF115" s="168"/>
      <c r="DNG115" s="168"/>
      <c r="DNH115" s="168"/>
      <c r="DNI115" s="168"/>
      <c r="DNJ115" s="168"/>
      <c r="DNK115" s="168"/>
      <c r="DNL115" s="168"/>
      <c r="DNM115" s="168"/>
      <c r="DNN115" s="168"/>
      <c r="DNO115" s="168"/>
      <c r="DNP115" s="168"/>
      <c r="DNQ115" s="168"/>
      <c r="DNR115" s="168"/>
      <c r="DNS115" s="168"/>
      <c r="DNT115" s="168"/>
      <c r="DNU115" s="168"/>
      <c r="DNV115" s="168"/>
      <c r="DNW115" s="168"/>
      <c r="DNX115" s="168"/>
      <c r="DNY115" s="168"/>
      <c r="DNZ115" s="168"/>
      <c r="DOA115" s="168"/>
      <c r="DOB115" s="168"/>
      <c r="DOC115" s="168"/>
      <c r="DOD115" s="168"/>
      <c r="DOE115" s="168"/>
      <c r="DOF115" s="168"/>
      <c r="DOG115" s="168"/>
      <c r="DOH115" s="168"/>
      <c r="DOI115" s="168"/>
      <c r="DOJ115" s="168"/>
      <c r="DOK115" s="168"/>
      <c r="DOL115" s="168"/>
      <c r="DOM115" s="168"/>
      <c r="DON115" s="168"/>
      <c r="DOO115" s="168"/>
      <c r="DOP115" s="168"/>
      <c r="DOQ115" s="168"/>
      <c r="DOR115" s="168"/>
      <c r="DOS115" s="168"/>
      <c r="DOT115" s="168"/>
      <c r="DOU115" s="168"/>
      <c r="DOV115" s="168"/>
      <c r="DOW115" s="168"/>
      <c r="DOX115" s="168"/>
      <c r="DOY115" s="168"/>
      <c r="DOZ115" s="168"/>
      <c r="DPA115" s="168"/>
      <c r="DPB115" s="168"/>
      <c r="DPC115" s="168"/>
      <c r="DPD115" s="168"/>
      <c r="DPE115" s="168"/>
      <c r="DPF115" s="168"/>
      <c r="DPG115" s="168"/>
      <c r="DPH115" s="168"/>
      <c r="DPI115" s="168"/>
      <c r="DPJ115" s="168"/>
      <c r="DPK115" s="168"/>
      <c r="DPL115" s="168"/>
      <c r="DPM115" s="168"/>
      <c r="DPN115" s="168"/>
      <c r="DPO115" s="168"/>
      <c r="DPP115" s="168"/>
      <c r="DPQ115" s="168"/>
      <c r="DPR115" s="168"/>
      <c r="DPS115" s="168"/>
      <c r="DPT115" s="168"/>
      <c r="DPU115" s="168"/>
      <c r="DPV115" s="168"/>
      <c r="DPW115" s="168"/>
      <c r="DPX115" s="168"/>
      <c r="DPY115" s="168"/>
      <c r="DPZ115" s="168"/>
      <c r="DQA115" s="168"/>
      <c r="DQB115" s="168"/>
      <c r="DQC115" s="168"/>
      <c r="DQD115" s="168"/>
      <c r="DQE115" s="168"/>
      <c r="DQF115" s="168"/>
      <c r="DQG115" s="168"/>
      <c r="DQH115" s="168"/>
      <c r="DQI115" s="168"/>
      <c r="DQJ115" s="168"/>
      <c r="DQK115" s="168"/>
      <c r="DQL115" s="168"/>
      <c r="DQM115" s="168"/>
      <c r="DQN115" s="168"/>
      <c r="DQO115" s="168"/>
      <c r="DQP115" s="168"/>
      <c r="DQQ115" s="168"/>
      <c r="DQR115" s="168"/>
      <c r="DQS115" s="168"/>
      <c r="DQT115" s="168"/>
      <c r="DQU115" s="168"/>
      <c r="DQV115" s="168"/>
      <c r="DQW115" s="168"/>
      <c r="DQX115" s="168"/>
      <c r="DQY115" s="168"/>
      <c r="DQZ115" s="168"/>
      <c r="DRA115" s="168"/>
      <c r="DRB115" s="168"/>
      <c r="DRC115" s="168"/>
      <c r="DRD115" s="168"/>
      <c r="DRE115" s="168"/>
      <c r="DRF115" s="168"/>
      <c r="DRG115" s="168"/>
      <c r="DRH115" s="168"/>
      <c r="DRI115" s="168"/>
      <c r="DRJ115" s="168"/>
      <c r="DRK115" s="168"/>
      <c r="DRL115" s="168"/>
      <c r="DRM115" s="168"/>
      <c r="DRN115" s="168"/>
      <c r="DRO115" s="168"/>
      <c r="DRP115" s="168"/>
      <c r="DRQ115" s="168"/>
      <c r="DRR115" s="168"/>
      <c r="DRS115" s="168"/>
      <c r="DRT115" s="168"/>
      <c r="DRU115" s="168"/>
      <c r="DRV115" s="168"/>
      <c r="DRW115" s="168"/>
      <c r="DRX115" s="168"/>
      <c r="DRY115" s="168"/>
      <c r="DRZ115" s="168"/>
      <c r="DSA115" s="168"/>
      <c r="DSB115" s="168"/>
      <c r="DSC115" s="168"/>
      <c r="DSD115" s="168"/>
      <c r="DSE115" s="168"/>
      <c r="DSF115" s="168"/>
      <c r="DSG115" s="168"/>
      <c r="DSH115" s="168"/>
      <c r="DSI115" s="168"/>
      <c r="DSJ115" s="168"/>
      <c r="DSK115" s="168"/>
      <c r="DSL115" s="168"/>
      <c r="DSM115" s="168"/>
      <c r="DSN115" s="168"/>
      <c r="DSO115" s="168"/>
      <c r="DSP115" s="168"/>
      <c r="DSQ115" s="168"/>
      <c r="DSR115" s="168"/>
      <c r="DSS115" s="168"/>
      <c r="DST115" s="168"/>
      <c r="DSU115" s="168"/>
      <c r="DSV115" s="168"/>
      <c r="DSW115" s="168"/>
      <c r="DSX115" s="168"/>
      <c r="DSY115" s="168"/>
      <c r="DSZ115" s="168"/>
      <c r="DTA115" s="168"/>
      <c r="DTB115" s="168"/>
      <c r="DTC115" s="168"/>
      <c r="DTD115" s="168"/>
      <c r="DTE115" s="168"/>
      <c r="DTF115" s="168"/>
      <c r="DTG115" s="168"/>
      <c r="DTH115" s="168"/>
      <c r="DTI115" s="168"/>
      <c r="DTJ115" s="168"/>
      <c r="DTK115" s="168"/>
      <c r="DTL115" s="168"/>
      <c r="DTM115" s="168"/>
      <c r="DTN115" s="168"/>
      <c r="DTO115" s="168"/>
      <c r="DTP115" s="168"/>
      <c r="DTQ115" s="168"/>
      <c r="DTR115" s="168"/>
      <c r="DTS115" s="168"/>
      <c r="DTT115" s="168"/>
      <c r="DTU115" s="168"/>
      <c r="DTV115" s="168"/>
      <c r="DTW115" s="168"/>
      <c r="DTX115" s="168"/>
      <c r="DTY115" s="168"/>
      <c r="DTZ115" s="168"/>
      <c r="DUA115" s="168"/>
      <c r="DUB115" s="168"/>
      <c r="DUC115" s="168"/>
      <c r="DUD115" s="168"/>
      <c r="DUE115" s="168"/>
      <c r="DUF115" s="168"/>
      <c r="DUG115" s="168"/>
      <c r="DUH115" s="168"/>
      <c r="DUI115" s="168"/>
      <c r="DUJ115" s="168"/>
      <c r="DUK115" s="168"/>
      <c r="DUL115" s="168"/>
      <c r="DUM115" s="168"/>
      <c r="DUN115" s="168"/>
      <c r="DUO115" s="168"/>
      <c r="DUP115" s="168"/>
      <c r="DUQ115" s="168"/>
      <c r="DUR115" s="168"/>
      <c r="DUS115" s="168"/>
      <c r="DUT115" s="168"/>
      <c r="DUU115" s="168"/>
      <c r="DUV115" s="168"/>
      <c r="DUW115" s="168"/>
      <c r="DUX115" s="168"/>
      <c r="DUY115" s="168"/>
      <c r="DUZ115" s="168"/>
      <c r="DVA115" s="168"/>
      <c r="DVB115" s="168"/>
      <c r="DVC115" s="168"/>
      <c r="DVD115" s="168"/>
      <c r="DVE115" s="168"/>
      <c r="DVF115" s="168"/>
      <c r="DVG115" s="168"/>
      <c r="DVH115" s="168"/>
      <c r="DVI115" s="168"/>
      <c r="DVJ115" s="168"/>
      <c r="DVK115" s="168"/>
      <c r="DVL115" s="168"/>
      <c r="DVM115" s="168"/>
      <c r="DVN115" s="168"/>
      <c r="DVO115" s="168"/>
      <c r="DVP115" s="168"/>
      <c r="DVQ115" s="168"/>
      <c r="DVR115" s="168"/>
      <c r="DVS115" s="168"/>
      <c r="DVT115" s="168"/>
      <c r="DVU115" s="168"/>
      <c r="DVV115" s="168"/>
      <c r="DVW115" s="168"/>
      <c r="DVX115" s="168"/>
      <c r="DVY115" s="168"/>
      <c r="DVZ115" s="168"/>
      <c r="DWA115" s="168"/>
      <c r="DWB115" s="168"/>
      <c r="DWC115" s="168"/>
      <c r="DWD115" s="168"/>
      <c r="DWE115" s="168"/>
      <c r="DWF115" s="168"/>
      <c r="DWG115" s="168"/>
      <c r="DWH115" s="168"/>
      <c r="DWI115" s="168"/>
      <c r="DWJ115" s="168"/>
      <c r="DWK115" s="168"/>
      <c r="DWL115" s="168"/>
      <c r="DWM115" s="168"/>
      <c r="DWN115" s="168"/>
      <c r="DWO115" s="168"/>
      <c r="DWP115" s="168"/>
      <c r="DWQ115" s="168"/>
      <c r="DWR115" s="168"/>
      <c r="DWS115" s="168"/>
      <c r="DWT115" s="168"/>
      <c r="DWU115" s="168"/>
      <c r="DWV115" s="168"/>
      <c r="DWW115" s="168"/>
      <c r="DWX115" s="168"/>
      <c r="DWY115" s="168"/>
      <c r="DWZ115" s="168"/>
      <c r="DXA115" s="168"/>
      <c r="DXB115" s="168"/>
      <c r="DXC115" s="168"/>
      <c r="DXD115" s="168"/>
      <c r="DXE115" s="168"/>
      <c r="DXF115" s="168"/>
      <c r="DXG115" s="168"/>
      <c r="DXH115" s="168"/>
      <c r="DXI115" s="168"/>
      <c r="DXJ115" s="168"/>
      <c r="DXK115" s="168"/>
      <c r="DXL115" s="168"/>
      <c r="DXM115" s="168"/>
      <c r="DXN115" s="168"/>
      <c r="DXO115" s="168"/>
      <c r="DXP115" s="168"/>
      <c r="DXQ115" s="168"/>
      <c r="DXR115" s="168"/>
      <c r="DXS115" s="168"/>
      <c r="DXT115" s="168"/>
      <c r="DXU115" s="168"/>
      <c r="DXV115" s="168"/>
      <c r="DXW115" s="168"/>
      <c r="DXX115" s="168"/>
      <c r="DXY115" s="168"/>
      <c r="DXZ115" s="168"/>
      <c r="DYA115" s="168"/>
      <c r="DYB115" s="168"/>
      <c r="DYC115" s="168"/>
      <c r="DYD115" s="168"/>
      <c r="DYE115" s="168"/>
      <c r="DYF115" s="168"/>
      <c r="DYG115" s="168"/>
      <c r="DYH115" s="168"/>
      <c r="DYI115" s="168"/>
      <c r="DYJ115" s="168"/>
      <c r="DYK115" s="168"/>
      <c r="DYL115" s="168"/>
      <c r="DYM115" s="168"/>
      <c r="DYN115" s="168"/>
      <c r="DYO115" s="168"/>
      <c r="DYP115" s="168"/>
      <c r="DYQ115" s="168"/>
      <c r="DYR115" s="168"/>
      <c r="DYS115" s="168"/>
      <c r="DYT115" s="168"/>
      <c r="DYU115" s="168"/>
      <c r="DYV115" s="168"/>
      <c r="DYW115" s="168"/>
      <c r="DYX115" s="168"/>
      <c r="DYY115" s="168"/>
      <c r="DYZ115" s="168"/>
      <c r="DZA115" s="168"/>
      <c r="DZB115" s="168"/>
      <c r="DZC115" s="168"/>
      <c r="DZD115" s="168"/>
      <c r="DZE115" s="168"/>
      <c r="DZF115" s="168"/>
      <c r="DZG115" s="168"/>
      <c r="DZH115" s="168"/>
      <c r="DZI115" s="168"/>
      <c r="DZJ115" s="168"/>
      <c r="DZK115" s="168"/>
      <c r="DZL115" s="168"/>
      <c r="DZM115" s="168"/>
      <c r="DZN115" s="168"/>
      <c r="DZO115" s="168"/>
      <c r="DZP115" s="168"/>
      <c r="DZQ115" s="168"/>
      <c r="DZR115" s="168"/>
      <c r="DZS115" s="168"/>
      <c r="DZT115" s="168"/>
      <c r="DZU115" s="168"/>
      <c r="DZV115" s="168"/>
      <c r="DZW115" s="168"/>
      <c r="DZX115" s="168"/>
      <c r="DZY115" s="168"/>
      <c r="DZZ115" s="168"/>
      <c r="EAA115" s="168"/>
      <c r="EAB115" s="168"/>
      <c r="EAC115" s="168"/>
      <c r="EAD115" s="168"/>
      <c r="EAE115" s="168"/>
      <c r="EAF115" s="168"/>
      <c r="EAG115" s="168"/>
      <c r="EAH115" s="168"/>
      <c r="EAI115" s="168"/>
      <c r="EAJ115" s="168"/>
      <c r="EAK115" s="168"/>
      <c r="EAL115" s="168"/>
      <c r="EAM115" s="168"/>
      <c r="EAN115" s="168"/>
      <c r="EAO115" s="168"/>
      <c r="EAP115" s="168"/>
      <c r="EAQ115" s="168"/>
      <c r="EAR115" s="168"/>
      <c r="EAS115" s="168"/>
      <c r="EAT115" s="168"/>
      <c r="EAU115" s="168"/>
      <c r="EAV115" s="168"/>
      <c r="EAW115" s="168"/>
      <c r="EAX115" s="168"/>
      <c r="EAY115" s="168"/>
      <c r="EAZ115" s="168"/>
      <c r="EBA115" s="168"/>
      <c r="EBB115" s="168"/>
      <c r="EBC115" s="168"/>
      <c r="EBD115" s="168"/>
      <c r="EBE115" s="168"/>
      <c r="EBF115" s="168"/>
      <c r="EBG115" s="168"/>
      <c r="EBH115" s="168"/>
      <c r="EBI115" s="168"/>
      <c r="EBJ115" s="168"/>
      <c r="EBK115" s="168"/>
      <c r="EBL115" s="168"/>
      <c r="EBM115" s="168"/>
      <c r="EBN115" s="168"/>
      <c r="EBO115" s="168"/>
      <c r="EBP115" s="168"/>
      <c r="EBQ115" s="168"/>
      <c r="EBR115" s="168"/>
      <c r="EBS115" s="168"/>
      <c r="EBT115" s="168"/>
      <c r="EBU115" s="168"/>
      <c r="EBV115" s="168"/>
      <c r="EBW115" s="168"/>
      <c r="EBX115" s="168"/>
      <c r="EBY115" s="168"/>
      <c r="EBZ115" s="168"/>
      <c r="ECA115" s="168"/>
      <c r="ECB115" s="168"/>
      <c r="ECC115" s="168"/>
      <c r="ECD115" s="168"/>
      <c r="ECE115" s="168"/>
      <c r="ECF115" s="168"/>
      <c r="ECG115" s="168"/>
      <c r="ECH115" s="168"/>
      <c r="ECI115" s="168"/>
      <c r="ECJ115" s="168"/>
      <c r="ECK115" s="168"/>
      <c r="ECL115" s="168"/>
      <c r="ECM115" s="168"/>
      <c r="ECN115" s="168"/>
      <c r="ECO115" s="168"/>
      <c r="ECP115" s="168"/>
      <c r="ECQ115" s="168"/>
      <c r="ECR115" s="168"/>
      <c r="ECS115" s="168"/>
      <c r="ECT115" s="168"/>
      <c r="ECU115" s="168"/>
      <c r="ECV115" s="168"/>
      <c r="ECW115" s="168"/>
      <c r="ECX115" s="168"/>
      <c r="ECY115" s="168"/>
      <c r="ECZ115" s="168"/>
      <c r="EDA115" s="168"/>
      <c r="EDB115" s="168"/>
      <c r="EDC115" s="168"/>
      <c r="EDD115" s="168"/>
      <c r="EDE115" s="168"/>
      <c r="EDF115" s="168"/>
      <c r="EDG115" s="168"/>
      <c r="EDH115" s="168"/>
      <c r="EDI115" s="168"/>
      <c r="EDJ115" s="168"/>
      <c r="EDK115" s="168"/>
      <c r="EDL115" s="168"/>
      <c r="EDM115" s="168"/>
      <c r="EDN115" s="168"/>
      <c r="EDO115" s="168"/>
      <c r="EDP115" s="168"/>
      <c r="EDQ115" s="168"/>
      <c r="EDR115" s="168"/>
      <c r="EDS115" s="168"/>
      <c r="EDT115" s="168"/>
      <c r="EDU115" s="168"/>
      <c r="EDV115" s="168"/>
      <c r="EDW115" s="168"/>
      <c r="EDX115" s="168"/>
      <c r="EDY115" s="168"/>
      <c r="EDZ115" s="168"/>
      <c r="EEA115" s="168"/>
      <c r="EEB115" s="168"/>
      <c r="EEC115" s="168"/>
      <c r="EED115" s="168"/>
      <c r="EEE115" s="168"/>
      <c r="EEF115" s="168"/>
      <c r="EEG115" s="168"/>
      <c r="EEH115" s="168"/>
      <c r="EEI115" s="168"/>
      <c r="EEJ115" s="168"/>
      <c r="EEK115" s="168"/>
      <c r="EEL115" s="168"/>
      <c r="EEM115" s="168"/>
      <c r="EEN115" s="168"/>
      <c r="EEO115" s="168"/>
      <c r="EEP115" s="168"/>
      <c r="EEQ115" s="168"/>
      <c r="EER115" s="168"/>
      <c r="EES115" s="168"/>
      <c r="EET115" s="168"/>
      <c r="EEU115" s="168"/>
      <c r="EEV115" s="168"/>
      <c r="EEW115" s="168"/>
      <c r="EEX115" s="168"/>
      <c r="EEY115" s="168"/>
      <c r="EEZ115" s="168"/>
      <c r="EFA115" s="168"/>
      <c r="EFB115" s="168"/>
      <c r="EFC115" s="168"/>
      <c r="EFD115" s="168"/>
      <c r="EFE115" s="168"/>
      <c r="EFF115" s="168"/>
      <c r="EFG115" s="168"/>
      <c r="EFH115" s="168"/>
      <c r="EFI115" s="168"/>
      <c r="EFJ115" s="168"/>
      <c r="EFK115" s="168"/>
      <c r="EFL115" s="168"/>
      <c r="EFM115" s="168"/>
      <c r="EFN115" s="168"/>
      <c r="EFO115" s="168"/>
      <c r="EFP115" s="168"/>
      <c r="EFQ115" s="168"/>
      <c r="EFR115" s="168"/>
      <c r="EFS115" s="168"/>
      <c r="EFT115" s="168"/>
      <c r="EFU115" s="168"/>
      <c r="EFV115" s="168"/>
      <c r="EFW115" s="168"/>
      <c r="EFX115" s="168"/>
      <c r="EFY115" s="168"/>
      <c r="EFZ115" s="168"/>
      <c r="EGA115" s="168"/>
      <c r="EGB115" s="168"/>
      <c r="EGC115" s="168"/>
      <c r="EGD115" s="168"/>
      <c r="EGE115" s="168"/>
      <c r="EGF115" s="168"/>
      <c r="EGG115" s="168"/>
      <c r="EGH115" s="168"/>
      <c r="EGI115" s="168"/>
      <c r="EGJ115" s="168"/>
      <c r="EGK115" s="168"/>
      <c r="EGL115" s="168"/>
      <c r="EGM115" s="168"/>
      <c r="EGN115" s="168"/>
      <c r="EGO115" s="168"/>
      <c r="EGP115" s="168"/>
      <c r="EGQ115" s="168"/>
      <c r="EGR115" s="168"/>
      <c r="EGS115" s="168"/>
      <c r="EGT115" s="168"/>
      <c r="EGU115" s="168"/>
      <c r="EGV115" s="168"/>
      <c r="EGW115" s="168"/>
      <c r="EGX115" s="168"/>
      <c r="EGY115" s="168"/>
      <c r="EGZ115" s="168"/>
      <c r="EHA115" s="168"/>
      <c r="EHB115" s="168"/>
      <c r="EHC115" s="168"/>
      <c r="EHD115" s="168"/>
      <c r="EHE115" s="168"/>
      <c r="EHF115" s="168"/>
      <c r="EHG115" s="168"/>
      <c r="EHH115" s="168"/>
      <c r="EHI115" s="168"/>
      <c r="EHJ115" s="168"/>
      <c r="EHK115" s="168"/>
      <c r="EHL115" s="168"/>
      <c r="EHM115" s="168"/>
      <c r="EHN115" s="168"/>
      <c r="EHO115" s="168"/>
      <c r="EHP115" s="168"/>
      <c r="EHQ115" s="168"/>
      <c r="EHR115" s="168"/>
      <c r="EHS115" s="168"/>
      <c r="EHT115" s="168"/>
      <c r="EHU115" s="168"/>
      <c r="EHV115" s="168"/>
      <c r="EHW115" s="168"/>
      <c r="EHX115" s="168"/>
      <c r="EHY115" s="168"/>
      <c r="EHZ115" s="168"/>
      <c r="EIA115" s="168"/>
      <c r="EIB115" s="168"/>
      <c r="EIC115" s="168"/>
      <c r="EID115" s="168"/>
      <c r="EIE115" s="168"/>
      <c r="EIF115" s="168"/>
      <c r="EIG115" s="168"/>
      <c r="EIH115" s="168"/>
      <c r="EII115" s="168"/>
      <c r="EIJ115" s="168"/>
      <c r="EIK115" s="168"/>
      <c r="EIL115" s="168"/>
      <c r="EIM115" s="168"/>
      <c r="EIN115" s="168"/>
      <c r="EIO115" s="168"/>
      <c r="EIP115" s="168"/>
      <c r="EIQ115" s="168"/>
      <c r="EIR115" s="168"/>
      <c r="EIS115" s="168"/>
      <c r="EIT115" s="168"/>
      <c r="EIU115" s="168"/>
      <c r="EIV115" s="168"/>
      <c r="EIW115" s="168"/>
      <c r="EIX115" s="168"/>
      <c r="EIY115" s="168"/>
      <c r="EIZ115" s="168"/>
      <c r="EJA115" s="168"/>
      <c r="EJB115" s="168"/>
      <c r="EJC115" s="168"/>
      <c r="EJD115" s="168"/>
      <c r="EJE115" s="168"/>
      <c r="EJF115" s="168"/>
      <c r="EJG115" s="168"/>
      <c r="EJH115" s="168"/>
      <c r="EJI115" s="168"/>
      <c r="EJJ115" s="168"/>
      <c r="EJK115" s="168"/>
      <c r="EJL115" s="168"/>
      <c r="EJM115" s="168"/>
      <c r="EJN115" s="168"/>
      <c r="EJO115" s="168"/>
      <c r="EJP115" s="168"/>
      <c r="EJQ115" s="168"/>
      <c r="EJR115" s="168"/>
      <c r="EJS115" s="168"/>
      <c r="EJT115" s="168"/>
      <c r="EJU115" s="168"/>
      <c r="EJV115" s="168"/>
      <c r="EJW115" s="168"/>
      <c r="EJX115" s="168"/>
      <c r="EJY115" s="168"/>
      <c r="EJZ115" s="168"/>
      <c r="EKA115" s="168"/>
      <c r="EKB115" s="168"/>
      <c r="EKC115" s="168"/>
      <c r="EKD115" s="168"/>
      <c r="EKE115" s="168"/>
      <c r="EKF115" s="168"/>
      <c r="EKG115" s="168"/>
      <c r="EKH115" s="168"/>
      <c r="EKI115" s="168"/>
      <c r="EKJ115" s="168"/>
      <c r="EKK115" s="168"/>
      <c r="EKL115" s="168"/>
      <c r="EKM115" s="168"/>
      <c r="EKN115" s="168"/>
      <c r="EKO115" s="168"/>
      <c r="EKP115" s="168"/>
      <c r="EKQ115" s="168"/>
      <c r="EKR115" s="168"/>
      <c r="EKS115" s="168"/>
      <c r="EKT115" s="168"/>
      <c r="EKU115" s="168"/>
      <c r="EKV115" s="168"/>
      <c r="EKW115" s="168"/>
      <c r="EKX115" s="168"/>
      <c r="EKY115" s="168"/>
      <c r="EKZ115" s="168"/>
      <c r="ELA115" s="168"/>
      <c r="ELB115" s="168"/>
      <c r="ELC115" s="168"/>
      <c r="ELD115" s="168"/>
      <c r="ELE115" s="168"/>
      <c r="ELF115" s="168"/>
      <c r="ELG115" s="168"/>
      <c r="ELH115" s="168"/>
      <c r="ELI115" s="168"/>
      <c r="ELJ115" s="168"/>
      <c r="ELK115" s="168"/>
      <c r="ELL115" s="168"/>
      <c r="ELM115" s="168"/>
      <c r="ELN115" s="168"/>
      <c r="ELO115" s="168"/>
      <c r="ELP115" s="168"/>
      <c r="ELQ115" s="168"/>
      <c r="ELR115" s="168"/>
      <c r="ELS115" s="168"/>
      <c r="ELT115" s="168"/>
      <c r="ELU115" s="168"/>
      <c r="ELV115" s="168"/>
      <c r="ELW115" s="168"/>
      <c r="ELX115" s="168"/>
      <c r="ELY115" s="168"/>
      <c r="ELZ115" s="168"/>
      <c r="EMA115" s="168"/>
      <c r="EMB115" s="168"/>
      <c r="EMC115" s="168"/>
      <c r="EMD115" s="168"/>
      <c r="EME115" s="168"/>
      <c r="EMF115" s="168"/>
      <c r="EMG115" s="168"/>
      <c r="EMH115" s="168"/>
      <c r="EMI115" s="168"/>
      <c r="EMJ115" s="168"/>
      <c r="EMK115" s="168"/>
      <c r="EML115" s="168"/>
      <c r="EMM115" s="168"/>
      <c r="EMN115" s="168"/>
      <c r="EMO115" s="168"/>
      <c r="EMP115" s="168"/>
      <c r="EMQ115" s="168"/>
      <c r="EMR115" s="168"/>
      <c r="EMS115" s="168"/>
      <c r="EMT115" s="168"/>
      <c r="EMU115" s="168"/>
      <c r="EMV115" s="168"/>
      <c r="EMW115" s="168"/>
      <c r="EMX115" s="168"/>
      <c r="EMY115" s="168"/>
      <c r="EMZ115" s="168"/>
      <c r="ENA115" s="168"/>
      <c r="ENB115" s="168"/>
      <c r="ENC115" s="168"/>
      <c r="END115" s="168"/>
      <c r="ENE115" s="168"/>
      <c r="ENF115" s="168"/>
      <c r="ENG115" s="168"/>
      <c r="ENH115" s="168"/>
      <c r="ENI115" s="168"/>
      <c r="ENJ115" s="168"/>
      <c r="ENK115" s="168"/>
      <c r="ENL115" s="168"/>
      <c r="ENM115" s="168"/>
      <c r="ENN115" s="168"/>
      <c r="ENO115" s="168"/>
      <c r="ENP115" s="168"/>
      <c r="ENQ115" s="168"/>
      <c r="ENR115" s="168"/>
      <c r="ENS115" s="168"/>
      <c r="ENT115" s="168"/>
      <c r="ENU115" s="168"/>
      <c r="ENV115" s="168"/>
      <c r="ENW115" s="168"/>
      <c r="ENX115" s="168"/>
      <c r="ENY115" s="168"/>
      <c r="ENZ115" s="168"/>
      <c r="EOA115" s="168"/>
      <c r="EOB115" s="168"/>
      <c r="EOC115" s="168"/>
      <c r="EOD115" s="168"/>
      <c r="EOE115" s="168"/>
      <c r="EOF115" s="168"/>
      <c r="EOG115" s="168"/>
      <c r="EOH115" s="168"/>
      <c r="EOI115" s="168"/>
      <c r="EOJ115" s="168"/>
      <c r="EOK115" s="168"/>
      <c r="EOL115" s="168"/>
      <c r="EOM115" s="168"/>
      <c r="EON115" s="168"/>
      <c r="EOO115" s="168"/>
      <c r="EOP115" s="168"/>
      <c r="EOQ115" s="168"/>
      <c r="EOR115" s="168"/>
      <c r="EOS115" s="168"/>
      <c r="EOT115" s="168"/>
      <c r="EOU115" s="168"/>
      <c r="EOV115" s="168"/>
      <c r="EOW115" s="168"/>
      <c r="EOX115" s="168"/>
      <c r="EOY115" s="168"/>
      <c r="EOZ115" s="168"/>
      <c r="EPA115" s="168"/>
      <c r="EPB115" s="168"/>
      <c r="EPC115" s="168"/>
      <c r="EPD115" s="168"/>
      <c r="EPE115" s="168"/>
      <c r="EPF115" s="168"/>
      <c r="EPG115" s="168"/>
      <c r="EPH115" s="168"/>
      <c r="EPI115" s="168"/>
      <c r="EPJ115" s="168"/>
      <c r="EPK115" s="168"/>
      <c r="EPL115" s="168"/>
      <c r="EPM115" s="168"/>
      <c r="EPN115" s="168"/>
      <c r="EPO115" s="168"/>
      <c r="EPP115" s="168"/>
      <c r="EPQ115" s="168"/>
      <c r="EPR115" s="168"/>
      <c r="EPS115" s="168"/>
      <c r="EPT115" s="168"/>
      <c r="EPU115" s="168"/>
      <c r="EPV115" s="168"/>
      <c r="EPW115" s="168"/>
      <c r="EPX115" s="168"/>
      <c r="EPY115" s="168"/>
      <c r="EPZ115" s="168"/>
      <c r="EQA115" s="168"/>
      <c r="EQB115" s="168"/>
      <c r="EQC115" s="168"/>
      <c r="EQD115" s="168"/>
      <c r="EQE115" s="168"/>
      <c r="EQF115" s="168"/>
      <c r="EQG115" s="168"/>
      <c r="EQH115" s="168"/>
      <c r="EQI115" s="168"/>
      <c r="EQJ115" s="168"/>
      <c r="EQK115" s="168"/>
      <c r="EQL115" s="168"/>
      <c r="EQM115" s="168"/>
      <c r="EQN115" s="168"/>
      <c r="EQO115" s="168"/>
      <c r="EQP115" s="168"/>
      <c r="EQQ115" s="168"/>
      <c r="EQR115" s="168"/>
      <c r="EQS115" s="168"/>
      <c r="EQT115" s="168"/>
      <c r="EQU115" s="168"/>
      <c r="EQV115" s="168"/>
      <c r="EQW115" s="168"/>
      <c r="EQX115" s="168"/>
      <c r="EQY115" s="168"/>
      <c r="EQZ115" s="168"/>
      <c r="ERA115" s="168"/>
      <c r="ERB115" s="168"/>
      <c r="ERC115" s="168"/>
      <c r="ERD115" s="168"/>
      <c r="ERE115" s="168"/>
      <c r="ERF115" s="168"/>
      <c r="ERG115" s="168"/>
      <c r="ERH115" s="168"/>
      <c r="ERI115" s="168"/>
      <c r="ERJ115" s="168"/>
      <c r="ERK115" s="168"/>
      <c r="ERL115" s="168"/>
      <c r="ERM115" s="168"/>
      <c r="ERN115" s="168"/>
      <c r="ERO115" s="168"/>
      <c r="ERP115" s="168"/>
      <c r="ERQ115" s="168"/>
      <c r="ERR115" s="168"/>
      <c r="ERS115" s="168"/>
      <c r="ERT115" s="168"/>
      <c r="ERU115" s="168"/>
      <c r="ERV115" s="168"/>
      <c r="ERW115" s="168"/>
      <c r="ERX115" s="168"/>
      <c r="ERY115" s="168"/>
      <c r="ERZ115" s="168"/>
      <c r="ESA115" s="168"/>
      <c r="ESB115" s="168"/>
      <c r="ESC115" s="168"/>
      <c r="ESD115" s="168"/>
      <c r="ESE115" s="168"/>
      <c r="ESF115" s="168"/>
      <c r="ESG115" s="168"/>
      <c r="ESH115" s="168"/>
      <c r="ESI115" s="168"/>
      <c r="ESJ115" s="168"/>
      <c r="ESK115" s="168"/>
      <c r="ESL115" s="168"/>
      <c r="ESM115" s="168"/>
      <c r="ESN115" s="168"/>
      <c r="ESO115" s="168"/>
      <c r="ESP115" s="168"/>
      <c r="ESQ115" s="168"/>
      <c r="ESR115" s="168"/>
      <c r="ESS115" s="168"/>
      <c r="EST115" s="168"/>
      <c r="ESU115" s="168"/>
      <c r="ESV115" s="168"/>
      <c r="ESW115" s="168"/>
      <c r="ESX115" s="168"/>
      <c r="ESY115" s="168"/>
      <c r="ESZ115" s="168"/>
      <c r="ETA115" s="168"/>
      <c r="ETB115" s="168"/>
      <c r="ETC115" s="168"/>
      <c r="ETD115" s="168"/>
      <c r="ETE115" s="168"/>
      <c r="ETF115" s="168"/>
      <c r="ETG115" s="168"/>
      <c r="ETH115" s="168"/>
      <c r="ETI115" s="168"/>
      <c r="ETJ115" s="168"/>
      <c r="ETK115" s="168"/>
      <c r="ETL115" s="168"/>
      <c r="ETM115" s="168"/>
      <c r="ETN115" s="168"/>
      <c r="ETO115" s="168"/>
      <c r="ETP115" s="168"/>
      <c r="ETQ115" s="168"/>
      <c r="ETR115" s="168"/>
      <c r="ETS115" s="168"/>
      <c r="ETT115" s="168"/>
      <c r="ETU115" s="168"/>
      <c r="ETV115" s="168"/>
      <c r="ETW115" s="168"/>
      <c r="ETX115" s="168"/>
      <c r="ETY115" s="168"/>
      <c r="ETZ115" s="168"/>
      <c r="EUA115" s="168"/>
      <c r="EUB115" s="168"/>
      <c r="EUC115" s="168"/>
      <c r="EUD115" s="168"/>
      <c r="EUE115" s="168"/>
      <c r="EUF115" s="168"/>
      <c r="EUG115" s="168"/>
      <c r="EUH115" s="168"/>
      <c r="EUI115" s="168"/>
      <c r="EUJ115" s="168"/>
      <c r="EUK115" s="168"/>
      <c r="EUL115" s="168"/>
      <c r="EUM115" s="168"/>
      <c r="EUN115" s="168"/>
      <c r="EUO115" s="168"/>
      <c r="EUP115" s="168"/>
      <c r="EUQ115" s="168"/>
      <c r="EUR115" s="168"/>
      <c r="EUS115" s="168"/>
      <c r="EUT115" s="168"/>
      <c r="EUU115" s="168"/>
      <c r="EUV115" s="168"/>
      <c r="EUW115" s="168"/>
      <c r="EUX115" s="168"/>
      <c r="EUY115" s="168"/>
      <c r="EUZ115" s="168"/>
      <c r="EVA115" s="168"/>
      <c r="EVB115" s="168"/>
      <c r="EVC115" s="168"/>
      <c r="EVD115" s="168"/>
      <c r="EVE115" s="168"/>
      <c r="EVF115" s="168"/>
      <c r="EVG115" s="168"/>
      <c r="EVH115" s="168"/>
      <c r="EVI115" s="168"/>
      <c r="EVJ115" s="168"/>
      <c r="EVK115" s="168"/>
      <c r="EVL115" s="168"/>
      <c r="EVM115" s="168"/>
      <c r="EVN115" s="168"/>
      <c r="EVO115" s="168"/>
      <c r="EVP115" s="168"/>
      <c r="EVQ115" s="168"/>
      <c r="EVR115" s="168"/>
      <c r="EVS115" s="168"/>
      <c r="EVT115" s="168"/>
      <c r="EVU115" s="168"/>
      <c r="EVV115" s="168"/>
      <c r="EVW115" s="168"/>
      <c r="EVX115" s="168"/>
      <c r="EVY115" s="168"/>
      <c r="EVZ115" s="168"/>
      <c r="EWA115" s="168"/>
      <c r="EWB115" s="168"/>
      <c r="EWC115" s="168"/>
      <c r="EWD115" s="168"/>
      <c r="EWE115" s="168"/>
      <c r="EWF115" s="168"/>
      <c r="EWG115" s="168"/>
      <c r="EWH115" s="168"/>
      <c r="EWI115" s="168"/>
      <c r="EWJ115" s="168"/>
      <c r="EWK115" s="168"/>
      <c r="EWL115" s="168"/>
      <c r="EWM115" s="168"/>
      <c r="EWN115" s="168"/>
      <c r="EWO115" s="168"/>
      <c r="EWP115" s="168"/>
      <c r="EWQ115" s="168"/>
      <c r="EWR115" s="168"/>
      <c r="EWS115" s="168"/>
      <c r="EWT115" s="168"/>
      <c r="EWU115" s="168"/>
      <c r="EWV115" s="168"/>
      <c r="EWW115" s="168"/>
      <c r="EWX115" s="168"/>
      <c r="EWY115" s="168"/>
      <c r="EWZ115" s="168"/>
      <c r="EXA115" s="168"/>
      <c r="EXB115" s="168"/>
      <c r="EXC115" s="168"/>
      <c r="EXD115" s="168"/>
      <c r="EXE115" s="168"/>
      <c r="EXF115" s="168"/>
      <c r="EXG115" s="168"/>
      <c r="EXH115" s="168"/>
      <c r="EXI115" s="168"/>
      <c r="EXJ115" s="168"/>
      <c r="EXK115" s="168"/>
      <c r="EXL115" s="168"/>
      <c r="EXM115" s="168"/>
      <c r="EXN115" s="168"/>
      <c r="EXO115" s="168"/>
      <c r="EXP115" s="168"/>
      <c r="EXQ115" s="168"/>
      <c r="EXR115" s="168"/>
      <c r="EXS115" s="168"/>
      <c r="EXT115" s="168"/>
      <c r="EXU115" s="168"/>
      <c r="EXV115" s="168"/>
      <c r="EXW115" s="168"/>
      <c r="EXX115" s="168"/>
      <c r="EXY115" s="168"/>
      <c r="EXZ115" s="168"/>
      <c r="EYA115" s="168"/>
      <c r="EYB115" s="168"/>
      <c r="EYC115" s="168"/>
      <c r="EYD115" s="168"/>
      <c r="EYE115" s="168"/>
      <c r="EYF115" s="168"/>
      <c r="EYG115" s="168"/>
      <c r="EYH115" s="168"/>
      <c r="EYI115" s="168"/>
      <c r="EYJ115" s="168"/>
      <c r="EYK115" s="168"/>
      <c r="EYL115" s="168"/>
      <c r="EYM115" s="168"/>
      <c r="EYN115" s="168"/>
      <c r="EYO115" s="168"/>
      <c r="EYP115" s="168"/>
      <c r="EYQ115" s="168"/>
      <c r="EYR115" s="168"/>
      <c r="EYS115" s="168"/>
      <c r="EYT115" s="168"/>
      <c r="EYU115" s="168"/>
      <c r="EYV115" s="168"/>
      <c r="EYW115" s="168"/>
      <c r="EYX115" s="168"/>
      <c r="EYY115" s="168"/>
      <c r="EYZ115" s="168"/>
      <c r="EZA115" s="168"/>
      <c r="EZB115" s="168"/>
      <c r="EZC115" s="168"/>
      <c r="EZD115" s="168"/>
      <c r="EZE115" s="168"/>
      <c r="EZF115" s="168"/>
      <c r="EZG115" s="168"/>
      <c r="EZH115" s="168"/>
      <c r="EZI115" s="168"/>
      <c r="EZJ115" s="168"/>
      <c r="EZK115" s="168"/>
      <c r="EZL115" s="168"/>
      <c r="EZM115" s="168"/>
      <c r="EZN115" s="168"/>
      <c r="EZO115" s="168"/>
      <c r="EZP115" s="168"/>
      <c r="EZQ115" s="168"/>
      <c r="EZR115" s="168"/>
      <c r="EZS115" s="168"/>
      <c r="EZT115" s="168"/>
      <c r="EZU115" s="168"/>
      <c r="EZV115" s="168"/>
      <c r="EZW115" s="168"/>
      <c r="EZX115" s="168"/>
      <c r="EZY115" s="168"/>
      <c r="EZZ115" s="168"/>
      <c r="FAA115" s="168"/>
      <c r="FAB115" s="168"/>
      <c r="FAC115" s="168"/>
      <c r="FAD115" s="168"/>
      <c r="FAE115" s="168"/>
      <c r="FAF115" s="168"/>
      <c r="FAG115" s="168"/>
      <c r="FAH115" s="168"/>
      <c r="FAI115" s="168"/>
      <c r="FAJ115" s="168"/>
      <c r="FAK115" s="168"/>
      <c r="FAL115" s="168"/>
      <c r="FAM115" s="168"/>
      <c r="FAN115" s="168"/>
      <c r="FAO115" s="168"/>
      <c r="FAP115" s="168"/>
      <c r="FAQ115" s="168"/>
      <c r="FAR115" s="168"/>
      <c r="FAS115" s="168"/>
      <c r="FAT115" s="168"/>
      <c r="FAU115" s="168"/>
      <c r="FAV115" s="168"/>
      <c r="FAW115" s="168"/>
      <c r="FAX115" s="168"/>
      <c r="FAY115" s="168"/>
      <c r="FAZ115" s="168"/>
      <c r="FBA115" s="168"/>
      <c r="FBB115" s="168"/>
      <c r="FBC115" s="168"/>
      <c r="FBD115" s="168"/>
      <c r="FBE115" s="168"/>
      <c r="FBF115" s="168"/>
      <c r="FBG115" s="168"/>
      <c r="FBH115" s="168"/>
      <c r="FBI115" s="168"/>
      <c r="FBJ115" s="168"/>
      <c r="FBK115" s="168"/>
      <c r="FBL115" s="168"/>
      <c r="FBM115" s="168"/>
      <c r="FBN115" s="168"/>
      <c r="FBO115" s="168"/>
      <c r="FBP115" s="168"/>
      <c r="FBQ115" s="168"/>
      <c r="FBR115" s="168"/>
      <c r="FBS115" s="168"/>
      <c r="FBT115" s="168"/>
      <c r="FBU115" s="168"/>
      <c r="FBV115" s="168"/>
      <c r="FBW115" s="168"/>
      <c r="FBX115" s="168"/>
      <c r="FBY115" s="168"/>
      <c r="FBZ115" s="168"/>
      <c r="FCA115" s="168"/>
      <c r="FCB115" s="168"/>
      <c r="FCC115" s="168"/>
      <c r="FCD115" s="168"/>
      <c r="FCE115" s="168"/>
      <c r="FCF115" s="168"/>
      <c r="FCG115" s="168"/>
      <c r="FCH115" s="168"/>
      <c r="FCI115" s="168"/>
      <c r="FCJ115" s="168"/>
      <c r="FCK115" s="168"/>
      <c r="FCL115" s="168"/>
      <c r="FCM115" s="168"/>
      <c r="FCN115" s="168"/>
      <c r="FCO115" s="168"/>
      <c r="FCP115" s="168"/>
      <c r="FCQ115" s="168"/>
      <c r="FCR115" s="168"/>
      <c r="FCS115" s="168"/>
      <c r="FCT115" s="168"/>
      <c r="FCU115" s="168"/>
      <c r="FCV115" s="168"/>
      <c r="FCW115" s="168"/>
      <c r="FCX115" s="168"/>
      <c r="FCY115" s="168"/>
      <c r="FCZ115" s="168"/>
      <c r="FDA115" s="168"/>
      <c r="FDB115" s="168"/>
      <c r="FDC115" s="168"/>
      <c r="FDD115" s="168"/>
      <c r="FDE115" s="168"/>
      <c r="FDF115" s="168"/>
      <c r="FDG115" s="168"/>
      <c r="FDH115" s="168"/>
      <c r="FDI115" s="168"/>
      <c r="FDJ115" s="168"/>
      <c r="FDK115" s="168"/>
      <c r="FDL115" s="168"/>
      <c r="FDM115" s="168"/>
      <c r="FDN115" s="168"/>
      <c r="FDO115" s="168"/>
      <c r="FDP115" s="168"/>
      <c r="FDQ115" s="168"/>
      <c r="FDR115" s="168"/>
      <c r="FDS115" s="168"/>
      <c r="FDT115" s="168"/>
      <c r="FDU115" s="168"/>
      <c r="FDV115" s="168"/>
      <c r="FDW115" s="168"/>
      <c r="FDX115" s="168"/>
      <c r="FDY115" s="168"/>
      <c r="FDZ115" s="168"/>
      <c r="FEA115" s="168"/>
      <c r="FEB115" s="168"/>
      <c r="FEC115" s="168"/>
      <c r="FED115" s="168"/>
      <c r="FEE115" s="168"/>
      <c r="FEF115" s="168"/>
      <c r="FEG115" s="168"/>
      <c r="FEH115" s="168"/>
      <c r="FEI115" s="168"/>
      <c r="FEJ115" s="168"/>
      <c r="FEK115" s="168"/>
      <c r="FEL115" s="168"/>
      <c r="FEM115" s="168"/>
      <c r="FEN115" s="168"/>
      <c r="FEO115" s="168"/>
      <c r="FEP115" s="168"/>
      <c r="FEQ115" s="168"/>
      <c r="FER115" s="168"/>
      <c r="FES115" s="168"/>
      <c r="FET115" s="168"/>
      <c r="FEU115" s="168"/>
      <c r="FEV115" s="168"/>
      <c r="FEW115" s="168"/>
      <c r="FEX115" s="168"/>
      <c r="FEY115" s="168"/>
      <c r="FEZ115" s="168"/>
      <c r="FFA115" s="168"/>
      <c r="FFB115" s="168"/>
      <c r="FFC115" s="168"/>
      <c r="FFD115" s="168"/>
      <c r="FFE115" s="168"/>
      <c r="FFF115" s="168"/>
      <c r="FFG115" s="168"/>
      <c r="FFH115" s="168"/>
      <c r="FFI115" s="168"/>
      <c r="FFJ115" s="168"/>
      <c r="FFK115" s="168"/>
      <c r="FFL115" s="168"/>
      <c r="FFM115" s="168"/>
      <c r="FFN115" s="168"/>
      <c r="FFO115" s="168"/>
      <c r="FFP115" s="168"/>
      <c r="FFQ115" s="168"/>
      <c r="FFR115" s="168"/>
      <c r="FFS115" s="168"/>
      <c r="FFT115" s="168"/>
      <c r="FFU115" s="168"/>
      <c r="FFV115" s="168"/>
      <c r="FFW115" s="168"/>
      <c r="FFX115" s="168"/>
      <c r="FFY115" s="168"/>
      <c r="FFZ115" s="168"/>
      <c r="FGA115" s="168"/>
      <c r="FGB115" s="168"/>
      <c r="FGC115" s="168"/>
      <c r="FGD115" s="168"/>
      <c r="FGE115" s="168"/>
      <c r="FGF115" s="168"/>
      <c r="FGG115" s="168"/>
      <c r="FGH115" s="168"/>
      <c r="FGI115" s="168"/>
      <c r="FGJ115" s="168"/>
      <c r="FGK115" s="168"/>
      <c r="FGL115" s="168"/>
      <c r="FGM115" s="168"/>
      <c r="FGN115" s="168"/>
      <c r="FGO115" s="168"/>
      <c r="FGP115" s="168"/>
      <c r="FGQ115" s="168"/>
      <c r="FGR115" s="168"/>
      <c r="FGS115" s="168"/>
      <c r="FGT115" s="168"/>
      <c r="FGU115" s="168"/>
      <c r="FGV115" s="168"/>
      <c r="FGW115" s="168"/>
      <c r="FGX115" s="168"/>
      <c r="FGY115" s="168"/>
      <c r="FGZ115" s="168"/>
      <c r="FHA115" s="168"/>
      <c r="FHB115" s="168"/>
      <c r="FHC115" s="168"/>
      <c r="FHD115" s="168"/>
      <c r="FHE115" s="168"/>
      <c r="FHF115" s="168"/>
      <c r="FHG115" s="168"/>
      <c r="FHH115" s="168"/>
      <c r="FHI115" s="168"/>
      <c r="FHJ115" s="168"/>
      <c r="FHK115" s="168"/>
      <c r="FHL115" s="168"/>
      <c r="FHM115" s="168"/>
      <c r="FHN115" s="168"/>
      <c r="FHO115" s="168"/>
      <c r="FHP115" s="168"/>
      <c r="FHQ115" s="168"/>
      <c r="FHR115" s="168"/>
      <c r="FHS115" s="168"/>
      <c r="FHT115" s="168"/>
      <c r="FHU115" s="168"/>
      <c r="FHV115" s="168"/>
      <c r="FHW115" s="168"/>
      <c r="FHX115" s="168"/>
      <c r="FHY115" s="168"/>
      <c r="FHZ115" s="168"/>
      <c r="FIA115" s="168"/>
      <c r="FIB115" s="168"/>
      <c r="FIC115" s="168"/>
      <c r="FID115" s="168"/>
      <c r="FIE115" s="168"/>
      <c r="FIF115" s="168"/>
      <c r="FIG115" s="168"/>
      <c r="FIH115" s="168"/>
      <c r="FII115" s="168"/>
      <c r="FIJ115" s="168"/>
      <c r="FIK115" s="168"/>
      <c r="FIL115" s="168"/>
      <c r="FIM115" s="168"/>
      <c r="FIN115" s="168"/>
      <c r="FIO115" s="168"/>
      <c r="FIP115" s="168"/>
      <c r="FIQ115" s="168"/>
      <c r="FIR115" s="168"/>
      <c r="FIS115" s="168"/>
      <c r="FIT115" s="168"/>
      <c r="FIU115" s="168"/>
      <c r="FIV115" s="168"/>
      <c r="FIW115" s="168"/>
      <c r="FIX115" s="168"/>
      <c r="FIY115" s="168"/>
      <c r="FIZ115" s="168"/>
      <c r="FJA115" s="168"/>
      <c r="FJB115" s="168"/>
      <c r="FJC115" s="168"/>
      <c r="FJD115" s="168"/>
      <c r="FJE115" s="168"/>
      <c r="FJF115" s="168"/>
      <c r="FJG115" s="168"/>
      <c r="FJH115" s="168"/>
      <c r="FJI115" s="168"/>
      <c r="FJJ115" s="168"/>
      <c r="FJK115" s="168"/>
      <c r="FJL115" s="168"/>
      <c r="FJM115" s="168"/>
      <c r="FJN115" s="168"/>
      <c r="FJO115" s="168"/>
      <c r="FJP115" s="168"/>
      <c r="FJQ115" s="168"/>
      <c r="FJR115" s="168"/>
      <c r="FJS115" s="168"/>
      <c r="FJT115" s="168"/>
      <c r="FJU115" s="168"/>
      <c r="FJV115" s="168"/>
      <c r="FJW115" s="168"/>
      <c r="FJX115" s="168"/>
      <c r="FJY115" s="168"/>
      <c r="FJZ115" s="168"/>
      <c r="FKA115" s="168"/>
      <c r="FKB115" s="168"/>
      <c r="FKC115" s="168"/>
      <c r="FKD115" s="168"/>
      <c r="FKE115" s="168"/>
      <c r="FKF115" s="168"/>
      <c r="FKG115" s="168"/>
      <c r="FKH115" s="168"/>
      <c r="FKI115" s="168"/>
      <c r="FKJ115" s="168"/>
      <c r="FKK115" s="168"/>
      <c r="FKL115" s="168"/>
      <c r="FKM115" s="168"/>
      <c r="FKN115" s="168"/>
      <c r="FKO115" s="168"/>
      <c r="FKP115" s="168"/>
      <c r="FKQ115" s="168"/>
      <c r="FKR115" s="168"/>
      <c r="FKS115" s="168"/>
      <c r="FKT115" s="168"/>
      <c r="FKU115" s="168"/>
      <c r="FKV115" s="168"/>
      <c r="FKW115" s="168"/>
      <c r="FKX115" s="168"/>
      <c r="FKY115" s="168"/>
      <c r="FKZ115" s="168"/>
      <c r="FLA115" s="168"/>
      <c r="FLB115" s="168"/>
      <c r="FLC115" s="168"/>
      <c r="FLD115" s="168"/>
      <c r="FLE115" s="168"/>
      <c r="FLF115" s="168"/>
      <c r="FLG115" s="168"/>
      <c r="FLH115" s="168"/>
      <c r="FLI115" s="168"/>
      <c r="FLJ115" s="168"/>
      <c r="FLK115" s="168"/>
      <c r="FLL115" s="168"/>
      <c r="FLM115" s="168"/>
      <c r="FLN115" s="168"/>
      <c r="FLO115" s="168"/>
      <c r="FLP115" s="168"/>
      <c r="FLQ115" s="168"/>
      <c r="FLR115" s="168"/>
      <c r="FLS115" s="168"/>
      <c r="FLT115" s="168"/>
      <c r="FLU115" s="168"/>
      <c r="FLV115" s="168"/>
      <c r="FLW115" s="168"/>
      <c r="FLX115" s="168"/>
      <c r="FLY115" s="168"/>
      <c r="FLZ115" s="168"/>
      <c r="FMA115" s="168"/>
      <c r="FMB115" s="168"/>
      <c r="FMC115" s="168"/>
      <c r="FMD115" s="168"/>
      <c r="FME115" s="168"/>
      <c r="FMF115" s="168"/>
      <c r="FMG115" s="168"/>
      <c r="FMH115" s="168"/>
      <c r="FMI115" s="168"/>
      <c r="FMJ115" s="168"/>
      <c r="FMK115" s="168"/>
      <c r="FML115" s="168"/>
      <c r="FMM115" s="168"/>
      <c r="FMN115" s="168"/>
      <c r="FMO115" s="168"/>
      <c r="FMP115" s="168"/>
      <c r="FMQ115" s="168"/>
      <c r="FMR115" s="168"/>
      <c r="FMS115" s="168"/>
      <c r="FMT115" s="168"/>
      <c r="FMU115" s="168"/>
      <c r="FMV115" s="168"/>
      <c r="FMW115" s="168"/>
      <c r="FMX115" s="168"/>
      <c r="FMY115" s="168"/>
      <c r="FMZ115" s="168"/>
      <c r="FNA115" s="168"/>
      <c r="FNB115" s="168"/>
      <c r="FNC115" s="168"/>
      <c r="FND115" s="168"/>
      <c r="FNE115" s="168"/>
      <c r="FNF115" s="168"/>
      <c r="FNG115" s="168"/>
      <c r="FNH115" s="168"/>
      <c r="FNI115" s="168"/>
      <c r="FNJ115" s="168"/>
      <c r="FNK115" s="168"/>
      <c r="FNL115" s="168"/>
      <c r="FNM115" s="168"/>
      <c r="FNN115" s="168"/>
      <c r="FNO115" s="168"/>
      <c r="FNP115" s="168"/>
      <c r="FNQ115" s="168"/>
      <c r="FNR115" s="168"/>
      <c r="FNS115" s="168"/>
      <c r="FNT115" s="168"/>
      <c r="FNU115" s="168"/>
      <c r="FNV115" s="168"/>
      <c r="FNW115" s="168"/>
      <c r="FNX115" s="168"/>
      <c r="FNY115" s="168"/>
      <c r="FNZ115" s="168"/>
      <c r="FOA115" s="168"/>
      <c r="FOB115" s="168"/>
      <c r="FOC115" s="168"/>
      <c r="FOD115" s="168"/>
      <c r="FOE115" s="168"/>
      <c r="FOF115" s="168"/>
      <c r="FOG115" s="168"/>
      <c r="FOH115" s="168"/>
      <c r="FOI115" s="168"/>
      <c r="FOJ115" s="168"/>
      <c r="FOK115" s="168"/>
      <c r="FOL115" s="168"/>
      <c r="FOM115" s="168"/>
      <c r="FON115" s="168"/>
      <c r="FOO115" s="168"/>
      <c r="FOP115" s="168"/>
      <c r="FOQ115" s="168"/>
      <c r="FOR115" s="168"/>
      <c r="FOS115" s="168"/>
      <c r="FOT115" s="168"/>
      <c r="FOU115" s="168"/>
      <c r="FOV115" s="168"/>
      <c r="FOW115" s="168"/>
      <c r="FOX115" s="168"/>
      <c r="FOY115" s="168"/>
      <c r="FOZ115" s="168"/>
      <c r="FPA115" s="168"/>
      <c r="FPB115" s="168"/>
      <c r="FPC115" s="168"/>
      <c r="FPD115" s="168"/>
      <c r="FPE115" s="168"/>
      <c r="FPF115" s="168"/>
      <c r="FPG115" s="168"/>
      <c r="FPH115" s="168"/>
      <c r="FPI115" s="168"/>
      <c r="FPJ115" s="168"/>
      <c r="FPK115" s="168"/>
      <c r="FPL115" s="168"/>
      <c r="FPM115" s="168"/>
      <c r="FPN115" s="168"/>
      <c r="FPO115" s="168"/>
      <c r="FPP115" s="168"/>
      <c r="FPQ115" s="168"/>
      <c r="FPR115" s="168"/>
      <c r="FPS115" s="168"/>
      <c r="FPT115" s="168"/>
      <c r="FPU115" s="168"/>
      <c r="FPV115" s="168"/>
      <c r="FPW115" s="168"/>
      <c r="FPX115" s="168"/>
      <c r="FPY115" s="168"/>
      <c r="FPZ115" s="168"/>
      <c r="FQA115" s="168"/>
      <c r="FQB115" s="168"/>
      <c r="FQC115" s="168"/>
      <c r="FQD115" s="168"/>
      <c r="FQE115" s="168"/>
      <c r="FQF115" s="168"/>
      <c r="FQG115" s="168"/>
      <c r="FQH115" s="168"/>
      <c r="FQI115" s="168"/>
      <c r="FQJ115" s="168"/>
      <c r="FQK115" s="168"/>
      <c r="FQL115" s="168"/>
      <c r="FQM115" s="168"/>
      <c r="FQN115" s="168"/>
      <c r="FQO115" s="168"/>
      <c r="FQP115" s="168"/>
      <c r="FQQ115" s="168"/>
      <c r="FQR115" s="168"/>
      <c r="FQS115" s="168"/>
      <c r="FQT115" s="168"/>
      <c r="FQU115" s="168"/>
      <c r="FQV115" s="168"/>
      <c r="FQW115" s="168"/>
      <c r="FQX115" s="168"/>
      <c r="FQY115" s="168"/>
      <c r="FQZ115" s="168"/>
      <c r="FRA115" s="168"/>
      <c r="FRB115" s="168"/>
      <c r="FRC115" s="168"/>
      <c r="FRD115" s="168"/>
      <c r="FRE115" s="168"/>
      <c r="FRF115" s="168"/>
      <c r="FRG115" s="168"/>
      <c r="FRH115" s="168"/>
      <c r="FRI115" s="168"/>
      <c r="FRJ115" s="168"/>
      <c r="FRK115" s="168"/>
      <c r="FRL115" s="168"/>
      <c r="FRM115" s="168"/>
      <c r="FRN115" s="168"/>
      <c r="FRO115" s="168"/>
      <c r="FRP115" s="168"/>
      <c r="FRQ115" s="168"/>
      <c r="FRR115" s="168"/>
      <c r="FRS115" s="168"/>
      <c r="FRT115" s="168"/>
      <c r="FRU115" s="168"/>
      <c r="FRV115" s="168"/>
      <c r="FRW115" s="168"/>
      <c r="FRX115" s="168"/>
      <c r="FRY115" s="168"/>
      <c r="FRZ115" s="168"/>
      <c r="FSA115" s="168"/>
      <c r="FSB115" s="168"/>
      <c r="FSC115" s="168"/>
      <c r="FSD115" s="168"/>
      <c r="FSE115" s="168"/>
      <c r="FSF115" s="168"/>
      <c r="FSG115" s="168"/>
      <c r="FSH115" s="168"/>
      <c r="FSI115" s="168"/>
      <c r="FSJ115" s="168"/>
      <c r="FSK115" s="168"/>
      <c r="FSL115" s="168"/>
      <c r="FSM115" s="168"/>
      <c r="FSN115" s="168"/>
      <c r="FSO115" s="168"/>
      <c r="FSP115" s="168"/>
      <c r="FSQ115" s="168"/>
      <c r="FSR115" s="168"/>
      <c r="FSS115" s="168"/>
      <c r="FST115" s="168"/>
      <c r="FSU115" s="168"/>
      <c r="FSV115" s="168"/>
      <c r="FSW115" s="168"/>
      <c r="FSX115" s="168"/>
      <c r="FSY115" s="168"/>
      <c r="FSZ115" s="168"/>
      <c r="FTA115" s="168"/>
      <c r="FTB115" s="168"/>
      <c r="FTC115" s="168"/>
      <c r="FTD115" s="168"/>
      <c r="FTE115" s="168"/>
      <c r="FTF115" s="168"/>
      <c r="FTG115" s="168"/>
      <c r="FTH115" s="168"/>
      <c r="FTI115" s="168"/>
      <c r="FTJ115" s="168"/>
      <c r="FTK115" s="168"/>
      <c r="FTL115" s="168"/>
      <c r="FTM115" s="168"/>
      <c r="FTN115" s="168"/>
      <c r="FTO115" s="168"/>
      <c r="FTP115" s="168"/>
      <c r="FTQ115" s="168"/>
      <c r="FTR115" s="168"/>
      <c r="FTS115" s="168"/>
      <c r="FTT115" s="168"/>
      <c r="FTU115" s="168"/>
      <c r="FTV115" s="168"/>
      <c r="FTW115" s="168"/>
      <c r="FTX115" s="168"/>
      <c r="FTY115" s="168"/>
      <c r="FTZ115" s="168"/>
      <c r="FUA115" s="168"/>
      <c r="FUB115" s="168"/>
      <c r="FUC115" s="168"/>
      <c r="FUD115" s="168"/>
      <c r="FUE115" s="168"/>
      <c r="FUF115" s="168"/>
      <c r="FUG115" s="168"/>
      <c r="FUH115" s="168"/>
      <c r="FUI115" s="168"/>
      <c r="FUJ115" s="168"/>
      <c r="FUK115" s="168"/>
      <c r="FUL115" s="168"/>
      <c r="FUM115" s="168"/>
      <c r="FUN115" s="168"/>
      <c r="FUO115" s="168"/>
      <c r="FUP115" s="168"/>
      <c r="FUQ115" s="168"/>
      <c r="FUR115" s="168"/>
      <c r="FUS115" s="168"/>
      <c r="FUT115" s="168"/>
      <c r="FUU115" s="168"/>
      <c r="FUV115" s="168"/>
      <c r="FUW115" s="168"/>
      <c r="FUX115" s="168"/>
      <c r="FUY115" s="168"/>
      <c r="FUZ115" s="168"/>
      <c r="FVA115" s="168"/>
      <c r="FVB115" s="168"/>
      <c r="FVC115" s="168"/>
      <c r="FVD115" s="168"/>
      <c r="FVE115" s="168"/>
      <c r="FVF115" s="168"/>
      <c r="FVG115" s="168"/>
      <c r="FVH115" s="168"/>
      <c r="FVI115" s="168"/>
      <c r="FVJ115" s="168"/>
      <c r="FVK115" s="168"/>
      <c r="FVL115" s="168"/>
      <c r="FVM115" s="168"/>
      <c r="FVN115" s="168"/>
      <c r="FVO115" s="168"/>
      <c r="FVP115" s="168"/>
      <c r="FVQ115" s="168"/>
      <c r="FVR115" s="168"/>
      <c r="FVS115" s="168"/>
      <c r="FVT115" s="168"/>
      <c r="FVU115" s="168"/>
      <c r="FVV115" s="168"/>
      <c r="FVW115" s="168"/>
      <c r="FVX115" s="168"/>
      <c r="FVY115" s="168"/>
      <c r="FVZ115" s="168"/>
      <c r="FWA115" s="168"/>
      <c r="FWB115" s="168"/>
      <c r="FWC115" s="168"/>
      <c r="FWD115" s="168"/>
      <c r="FWE115" s="168"/>
      <c r="FWF115" s="168"/>
      <c r="FWG115" s="168"/>
      <c r="FWH115" s="168"/>
      <c r="FWI115" s="168"/>
      <c r="FWJ115" s="168"/>
      <c r="FWK115" s="168"/>
      <c r="FWL115" s="168"/>
      <c r="FWM115" s="168"/>
      <c r="FWN115" s="168"/>
      <c r="FWO115" s="168"/>
      <c r="FWP115" s="168"/>
      <c r="FWQ115" s="168"/>
      <c r="FWR115" s="168"/>
      <c r="FWS115" s="168"/>
      <c r="FWT115" s="168"/>
      <c r="FWU115" s="168"/>
      <c r="FWV115" s="168"/>
      <c r="FWW115" s="168"/>
      <c r="FWX115" s="168"/>
      <c r="FWY115" s="168"/>
      <c r="FWZ115" s="168"/>
      <c r="FXA115" s="168"/>
      <c r="FXB115" s="168"/>
      <c r="FXC115" s="168"/>
      <c r="FXD115" s="168"/>
      <c r="FXE115" s="168"/>
      <c r="FXF115" s="168"/>
      <c r="FXG115" s="168"/>
      <c r="FXH115" s="168"/>
      <c r="FXI115" s="168"/>
      <c r="FXJ115" s="168"/>
      <c r="FXK115" s="168"/>
      <c r="FXL115" s="168"/>
      <c r="FXM115" s="168"/>
      <c r="FXN115" s="168"/>
      <c r="FXO115" s="168"/>
      <c r="FXP115" s="168"/>
      <c r="FXQ115" s="168"/>
      <c r="FXR115" s="168"/>
      <c r="FXS115" s="168"/>
      <c r="FXT115" s="168"/>
      <c r="FXU115" s="168"/>
      <c r="FXV115" s="168"/>
      <c r="FXW115" s="168"/>
      <c r="FXX115" s="168"/>
      <c r="FXY115" s="168"/>
      <c r="FXZ115" s="168"/>
      <c r="FYA115" s="168"/>
      <c r="FYB115" s="168"/>
      <c r="FYC115" s="168"/>
      <c r="FYD115" s="168"/>
      <c r="FYE115" s="168"/>
      <c r="FYF115" s="168"/>
      <c r="FYG115" s="168"/>
      <c r="FYH115" s="168"/>
      <c r="FYI115" s="168"/>
      <c r="FYJ115" s="168"/>
      <c r="FYK115" s="168"/>
      <c r="FYL115" s="168"/>
      <c r="FYM115" s="168"/>
      <c r="FYN115" s="168"/>
      <c r="FYO115" s="168"/>
      <c r="FYP115" s="168"/>
      <c r="FYQ115" s="168"/>
      <c r="FYR115" s="168"/>
      <c r="FYS115" s="168"/>
      <c r="FYT115" s="168"/>
      <c r="FYU115" s="168"/>
      <c r="FYV115" s="168"/>
      <c r="FYW115" s="168"/>
      <c r="FYX115" s="168"/>
      <c r="FYY115" s="168"/>
      <c r="FYZ115" s="168"/>
      <c r="FZA115" s="168"/>
      <c r="FZB115" s="168"/>
      <c r="FZC115" s="168"/>
      <c r="FZD115" s="168"/>
      <c r="FZE115" s="168"/>
      <c r="FZF115" s="168"/>
      <c r="FZG115" s="168"/>
      <c r="FZH115" s="168"/>
      <c r="FZI115" s="168"/>
      <c r="FZJ115" s="168"/>
      <c r="FZK115" s="168"/>
      <c r="FZL115" s="168"/>
      <c r="FZM115" s="168"/>
      <c r="FZN115" s="168"/>
      <c r="FZO115" s="168"/>
      <c r="FZP115" s="168"/>
      <c r="FZQ115" s="168"/>
      <c r="FZR115" s="168"/>
      <c r="FZS115" s="168"/>
      <c r="FZT115" s="168"/>
      <c r="FZU115" s="168"/>
      <c r="FZV115" s="168"/>
      <c r="FZW115" s="168"/>
      <c r="FZX115" s="168"/>
      <c r="FZY115" s="168"/>
      <c r="FZZ115" s="168"/>
      <c r="GAA115" s="168"/>
      <c r="GAB115" s="168"/>
      <c r="GAC115" s="168"/>
      <c r="GAD115" s="168"/>
      <c r="GAE115" s="168"/>
      <c r="GAF115" s="168"/>
      <c r="GAG115" s="168"/>
      <c r="GAH115" s="168"/>
      <c r="GAI115" s="168"/>
      <c r="GAJ115" s="168"/>
      <c r="GAK115" s="168"/>
      <c r="GAL115" s="168"/>
      <c r="GAM115" s="168"/>
      <c r="GAN115" s="168"/>
      <c r="GAO115" s="168"/>
      <c r="GAP115" s="168"/>
      <c r="GAQ115" s="168"/>
      <c r="GAR115" s="168"/>
      <c r="GAS115" s="168"/>
      <c r="GAT115" s="168"/>
      <c r="GAU115" s="168"/>
      <c r="GAV115" s="168"/>
      <c r="GAW115" s="168"/>
      <c r="GAX115" s="168"/>
      <c r="GAY115" s="168"/>
      <c r="GAZ115" s="168"/>
      <c r="GBA115" s="168"/>
      <c r="GBB115" s="168"/>
      <c r="GBC115" s="168"/>
      <c r="GBD115" s="168"/>
      <c r="GBE115" s="168"/>
      <c r="GBF115" s="168"/>
      <c r="GBG115" s="168"/>
      <c r="GBH115" s="168"/>
      <c r="GBI115" s="168"/>
      <c r="GBJ115" s="168"/>
      <c r="GBK115" s="168"/>
      <c r="GBL115" s="168"/>
      <c r="GBM115" s="168"/>
      <c r="GBN115" s="168"/>
      <c r="GBO115" s="168"/>
      <c r="GBP115" s="168"/>
      <c r="GBQ115" s="168"/>
      <c r="GBR115" s="168"/>
      <c r="GBS115" s="168"/>
      <c r="GBT115" s="168"/>
      <c r="GBU115" s="168"/>
      <c r="GBV115" s="168"/>
      <c r="GBW115" s="168"/>
      <c r="GBX115" s="168"/>
      <c r="GBY115" s="168"/>
      <c r="GBZ115" s="168"/>
      <c r="GCA115" s="168"/>
      <c r="GCB115" s="168"/>
      <c r="GCC115" s="168"/>
      <c r="GCD115" s="168"/>
      <c r="GCE115" s="168"/>
      <c r="GCF115" s="168"/>
      <c r="GCG115" s="168"/>
      <c r="GCH115" s="168"/>
      <c r="GCI115" s="168"/>
      <c r="GCJ115" s="168"/>
      <c r="GCK115" s="168"/>
      <c r="GCL115" s="168"/>
      <c r="GCM115" s="168"/>
      <c r="GCN115" s="168"/>
      <c r="GCO115" s="168"/>
      <c r="GCP115" s="168"/>
      <c r="GCQ115" s="168"/>
      <c r="GCR115" s="168"/>
      <c r="GCS115" s="168"/>
      <c r="GCT115" s="168"/>
      <c r="GCU115" s="168"/>
      <c r="GCV115" s="168"/>
      <c r="GCW115" s="168"/>
      <c r="GCX115" s="168"/>
      <c r="GCY115" s="168"/>
      <c r="GCZ115" s="168"/>
      <c r="GDA115" s="168"/>
      <c r="GDB115" s="168"/>
      <c r="GDC115" s="168"/>
      <c r="GDD115" s="168"/>
      <c r="GDE115" s="168"/>
      <c r="GDF115" s="168"/>
      <c r="GDG115" s="168"/>
      <c r="GDH115" s="168"/>
      <c r="GDI115" s="168"/>
      <c r="GDJ115" s="168"/>
      <c r="GDK115" s="168"/>
      <c r="GDL115" s="168"/>
      <c r="GDM115" s="168"/>
      <c r="GDN115" s="168"/>
      <c r="GDO115" s="168"/>
      <c r="GDP115" s="168"/>
      <c r="GDQ115" s="168"/>
      <c r="GDR115" s="168"/>
      <c r="GDS115" s="168"/>
      <c r="GDT115" s="168"/>
      <c r="GDU115" s="168"/>
      <c r="GDV115" s="168"/>
      <c r="GDW115" s="168"/>
      <c r="GDX115" s="168"/>
      <c r="GDY115" s="168"/>
      <c r="GDZ115" s="168"/>
      <c r="GEA115" s="168"/>
      <c r="GEB115" s="168"/>
      <c r="GEC115" s="168"/>
      <c r="GED115" s="168"/>
      <c r="GEE115" s="168"/>
      <c r="GEF115" s="168"/>
      <c r="GEG115" s="168"/>
      <c r="GEH115" s="168"/>
      <c r="GEI115" s="168"/>
      <c r="GEJ115" s="168"/>
      <c r="GEK115" s="168"/>
      <c r="GEL115" s="168"/>
      <c r="GEM115" s="168"/>
      <c r="GEN115" s="168"/>
      <c r="GEO115" s="168"/>
      <c r="GEP115" s="168"/>
      <c r="GEQ115" s="168"/>
      <c r="GER115" s="168"/>
      <c r="GES115" s="168"/>
      <c r="GET115" s="168"/>
      <c r="GEU115" s="168"/>
      <c r="GEV115" s="168"/>
      <c r="GEW115" s="168"/>
      <c r="GEX115" s="168"/>
      <c r="GEY115" s="168"/>
      <c r="GEZ115" s="168"/>
      <c r="GFA115" s="168"/>
      <c r="GFB115" s="168"/>
      <c r="GFC115" s="168"/>
      <c r="GFD115" s="168"/>
      <c r="GFE115" s="168"/>
      <c r="GFF115" s="168"/>
      <c r="GFG115" s="168"/>
      <c r="GFH115" s="168"/>
      <c r="GFI115" s="168"/>
      <c r="GFJ115" s="168"/>
      <c r="GFK115" s="168"/>
      <c r="GFL115" s="168"/>
      <c r="GFM115" s="168"/>
      <c r="GFN115" s="168"/>
      <c r="GFO115" s="168"/>
      <c r="GFP115" s="168"/>
      <c r="GFQ115" s="168"/>
      <c r="GFR115" s="168"/>
      <c r="GFS115" s="168"/>
      <c r="GFT115" s="168"/>
      <c r="GFU115" s="168"/>
      <c r="GFV115" s="168"/>
      <c r="GFW115" s="168"/>
      <c r="GFX115" s="168"/>
      <c r="GFY115" s="168"/>
      <c r="GFZ115" s="168"/>
      <c r="GGA115" s="168"/>
      <c r="GGB115" s="168"/>
      <c r="GGC115" s="168"/>
      <c r="GGD115" s="168"/>
      <c r="GGE115" s="168"/>
      <c r="GGF115" s="168"/>
      <c r="GGG115" s="168"/>
      <c r="GGH115" s="168"/>
      <c r="GGI115" s="168"/>
      <c r="GGJ115" s="168"/>
      <c r="GGK115" s="168"/>
      <c r="GGL115" s="168"/>
      <c r="GGM115" s="168"/>
      <c r="GGN115" s="168"/>
      <c r="GGO115" s="168"/>
      <c r="GGP115" s="168"/>
      <c r="GGQ115" s="168"/>
      <c r="GGR115" s="168"/>
      <c r="GGS115" s="168"/>
      <c r="GGT115" s="168"/>
      <c r="GGU115" s="168"/>
      <c r="GGV115" s="168"/>
      <c r="GGW115" s="168"/>
      <c r="GGX115" s="168"/>
      <c r="GGY115" s="168"/>
      <c r="GGZ115" s="168"/>
      <c r="GHA115" s="168"/>
      <c r="GHB115" s="168"/>
      <c r="GHC115" s="168"/>
      <c r="GHD115" s="168"/>
      <c r="GHE115" s="168"/>
      <c r="GHF115" s="168"/>
      <c r="GHG115" s="168"/>
      <c r="GHH115" s="168"/>
      <c r="GHI115" s="168"/>
      <c r="GHJ115" s="168"/>
      <c r="GHK115" s="168"/>
      <c r="GHL115" s="168"/>
      <c r="GHM115" s="168"/>
      <c r="GHN115" s="168"/>
      <c r="GHO115" s="168"/>
      <c r="GHP115" s="168"/>
      <c r="GHQ115" s="168"/>
      <c r="GHR115" s="168"/>
      <c r="GHS115" s="168"/>
      <c r="GHT115" s="168"/>
      <c r="GHU115" s="168"/>
      <c r="GHV115" s="168"/>
      <c r="GHW115" s="168"/>
      <c r="GHX115" s="168"/>
      <c r="GHY115" s="168"/>
      <c r="GHZ115" s="168"/>
      <c r="GIA115" s="168"/>
      <c r="GIB115" s="168"/>
      <c r="GIC115" s="168"/>
      <c r="GID115" s="168"/>
      <c r="GIE115" s="168"/>
      <c r="GIF115" s="168"/>
      <c r="GIG115" s="168"/>
      <c r="GIH115" s="168"/>
      <c r="GII115" s="168"/>
      <c r="GIJ115" s="168"/>
      <c r="GIK115" s="168"/>
      <c r="GIL115" s="168"/>
      <c r="GIM115" s="168"/>
      <c r="GIN115" s="168"/>
      <c r="GIO115" s="168"/>
      <c r="GIP115" s="168"/>
      <c r="GIQ115" s="168"/>
      <c r="GIR115" s="168"/>
      <c r="GIS115" s="168"/>
      <c r="GIT115" s="168"/>
      <c r="GIU115" s="168"/>
      <c r="GIV115" s="168"/>
      <c r="GIW115" s="168"/>
      <c r="GIX115" s="168"/>
      <c r="GIY115" s="168"/>
      <c r="GIZ115" s="168"/>
      <c r="GJA115" s="168"/>
      <c r="GJB115" s="168"/>
      <c r="GJC115" s="168"/>
      <c r="GJD115" s="168"/>
      <c r="GJE115" s="168"/>
      <c r="GJF115" s="168"/>
      <c r="GJG115" s="168"/>
      <c r="GJH115" s="168"/>
      <c r="GJI115" s="168"/>
      <c r="GJJ115" s="168"/>
      <c r="GJK115" s="168"/>
      <c r="GJL115" s="168"/>
      <c r="GJM115" s="168"/>
      <c r="GJN115" s="168"/>
      <c r="GJO115" s="168"/>
      <c r="GJP115" s="168"/>
      <c r="GJQ115" s="168"/>
      <c r="GJR115" s="168"/>
      <c r="GJS115" s="168"/>
      <c r="GJT115" s="168"/>
      <c r="GJU115" s="168"/>
      <c r="GJV115" s="168"/>
      <c r="GJW115" s="168"/>
      <c r="GJX115" s="168"/>
      <c r="GJY115" s="168"/>
      <c r="GJZ115" s="168"/>
      <c r="GKA115" s="168"/>
      <c r="GKB115" s="168"/>
      <c r="GKC115" s="168"/>
      <c r="GKD115" s="168"/>
      <c r="GKE115" s="168"/>
      <c r="GKF115" s="168"/>
      <c r="GKG115" s="168"/>
      <c r="GKH115" s="168"/>
      <c r="GKI115" s="168"/>
      <c r="GKJ115" s="168"/>
      <c r="GKK115" s="168"/>
      <c r="GKL115" s="168"/>
      <c r="GKM115" s="168"/>
      <c r="GKN115" s="168"/>
      <c r="GKO115" s="168"/>
      <c r="GKP115" s="168"/>
      <c r="GKQ115" s="168"/>
      <c r="GKR115" s="168"/>
      <c r="GKS115" s="168"/>
      <c r="GKT115" s="168"/>
      <c r="GKU115" s="168"/>
      <c r="GKV115" s="168"/>
      <c r="GKW115" s="168"/>
      <c r="GKX115" s="168"/>
      <c r="GKY115" s="168"/>
      <c r="GKZ115" s="168"/>
      <c r="GLA115" s="168"/>
      <c r="GLB115" s="168"/>
      <c r="GLC115" s="168"/>
      <c r="GLD115" s="168"/>
      <c r="GLE115" s="168"/>
      <c r="GLF115" s="168"/>
      <c r="GLG115" s="168"/>
      <c r="GLH115" s="168"/>
      <c r="GLI115" s="168"/>
      <c r="GLJ115" s="168"/>
      <c r="GLK115" s="168"/>
      <c r="GLL115" s="168"/>
      <c r="GLM115" s="168"/>
      <c r="GLN115" s="168"/>
      <c r="GLO115" s="168"/>
      <c r="GLP115" s="168"/>
      <c r="GLQ115" s="168"/>
      <c r="GLR115" s="168"/>
      <c r="GLS115" s="168"/>
      <c r="GLT115" s="168"/>
      <c r="GLU115" s="168"/>
      <c r="GLV115" s="168"/>
      <c r="GLW115" s="168"/>
      <c r="GLX115" s="168"/>
      <c r="GLY115" s="168"/>
      <c r="GLZ115" s="168"/>
      <c r="GMA115" s="168"/>
      <c r="GMB115" s="168"/>
      <c r="GMC115" s="168"/>
      <c r="GMD115" s="168"/>
      <c r="GME115" s="168"/>
      <c r="GMF115" s="168"/>
      <c r="GMG115" s="168"/>
      <c r="GMH115" s="168"/>
      <c r="GMI115" s="168"/>
      <c r="GMJ115" s="168"/>
      <c r="GMK115" s="168"/>
      <c r="GML115" s="168"/>
      <c r="GMM115" s="168"/>
      <c r="GMN115" s="168"/>
      <c r="GMO115" s="168"/>
      <c r="GMP115" s="168"/>
      <c r="GMQ115" s="168"/>
      <c r="GMR115" s="168"/>
      <c r="GMS115" s="168"/>
      <c r="GMT115" s="168"/>
      <c r="GMU115" s="168"/>
      <c r="GMV115" s="168"/>
      <c r="GMW115" s="168"/>
      <c r="GMX115" s="168"/>
      <c r="GMY115" s="168"/>
      <c r="GMZ115" s="168"/>
      <c r="GNA115" s="168"/>
      <c r="GNB115" s="168"/>
      <c r="GNC115" s="168"/>
      <c r="GND115" s="168"/>
      <c r="GNE115" s="168"/>
      <c r="GNF115" s="168"/>
      <c r="GNG115" s="168"/>
      <c r="GNH115" s="168"/>
      <c r="GNI115" s="168"/>
      <c r="GNJ115" s="168"/>
      <c r="GNK115" s="168"/>
      <c r="GNL115" s="168"/>
      <c r="GNM115" s="168"/>
      <c r="GNN115" s="168"/>
      <c r="GNO115" s="168"/>
      <c r="GNP115" s="168"/>
      <c r="GNQ115" s="168"/>
      <c r="GNR115" s="168"/>
      <c r="GNS115" s="168"/>
      <c r="GNT115" s="168"/>
      <c r="GNU115" s="168"/>
      <c r="GNV115" s="168"/>
      <c r="GNW115" s="168"/>
      <c r="GNX115" s="168"/>
      <c r="GNY115" s="168"/>
      <c r="GNZ115" s="168"/>
      <c r="GOA115" s="168"/>
      <c r="GOB115" s="168"/>
      <c r="GOC115" s="168"/>
      <c r="GOD115" s="168"/>
      <c r="GOE115" s="168"/>
      <c r="GOF115" s="168"/>
      <c r="GOG115" s="168"/>
      <c r="GOH115" s="168"/>
      <c r="GOI115" s="168"/>
      <c r="GOJ115" s="168"/>
      <c r="GOK115" s="168"/>
      <c r="GOL115" s="168"/>
      <c r="GOM115" s="168"/>
      <c r="GON115" s="168"/>
      <c r="GOO115" s="168"/>
      <c r="GOP115" s="168"/>
      <c r="GOQ115" s="168"/>
      <c r="GOR115" s="168"/>
      <c r="GOS115" s="168"/>
      <c r="GOT115" s="168"/>
      <c r="GOU115" s="168"/>
      <c r="GOV115" s="168"/>
      <c r="GOW115" s="168"/>
      <c r="GOX115" s="168"/>
      <c r="GOY115" s="168"/>
      <c r="GOZ115" s="168"/>
      <c r="GPA115" s="168"/>
      <c r="GPB115" s="168"/>
      <c r="GPC115" s="168"/>
      <c r="GPD115" s="168"/>
      <c r="GPE115" s="168"/>
      <c r="GPF115" s="168"/>
      <c r="GPG115" s="168"/>
      <c r="GPH115" s="168"/>
      <c r="GPI115" s="168"/>
      <c r="GPJ115" s="168"/>
      <c r="GPK115" s="168"/>
      <c r="GPL115" s="168"/>
      <c r="GPM115" s="168"/>
      <c r="GPN115" s="168"/>
      <c r="GPO115" s="168"/>
      <c r="GPP115" s="168"/>
      <c r="GPQ115" s="168"/>
      <c r="GPR115" s="168"/>
      <c r="GPS115" s="168"/>
      <c r="GPT115" s="168"/>
      <c r="GPU115" s="168"/>
      <c r="GPV115" s="168"/>
      <c r="GPW115" s="168"/>
      <c r="GPX115" s="168"/>
      <c r="GPY115" s="168"/>
      <c r="GPZ115" s="168"/>
      <c r="GQA115" s="168"/>
      <c r="GQB115" s="168"/>
      <c r="GQC115" s="168"/>
      <c r="GQD115" s="168"/>
      <c r="GQE115" s="168"/>
      <c r="GQF115" s="168"/>
      <c r="GQG115" s="168"/>
      <c r="GQH115" s="168"/>
      <c r="GQI115" s="168"/>
      <c r="GQJ115" s="168"/>
      <c r="GQK115" s="168"/>
      <c r="GQL115" s="168"/>
      <c r="GQM115" s="168"/>
      <c r="GQN115" s="168"/>
      <c r="GQO115" s="168"/>
      <c r="GQP115" s="168"/>
      <c r="GQQ115" s="168"/>
      <c r="GQR115" s="168"/>
      <c r="GQS115" s="168"/>
      <c r="GQT115" s="168"/>
      <c r="GQU115" s="168"/>
      <c r="GQV115" s="168"/>
      <c r="GQW115" s="168"/>
      <c r="GQX115" s="168"/>
      <c r="GQY115" s="168"/>
      <c r="GQZ115" s="168"/>
      <c r="GRA115" s="168"/>
      <c r="GRB115" s="168"/>
      <c r="GRC115" s="168"/>
      <c r="GRD115" s="168"/>
      <c r="GRE115" s="168"/>
      <c r="GRF115" s="168"/>
      <c r="GRG115" s="168"/>
      <c r="GRH115" s="168"/>
      <c r="GRI115" s="168"/>
      <c r="GRJ115" s="168"/>
      <c r="GRK115" s="168"/>
      <c r="GRL115" s="168"/>
      <c r="GRM115" s="168"/>
      <c r="GRN115" s="168"/>
      <c r="GRO115" s="168"/>
      <c r="GRP115" s="168"/>
      <c r="GRQ115" s="168"/>
      <c r="GRR115" s="168"/>
      <c r="GRS115" s="168"/>
      <c r="GRT115" s="168"/>
      <c r="GRU115" s="168"/>
      <c r="GRV115" s="168"/>
      <c r="GRW115" s="168"/>
      <c r="GRX115" s="168"/>
      <c r="GRY115" s="168"/>
      <c r="GRZ115" s="168"/>
      <c r="GSA115" s="168"/>
      <c r="GSB115" s="168"/>
      <c r="GSC115" s="168"/>
      <c r="GSD115" s="168"/>
      <c r="GSE115" s="168"/>
      <c r="GSF115" s="168"/>
      <c r="GSG115" s="168"/>
      <c r="GSH115" s="168"/>
      <c r="GSI115" s="168"/>
      <c r="GSJ115" s="168"/>
      <c r="GSK115" s="168"/>
      <c r="GSL115" s="168"/>
      <c r="GSM115" s="168"/>
      <c r="GSN115" s="168"/>
      <c r="GSO115" s="168"/>
      <c r="GSP115" s="168"/>
      <c r="GSQ115" s="168"/>
      <c r="GSR115" s="168"/>
      <c r="GSS115" s="168"/>
      <c r="GST115" s="168"/>
      <c r="GSU115" s="168"/>
      <c r="GSV115" s="168"/>
      <c r="GSW115" s="168"/>
      <c r="GSX115" s="168"/>
      <c r="GSY115" s="168"/>
      <c r="GSZ115" s="168"/>
      <c r="GTA115" s="168"/>
      <c r="GTB115" s="168"/>
      <c r="GTC115" s="168"/>
      <c r="GTD115" s="168"/>
      <c r="GTE115" s="168"/>
      <c r="GTF115" s="168"/>
      <c r="GTG115" s="168"/>
      <c r="GTH115" s="168"/>
      <c r="GTI115" s="168"/>
      <c r="GTJ115" s="168"/>
      <c r="GTK115" s="168"/>
      <c r="GTL115" s="168"/>
      <c r="GTM115" s="168"/>
      <c r="GTN115" s="168"/>
      <c r="GTO115" s="168"/>
      <c r="GTP115" s="168"/>
      <c r="GTQ115" s="168"/>
      <c r="GTR115" s="168"/>
      <c r="GTS115" s="168"/>
      <c r="GTT115" s="168"/>
      <c r="GTU115" s="168"/>
      <c r="GTV115" s="168"/>
      <c r="GTW115" s="168"/>
      <c r="GTX115" s="168"/>
      <c r="GTY115" s="168"/>
      <c r="GTZ115" s="168"/>
      <c r="GUA115" s="168"/>
      <c r="GUB115" s="168"/>
      <c r="GUC115" s="168"/>
      <c r="GUD115" s="168"/>
      <c r="GUE115" s="168"/>
      <c r="GUF115" s="168"/>
      <c r="GUG115" s="168"/>
      <c r="GUH115" s="168"/>
      <c r="GUI115" s="168"/>
      <c r="GUJ115" s="168"/>
      <c r="GUK115" s="168"/>
      <c r="GUL115" s="168"/>
      <c r="GUM115" s="168"/>
      <c r="GUN115" s="168"/>
      <c r="GUO115" s="168"/>
      <c r="GUP115" s="168"/>
      <c r="GUQ115" s="168"/>
      <c r="GUR115" s="168"/>
      <c r="GUS115" s="168"/>
      <c r="GUT115" s="168"/>
      <c r="GUU115" s="168"/>
      <c r="GUV115" s="168"/>
      <c r="GUW115" s="168"/>
      <c r="GUX115" s="168"/>
      <c r="GUY115" s="168"/>
      <c r="GUZ115" s="168"/>
      <c r="GVA115" s="168"/>
      <c r="GVB115" s="168"/>
      <c r="GVC115" s="168"/>
      <c r="GVD115" s="168"/>
      <c r="GVE115" s="168"/>
      <c r="GVF115" s="168"/>
      <c r="GVG115" s="168"/>
      <c r="GVH115" s="168"/>
      <c r="GVI115" s="168"/>
      <c r="GVJ115" s="168"/>
      <c r="GVK115" s="168"/>
      <c r="GVL115" s="168"/>
      <c r="GVM115" s="168"/>
      <c r="GVN115" s="168"/>
      <c r="GVO115" s="168"/>
      <c r="GVP115" s="168"/>
      <c r="GVQ115" s="168"/>
      <c r="GVR115" s="168"/>
      <c r="GVS115" s="168"/>
      <c r="GVT115" s="168"/>
      <c r="GVU115" s="168"/>
      <c r="GVV115" s="168"/>
      <c r="GVW115" s="168"/>
      <c r="GVX115" s="168"/>
      <c r="GVY115" s="168"/>
      <c r="GVZ115" s="168"/>
      <c r="GWA115" s="168"/>
      <c r="GWB115" s="168"/>
      <c r="GWC115" s="168"/>
      <c r="GWD115" s="168"/>
      <c r="GWE115" s="168"/>
      <c r="GWF115" s="168"/>
      <c r="GWG115" s="168"/>
      <c r="GWH115" s="168"/>
      <c r="GWI115" s="168"/>
      <c r="GWJ115" s="168"/>
      <c r="GWK115" s="168"/>
      <c r="GWL115" s="168"/>
      <c r="GWM115" s="168"/>
      <c r="GWN115" s="168"/>
      <c r="GWO115" s="168"/>
      <c r="GWP115" s="168"/>
      <c r="GWQ115" s="168"/>
      <c r="GWR115" s="168"/>
      <c r="GWS115" s="168"/>
      <c r="GWT115" s="168"/>
      <c r="GWU115" s="168"/>
      <c r="GWV115" s="168"/>
      <c r="GWW115" s="168"/>
      <c r="GWX115" s="168"/>
      <c r="GWY115" s="168"/>
      <c r="GWZ115" s="168"/>
      <c r="GXA115" s="168"/>
      <c r="GXB115" s="168"/>
      <c r="GXC115" s="168"/>
      <c r="GXD115" s="168"/>
      <c r="GXE115" s="168"/>
      <c r="GXF115" s="168"/>
      <c r="GXG115" s="168"/>
      <c r="GXH115" s="168"/>
      <c r="GXI115" s="168"/>
      <c r="GXJ115" s="168"/>
      <c r="GXK115" s="168"/>
      <c r="GXL115" s="168"/>
      <c r="GXM115" s="168"/>
      <c r="GXN115" s="168"/>
      <c r="GXO115" s="168"/>
      <c r="GXP115" s="168"/>
      <c r="GXQ115" s="168"/>
      <c r="GXR115" s="168"/>
      <c r="GXS115" s="168"/>
      <c r="GXT115" s="168"/>
      <c r="GXU115" s="168"/>
      <c r="GXV115" s="168"/>
      <c r="GXW115" s="168"/>
      <c r="GXX115" s="168"/>
      <c r="GXY115" s="168"/>
      <c r="GXZ115" s="168"/>
      <c r="GYA115" s="168"/>
      <c r="GYB115" s="168"/>
      <c r="GYC115" s="168"/>
      <c r="GYD115" s="168"/>
      <c r="GYE115" s="168"/>
      <c r="GYF115" s="168"/>
      <c r="GYG115" s="168"/>
      <c r="GYH115" s="168"/>
      <c r="GYI115" s="168"/>
      <c r="GYJ115" s="168"/>
      <c r="GYK115" s="168"/>
      <c r="GYL115" s="168"/>
      <c r="GYM115" s="168"/>
      <c r="GYN115" s="168"/>
      <c r="GYO115" s="168"/>
      <c r="GYP115" s="168"/>
      <c r="GYQ115" s="168"/>
      <c r="GYR115" s="168"/>
      <c r="GYS115" s="168"/>
      <c r="GYT115" s="168"/>
      <c r="GYU115" s="168"/>
      <c r="GYV115" s="168"/>
      <c r="GYW115" s="168"/>
      <c r="GYX115" s="168"/>
      <c r="GYY115" s="168"/>
      <c r="GYZ115" s="168"/>
      <c r="GZA115" s="168"/>
      <c r="GZB115" s="168"/>
      <c r="GZC115" s="168"/>
      <c r="GZD115" s="168"/>
      <c r="GZE115" s="168"/>
      <c r="GZF115" s="168"/>
      <c r="GZG115" s="168"/>
      <c r="GZH115" s="168"/>
      <c r="GZI115" s="168"/>
      <c r="GZJ115" s="168"/>
      <c r="GZK115" s="168"/>
      <c r="GZL115" s="168"/>
      <c r="GZM115" s="168"/>
      <c r="GZN115" s="168"/>
      <c r="GZO115" s="168"/>
      <c r="GZP115" s="168"/>
      <c r="GZQ115" s="168"/>
      <c r="GZR115" s="168"/>
      <c r="GZS115" s="168"/>
      <c r="GZT115" s="168"/>
      <c r="GZU115" s="168"/>
      <c r="GZV115" s="168"/>
      <c r="GZW115" s="168"/>
      <c r="GZX115" s="168"/>
      <c r="GZY115" s="168"/>
      <c r="GZZ115" s="168"/>
      <c r="HAA115" s="168"/>
      <c r="HAB115" s="168"/>
      <c r="HAC115" s="168"/>
      <c r="HAD115" s="168"/>
      <c r="HAE115" s="168"/>
      <c r="HAF115" s="168"/>
      <c r="HAG115" s="168"/>
      <c r="HAH115" s="168"/>
      <c r="HAI115" s="168"/>
      <c r="HAJ115" s="168"/>
      <c r="HAK115" s="168"/>
      <c r="HAL115" s="168"/>
      <c r="HAM115" s="168"/>
      <c r="HAN115" s="168"/>
      <c r="HAO115" s="168"/>
      <c r="HAP115" s="168"/>
      <c r="HAQ115" s="168"/>
      <c r="HAR115" s="168"/>
      <c r="HAS115" s="168"/>
      <c r="HAT115" s="168"/>
      <c r="HAU115" s="168"/>
      <c r="HAV115" s="168"/>
      <c r="HAW115" s="168"/>
      <c r="HAX115" s="168"/>
      <c r="HAY115" s="168"/>
      <c r="HAZ115" s="168"/>
      <c r="HBA115" s="168"/>
      <c r="HBB115" s="168"/>
      <c r="HBC115" s="168"/>
      <c r="HBD115" s="168"/>
      <c r="HBE115" s="168"/>
      <c r="HBF115" s="168"/>
      <c r="HBG115" s="168"/>
      <c r="HBH115" s="168"/>
      <c r="HBI115" s="168"/>
      <c r="HBJ115" s="168"/>
      <c r="HBK115" s="168"/>
      <c r="HBL115" s="168"/>
      <c r="HBM115" s="168"/>
      <c r="HBN115" s="168"/>
      <c r="HBO115" s="168"/>
      <c r="HBP115" s="168"/>
      <c r="HBQ115" s="168"/>
      <c r="HBR115" s="168"/>
      <c r="HBS115" s="168"/>
      <c r="HBT115" s="168"/>
      <c r="HBU115" s="168"/>
      <c r="HBV115" s="168"/>
      <c r="HBW115" s="168"/>
      <c r="HBX115" s="168"/>
      <c r="HBY115" s="168"/>
      <c r="HBZ115" s="168"/>
      <c r="HCA115" s="168"/>
      <c r="HCB115" s="168"/>
      <c r="HCC115" s="168"/>
      <c r="HCD115" s="168"/>
      <c r="HCE115" s="168"/>
      <c r="HCF115" s="168"/>
      <c r="HCG115" s="168"/>
      <c r="HCH115" s="168"/>
      <c r="HCI115" s="168"/>
      <c r="HCJ115" s="168"/>
      <c r="HCK115" s="168"/>
      <c r="HCL115" s="168"/>
      <c r="HCM115" s="168"/>
      <c r="HCN115" s="168"/>
      <c r="HCO115" s="168"/>
      <c r="HCP115" s="168"/>
      <c r="HCQ115" s="168"/>
      <c r="HCR115" s="168"/>
      <c r="HCS115" s="168"/>
      <c r="HCT115" s="168"/>
      <c r="HCU115" s="168"/>
      <c r="HCV115" s="168"/>
      <c r="HCW115" s="168"/>
      <c r="HCX115" s="168"/>
      <c r="HCY115" s="168"/>
      <c r="HCZ115" s="168"/>
      <c r="HDA115" s="168"/>
      <c r="HDB115" s="168"/>
      <c r="HDC115" s="168"/>
      <c r="HDD115" s="168"/>
      <c r="HDE115" s="168"/>
      <c r="HDF115" s="168"/>
      <c r="HDG115" s="168"/>
      <c r="HDH115" s="168"/>
      <c r="HDI115" s="168"/>
      <c r="HDJ115" s="168"/>
      <c r="HDK115" s="168"/>
      <c r="HDL115" s="168"/>
      <c r="HDM115" s="168"/>
      <c r="HDN115" s="168"/>
      <c r="HDO115" s="168"/>
      <c r="HDP115" s="168"/>
      <c r="HDQ115" s="168"/>
      <c r="HDR115" s="168"/>
      <c r="HDS115" s="168"/>
      <c r="HDT115" s="168"/>
      <c r="HDU115" s="168"/>
      <c r="HDV115" s="168"/>
      <c r="HDW115" s="168"/>
      <c r="HDX115" s="168"/>
      <c r="HDY115" s="168"/>
      <c r="HDZ115" s="168"/>
      <c r="HEA115" s="168"/>
      <c r="HEB115" s="168"/>
      <c r="HEC115" s="168"/>
      <c r="HED115" s="168"/>
      <c r="HEE115" s="168"/>
      <c r="HEF115" s="168"/>
      <c r="HEG115" s="168"/>
      <c r="HEH115" s="168"/>
      <c r="HEI115" s="168"/>
      <c r="HEJ115" s="168"/>
      <c r="HEK115" s="168"/>
      <c r="HEL115" s="168"/>
      <c r="HEM115" s="168"/>
      <c r="HEN115" s="168"/>
      <c r="HEO115" s="168"/>
      <c r="HEP115" s="168"/>
      <c r="HEQ115" s="168"/>
      <c r="HER115" s="168"/>
      <c r="HES115" s="168"/>
      <c r="HET115" s="168"/>
      <c r="HEU115" s="168"/>
      <c r="HEV115" s="168"/>
      <c r="HEW115" s="168"/>
      <c r="HEX115" s="168"/>
      <c r="HEY115" s="168"/>
      <c r="HEZ115" s="168"/>
      <c r="HFA115" s="168"/>
      <c r="HFB115" s="168"/>
      <c r="HFC115" s="168"/>
      <c r="HFD115" s="168"/>
      <c r="HFE115" s="168"/>
      <c r="HFF115" s="168"/>
      <c r="HFG115" s="168"/>
      <c r="HFH115" s="168"/>
      <c r="HFI115" s="168"/>
      <c r="HFJ115" s="168"/>
      <c r="HFK115" s="168"/>
      <c r="HFL115" s="168"/>
      <c r="HFM115" s="168"/>
      <c r="HFN115" s="168"/>
      <c r="HFO115" s="168"/>
      <c r="HFP115" s="168"/>
      <c r="HFQ115" s="168"/>
      <c r="HFR115" s="168"/>
      <c r="HFS115" s="168"/>
      <c r="HFT115" s="168"/>
      <c r="HFU115" s="168"/>
      <c r="HFV115" s="168"/>
      <c r="HFW115" s="168"/>
      <c r="HFX115" s="168"/>
      <c r="HFY115" s="168"/>
      <c r="HFZ115" s="168"/>
      <c r="HGA115" s="168"/>
      <c r="HGB115" s="168"/>
      <c r="HGC115" s="168"/>
      <c r="HGD115" s="168"/>
      <c r="HGE115" s="168"/>
      <c r="HGF115" s="168"/>
      <c r="HGG115" s="168"/>
      <c r="HGH115" s="168"/>
      <c r="HGI115" s="168"/>
      <c r="HGJ115" s="168"/>
      <c r="HGK115" s="168"/>
      <c r="HGL115" s="168"/>
      <c r="HGM115" s="168"/>
      <c r="HGN115" s="168"/>
      <c r="HGO115" s="168"/>
      <c r="HGP115" s="168"/>
      <c r="HGQ115" s="168"/>
      <c r="HGR115" s="168"/>
      <c r="HGS115" s="168"/>
      <c r="HGT115" s="168"/>
      <c r="HGU115" s="168"/>
      <c r="HGV115" s="168"/>
      <c r="HGW115" s="168"/>
      <c r="HGX115" s="168"/>
      <c r="HGY115" s="168"/>
      <c r="HGZ115" s="168"/>
      <c r="HHA115" s="168"/>
      <c r="HHB115" s="168"/>
      <c r="HHC115" s="168"/>
      <c r="HHD115" s="168"/>
      <c r="HHE115" s="168"/>
      <c r="HHF115" s="168"/>
      <c r="HHG115" s="168"/>
      <c r="HHH115" s="168"/>
      <c r="HHI115" s="168"/>
      <c r="HHJ115" s="168"/>
      <c r="HHK115" s="168"/>
      <c r="HHL115" s="168"/>
      <c r="HHM115" s="168"/>
      <c r="HHN115" s="168"/>
      <c r="HHO115" s="168"/>
      <c r="HHP115" s="168"/>
      <c r="HHQ115" s="168"/>
      <c r="HHR115" s="168"/>
      <c r="HHS115" s="168"/>
      <c r="HHT115" s="168"/>
      <c r="HHU115" s="168"/>
      <c r="HHV115" s="168"/>
      <c r="HHW115" s="168"/>
      <c r="HHX115" s="168"/>
      <c r="HHY115" s="168"/>
      <c r="HHZ115" s="168"/>
      <c r="HIA115" s="168"/>
      <c r="HIB115" s="168"/>
      <c r="HIC115" s="168"/>
      <c r="HID115" s="168"/>
      <c r="HIE115" s="168"/>
      <c r="HIF115" s="168"/>
      <c r="HIG115" s="168"/>
      <c r="HIH115" s="168"/>
      <c r="HII115" s="168"/>
      <c r="HIJ115" s="168"/>
      <c r="HIK115" s="168"/>
      <c r="HIL115" s="168"/>
      <c r="HIM115" s="168"/>
      <c r="HIN115" s="168"/>
      <c r="HIO115" s="168"/>
      <c r="HIP115" s="168"/>
      <c r="HIQ115" s="168"/>
      <c r="HIR115" s="168"/>
      <c r="HIS115" s="168"/>
      <c r="HIT115" s="168"/>
      <c r="HIU115" s="168"/>
      <c r="HIV115" s="168"/>
      <c r="HIW115" s="168"/>
      <c r="HIX115" s="168"/>
      <c r="HIY115" s="168"/>
      <c r="HIZ115" s="168"/>
      <c r="HJA115" s="168"/>
      <c r="HJB115" s="168"/>
      <c r="HJC115" s="168"/>
      <c r="HJD115" s="168"/>
      <c r="HJE115" s="168"/>
      <c r="HJF115" s="168"/>
      <c r="HJG115" s="168"/>
      <c r="HJH115" s="168"/>
      <c r="HJI115" s="168"/>
      <c r="HJJ115" s="168"/>
      <c r="HJK115" s="168"/>
      <c r="HJL115" s="168"/>
      <c r="HJM115" s="168"/>
      <c r="HJN115" s="168"/>
      <c r="HJO115" s="168"/>
      <c r="HJP115" s="168"/>
      <c r="HJQ115" s="168"/>
      <c r="HJR115" s="168"/>
      <c r="HJS115" s="168"/>
      <c r="HJT115" s="168"/>
      <c r="HJU115" s="168"/>
      <c r="HJV115" s="168"/>
      <c r="HJW115" s="168"/>
      <c r="HJX115" s="168"/>
      <c r="HJY115" s="168"/>
      <c r="HJZ115" s="168"/>
      <c r="HKA115" s="168"/>
      <c r="HKB115" s="168"/>
      <c r="HKC115" s="168"/>
      <c r="HKD115" s="168"/>
      <c r="HKE115" s="168"/>
      <c r="HKF115" s="168"/>
      <c r="HKG115" s="168"/>
      <c r="HKH115" s="168"/>
      <c r="HKI115" s="168"/>
      <c r="HKJ115" s="168"/>
      <c r="HKK115" s="168"/>
      <c r="HKL115" s="168"/>
      <c r="HKM115" s="168"/>
      <c r="HKN115" s="168"/>
      <c r="HKO115" s="168"/>
      <c r="HKP115" s="168"/>
      <c r="HKQ115" s="168"/>
      <c r="HKR115" s="168"/>
      <c r="HKS115" s="168"/>
      <c r="HKT115" s="168"/>
      <c r="HKU115" s="168"/>
      <c r="HKV115" s="168"/>
      <c r="HKW115" s="168"/>
      <c r="HKX115" s="168"/>
      <c r="HKY115" s="168"/>
      <c r="HKZ115" s="168"/>
      <c r="HLA115" s="168"/>
      <c r="HLB115" s="168"/>
      <c r="HLC115" s="168"/>
      <c r="HLD115" s="168"/>
      <c r="HLE115" s="168"/>
      <c r="HLF115" s="168"/>
      <c r="HLG115" s="168"/>
      <c r="HLH115" s="168"/>
      <c r="HLI115" s="168"/>
      <c r="HLJ115" s="168"/>
      <c r="HLK115" s="168"/>
      <c r="HLL115" s="168"/>
      <c r="HLM115" s="168"/>
      <c r="HLN115" s="168"/>
      <c r="HLO115" s="168"/>
      <c r="HLP115" s="168"/>
      <c r="HLQ115" s="168"/>
      <c r="HLR115" s="168"/>
      <c r="HLS115" s="168"/>
      <c r="HLT115" s="168"/>
      <c r="HLU115" s="168"/>
      <c r="HLV115" s="168"/>
      <c r="HLW115" s="168"/>
      <c r="HLX115" s="168"/>
      <c r="HLY115" s="168"/>
      <c r="HLZ115" s="168"/>
      <c r="HMA115" s="168"/>
      <c r="HMB115" s="168"/>
      <c r="HMC115" s="168"/>
      <c r="HMD115" s="168"/>
      <c r="HME115" s="168"/>
      <c r="HMF115" s="168"/>
      <c r="HMG115" s="168"/>
      <c r="HMH115" s="168"/>
      <c r="HMI115" s="168"/>
      <c r="HMJ115" s="168"/>
      <c r="HMK115" s="168"/>
      <c r="HML115" s="168"/>
      <c r="HMM115" s="168"/>
      <c r="HMN115" s="168"/>
      <c r="HMO115" s="168"/>
      <c r="HMP115" s="168"/>
      <c r="HMQ115" s="168"/>
      <c r="HMR115" s="168"/>
      <c r="HMS115" s="168"/>
      <c r="HMT115" s="168"/>
      <c r="HMU115" s="168"/>
      <c r="HMV115" s="168"/>
      <c r="HMW115" s="168"/>
      <c r="HMX115" s="168"/>
      <c r="HMY115" s="168"/>
      <c r="HMZ115" s="168"/>
      <c r="HNA115" s="168"/>
      <c r="HNB115" s="168"/>
      <c r="HNC115" s="168"/>
      <c r="HND115" s="168"/>
      <c r="HNE115" s="168"/>
      <c r="HNF115" s="168"/>
      <c r="HNG115" s="168"/>
      <c r="HNH115" s="168"/>
      <c r="HNI115" s="168"/>
      <c r="HNJ115" s="168"/>
      <c r="HNK115" s="168"/>
      <c r="HNL115" s="168"/>
      <c r="HNM115" s="168"/>
      <c r="HNN115" s="168"/>
      <c r="HNO115" s="168"/>
      <c r="HNP115" s="168"/>
      <c r="HNQ115" s="168"/>
      <c r="HNR115" s="168"/>
      <c r="HNS115" s="168"/>
      <c r="HNT115" s="168"/>
      <c r="HNU115" s="168"/>
      <c r="HNV115" s="168"/>
      <c r="HNW115" s="168"/>
      <c r="HNX115" s="168"/>
      <c r="HNY115" s="168"/>
      <c r="HNZ115" s="168"/>
      <c r="HOA115" s="168"/>
      <c r="HOB115" s="168"/>
      <c r="HOC115" s="168"/>
      <c r="HOD115" s="168"/>
      <c r="HOE115" s="168"/>
      <c r="HOF115" s="168"/>
      <c r="HOG115" s="168"/>
      <c r="HOH115" s="168"/>
      <c r="HOI115" s="168"/>
      <c r="HOJ115" s="168"/>
      <c r="HOK115" s="168"/>
      <c r="HOL115" s="168"/>
      <c r="HOM115" s="168"/>
      <c r="HON115" s="168"/>
      <c r="HOO115" s="168"/>
      <c r="HOP115" s="168"/>
      <c r="HOQ115" s="168"/>
      <c r="HOR115" s="168"/>
      <c r="HOS115" s="168"/>
      <c r="HOT115" s="168"/>
      <c r="HOU115" s="168"/>
      <c r="HOV115" s="168"/>
      <c r="HOW115" s="168"/>
      <c r="HOX115" s="168"/>
      <c r="HOY115" s="168"/>
      <c r="HOZ115" s="168"/>
      <c r="HPA115" s="168"/>
      <c r="HPB115" s="168"/>
      <c r="HPC115" s="168"/>
      <c r="HPD115" s="168"/>
      <c r="HPE115" s="168"/>
      <c r="HPF115" s="168"/>
      <c r="HPG115" s="168"/>
      <c r="HPH115" s="168"/>
      <c r="HPI115" s="168"/>
      <c r="HPJ115" s="168"/>
      <c r="HPK115" s="168"/>
      <c r="HPL115" s="168"/>
      <c r="HPM115" s="168"/>
      <c r="HPN115" s="168"/>
      <c r="HPO115" s="168"/>
      <c r="HPP115" s="168"/>
      <c r="HPQ115" s="168"/>
      <c r="HPR115" s="168"/>
      <c r="HPS115" s="168"/>
      <c r="HPT115" s="168"/>
      <c r="HPU115" s="168"/>
      <c r="HPV115" s="168"/>
      <c r="HPW115" s="168"/>
      <c r="HPX115" s="168"/>
      <c r="HPY115" s="168"/>
      <c r="HPZ115" s="168"/>
      <c r="HQA115" s="168"/>
      <c r="HQB115" s="168"/>
      <c r="HQC115" s="168"/>
      <c r="HQD115" s="168"/>
      <c r="HQE115" s="168"/>
      <c r="HQF115" s="168"/>
      <c r="HQG115" s="168"/>
      <c r="HQH115" s="168"/>
      <c r="HQI115" s="168"/>
      <c r="HQJ115" s="168"/>
      <c r="HQK115" s="168"/>
      <c r="HQL115" s="168"/>
      <c r="HQM115" s="168"/>
      <c r="HQN115" s="168"/>
      <c r="HQO115" s="168"/>
      <c r="HQP115" s="168"/>
      <c r="HQQ115" s="168"/>
      <c r="HQR115" s="168"/>
      <c r="HQS115" s="168"/>
      <c r="HQT115" s="168"/>
      <c r="HQU115" s="168"/>
      <c r="HQV115" s="168"/>
      <c r="HQW115" s="168"/>
      <c r="HQX115" s="168"/>
      <c r="HQY115" s="168"/>
      <c r="HQZ115" s="168"/>
      <c r="HRA115" s="168"/>
      <c r="HRB115" s="168"/>
      <c r="HRC115" s="168"/>
      <c r="HRD115" s="168"/>
      <c r="HRE115" s="168"/>
      <c r="HRF115" s="168"/>
      <c r="HRG115" s="168"/>
      <c r="HRH115" s="168"/>
      <c r="HRI115" s="168"/>
      <c r="HRJ115" s="168"/>
      <c r="HRK115" s="168"/>
      <c r="HRL115" s="168"/>
      <c r="HRM115" s="168"/>
      <c r="HRN115" s="168"/>
      <c r="HRO115" s="168"/>
      <c r="HRP115" s="168"/>
      <c r="HRQ115" s="168"/>
      <c r="HRR115" s="168"/>
      <c r="HRS115" s="168"/>
      <c r="HRT115" s="168"/>
      <c r="HRU115" s="168"/>
      <c r="HRV115" s="168"/>
      <c r="HRW115" s="168"/>
      <c r="HRX115" s="168"/>
      <c r="HRY115" s="168"/>
      <c r="HRZ115" s="168"/>
      <c r="HSA115" s="168"/>
      <c r="HSB115" s="168"/>
      <c r="HSC115" s="168"/>
      <c r="HSD115" s="168"/>
      <c r="HSE115" s="168"/>
      <c r="HSF115" s="168"/>
      <c r="HSG115" s="168"/>
      <c r="HSH115" s="168"/>
      <c r="HSI115" s="168"/>
      <c r="HSJ115" s="168"/>
      <c r="HSK115" s="168"/>
      <c r="HSL115" s="168"/>
      <c r="HSM115" s="168"/>
      <c r="HSN115" s="168"/>
      <c r="HSO115" s="168"/>
      <c r="HSP115" s="168"/>
      <c r="HSQ115" s="168"/>
      <c r="HSR115" s="168"/>
      <c r="HSS115" s="168"/>
      <c r="HST115" s="168"/>
      <c r="HSU115" s="168"/>
      <c r="HSV115" s="168"/>
      <c r="HSW115" s="168"/>
      <c r="HSX115" s="168"/>
      <c r="HSY115" s="168"/>
      <c r="HSZ115" s="168"/>
      <c r="HTA115" s="168"/>
      <c r="HTB115" s="168"/>
      <c r="HTC115" s="168"/>
      <c r="HTD115" s="168"/>
      <c r="HTE115" s="168"/>
      <c r="HTF115" s="168"/>
      <c r="HTG115" s="168"/>
      <c r="HTH115" s="168"/>
      <c r="HTI115" s="168"/>
      <c r="HTJ115" s="168"/>
      <c r="HTK115" s="168"/>
      <c r="HTL115" s="168"/>
      <c r="HTM115" s="168"/>
      <c r="HTN115" s="168"/>
      <c r="HTO115" s="168"/>
      <c r="HTP115" s="168"/>
      <c r="HTQ115" s="168"/>
      <c r="HTR115" s="168"/>
      <c r="HTS115" s="168"/>
      <c r="HTT115" s="168"/>
      <c r="HTU115" s="168"/>
      <c r="HTV115" s="168"/>
      <c r="HTW115" s="168"/>
      <c r="HTX115" s="168"/>
      <c r="HTY115" s="168"/>
      <c r="HTZ115" s="168"/>
      <c r="HUA115" s="168"/>
      <c r="HUB115" s="168"/>
      <c r="HUC115" s="168"/>
      <c r="HUD115" s="168"/>
      <c r="HUE115" s="168"/>
      <c r="HUF115" s="168"/>
      <c r="HUG115" s="168"/>
      <c r="HUH115" s="168"/>
      <c r="HUI115" s="168"/>
      <c r="HUJ115" s="168"/>
      <c r="HUK115" s="168"/>
      <c r="HUL115" s="168"/>
      <c r="HUM115" s="168"/>
      <c r="HUN115" s="168"/>
      <c r="HUO115" s="168"/>
      <c r="HUP115" s="168"/>
      <c r="HUQ115" s="168"/>
      <c r="HUR115" s="168"/>
      <c r="HUS115" s="168"/>
      <c r="HUT115" s="168"/>
      <c r="HUU115" s="168"/>
      <c r="HUV115" s="168"/>
      <c r="HUW115" s="168"/>
      <c r="HUX115" s="168"/>
      <c r="HUY115" s="168"/>
      <c r="HUZ115" s="168"/>
      <c r="HVA115" s="168"/>
      <c r="HVB115" s="168"/>
      <c r="HVC115" s="168"/>
      <c r="HVD115" s="168"/>
      <c r="HVE115" s="168"/>
      <c r="HVF115" s="168"/>
      <c r="HVG115" s="168"/>
      <c r="HVH115" s="168"/>
      <c r="HVI115" s="168"/>
      <c r="HVJ115" s="168"/>
      <c r="HVK115" s="168"/>
      <c r="HVL115" s="168"/>
      <c r="HVM115" s="168"/>
      <c r="HVN115" s="168"/>
      <c r="HVO115" s="168"/>
      <c r="HVP115" s="168"/>
      <c r="HVQ115" s="168"/>
      <c r="HVR115" s="168"/>
      <c r="HVS115" s="168"/>
      <c r="HVT115" s="168"/>
      <c r="HVU115" s="168"/>
      <c r="HVV115" s="168"/>
      <c r="HVW115" s="168"/>
      <c r="HVX115" s="168"/>
      <c r="HVY115" s="168"/>
      <c r="HVZ115" s="168"/>
      <c r="HWA115" s="168"/>
      <c r="HWB115" s="168"/>
      <c r="HWC115" s="168"/>
      <c r="HWD115" s="168"/>
      <c r="HWE115" s="168"/>
      <c r="HWF115" s="168"/>
      <c r="HWG115" s="168"/>
      <c r="HWH115" s="168"/>
      <c r="HWI115" s="168"/>
      <c r="HWJ115" s="168"/>
      <c r="HWK115" s="168"/>
      <c r="HWL115" s="168"/>
      <c r="HWM115" s="168"/>
      <c r="HWN115" s="168"/>
      <c r="HWO115" s="168"/>
      <c r="HWP115" s="168"/>
      <c r="HWQ115" s="168"/>
      <c r="HWR115" s="168"/>
      <c r="HWS115" s="168"/>
      <c r="HWT115" s="168"/>
      <c r="HWU115" s="168"/>
      <c r="HWV115" s="168"/>
      <c r="HWW115" s="168"/>
      <c r="HWX115" s="168"/>
      <c r="HWY115" s="168"/>
      <c r="HWZ115" s="168"/>
      <c r="HXA115" s="168"/>
      <c r="HXB115" s="168"/>
      <c r="HXC115" s="168"/>
      <c r="HXD115" s="168"/>
      <c r="HXE115" s="168"/>
      <c r="HXF115" s="168"/>
      <c r="HXG115" s="168"/>
      <c r="HXH115" s="168"/>
      <c r="HXI115" s="168"/>
      <c r="HXJ115" s="168"/>
      <c r="HXK115" s="168"/>
      <c r="HXL115" s="168"/>
      <c r="HXM115" s="168"/>
      <c r="HXN115" s="168"/>
      <c r="HXO115" s="168"/>
      <c r="HXP115" s="168"/>
      <c r="HXQ115" s="168"/>
      <c r="HXR115" s="168"/>
      <c r="HXS115" s="168"/>
      <c r="HXT115" s="168"/>
      <c r="HXU115" s="168"/>
      <c r="HXV115" s="168"/>
      <c r="HXW115" s="168"/>
      <c r="HXX115" s="168"/>
      <c r="HXY115" s="168"/>
      <c r="HXZ115" s="168"/>
      <c r="HYA115" s="168"/>
      <c r="HYB115" s="168"/>
      <c r="HYC115" s="168"/>
      <c r="HYD115" s="168"/>
      <c r="HYE115" s="168"/>
      <c r="HYF115" s="168"/>
      <c r="HYG115" s="168"/>
      <c r="HYH115" s="168"/>
      <c r="HYI115" s="168"/>
      <c r="HYJ115" s="168"/>
      <c r="HYK115" s="168"/>
      <c r="HYL115" s="168"/>
      <c r="HYM115" s="168"/>
      <c r="HYN115" s="168"/>
      <c r="HYO115" s="168"/>
      <c r="HYP115" s="168"/>
      <c r="HYQ115" s="168"/>
      <c r="HYR115" s="168"/>
      <c r="HYS115" s="168"/>
      <c r="HYT115" s="168"/>
      <c r="HYU115" s="168"/>
      <c r="HYV115" s="168"/>
      <c r="HYW115" s="168"/>
      <c r="HYX115" s="168"/>
      <c r="HYY115" s="168"/>
      <c r="HYZ115" s="168"/>
      <c r="HZA115" s="168"/>
      <c r="HZB115" s="168"/>
      <c r="HZC115" s="168"/>
      <c r="HZD115" s="168"/>
      <c r="HZE115" s="168"/>
      <c r="HZF115" s="168"/>
      <c r="HZG115" s="168"/>
      <c r="HZH115" s="168"/>
      <c r="HZI115" s="168"/>
      <c r="HZJ115" s="168"/>
      <c r="HZK115" s="168"/>
      <c r="HZL115" s="168"/>
      <c r="HZM115" s="168"/>
      <c r="HZN115" s="168"/>
      <c r="HZO115" s="168"/>
      <c r="HZP115" s="168"/>
      <c r="HZQ115" s="168"/>
      <c r="HZR115" s="168"/>
      <c r="HZS115" s="168"/>
      <c r="HZT115" s="168"/>
      <c r="HZU115" s="168"/>
      <c r="HZV115" s="168"/>
      <c r="HZW115" s="168"/>
      <c r="HZX115" s="168"/>
      <c r="HZY115" s="168"/>
      <c r="HZZ115" s="168"/>
      <c r="IAA115" s="168"/>
      <c r="IAB115" s="168"/>
      <c r="IAC115" s="168"/>
      <c r="IAD115" s="168"/>
      <c r="IAE115" s="168"/>
      <c r="IAF115" s="168"/>
      <c r="IAG115" s="168"/>
      <c r="IAH115" s="168"/>
      <c r="IAI115" s="168"/>
      <c r="IAJ115" s="168"/>
      <c r="IAK115" s="168"/>
      <c r="IAL115" s="168"/>
      <c r="IAM115" s="168"/>
      <c r="IAN115" s="168"/>
      <c r="IAO115" s="168"/>
      <c r="IAP115" s="168"/>
      <c r="IAQ115" s="168"/>
      <c r="IAR115" s="168"/>
      <c r="IAS115" s="168"/>
      <c r="IAT115" s="168"/>
      <c r="IAU115" s="168"/>
      <c r="IAV115" s="168"/>
      <c r="IAW115" s="168"/>
      <c r="IAX115" s="168"/>
      <c r="IAY115" s="168"/>
      <c r="IAZ115" s="168"/>
      <c r="IBA115" s="168"/>
      <c r="IBB115" s="168"/>
      <c r="IBC115" s="168"/>
      <c r="IBD115" s="168"/>
      <c r="IBE115" s="168"/>
      <c r="IBF115" s="168"/>
      <c r="IBG115" s="168"/>
      <c r="IBH115" s="168"/>
      <c r="IBI115" s="168"/>
      <c r="IBJ115" s="168"/>
      <c r="IBK115" s="168"/>
      <c r="IBL115" s="168"/>
      <c r="IBM115" s="168"/>
      <c r="IBN115" s="168"/>
      <c r="IBO115" s="168"/>
      <c r="IBP115" s="168"/>
      <c r="IBQ115" s="168"/>
      <c r="IBR115" s="168"/>
      <c r="IBS115" s="168"/>
      <c r="IBT115" s="168"/>
      <c r="IBU115" s="168"/>
      <c r="IBV115" s="168"/>
      <c r="IBW115" s="168"/>
      <c r="IBX115" s="168"/>
      <c r="IBY115" s="168"/>
      <c r="IBZ115" s="168"/>
      <c r="ICA115" s="168"/>
      <c r="ICB115" s="168"/>
      <c r="ICC115" s="168"/>
      <c r="ICD115" s="168"/>
      <c r="ICE115" s="168"/>
      <c r="ICF115" s="168"/>
      <c r="ICG115" s="168"/>
      <c r="ICH115" s="168"/>
      <c r="ICI115" s="168"/>
      <c r="ICJ115" s="168"/>
      <c r="ICK115" s="168"/>
      <c r="ICL115" s="168"/>
      <c r="ICM115" s="168"/>
      <c r="ICN115" s="168"/>
      <c r="ICO115" s="168"/>
      <c r="ICP115" s="168"/>
      <c r="ICQ115" s="168"/>
      <c r="ICR115" s="168"/>
      <c r="ICS115" s="168"/>
      <c r="ICT115" s="168"/>
      <c r="ICU115" s="168"/>
      <c r="ICV115" s="168"/>
      <c r="ICW115" s="168"/>
      <c r="ICX115" s="168"/>
      <c r="ICY115" s="168"/>
      <c r="ICZ115" s="168"/>
      <c r="IDA115" s="168"/>
      <c r="IDB115" s="168"/>
      <c r="IDC115" s="168"/>
      <c r="IDD115" s="168"/>
      <c r="IDE115" s="168"/>
      <c r="IDF115" s="168"/>
      <c r="IDG115" s="168"/>
      <c r="IDH115" s="168"/>
      <c r="IDI115" s="168"/>
      <c r="IDJ115" s="168"/>
      <c r="IDK115" s="168"/>
      <c r="IDL115" s="168"/>
      <c r="IDM115" s="168"/>
      <c r="IDN115" s="168"/>
      <c r="IDO115" s="168"/>
      <c r="IDP115" s="168"/>
      <c r="IDQ115" s="168"/>
      <c r="IDR115" s="168"/>
      <c r="IDS115" s="168"/>
      <c r="IDT115" s="168"/>
      <c r="IDU115" s="168"/>
      <c r="IDV115" s="168"/>
      <c r="IDW115" s="168"/>
      <c r="IDX115" s="168"/>
      <c r="IDY115" s="168"/>
      <c r="IDZ115" s="168"/>
      <c r="IEA115" s="168"/>
      <c r="IEB115" s="168"/>
      <c r="IEC115" s="168"/>
      <c r="IED115" s="168"/>
      <c r="IEE115" s="168"/>
      <c r="IEF115" s="168"/>
      <c r="IEG115" s="168"/>
      <c r="IEH115" s="168"/>
      <c r="IEI115" s="168"/>
      <c r="IEJ115" s="168"/>
      <c r="IEK115" s="168"/>
      <c r="IEL115" s="168"/>
      <c r="IEM115" s="168"/>
      <c r="IEN115" s="168"/>
      <c r="IEO115" s="168"/>
      <c r="IEP115" s="168"/>
      <c r="IEQ115" s="168"/>
      <c r="IER115" s="168"/>
      <c r="IES115" s="168"/>
      <c r="IET115" s="168"/>
      <c r="IEU115" s="168"/>
      <c r="IEV115" s="168"/>
      <c r="IEW115" s="168"/>
      <c r="IEX115" s="168"/>
      <c r="IEY115" s="168"/>
      <c r="IEZ115" s="168"/>
      <c r="IFA115" s="168"/>
      <c r="IFB115" s="168"/>
      <c r="IFC115" s="168"/>
      <c r="IFD115" s="168"/>
      <c r="IFE115" s="168"/>
      <c r="IFF115" s="168"/>
      <c r="IFG115" s="168"/>
      <c r="IFH115" s="168"/>
      <c r="IFI115" s="168"/>
      <c r="IFJ115" s="168"/>
      <c r="IFK115" s="168"/>
      <c r="IFL115" s="168"/>
      <c r="IFM115" s="168"/>
      <c r="IFN115" s="168"/>
      <c r="IFO115" s="168"/>
      <c r="IFP115" s="168"/>
      <c r="IFQ115" s="168"/>
      <c r="IFR115" s="168"/>
      <c r="IFS115" s="168"/>
      <c r="IFT115" s="168"/>
      <c r="IFU115" s="168"/>
      <c r="IFV115" s="168"/>
      <c r="IFW115" s="168"/>
      <c r="IFX115" s="168"/>
      <c r="IFY115" s="168"/>
      <c r="IFZ115" s="168"/>
      <c r="IGA115" s="168"/>
      <c r="IGB115" s="168"/>
      <c r="IGC115" s="168"/>
      <c r="IGD115" s="168"/>
      <c r="IGE115" s="168"/>
      <c r="IGF115" s="168"/>
      <c r="IGG115" s="168"/>
      <c r="IGH115" s="168"/>
      <c r="IGI115" s="168"/>
      <c r="IGJ115" s="168"/>
      <c r="IGK115" s="168"/>
      <c r="IGL115" s="168"/>
      <c r="IGM115" s="168"/>
      <c r="IGN115" s="168"/>
      <c r="IGO115" s="168"/>
      <c r="IGP115" s="168"/>
      <c r="IGQ115" s="168"/>
      <c r="IGR115" s="168"/>
      <c r="IGS115" s="168"/>
      <c r="IGT115" s="168"/>
      <c r="IGU115" s="168"/>
      <c r="IGV115" s="168"/>
      <c r="IGW115" s="168"/>
      <c r="IGX115" s="168"/>
      <c r="IGY115" s="168"/>
      <c r="IGZ115" s="168"/>
      <c r="IHA115" s="168"/>
      <c r="IHB115" s="168"/>
      <c r="IHC115" s="168"/>
      <c r="IHD115" s="168"/>
      <c r="IHE115" s="168"/>
      <c r="IHF115" s="168"/>
      <c r="IHG115" s="168"/>
      <c r="IHH115" s="168"/>
      <c r="IHI115" s="168"/>
      <c r="IHJ115" s="168"/>
      <c r="IHK115" s="168"/>
      <c r="IHL115" s="168"/>
      <c r="IHM115" s="168"/>
      <c r="IHN115" s="168"/>
      <c r="IHO115" s="168"/>
      <c r="IHP115" s="168"/>
      <c r="IHQ115" s="168"/>
      <c r="IHR115" s="168"/>
      <c r="IHS115" s="168"/>
      <c r="IHT115" s="168"/>
      <c r="IHU115" s="168"/>
      <c r="IHV115" s="168"/>
      <c r="IHW115" s="168"/>
      <c r="IHX115" s="168"/>
      <c r="IHY115" s="168"/>
      <c r="IHZ115" s="168"/>
      <c r="IIA115" s="168"/>
      <c r="IIB115" s="168"/>
      <c r="IIC115" s="168"/>
      <c r="IID115" s="168"/>
      <c r="IIE115" s="168"/>
      <c r="IIF115" s="168"/>
      <c r="IIG115" s="168"/>
      <c r="IIH115" s="168"/>
      <c r="III115" s="168"/>
      <c r="IIJ115" s="168"/>
      <c r="IIK115" s="168"/>
      <c r="IIL115" s="168"/>
      <c r="IIM115" s="168"/>
      <c r="IIN115" s="168"/>
      <c r="IIO115" s="168"/>
      <c r="IIP115" s="168"/>
      <c r="IIQ115" s="168"/>
      <c r="IIR115" s="168"/>
      <c r="IIS115" s="168"/>
      <c r="IIT115" s="168"/>
      <c r="IIU115" s="168"/>
      <c r="IIV115" s="168"/>
      <c r="IIW115" s="168"/>
      <c r="IIX115" s="168"/>
      <c r="IIY115" s="168"/>
      <c r="IIZ115" s="168"/>
      <c r="IJA115" s="168"/>
      <c r="IJB115" s="168"/>
      <c r="IJC115" s="168"/>
      <c r="IJD115" s="168"/>
      <c r="IJE115" s="168"/>
      <c r="IJF115" s="168"/>
      <c r="IJG115" s="168"/>
      <c r="IJH115" s="168"/>
      <c r="IJI115" s="168"/>
      <c r="IJJ115" s="168"/>
      <c r="IJK115" s="168"/>
      <c r="IJL115" s="168"/>
      <c r="IJM115" s="168"/>
      <c r="IJN115" s="168"/>
      <c r="IJO115" s="168"/>
      <c r="IJP115" s="168"/>
      <c r="IJQ115" s="168"/>
      <c r="IJR115" s="168"/>
      <c r="IJS115" s="168"/>
      <c r="IJT115" s="168"/>
      <c r="IJU115" s="168"/>
      <c r="IJV115" s="168"/>
      <c r="IJW115" s="168"/>
      <c r="IJX115" s="168"/>
      <c r="IJY115" s="168"/>
      <c r="IJZ115" s="168"/>
      <c r="IKA115" s="168"/>
      <c r="IKB115" s="168"/>
      <c r="IKC115" s="168"/>
      <c r="IKD115" s="168"/>
      <c r="IKE115" s="168"/>
      <c r="IKF115" s="168"/>
      <c r="IKG115" s="168"/>
      <c r="IKH115" s="168"/>
      <c r="IKI115" s="168"/>
      <c r="IKJ115" s="168"/>
      <c r="IKK115" s="168"/>
      <c r="IKL115" s="168"/>
      <c r="IKM115" s="168"/>
      <c r="IKN115" s="168"/>
      <c r="IKO115" s="168"/>
      <c r="IKP115" s="168"/>
      <c r="IKQ115" s="168"/>
      <c r="IKR115" s="168"/>
      <c r="IKS115" s="168"/>
      <c r="IKT115" s="168"/>
      <c r="IKU115" s="168"/>
      <c r="IKV115" s="168"/>
      <c r="IKW115" s="168"/>
      <c r="IKX115" s="168"/>
      <c r="IKY115" s="168"/>
      <c r="IKZ115" s="168"/>
      <c r="ILA115" s="168"/>
      <c r="ILB115" s="168"/>
      <c r="ILC115" s="168"/>
      <c r="ILD115" s="168"/>
      <c r="ILE115" s="168"/>
      <c r="ILF115" s="168"/>
      <c r="ILG115" s="168"/>
      <c r="ILH115" s="168"/>
      <c r="ILI115" s="168"/>
      <c r="ILJ115" s="168"/>
      <c r="ILK115" s="168"/>
      <c r="ILL115" s="168"/>
      <c r="ILM115" s="168"/>
      <c r="ILN115" s="168"/>
      <c r="ILO115" s="168"/>
      <c r="ILP115" s="168"/>
      <c r="ILQ115" s="168"/>
      <c r="ILR115" s="168"/>
      <c r="ILS115" s="168"/>
      <c r="ILT115" s="168"/>
      <c r="ILU115" s="168"/>
      <c r="ILV115" s="168"/>
      <c r="ILW115" s="168"/>
      <c r="ILX115" s="168"/>
      <c r="ILY115" s="168"/>
      <c r="ILZ115" s="168"/>
      <c r="IMA115" s="168"/>
      <c r="IMB115" s="168"/>
      <c r="IMC115" s="168"/>
      <c r="IMD115" s="168"/>
      <c r="IME115" s="168"/>
      <c r="IMF115" s="168"/>
      <c r="IMG115" s="168"/>
      <c r="IMH115" s="168"/>
      <c r="IMI115" s="168"/>
      <c r="IMJ115" s="168"/>
      <c r="IMK115" s="168"/>
      <c r="IML115" s="168"/>
      <c r="IMM115" s="168"/>
      <c r="IMN115" s="168"/>
      <c r="IMO115" s="168"/>
      <c r="IMP115" s="168"/>
      <c r="IMQ115" s="168"/>
      <c r="IMR115" s="168"/>
      <c r="IMS115" s="168"/>
      <c r="IMT115" s="168"/>
      <c r="IMU115" s="168"/>
      <c r="IMV115" s="168"/>
      <c r="IMW115" s="168"/>
      <c r="IMX115" s="168"/>
      <c r="IMY115" s="168"/>
      <c r="IMZ115" s="168"/>
      <c r="INA115" s="168"/>
      <c r="INB115" s="168"/>
      <c r="INC115" s="168"/>
      <c r="IND115" s="168"/>
      <c r="INE115" s="168"/>
      <c r="INF115" s="168"/>
      <c r="ING115" s="168"/>
      <c r="INH115" s="168"/>
      <c r="INI115" s="168"/>
      <c r="INJ115" s="168"/>
      <c r="INK115" s="168"/>
      <c r="INL115" s="168"/>
      <c r="INM115" s="168"/>
      <c r="INN115" s="168"/>
      <c r="INO115" s="168"/>
      <c r="INP115" s="168"/>
      <c r="INQ115" s="168"/>
      <c r="INR115" s="168"/>
      <c r="INS115" s="168"/>
      <c r="INT115" s="168"/>
      <c r="INU115" s="168"/>
      <c r="INV115" s="168"/>
      <c r="INW115" s="168"/>
      <c r="INX115" s="168"/>
      <c r="INY115" s="168"/>
      <c r="INZ115" s="168"/>
      <c r="IOA115" s="168"/>
      <c r="IOB115" s="168"/>
      <c r="IOC115" s="168"/>
      <c r="IOD115" s="168"/>
      <c r="IOE115" s="168"/>
      <c r="IOF115" s="168"/>
      <c r="IOG115" s="168"/>
      <c r="IOH115" s="168"/>
      <c r="IOI115" s="168"/>
      <c r="IOJ115" s="168"/>
      <c r="IOK115" s="168"/>
      <c r="IOL115" s="168"/>
      <c r="IOM115" s="168"/>
      <c r="ION115" s="168"/>
      <c r="IOO115" s="168"/>
      <c r="IOP115" s="168"/>
      <c r="IOQ115" s="168"/>
      <c r="IOR115" s="168"/>
      <c r="IOS115" s="168"/>
      <c r="IOT115" s="168"/>
      <c r="IOU115" s="168"/>
      <c r="IOV115" s="168"/>
      <c r="IOW115" s="168"/>
      <c r="IOX115" s="168"/>
      <c r="IOY115" s="168"/>
      <c r="IOZ115" s="168"/>
      <c r="IPA115" s="168"/>
      <c r="IPB115" s="168"/>
      <c r="IPC115" s="168"/>
      <c r="IPD115" s="168"/>
      <c r="IPE115" s="168"/>
      <c r="IPF115" s="168"/>
      <c r="IPG115" s="168"/>
      <c r="IPH115" s="168"/>
      <c r="IPI115" s="168"/>
      <c r="IPJ115" s="168"/>
      <c r="IPK115" s="168"/>
      <c r="IPL115" s="168"/>
      <c r="IPM115" s="168"/>
      <c r="IPN115" s="168"/>
      <c r="IPO115" s="168"/>
      <c r="IPP115" s="168"/>
      <c r="IPQ115" s="168"/>
      <c r="IPR115" s="168"/>
      <c r="IPS115" s="168"/>
      <c r="IPT115" s="168"/>
      <c r="IPU115" s="168"/>
      <c r="IPV115" s="168"/>
      <c r="IPW115" s="168"/>
      <c r="IPX115" s="168"/>
      <c r="IPY115" s="168"/>
      <c r="IPZ115" s="168"/>
      <c r="IQA115" s="168"/>
      <c r="IQB115" s="168"/>
      <c r="IQC115" s="168"/>
      <c r="IQD115" s="168"/>
      <c r="IQE115" s="168"/>
      <c r="IQF115" s="168"/>
      <c r="IQG115" s="168"/>
      <c r="IQH115" s="168"/>
      <c r="IQI115" s="168"/>
      <c r="IQJ115" s="168"/>
      <c r="IQK115" s="168"/>
      <c r="IQL115" s="168"/>
      <c r="IQM115" s="168"/>
      <c r="IQN115" s="168"/>
      <c r="IQO115" s="168"/>
      <c r="IQP115" s="168"/>
      <c r="IQQ115" s="168"/>
      <c r="IQR115" s="168"/>
      <c r="IQS115" s="168"/>
      <c r="IQT115" s="168"/>
      <c r="IQU115" s="168"/>
      <c r="IQV115" s="168"/>
      <c r="IQW115" s="168"/>
      <c r="IQX115" s="168"/>
      <c r="IQY115" s="168"/>
      <c r="IQZ115" s="168"/>
      <c r="IRA115" s="168"/>
      <c r="IRB115" s="168"/>
      <c r="IRC115" s="168"/>
      <c r="IRD115" s="168"/>
      <c r="IRE115" s="168"/>
      <c r="IRF115" s="168"/>
      <c r="IRG115" s="168"/>
      <c r="IRH115" s="168"/>
      <c r="IRI115" s="168"/>
      <c r="IRJ115" s="168"/>
      <c r="IRK115" s="168"/>
      <c r="IRL115" s="168"/>
      <c r="IRM115" s="168"/>
      <c r="IRN115" s="168"/>
      <c r="IRO115" s="168"/>
      <c r="IRP115" s="168"/>
      <c r="IRQ115" s="168"/>
      <c r="IRR115" s="168"/>
      <c r="IRS115" s="168"/>
      <c r="IRT115" s="168"/>
      <c r="IRU115" s="168"/>
      <c r="IRV115" s="168"/>
      <c r="IRW115" s="168"/>
      <c r="IRX115" s="168"/>
      <c r="IRY115" s="168"/>
      <c r="IRZ115" s="168"/>
      <c r="ISA115" s="168"/>
      <c r="ISB115" s="168"/>
      <c r="ISC115" s="168"/>
      <c r="ISD115" s="168"/>
      <c r="ISE115" s="168"/>
      <c r="ISF115" s="168"/>
      <c r="ISG115" s="168"/>
      <c r="ISH115" s="168"/>
      <c r="ISI115" s="168"/>
      <c r="ISJ115" s="168"/>
      <c r="ISK115" s="168"/>
      <c r="ISL115" s="168"/>
      <c r="ISM115" s="168"/>
      <c r="ISN115" s="168"/>
      <c r="ISO115" s="168"/>
      <c r="ISP115" s="168"/>
      <c r="ISQ115" s="168"/>
      <c r="ISR115" s="168"/>
      <c r="ISS115" s="168"/>
      <c r="IST115" s="168"/>
      <c r="ISU115" s="168"/>
      <c r="ISV115" s="168"/>
      <c r="ISW115" s="168"/>
      <c r="ISX115" s="168"/>
      <c r="ISY115" s="168"/>
      <c r="ISZ115" s="168"/>
      <c r="ITA115" s="168"/>
      <c r="ITB115" s="168"/>
      <c r="ITC115" s="168"/>
      <c r="ITD115" s="168"/>
      <c r="ITE115" s="168"/>
      <c r="ITF115" s="168"/>
      <c r="ITG115" s="168"/>
      <c r="ITH115" s="168"/>
      <c r="ITI115" s="168"/>
      <c r="ITJ115" s="168"/>
      <c r="ITK115" s="168"/>
      <c r="ITL115" s="168"/>
      <c r="ITM115" s="168"/>
      <c r="ITN115" s="168"/>
      <c r="ITO115" s="168"/>
      <c r="ITP115" s="168"/>
      <c r="ITQ115" s="168"/>
      <c r="ITR115" s="168"/>
      <c r="ITS115" s="168"/>
      <c r="ITT115" s="168"/>
      <c r="ITU115" s="168"/>
      <c r="ITV115" s="168"/>
      <c r="ITW115" s="168"/>
      <c r="ITX115" s="168"/>
      <c r="ITY115" s="168"/>
      <c r="ITZ115" s="168"/>
      <c r="IUA115" s="168"/>
      <c r="IUB115" s="168"/>
      <c r="IUC115" s="168"/>
      <c r="IUD115" s="168"/>
      <c r="IUE115" s="168"/>
      <c r="IUF115" s="168"/>
      <c r="IUG115" s="168"/>
      <c r="IUH115" s="168"/>
      <c r="IUI115" s="168"/>
      <c r="IUJ115" s="168"/>
      <c r="IUK115" s="168"/>
      <c r="IUL115" s="168"/>
      <c r="IUM115" s="168"/>
      <c r="IUN115" s="168"/>
      <c r="IUO115" s="168"/>
      <c r="IUP115" s="168"/>
      <c r="IUQ115" s="168"/>
      <c r="IUR115" s="168"/>
      <c r="IUS115" s="168"/>
      <c r="IUT115" s="168"/>
      <c r="IUU115" s="168"/>
      <c r="IUV115" s="168"/>
      <c r="IUW115" s="168"/>
      <c r="IUX115" s="168"/>
      <c r="IUY115" s="168"/>
      <c r="IUZ115" s="168"/>
      <c r="IVA115" s="168"/>
      <c r="IVB115" s="168"/>
      <c r="IVC115" s="168"/>
      <c r="IVD115" s="168"/>
      <c r="IVE115" s="168"/>
      <c r="IVF115" s="168"/>
      <c r="IVG115" s="168"/>
      <c r="IVH115" s="168"/>
      <c r="IVI115" s="168"/>
      <c r="IVJ115" s="168"/>
      <c r="IVK115" s="168"/>
      <c r="IVL115" s="168"/>
      <c r="IVM115" s="168"/>
      <c r="IVN115" s="168"/>
      <c r="IVO115" s="168"/>
      <c r="IVP115" s="168"/>
      <c r="IVQ115" s="168"/>
      <c r="IVR115" s="168"/>
      <c r="IVS115" s="168"/>
      <c r="IVT115" s="168"/>
      <c r="IVU115" s="168"/>
      <c r="IVV115" s="168"/>
      <c r="IVW115" s="168"/>
      <c r="IVX115" s="168"/>
      <c r="IVY115" s="168"/>
      <c r="IVZ115" s="168"/>
      <c r="IWA115" s="168"/>
      <c r="IWB115" s="168"/>
      <c r="IWC115" s="168"/>
      <c r="IWD115" s="168"/>
      <c r="IWE115" s="168"/>
      <c r="IWF115" s="168"/>
      <c r="IWG115" s="168"/>
      <c r="IWH115" s="168"/>
      <c r="IWI115" s="168"/>
      <c r="IWJ115" s="168"/>
      <c r="IWK115" s="168"/>
      <c r="IWL115" s="168"/>
      <c r="IWM115" s="168"/>
      <c r="IWN115" s="168"/>
      <c r="IWO115" s="168"/>
      <c r="IWP115" s="168"/>
      <c r="IWQ115" s="168"/>
      <c r="IWR115" s="168"/>
      <c r="IWS115" s="168"/>
      <c r="IWT115" s="168"/>
      <c r="IWU115" s="168"/>
      <c r="IWV115" s="168"/>
      <c r="IWW115" s="168"/>
      <c r="IWX115" s="168"/>
      <c r="IWY115" s="168"/>
      <c r="IWZ115" s="168"/>
      <c r="IXA115" s="168"/>
      <c r="IXB115" s="168"/>
      <c r="IXC115" s="168"/>
      <c r="IXD115" s="168"/>
      <c r="IXE115" s="168"/>
      <c r="IXF115" s="168"/>
      <c r="IXG115" s="168"/>
      <c r="IXH115" s="168"/>
      <c r="IXI115" s="168"/>
      <c r="IXJ115" s="168"/>
      <c r="IXK115" s="168"/>
      <c r="IXL115" s="168"/>
      <c r="IXM115" s="168"/>
      <c r="IXN115" s="168"/>
      <c r="IXO115" s="168"/>
      <c r="IXP115" s="168"/>
      <c r="IXQ115" s="168"/>
      <c r="IXR115" s="168"/>
      <c r="IXS115" s="168"/>
      <c r="IXT115" s="168"/>
      <c r="IXU115" s="168"/>
      <c r="IXV115" s="168"/>
      <c r="IXW115" s="168"/>
      <c r="IXX115" s="168"/>
      <c r="IXY115" s="168"/>
      <c r="IXZ115" s="168"/>
      <c r="IYA115" s="168"/>
      <c r="IYB115" s="168"/>
      <c r="IYC115" s="168"/>
      <c r="IYD115" s="168"/>
      <c r="IYE115" s="168"/>
      <c r="IYF115" s="168"/>
      <c r="IYG115" s="168"/>
      <c r="IYH115" s="168"/>
      <c r="IYI115" s="168"/>
      <c r="IYJ115" s="168"/>
      <c r="IYK115" s="168"/>
      <c r="IYL115" s="168"/>
      <c r="IYM115" s="168"/>
      <c r="IYN115" s="168"/>
      <c r="IYO115" s="168"/>
      <c r="IYP115" s="168"/>
      <c r="IYQ115" s="168"/>
      <c r="IYR115" s="168"/>
      <c r="IYS115" s="168"/>
      <c r="IYT115" s="168"/>
      <c r="IYU115" s="168"/>
      <c r="IYV115" s="168"/>
      <c r="IYW115" s="168"/>
      <c r="IYX115" s="168"/>
      <c r="IYY115" s="168"/>
      <c r="IYZ115" s="168"/>
      <c r="IZA115" s="168"/>
      <c r="IZB115" s="168"/>
      <c r="IZC115" s="168"/>
      <c r="IZD115" s="168"/>
      <c r="IZE115" s="168"/>
      <c r="IZF115" s="168"/>
      <c r="IZG115" s="168"/>
      <c r="IZH115" s="168"/>
      <c r="IZI115" s="168"/>
      <c r="IZJ115" s="168"/>
      <c r="IZK115" s="168"/>
      <c r="IZL115" s="168"/>
      <c r="IZM115" s="168"/>
      <c r="IZN115" s="168"/>
      <c r="IZO115" s="168"/>
      <c r="IZP115" s="168"/>
      <c r="IZQ115" s="168"/>
      <c r="IZR115" s="168"/>
      <c r="IZS115" s="168"/>
      <c r="IZT115" s="168"/>
      <c r="IZU115" s="168"/>
      <c r="IZV115" s="168"/>
      <c r="IZW115" s="168"/>
      <c r="IZX115" s="168"/>
      <c r="IZY115" s="168"/>
      <c r="IZZ115" s="168"/>
      <c r="JAA115" s="168"/>
      <c r="JAB115" s="168"/>
      <c r="JAC115" s="168"/>
      <c r="JAD115" s="168"/>
      <c r="JAE115" s="168"/>
      <c r="JAF115" s="168"/>
      <c r="JAG115" s="168"/>
      <c r="JAH115" s="168"/>
      <c r="JAI115" s="168"/>
      <c r="JAJ115" s="168"/>
      <c r="JAK115" s="168"/>
      <c r="JAL115" s="168"/>
      <c r="JAM115" s="168"/>
      <c r="JAN115" s="168"/>
      <c r="JAO115" s="168"/>
      <c r="JAP115" s="168"/>
      <c r="JAQ115" s="168"/>
      <c r="JAR115" s="168"/>
      <c r="JAS115" s="168"/>
      <c r="JAT115" s="168"/>
      <c r="JAU115" s="168"/>
      <c r="JAV115" s="168"/>
      <c r="JAW115" s="168"/>
      <c r="JAX115" s="168"/>
      <c r="JAY115" s="168"/>
      <c r="JAZ115" s="168"/>
      <c r="JBA115" s="168"/>
      <c r="JBB115" s="168"/>
      <c r="JBC115" s="168"/>
      <c r="JBD115" s="168"/>
      <c r="JBE115" s="168"/>
      <c r="JBF115" s="168"/>
      <c r="JBG115" s="168"/>
      <c r="JBH115" s="168"/>
      <c r="JBI115" s="168"/>
      <c r="JBJ115" s="168"/>
      <c r="JBK115" s="168"/>
      <c r="JBL115" s="168"/>
      <c r="JBM115" s="168"/>
      <c r="JBN115" s="168"/>
      <c r="JBO115" s="168"/>
      <c r="JBP115" s="168"/>
      <c r="JBQ115" s="168"/>
      <c r="JBR115" s="168"/>
      <c r="JBS115" s="168"/>
      <c r="JBT115" s="168"/>
      <c r="JBU115" s="168"/>
      <c r="JBV115" s="168"/>
      <c r="JBW115" s="168"/>
      <c r="JBX115" s="168"/>
      <c r="JBY115" s="168"/>
      <c r="JBZ115" s="168"/>
      <c r="JCA115" s="168"/>
      <c r="JCB115" s="168"/>
      <c r="JCC115" s="168"/>
      <c r="JCD115" s="168"/>
      <c r="JCE115" s="168"/>
      <c r="JCF115" s="168"/>
      <c r="JCG115" s="168"/>
      <c r="JCH115" s="168"/>
      <c r="JCI115" s="168"/>
      <c r="JCJ115" s="168"/>
      <c r="JCK115" s="168"/>
      <c r="JCL115" s="168"/>
      <c r="JCM115" s="168"/>
      <c r="JCN115" s="168"/>
      <c r="JCO115" s="168"/>
      <c r="JCP115" s="168"/>
      <c r="JCQ115" s="168"/>
      <c r="JCR115" s="168"/>
      <c r="JCS115" s="168"/>
      <c r="JCT115" s="168"/>
      <c r="JCU115" s="168"/>
      <c r="JCV115" s="168"/>
      <c r="JCW115" s="168"/>
      <c r="JCX115" s="168"/>
      <c r="JCY115" s="168"/>
      <c r="JCZ115" s="168"/>
      <c r="JDA115" s="168"/>
      <c r="JDB115" s="168"/>
      <c r="JDC115" s="168"/>
      <c r="JDD115" s="168"/>
      <c r="JDE115" s="168"/>
      <c r="JDF115" s="168"/>
      <c r="JDG115" s="168"/>
      <c r="JDH115" s="168"/>
      <c r="JDI115" s="168"/>
      <c r="JDJ115" s="168"/>
      <c r="JDK115" s="168"/>
      <c r="JDL115" s="168"/>
      <c r="JDM115" s="168"/>
      <c r="JDN115" s="168"/>
      <c r="JDO115" s="168"/>
      <c r="JDP115" s="168"/>
      <c r="JDQ115" s="168"/>
      <c r="JDR115" s="168"/>
      <c r="JDS115" s="168"/>
      <c r="JDT115" s="168"/>
      <c r="JDU115" s="168"/>
      <c r="JDV115" s="168"/>
      <c r="JDW115" s="168"/>
      <c r="JDX115" s="168"/>
      <c r="JDY115" s="168"/>
      <c r="JDZ115" s="168"/>
      <c r="JEA115" s="168"/>
      <c r="JEB115" s="168"/>
      <c r="JEC115" s="168"/>
      <c r="JED115" s="168"/>
      <c r="JEE115" s="168"/>
      <c r="JEF115" s="168"/>
      <c r="JEG115" s="168"/>
      <c r="JEH115" s="168"/>
      <c r="JEI115" s="168"/>
      <c r="JEJ115" s="168"/>
      <c r="JEK115" s="168"/>
      <c r="JEL115" s="168"/>
      <c r="JEM115" s="168"/>
      <c r="JEN115" s="168"/>
      <c r="JEO115" s="168"/>
      <c r="JEP115" s="168"/>
      <c r="JEQ115" s="168"/>
      <c r="JER115" s="168"/>
      <c r="JES115" s="168"/>
      <c r="JET115" s="168"/>
      <c r="JEU115" s="168"/>
      <c r="JEV115" s="168"/>
      <c r="JEW115" s="168"/>
      <c r="JEX115" s="168"/>
      <c r="JEY115" s="168"/>
      <c r="JEZ115" s="168"/>
      <c r="JFA115" s="168"/>
      <c r="JFB115" s="168"/>
      <c r="JFC115" s="168"/>
      <c r="JFD115" s="168"/>
      <c r="JFE115" s="168"/>
      <c r="JFF115" s="168"/>
      <c r="JFG115" s="168"/>
      <c r="JFH115" s="168"/>
      <c r="JFI115" s="168"/>
      <c r="JFJ115" s="168"/>
      <c r="JFK115" s="168"/>
      <c r="JFL115" s="168"/>
      <c r="JFM115" s="168"/>
      <c r="JFN115" s="168"/>
      <c r="JFO115" s="168"/>
      <c r="JFP115" s="168"/>
      <c r="JFQ115" s="168"/>
      <c r="JFR115" s="168"/>
      <c r="JFS115" s="168"/>
      <c r="JFT115" s="168"/>
      <c r="JFU115" s="168"/>
      <c r="JFV115" s="168"/>
      <c r="JFW115" s="168"/>
      <c r="JFX115" s="168"/>
      <c r="JFY115" s="168"/>
      <c r="JFZ115" s="168"/>
      <c r="JGA115" s="168"/>
      <c r="JGB115" s="168"/>
      <c r="JGC115" s="168"/>
      <c r="JGD115" s="168"/>
      <c r="JGE115" s="168"/>
      <c r="JGF115" s="168"/>
      <c r="JGG115" s="168"/>
      <c r="JGH115" s="168"/>
      <c r="JGI115" s="168"/>
      <c r="JGJ115" s="168"/>
      <c r="JGK115" s="168"/>
      <c r="JGL115" s="168"/>
      <c r="JGM115" s="168"/>
      <c r="JGN115" s="168"/>
      <c r="JGO115" s="168"/>
      <c r="JGP115" s="168"/>
      <c r="JGQ115" s="168"/>
      <c r="JGR115" s="168"/>
      <c r="JGS115" s="168"/>
      <c r="JGT115" s="168"/>
      <c r="JGU115" s="168"/>
      <c r="JGV115" s="168"/>
      <c r="JGW115" s="168"/>
      <c r="JGX115" s="168"/>
      <c r="JGY115" s="168"/>
      <c r="JGZ115" s="168"/>
      <c r="JHA115" s="168"/>
      <c r="JHB115" s="168"/>
      <c r="JHC115" s="168"/>
      <c r="JHD115" s="168"/>
      <c r="JHE115" s="168"/>
      <c r="JHF115" s="168"/>
      <c r="JHG115" s="168"/>
      <c r="JHH115" s="168"/>
      <c r="JHI115" s="168"/>
      <c r="JHJ115" s="168"/>
      <c r="JHK115" s="168"/>
      <c r="JHL115" s="168"/>
      <c r="JHM115" s="168"/>
      <c r="JHN115" s="168"/>
      <c r="JHO115" s="168"/>
      <c r="JHP115" s="168"/>
      <c r="JHQ115" s="168"/>
      <c r="JHR115" s="168"/>
      <c r="JHS115" s="168"/>
      <c r="JHT115" s="168"/>
      <c r="JHU115" s="168"/>
      <c r="JHV115" s="168"/>
      <c r="JHW115" s="168"/>
      <c r="JHX115" s="168"/>
      <c r="JHY115" s="168"/>
      <c r="JHZ115" s="168"/>
      <c r="JIA115" s="168"/>
      <c r="JIB115" s="168"/>
      <c r="JIC115" s="168"/>
      <c r="JID115" s="168"/>
      <c r="JIE115" s="168"/>
      <c r="JIF115" s="168"/>
      <c r="JIG115" s="168"/>
      <c r="JIH115" s="168"/>
      <c r="JII115" s="168"/>
      <c r="JIJ115" s="168"/>
      <c r="JIK115" s="168"/>
      <c r="JIL115" s="168"/>
      <c r="JIM115" s="168"/>
      <c r="JIN115" s="168"/>
      <c r="JIO115" s="168"/>
      <c r="JIP115" s="168"/>
      <c r="JIQ115" s="168"/>
      <c r="JIR115" s="168"/>
      <c r="JIS115" s="168"/>
      <c r="JIT115" s="168"/>
      <c r="JIU115" s="168"/>
      <c r="JIV115" s="168"/>
      <c r="JIW115" s="168"/>
      <c r="JIX115" s="168"/>
      <c r="JIY115" s="168"/>
      <c r="JIZ115" s="168"/>
      <c r="JJA115" s="168"/>
      <c r="JJB115" s="168"/>
      <c r="JJC115" s="168"/>
      <c r="JJD115" s="168"/>
      <c r="JJE115" s="168"/>
      <c r="JJF115" s="168"/>
      <c r="JJG115" s="168"/>
      <c r="JJH115" s="168"/>
      <c r="JJI115" s="168"/>
      <c r="JJJ115" s="168"/>
      <c r="JJK115" s="168"/>
      <c r="JJL115" s="168"/>
      <c r="JJM115" s="168"/>
      <c r="JJN115" s="168"/>
      <c r="JJO115" s="168"/>
      <c r="JJP115" s="168"/>
      <c r="JJQ115" s="168"/>
      <c r="JJR115" s="168"/>
      <c r="JJS115" s="168"/>
      <c r="JJT115" s="168"/>
      <c r="JJU115" s="168"/>
      <c r="JJV115" s="168"/>
      <c r="JJW115" s="168"/>
      <c r="JJX115" s="168"/>
      <c r="JJY115" s="168"/>
      <c r="JJZ115" s="168"/>
      <c r="JKA115" s="168"/>
      <c r="JKB115" s="168"/>
      <c r="JKC115" s="168"/>
      <c r="JKD115" s="168"/>
      <c r="JKE115" s="168"/>
      <c r="JKF115" s="168"/>
      <c r="JKG115" s="168"/>
      <c r="JKH115" s="168"/>
      <c r="JKI115" s="168"/>
      <c r="JKJ115" s="168"/>
      <c r="JKK115" s="168"/>
      <c r="JKL115" s="168"/>
      <c r="JKM115" s="168"/>
      <c r="JKN115" s="168"/>
      <c r="JKO115" s="168"/>
      <c r="JKP115" s="168"/>
      <c r="JKQ115" s="168"/>
      <c r="JKR115" s="168"/>
      <c r="JKS115" s="168"/>
      <c r="JKT115" s="168"/>
      <c r="JKU115" s="168"/>
      <c r="JKV115" s="168"/>
      <c r="JKW115" s="168"/>
      <c r="JKX115" s="168"/>
      <c r="JKY115" s="168"/>
      <c r="JKZ115" s="168"/>
      <c r="JLA115" s="168"/>
      <c r="JLB115" s="168"/>
      <c r="JLC115" s="168"/>
      <c r="JLD115" s="168"/>
      <c r="JLE115" s="168"/>
      <c r="JLF115" s="168"/>
      <c r="JLG115" s="168"/>
      <c r="JLH115" s="168"/>
      <c r="JLI115" s="168"/>
      <c r="JLJ115" s="168"/>
      <c r="JLK115" s="168"/>
      <c r="JLL115" s="168"/>
      <c r="JLM115" s="168"/>
      <c r="JLN115" s="168"/>
      <c r="JLO115" s="168"/>
      <c r="JLP115" s="168"/>
      <c r="JLQ115" s="168"/>
      <c r="JLR115" s="168"/>
      <c r="JLS115" s="168"/>
      <c r="JLT115" s="168"/>
      <c r="JLU115" s="168"/>
      <c r="JLV115" s="168"/>
      <c r="JLW115" s="168"/>
      <c r="JLX115" s="168"/>
      <c r="JLY115" s="168"/>
      <c r="JLZ115" s="168"/>
      <c r="JMA115" s="168"/>
      <c r="JMB115" s="168"/>
      <c r="JMC115" s="168"/>
      <c r="JMD115" s="168"/>
      <c r="JME115" s="168"/>
      <c r="JMF115" s="168"/>
      <c r="JMG115" s="168"/>
      <c r="JMH115" s="168"/>
      <c r="JMI115" s="168"/>
      <c r="JMJ115" s="168"/>
      <c r="JMK115" s="168"/>
      <c r="JML115" s="168"/>
      <c r="JMM115" s="168"/>
      <c r="JMN115" s="168"/>
      <c r="JMO115" s="168"/>
      <c r="JMP115" s="168"/>
      <c r="JMQ115" s="168"/>
      <c r="JMR115" s="168"/>
      <c r="JMS115" s="168"/>
      <c r="JMT115" s="168"/>
      <c r="JMU115" s="168"/>
      <c r="JMV115" s="168"/>
      <c r="JMW115" s="168"/>
      <c r="JMX115" s="168"/>
      <c r="JMY115" s="168"/>
      <c r="JMZ115" s="168"/>
      <c r="JNA115" s="168"/>
      <c r="JNB115" s="168"/>
      <c r="JNC115" s="168"/>
      <c r="JND115" s="168"/>
      <c r="JNE115" s="168"/>
      <c r="JNF115" s="168"/>
      <c r="JNG115" s="168"/>
      <c r="JNH115" s="168"/>
      <c r="JNI115" s="168"/>
      <c r="JNJ115" s="168"/>
      <c r="JNK115" s="168"/>
      <c r="JNL115" s="168"/>
      <c r="JNM115" s="168"/>
      <c r="JNN115" s="168"/>
      <c r="JNO115" s="168"/>
      <c r="JNP115" s="168"/>
      <c r="JNQ115" s="168"/>
      <c r="JNR115" s="168"/>
      <c r="JNS115" s="168"/>
      <c r="JNT115" s="168"/>
      <c r="JNU115" s="168"/>
      <c r="JNV115" s="168"/>
      <c r="JNW115" s="168"/>
      <c r="JNX115" s="168"/>
      <c r="JNY115" s="168"/>
      <c r="JNZ115" s="168"/>
      <c r="JOA115" s="168"/>
      <c r="JOB115" s="168"/>
      <c r="JOC115" s="168"/>
      <c r="JOD115" s="168"/>
      <c r="JOE115" s="168"/>
      <c r="JOF115" s="168"/>
      <c r="JOG115" s="168"/>
      <c r="JOH115" s="168"/>
      <c r="JOI115" s="168"/>
      <c r="JOJ115" s="168"/>
      <c r="JOK115" s="168"/>
      <c r="JOL115" s="168"/>
      <c r="JOM115" s="168"/>
      <c r="JON115" s="168"/>
      <c r="JOO115" s="168"/>
      <c r="JOP115" s="168"/>
      <c r="JOQ115" s="168"/>
      <c r="JOR115" s="168"/>
      <c r="JOS115" s="168"/>
      <c r="JOT115" s="168"/>
      <c r="JOU115" s="168"/>
      <c r="JOV115" s="168"/>
      <c r="JOW115" s="168"/>
      <c r="JOX115" s="168"/>
      <c r="JOY115" s="168"/>
      <c r="JOZ115" s="168"/>
      <c r="JPA115" s="168"/>
      <c r="JPB115" s="168"/>
      <c r="JPC115" s="168"/>
      <c r="JPD115" s="168"/>
      <c r="JPE115" s="168"/>
      <c r="JPF115" s="168"/>
      <c r="JPG115" s="168"/>
      <c r="JPH115" s="168"/>
      <c r="JPI115" s="168"/>
      <c r="JPJ115" s="168"/>
      <c r="JPK115" s="168"/>
      <c r="JPL115" s="168"/>
      <c r="JPM115" s="168"/>
      <c r="JPN115" s="168"/>
      <c r="JPO115" s="168"/>
      <c r="JPP115" s="168"/>
      <c r="JPQ115" s="168"/>
      <c r="JPR115" s="168"/>
      <c r="JPS115" s="168"/>
      <c r="JPT115" s="168"/>
      <c r="JPU115" s="168"/>
      <c r="JPV115" s="168"/>
      <c r="JPW115" s="168"/>
      <c r="JPX115" s="168"/>
      <c r="JPY115" s="168"/>
      <c r="JPZ115" s="168"/>
      <c r="JQA115" s="168"/>
      <c r="JQB115" s="168"/>
      <c r="JQC115" s="168"/>
      <c r="JQD115" s="168"/>
      <c r="JQE115" s="168"/>
      <c r="JQF115" s="168"/>
      <c r="JQG115" s="168"/>
      <c r="JQH115" s="168"/>
      <c r="JQI115" s="168"/>
      <c r="JQJ115" s="168"/>
      <c r="JQK115" s="168"/>
      <c r="JQL115" s="168"/>
      <c r="JQM115" s="168"/>
      <c r="JQN115" s="168"/>
      <c r="JQO115" s="168"/>
      <c r="JQP115" s="168"/>
      <c r="JQQ115" s="168"/>
      <c r="JQR115" s="168"/>
      <c r="JQS115" s="168"/>
      <c r="JQT115" s="168"/>
      <c r="JQU115" s="168"/>
      <c r="JQV115" s="168"/>
      <c r="JQW115" s="168"/>
      <c r="JQX115" s="168"/>
      <c r="JQY115" s="168"/>
      <c r="JQZ115" s="168"/>
      <c r="JRA115" s="168"/>
      <c r="JRB115" s="168"/>
      <c r="JRC115" s="168"/>
      <c r="JRD115" s="168"/>
      <c r="JRE115" s="168"/>
      <c r="JRF115" s="168"/>
      <c r="JRG115" s="168"/>
      <c r="JRH115" s="168"/>
      <c r="JRI115" s="168"/>
      <c r="JRJ115" s="168"/>
      <c r="JRK115" s="168"/>
      <c r="JRL115" s="168"/>
      <c r="JRM115" s="168"/>
      <c r="JRN115" s="168"/>
      <c r="JRO115" s="168"/>
      <c r="JRP115" s="168"/>
      <c r="JRQ115" s="168"/>
      <c r="JRR115" s="168"/>
      <c r="JRS115" s="168"/>
      <c r="JRT115" s="168"/>
      <c r="JRU115" s="168"/>
      <c r="JRV115" s="168"/>
      <c r="JRW115" s="168"/>
      <c r="JRX115" s="168"/>
      <c r="JRY115" s="168"/>
      <c r="JRZ115" s="168"/>
      <c r="JSA115" s="168"/>
      <c r="JSB115" s="168"/>
      <c r="JSC115" s="168"/>
      <c r="JSD115" s="168"/>
      <c r="JSE115" s="168"/>
      <c r="JSF115" s="168"/>
      <c r="JSG115" s="168"/>
      <c r="JSH115" s="168"/>
      <c r="JSI115" s="168"/>
      <c r="JSJ115" s="168"/>
      <c r="JSK115" s="168"/>
      <c r="JSL115" s="168"/>
      <c r="JSM115" s="168"/>
      <c r="JSN115" s="168"/>
      <c r="JSO115" s="168"/>
      <c r="JSP115" s="168"/>
      <c r="JSQ115" s="168"/>
      <c r="JSR115" s="168"/>
      <c r="JSS115" s="168"/>
      <c r="JST115" s="168"/>
      <c r="JSU115" s="168"/>
      <c r="JSV115" s="168"/>
      <c r="JSW115" s="168"/>
      <c r="JSX115" s="168"/>
      <c r="JSY115" s="168"/>
      <c r="JSZ115" s="168"/>
      <c r="JTA115" s="168"/>
      <c r="JTB115" s="168"/>
      <c r="JTC115" s="168"/>
      <c r="JTD115" s="168"/>
      <c r="JTE115" s="168"/>
      <c r="JTF115" s="168"/>
      <c r="JTG115" s="168"/>
      <c r="JTH115" s="168"/>
      <c r="JTI115" s="168"/>
      <c r="JTJ115" s="168"/>
      <c r="JTK115" s="168"/>
      <c r="JTL115" s="168"/>
      <c r="JTM115" s="168"/>
      <c r="JTN115" s="168"/>
      <c r="JTO115" s="168"/>
      <c r="JTP115" s="168"/>
      <c r="JTQ115" s="168"/>
      <c r="JTR115" s="168"/>
      <c r="JTS115" s="168"/>
      <c r="JTT115" s="168"/>
      <c r="JTU115" s="168"/>
      <c r="JTV115" s="168"/>
      <c r="JTW115" s="168"/>
      <c r="JTX115" s="168"/>
      <c r="JTY115" s="168"/>
      <c r="JTZ115" s="168"/>
      <c r="JUA115" s="168"/>
      <c r="JUB115" s="168"/>
      <c r="JUC115" s="168"/>
      <c r="JUD115" s="168"/>
      <c r="JUE115" s="168"/>
      <c r="JUF115" s="168"/>
      <c r="JUG115" s="168"/>
      <c r="JUH115" s="168"/>
      <c r="JUI115" s="168"/>
      <c r="JUJ115" s="168"/>
      <c r="JUK115" s="168"/>
      <c r="JUL115" s="168"/>
      <c r="JUM115" s="168"/>
      <c r="JUN115" s="168"/>
      <c r="JUO115" s="168"/>
      <c r="JUP115" s="168"/>
      <c r="JUQ115" s="168"/>
      <c r="JUR115" s="168"/>
      <c r="JUS115" s="168"/>
      <c r="JUT115" s="168"/>
      <c r="JUU115" s="168"/>
      <c r="JUV115" s="168"/>
      <c r="JUW115" s="168"/>
      <c r="JUX115" s="168"/>
      <c r="JUY115" s="168"/>
      <c r="JUZ115" s="168"/>
      <c r="JVA115" s="168"/>
      <c r="JVB115" s="168"/>
      <c r="JVC115" s="168"/>
      <c r="JVD115" s="168"/>
      <c r="JVE115" s="168"/>
      <c r="JVF115" s="168"/>
      <c r="JVG115" s="168"/>
      <c r="JVH115" s="168"/>
      <c r="JVI115" s="168"/>
      <c r="JVJ115" s="168"/>
      <c r="JVK115" s="168"/>
      <c r="JVL115" s="168"/>
      <c r="JVM115" s="168"/>
      <c r="JVN115" s="168"/>
      <c r="JVO115" s="168"/>
      <c r="JVP115" s="168"/>
      <c r="JVQ115" s="168"/>
      <c r="JVR115" s="168"/>
      <c r="JVS115" s="168"/>
      <c r="JVT115" s="168"/>
      <c r="JVU115" s="168"/>
      <c r="JVV115" s="168"/>
      <c r="JVW115" s="168"/>
      <c r="JVX115" s="168"/>
      <c r="JVY115" s="168"/>
      <c r="JVZ115" s="168"/>
      <c r="JWA115" s="168"/>
      <c r="JWB115" s="168"/>
      <c r="JWC115" s="168"/>
      <c r="JWD115" s="168"/>
      <c r="JWE115" s="168"/>
      <c r="JWF115" s="168"/>
      <c r="JWG115" s="168"/>
      <c r="JWH115" s="168"/>
      <c r="JWI115" s="168"/>
      <c r="JWJ115" s="168"/>
      <c r="JWK115" s="168"/>
      <c r="JWL115" s="168"/>
      <c r="JWM115" s="168"/>
      <c r="JWN115" s="168"/>
      <c r="JWO115" s="168"/>
      <c r="JWP115" s="168"/>
      <c r="JWQ115" s="168"/>
      <c r="JWR115" s="168"/>
      <c r="JWS115" s="168"/>
      <c r="JWT115" s="168"/>
      <c r="JWU115" s="168"/>
      <c r="JWV115" s="168"/>
      <c r="JWW115" s="168"/>
      <c r="JWX115" s="168"/>
      <c r="JWY115" s="168"/>
      <c r="JWZ115" s="168"/>
      <c r="JXA115" s="168"/>
      <c r="JXB115" s="168"/>
      <c r="JXC115" s="168"/>
      <c r="JXD115" s="168"/>
      <c r="JXE115" s="168"/>
      <c r="JXF115" s="168"/>
      <c r="JXG115" s="168"/>
      <c r="JXH115" s="168"/>
      <c r="JXI115" s="168"/>
      <c r="JXJ115" s="168"/>
      <c r="JXK115" s="168"/>
      <c r="JXL115" s="168"/>
      <c r="JXM115" s="168"/>
      <c r="JXN115" s="168"/>
      <c r="JXO115" s="168"/>
      <c r="JXP115" s="168"/>
      <c r="JXQ115" s="168"/>
      <c r="JXR115" s="168"/>
      <c r="JXS115" s="168"/>
      <c r="JXT115" s="168"/>
      <c r="JXU115" s="168"/>
      <c r="JXV115" s="168"/>
      <c r="JXW115" s="168"/>
      <c r="JXX115" s="168"/>
      <c r="JXY115" s="168"/>
      <c r="JXZ115" s="168"/>
      <c r="JYA115" s="168"/>
      <c r="JYB115" s="168"/>
      <c r="JYC115" s="168"/>
      <c r="JYD115" s="168"/>
      <c r="JYE115" s="168"/>
      <c r="JYF115" s="168"/>
      <c r="JYG115" s="168"/>
      <c r="JYH115" s="168"/>
      <c r="JYI115" s="168"/>
      <c r="JYJ115" s="168"/>
      <c r="JYK115" s="168"/>
      <c r="JYL115" s="168"/>
      <c r="JYM115" s="168"/>
      <c r="JYN115" s="168"/>
      <c r="JYO115" s="168"/>
      <c r="JYP115" s="168"/>
      <c r="JYQ115" s="168"/>
      <c r="JYR115" s="168"/>
      <c r="JYS115" s="168"/>
      <c r="JYT115" s="168"/>
      <c r="JYU115" s="168"/>
      <c r="JYV115" s="168"/>
      <c r="JYW115" s="168"/>
      <c r="JYX115" s="168"/>
      <c r="JYY115" s="168"/>
      <c r="JYZ115" s="168"/>
      <c r="JZA115" s="168"/>
      <c r="JZB115" s="168"/>
      <c r="JZC115" s="168"/>
      <c r="JZD115" s="168"/>
      <c r="JZE115" s="168"/>
      <c r="JZF115" s="168"/>
      <c r="JZG115" s="168"/>
      <c r="JZH115" s="168"/>
      <c r="JZI115" s="168"/>
      <c r="JZJ115" s="168"/>
      <c r="JZK115" s="168"/>
      <c r="JZL115" s="168"/>
      <c r="JZM115" s="168"/>
      <c r="JZN115" s="168"/>
      <c r="JZO115" s="168"/>
      <c r="JZP115" s="168"/>
      <c r="JZQ115" s="168"/>
      <c r="JZR115" s="168"/>
      <c r="JZS115" s="168"/>
      <c r="JZT115" s="168"/>
      <c r="JZU115" s="168"/>
      <c r="JZV115" s="168"/>
      <c r="JZW115" s="168"/>
      <c r="JZX115" s="168"/>
      <c r="JZY115" s="168"/>
      <c r="JZZ115" s="168"/>
      <c r="KAA115" s="168"/>
      <c r="KAB115" s="168"/>
      <c r="KAC115" s="168"/>
      <c r="KAD115" s="168"/>
      <c r="KAE115" s="168"/>
      <c r="KAF115" s="168"/>
      <c r="KAG115" s="168"/>
      <c r="KAH115" s="168"/>
      <c r="KAI115" s="168"/>
      <c r="KAJ115" s="168"/>
      <c r="KAK115" s="168"/>
      <c r="KAL115" s="168"/>
      <c r="KAM115" s="168"/>
      <c r="KAN115" s="168"/>
      <c r="KAO115" s="168"/>
      <c r="KAP115" s="168"/>
      <c r="KAQ115" s="168"/>
      <c r="KAR115" s="168"/>
      <c r="KAS115" s="168"/>
      <c r="KAT115" s="168"/>
      <c r="KAU115" s="168"/>
      <c r="KAV115" s="168"/>
      <c r="KAW115" s="168"/>
      <c r="KAX115" s="168"/>
      <c r="KAY115" s="168"/>
      <c r="KAZ115" s="168"/>
      <c r="KBA115" s="168"/>
      <c r="KBB115" s="168"/>
      <c r="KBC115" s="168"/>
      <c r="KBD115" s="168"/>
      <c r="KBE115" s="168"/>
      <c r="KBF115" s="168"/>
      <c r="KBG115" s="168"/>
      <c r="KBH115" s="168"/>
      <c r="KBI115" s="168"/>
      <c r="KBJ115" s="168"/>
      <c r="KBK115" s="168"/>
      <c r="KBL115" s="168"/>
      <c r="KBM115" s="168"/>
      <c r="KBN115" s="168"/>
      <c r="KBO115" s="168"/>
      <c r="KBP115" s="168"/>
      <c r="KBQ115" s="168"/>
      <c r="KBR115" s="168"/>
      <c r="KBS115" s="168"/>
      <c r="KBT115" s="168"/>
      <c r="KBU115" s="168"/>
      <c r="KBV115" s="168"/>
      <c r="KBW115" s="168"/>
      <c r="KBX115" s="168"/>
      <c r="KBY115" s="168"/>
      <c r="KBZ115" s="168"/>
      <c r="KCA115" s="168"/>
      <c r="KCB115" s="168"/>
      <c r="KCC115" s="168"/>
      <c r="KCD115" s="168"/>
      <c r="KCE115" s="168"/>
      <c r="KCF115" s="168"/>
      <c r="KCG115" s="168"/>
      <c r="KCH115" s="168"/>
      <c r="KCI115" s="168"/>
      <c r="KCJ115" s="168"/>
      <c r="KCK115" s="168"/>
      <c r="KCL115" s="168"/>
      <c r="KCM115" s="168"/>
      <c r="KCN115" s="168"/>
      <c r="KCO115" s="168"/>
      <c r="KCP115" s="168"/>
      <c r="KCQ115" s="168"/>
      <c r="KCR115" s="168"/>
      <c r="KCS115" s="168"/>
      <c r="KCT115" s="168"/>
      <c r="KCU115" s="168"/>
      <c r="KCV115" s="168"/>
      <c r="KCW115" s="168"/>
      <c r="KCX115" s="168"/>
      <c r="KCY115" s="168"/>
      <c r="KCZ115" s="168"/>
      <c r="KDA115" s="168"/>
      <c r="KDB115" s="168"/>
      <c r="KDC115" s="168"/>
      <c r="KDD115" s="168"/>
      <c r="KDE115" s="168"/>
      <c r="KDF115" s="168"/>
      <c r="KDG115" s="168"/>
      <c r="KDH115" s="168"/>
      <c r="KDI115" s="168"/>
      <c r="KDJ115" s="168"/>
      <c r="KDK115" s="168"/>
      <c r="KDL115" s="168"/>
      <c r="KDM115" s="168"/>
      <c r="KDN115" s="168"/>
      <c r="KDO115" s="168"/>
      <c r="KDP115" s="168"/>
      <c r="KDQ115" s="168"/>
      <c r="KDR115" s="168"/>
      <c r="KDS115" s="168"/>
      <c r="KDT115" s="168"/>
      <c r="KDU115" s="168"/>
      <c r="KDV115" s="168"/>
      <c r="KDW115" s="168"/>
      <c r="KDX115" s="168"/>
      <c r="KDY115" s="168"/>
      <c r="KDZ115" s="168"/>
      <c r="KEA115" s="168"/>
      <c r="KEB115" s="168"/>
      <c r="KEC115" s="168"/>
      <c r="KED115" s="168"/>
      <c r="KEE115" s="168"/>
      <c r="KEF115" s="168"/>
      <c r="KEG115" s="168"/>
      <c r="KEH115" s="168"/>
      <c r="KEI115" s="168"/>
      <c r="KEJ115" s="168"/>
      <c r="KEK115" s="168"/>
      <c r="KEL115" s="168"/>
      <c r="KEM115" s="168"/>
      <c r="KEN115" s="168"/>
      <c r="KEO115" s="168"/>
      <c r="KEP115" s="168"/>
      <c r="KEQ115" s="168"/>
      <c r="KER115" s="168"/>
      <c r="KES115" s="168"/>
      <c r="KET115" s="168"/>
      <c r="KEU115" s="168"/>
      <c r="KEV115" s="168"/>
      <c r="KEW115" s="168"/>
      <c r="KEX115" s="168"/>
      <c r="KEY115" s="168"/>
      <c r="KEZ115" s="168"/>
      <c r="KFA115" s="168"/>
      <c r="KFB115" s="168"/>
      <c r="KFC115" s="168"/>
      <c r="KFD115" s="168"/>
      <c r="KFE115" s="168"/>
      <c r="KFF115" s="168"/>
      <c r="KFG115" s="168"/>
      <c r="KFH115" s="168"/>
      <c r="KFI115" s="168"/>
      <c r="KFJ115" s="168"/>
      <c r="KFK115" s="168"/>
      <c r="KFL115" s="168"/>
      <c r="KFM115" s="168"/>
      <c r="KFN115" s="168"/>
      <c r="KFO115" s="168"/>
      <c r="KFP115" s="168"/>
      <c r="KFQ115" s="168"/>
      <c r="KFR115" s="168"/>
      <c r="KFS115" s="168"/>
      <c r="KFT115" s="168"/>
      <c r="KFU115" s="168"/>
      <c r="KFV115" s="168"/>
      <c r="KFW115" s="168"/>
      <c r="KFX115" s="168"/>
      <c r="KFY115" s="168"/>
      <c r="KFZ115" s="168"/>
      <c r="KGA115" s="168"/>
      <c r="KGB115" s="168"/>
      <c r="KGC115" s="168"/>
      <c r="KGD115" s="168"/>
      <c r="KGE115" s="168"/>
      <c r="KGF115" s="168"/>
      <c r="KGG115" s="168"/>
      <c r="KGH115" s="168"/>
      <c r="KGI115" s="168"/>
      <c r="KGJ115" s="168"/>
      <c r="KGK115" s="168"/>
      <c r="KGL115" s="168"/>
      <c r="KGM115" s="168"/>
      <c r="KGN115" s="168"/>
      <c r="KGO115" s="168"/>
      <c r="KGP115" s="168"/>
      <c r="KGQ115" s="168"/>
      <c r="KGR115" s="168"/>
      <c r="KGS115" s="168"/>
      <c r="KGT115" s="168"/>
      <c r="KGU115" s="168"/>
      <c r="KGV115" s="168"/>
      <c r="KGW115" s="168"/>
      <c r="KGX115" s="168"/>
      <c r="KGY115" s="168"/>
      <c r="KGZ115" s="168"/>
      <c r="KHA115" s="168"/>
      <c r="KHB115" s="168"/>
      <c r="KHC115" s="168"/>
      <c r="KHD115" s="168"/>
      <c r="KHE115" s="168"/>
      <c r="KHF115" s="168"/>
      <c r="KHG115" s="168"/>
      <c r="KHH115" s="168"/>
      <c r="KHI115" s="168"/>
      <c r="KHJ115" s="168"/>
      <c r="KHK115" s="168"/>
      <c r="KHL115" s="168"/>
      <c r="KHM115" s="168"/>
      <c r="KHN115" s="168"/>
      <c r="KHO115" s="168"/>
      <c r="KHP115" s="168"/>
      <c r="KHQ115" s="168"/>
      <c r="KHR115" s="168"/>
      <c r="KHS115" s="168"/>
      <c r="KHT115" s="168"/>
      <c r="KHU115" s="168"/>
      <c r="KHV115" s="168"/>
      <c r="KHW115" s="168"/>
      <c r="KHX115" s="168"/>
      <c r="KHY115" s="168"/>
      <c r="KHZ115" s="168"/>
      <c r="KIA115" s="168"/>
      <c r="KIB115" s="168"/>
      <c r="KIC115" s="168"/>
      <c r="KID115" s="168"/>
      <c r="KIE115" s="168"/>
      <c r="KIF115" s="168"/>
      <c r="KIG115" s="168"/>
      <c r="KIH115" s="168"/>
      <c r="KII115" s="168"/>
      <c r="KIJ115" s="168"/>
      <c r="KIK115" s="168"/>
      <c r="KIL115" s="168"/>
      <c r="KIM115" s="168"/>
      <c r="KIN115" s="168"/>
      <c r="KIO115" s="168"/>
      <c r="KIP115" s="168"/>
      <c r="KIQ115" s="168"/>
      <c r="KIR115" s="168"/>
      <c r="KIS115" s="168"/>
      <c r="KIT115" s="168"/>
      <c r="KIU115" s="168"/>
      <c r="KIV115" s="168"/>
      <c r="KIW115" s="168"/>
      <c r="KIX115" s="168"/>
      <c r="KIY115" s="168"/>
      <c r="KIZ115" s="168"/>
      <c r="KJA115" s="168"/>
      <c r="KJB115" s="168"/>
      <c r="KJC115" s="168"/>
      <c r="KJD115" s="168"/>
      <c r="KJE115" s="168"/>
      <c r="KJF115" s="168"/>
      <c r="KJG115" s="168"/>
      <c r="KJH115" s="168"/>
      <c r="KJI115" s="168"/>
      <c r="KJJ115" s="168"/>
      <c r="KJK115" s="168"/>
      <c r="KJL115" s="168"/>
      <c r="KJM115" s="168"/>
      <c r="KJN115" s="168"/>
      <c r="KJO115" s="168"/>
      <c r="KJP115" s="168"/>
      <c r="KJQ115" s="168"/>
      <c r="KJR115" s="168"/>
      <c r="KJS115" s="168"/>
      <c r="KJT115" s="168"/>
      <c r="KJU115" s="168"/>
      <c r="KJV115" s="168"/>
      <c r="KJW115" s="168"/>
      <c r="KJX115" s="168"/>
      <c r="KJY115" s="168"/>
      <c r="KJZ115" s="168"/>
      <c r="KKA115" s="168"/>
      <c r="KKB115" s="168"/>
      <c r="KKC115" s="168"/>
      <c r="KKD115" s="168"/>
      <c r="KKE115" s="168"/>
      <c r="KKF115" s="168"/>
      <c r="KKG115" s="168"/>
      <c r="KKH115" s="168"/>
      <c r="KKI115" s="168"/>
      <c r="KKJ115" s="168"/>
      <c r="KKK115" s="168"/>
      <c r="KKL115" s="168"/>
      <c r="KKM115" s="168"/>
      <c r="KKN115" s="168"/>
      <c r="KKO115" s="168"/>
      <c r="KKP115" s="168"/>
      <c r="KKQ115" s="168"/>
      <c r="KKR115" s="168"/>
      <c r="KKS115" s="168"/>
      <c r="KKT115" s="168"/>
      <c r="KKU115" s="168"/>
      <c r="KKV115" s="168"/>
      <c r="KKW115" s="168"/>
      <c r="KKX115" s="168"/>
      <c r="KKY115" s="168"/>
      <c r="KKZ115" s="168"/>
      <c r="KLA115" s="168"/>
      <c r="KLB115" s="168"/>
      <c r="KLC115" s="168"/>
      <c r="KLD115" s="168"/>
      <c r="KLE115" s="168"/>
      <c r="KLF115" s="168"/>
      <c r="KLG115" s="168"/>
      <c r="KLH115" s="168"/>
      <c r="KLI115" s="168"/>
      <c r="KLJ115" s="168"/>
      <c r="KLK115" s="168"/>
      <c r="KLL115" s="168"/>
      <c r="KLM115" s="168"/>
      <c r="KLN115" s="168"/>
      <c r="KLO115" s="168"/>
      <c r="KLP115" s="168"/>
      <c r="KLQ115" s="168"/>
      <c r="KLR115" s="168"/>
      <c r="KLS115" s="168"/>
      <c r="KLT115" s="168"/>
      <c r="KLU115" s="168"/>
      <c r="KLV115" s="168"/>
      <c r="KLW115" s="168"/>
      <c r="KLX115" s="168"/>
      <c r="KLY115" s="168"/>
      <c r="KLZ115" s="168"/>
      <c r="KMA115" s="168"/>
      <c r="KMB115" s="168"/>
      <c r="KMC115" s="168"/>
      <c r="KMD115" s="168"/>
      <c r="KME115" s="168"/>
      <c r="KMF115" s="168"/>
      <c r="KMG115" s="168"/>
      <c r="KMH115" s="168"/>
      <c r="KMI115" s="168"/>
      <c r="KMJ115" s="168"/>
      <c r="KMK115" s="168"/>
      <c r="KML115" s="168"/>
      <c r="KMM115" s="168"/>
      <c r="KMN115" s="168"/>
      <c r="KMO115" s="168"/>
      <c r="KMP115" s="168"/>
      <c r="KMQ115" s="168"/>
      <c r="KMR115" s="168"/>
      <c r="KMS115" s="168"/>
      <c r="KMT115" s="168"/>
      <c r="KMU115" s="168"/>
      <c r="KMV115" s="168"/>
      <c r="KMW115" s="168"/>
      <c r="KMX115" s="168"/>
      <c r="KMY115" s="168"/>
      <c r="KMZ115" s="168"/>
      <c r="KNA115" s="168"/>
      <c r="KNB115" s="168"/>
      <c r="KNC115" s="168"/>
      <c r="KND115" s="168"/>
      <c r="KNE115" s="168"/>
      <c r="KNF115" s="168"/>
      <c r="KNG115" s="168"/>
      <c r="KNH115" s="168"/>
      <c r="KNI115" s="168"/>
      <c r="KNJ115" s="168"/>
      <c r="KNK115" s="168"/>
      <c r="KNL115" s="168"/>
      <c r="KNM115" s="168"/>
      <c r="KNN115" s="168"/>
      <c r="KNO115" s="168"/>
      <c r="KNP115" s="168"/>
      <c r="KNQ115" s="168"/>
      <c r="KNR115" s="168"/>
      <c r="KNS115" s="168"/>
      <c r="KNT115" s="168"/>
      <c r="KNU115" s="168"/>
      <c r="KNV115" s="168"/>
      <c r="KNW115" s="168"/>
      <c r="KNX115" s="168"/>
      <c r="KNY115" s="168"/>
      <c r="KNZ115" s="168"/>
      <c r="KOA115" s="168"/>
      <c r="KOB115" s="168"/>
      <c r="KOC115" s="168"/>
      <c r="KOD115" s="168"/>
      <c r="KOE115" s="168"/>
      <c r="KOF115" s="168"/>
      <c r="KOG115" s="168"/>
      <c r="KOH115" s="168"/>
      <c r="KOI115" s="168"/>
      <c r="KOJ115" s="168"/>
      <c r="KOK115" s="168"/>
      <c r="KOL115" s="168"/>
      <c r="KOM115" s="168"/>
      <c r="KON115" s="168"/>
      <c r="KOO115" s="168"/>
      <c r="KOP115" s="168"/>
      <c r="KOQ115" s="168"/>
      <c r="KOR115" s="168"/>
      <c r="KOS115" s="168"/>
      <c r="KOT115" s="168"/>
      <c r="KOU115" s="168"/>
      <c r="KOV115" s="168"/>
      <c r="KOW115" s="168"/>
      <c r="KOX115" s="168"/>
      <c r="KOY115" s="168"/>
      <c r="KOZ115" s="168"/>
      <c r="KPA115" s="168"/>
      <c r="KPB115" s="168"/>
      <c r="KPC115" s="168"/>
      <c r="KPD115" s="168"/>
      <c r="KPE115" s="168"/>
      <c r="KPF115" s="168"/>
      <c r="KPG115" s="168"/>
      <c r="KPH115" s="168"/>
      <c r="KPI115" s="168"/>
      <c r="KPJ115" s="168"/>
      <c r="KPK115" s="168"/>
      <c r="KPL115" s="168"/>
      <c r="KPM115" s="168"/>
      <c r="KPN115" s="168"/>
      <c r="KPO115" s="168"/>
      <c r="KPP115" s="168"/>
      <c r="KPQ115" s="168"/>
      <c r="KPR115" s="168"/>
      <c r="KPS115" s="168"/>
      <c r="KPT115" s="168"/>
      <c r="KPU115" s="168"/>
      <c r="KPV115" s="168"/>
      <c r="KPW115" s="168"/>
      <c r="KPX115" s="168"/>
      <c r="KPY115" s="168"/>
      <c r="KPZ115" s="168"/>
      <c r="KQA115" s="168"/>
      <c r="KQB115" s="168"/>
      <c r="KQC115" s="168"/>
      <c r="KQD115" s="168"/>
      <c r="KQE115" s="168"/>
      <c r="KQF115" s="168"/>
      <c r="KQG115" s="168"/>
      <c r="KQH115" s="168"/>
      <c r="KQI115" s="168"/>
      <c r="KQJ115" s="168"/>
      <c r="KQK115" s="168"/>
      <c r="KQL115" s="168"/>
      <c r="KQM115" s="168"/>
      <c r="KQN115" s="168"/>
      <c r="KQO115" s="168"/>
      <c r="KQP115" s="168"/>
      <c r="KQQ115" s="168"/>
      <c r="KQR115" s="168"/>
      <c r="KQS115" s="168"/>
      <c r="KQT115" s="168"/>
      <c r="KQU115" s="168"/>
      <c r="KQV115" s="168"/>
      <c r="KQW115" s="168"/>
      <c r="KQX115" s="168"/>
      <c r="KQY115" s="168"/>
      <c r="KQZ115" s="168"/>
      <c r="KRA115" s="168"/>
      <c r="KRB115" s="168"/>
      <c r="KRC115" s="168"/>
      <c r="KRD115" s="168"/>
      <c r="KRE115" s="168"/>
      <c r="KRF115" s="168"/>
      <c r="KRG115" s="168"/>
      <c r="KRH115" s="168"/>
      <c r="KRI115" s="168"/>
      <c r="KRJ115" s="168"/>
      <c r="KRK115" s="168"/>
      <c r="KRL115" s="168"/>
      <c r="KRM115" s="168"/>
      <c r="KRN115" s="168"/>
      <c r="KRO115" s="168"/>
      <c r="KRP115" s="168"/>
      <c r="KRQ115" s="168"/>
      <c r="KRR115" s="168"/>
      <c r="KRS115" s="168"/>
      <c r="KRT115" s="168"/>
      <c r="KRU115" s="168"/>
      <c r="KRV115" s="168"/>
      <c r="KRW115" s="168"/>
      <c r="KRX115" s="168"/>
      <c r="KRY115" s="168"/>
      <c r="KRZ115" s="168"/>
      <c r="KSA115" s="168"/>
      <c r="KSB115" s="168"/>
      <c r="KSC115" s="168"/>
      <c r="KSD115" s="168"/>
      <c r="KSE115" s="168"/>
      <c r="KSF115" s="168"/>
      <c r="KSG115" s="168"/>
      <c r="KSH115" s="168"/>
      <c r="KSI115" s="168"/>
      <c r="KSJ115" s="168"/>
      <c r="KSK115" s="168"/>
      <c r="KSL115" s="168"/>
      <c r="KSM115" s="168"/>
      <c r="KSN115" s="168"/>
      <c r="KSO115" s="168"/>
      <c r="KSP115" s="168"/>
      <c r="KSQ115" s="168"/>
      <c r="KSR115" s="168"/>
      <c r="KSS115" s="168"/>
      <c r="KST115" s="168"/>
      <c r="KSU115" s="168"/>
      <c r="KSV115" s="168"/>
      <c r="KSW115" s="168"/>
      <c r="KSX115" s="168"/>
      <c r="KSY115" s="168"/>
      <c r="KSZ115" s="168"/>
      <c r="KTA115" s="168"/>
      <c r="KTB115" s="168"/>
      <c r="KTC115" s="168"/>
      <c r="KTD115" s="168"/>
      <c r="KTE115" s="168"/>
      <c r="KTF115" s="168"/>
      <c r="KTG115" s="168"/>
      <c r="KTH115" s="168"/>
      <c r="KTI115" s="168"/>
      <c r="KTJ115" s="168"/>
      <c r="KTK115" s="168"/>
      <c r="KTL115" s="168"/>
      <c r="KTM115" s="168"/>
      <c r="KTN115" s="168"/>
      <c r="KTO115" s="168"/>
      <c r="KTP115" s="168"/>
      <c r="KTQ115" s="168"/>
      <c r="KTR115" s="168"/>
      <c r="KTS115" s="168"/>
      <c r="KTT115" s="168"/>
      <c r="KTU115" s="168"/>
      <c r="KTV115" s="168"/>
      <c r="KTW115" s="168"/>
      <c r="KTX115" s="168"/>
      <c r="KTY115" s="168"/>
      <c r="KTZ115" s="168"/>
      <c r="KUA115" s="168"/>
      <c r="KUB115" s="168"/>
      <c r="KUC115" s="168"/>
      <c r="KUD115" s="168"/>
      <c r="KUE115" s="168"/>
      <c r="KUF115" s="168"/>
      <c r="KUG115" s="168"/>
      <c r="KUH115" s="168"/>
      <c r="KUI115" s="168"/>
      <c r="KUJ115" s="168"/>
      <c r="KUK115" s="168"/>
      <c r="KUL115" s="168"/>
      <c r="KUM115" s="168"/>
      <c r="KUN115" s="168"/>
      <c r="KUO115" s="168"/>
      <c r="KUP115" s="168"/>
      <c r="KUQ115" s="168"/>
      <c r="KUR115" s="168"/>
      <c r="KUS115" s="168"/>
      <c r="KUT115" s="168"/>
      <c r="KUU115" s="168"/>
      <c r="KUV115" s="168"/>
      <c r="KUW115" s="168"/>
      <c r="KUX115" s="168"/>
      <c r="KUY115" s="168"/>
      <c r="KUZ115" s="168"/>
      <c r="KVA115" s="168"/>
      <c r="KVB115" s="168"/>
      <c r="KVC115" s="168"/>
      <c r="KVD115" s="168"/>
      <c r="KVE115" s="168"/>
      <c r="KVF115" s="168"/>
      <c r="KVG115" s="168"/>
      <c r="KVH115" s="168"/>
      <c r="KVI115" s="168"/>
      <c r="KVJ115" s="168"/>
      <c r="KVK115" s="168"/>
      <c r="KVL115" s="168"/>
      <c r="KVM115" s="168"/>
      <c r="KVN115" s="168"/>
      <c r="KVO115" s="168"/>
      <c r="KVP115" s="168"/>
      <c r="KVQ115" s="168"/>
      <c r="KVR115" s="168"/>
      <c r="KVS115" s="168"/>
      <c r="KVT115" s="168"/>
      <c r="KVU115" s="168"/>
      <c r="KVV115" s="168"/>
      <c r="KVW115" s="168"/>
      <c r="KVX115" s="168"/>
      <c r="KVY115" s="168"/>
      <c r="KVZ115" s="168"/>
      <c r="KWA115" s="168"/>
      <c r="KWB115" s="168"/>
      <c r="KWC115" s="168"/>
      <c r="KWD115" s="168"/>
      <c r="KWE115" s="168"/>
      <c r="KWF115" s="168"/>
      <c r="KWG115" s="168"/>
      <c r="KWH115" s="168"/>
      <c r="KWI115" s="168"/>
      <c r="KWJ115" s="168"/>
      <c r="KWK115" s="168"/>
      <c r="KWL115" s="168"/>
      <c r="KWM115" s="168"/>
      <c r="KWN115" s="168"/>
      <c r="KWO115" s="168"/>
      <c r="KWP115" s="168"/>
      <c r="KWQ115" s="168"/>
      <c r="KWR115" s="168"/>
      <c r="KWS115" s="168"/>
      <c r="KWT115" s="168"/>
      <c r="KWU115" s="168"/>
      <c r="KWV115" s="168"/>
      <c r="KWW115" s="168"/>
      <c r="KWX115" s="168"/>
      <c r="KWY115" s="168"/>
      <c r="KWZ115" s="168"/>
      <c r="KXA115" s="168"/>
      <c r="KXB115" s="168"/>
      <c r="KXC115" s="168"/>
      <c r="KXD115" s="168"/>
      <c r="KXE115" s="168"/>
      <c r="KXF115" s="168"/>
      <c r="KXG115" s="168"/>
      <c r="KXH115" s="168"/>
      <c r="KXI115" s="168"/>
      <c r="KXJ115" s="168"/>
      <c r="KXK115" s="168"/>
      <c r="KXL115" s="168"/>
      <c r="KXM115" s="168"/>
      <c r="KXN115" s="168"/>
      <c r="KXO115" s="168"/>
      <c r="KXP115" s="168"/>
      <c r="KXQ115" s="168"/>
      <c r="KXR115" s="168"/>
      <c r="KXS115" s="168"/>
      <c r="KXT115" s="168"/>
      <c r="KXU115" s="168"/>
      <c r="KXV115" s="168"/>
      <c r="KXW115" s="168"/>
      <c r="KXX115" s="168"/>
      <c r="KXY115" s="168"/>
      <c r="KXZ115" s="168"/>
      <c r="KYA115" s="168"/>
      <c r="KYB115" s="168"/>
      <c r="KYC115" s="168"/>
      <c r="KYD115" s="168"/>
      <c r="KYE115" s="168"/>
      <c r="KYF115" s="168"/>
      <c r="KYG115" s="168"/>
      <c r="KYH115" s="168"/>
      <c r="KYI115" s="168"/>
      <c r="KYJ115" s="168"/>
      <c r="KYK115" s="168"/>
      <c r="KYL115" s="168"/>
      <c r="KYM115" s="168"/>
      <c r="KYN115" s="168"/>
      <c r="KYO115" s="168"/>
      <c r="KYP115" s="168"/>
      <c r="KYQ115" s="168"/>
      <c r="KYR115" s="168"/>
      <c r="KYS115" s="168"/>
      <c r="KYT115" s="168"/>
      <c r="KYU115" s="168"/>
      <c r="KYV115" s="168"/>
      <c r="KYW115" s="168"/>
      <c r="KYX115" s="168"/>
      <c r="KYY115" s="168"/>
      <c r="KYZ115" s="168"/>
      <c r="KZA115" s="168"/>
      <c r="KZB115" s="168"/>
      <c r="KZC115" s="168"/>
      <c r="KZD115" s="168"/>
      <c r="KZE115" s="168"/>
      <c r="KZF115" s="168"/>
      <c r="KZG115" s="168"/>
      <c r="KZH115" s="168"/>
      <c r="KZI115" s="168"/>
      <c r="KZJ115" s="168"/>
      <c r="KZK115" s="168"/>
      <c r="KZL115" s="168"/>
      <c r="KZM115" s="168"/>
      <c r="KZN115" s="168"/>
      <c r="KZO115" s="168"/>
      <c r="KZP115" s="168"/>
      <c r="KZQ115" s="168"/>
      <c r="KZR115" s="168"/>
      <c r="KZS115" s="168"/>
      <c r="KZT115" s="168"/>
      <c r="KZU115" s="168"/>
      <c r="KZV115" s="168"/>
      <c r="KZW115" s="168"/>
      <c r="KZX115" s="168"/>
      <c r="KZY115" s="168"/>
      <c r="KZZ115" s="168"/>
      <c r="LAA115" s="168"/>
      <c r="LAB115" s="168"/>
      <c r="LAC115" s="168"/>
      <c r="LAD115" s="168"/>
      <c r="LAE115" s="168"/>
      <c r="LAF115" s="168"/>
      <c r="LAG115" s="168"/>
      <c r="LAH115" s="168"/>
      <c r="LAI115" s="168"/>
      <c r="LAJ115" s="168"/>
      <c r="LAK115" s="168"/>
      <c r="LAL115" s="168"/>
      <c r="LAM115" s="168"/>
      <c r="LAN115" s="168"/>
      <c r="LAO115" s="168"/>
      <c r="LAP115" s="168"/>
      <c r="LAQ115" s="168"/>
      <c r="LAR115" s="168"/>
      <c r="LAS115" s="168"/>
      <c r="LAT115" s="168"/>
      <c r="LAU115" s="168"/>
      <c r="LAV115" s="168"/>
      <c r="LAW115" s="168"/>
      <c r="LAX115" s="168"/>
      <c r="LAY115" s="168"/>
      <c r="LAZ115" s="168"/>
      <c r="LBA115" s="168"/>
      <c r="LBB115" s="168"/>
      <c r="LBC115" s="168"/>
      <c r="LBD115" s="168"/>
      <c r="LBE115" s="168"/>
      <c r="LBF115" s="168"/>
      <c r="LBG115" s="168"/>
      <c r="LBH115" s="168"/>
      <c r="LBI115" s="168"/>
      <c r="LBJ115" s="168"/>
      <c r="LBK115" s="168"/>
      <c r="LBL115" s="168"/>
      <c r="LBM115" s="168"/>
      <c r="LBN115" s="168"/>
      <c r="LBO115" s="168"/>
      <c r="LBP115" s="168"/>
      <c r="LBQ115" s="168"/>
      <c r="LBR115" s="168"/>
      <c r="LBS115" s="168"/>
      <c r="LBT115" s="168"/>
      <c r="LBU115" s="168"/>
      <c r="LBV115" s="168"/>
      <c r="LBW115" s="168"/>
      <c r="LBX115" s="168"/>
      <c r="LBY115" s="168"/>
      <c r="LBZ115" s="168"/>
      <c r="LCA115" s="168"/>
      <c r="LCB115" s="168"/>
      <c r="LCC115" s="168"/>
      <c r="LCD115" s="168"/>
      <c r="LCE115" s="168"/>
      <c r="LCF115" s="168"/>
      <c r="LCG115" s="168"/>
      <c r="LCH115" s="168"/>
      <c r="LCI115" s="168"/>
      <c r="LCJ115" s="168"/>
      <c r="LCK115" s="168"/>
      <c r="LCL115" s="168"/>
      <c r="LCM115" s="168"/>
      <c r="LCN115" s="168"/>
      <c r="LCO115" s="168"/>
      <c r="LCP115" s="168"/>
      <c r="LCQ115" s="168"/>
      <c r="LCR115" s="168"/>
      <c r="LCS115" s="168"/>
      <c r="LCT115" s="168"/>
      <c r="LCU115" s="168"/>
      <c r="LCV115" s="168"/>
      <c r="LCW115" s="168"/>
      <c r="LCX115" s="168"/>
      <c r="LCY115" s="168"/>
      <c r="LCZ115" s="168"/>
      <c r="LDA115" s="168"/>
      <c r="LDB115" s="168"/>
      <c r="LDC115" s="168"/>
      <c r="LDD115" s="168"/>
      <c r="LDE115" s="168"/>
      <c r="LDF115" s="168"/>
      <c r="LDG115" s="168"/>
      <c r="LDH115" s="168"/>
      <c r="LDI115" s="168"/>
      <c r="LDJ115" s="168"/>
      <c r="LDK115" s="168"/>
      <c r="LDL115" s="168"/>
      <c r="LDM115" s="168"/>
      <c r="LDN115" s="168"/>
      <c r="LDO115" s="168"/>
      <c r="LDP115" s="168"/>
      <c r="LDQ115" s="168"/>
      <c r="LDR115" s="168"/>
      <c r="LDS115" s="168"/>
      <c r="LDT115" s="168"/>
      <c r="LDU115" s="168"/>
      <c r="LDV115" s="168"/>
      <c r="LDW115" s="168"/>
      <c r="LDX115" s="168"/>
      <c r="LDY115" s="168"/>
      <c r="LDZ115" s="168"/>
      <c r="LEA115" s="168"/>
      <c r="LEB115" s="168"/>
      <c r="LEC115" s="168"/>
      <c r="LED115" s="168"/>
      <c r="LEE115" s="168"/>
      <c r="LEF115" s="168"/>
      <c r="LEG115" s="168"/>
      <c r="LEH115" s="168"/>
      <c r="LEI115" s="168"/>
      <c r="LEJ115" s="168"/>
      <c r="LEK115" s="168"/>
      <c r="LEL115" s="168"/>
      <c r="LEM115" s="168"/>
      <c r="LEN115" s="168"/>
      <c r="LEO115" s="168"/>
      <c r="LEP115" s="168"/>
      <c r="LEQ115" s="168"/>
      <c r="LER115" s="168"/>
      <c r="LES115" s="168"/>
      <c r="LET115" s="168"/>
      <c r="LEU115" s="168"/>
      <c r="LEV115" s="168"/>
      <c r="LEW115" s="168"/>
      <c r="LEX115" s="168"/>
      <c r="LEY115" s="168"/>
      <c r="LEZ115" s="168"/>
      <c r="LFA115" s="168"/>
      <c r="LFB115" s="168"/>
      <c r="LFC115" s="168"/>
      <c r="LFD115" s="168"/>
      <c r="LFE115" s="168"/>
      <c r="LFF115" s="168"/>
      <c r="LFG115" s="168"/>
      <c r="LFH115" s="168"/>
      <c r="LFI115" s="168"/>
      <c r="LFJ115" s="168"/>
      <c r="LFK115" s="168"/>
      <c r="LFL115" s="168"/>
      <c r="LFM115" s="168"/>
      <c r="LFN115" s="168"/>
      <c r="LFO115" s="168"/>
      <c r="LFP115" s="168"/>
      <c r="LFQ115" s="168"/>
      <c r="LFR115" s="168"/>
      <c r="LFS115" s="168"/>
      <c r="LFT115" s="168"/>
      <c r="LFU115" s="168"/>
      <c r="LFV115" s="168"/>
      <c r="LFW115" s="168"/>
      <c r="LFX115" s="168"/>
      <c r="LFY115" s="168"/>
      <c r="LFZ115" s="168"/>
      <c r="LGA115" s="168"/>
      <c r="LGB115" s="168"/>
      <c r="LGC115" s="168"/>
      <c r="LGD115" s="168"/>
      <c r="LGE115" s="168"/>
      <c r="LGF115" s="168"/>
      <c r="LGG115" s="168"/>
      <c r="LGH115" s="168"/>
      <c r="LGI115" s="168"/>
      <c r="LGJ115" s="168"/>
      <c r="LGK115" s="168"/>
      <c r="LGL115" s="168"/>
      <c r="LGM115" s="168"/>
      <c r="LGN115" s="168"/>
      <c r="LGO115" s="168"/>
      <c r="LGP115" s="168"/>
      <c r="LGQ115" s="168"/>
      <c r="LGR115" s="168"/>
      <c r="LGS115" s="168"/>
      <c r="LGT115" s="168"/>
      <c r="LGU115" s="168"/>
      <c r="LGV115" s="168"/>
      <c r="LGW115" s="168"/>
      <c r="LGX115" s="168"/>
      <c r="LGY115" s="168"/>
      <c r="LGZ115" s="168"/>
      <c r="LHA115" s="168"/>
      <c r="LHB115" s="168"/>
      <c r="LHC115" s="168"/>
      <c r="LHD115" s="168"/>
      <c r="LHE115" s="168"/>
      <c r="LHF115" s="168"/>
      <c r="LHG115" s="168"/>
      <c r="LHH115" s="168"/>
      <c r="LHI115" s="168"/>
      <c r="LHJ115" s="168"/>
      <c r="LHK115" s="168"/>
      <c r="LHL115" s="168"/>
      <c r="LHM115" s="168"/>
      <c r="LHN115" s="168"/>
      <c r="LHO115" s="168"/>
      <c r="LHP115" s="168"/>
      <c r="LHQ115" s="168"/>
      <c r="LHR115" s="168"/>
      <c r="LHS115" s="168"/>
      <c r="LHT115" s="168"/>
      <c r="LHU115" s="168"/>
      <c r="LHV115" s="168"/>
      <c r="LHW115" s="168"/>
      <c r="LHX115" s="168"/>
      <c r="LHY115" s="168"/>
      <c r="LHZ115" s="168"/>
      <c r="LIA115" s="168"/>
      <c r="LIB115" s="168"/>
      <c r="LIC115" s="168"/>
      <c r="LID115" s="168"/>
      <c r="LIE115" s="168"/>
      <c r="LIF115" s="168"/>
      <c r="LIG115" s="168"/>
      <c r="LIH115" s="168"/>
      <c r="LII115" s="168"/>
      <c r="LIJ115" s="168"/>
      <c r="LIK115" s="168"/>
      <c r="LIL115" s="168"/>
      <c r="LIM115" s="168"/>
      <c r="LIN115" s="168"/>
      <c r="LIO115" s="168"/>
      <c r="LIP115" s="168"/>
      <c r="LIQ115" s="168"/>
      <c r="LIR115" s="168"/>
      <c r="LIS115" s="168"/>
      <c r="LIT115" s="168"/>
      <c r="LIU115" s="168"/>
      <c r="LIV115" s="168"/>
      <c r="LIW115" s="168"/>
      <c r="LIX115" s="168"/>
      <c r="LIY115" s="168"/>
      <c r="LIZ115" s="168"/>
      <c r="LJA115" s="168"/>
      <c r="LJB115" s="168"/>
      <c r="LJC115" s="168"/>
      <c r="LJD115" s="168"/>
      <c r="LJE115" s="168"/>
      <c r="LJF115" s="168"/>
      <c r="LJG115" s="168"/>
      <c r="LJH115" s="168"/>
      <c r="LJI115" s="168"/>
      <c r="LJJ115" s="168"/>
      <c r="LJK115" s="168"/>
      <c r="LJL115" s="168"/>
      <c r="LJM115" s="168"/>
      <c r="LJN115" s="168"/>
      <c r="LJO115" s="168"/>
      <c r="LJP115" s="168"/>
      <c r="LJQ115" s="168"/>
      <c r="LJR115" s="168"/>
      <c r="LJS115" s="168"/>
      <c r="LJT115" s="168"/>
      <c r="LJU115" s="168"/>
      <c r="LJV115" s="168"/>
      <c r="LJW115" s="168"/>
      <c r="LJX115" s="168"/>
      <c r="LJY115" s="168"/>
      <c r="LJZ115" s="168"/>
      <c r="LKA115" s="168"/>
      <c r="LKB115" s="168"/>
      <c r="LKC115" s="168"/>
      <c r="LKD115" s="168"/>
      <c r="LKE115" s="168"/>
      <c r="LKF115" s="168"/>
      <c r="LKG115" s="168"/>
      <c r="LKH115" s="168"/>
      <c r="LKI115" s="168"/>
      <c r="LKJ115" s="168"/>
      <c r="LKK115" s="168"/>
      <c r="LKL115" s="168"/>
      <c r="LKM115" s="168"/>
      <c r="LKN115" s="168"/>
      <c r="LKO115" s="168"/>
      <c r="LKP115" s="168"/>
      <c r="LKQ115" s="168"/>
      <c r="LKR115" s="168"/>
      <c r="LKS115" s="168"/>
      <c r="LKT115" s="168"/>
      <c r="LKU115" s="168"/>
      <c r="LKV115" s="168"/>
      <c r="LKW115" s="168"/>
      <c r="LKX115" s="168"/>
      <c r="LKY115" s="168"/>
      <c r="LKZ115" s="168"/>
      <c r="LLA115" s="168"/>
      <c r="LLB115" s="168"/>
      <c r="LLC115" s="168"/>
      <c r="LLD115" s="168"/>
      <c r="LLE115" s="168"/>
      <c r="LLF115" s="168"/>
      <c r="LLG115" s="168"/>
      <c r="LLH115" s="168"/>
      <c r="LLI115" s="168"/>
      <c r="LLJ115" s="168"/>
      <c r="LLK115" s="168"/>
      <c r="LLL115" s="168"/>
      <c r="LLM115" s="168"/>
      <c r="LLN115" s="168"/>
      <c r="LLO115" s="168"/>
      <c r="LLP115" s="168"/>
      <c r="LLQ115" s="168"/>
      <c r="LLR115" s="168"/>
      <c r="LLS115" s="168"/>
      <c r="LLT115" s="168"/>
      <c r="LLU115" s="168"/>
      <c r="LLV115" s="168"/>
      <c r="LLW115" s="168"/>
      <c r="LLX115" s="168"/>
      <c r="LLY115" s="168"/>
      <c r="LLZ115" s="168"/>
      <c r="LMA115" s="168"/>
      <c r="LMB115" s="168"/>
      <c r="LMC115" s="168"/>
      <c r="LMD115" s="168"/>
      <c r="LME115" s="168"/>
      <c r="LMF115" s="168"/>
      <c r="LMG115" s="168"/>
      <c r="LMH115" s="168"/>
      <c r="LMI115" s="168"/>
      <c r="LMJ115" s="168"/>
      <c r="LMK115" s="168"/>
      <c r="LML115" s="168"/>
      <c r="LMM115" s="168"/>
      <c r="LMN115" s="168"/>
      <c r="LMO115" s="168"/>
      <c r="LMP115" s="168"/>
      <c r="LMQ115" s="168"/>
      <c r="LMR115" s="168"/>
      <c r="LMS115" s="168"/>
      <c r="LMT115" s="168"/>
      <c r="LMU115" s="168"/>
      <c r="LMV115" s="168"/>
      <c r="LMW115" s="168"/>
      <c r="LMX115" s="168"/>
      <c r="LMY115" s="168"/>
      <c r="LMZ115" s="168"/>
      <c r="LNA115" s="168"/>
      <c r="LNB115" s="168"/>
      <c r="LNC115" s="168"/>
      <c r="LND115" s="168"/>
      <c r="LNE115" s="168"/>
      <c r="LNF115" s="168"/>
      <c r="LNG115" s="168"/>
      <c r="LNH115" s="168"/>
      <c r="LNI115" s="168"/>
      <c r="LNJ115" s="168"/>
      <c r="LNK115" s="168"/>
      <c r="LNL115" s="168"/>
      <c r="LNM115" s="168"/>
      <c r="LNN115" s="168"/>
      <c r="LNO115" s="168"/>
      <c r="LNP115" s="168"/>
      <c r="LNQ115" s="168"/>
      <c r="LNR115" s="168"/>
      <c r="LNS115" s="168"/>
      <c r="LNT115" s="168"/>
      <c r="LNU115" s="168"/>
      <c r="LNV115" s="168"/>
      <c r="LNW115" s="168"/>
      <c r="LNX115" s="168"/>
      <c r="LNY115" s="168"/>
      <c r="LNZ115" s="168"/>
      <c r="LOA115" s="168"/>
      <c r="LOB115" s="168"/>
      <c r="LOC115" s="168"/>
      <c r="LOD115" s="168"/>
      <c r="LOE115" s="168"/>
      <c r="LOF115" s="168"/>
      <c r="LOG115" s="168"/>
      <c r="LOH115" s="168"/>
      <c r="LOI115" s="168"/>
      <c r="LOJ115" s="168"/>
      <c r="LOK115" s="168"/>
      <c r="LOL115" s="168"/>
      <c r="LOM115" s="168"/>
      <c r="LON115" s="168"/>
      <c r="LOO115" s="168"/>
      <c r="LOP115" s="168"/>
      <c r="LOQ115" s="168"/>
      <c r="LOR115" s="168"/>
      <c r="LOS115" s="168"/>
      <c r="LOT115" s="168"/>
      <c r="LOU115" s="168"/>
      <c r="LOV115" s="168"/>
      <c r="LOW115" s="168"/>
      <c r="LOX115" s="168"/>
      <c r="LOY115" s="168"/>
      <c r="LOZ115" s="168"/>
      <c r="LPA115" s="168"/>
      <c r="LPB115" s="168"/>
      <c r="LPC115" s="168"/>
      <c r="LPD115" s="168"/>
      <c r="LPE115" s="168"/>
      <c r="LPF115" s="168"/>
      <c r="LPG115" s="168"/>
      <c r="LPH115" s="168"/>
      <c r="LPI115" s="168"/>
      <c r="LPJ115" s="168"/>
      <c r="LPK115" s="168"/>
      <c r="LPL115" s="168"/>
      <c r="LPM115" s="168"/>
      <c r="LPN115" s="168"/>
      <c r="LPO115" s="168"/>
      <c r="LPP115" s="168"/>
      <c r="LPQ115" s="168"/>
      <c r="LPR115" s="168"/>
      <c r="LPS115" s="168"/>
      <c r="LPT115" s="168"/>
      <c r="LPU115" s="168"/>
      <c r="LPV115" s="168"/>
      <c r="LPW115" s="168"/>
      <c r="LPX115" s="168"/>
      <c r="LPY115" s="168"/>
      <c r="LPZ115" s="168"/>
      <c r="LQA115" s="168"/>
      <c r="LQB115" s="168"/>
      <c r="LQC115" s="168"/>
      <c r="LQD115" s="168"/>
      <c r="LQE115" s="168"/>
      <c r="LQF115" s="168"/>
      <c r="LQG115" s="168"/>
      <c r="LQH115" s="168"/>
      <c r="LQI115" s="168"/>
      <c r="LQJ115" s="168"/>
      <c r="LQK115" s="168"/>
      <c r="LQL115" s="168"/>
      <c r="LQM115" s="168"/>
      <c r="LQN115" s="168"/>
      <c r="LQO115" s="168"/>
      <c r="LQP115" s="168"/>
      <c r="LQQ115" s="168"/>
      <c r="LQR115" s="168"/>
      <c r="LQS115" s="168"/>
      <c r="LQT115" s="168"/>
      <c r="LQU115" s="168"/>
      <c r="LQV115" s="168"/>
      <c r="LQW115" s="168"/>
      <c r="LQX115" s="168"/>
      <c r="LQY115" s="168"/>
      <c r="LQZ115" s="168"/>
      <c r="LRA115" s="168"/>
      <c r="LRB115" s="168"/>
      <c r="LRC115" s="168"/>
      <c r="LRD115" s="168"/>
      <c r="LRE115" s="168"/>
      <c r="LRF115" s="168"/>
      <c r="LRG115" s="168"/>
      <c r="LRH115" s="168"/>
      <c r="LRI115" s="168"/>
      <c r="LRJ115" s="168"/>
      <c r="LRK115" s="168"/>
      <c r="LRL115" s="168"/>
      <c r="LRM115" s="168"/>
      <c r="LRN115" s="168"/>
      <c r="LRO115" s="168"/>
      <c r="LRP115" s="168"/>
      <c r="LRQ115" s="168"/>
      <c r="LRR115" s="168"/>
      <c r="LRS115" s="168"/>
      <c r="LRT115" s="168"/>
      <c r="LRU115" s="168"/>
      <c r="LRV115" s="168"/>
      <c r="LRW115" s="168"/>
      <c r="LRX115" s="168"/>
      <c r="LRY115" s="168"/>
      <c r="LRZ115" s="168"/>
      <c r="LSA115" s="168"/>
      <c r="LSB115" s="168"/>
      <c r="LSC115" s="168"/>
      <c r="LSD115" s="168"/>
      <c r="LSE115" s="168"/>
      <c r="LSF115" s="168"/>
      <c r="LSG115" s="168"/>
      <c r="LSH115" s="168"/>
      <c r="LSI115" s="168"/>
      <c r="LSJ115" s="168"/>
      <c r="LSK115" s="168"/>
      <c r="LSL115" s="168"/>
      <c r="LSM115" s="168"/>
      <c r="LSN115" s="168"/>
      <c r="LSO115" s="168"/>
      <c r="LSP115" s="168"/>
      <c r="LSQ115" s="168"/>
      <c r="LSR115" s="168"/>
      <c r="LSS115" s="168"/>
      <c r="LST115" s="168"/>
      <c r="LSU115" s="168"/>
      <c r="LSV115" s="168"/>
      <c r="LSW115" s="168"/>
      <c r="LSX115" s="168"/>
      <c r="LSY115" s="168"/>
      <c r="LSZ115" s="168"/>
      <c r="LTA115" s="168"/>
      <c r="LTB115" s="168"/>
      <c r="LTC115" s="168"/>
      <c r="LTD115" s="168"/>
      <c r="LTE115" s="168"/>
      <c r="LTF115" s="168"/>
      <c r="LTG115" s="168"/>
      <c r="LTH115" s="168"/>
      <c r="LTI115" s="168"/>
      <c r="LTJ115" s="168"/>
      <c r="LTK115" s="168"/>
      <c r="LTL115" s="168"/>
      <c r="LTM115" s="168"/>
      <c r="LTN115" s="168"/>
      <c r="LTO115" s="168"/>
      <c r="LTP115" s="168"/>
      <c r="LTQ115" s="168"/>
      <c r="LTR115" s="168"/>
      <c r="LTS115" s="168"/>
      <c r="LTT115" s="168"/>
      <c r="LTU115" s="168"/>
      <c r="LTV115" s="168"/>
      <c r="LTW115" s="168"/>
      <c r="LTX115" s="168"/>
      <c r="LTY115" s="168"/>
      <c r="LTZ115" s="168"/>
      <c r="LUA115" s="168"/>
      <c r="LUB115" s="168"/>
      <c r="LUC115" s="168"/>
      <c r="LUD115" s="168"/>
      <c r="LUE115" s="168"/>
      <c r="LUF115" s="168"/>
      <c r="LUG115" s="168"/>
      <c r="LUH115" s="168"/>
      <c r="LUI115" s="168"/>
      <c r="LUJ115" s="168"/>
      <c r="LUK115" s="168"/>
      <c r="LUL115" s="168"/>
      <c r="LUM115" s="168"/>
      <c r="LUN115" s="168"/>
      <c r="LUO115" s="168"/>
      <c r="LUP115" s="168"/>
      <c r="LUQ115" s="168"/>
      <c r="LUR115" s="168"/>
      <c r="LUS115" s="168"/>
      <c r="LUT115" s="168"/>
      <c r="LUU115" s="168"/>
      <c r="LUV115" s="168"/>
      <c r="LUW115" s="168"/>
      <c r="LUX115" s="168"/>
      <c r="LUY115" s="168"/>
      <c r="LUZ115" s="168"/>
      <c r="LVA115" s="168"/>
      <c r="LVB115" s="168"/>
      <c r="LVC115" s="168"/>
      <c r="LVD115" s="168"/>
      <c r="LVE115" s="168"/>
      <c r="LVF115" s="168"/>
      <c r="LVG115" s="168"/>
      <c r="LVH115" s="168"/>
      <c r="LVI115" s="168"/>
      <c r="LVJ115" s="168"/>
      <c r="LVK115" s="168"/>
      <c r="LVL115" s="168"/>
      <c r="LVM115" s="168"/>
      <c r="LVN115" s="168"/>
      <c r="LVO115" s="168"/>
      <c r="LVP115" s="168"/>
      <c r="LVQ115" s="168"/>
      <c r="LVR115" s="168"/>
      <c r="LVS115" s="168"/>
      <c r="LVT115" s="168"/>
      <c r="LVU115" s="168"/>
      <c r="LVV115" s="168"/>
      <c r="LVW115" s="168"/>
      <c r="LVX115" s="168"/>
      <c r="LVY115" s="168"/>
      <c r="LVZ115" s="168"/>
      <c r="LWA115" s="168"/>
      <c r="LWB115" s="168"/>
      <c r="LWC115" s="168"/>
      <c r="LWD115" s="168"/>
      <c r="LWE115" s="168"/>
      <c r="LWF115" s="168"/>
      <c r="LWG115" s="168"/>
      <c r="LWH115" s="168"/>
      <c r="LWI115" s="168"/>
      <c r="LWJ115" s="168"/>
      <c r="LWK115" s="168"/>
      <c r="LWL115" s="168"/>
      <c r="LWM115" s="168"/>
      <c r="LWN115" s="168"/>
      <c r="LWO115" s="168"/>
      <c r="LWP115" s="168"/>
      <c r="LWQ115" s="168"/>
      <c r="LWR115" s="168"/>
      <c r="LWS115" s="168"/>
      <c r="LWT115" s="168"/>
      <c r="LWU115" s="168"/>
      <c r="LWV115" s="168"/>
      <c r="LWW115" s="168"/>
      <c r="LWX115" s="168"/>
      <c r="LWY115" s="168"/>
      <c r="LWZ115" s="168"/>
      <c r="LXA115" s="168"/>
      <c r="LXB115" s="168"/>
      <c r="LXC115" s="168"/>
      <c r="LXD115" s="168"/>
      <c r="LXE115" s="168"/>
      <c r="LXF115" s="168"/>
      <c r="LXG115" s="168"/>
      <c r="LXH115" s="168"/>
      <c r="LXI115" s="168"/>
      <c r="LXJ115" s="168"/>
      <c r="LXK115" s="168"/>
      <c r="LXL115" s="168"/>
      <c r="LXM115" s="168"/>
      <c r="LXN115" s="168"/>
      <c r="LXO115" s="168"/>
      <c r="LXP115" s="168"/>
      <c r="LXQ115" s="168"/>
      <c r="LXR115" s="168"/>
      <c r="LXS115" s="168"/>
      <c r="LXT115" s="168"/>
      <c r="LXU115" s="168"/>
      <c r="LXV115" s="168"/>
      <c r="LXW115" s="168"/>
      <c r="LXX115" s="168"/>
      <c r="LXY115" s="168"/>
      <c r="LXZ115" s="168"/>
      <c r="LYA115" s="168"/>
      <c r="LYB115" s="168"/>
      <c r="LYC115" s="168"/>
      <c r="LYD115" s="168"/>
      <c r="LYE115" s="168"/>
      <c r="LYF115" s="168"/>
      <c r="LYG115" s="168"/>
      <c r="LYH115" s="168"/>
      <c r="LYI115" s="168"/>
      <c r="LYJ115" s="168"/>
      <c r="LYK115" s="168"/>
      <c r="LYL115" s="168"/>
      <c r="LYM115" s="168"/>
      <c r="LYN115" s="168"/>
      <c r="LYO115" s="168"/>
      <c r="LYP115" s="168"/>
      <c r="LYQ115" s="168"/>
      <c r="LYR115" s="168"/>
      <c r="LYS115" s="168"/>
      <c r="LYT115" s="168"/>
      <c r="LYU115" s="168"/>
      <c r="LYV115" s="168"/>
      <c r="LYW115" s="168"/>
      <c r="LYX115" s="168"/>
      <c r="LYY115" s="168"/>
      <c r="LYZ115" s="168"/>
      <c r="LZA115" s="168"/>
      <c r="LZB115" s="168"/>
      <c r="LZC115" s="168"/>
      <c r="LZD115" s="168"/>
      <c r="LZE115" s="168"/>
      <c r="LZF115" s="168"/>
      <c r="LZG115" s="168"/>
      <c r="LZH115" s="168"/>
      <c r="LZI115" s="168"/>
      <c r="LZJ115" s="168"/>
      <c r="LZK115" s="168"/>
      <c r="LZL115" s="168"/>
      <c r="LZM115" s="168"/>
      <c r="LZN115" s="168"/>
      <c r="LZO115" s="168"/>
      <c r="LZP115" s="168"/>
      <c r="LZQ115" s="168"/>
      <c r="LZR115" s="168"/>
      <c r="LZS115" s="168"/>
      <c r="LZT115" s="168"/>
      <c r="LZU115" s="168"/>
      <c r="LZV115" s="168"/>
      <c r="LZW115" s="168"/>
      <c r="LZX115" s="168"/>
      <c r="LZY115" s="168"/>
      <c r="LZZ115" s="168"/>
      <c r="MAA115" s="168"/>
      <c r="MAB115" s="168"/>
      <c r="MAC115" s="168"/>
      <c r="MAD115" s="168"/>
      <c r="MAE115" s="168"/>
      <c r="MAF115" s="168"/>
      <c r="MAG115" s="168"/>
      <c r="MAH115" s="168"/>
      <c r="MAI115" s="168"/>
      <c r="MAJ115" s="168"/>
      <c r="MAK115" s="168"/>
      <c r="MAL115" s="168"/>
      <c r="MAM115" s="168"/>
      <c r="MAN115" s="168"/>
      <c r="MAO115" s="168"/>
      <c r="MAP115" s="168"/>
      <c r="MAQ115" s="168"/>
      <c r="MAR115" s="168"/>
      <c r="MAS115" s="168"/>
      <c r="MAT115" s="168"/>
      <c r="MAU115" s="168"/>
      <c r="MAV115" s="168"/>
      <c r="MAW115" s="168"/>
      <c r="MAX115" s="168"/>
      <c r="MAY115" s="168"/>
      <c r="MAZ115" s="168"/>
      <c r="MBA115" s="168"/>
      <c r="MBB115" s="168"/>
      <c r="MBC115" s="168"/>
      <c r="MBD115" s="168"/>
      <c r="MBE115" s="168"/>
      <c r="MBF115" s="168"/>
      <c r="MBG115" s="168"/>
      <c r="MBH115" s="168"/>
      <c r="MBI115" s="168"/>
      <c r="MBJ115" s="168"/>
      <c r="MBK115" s="168"/>
      <c r="MBL115" s="168"/>
      <c r="MBM115" s="168"/>
      <c r="MBN115" s="168"/>
      <c r="MBO115" s="168"/>
      <c r="MBP115" s="168"/>
      <c r="MBQ115" s="168"/>
      <c r="MBR115" s="168"/>
      <c r="MBS115" s="168"/>
      <c r="MBT115" s="168"/>
      <c r="MBU115" s="168"/>
      <c r="MBV115" s="168"/>
      <c r="MBW115" s="168"/>
      <c r="MBX115" s="168"/>
      <c r="MBY115" s="168"/>
      <c r="MBZ115" s="168"/>
      <c r="MCA115" s="168"/>
      <c r="MCB115" s="168"/>
      <c r="MCC115" s="168"/>
      <c r="MCD115" s="168"/>
      <c r="MCE115" s="168"/>
      <c r="MCF115" s="168"/>
      <c r="MCG115" s="168"/>
      <c r="MCH115" s="168"/>
      <c r="MCI115" s="168"/>
      <c r="MCJ115" s="168"/>
      <c r="MCK115" s="168"/>
      <c r="MCL115" s="168"/>
      <c r="MCM115" s="168"/>
      <c r="MCN115" s="168"/>
      <c r="MCO115" s="168"/>
      <c r="MCP115" s="168"/>
      <c r="MCQ115" s="168"/>
      <c r="MCR115" s="168"/>
      <c r="MCS115" s="168"/>
      <c r="MCT115" s="168"/>
      <c r="MCU115" s="168"/>
      <c r="MCV115" s="168"/>
      <c r="MCW115" s="168"/>
      <c r="MCX115" s="168"/>
      <c r="MCY115" s="168"/>
      <c r="MCZ115" s="168"/>
      <c r="MDA115" s="168"/>
      <c r="MDB115" s="168"/>
      <c r="MDC115" s="168"/>
      <c r="MDD115" s="168"/>
      <c r="MDE115" s="168"/>
      <c r="MDF115" s="168"/>
      <c r="MDG115" s="168"/>
      <c r="MDH115" s="168"/>
      <c r="MDI115" s="168"/>
      <c r="MDJ115" s="168"/>
      <c r="MDK115" s="168"/>
      <c r="MDL115" s="168"/>
      <c r="MDM115" s="168"/>
      <c r="MDN115" s="168"/>
      <c r="MDO115" s="168"/>
      <c r="MDP115" s="168"/>
      <c r="MDQ115" s="168"/>
      <c r="MDR115" s="168"/>
      <c r="MDS115" s="168"/>
      <c r="MDT115" s="168"/>
      <c r="MDU115" s="168"/>
      <c r="MDV115" s="168"/>
      <c r="MDW115" s="168"/>
      <c r="MDX115" s="168"/>
      <c r="MDY115" s="168"/>
      <c r="MDZ115" s="168"/>
      <c r="MEA115" s="168"/>
      <c r="MEB115" s="168"/>
      <c r="MEC115" s="168"/>
      <c r="MED115" s="168"/>
      <c r="MEE115" s="168"/>
      <c r="MEF115" s="168"/>
      <c r="MEG115" s="168"/>
      <c r="MEH115" s="168"/>
      <c r="MEI115" s="168"/>
      <c r="MEJ115" s="168"/>
      <c r="MEK115" s="168"/>
      <c r="MEL115" s="168"/>
      <c r="MEM115" s="168"/>
      <c r="MEN115" s="168"/>
      <c r="MEO115" s="168"/>
      <c r="MEP115" s="168"/>
      <c r="MEQ115" s="168"/>
      <c r="MER115" s="168"/>
      <c r="MES115" s="168"/>
      <c r="MET115" s="168"/>
      <c r="MEU115" s="168"/>
      <c r="MEV115" s="168"/>
      <c r="MEW115" s="168"/>
      <c r="MEX115" s="168"/>
      <c r="MEY115" s="168"/>
      <c r="MEZ115" s="168"/>
      <c r="MFA115" s="168"/>
      <c r="MFB115" s="168"/>
      <c r="MFC115" s="168"/>
      <c r="MFD115" s="168"/>
      <c r="MFE115" s="168"/>
      <c r="MFF115" s="168"/>
      <c r="MFG115" s="168"/>
      <c r="MFH115" s="168"/>
      <c r="MFI115" s="168"/>
      <c r="MFJ115" s="168"/>
      <c r="MFK115" s="168"/>
      <c r="MFL115" s="168"/>
      <c r="MFM115" s="168"/>
      <c r="MFN115" s="168"/>
      <c r="MFO115" s="168"/>
      <c r="MFP115" s="168"/>
      <c r="MFQ115" s="168"/>
      <c r="MFR115" s="168"/>
      <c r="MFS115" s="168"/>
      <c r="MFT115" s="168"/>
      <c r="MFU115" s="168"/>
      <c r="MFV115" s="168"/>
      <c r="MFW115" s="168"/>
      <c r="MFX115" s="168"/>
      <c r="MFY115" s="168"/>
      <c r="MFZ115" s="168"/>
      <c r="MGA115" s="168"/>
      <c r="MGB115" s="168"/>
      <c r="MGC115" s="168"/>
      <c r="MGD115" s="168"/>
      <c r="MGE115" s="168"/>
      <c r="MGF115" s="168"/>
      <c r="MGG115" s="168"/>
      <c r="MGH115" s="168"/>
      <c r="MGI115" s="168"/>
      <c r="MGJ115" s="168"/>
      <c r="MGK115" s="168"/>
      <c r="MGL115" s="168"/>
      <c r="MGM115" s="168"/>
      <c r="MGN115" s="168"/>
      <c r="MGO115" s="168"/>
      <c r="MGP115" s="168"/>
      <c r="MGQ115" s="168"/>
      <c r="MGR115" s="168"/>
      <c r="MGS115" s="168"/>
      <c r="MGT115" s="168"/>
      <c r="MGU115" s="168"/>
      <c r="MGV115" s="168"/>
      <c r="MGW115" s="168"/>
      <c r="MGX115" s="168"/>
      <c r="MGY115" s="168"/>
      <c r="MGZ115" s="168"/>
      <c r="MHA115" s="168"/>
      <c r="MHB115" s="168"/>
      <c r="MHC115" s="168"/>
      <c r="MHD115" s="168"/>
      <c r="MHE115" s="168"/>
      <c r="MHF115" s="168"/>
      <c r="MHG115" s="168"/>
      <c r="MHH115" s="168"/>
      <c r="MHI115" s="168"/>
      <c r="MHJ115" s="168"/>
      <c r="MHK115" s="168"/>
      <c r="MHL115" s="168"/>
      <c r="MHM115" s="168"/>
      <c r="MHN115" s="168"/>
      <c r="MHO115" s="168"/>
      <c r="MHP115" s="168"/>
      <c r="MHQ115" s="168"/>
      <c r="MHR115" s="168"/>
      <c r="MHS115" s="168"/>
      <c r="MHT115" s="168"/>
      <c r="MHU115" s="168"/>
      <c r="MHV115" s="168"/>
      <c r="MHW115" s="168"/>
      <c r="MHX115" s="168"/>
      <c r="MHY115" s="168"/>
      <c r="MHZ115" s="168"/>
      <c r="MIA115" s="168"/>
      <c r="MIB115" s="168"/>
      <c r="MIC115" s="168"/>
      <c r="MID115" s="168"/>
      <c r="MIE115" s="168"/>
      <c r="MIF115" s="168"/>
      <c r="MIG115" s="168"/>
      <c r="MIH115" s="168"/>
      <c r="MII115" s="168"/>
      <c r="MIJ115" s="168"/>
      <c r="MIK115" s="168"/>
      <c r="MIL115" s="168"/>
      <c r="MIM115" s="168"/>
      <c r="MIN115" s="168"/>
      <c r="MIO115" s="168"/>
      <c r="MIP115" s="168"/>
      <c r="MIQ115" s="168"/>
      <c r="MIR115" s="168"/>
      <c r="MIS115" s="168"/>
      <c r="MIT115" s="168"/>
      <c r="MIU115" s="168"/>
      <c r="MIV115" s="168"/>
      <c r="MIW115" s="168"/>
      <c r="MIX115" s="168"/>
      <c r="MIY115" s="168"/>
      <c r="MIZ115" s="168"/>
      <c r="MJA115" s="168"/>
      <c r="MJB115" s="168"/>
      <c r="MJC115" s="168"/>
      <c r="MJD115" s="168"/>
      <c r="MJE115" s="168"/>
      <c r="MJF115" s="168"/>
      <c r="MJG115" s="168"/>
      <c r="MJH115" s="168"/>
      <c r="MJI115" s="168"/>
      <c r="MJJ115" s="168"/>
      <c r="MJK115" s="168"/>
      <c r="MJL115" s="168"/>
      <c r="MJM115" s="168"/>
      <c r="MJN115" s="168"/>
      <c r="MJO115" s="168"/>
      <c r="MJP115" s="168"/>
      <c r="MJQ115" s="168"/>
      <c r="MJR115" s="168"/>
      <c r="MJS115" s="168"/>
      <c r="MJT115" s="168"/>
      <c r="MJU115" s="168"/>
      <c r="MJV115" s="168"/>
      <c r="MJW115" s="168"/>
      <c r="MJX115" s="168"/>
      <c r="MJY115" s="168"/>
      <c r="MJZ115" s="168"/>
      <c r="MKA115" s="168"/>
      <c r="MKB115" s="168"/>
      <c r="MKC115" s="168"/>
      <c r="MKD115" s="168"/>
      <c r="MKE115" s="168"/>
      <c r="MKF115" s="168"/>
      <c r="MKG115" s="168"/>
      <c r="MKH115" s="168"/>
      <c r="MKI115" s="168"/>
      <c r="MKJ115" s="168"/>
      <c r="MKK115" s="168"/>
      <c r="MKL115" s="168"/>
      <c r="MKM115" s="168"/>
      <c r="MKN115" s="168"/>
      <c r="MKO115" s="168"/>
      <c r="MKP115" s="168"/>
      <c r="MKQ115" s="168"/>
      <c r="MKR115" s="168"/>
      <c r="MKS115" s="168"/>
      <c r="MKT115" s="168"/>
      <c r="MKU115" s="168"/>
      <c r="MKV115" s="168"/>
      <c r="MKW115" s="168"/>
      <c r="MKX115" s="168"/>
      <c r="MKY115" s="168"/>
      <c r="MKZ115" s="168"/>
      <c r="MLA115" s="168"/>
      <c r="MLB115" s="168"/>
      <c r="MLC115" s="168"/>
      <c r="MLD115" s="168"/>
      <c r="MLE115" s="168"/>
      <c r="MLF115" s="168"/>
      <c r="MLG115" s="168"/>
      <c r="MLH115" s="168"/>
      <c r="MLI115" s="168"/>
      <c r="MLJ115" s="168"/>
      <c r="MLK115" s="168"/>
      <c r="MLL115" s="168"/>
      <c r="MLM115" s="168"/>
      <c r="MLN115" s="168"/>
      <c r="MLO115" s="168"/>
      <c r="MLP115" s="168"/>
      <c r="MLQ115" s="168"/>
      <c r="MLR115" s="168"/>
      <c r="MLS115" s="168"/>
      <c r="MLT115" s="168"/>
      <c r="MLU115" s="168"/>
      <c r="MLV115" s="168"/>
      <c r="MLW115" s="168"/>
      <c r="MLX115" s="168"/>
      <c r="MLY115" s="168"/>
      <c r="MLZ115" s="168"/>
      <c r="MMA115" s="168"/>
      <c r="MMB115" s="168"/>
      <c r="MMC115" s="168"/>
      <c r="MMD115" s="168"/>
      <c r="MME115" s="168"/>
      <c r="MMF115" s="168"/>
      <c r="MMG115" s="168"/>
      <c r="MMH115" s="168"/>
      <c r="MMI115" s="168"/>
      <c r="MMJ115" s="168"/>
      <c r="MMK115" s="168"/>
      <c r="MML115" s="168"/>
      <c r="MMM115" s="168"/>
      <c r="MMN115" s="168"/>
      <c r="MMO115" s="168"/>
      <c r="MMP115" s="168"/>
      <c r="MMQ115" s="168"/>
      <c r="MMR115" s="168"/>
      <c r="MMS115" s="168"/>
      <c r="MMT115" s="168"/>
      <c r="MMU115" s="168"/>
      <c r="MMV115" s="168"/>
      <c r="MMW115" s="168"/>
      <c r="MMX115" s="168"/>
      <c r="MMY115" s="168"/>
      <c r="MMZ115" s="168"/>
      <c r="MNA115" s="168"/>
      <c r="MNB115" s="168"/>
      <c r="MNC115" s="168"/>
      <c r="MND115" s="168"/>
      <c r="MNE115" s="168"/>
      <c r="MNF115" s="168"/>
      <c r="MNG115" s="168"/>
      <c r="MNH115" s="168"/>
      <c r="MNI115" s="168"/>
      <c r="MNJ115" s="168"/>
      <c r="MNK115" s="168"/>
      <c r="MNL115" s="168"/>
      <c r="MNM115" s="168"/>
      <c r="MNN115" s="168"/>
      <c r="MNO115" s="168"/>
      <c r="MNP115" s="168"/>
      <c r="MNQ115" s="168"/>
      <c r="MNR115" s="168"/>
      <c r="MNS115" s="168"/>
      <c r="MNT115" s="168"/>
      <c r="MNU115" s="168"/>
      <c r="MNV115" s="168"/>
      <c r="MNW115" s="168"/>
      <c r="MNX115" s="168"/>
      <c r="MNY115" s="168"/>
      <c r="MNZ115" s="168"/>
      <c r="MOA115" s="168"/>
      <c r="MOB115" s="168"/>
      <c r="MOC115" s="168"/>
      <c r="MOD115" s="168"/>
      <c r="MOE115" s="168"/>
      <c r="MOF115" s="168"/>
      <c r="MOG115" s="168"/>
      <c r="MOH115" s="168"/>
      <c r="MOI115" s="168"/>
      <c r="MOJ115" s="168"/>
      <c r="MOK115" s="168"/>
      <c r="MOL115" s="168"/>
      <c r="MOM115" s="168"/>
      <c r="MON115" s="168"/>
      <c r="MOO115" s="168"/>
      <c r="MOP115" s="168"/>
      <c r="MOQ115" s="168"/>
      <c r="MOR115" s="168"/>
      <c r="MOS115" s="168"/>
      <c r="MOT115" s="168"/>
      <c r="MOU115" s="168"/>
      <c r="MOV115" s="168"/>
      <c r="MOW115" s="168"/>
      <c r="MOX115" s="168"/>
      <c r="MOY115" s="168"/>
      <c r="MOZ115" s="168"/>
      <c r="MPA115" s="168"/>
      <c r="MPB115" s="168"/>
      <c r="MPC115" s="168"/>
      <c r="MPD115" s="168"/>
      <c r="MPE115" s="168"/>
      <c r="MPF115" s="168"/>
      <c r="MPG115" s="168"/>
      <c r="MPH115" s="168"/>
      <c r="MPI115" s="168"/>
      <c r="MPJ115" s="168"/>
      <c r="MPK115" s="168"/>
      <c r="MPL115" s="168"/>
      <c r="MPM115" s="168"/>
      <c r="MPN115" s="168"/>
      <c r="MPO115" s="168"/>
      <c r="MPP115" s="168"/>
      <c r="MPQ115" s="168"/>
      <c r="MPR115" s="168"/>
      <c r="MPS115" s="168"/>
      <c r="MPT115" s="168"/>
      <c r="MPU115" s="168"/>
      <c r="MPV115" s="168"/>
      <c r="MPW115" s="168"/>
      <c r="MPX115" s="168"/>
      <c r="MPY115" s="168"/>
      <c r="MPZ115" s="168"/>
      <c r="MQA115" s="168"/>
      <c r="MQB115" s="168"/>
      <c r="MQC115" s="168"/>
      <c r="MQD115" s="168"/>
      <c r="MQE115" s="168"/>
      <c r="MQF115" s="168"/>
      <c r="MQG115" s="168"/>
      <c r="MQH115" s="168"/>
      <c r="MQI115" s="168"/>
      <c r="MQJ115" s="168"/>
      <c r="MQK115" s="168"/>
      <c r="MQL115" s="168"/>
      <c r="MQM115" s="168"/>
      <c r="MQN115" s="168"/>
      <c r="MQO115" s="168"/>
      <c r="MQP115" s="168"/>
      <c r="MQQ115" s="168"/>
      <c r="MQR115" s="168"/>
      <c r="MQS115" s="168"/>
      <c r="MQT115" s="168"/>
      <c r="MQU115" s="168"/>
      <c r="MQV115" s="168"/>
      <c r="MQW115" s="168"/>
      <c r="MQX115" s="168"/>
      <c r="MQY115" s="168"/>
      <c r="MQZ115" s="168"/>
      <c r="MRA115" s="168"/>
      <c r="MRB115" s="168"/>
      <c r="MRC115" s="168"/>
      <c r="MRD115" s="168"/>
      <c r="MRE115" s="168"/>
      <c r="MRF115" s="168"/>
      <c r="MRG115" s="168"/>
      <c r="MRH115" s="168"/>
      <c r="MRI115" s="168"/>
      <c r="MRJ115" s="168"/>
      <c r="MRK115" s="168"/>
      <c r="MRL115" s="168"/>
      <c r="MRM115" s="168"/>
      <c r="MRN115" s="168"/>
      <c r="MRO115" s="168"/>
      <c r="MRP115" s="168"/>
      <c r="MRQ115" s="168"/>
      <c r="MRR115" s="168"/>
      <c r="MRS115" s="168"/>
      <c r="MRT115" s="168"/>
      <c r="MRU115" s="168"/>
      <c r="MRV115" s="168"/>
      <c r="MRW115" s="168"/>
      <c r="MRX115" s="168"/>
      <c r="MRY115" s="168"/>
      <c r="MRZ115" s="168"/>
      <c r="MSA115" s="168"/>
      <c r="MSB115" s="168"/>
      <c r="MSC115" s="168"/>
      <c r="MSD115" s="168"/>
      <c r="MSE115" s="168"/>
      <c r="MSF115" s="168"/>
      <c r="MSG115" s="168"/>
      <c r="MSH115" s="168"/>
      <c r="MSI115" s="168"/>
      <c r="MSJ115" s="168"/>
      <c r="MSK115" s="168"/>
      <c r="MSL115" s="168"/>
      <c r="MSM115" s="168"/>
      <c r="MSN115" s="168"/>
      <c r="MSO115" s="168"/>
      <c r="MSP115" s="168"/>
      <c r="MSQ115" s="168"/>
      <c r="MSR115" s="168"/>
      <c r="MSS115" s="168"/>
      <c r="MST115" s="168"/>
      <c r="MSU115" s="168"/>
      <c r="MSV115" s="168"/>
      <c r="MSW115" s="168"/>
      <c r="MSX115" s="168"/>
      <c r="MSY115" s="168"/>
      <c r="MSZ115" s="168"/>
      <c r="MTA115" s="168"/>
      <c r="MTB115" s="168"/>
      <c r="MTC115" s="168"/>
      <c r="MTD115" s="168"/>
      <c r="MTE115" s="168"/>
      <c r="MTF115" s="168"/>
      <c r="MTG115" s="168"/>
      <c r="MTH115" s="168"/>
      <c r="MTI115" s="168"/>
      <c r="MTJ115" s="168"/>
      <c r="MTK115" s="168"/>
      <c r="MTL115" s="168"/>
      <c r="MTM115" s="168"/>
      <c r="MTN115" s="168"/>
      <c r="MTO115" s="168"/>
      <c r="MTP115" s="168"/>
      <c r="MTQ115" s="168"/>
      <c r="MTR115" s="168"/>
      <c r="MTS115" s="168"/>
      <c r="MTT115" s="168"/>
      <c r="MTU115" s="168"/>
      <c r="MTV115" s="168"/>
      <c r="MTW115" s="168"/>
      <c r="MTX115" s="168"/>
      <c r="MTY115" s="168"/>
      <c r="MTZ115" s="168"/>
      <c r="MUA115" s="168"/>
      <c r="MUB115" s="168"/>
      <c r="MUC115" s="168"/>
      <c r="MUD115" s="168"/>
      <c r="MUE115" s="168"/>
      <c r="MUF115" s="168"/>
      <c r="MUG115" s="168"/>
      <c r="MUH115" s="168"/>
      <c r="MUI115" s="168"/>
      <c r="MUJ115" s="168"/>
      <c r="MUK115" s="168"/>
      <c r="MUL115" s="168"/>
      <c r="MUM115" s="168"/>
      <c r="MUN115" s="168"/>
      <c r="MUO115" s="168"/>
      <c r="MUP115" s="168"/>
      <c r="MUQ115" s="168"/>
      <c r="MUR115" s="168"/>
      <c r="MUS115" s="168"/>
      <c r="MUT115" s="168"/>
      <c r="MUU115" s="168"/>
      <c r="MUV115" s="168"/>
      <c r="MUW115" s="168"/>
      <c r="MUX115" s="168"/>
      <c r="MUY115" s="168"/>
      <c r="MUZ115" s="168"/>
      <c r="MVA115" s="168"/>
      <c r="MVB115" s="168"/>
      <c r="MVC115" s="168"/>
      <c r="MVD115" s="168"/>
      <c r="MVE115" s="168"/>
      <c r="MVF115" s="168"/>
      <c r="MVG115" s="168"/>
      <c r="MVH115" s="168"/>
      <c r="MVI115" s="168"/>
      <c r="MVJ115" s="168"/>
      <c r="MVK115" s="168"/>
      <c r="MVL115" s="168"/>
      <c r="MVM115" s="168"/>
      <c r="MVN115" s="168"/>
      <c r="MVO115" s="168"/>
      <c r="MVP115" s="168"/>
      <c r="MVQ115" s="168"/>
      <c r="MVR115" s="168"/>
      <c r="MVS115" s="168"/>
      <c r="MVT115" s="168"/>
      <c r="MVU115" s="168"/>
      <c r="MVV115" s="168"/>
      <c r="MVW115" s="168"/>
      <c r="MVX115" s="168"/>
      <c r="MVY115" s="168"/>
      <c r="MVZ115" s="168"/>
      <c r="MWA115" s="168"/>
      <c r="MWB115" s="168"/>
      <c r="MWC115" s="168"/>
      <c r="MWD115" s="168"/>
      <c r="MWE115" s="168"/>
      <c r="MWF115" s="168"/>
      <c r="MWG115" s="168"/>
      <c r="MWH115" s="168"/>
      <c r="MWI115" s="168"/>
      <c r="MWJ115" s="168"/>
      <c r="MWK115" s="168"/>
      <c r="MWL115" s="168"/>
      <c r="MWM115" s="168"/>
      <c r="MWN115" s="168"/>
      <c r="MWO115" s="168"/>
      <c r="MWP115" s="168"/>
      <c r="MWQ115" s="168"/>
      <c r="MWR115" s="168"/>
      <c r="MWS115" s="168"/>
      <c r="MWT115" s="168"/>
      <c r="MWU115" s="168"/>
      <c r="MWV115" s="168"/>
      <c r="MWW115" s="168"/>
      <c r="MWX115" s="168"/>
      <c r="MWY115" s="168"/>
      <c r="MWZ115" s="168"/>
      <c r="MXA115" s="168"/>
      <c r="MXB115" s="168"/>
      <c r="MXC115" s="168"/>
      <c r="MXD115" s="168"/>
      <c r="MXE115" s="168"/>
      <c r="MXF115" s="168"/>
      <c r="MXG115" s="168"/>
      <c r="MXH115" s="168"/>
      <c r="MXI115" s="168"/>
      <c r="MXJ115" s="168"/>
      <c r="MXK115" s="168"/>
      <c r="MXL115" s="168"/>
      <c r="MXM115" s="168"/>
      <c r="MXN115" s="168"/>
      <c r="MXO115" s="168"/>
      <c r="MXP115" s="168"/>
      <c r="MXQ115" s="168"/>
      <c r="MXR115" s="168"/>
      <c r="MXS115" s="168"/>
      <c r="MXT115" s="168"/>
      <c r="MXU115" s="168"/>
      <c r="MXV115" s="168"/>
      <c r="MXW115" s="168"/>
      <c r="MXX115" s="168"/>
      <c r="MXY115" s="168"/>
      <c r="MXZ115" s="168"/>
      <c r="MYA115" s="168"/>
      <c r="MYB115" s="168"/>
      <c r="MYC115" s="168"/>
      <c r="MYD115" s="168"/>
      <c r="MYE115" s="168"/>
      <c r="MYF115" s="168"/>
      <c r="MYG115" s="168"/>
      <c r="MYH115" s="168"/>
      <c r="MYI115" s="168"/>
      <c r="MYJ115" s="168"/>
      <c r="MYK115" s="168"/>
      <c r="MYL115" s="168"/>
      <c r="MYM115" s="168"/>
      <c r="MYN115" s="168"/>
      <c r="MYO115" s="168"/>
      <c r="MYP115" s="168"/>
      <c r="MYQ115" s="168"/>
      <c r="MYR115" s="168"/>
      <c r="MYS115" s="168"/>
      <c r="MYT115" s="168"/>
      <c r="MYU115" s="168"/>
      <c r="MYV115" s="168"/>
      <c r="MYW115" s="168"/>
      <c r="MYX115" s="168"/>
      <c r="MYY115" s="168"/>
      <c r="MYZ115" s="168"/>
      <c r="MZA115" s="168"/>
      <c r="MZB115" s="168"/>
      <c r="MZC115" s="168"/>
      <c r="MZD115" s="168"/>
      <c r="MZE115" s="168"/>
      <c r="MZF115" s="168"/>
      <c r="MZG115" s="168"/>
      <c r="MZH115" s="168"/>
      <c r="MZI115" s="168"/>
      <c r="MZJ115" s="168"/>
      <c r="MZK115" s="168"/>
      <c r="MZL115" s="168"/>
      <c r="MZM115" s="168"/>
      <c r="MZN115" s="168"/>
      <c r="MZO115" s="168"/>
      <c r="MZP115" s="168"/>
      <c r="MZQ115" s="168"/>
      <c r="MZR115" s="168"/>
      <c r="MZS115" s="168"/>
      <c r="MZT115" s="168"/>
      <c r="MZU115" s="168"/>
      <c r="MZV115" s="168"/>
      <c r="MZW115" s="168"/>
      <c r="MZX115" s="168"/>
      <c r="MZY115" s="168"/>
      <c r="MZZ115" s="168"/>
      <c r="NAA115" s="168"/>
      <c r="NAB115" s="168"/>
      <c r="NAC115" s="168"/>
      <c r="NAD115" s="168"/>
      <c r="NAE115" s="168"/>
      <c r="NAF115" s="168"/>
      <c r="NAG115" s="168"/>
      <c r="NAH115" s="168"/>
      <c r="NAI115" s="168"/>
      <c r="NAJ115" s="168"/>
      <c r="NAK115" s="168"/>
      <c r="NAL115" s="168"/>
      <c r="NAM115" s="168"/>
      <c r="NAN115" s="168"/>
      <c r="NAO115" s="168"/>
      <c r="NAP115" s="168"/>
      <c r="NAQ115" s="168"/>
      <c r="NAR115" s="168"/>
      <c r="NAS115" s="168"/>
      <c r="NAT115" s="168"/>
      <c r="NAU115" s="168"/>
      <c r="NAV115" s="168"/>
      <c r="NAW115" s="168"/>
      <c r="NAX115" s="168"/>
      <c r="NAY115" s="168"/>
      <c r="NAZ115" s="168"/>
      <c r="NBA115" s="168"/>
      <c r="NBB115" s="168"/>
      <c r="NBC115" s="168"/>
      <c r="NBD115" s="168"/>
      <c r="NBE115" s="168"/>
      <c r="NBF115" s="168"/>
      <c r="NBG115" s="168"/>
      <c r="NBH115" s="168"/>
      <c r="NBI115" s="168"/>
      <c r="NBJ115" s="168"/>
      <c r="NBK115" s="168"/>
      <c r="NBL115" s="168"/>
      <c r="NBM115" s="168"/>
      <c r="NBN115" s="168"/>
      <c r="NBO115" s="168"/>
      <c r="NBP115" s="168"/>
      <c r="NBQ115" s="168"/>
      <c r="NBR115" s="168"/>
      <c r="NBS115" s="168"/>
      <c r="NBT115" s="168"/>
      <c r="NBU115" s="168"/>
      <c r="NBV115" s="168"/>
      <c r="NBW115" s="168"/>
      <c r="NBX115" s="168"/>
      <c r="NBY115" s="168"/>
      <c r="NBZ115" s="168"/>
      <c r="NCA115" s="168"/>
      <c r="NCB115" s="168"/>
      <c r="NCC115" s="168"/>
      <c r="NCD115" s="168"/>
      <c r="NCE115" s="168"/>
      <c r="NCF115" s="168"/>
      <c r="NCG115" s="168"/>
      <c r="NCH115" s="168"/>
      <c r="NCI115" s="168"/>
      <c r="NCJ115" s="168"/>
      <c r="NCK115" s="168"/>
      <c r="NCL115" s="168"/>
      <c r="NCM115" s="168"/>
      <c r="NCN115" s="168"/>
      <c r="NCO115" s="168"/>
      <c r="NCP115" s="168"/>
      <c r="NCQ115" s="168"/>
      <c r="NCR115" s="168"/>
      <c r="NCS115" s="168"/>
      <c r="NCT115" s="168"/>
      <c r="NCU115" s="168"/>
      <c r="NCV115" s="168"/>
      <c r="NCW115" s="168"/>
      <c r="NCX115" s="168"/>
      <c r="NCY115" s="168"/>
      <c r="NCZ115" s="168"/>
      <c r="NDA115" s="168"/>
      <c r="NDB115" s="168"/>
      <c r="NDC115" s="168"/>
      <c r="NDD115" s="168"/>
      <c r="NDE115" s="168"/>
      <c r="NDF115" s="168"/>
      <c r="NDG115" s="168"/>
      <c r="NDH115" s="168"/>
      <c r="NDI115" s="168"/>
      <c r="NDJ115" s="168"/>
      <c r="NDK115" s="168"/>
      <c r="NDL115" s="168"/>
      <c r="NDM115" s="168"/>
      <c r="NDN115" s="168"/>
      <c r="NDO115" s="168"/>
      <c r="NDP115" s="168"/>
      <c r="NDQ115" s="168"/>
      <c r="NDR115" s="168"/>
      <c r="NDS115" s="168"/>
      <c r="NDT115" s="168"/>
      <c r="NDU115" s="168"/>
      <c r="NDV115" s="168"/>
      <c r="NDW115" s="168"/>
      <c r="NDX115" s="168"/>
      <c r="NDY115" s="168"/>
      <c r="NDZ115" s="168"/>
      <c r="NEA115" s="168"/>
      <c r="NEB115" s="168"/>
      <c r="NEC115" s="168"/>
      <c r="NED115" s="168"/>
      <c r="NEE115" s="168"/>
      <c r="NEF115" s="168"/>
      <c r="NEG115" s="168"/>
      <c r="NEH115" s="168"/>
      <c r="NEI115" s="168"/>
      <c r="NEJ115" s="168"/>
      <c r="NEK115" s="168"/>
      <c r="NEL115" s="168"/>
      <c r="NEM115" s="168"/>
      <c r="NEN115" s="168"/>
      <c r="NEO115" s="168"/>
      <c r="NEP115" s="168"/>
      <c r="NEQ115" s="168"/>
      <c r="NER115" s="168"/>
      <c r="NES115" s="168"/>
      <c r="NET115" s="168"/>
      <c r="NEU115" s="168"/>
      <c r="NEV115" s="168"/>
      <c r="NEW115" s="168"/>
      <c r="NEX115" s="168"/>
      <c r="NEY115" s="168"/>
      <c r="NEZ115" s="168"/>
      <c r="NFA115" s="168"/>
      <c r="NFB115" s="168"/>
      <c r="NFC115" s="168"/>
      <c r="NFD115" s="168"/>
      <c r="NFE115" s="168"/>
      <c r="NFF115" s="168"/>
      <c r="NFG115" s="168"/>
      <c r="NFH115" s="168"/>
      <c r="NFI115" s="168"/>
      <c r="NFJ115" s="168"/>
      <c r="NFK115" s="168"/>
      <c r="NFL115" s="168"/>
      <c r="NFM115" s="168"/>
      <c r="NFN115" s="168"/>
      <c r="NFO115" s="168"/>
      <c r="NFP115" s="168"/>
      <c r="NFQ115" s="168"/>
      <c r="NFR115" s="168"/>
      <c r="NFS115" s="168"/>
      <c r="NFT115" s="168"/>
      <c r="NFU115" s="168"/>
      <c r="NFV115" s="168"/>
      <c r="NFW115" s="168"/>
      <c r="NFX115" s="168"/>
      <c r="NFY115" s="168"/>
      <c r="NFZ115" s="168"/>
      <c r="NGA115" s="168"/>
      <c r="NGB115" s="168"/>
      <c r="NGC115" s="168"/>
      <c r="NGD115" s="168"/>
      <c r="NGE115" s="168"/>
      <c r="NGF115" s="168"/>
      <c r="NGG115" s="168"/>
      <c r="NGH115" s="168"/>
      <c r="NGI115" s="168"/>
      <c r="NGJ115" s="168"/>
      <c r="NGK115" s="168"/>
      <c r="NGL115" s="168"/>
      <c r="NGM115" s="168"/>
      <c r="NGN115" s="168"/>
      <c r="NGO115" s="168"/>
      <c r="NGP115" s="168"/>
      <c r="NGQ115" s="168"/>
      <c r="NGR115" s="168"/>
      <c r="NGS115" s="168"/>
      <c r="NGT115" s="168"/>
      <c r="NGU115" s="168"/>
      <c r="NGV115" s="168"/>
      <c r="NGW115" s="168"/>
      <c r="NGX115" s="168"/>
      <c r="NGY115" s="168"/>
      <c r="NGZ115" s="168"/>
      <c r="NHA115" s="168"/>
      <c r="NHB115" s="168"/>
      <c r="NHC115" s="168"/>
      <c r="NHD115" s="168"/>
      <c r="NHE115" s="168"/>
      <c r="NHF115" s="168"/>
      <c r="NHG115" s="168"/>
      <c r="NHH115" s="168"/>
      <c r="NHI115" s="168"/>
      <c r="NHJ115" s="168"/>
      <c r="NHK115" s="168"/>
      <c r="NHL115" s="168"/>
      <c r="NHM115" s="168"/>
      <c r="NHN115" s="168"/>
      <c r="NHO115" s="168"/>
      <c r="NHP115" s="168"/>
      <c r="NHQ115" s="168"/>
      <c r="NHR115" s="168"/>
      <c r="NHS115" s="168"/>
      <c r="NHT115" s="168"/>
      <c r="NHU115" s="168"/>
      <c r="NHV115" s="168"/>
      <c r="NHW115" s="168"/>
      <c r="NHX115" s="168"/>
      <c r="NHY115" s="168"/>
      <c r="NHZ115" s="168"/>
      <c r="NIA115" s="168"/>
      <c r="NIB115" s="168"/>
      <c r="NIC115" s="168"/>
      <c r="NID115" s="168"/>
      <c r="NIE115" s="168"/>
      <c r="NIF115" s="168"/>
      <c r="NIG115" s="168"/>
      <c r="NIH115" s="168"/>
      <c r="NII115" s="168"/>
      <c r="NIJ115" s="168"/>
      <c r="NIK115" s="168"/>
      <c r="NIL115" s="168"/>
      <c r="NIM115" s="168"/>
      <c r="NIN115" s="168"/>
      <c r="NIO115" s="168"/>
      <c r="NIP115" s="168"/>
      <c r="NIQ115" s="168"/>
      <c r="NIR115" s="168"/>
      <c r="NIS115" s="168"/>
      <c r="NIT115" s="168"/>
      <c r="NIU115" s="168"/>
      <c r="NIV115" s="168"/>
      <c r="NIW115" s="168"/>
      <c r="NIX115" s="168"/>
      <c r="NIY115" s="168"/>
      <c r="NIZ115" s="168"/>
      <c r="NJA115" s="168"/>
      <c r="NJB115" s="168"/>
      <c r="NJC115" s="168"/>
      <c r="NJD115" s="168"/>
      <c r="NJE115" s="168"/>
      <c r="NJF115" s="168"/>
      <c r="NJG115" s="168"/>
      <c r="NJH115" s="168"/>
      <c r="NJI115" s="168"/>
      <c r="NJJ115" s="168"/>
      <c r="NJK115" s="168"/>
      <c r="NJL115" s="168"/>
      <c r="NJM115" s="168"/>
      <c r="NJN115" s="168"/>
      <c r="NJO115" s="168"/>
      <c r="NJP115" s="168"/>
      <c r="NJQ115" s="168"/>
      <c r="NJR115" s="168"/>
      <c r="NJS115" s="168"/>
      <c r="NJT115" s="168"/>
      <c r="NJU115" s="168"/>
      <c r="NJV115" s="168"/>
      <c r="NJW115" s="168"/>
      <c r="NJX115" s="168"/>
      <c r="NJY115" s="168"/>
      <c r="NJZ115" s="168"/>
      <c r="NKA115" s="168"/>
      <c r="NKB115" s="168"/>
      <c r="NKC115" s="168"/>
      <c r="NKD115" s="168"/>
      <c r="NKE115" s="168"/>
      <c r="NKF115" s="168"/>
      <c r="NKG115" s="168"/>
      <c r="NKH115" s="168"/>
      <c r="NKI115" s="168"/>
      <c r="NKJ115" s="168"/>
      <c r="NKK115" s="168"/>
      <c r="NKL115" s="168"/>
      <c r="NKM115" s="168"/>
      <c r="NKN115" s="168"/>
      <c r="NKO115" s="168"/>
      <c r="NKP115" s="168"/>
      <c r="NKQ115" s="168"/>
      <c r="NKR115" s="168"/>
      <c r="NKS115" s="168"/>
      <c r="NKT115" s="168"/>
      <c r="NKU115" s="168"/>
      <c r="NKV115" s="168"/>
      <c r="NKW115" s="168"/>
      <c r="NKX115" s="168"/>
      <c r="NKY115" s="168"/>
      <c r="NKZ115" s="168"/>
      <c r="NLA115" s="168"/>
      <c r="NLB115" s="168"/>
      <c r="NLC115" s="168"/>
      <c r="NLD115" s="168"/>
      <c r="NLE115" s="168"/>
      <c r="NLF115" s="168"/>
      <c r="NLG115" s="168"/>
      <c r="NLH115" s="168"/>
      <c r="NLI115" s="168"/>
      <c r="NLJ115" s="168"/>
      <c r="NLK115" s="168"/>
      <c r="NLL115" s="168"/>
      <c r="NLM115" s="168"/>
      <c r="NLN115" s="168"/>
      <c r="NLO115" s="168"/>
      <c r="NLP115" s="168"/>
      <c r="NLQ115" s="168"/>
      <c r="NLR115" s="168"/>
      <c r="NLS115" s="168"/>
      <c r="NLT115" s="168"/>
      <c r="NLU115" s="168"/>
      <c r="NLV115" s="168"/>
      <c r="NLW115" s="168"/>
      <c r="NLX115" s="168"/>
      <c r="NLY115" s="168"/>
      <c r="NLZ115" s="168"/>
      <c r="NMA115" s="168"/>
      <c r="NMB115" s="168"/>
      <c r="NMC115" s="168"/>
      <c r="NMD115" s="168"/>
      <c r="NME115" s="168"/>
      <c r="NMF115" s="168"/>
      <c r="NMG115" s="168"/>
      <c r="NMH115" s="168"/>
      <c r="NMI115" s="168"/>
      <c r="NMJ115" s="168"/>
      <c r="NMK115" s="168"/>
      <c r="NML115" s="168"/>
      <c r="NMM115" s="168"/>
      <c r="NMN115" s="168"/>
      <c r="NMO115" s="168"/>
      <c r="NMP115" s="168"/>
      <c r="NMQ115" s="168"/>
      <c r="NMR115" s="168"/>
      <c r="NMS115" s="168"/>
      <c r="NMT115" s="168"/>
      <c r="NMU115" s="168"/>
      <c r="NMV115" s="168"/>
      <c r="NMW115" s="168"/>
      <c r="NMX115" s="168"/>
      <c r="NMY115" s="168"/>
      <c r="NMZ115" s="168"/>
      <c r="NNA115" s="168"/>
      <c r="NNB115" s="168"/>
      <c r="NNC115" s="168"/>
      <c r="NND115" s="168"/>
      <c r="NNE115" s="168"/>
      <c r="NNF115" s="168"/>
      <c r="NNG115" s="168"/>
      <c r="NNH115" s="168"/>
      <c r="NNI115" s="168"/>
      <c r="NNJ115" s="168"/>
      <c r="NNK115" s="168"/>
      <c r="NNL115" s="168"/>
      <c r="NNM115" s="168"/>
      <c r="NNN115" s="168"/>
      <c r="NNO115" s="168"/>
      <c r="NNP115" s="168"/>
      <c r="NNQ115" s="168"/>
      <c r="NNR115" s="168"/>
      <c r="NNS115" s="168"/>
      <c r="NNT115" s="168"/>
      <c r="NNU115" s="168"/>
      <c r="NNV115" s="168"/>
      <c r="NNW115" s="168"/>
      <c r="NNX115" s="168"/>
      <c r="NNY115" s="168"/>
      <c r="NNZ115" s="168"/>
      <c r="NOA115" s="168"/>
      <c r="NOB115" s="168"/>
      <c r="NOC115" s="168"/>
      <c r="NOD115" s="168"/>
      <c r="NOE115" s="168"/>
      <c r="NOF115" s="168"/>
      <c r="NOG115" s="168"/>
      <c r="NOH115" s="168"/>
      <c r="NOI115" s="168"/>
      <c r="NOJ115" s="168"/>
      <c r="NOK115" s="168"/>
      <c r="NOL115" s="168"/>
      <c r="NOM115" s="168"/>
      <c r="NON115" s="168"/>
      <c r="NOO115" s="168"/>
      <c r="NOP115" s="168"/>
      <c r="NOQ115" s="168"/>
      <c r="NOR115" s="168"/>
      <c r="NOS115" s="168"/>
      <c r="NOT115" s="168"/>
      <c r="NOU115" s="168"/>
      <c r="NOV115" s="168"/>
      <c r="NOW115" s="168"/>
      <c r="NOX115" s="168"/>
      <c r="NOY115" s="168"/>
      <c r="NOZ115" s="168"/>
      <c r="NPA115" s="168"/>
      <c r="NPB115" s="168"/>
      <c r="NPC115" s="168"/>
      <c r="NPD115" s="168"/>
      <c r="NPE115" s="168"/>
      <c r="NPF115" s="168"/>
      <c r="NPG115" s="168"/>
      <c r="NPH115" s="168"/>
      <c r="NPI115" s="168"/>
      <c r="NPJ115" s="168"/>
      <c r="NPK115" s="168"/>
      <c r="NPL115" s="168"/>
      <c r="NPM115" s="168"/>
      <c r="NPN115" s="168"/>
      <c r="NPO115" s="168"/>
      <c r="NPP115" s="168"/>
      <c r="NPQ115" s="168"/>
      <c r="NPR115" s="168"/>
      <c r="NPS115" s="168"/>
      <c r="NPT115" s="168"/>
      <c r="NPU115" s="168"/>
      <c r="NPV115" s="168"/>
      <c r="NPW115" s="168"/>
      <c r="NPX115" s="168"/>
      <c r="NPY115" s="168"/>
      <c r="NPZ115" s="168"/>
      <c r="NQA115" s="168"/>
      <c r="NQB115" s="168"/>
      <c r="NQC115" s="168"/>
      <c r="NQD115" s="168"/>
      <c r="NQE115" s="168"/>
      <c r="NQF115" s="168"/>
      <c r="NQG115" s="168"/>
      <c r="NQH115" s="168"/>
      <c r="NQI115" s="168"/>
      <c r="NQJ115" s="168"/>
      <c r="NQK115" s="168"/>
      <c r="NQL115" s="168"/>
      <c r="NQM115" s="168"/>
      <c r="NQN115" s="168"/>
      <c r="NQO115" s="168"/>
      <c r="NQP115" s="168"/>
      <c r="NQQ115" s="168"/>
      <c r="NQR115" s="168"/>
      <c r="NQS115" s="168"/>
      <c r="NQT115" s="168"/>
      <c r="NQU115" s="168"/>
      <c r="NQV115" s="168"/>
      <c r="NQW115" s="168"/>
      <c r="NQX115" s="168"/>
      <c r="NQY115" s="168"/>
      <c r="NQZ115" s="168"/>
      <c r="NRA115" s="168"/>
      <c r="NRB115" s="168"/>
      <c r="NRC115" s="168"/>
      <c r="NRD115" s="168"/>
      <c r="NRE115" s="168"/>
      <c r="NRF115" s="168"/>
      <c r="NRG115" s="168"/>
      <c r="NRH115" s="168"/>
      <c r="NRI115" s="168"/>
      <c r="NRJ115" s="168"/>
      <c r="NRK115" s="168"/>
      <c r="NRL115" s="168"/>
      <c r="NRM115" s="168"/>
      <c r="NRN115" s="168"/>
      <c r="NRO115" s="168"/>
      <c r="NRP115" s="168"/>
      <c r="NRQ115" s="168"/>
      <c r="NRR115" s="168"/>
      <c r="NRS115" s="168"/>
      <c r="NRT115" s="168"/>
      <c r="NRU115" s="168"/>
      <c r="NRV115" s="168"/>
      <c r="NRW115" s="168"/>
      <c r="NRX115" s="168"/>
      <c r="NRY115" s="168"/>
      <c r="NRZ115" s="168"/>
      <c r="NSA115" s="168"/>
      <c r="NSB115" s="168"/>
      <c r="NSC115" s="168"/>
      <c r="NSD115" s="168"/>
      <c r="NSE115" s="168"/>
      <c r="NSF115" s="168"/>
      <c r="NSG115" s="168"/>
      <c r="NSH115" s="168"/>
      <c r="NSI115" s="168"/>
      <c r="NSJ115" s="168"/>
      <c r="NSK115" s="168"/>
      <c r="NSL115" s="168"/>
      <c r="NSM115" s="168"/>
      <c r="NSN115" s="168"/>
      <c r="NSO115" s="168"/>
      <c r="NSP115" s="168"/>
      <c r="NSQ115" s="168"/>
      <c r="NSR115" s="168"/>
      <c r="NSS115" s="168"/>
      <c r="NST115" s="168"/>
      <c r="NSU115" s="168"/>
      <c r="NSV115" s="168"/>
      <c r="NSW115" s="168"/>
      <c r="NSX115" s="168"/>
      <c r="NSY115" s="168"/>
      <c r="NSZ115" s="168"/>
      <c r="NTA115" s="168"/>
      <c r="NTB115" s="168"/>
      <c r="NTC115" s="168"/>
      <c r="NTD115" s="168"/>
      <c r="NTE115" s="168"/>
      <c r="NTF115" s="168"/>
      <c r="NTG115" s="168"/>
      <c r="NTH115" s="168"/>
      <c r="NTI115" s="168"/>
      <c r="NTJ115" s="168"/>
      <c r="NTK115" s="168"/>
      <c r="NTL115" s="168"/>
      <c r="NTM115" s="168"/>
      <c r="NTN115" s="168"/>
      <c r="NTO115" s="168"/>
      <c r="NTP115" s="168"/>
      <c r="NTQ115" s="168"/>
      <c r="NTR115" s="168"/>
      <c r="NTS115" s="168"/>
      <c r="NTT115" s="168"/>
      <c r="NTU115" s="168"/>
      <c r="NTV115" s="168"/>
      <c r="NTW115" s="168"/>
      <c r="NTX115" s="168"/>
      <c r="NTY115" s="168"/>
      <c r="NTZ115" s="168"/>
      <c r="NUA115" s="168"/>
      <c r="NUB115" s="168"/>
      <c r="NUC115" s="168"/>
      <c r="NUD115" s="168"/>
      <c r="NUE115" s="168"/>
      <c r="NUF115" s="168"/>
      <c r="NUG115" s="168"/>
      <c r="NUH115" s="168"/>
      <c r="NUI115" s="168"/>
      <c r="NUJ115" s="168"/>
      <c r="NUK115" s="168"/>
      <c r="NUL115" s="168"/>
      <c r="NUM115" s="168"/>
      <c r="NUN115" s="168"/>
      <c r="NUO115" s="168"/>
      <c r="NUP115" s="168"/>
      <c r="NUQ115" s="168"/>
      <c r="NUR115" s="168"/>
      <c r="NUS115" s="168"/>
      <c r="NUT115" s="168"/>
      <c r="NUU115" s="168"/>
      <c r="NUV115" s="168"/>
      <c r="NUW115" s="168"/>
      <c r="NUX115" s="168"/>
      <c r="NUY115" s="168"/>
      <c r="NUZ115" s="168"/>
      <c r="NVA115" s="168"/>
      <c r="NVB115" s="168"/>
      <c r="NVC115" s="168"/>
      <c r="NVD115" s="168"/>
      <c r="NVE115" s="168"/>
      <c r="NVF115" s="168"/>
      <c r="NVG115" s="168"/>
      <c r="NVH115" s="168"/>
      <c r="NVI115" s="168"/>
      <c r="NVJ115" s="168"/>
      <c r="NVK115" s="168"/>
      <c r="NVL115" s="168"/>
      <c r="NVM115" s="168"/>
      <c r="NVN115" s="168"/>
      <c r="NVO115" s="168"/>
      <c r="NVP115" s="168"/>
      <c r="NVQ115" s="168"/>
      <c r="NVR115" s="168"/>
      <c r="NVS115" s="168"/>
      <c r="NVT115" s="168"/>
      <c r="NVU115" s="168"/>
      <c r="NVV115" s="168"/>
      <c r="NVW115" s="168"/>
      <c r="NVX115" s="168"/>
      <c r="NVY115" s="168"/>
      <c r="NVZ115" s="168"/>
      <c r="NWA115" s="168"/>
      <c r="NWB115" s="168"/>
      <c r="NWC115" s="168"/>
      <c r="NWD115" s="168"/>
      <c r="NWE115" s="168"/>
      <c r="NWF115" s="168"/>
      <c r="NWG115" s="168"/>
      <c r="NWH115" s="168"/>
      <c r="NWI115" s="168"/>
      <c r="NWJ115" s="168"/>
      <c r="NWK115" s="168"/>
      <c r="NWL115" s="168"/>
      <c r="NWM115" s="168"/>
      <c r="NWN115" s="168"/>
      <c r="NWO115" s="168"/>
      <c r="NWP115" s="168"/>
      <c r="NWQ115" s="168"/>
      <c r="NWR115" s="168"/>
      <c r="NWS115" s="168"/>
      <c r="NWT115" s="168"/>
      <c r="NWU115" s="168"/>
      <c r="NWV115" s="168"/>
      <c r="NWW115" s="168"/>
      <c r="NWX115" s="168"/>
      <c r="NWY115" s="168"/>
      <c r="NWZ115" s="168"/>
      <c r="NXA115" s="168"/>
      <c r="NXB115" s="168"/>
      <c r="NXC115" s="168"/>
      <c r="NXD115" s="168"/>
      <c r="NXE115" s="168"/>
      <c r="NXF115" s="168"/>
      <c r="NXG115" s="168"/>
      <c r="NXH115" s="168"/>
      <c r="NXI115" s="168"/>
      <c r="NXJ115" s="168"/>
      <c r="NXK115" s="168"/>
      <c r="NXL115" s="168"/>
      <c r="NXM115" s="168"/>
      <c r="NXN115" s="168"/>
      <c r="NXO115" s="168"/>
      <c r="NXP115" s="168"/>
      <c r="NXQ115" s="168"/>
      <c r="NXR115" s="168"/>
      <c r="NXS115" s="168"/>
      <c r="NXT115" s="168"/>
      <c r="NXU115" s="168"/>
      <c r="NXV115" s="168"/>
      <c r="NXW115" s="168"/>
      <c r="NXX115" s="168"/>
      <c r="NXY115" s="168"/>
      <c r="NXZ115" s="168"/>
      <c r="NYA115" s="168"/>
      <c r="NYB115" s="168"/>
      <c r="NYC115" s="168"/>
      <c r="NYD115" s="168"/>
      <c r="NYE115" s="168"/>
      <c r="NYF115" s="168"/>
      <c r="NYG115" s="168"/>
      <c r="NYH115" s="168"/>
      <c r="NYI115" s="168"/>
      <c r="NYJ115" s="168"/>
      <c r="NYK115" s="168"/>
      <c r="NYL115" s="168"/>
      <c r="NYM115" s="168"/>
      <c r="NYN115" s="168"/>
      <c r="NYO115" s="168"/>
      <c r="NYP115" s="168"/>
      <c r="NYQ115" s="168"/>
      <c r="NYR115" s="168"/>
      <c r="NYS115" s="168"/>
      <c r="NYT115" s="168"/>
      <c r="NYU115" s="168"/>
      <c r="NYV115" s="168"/>
      <c r="NYW115" s="168"/>
      <c r="NYX115" s="168"/>
      <c r="NYY115" s="168"/>
      <c r="NYZ115" s="168"/>
      <c r="NZA115" s="168"/>
      <c r="NZB115" s="168"/>
      <c r="NZC115" s="168"/>
      <c r="NZD115" s="168"/>
      <c r="NZE115" s="168"/>
      <c r="NZF115" s="168"/>
      <c r="NZG115" s="168"/>
      <c r="NZH115" s="168"/>
      <c r="NZI115" s="168"/>
      <c r="NZJ115" s="168"/>
      <c r="NZK115" s="168"/>
      <c r="NZL115" s="168"/>
      <c r="NZM115" s="168"/>
      <c r="NZN115" s="168"/>
      <c r="NZO115" s="168"/>
      <c r="NZP115" s="168"/>
      <c r="NZQ115" s="168"/>
      <c r="NZR115" s="168"/>
      <c r="NZS115" s="168"/>
      <c r="NZT115" s="168"/>
      <c r="NZU115" s="168"/>
      <c r="NZV115" s="168"/>
      <c r="NZW115" s="168"/>
      <c r="NZX115" s="168"/>
      <c r="NZY115" s="168"/>
      <c r="NZZ115" s="168"/>
      <c r="OAA115" s="168"/>
      <c r="OAB115" s="168"/>
      <c r="OAC115" s="168"/>
      <c r="OAD115" s="168"/>
      <c r="OAE115" s="168"/>
      <c r="OAF115" s="168"/>
      <c r="OAG115" s="168"/>
      <c r="OAH115" s="168"/>
      <c r="OAI115" s="168"/>
      <c r="OAJ115" s="168"/>
      <c r="OAK115" s="168"/>
      <c r="OAL115" s="168"/>
      <c r="OAM115" s="168"/>
      <c r="OAN115" s="168"/>
      <c r="OAO115" s="168"/>
      <c r="OAP115" s="168"/>
      <c r="OAQ115" s="168"/>
      <c r="OAR115" s="168"/>
      <c r="OAS115" s="168"/>
      <c r="OAT115" s="168"/>
      <c r="OAU115" s="168"/>
      <c r="OAV115" s="168"/>
      <c r="OAW115" s="168"/>
      <c r="OAX115" s="168"/>
      <c r="OAY115" s="168"/>
      <c r="OAZ115" s="168"/>
      <c r="OBA115" s="168"/>
      <c r="OBB115" s="168"/>
      <c r="OBC115" s="168"/>
      <c r="OBD115" s="168"/>
      <c r="OBE115" s="168"/>
      <c r="OBF115" s="168"/>
      <c r="OBG115" s="168"/>
      <c r="OBH115" s="168"/>
      <c r="OBI115" s="168"/>
      <c r="OBJ115" s="168"/>
      <c r="OBK115" s="168"/>
      <c r="OBL115" s="168"/>
      <c r="OBM115" s="168"/>
      <c r="OBN115" s="168"/>
      <c r="OBO115" s="168"/>
      <c r="OBP115" s="168"/>
      <c r="OBQ115" s="168"/>
      <c r="OBR115" s="168"/>
      <c r="OBS115" s="168"/>
      <c r="OBT115" s="168"/>
      <c r="OBU115" s="168"/>
      <c r="OBV115" s="168"/>
      <c r="OBW115" s="168"/>
      <c r="OBX115" s="168"/>
      <c r="OBY115" s="168"/>
      <c r="OBZ115" s="168"/>
      <c r="OCA115" s="168"/>
      <c r="OCB115" s="168"/>
      <c r="OCC115" s="168"/>
      <c r="OCD115" s="168"/>
      <c r="OCE115" s="168"/>
      <c r="OCF115" s="168"/>
      <c r="OCG115" s="168"/>
      <c r="OCH115" s="168"/>
      <c r="OCI115" s="168"/>
      <c r="OCJ115" s="168"/>
      <c r="OCK115" s="168"/>
      <c r="OCL115" s="168"/>
      <c r="OCM115" s="168"/>
      <c r="OCN115" s="168"/>
      <c r="OCO115" s="168"/>
      <c r="OCP115" s="168"/>
      <c r="OCQ115" s="168"/>
      <c r="OCR115" s="168"/>
      <c r="OCS115" s="168"/>
      <c r="OCT115" s="168"/>
      <c r="OCU115" s="168"/>
      <c r="OCV115" s="168"/>
      <c r="OCW115" s="168"/>
      <c r="OCX115" s="168"/>
      <c r="OCY115" s="168"/>
      <c r="OCZ115" s="168"/>
      <c r="ODA115" s="168"/>
      <c r="ODB115" s="168"/>
      <c r="ODC115" s="168"/>
      <c r="ODD115" s="168"/>
      <c r="ODE115" s="168"/>
      <c r="ODF115" s="168"/>
      <c r="ODG115" s="168"/>
      <c r="ODH115" s="168"/>
      <c r="ODI115" s="168"/>
      <c r="ODJ115" s="168"/>
      <c r="ODK115" s="168"/>
      <c r="ODL115" s="168"/>
      <c r="ODM115" s="168"/>
      <c r="ODN115" s="168"/>
      <c r="ODO115" s="168"/>
      <c r="ODP115" s="168"/>
      <c r="ODQ115" s="168"/>
      <c r="ODR115" s="168"/>
      <c r="ODS115" s="168"/>
      <c r="ODT115" s="168"/>
      <c r="ODU115" s="168"/>
      <c r="ODV115" s="168"/>
      <c r="ODW115" s="168"/>
      <c r="ODX115" s="168"/>
      <c r="ODY115" s="168"/>
      <c r="ODZ115" s="168"/>
      <c r="OEA115" s="168"/>
      <c r="OEB115" s="168"/>
      <c r="OEC115" s="168"/>
      <c r="OED115" s="168"/>
      <c r="OEE115" s="168"/>
      <c r="OEF115" s="168"/>
      <c r="OEG115" s="168"/>
      <c r="OEH115" s="168"/>
      <c r="OEI115" s="168"/>
      <c r="OEJ115" s="168"/>
      <c r="OEK115" s="168"/>
      <c r="OEL115" s="168"/>
      <c r="OEM115" s="168"/>
      <c r="OEN115" s="168"/>
      <c r="OEO115" s="168"/>
      <c r="OEP115" s="168"/>
      <c r="OEQ115" s="168"/>
      <c r="OER115" s="168"/>
      <c r="OES115" s="168"/>
      <c r="OET115" s="168"/>
      <c r="OEU115" s="168"/>
      <c r="OEV115" s="168"/>
      <c r="OEW115" s="168"/>
      <c r="OEX115" s="168"/>
      <c r="OEY115" s="168"/>
      <c r="OEZ115" s="168"/>
      <c r="OFA115" s="168"/>
      <c r="OFB115" s="168"/>
      <c r="OFC115" s="168"/>
      <c r="OFD115" s="168"/>
      <c r="OFE115" s="168"/>
      <c r="OFF115" s="168"/>
      <c r="OFG115" s="168"/>
      <c r="OFH115" s="168"/>
      <c r="OFI115" s="168"/>
      <c r="OFJ115" s="168"/>
      <c r="OFK115" s="168"/>
      <c r="OFL115" s="168"/>
      <c r="OFM115" s="168"/>
      <c r="OFN115" s="168"/>
      <c r="OFO115" s="168"/>
      <c r="OFP115" s="168"/>
      <c r="OFQ115" s="168"/>
      <c r="OFR115" s="168"/>
      <c r="OFS115" s="168"/>
      <c r="OFT115" s="168"/>
      <c r="OFU115" s="168"/>
      <c r="OFV115" s="168"/>
      <c r="OFW115" s="168"/>
      <c r="OFX115" s="168"/>
      <c r="OFY115" s="168"/>
      <c r="OFZ115" s="168"/>
      <c r="OGA115" s="168"/>
      <c r="OGB115" s="168"/>
      <c r="OGC115" s="168"/>
      <c r="OGD115" s="168"/>
      <c r="OGE115" s="168"/>
      <c r="OGF115" s="168"/>
      <c r="OGG115" s="168"/>
      <c r="OGH115" s="168"/>
      <c r="OGI115" s="168"/>
      <c r="OGJ115" s="168"/>
      <c r="OGK115" s="168"/>
      <c r="OGL115" s="168"/>
      <c r="OGM115" s="168"/>
      <c r="OGN115" s="168"/>
      <c r="OGO115" s="168"/>
      <c r="OGP115" s="168"/>
      <c r="OGQ115" s="168"/>
      <c r="OGR115" s="168"/>
      <c r="OGS115" s="168"/>
      <c r="OGT115" s="168"/>
      <c r="OGU115" s="168"/>
      <c r="OGV115" s="168"/>
      <c r="OGW115" s="168"/>
      <c r="OGX115" s="168"/>
      <c r="OGY115" s="168"/>
      <c r="OGZ115" s="168"/>
      <c r="OHA115" s="168"/>
      <c r="OHB115" s="168"/>
      <c r="OHC115" s="168"/>
      <c r="OHD115" s="168"/>
      <c r="OHE115" s="168"/>
      <c r="OHF115" s="168"/>
      <c r="OHG115" s="168"/>
      <c r="OHH115" s="168"/>
      <c r="OHI115" s="168"/>
      <c r="OHJ115" s="168"/>
      <c r="OHK115" s="168"/>
      <c r="OHL115" s="168"/>
      <c r="OHM115" s="168"/>
      <c r="OHN115" s="168"/>
      <c r="OHO115" s="168"/>
      <c r="OHP115" s="168"/>
      <c r="OHQ115" s="168"/>
      <c r="OHR115" s="168"/>
      <c r="OHS115" s="168"/>
      <c r="OHT115" s="168"/>
      <c r="OHU115" s="168"/>
      <c r="OHV115" s="168"/>
      <c r="OHW115" s="168"/>
      <c r="OHX115" s="168"/>
      <c r="OHY115" s="168"/>
      <c r="OHZ115" s="168"/>
      <c r="OIA115" s="168"/>
      <c r="OIB115" s="168"/>
      <c r="OIC115" s="168"/>
      <c r="OID115" s="168"/>
      <c r="OIE115" s="168"/>
      <c r="OIF115" s="168"/>
      <c r="OIG115" s="168"/>
      <c r="OIH115" s="168"/>
      <c r="OII115" s="168"/>
      <c r="OIJ115" s="168"/>
      <c r="OIK115" s="168"/>
      <c r="OIL115" s="168"/>
      <c r="OIM115" s="168"/>
      <c r="OIN115" s="168"/>
      <c r="OIO115" s="168"/>
      <c r="OIP115" s="168"/>
      <c r="OIQ115" s="168"/>
      <c r="OIR115" s="168"/>
      <c r="OIS115" s="168"/>
      <c r="OIT115" s="168"/>
      <c r="OIU115" s="168"/>
      <c r="OIV115" s="168"/>
      <c r="OIW115" s="168"/>
      <c r="OIX115" s="168"/>
      <c r="OIY115" s="168"/>
      <c r="OIZ115" s="168"/>
      <c r="OJA115" s="168"/>
      <c r="OJB115" s="168"/>
      <c r="OJC115" s="168"/>
      <c r="OJD115" s="168"/>
      <c r="OJE115" s="168"/>
      <c r="OJF115" s="168"/>
      <c r="OJG115" s="168"/>
      <c r="OJH115" s="168"/>
      <c r="OJI115" s="168"/>
      <c r="OJJ115" s="168"/>
      <c r="OJK115" s="168"/>
      <c r="OJL115" s="168"/>
      <c r="OJM115" s="168"/>
      <c r="OJN115" s="168"/>
      <c r="OJO115" s="168"/>
      <c r="OJP115" s="168"/>
      <c r="OJQ115" s="168"/>
      <c r="OJR115" s="168"/>
      <c r="OJS115" s="168"/>
      <c r="OJT115" s="168"/>
      <c r="OJU115" s="168"/>
      <c r="OJV115" s="168"/>
      <c r="OJW115" s="168"/>
      <c r="OJX115" s="168"/>
      <c r="OJY115" s="168"/>
      <c r="OJZ115" s="168"/>
      <c r="OKA115" s="168"/>
      <c r="OKB115" s="168"/>
      <c r="OKC115" s="168"/>
      <c r="OKD115" s="168"/>
      <c r="OKE115" s="168"/>
      <c r="OKF115" s="168"/>
      <c r="OKG115" s="168"/>
      <c r="OKH115" s="168"/>
      <c r="OKI115" s="168"/>
      <c r="OKJ115" s="168"/>
      <c r="OKK115" s="168"/>
      <c r="OKL115" s="168"/>
      <c r="OKM115" s="168"/>
      <c r="OKN115" s="168"/>
      <c r="OKO115" s="168"/>
      <c r="OKP115" s="168"/>
      <c r="OKQ115" s="168"/>
      <c r="OKR115" s="168"/>
      <c r="OKS115" s="168"/>
      <c r="OKT115" s="168"/>
      <c r="OKU115" s="168"/>
      <c r="OKV115" s="168"/>
      <c r="OKW115" s="168"/>
      <c r="OKX115" s="168"/>
      <c r="OKY115" s="168"/>
      <c r="OKZ115" s="168"/>
      <c r="OLA115" s="168"/>
      <c r="OLB115" s="168"/>
      <c r="OLC115" s="168"/>
      <c r="OLD115" s="168"/>
      <c r="OLE115" s="168"/>
      <c r="OLF115" s="168"/>
      <c r="OLG115" s="168"/>
      <c r="OLH115" s="168"/>
      <c r="OLI115" s="168"/>
      <c r="OLJ115" s="168"/>
      <c r="OLK115" s="168"/>
      <c r="OLL115" s="168"/>
      <c r="OLM115" s="168"/>
      <c r="OLN115" s="168"/>
      <c r="OLO115" s="168"/>
      <c r="OLP115" s="168"/>
      <c r="OLQ115" s="168"/>
      <c r="OLR115" s="168"/>
      <c r="OLS115" s="168"/>
      <c r="OLT115" s="168"/>
      <c r="OLU115" s="168"/>
      <c r="OLV115" s="168"/>
      <c r="OLW115" s="168"/>
      <c r="OLX115" s="168"/>
      <c r="OLY115" s="168"/>
      <c r="OLZ115" s="168"/>
      <c r="OMA115" s="168"/>
      <c r="OMB115" s="168"/>
      <c r="OMC115" s="168"/>
      <c r="OMD115" s="168"/>
      <c r="OME115" s="168"/>
      <c r="OMF115" s="168"/>
      <c r="OMG115" s="168"/>
      <c r="OMH115" s="168"/>
      <c r="OMI115" s="168"/>
      <c r="OMJ115" s="168"/>
      <c r="OMK115" s="168"/>
      <c r="OML115" s="168"/>
      <c r="OMM115" s="168"/>
      <c r="OMN115" s="168"/>
      <c r="OMO115" s="168"/>
      <c r="OMP115" s="168"/>
      <c r="OMQ115" s="168"/>
      <c r="OMR115" s="168"/>
      <c r="OMS115" s="168"/>
      <c r="OMT115" s="168"/>
      <c r="OMU115" s="168"/>
      <c r="OMV115" s="168"/>
      <c r="OMW115" s="168"/>
      <c r="OMX115" s="168"/>
      <c r="OMY115" s="168"/>
      <c r="OMZ115" s="168"/>
      <c r="ONA115" s="168"/>
      <c r="ONB115" s="168"/>
      <c r="ONC115" s="168"/>
      <c r="OND115" s="168"/>
      <c r="ONE115" s="168"/>
      <c r="ONF115" s="168"/>
      <c r="ONG115" s="168"/>
      <c r="ONH115" s="168"/>
      <c r="ONI115" s="168"/>
      <c r="ONJ115" s="168"/>
      <c r="ONK115" s="168"/>
      <c r="ONL115" s="168"/>
      <c r="ONM115" s="168"/>
      <c r="ONN115" s="168"/>
      <c r="ONO115" s="168"/>
      <c r="ONP115" s="168"/>
      <c r="ONQ115" s="168"/>
      <c r="ONR115" s="168"/>
      <c r="ONS115" s="168"/>
      <c r="ONT115" s="168"/>
      <c r="ONU115" s="168"/>
      <c r="ONV115" s="168"/>
      <c r="ONW115" s="168"/>
      <c r="ONX115" s="168"/>
      <c r="ONY115" s="168"/>
      <c r="ONZ115" s="168"/>
      <c r="OOA115" s="168"/>
      <c r="OOB115" s="168"/>
      <c r="OOC115" s="168"/>
      <c r="OOD115" s="168"/>
      <c r="OOE115" s="168"/>
      <c r="OOF115" s="168"/>
      <c r="OOG115" s="168"/>
      <c r="OOH115" s="168"/>
      <c r="OOI115" s="168"/>
      <c r="OOJ115" s="168"/>
      <c r="OOK115" s="168"/>
      <c r="OOL115" s="168"/>
      <c r="OOM115" s="168"/>
      <c r="OON115" s="168"/>
      <c r="OOO115" s="168"/>
      <c r="OOP115" s="168"/>
      <c r="OOQ115" s="168"/>
      <c r="OOR115" s="168"/>
      <c r="OOS115" s="168"/>
      <c r="OOT115" s="168"/>
      <c r="OOU115" s="168"/>
      <c r="OOV115" s="168"/>
      <c r="OOW115" s="168"/>
      <c r="OOX115" s="168"/>
      <c r="OOY115" s="168"/>
      <c r="OOZ115" s="168"/>
      <c r="OPA115" s="168"/>
      <c r="OPB115" s="168"/>
      <c r="OPC115" s="168"/>
      <c r="OPD115" s="168"/>
      <c r="OPE115" s="168"/>
      <c r="OPF115" s="168"/>
      <c r="OPG115" s="168"/>
      <c r="OPH115" s="168"/>
      <c r="OPI115" s="168"/>
      <c r="OPJ115" s="168"/>
      <c r="OPK115" s="168"/>
      <c r="OPL115" s="168"/>
      <c r="OPM115" s="168"/>
      <c r="OPN115" s="168"/>
      <c r="OPO115" s="168"/>
      <c r="OPP115" s="168"/>
      <c r="OPQ115" s="168"/>
      <c r="OPR115" s="168"/>
      <c r="OPS115" s="168"/>
      <c r="OPT115" s="168"/>
      <c r="OPU115" s="168"/>
      <c r="OPV115" s="168"/>
      <c r="OPW115" s="168"/>
      <c r="OPX115" s="168"/>
      <c r="OPY115" s="168"/>
      <c r="OPZ115" s="168"/>
      <c r="OQA115" s="168"/>
      <c r="OQB115" s="168"/>
      <c r="OQC115" s="168"/>
      <c r="OQD115" s="168"/>
      <c r="OQE115" s="168"/>
      <c r="OQF115" s="168"/>
      <c r="OQG115" s="168"/>
      <c r="OQH115" s="168"/>
      <c r="OQI115" s="168"/>
      <c r="OQJ115" s="168"/>
      <c r="OQK115" s="168"/>
      <c r="OQL115" s="168"/>
      <c r="OQM115" s="168"/>
      <c r="OQN115" s="168"/>
      <c r="OQO115" s="168"/>
      <c r="OQP115" s="168"/>
      <c r="OQQ115" s="168"/>
      <c r="OQR115" s="168"/>
      <c r="OQS115" s="168"/>
      <c r="OQT115" s="168"/>
      <c r="OQU115" s="168"/>
      <c r="OQV115" s="168"/>
      <c r="OQW115" s="168"/>
      <c r="OQX115" s="168"/>
      <c r="OQY115" s="168"/>
      <c r="OQZ115" s="168"/>
      <c r="ORA115" s="168"/>
      <c r="ORB115" s="168"/>
      <c r="ORC115" s="168"/>
      <c r="ORD115" s="168"/>
      <c r="ORE115" s="168"/>
      <c r="ORF115" s="168"/>
      <c r="ORG115" s="168"/>
      <c r="ORH115" s="168"/>
      <c r="ORI115" s="168"/>
      <c r="ORJ115" s="168"/>
      <c r="ORK115" s="168"/>
      <c r="ORL115" s="168"/>
      <c r="ORM115" s="168"/>
      <c r="ORN115" s="168"/>
      <c r="ORO115" s="168"/>
      <c r="ORP115" s="168"/>
      <c r="ORQ115" s="168"/>
      <c r="ORR115" s="168"/>
      <c r="ORS115" s="168"/>
      <c r="ORT115" s="168"/>
      <c r="ORU115" s="168"/>
      <c r="ORV115" s="168"/>
      <c r="ORW115" s="168"/>
      <c r="ORX115" s="168"/>
      <c r="ORY115" s="168"/>
      <c r="ORZ115" s="168"/>
      <c r="OSA115" s="168"/>
      <c r="OSB115" s="168"/>
      <c r="OSC115" s="168"/>
      <c r="OSD115" s="168"/>
      <c r="OSE115" s="168"/>
      <c r="OSF115" s="168"/>
      <c r="OSG115" s="168"/>
      <c r="OSH115" s="168"/>
      <c r="OSI115" s="168"/>
      <c r="OSJ115" s="168"/>
      <c r="OSK115" s="168"/>
      <c r="OSL115" s="168"/>
      <c r="OSM115" s="168"/>
      <c r="OSN115" s="168"/>
      <c r="OSO115" s="168"/>
      <c r="OSP115" s="168"/>
      <c r="OSQ115" s="168"/>
      <c r="OSR115" s="168"/>
      <c r="OSS115" s="168"/>
      <c r="OST115" s="168"/>
      <c r="OSU115" s="168"/>
      <c r="OSV115" s="168"/>
      <c r="OSW115" s="168"/>
      <c r="OSX115" s="168"/>
      <c r="OSY115" s="168"/>
      <c r="OSZ115" s="168"/>
      <c r="OTA115" s="168"/>
      <c r="OTB115" s="168"/>
      <c r="OTC115" s="168"/>
      <c r="OTD115" s="168"/>
      <c r="OTE115" s="168"/>
      <c r="OTF115" s="168"/>
      <c r="OTG115" s="168"/>
      <c r="OTH115" s="168"/>
      <c r="OTI115" s="168"/>
      <c r="OTJ115" s="168"/>
      <c r="OTK115" s="168"/>
      <c r="OTL115" s="168"/>
      <c r="OTM115" s="168"/>
      <c r="OTN115" s="168"/>
      <c r="OTO115" s="168"/>
      <c r="OTP115" s="168"/>
      <c r="OTQ115" s="168"/>
      <c r="OTR115" s="168"/>
      <c r="OTS115" s="168"/>
      <c r="OTT115" s="168"/>
      <c r="OTU115" s="168"/>
      <c r="OTV115" s="168"/>
      <c r="OTW115" s="168"/>
      <c r="OTX115" s="168"/>
      <c r="OTY115" s="168"/>
      <c r="OTZ115" s="168"/>
      <c r="OUA115" s="168"/>
      <c r="OUB115" s="168"/>
      <c r="OUC115" s="168"/>
      <c r="OUD115" s="168"/>
      <c r="OUE115" s="168"/>
      <c r="OUF115" s="168"/>
      <c r="OUG115" s="168"/>
      <c r="OUH115" s="168"/>
      <c r="OUI115" s="168"/>
      <c r="OUJ115" s="168"/>
      <c r="OUK115" s="168"/>
      <c r="OUL115" s="168"/>
      <c r="OUM115" s="168"/>
      <c r="OUN115" s="168"/>
      <c r="OUO115" s="168"/>
      <c r="OUP115" s="168"/>
      <c r="OUQ115" s="168"/>
      <c r="OUR115" s="168"/>
      <c r="OUS115" s="168"/>
      <c r="OUT115" s="168"/>
      <c r="OUU115" s="168"/>
      <c r="OUV115" s="168"/>
      <c r="OUW115" s="168"/>
      <c r="OUX115" s="168"/>
      <c r="OUY115" s="168"/>
      <c r="OUZ115" s="168"/>
      <c r="OVA115" s="168"/>
      <c r="OVB115" s="168"/>
      <c r="OVC115" s="168"/>
      <c r="OVD115" s="168"/>
      <c r="OVE115" s="168"/>
      <c r="OVF115" s="168"/>
      <c r="OVG115" s="168"/>
      <c r="OVH115" s="168"/>
      <c r="OVI115" s="168"/>
      <c r="OVJ115" s="168"/>
      <c r="OVK115" s="168"/>
      <c r="OVL115" s="168"/>
      <c r="OVM115" s="168"/>
      <c r="OVN115" s="168"/>
      <c r="OVO115" s="168"/>
      <c r="OVP115" s="168"/>
      <c r="OVQ115" s="168"/>
      <c r="OVR115" s="168"/>
      <c r="OVS115" s="168"/>
      <c r="OVT115" s="168"/>
      <c r="OVU115" s="168"/>
      <c r="OVV115" s="168"/>
      <c r="OVW115" s="168"/>
      <c r="OVX115" s="168"/>
      <c r="OVY115" s="168"/>
      <c r="OVZ115" s="168"/>
      <c r="OWA115" s="168"/>
      <c r="OWB115" s="168"/>
      <c r="OWC115" s="168"/>
      <c r="OWD115" s="168"/>
      <c r="OWE115" s="168"/>
      <c r="OWF115" s="168"/>
      <c r="OWG115" s="168"/>
      <c r="OWH115" s="168"/>
      <c r="OWI115" s="168"/>
      <c r="OWJ115" s="168"/>
      <c r="OWK115" s="168"/>
      <c r="OWL115" s="168"/>
      <c r="OWM115" s="168"/>
      <c r="OWN115" s="168"/>
      <c r="OWO115" s="168"/>
      <c r="OWP115" s="168"/>
      <c r="OWQ115" s="168"/>
      <c r="OWR115" s="168"/>
      <c r="OWS115" s="168"/>
      <c r="OWT115" s="168"/>
      <c r="OWU115" s="168"/>
      <c r="OWV115" s="168"/>
      <c r="OWW115" s="168"/>
      <c r="OWX115" s="168"/>
      <c r="OWY115" s="168"/>
      <c r="OWZ115" s="168"/>
      <c r="OXA115" s="168"/>
      <c r="OXB115" s="168"/>
      <c r="OXC115" s="168"/>
      <c r="OXD115" s="168"/>
      <c r="OXE115" s="168"/>
      <c r="OXF115" s="168"/>
      <c r="OXG115" s="168"/>
      <c r="OXH115" s="168"/>
      <c r="OXI115" s="168"/>
      <c r="OXJ115" s="168"/>
      <c r="OXK115" s="168"/>
      <c r="OXL115" s="168"/>
      <c r="OXM115" s="168"/>
      <c r="OXN115" s="168"/>
      <c r="OXO115" s="168"/>
      <c r="OXP115" s="168"/>
      <c r="OXQ115" s="168"/>
      <c r="OXR115" s="168"/>
      <c r="OXS115" s="168"/>
      <c r="OXT115" s="168"/>
      <c r="OXU115" s="168"/>
      <c r="OXV115" s="168"/>
      <c r="OXW115" s="168"/>
      <c r="OXX115" s="168"/>
      <c r="OXY115" s="168"/>
      <c r="OXZ115" s="168"/>
      <c r="OYA115" s="168"/>
      <c r="OYB115" s="168"/>
      <c r="OYC115" s="168"/>
      <c r="OYD115" s="168"/>
      <c r="OYE115" s="168"/>
      <c r="OYF115" s="168"/>
      <c r="OYG115" s="168"/>
      <c r="OYH115" s="168"/>
      <c r="OYI115" s="168"/>
      <c r="OYJ115" s="168"/>
      <c r="OYK115" s="168"/>
      <c r="OYL115" s="168"/>
      <c r="OYM115" s="168"/>
      <c r="OYN115" s="168"/>
      <c r="OYO115" s="168"/>
      <c r="OYP115" s="168"/>
      <c r="OYQ115" s="168"/>
      <c r="OYR115" s="168"/>
      <c r="OYS115" s="168"/>
      <c r="OYT115" s="168"/>
      <c r="OYU115" s="168"/>
      <c r="OYV115" s="168"/>
      <c r="OYW115" s="168"/>
      <c r="OYX115" s="168"/>
      <c r="OYY115" s="168"/>
      <c r="OYZ115" s="168"/>
      <c r="OZA115" s="168"/>
      <c r="OZB115" s="168"/>
      <c r="OZC115" s="168"/>
      <c r="OZD115" s="168"/>
      <c r="OZE115" s="168"/>
      <c r="OZF115" s="168"/>
      <c r="OZG115" s="168"/>
      <c r="OZH115" s="168"/>
      <c r="OZI115" s="168"/>
      <c r="OZJ115" s="168"/>
      <c r="OZK115" s="168"/>
      <c r="OZL115" s="168"/>
      <c r="OZM115" s="168"/>
      <c r="OZN115" s="168"/>
      <c r="OZO115" s="168"/>
      <c r="OZP115" s="168"/>
      <c r="OZQ115" s="168"/>
      <c r="OZR115" s="168"/>
      <c r="OZS115" s="168"/>
      <c r="OZT115" s="168"/>
      <c r="OZU115" s="168"/>
      <c r="OZV115" s="168"/>
      <c r="OZW115" s="168"/>
      <c r="OZX115" s="168"/>
      <c r="OZY115" s="168"/>
      <c r="OZZ115" s="168"/>
      <c r="PAA115" s="168"/>
      <c r="PAB115" s="168"/>
      <c r="PAC115" s="168"/>
      <c r="PAD115" s="168"/>
      <c r="PAE115" s="168"/>
      <c r="PAF115" s="168"/>
      <c r="PAG115" s="168"/>
      <c r="PAH115" s="168"/>
      <c r="PAI115" s="168"/>
      <c r="PAJ115" s="168"/>
      <c r="PAK115" s="168"/>
      <c r="PAL115" s="168"/>
      <c r="PAM115" s="168"/>
      <c r="PAN115" s="168"/>
      <c r="PAO115" s="168"/>
      <c r="PAP115" s="168"/>
      <c r="PAQ115" s="168"/>
      <c r="PAR115" s="168"/>
      <c r="PAS115" s="168"/>
      <c r="PAT115" s="168"/>
      <c r="PAU115" s="168"/>
      <c r="PAV115" s="168"/>
      <c r="PAW115" s="168"/>
      <c r="PAX115" s="168"/>
      <c r="PAY115" s="168"/>
      <c r="PAZ115" s="168"/>
      <c r="PBA115" s="168"/>
      <c r="PBB115" s="168"/>
      <c r="PBC115" s="168"/>
      <c r="PBD115" s="168"/>
      <c r="PBE115" s="168"/>
      <c r="PBF115" s="168"/>
      <c r="PBG115" s="168"/>
      <c r="PBH115" s="168"/>
      <c r="PBI115" s="168"/>
      <c r="PBJ115" s="168"/>
      <c r="PBK115" s="168"/>
      <c r="PBL115" s="168"/>
      <c r="PBM115" s="168"/>
      <c r="PBN115" s="168"/>
      <c r="PBO115" s="168"/>
      <c r="PBP115" s="168"/>
      <c r="PBQ115" s="168"/>
      <c r="PBR115" s="168"/>
      <c r="PBS115" s="168"/>
      <c r="PBT115" s="168"/>
      <c r="PBU115" s="168"/>
      <c r="PBV115" s="168"/>
      <c r="PBW115" s="168"/>
      <c r="PBX115" s="168"/>
      <c r="PBY115" s="168"/>
      <c r="PBZ115" s="168"/>
      <c r="PCA115" s="168"/>
      <c r="PCB115" s="168"/>
      <c r="PCC115" s="168"/>
      <c r="PCD115" s="168"/>
      <c r="PCE115" s="168"/>
      <c r="PCF115" s="168"/>
      <c r="PCG115" s="168"/>
      <c r="PCH115" s="168"/>
      <c r="PCI115" s="168"/>
      <c r="PCJ115" s="168"/>
      <c r="PCK115" s="168"/>
      <c r="PCL115" s="168"/>
      <c r="PCM115" s="168"/>
      <c r="PCN115" s="168"/>
      <c r="PCO115" s="168"/>
      <c r="PCP115" s="168"/>
      <c r="PCQ115" s="168"/>
      <c r="PCR115" s="168"/>
      <c r="PCS115" s="168"/>
      <c r="PCT115" s="168"/>
      <c r="PCU115" s="168"/>
      <c r="PCV115" s="168"/>
      <c r="PCW115" s="168"/>
      <c r="PCX115" s="168"/>
      <c r="PCY115" s="168"/>
      <c r="PCZ115" s="168"/>
      <c r="PDA115" s="168"/>
      <c r="PDB115" s="168"/>
      <c r="PDC115" s="168"/>
      <c r="PDD115" s="168"/>
      <c r="PDE115" s="168"/>
      <c r="PDF115" s="168"/>
      <c r="PDG115" s="168"/>
      <c r="PDH115" s="168"/>
      <c r="PDI115" s="168"/>
      <c r="PDJ115" s="168"/>
      <c r="PDK115" s="168"/>
      <c r="PDL115" s="168"/>
      <c r="PDM115" s="168"/>
      <c r="PDN115" s="168"/>
      <c r="PDO115" s="168"/>
      <c r="PDP115" s="168"/>
      <c r="PDQ115" s="168"/>
      <c r="PDR115" s="168"/>
      <c r="PDS115" s="168"/>
      <c r="PDT115" s="168"/>
      <c r="PDU115" s="168"/>
      <c r="PDV115" s="168"/>
      <c r="PDW115" s="168"/>
      <c r="PDX115" s="168"/>
      <c r="PDY115" s="168"/>
      <c r="PDZ115" s="168"/>
      <c r="PEA115" s="168"/>
      <c r="PEB115" s="168"/>
      <c r="PEC115" s="168"/>
      <c r="PED115" s="168"/>
      <c r="PEE115" s="168"/>
      <c r="PEF115" s="168"/>
      <c r="PEG115" s="168"/>
      <c r="PEH115" s="168"/>
      <c r="PEI115" s="168"/>
      <c r="PEJ115" s="168"/>
      <c r="PEK115" s="168"/>
      <c r="PEL115" s="168"/>
      <c r="PEM115" s="168"/>
      <c r="PEN115" s="168"/>
      <c r="PEO115" s="168"/>
      <c r="PEP115" s="168"/>
      <c r="PEQ115" s="168"/>
      <c r="PER115" s="168"/>
      <c r="PES115" s="168"/>
      <c r="PET115" s="168"/>
      <c r="PEU115" s="168"/>
      <c r="PEV115" s="168"/>
      <c r="PEW115" s="168"/>
      <c r="PEX115" s="168"/>
      <c r="PEY115" s="168"/>
      <c r="PEZ115" s="168"/>
      <c r="PFA115" s="168"/>
      <c r="PFB115" s="168"/>
      <c r="PFC115" s="168"/>
      <c r="PFD115" s="168"/>
      <c r="PFE115" s="168"/>
      <c r="PFF115" s="168"/>
      <c r="PFG115" s="168"/>
      <c r="PFH115" s="168"/>
      <c r="PFI115" s="168"/>
      <c r="PFJ115" s="168"/>
      <c r="PFK115" s="168"/>
      <c r="PFL115" s="168"/>
      <c r="PFM115" s="168"/>
      <c r="PFN115" s="168"/>
      <c r="PFO115" s="168"/>
      <c r="PFP115" s="168"/>
      <c r="PFQ115" s="168"/>
      <c r="PFR115" s="168"/>
      <c r="PFS115" s="168"/>
      <c r="PFT115" s="168"/>
      <c r="PFU115" s="168"/>
      <c r="PFV115" s="168"/>
      <c r="PFW115" s="168"/>
      <c r="PFX115" s="168"/>
      <c r="PFY115" s="168"/>
      <c r="PFZ115" s="168"/>
      <c r="PGA115" s="168"/>
      <c r="PGB115" s="168"/>
      <c r="PGC115" s="168"/>
      <c r="PGD115" s="168"/>
      <c r="PGE115" s="168"/>
      <c r="PGF115" s="168"/>
      <c r="PGG115" s="168"/>
      <c r="PGH115" s="168"/>
      <c r="PGI115" s="168"/>
      <c r="PGJ115" s="168"/>
      <c r="PGK115" s="168"/>
      <c r="PGL115" s="168"/>
      <c r="PGM115" s="168"/>
      <c r="PGN115" s="168"/>
      <c r="PGO115" s="168"/>
      <c r="PGP115" s="168"/>
      <c r="PGQ115" s="168"/>
      <c r="PGR115" s="168"/>
      <c r="PGS115" s="168"/>
      <c r="PGT115" s="168"/>
      <c r="PGU115" s="168"/>
      <c r="PGV115" s="168"/>
      <c r="PGW115" s="168"/>
      <c r="PGX115" s="168"/>
      <c r="PGY115" s="168"/>
      <c r="PGZ115" s="168"/>
      <c r="PHA115" s="168"/>
      <c r="PHB115" s="168"/>
      <c r="PHC115" s="168"/>
      <c r="PHD115" s="168"/>
      <c r="PHE115" s="168"/>
      <c r="PHF115" s="168"/>
      <c r="PHG115" s="168"/>
      <c r="PHH115" s="168"/>
      <c r="PHI115" s="168"/>
      <c r="PHJ115" s="168"/>
      <c r="PHK115" s="168"/>
      <c r="PHL115" s="168"/>
      <c r="PHM115" s="168"/>
      <c r="PHN115" s="168"/>
      <c r="PHO115" s="168"/>
      <c r="PHP115" s="168"/>
      <c r="PHQ115" s="168"/>
      <c r="PHR115" s="168"/>
      <c r="PHS115" s="168"/>
      <c r="PHT115" s="168"/>
      <c r="PHU115" s="168"/>
      <c r="PHV115" s="168"/>
      <c r="PHW115" s="168"/>
      <c r="PHX115" s="168"/>
      <c r="PHY115" s="168"/>
      <c r="PHZ115" s="168"/>
      <c r="PIA115" s="168"/>
      <c r="PIB115" s="168"/>
      <c r="PIC115" s="168"/>
      <c r="PID115" s="168"/>
      <c r="PIE115" s="168"/>
      <c r="PIF115" s="168"/>
      <c r="PIG115" s="168"/>
      <c r="PIH115" s="168"/>
      <c r="PII115" s="168"/>
      <c r="PIJ115" s="168"/>
      <c r="PIK115" s="168"/>
      <c r="PIL115" s="168"/>
      <c r="PIM115" s="168"/>
      <c r="PIN115" s="168"/>
      <c r="PIO115" s="168"/>
      <c r="PIP115" s="168"/>
      <c r="PIQ115" s="168"/>
      <c r="PIR115" s="168"/>
      <c r="PIS115" s="168"/>
      <c r="PIT115" s="168"/>
      <c r="PIU115" s="168"/>
      <c r="PIV115" s="168"/>
      <c r="PIW115" s="168"/>
      <c r="PIX115" s="168"/>
      <c r="PIY115" s="168"/>
      <c r="PIZ115" s="168"/>
      <c r="PJA115" s="168"/>
      <c r="PJB115" s="168"/>
      <c r="PJC115" s="168"/>
      <c r="PJD115" s="168"/>
      <c r="PJE115" s="168"/>
      <c r="PJF115" s="168"/>
      <c r="PJG115" s="168"/>
      <c r="PJH115" s="168"/>
      <c r="PJI115" s="168"/>
      <c r="PJJ115" s="168"/>
      <c r="PJK115" s="168"/>
      <c r="PJL115" s="168"/>
      <c r="PJM115" s="168"/>
      <c r="PJN115" s="168"/>
      <c r="PJO115" s="168"/>
      <c r="PJP115" s="168"/>
      <c r="PJQ115" s="168"/>
      <c r="PJR115" s="168"/>
      <c r="PJS115" s="168"/>
      <c r="PJT115" s="168"/>
      <c r="PJU115" s="168"/>
      <c r="PJV115" s="168"/>
      <c r="PJW115" s="168"/>
      <c r="PJX115" s="168"/>
      <c r="PJY115" s="168"/>
      <c r="PJZ115" s="168"/>
      <c r="PKA115" s="168"/>
      <c r="PKB115" s="168"/>
      <c r="PKC115" s="168"/>
      <c r="PKD115" s="168"/>
      <c r="PKE115" s="168"/>
      <c r="PKF115" s="168"/>
      <c r="PKG115" s="168"/>
      <c r="PKH115" s="168"/>
      <c r="PKI115" s="168"/>
      <c r="PKJ115" s="168"/>
      <c r="PKK115" s="168"/>
      <c r="PKL115" s="168"/>
      <c r="PKM115" s="168"/>
      <c r="PKN115" s="168"/>
      <c r="PKO115" s="168"/>
      <c r="PKP115" s="168"/>
      <c r="PKQ115" s="168"/>
      <c r="PKR115" s="168"/>
      <c r="PKS115" s="168"/>
      <c r="PKT115" s="168"/>
      <c r="PKU115" s="168"/>
      <c r="PKV115" s="168"/>
      <c r="PKW115" s="168"/>
      <c r="PKX115" s="168"/>
      <c r="PKY115" s="168"/>
      <c r="PKZ115" s="168"/>
      <c r="PLA115" s="168"/>
      <c r="PLB115" s="168"/>
      <c r="PLC115" s="168"/>
      <c r="PLD115" s="168"/>
      <c r="PLE115" s="168"/>
      <c r="PLF115" s="168"/>
      <c r="PLG115" s="168"/>
      <c r="PLH115" s="168"/>
      <c r="PLI115" s="168"/>
      <c r="PLJ115" s="168"/>
      <c r="PLK115" s="168"/>
      <c r="PLL115" s="168"/>
      <c r="PLM115" s="168"/>
      <c r="PLN115" s="168"/>
      <c r="PLO115" s="168"/>
      <c r="PLP115" s="168"/>
      <c r="PLQ115" s="168"/>
      <c r="PLR115" s="168"/>
      <c r="PLS115" s="168"/>
      <c r="PLT115" s="168"/>
      <c r="PLU115" s="168"/>
      <c r="PLV115" s="168"/>
      <c r="PLW115" s="168"/>
      <c r="PLX115" s="168"/>
      <c r="PLY115" s="168"/>
      <c r="PLZ115" s="168"/>
      <c r="PMA115" s="168"/>
      <c r="PMB115" s="168"/>
      <c r="PMC115" s="168"/>
      <c r="PMD115" s="168"/>
      <c r="PME115" s="168"/>
      <c r="PMF115" s="168"/>
      <c r="PMG115" s="168"/>
      <c r="PMH115" s="168"/>
      <c r="PMI115" s="168"/>
      <c r="PMJ115" s="168"/>
      <c r="PMK115" s="168"/>
      <c r="PML115" s="168"/>
      <c r="PMM115" s="168"/>
      <c r="PMN115" s="168"/>
      <c r="PMO115" s="168"/>
      <c r="PMP115" s="168"/>
      <c r="PMQ115" s="168"/>
      <c r="PMR115" s="168"/>
      <c r="PMS115" s="168"/>
      <c r="PMT115" s="168"/>
      <c r="PMU115" s="168"/>
      <c r="PMV115" s="168"/>
      <c r="PMW115" s="168"/>
      <c r="PMX115" s="168"/>
      <c r="PMY115" s="168"/>
      <c r="PMZ115" s="168"/>
      <c r="PNA115" s="168"/>
      <c r="PNB115" s="168"/>
      <c r="PNC115" s="168"/>
      <c r="PND115" s="168"/>
      <c r="PNE115" s="168"/>
      <c r="PNF115" s="168"/>
      <c r="PNG115" s="168"/>
      <c r="PNH115" s="168"/>
      <c r="PNI115" s="168"/>
      <c r="PNJ115" s="168"/>
      <c r="PNK115" s="168"/>
      <c r="PNL115" s="168"/>
      <c r="PNM115" s="168"/>
      <c r="PNN115" s="168"/>
      <c r="PNO115" s="168"/>
      <c r="PNP115" s="168"/>
      <c r="PNQ115" s="168"/>
      <c r="PNR115" s="168"/>
      <c r="PNS115" s="168"/>
      <c r="PNT115" s="168"/>
      <c r="PNU115" s="168"/>
      <c r="PNV115" s="168"/>
      <c r="PNW115" s="168"/>
      <c r="PNX115" s="168"/>
      <c r="PNY115" s="168"/>
      <c r="PNZ115" s="168"/>
      <c r="POA115" s="168"/>
      <c r="POB115" s="168"/>
      <c r="POC115" s="168"/>
      <c r="POD115" s="168"/>
      <c r="POE115" s="168"/>
      <c r="POF115" s="168"/>
      <c r="POG115" s="168"/>
      <c r="POH115" s="168"/>
      <c r="POI115" s="168"/>
      <c r="POJ115" s="168"/>
      <c r="POK115" s="168"/>
      <c r="POL115" s="168"/>
      <c r="POM115" s="168"/>
      <c r="PON115" s="168"/>
      <c r="POO115" s="168"/>
      <c r="POP115" s="168"/>
      <c r="POQ115" s="168"/>
      <c r="POR115" s="168"/>
      <c r="POS115" s="168"/>
      <c r="POT115" s="168"/>
      <c r="POU115" s="168"/>
      <c r="POV115" s="168"/>
      <c r="POW115" s="168"/>
      <c r="POX115" s="168"/>
      <c r="POY115" s="168"/>
      <c r="POZ115" s="168"/>
      <c r="PPA115" s="168"/>
      <c r="PPB115" s="168"/>
      <c r="PPC115" s="168"/>
      <c r="PPD115" s="168"/>
      <c r="PPE115" s="168"/>
      <c r="PPF115" s="168"/>
      <c r="PPG115" s="168"/>
      <c r="PPH115" s="168"/>
      <c r="PPI115" s="168"/>
      <c r="PPJ115" s="168"/>
      <c r="PPK115" s="168"/>
      <c r="PPL115" s="168"/>
      <c r="PPM115" s="168"/>
      <c r="PPN115" s="168"/>
      <c r="PPO115" s="168"/>
      <c r="PPP115" s="168"/>
      <c r="PPQ115" s="168"/>
      <c r="PPR115" s="168"/>
      <c r="PPS115" s="168"/>
      <c r="PPT115" s="168"/>
      <c r="PPU115" s="168"/>
      <c r="PPV115" s="168"/>
      <c r="PPW115" s="168"/>
      <c r="PPX115" s="168"/>
      <c r="PPY115" s="168"/>
      <c r="PPZ115" s="168"/>
      <c r="PQA115" s="168"/>
      <c r="PQB115" s="168"/>
      <c r="PQC115" s="168"/>
      <c r="PQD115" s="168"/>
      <c r="PQE115" s="168"/>
      <c r="PQF115" s="168"/>
      <c r="PQG115" s="168"/>
      <c r="PQH115" s="168"/>
      <c r="PQI115" s="168"/>
      <c r="PQJ115" s="168"/>
      <c r="PQK115" s="168"/>
      <c r="PQL115" s="168"/>
      <c r="PQM115" s="168"/>
      <c r="PQN115" s="168"/>
      <c r="PQO115" s="168"/>
      <c r="PQP115" s="168"/>
      <c r="PQQ115" s="168"/>
      <c r="PQR115" s="168"/>
      <c r="PQS115" s="168"/>
      <c r="PQT115" s="168"/>
      <c r="PQU115" s="168"/>
      <c r="PQV115" s="168"/>
      <c r="PQW115" s="168"/>
      <c r="PQX115" s="168"/>
      <c r="PQY115" s="168"/>
      <c r="PQZ115" s="168"/>
      <c r="PRA115" s="168"/>
      <c r="PRB115" s="168"/>
      <c r="PRC115" s="168"/>
      <c r="PRD115" s="168"/>
      <c r="PRE115" s="168"/>
      <c r="PRF115" s="168"/>
      <c r="PRG115" s="168"/>
      <c r="PRH115" s="168"/>
      <c r="PRI115" s="168"/>
      <c r="PRJ115" s="168"/>
      <c r="PRK115" s="168"/>
      <c r="PRL115" s="168"/>
      <c r="PRM115" s="168"/>
      <c r="PRN115" s="168"/>
      <c r="PRO115" s="168"/>
      <c r="PRP115" s="168"/>
      <c r="PRQ115" s="168"/>
      <c r="PRR115" s="168"/>
      <c r="PRS115" s="168"/>
      <c r="PRT115" s="168"/>
      <c r="PRU115" s="168"/>
      <c r="PRV115" s="168"/>
      <c r="PRW115" s="168"/>
      <c r="PRX115" s="168"/>
      <c r="PRY115" s="168"/>
      <c r="PRZ115" s="168"/>
      <c r="PSA115" s="168"/>
      <c r="PSB115" s="168"/>
      <c r="PSC115" s="168"/>
      <c r="PSD115" s="168"/>
      <c r="PSE115" s="168"/>
      <c r="PSF115" s="168"/>
      <c r="PSG115" s="168"/>
      <c r="PSH115" s="168"/>
      <c r="PSI115" s="168"/>
      <c r="PSJ115" s="168"/>
      <c r="PSK115" s="168"/>
      <c r="PSL115" s="168"/>
      <c r="PSM115" s="168"/>
      <c r="PSN115" s="168"/>
      <c r="PSO115" s="168"/>
      <c r="PSP115" s="168"/>
      <c r="PSQ115" s="168"/>
      <c r="PSR115" s="168"/>
      <c r="PSS115" s="168"/>
      <c r="PST115" s="168"/>
      <c r="PSU115" s="168"/>
      <c r="PSV115" s="168"/>
      <c r="PSW115" s="168"/>
      <c r="PSX115" s="168"/>
      <c r="PSY115" s="168"/>
      <c r="PSZ115" s="168"/>
      <c r="PTA115" s="168"/>
      <c r="PTB115" s="168"/>
      <c r="PTC115" s="168"/>
      <c r="PTD115" s="168"/>
      <c r="PTE115" s="168"/>
      <c r="PTF115" s="168"/>
      <c r="PTG115" s="168"/>
      <c r="PTH115" s="168"/>
      <c r="PTI115" s="168"/>
      <c r="PTJ115" s="168"/>
      <c r="PTK115" s="168"/>
      <c r="PTL115" s="168"/>
      <c r="PTM115" s="168"/>
      <c r="PTN115" s="168"/>
      <c r="PTO115" s="168"/>
      <c r="PTP115" s="168"/>
      <c r="PTQ115" s="168"/>
      <c r="PTR115" s="168"/>
      <c r="PTS115" s="168"/>
      <c r="PTT115" s="168"/>
      <c r="PTU115" s="168"/>
      <c r="PTV115" s="168"/>
      <c r="PTW115" s="168"/>
      <c r="PTX115" s="168"/>
      <c r="PTY115" s="168"/>
      <c r="PTZ115" s="168"/>
      <c r="PUA115" s="168"/>
      <c r="PUB115" s="168"/>
      <c r="PUC115" s="168"/>
      <c r="PUD115" s="168"/>
      <c r="PUE115" s="168"/>
      <c r="PUF115" s="168"/>
      <c r="PUG115" s="168"/>
      <c r="PUH115" s="168"/>
      <c r="PUI115" s="168"/>
      <c r="PUJ115" s="168"/>
      <c r="PUK115" s="168"/>
      <c r="PUL115" s="168"/>
      <c r="PUM115" s="168"/>
      <c r="PUN115" s="168"/>
      <c r="PUO115" s="168"/>
      <c r="PUP115" s="168"/>
      <c r="PUQ115" s="168"/>
      <c r="PUR115" s="168"/>
      <c r="PUS115" s="168"/>
      <c r="PUT115" s="168"/>
      <c r="PUU115" s="168"/>
      <c r="PUV115" s="168"/>
      <c r="PUW115" s="168"/>
      <c r="PUX115" s="168"/>
      <c r="PUY115" s="168"/>
      <c r="PUZ115" s="168"/>
      <c r="PVA115" s="168"/>
      <c r="PVB115" s="168"/>
      <c r="PVC115" s="168"/>
      <c r="PVD115" s="168"/>
      <c r="PVE115" s="168"/>
      <c r="PVF115" s="168"/>
      <c r="PVG115" s="168"/>
      <c r="PVH115" s="168"/>
      <c r="PVI115" s="168"/>
      <c r="PVJ115" s="168"/>
      <c r="PVK115" s="168"/>
      <c r="PVL115" s="168"/>
      <c r="PVM115" s="168"/>
      <c r="PVN115" s="168"/>
      <c r="PVO115" s="168"/>
      <c r="PVP115" s="168"/>
      <c r="PVQ115" s="168"/>
      <c r="PVR115" s="168"/>
      <c r="PVS115" s="168"/>
      <c r="PVT115" s="168"/>
      <c r="PVU115" s="168"/>
      <c r="PVV115" s="168"/>
      <c r="PVW115" s="168"/>
      <c r="PVX115" s="168"/>
      <c r="PVY115" s="168"/>
      <c r="PVZ115" s="168"/>
      <c r="PWA115" s="168"/>
      <c r="PWB115" s="168"/>
      <c r="PWC115" s="168"/>
      <c r="PWD115" s="168"/>
      <c r="PWE115" s="168"/>
      <c r="PWF115" s="168"/>
      <c r="PWG115" s="168"/>
      <c r="PWH115" s="168"/>
      <c r="PWI115" s="168"/>
      <c r="PWJ115" s="168"/>
      <c r="PWK115" s="168"/>
      <c r="PWL115" s="168"/>
      <c r="PWM115" s="168"/>
      <c r="PWN115" s="168"/>
      <c r="PWO115" s="168"/>
      <c r="PWP115" s="168"/>
      <c r="PWQ115" s="168"/>
      <c r="PWR115" s="168"/>
      <c r="PWS115" s="168"/>
      <c r="PWT115" s="168"/>
      <c r="PWU115" s="168"/>
      <c r="PWV115" s="168"/>
      <c r="PWW115" s="168"/>
      <c r="PWX115" s="168"/>
      <c r="PWY115" s="168"/>
      <c r="PWZ115" s="168"/>
      <c r="PXA115" s="168"/>
      <c r="PXB115" s="168"/>
      <c r="PXC115" s="168"/>
      <c r="PXD115" s="168"/>
      <c r="PXE115" s="168"/>
      <c r="PXF115" s="168"/>
      <c r="PXG115" s="168"/>
      <c r="PXH115" s="168"/>
      <c r="PXI115" s="168"/>
      <c r="PXJ115" s="168"/>
      <c r="PXK115" s="168"/>
      <c r="PXL115" s="168"/>
      <c r="PXM115" s="168"/>
      <c r="PXN115" s="168"/>
      <c r="PXO115" s="168"/>
      <c r="PXP115" s="168"/>
      <c r="PXQ115" s="168"/>
      <c r="PXR115" s="168"/>
      <c r="PXS115" s="168"/>
      <c r="PXT115" s="168"/>
      <c r="PXU115" s="168"/>
      <c r="PXV115" s="168"/>
      <c r="PXW115" s="168"/>
      <c r="PXX115" s="168"/>
      <c r="PXY115" s="168"/>
      <c r="PXZ115" s="168"/>
      <c r="PYA115" s="168"/>
      <c r="PYB115" s="168"/>
      <c r="PYC115" s="168"/>
      <c r="PYD115" s="168"/>
      <c r="PYE115" s="168"/>
      <c r="PYF115" s="168"/>
      <c r="PYG115" s="168"/>
      <c r="PYH115" s="168"/>
      <c r="PYI115" s="168"/>
      <c r="PYJ115" s="168"/>
      <c r="PYK115" s="168"/>
      <c r="PYL115" s="168"/>
      <c r="PYM115" s="168"/>
      <c r="PYN115" s="168"/>
      <c r="PYO115" s="168"/>
      <c r="PYP115" s="168"/>
      <c r="PYQ115" s="168"/>
      <c r="PYR115" s="168"/>
      <c r="PYS115" s="168"/>
      <c r="PYT115" s="168"/>
      <c r="PYU115" s="168"/>
      <c r="PYV115" s="168"/>
      <c r="PYW115" s="168"/>
      <c r="PYX115" s="168"/>
      <c r="PYY115" s="168"/>
      <c r="PYZ115" s="168"/>
      <c r="PZA115" s="168"/>
      <c r="PZB115" s="168"/>
      <c r="PZC115" s="168"/>
      <c r="PZD115" s="168"/>
      <c r="PZE115" s="168"/>
      <c r="PZF115" s="168"/>
      <c r="PZG115" s="168"/>
      <c r="PZH115" s="168"/>
      <c r="PZI115" s="168"/>
      <c r="PZJ115" s="168"/>
      <c r="PZK115" s="168"/>
      <c r="PZL115" s="168"/>
      <c r="PZM115" s="168"/>
      <c r="PZN115" s="168"/>
      <c r="PZO115" s="168"/>
      <c r="PZP115" s="168"/>
      <c r="PZQ115" s="168"/>
      <c r="PZR115" s="168"/>
      <c r="PZS115" s="168"/>
      <c r="PZT115" s="168"/>
      <c r="PZU115" s="168"/>
      <c r="PZV115" s="168"/>
      <c r="PZW115" s="168"/>
      <c r="PZX115" s="168"/>
      <c r="PZY115" s="168"/>
      <c r="PZZ115" s="168"/>
      <c r="QAA115" s="168"/>
      <c r="QAB115" s="168"/>
      <c r="QAC115" s="168"/>
      <c r="QAD115" s="168"/>
      <c r="QAE115" s="168"/>
      <c r="QAF115" s="168"/>
      <c r="QAG115" s="168"/>
      <c r="QAH115" s="168"/>
      <c r="QAI115" s="168"/>
      <c r="QAJ115" s="168"/>
      <c r="QAK115" s="168"/>
      <c r="QAL115" s="168"/>
      <c r="QAM115" s="168"/>
      <c r="QAN115" s="168"/>
      <c r="QAO115" s="168"/>
      <c r="QAP115" s="168"/>
      <c r="QAQ115" s="168"/>
      <c r="QAR115" s="168"/>
      <c r="QAS115" s="168"/>
      <c r="QAT115" s="168"/>
      <c r="QAU115" s="168"/>
      <c r="QAV115" s="168"/>
      <c r="QAW115" s="168"/>
      <c r="QAX115" s="168"/>
      <c r="QAY115" s="168"/>
      <c r="QAZ115" s="168"/>
      <c r="QBA115" s="168"/>
      <c r="QBB115" s="168"/>
      <c r="QBC115" s="168"/>
      <c r="QBD115" s="168"/>
      <c r="QBE115" s="168"/>
      <c r="QBF115" s="168"/>
      <c r="QBG115" s="168"/>
      <c r="QBH115" s="168"/>
      <c r="QBI115" s="168"/>
      <c r="QBJ115" s="168"/>
      <c r="QBK115" s="168"/>
      <c r="QBL115" s="168"/>
      <c r="QBM115" s="168"/>
      <c r="QBN115" s="168"/>
      <c r="QBO115" s="168"/>
      <c r="QBP115" s="168"/>
      <c r="QBQ115" s="168"/>
      <c r="QBR115" s="168"/>
      <c r="QBS115" s="168"/>
      <c r="QBT115" s="168"/>
      <c r="QBU115" s="168"/>
      <c r="QBV115" s="168"/>
      <c r="QBW115" s="168"/>
      <c r="QBX115" s="168"/>
      <c r="QBY115" s="168"/>
      <c r="QBZ115" s="168"/>
      <c r="QCA115" s="168"/>
      <c r="QCB115" s="168"/>
      <c r="QCC115" s="168"/>
      <c r="QCD115" s="168"/>
      <c r="QCE115" s="168"/>
      <c r="QCF115" s="168"/>
      <c r="QCG115" s="168"/>
      <c r="QCH115" s="168"/>
      <c r="QCI115" s="168"/>
      <c r="QCJ115" s="168"/>
      <c r="QCK115" s="168"/>
      <c r="QCL115" s="168"/>
      <c r="QCM115" s="168"/>
      <c r="QCN115" s="168"/>
      <c r="QCO115" s="168"/>
      <c r="QCP115" s="168"/>
      <c r="QCQ115" s="168"/>
      <c r="QCR115" s="168"/>
      <c r="QCS115" s="168"/>
      <c r="QCT115" s="168"/>
      <c r="QCU115" s="168"/>
      <c r="QCV115" s="168"/>
      <c r="QCW115" s="168"/>
      <c r="QCX115" s="168"/>
      <c r="QCY115" s="168"/>
      <c r="QCZ115" s="168"/>
      <c r="QDA115" s="168"/>
      <c r="QDB115" s="168"/>
      <c r="QDC115" s="168"/>
      <c r="QDD115" s="168"/>
      <c r="QDE115" s="168"/>
      <c r="QDF115" s="168"/>
      <c r="QDG115" s="168"/>
      <c r="QDH115" s="168"/>
      <c r="QDI115" s="168"/>
      <c r="QDJ115" s="168"/>
      <c r="QDK115" s="168"/>
      <c r="QDL115" s="168"/>
      <c r="QDM115" s="168"/>
      <c r="QDN115" s="168"/>
      <c r="QDO115" s="168"/>
      <c r="QDP115" s="168"/>
      <c r="QDQ115" s="168"/>
      <c r="QDR115" s="168"/>
      <c r="QDS115" s="168"/>
      <c r="QDT115" s="168"/>
      <c r="QDU115" s="168"/>
      <c r="QDV115" s="168"/>
      <c r="QDW115" s="168"/>
      <c r="QDX115" s="168"/>
      <c r="QDY115" s="168"/>
      <c r="QDZ115" s="168"/>
      <c r="QEA115" s="168"/>
      <c r="QEB115" s="168"/>
      <c r="QEC115" s="168"/>
      <c r="QED115" s="168"/>
      <c r="QEE115" s="168"/>
      <c r="QEF115" s="168"/>
      <c r="QEG115" s="168"/>
      <c r="QEH115" s="168"/>
      <c r="QEI115" s="168"/>
      <c r="QEJ115" s="168"/>
      <c r="QEK115" s="168"/>
      <c r="QEL115" s="168"/>
      <c r="QEM115" s="168"/>
      <c r="QEN115" s="168"/>
      <c r="QEO115" s="168"/>
      <c r="QEP115" s="168"/>
      <c r="QEQ115" s="168"/>
      <c r="QER115" s="168"/>
      <c r="QES115" s="168"/>
      <c r="QET115" s="168"/>
      <c r="QEU115" s="168"/>
      <c r="QEV115" s="168"/>
      <c r="QEW115" s="168"/>
      <c r="QEX115" s="168"/>
      <c r="QEY115" s="168"/>
      <c r="QEZ115" s="168"/>
      <c r="QFA115" s="168"/>
      <c r="QFB115" s="168"/>
      <c r="QFC115" s="168"/>
      <c r="QFD115" s="168"/>
      <c r="QFE115" s="168"/>
      <c r="QFF115" s="168"/>
      <c r="QFG115" s="168"/>
      <c r="QFH115" s="168"/>
      <c r="QFI115" s="168"/>
      <c r="QFJ115" s="168"/>
      <c r="QFK115" s="168"/>
      <c r="QFL115" s="168"/>
      <c r="QFM115" s="168"/>
      <c r="QFN115" s="168"/>
      <c r="QFO115" s="168"/>
      <c r="QFP115" s="168"/>
      <c r="QFQ115" s="168"/>
      <c r="QFR115" s="168"/>
      <c r="QFS115" s="168"/>
      <c r="QFT115" s="168"/>
      <c r="QFU115" s="168"/>
      <c r="QFV115" s="168"/>
      <c r="QFW115" s="168"/>
      <c r="QFX115" s="168"/>
      <c r="QFY115" s="168"/>
      <c r="QFZ115" s="168"/>
      <c r="QGA115" s="168"/>
      <c r="QGB115" s="168"/>
      <c r="QGC115" s="168"/>
      <c r="QGD115" s="168"/>
      <c r="QGE115" s="168"/>
      <c r="QGF115" s="168"/>
      <c r="QGG115" s="168"/>
      <c r="QGH115" s="168"/>
      <c r="QGI115" s="168"/>
      <c r="QGJ115" s="168"/>
      <c r="QGK115" s="168"/>
      <c r="QGL115" s="168"/>
      <c r="QGM115" s="168"/>
      <c r="QGN115" s="168"/>
      <c r="QGO115" s="168"/>
      <c r="QGP115" s="168"/>
      <c r="QGQ115" s="168"/>
      <c r="QGR115" s="168"/>
      <c r="QGS115" s="168"/>
      <c r="QGT115" s="168"/>
      <c r="QGU115" s="168"/>
      <c r="QGV115" s="168"/>
      <c r="QGW115" s="168"/>
      <c r="QGX115" s="168"/>
      <c r="QGY115" s="168"/>
      <c r="QGZ115" s="168"/>
      <c r="QHA115" s="168"/>
      <c r="QHB115" s="168"/>
      <c r="QHC115" s="168"/>
      <c r="QHD115" s="168"/>
      <c r="QHE115" s="168"/>
      <c r="QHF115" s="168"/>
      <c r="QHG115" s="168"/>
      <c r="QHH115" s="168"/>
      <c r="QHI115" s="168"/>
      <c r="QHJ115" s="168"/>
      <c r="QHK115" s="168"/>
      <c r="QHL115" s="168"/>
      <c r="QHM115" s="168"/>
      <c r="QHN115" s="168"/>
      <c r="QHO115" s="168"/>
      <c r="QHP115" s="168"/>
      <c r="QHQ115" s="168"/>
      <c r="QHR115" s="168"/>
      <c r="QHS115" s="168"/>
      <c r="QHT115" s="168"/>
      <c r="QHU115" s="168"/>
      <c r="QHV115" s="168"/>
      <c r="QHW115" s="168"/>
      <c r="QHX115" s="168"/>
      <c r="QHY115" s="168"/>
      <c r="QHZ115" s="168"/>
      <c r="QIA115" s="168"/>
      <c r="QIB115" s="168"/>
      <c r="QIC115" s="168"/>
      <c r="QID115" s="168"/>
      <c r="QIE115" s="168"/>
      <c r="QIF115" s="168"/>
      <c r="QIG115" s="168"/>
      <c r="QIH115" s="168"/>
      <c r="QII115" s="168"/>
      <c r="QIJ115" s="168"/>
      <c r="QIK115" s="168"/>
      <c r="QIL115" s="168"/>
      <c r="QIM115" s="168"/>
      <c r="QIN115" s="168"/>
      <c r="QIO115" s="168"/>
      <c r="QIP115" s="168"/>
      <c r="QIQ115" s="168"/>
      <c r="QIR115" s="168"/>
      <c r="QIS115" s="168"/>
      <c r="QIT115" s="168"/>
      <c r="QIU115" s="168"/>
      <c r="QIV115" s="168"/>
      <c r="QIW115" s="168"/>
      <c r="QIX115" s="168"/>
      <c r="QIY115" s="168"/>
      <c r="QIZ115" s="168"/>
      <c r="QJA115" s="168"/>
      <c r="QJB115" s="168"/>
      <c r="QJC115" s="168"/>
      <c r="QJD115" s="168"/>
      <c r="QJE115" s="168"/>
      <c r="QJF115" s="168"/>
      <c r="QJG115" s="168"/>
      <c r="QJH115" s="168"/>
      <c r="QJI115" s="168"/>
      <c r="QJJ115" s="168"/>
      <c r="QJK115" s="168"/>
      <c r="QJL115" s="168"/>
      <c r="QJM115" s="168"/>
      <c r="QJN115" s="168"/>
      <c r="QJO115" s="168"/>
      <c r="QJP115" s="168"/>
      <c r="QJQ115" s="168"/>
      <c r="QJR115" s="168"/>
      <c r="QJS115" s="168"/>
      <c r="QJT115" s="168"/>
      <c r="QJU115" s="168"/>
      <c r="QJV115" s="168"/>
      <c r="QJW115" s="168"/>
      <c r="QJX115" s="168"/>
      <c r="QJY115" s="168"/>
      <c r="QJZ115" s="168"/>
      <c r="QKA115" s="168"/>
      <c r="QKB115" s="168"/>
      <c r="QKC115" s="168"/>
      <c r="QKD115" s="168"/>
      <c r="QKE115" s="168"/>
      <c r="QKF115" s="168"/>
      <c r="QKG115" s="168"/>
      <c r="QKH115" s="168"/>
      <c r="QKI115" s="168"/>
      <c r="QKJ115" s="168"/>
      <c r="QKK115" s="168"/>
      <c r="QKL115" s="168"/>
      <c r="QKM115" s="168"/>
      <c r="QKN115" s="168"/>
      <c r="QKO115" s="168"/>
      <c r="QKP115" s="168"/>
      <c r="QKQ115" s="168"/>
      <c r="QKR115" s="168"/>
      <c r="QKS115" s="168"/>
      <c r="QKT115" s="168"/>
      <c r="QKU115" s="168"/>
      <c r="QKV115" s="168"/>
      <c r="QKW115" s="168"/>
      <c r="QKX115" s="168"/>
      <c r="QKY115" s="168"/>
      <c r="QKZ115" s="168"/>
      <c r="QLA115" s="168"/>
      <c r="QLB115" s="168"/>
      <c r="QLC115" s="168"/>
      <c r="QLD115" s="168"/>
      <c r="QLE115" s="168"/>
      <c r="QLF115" s="168"/>
      <c r="QLG115" s="168"/>
      <c r="QLH115" s="168"/>
      <c r="QLI115" s="168"/>
      <c r="QLJ115" s="168"/>
      <c r="QLK115" s="168"/>
      <c r="QLL115" s="168"/>
      <c r="QLM115" s="168"/>
      <c r="QLN115" s="168"/>
      <c r="QLO115" s="168"/>
      <c r="QLP115" s="168"/>
      <c r="QLQ115" s="168"/>
      <c r="QLR115" s="168"/>
      <c r="QLS115" s="168"/>
      <c r="QLT115" s="168"/>
      <c r="QLU115" s="168"/>
      <c r="QLV115" s="168"/>
      <c r="QLW115" s="168"/>
      <c r="QLX115" s="168"/>
      <c r="QLY115" s="168"/>
      <c r="QLZ115" s="168"/>
      <c r="QMA115" s="168"/>
      <c r="QMB115" s="168"/>
      <c r="QMC115" s="168"/>
      <c r="QMD115" s="168"/>
      <c r="QME115" s="168"/>
      <c r="QMF115" s="168"/>
      <c r="QMG115" s="168"/>
      <c r="QMH115" s="168"/>
      <c r="QMI115" s="168"/>
      <c r="QMJ115" s="168"/>
      <c r="QMK115" s="168"/>
      <c r="QML115" s="168"/>
      <c r="QMM115" s="168"/>
      <c r="QMN115" s="168"/>
      <c r="QMO115" s="168"/>
      <c r="QMP115" s="168"/>
      <c r="QMQ115" s="168"/>
      <c r="QMR115" s="168"/>
      <c r="QMS115" s="168"/>
      <c r="QMT115" s="168"/>
      <c r="QMU115" s="168"/>
      <c r="QMV115" s="168"/>
      <c r="QMW115" s="168"/>
      <c r="QMX115" s="168"/>
      <c r="QMY115" s="168"/>
      <c r="QMZ115" s="168"/>
      <c r="QNA115" s="168"/>
      <c r="QNB115" s="168"/>
      <c r="QNC115" s="168"/>
      <c r="QND115" s="168"/>
      <c r="QNE115" s="168"/>
      <c r="QNF115" s="168"/>
      <c r="QNG115" s="168"/>
      <c r="QNH115" s="168"/>
      <c r="QNI115" s="168"/>
      <c r="QNJ115" s="168"/>
      <c r="QNK115" s="168"/>
      <c r="QNL115" s="168"/>
      <c r="QNM115" s="168"/>
      <c r="QNN115" s="168"/>
      <c r="QNO115" s="168"/>
      <c r="QNP115" s="168"/>
      <c r="QNQ115" s="168"/>
      <c r="QNR115" s="168"/>
      <c r="QNS115" s="168"/>
      <c r="QNT115" s="168"/>
      <c r="QNU115" s="168"/>
      <c r="QNV115" s="168"/>
      <c r="QNW115" s="168"/>
      <c r="QNX115" s="168"/>
      <c r="QNY115" s="168"/>
      <c r="QNZ115" s="168"/>
      <c r="QOA115" s="168"/>
      <c r="QOB115" s="168"/>
      <c r="QOC115" s="168"/>
      <c r="QOD115" s="168"/>
      <c r="QOE115" s="168"/>
      <c r="QOF115" s="168"/>
      <c r="QOG115" s="168"/>
      <c r="QOH115" s="168"/>
      <c r="QOI115" s="168"/>
      <c r="QOJ115" s="168"/>
      <c r="QOK115" s="168"/>
      <c r="QOL115" s="168"/>
      <c r="QOM115" s="168"/>
      <c r="QON115" s="168"/>
      <c r="QOO115" s="168"/>
      <c r="QOP115" s="168"/>
      <c r="QOQ115" s="168"/>
      <c r="QOR115" s="168"/>
      <c r="QOS115" s="168"/>
      <c r="QOT115" s="168"/>
      <c r="QOU115" s="168"/>
      <c r="QOV115" s="168"/>
      <c r="QOW115" s="168"/>
      <c r="QOX115" s="168"/>
      <c r="QOY115" s="168"/>
      <c r="QOZ115" s="168"/>
      <c r="QPA115" s="168"/>
      <c r="QPB115" s="168"/>
      <c r="QPC115" s="168"/>
      <c r="QPD115" s="168"/>
      <c r="QPE115" s="168"/>
      <c r="QPF115" s="168"/>
      <c r="QPG115" s="168"/>
      <c r="QPH115" s="168"/>
      <c r="QPI115" s="168"/>
      <c r="QPJ115" s="168"/>
      <c r="QPK115" s="168"/>
      <c r="QPL115" s="168"/>
      <c r="QPM115" s="168"/>
      <c r="QPN115" s="168"/>
      <c r="QPO115" s="168"/>
      <c r="QPP115" s="168"/>
      <c r="QPQ115" s="168"/>
      <c r="QPR115" s="168"/>
      <c r="QPS115" s="168"/>
      <c r="QPT115" s="168"/>
      <c r="QPU115" s="168"/>
      <c r="QPV115" s="168"/>
      <c r="QPW115" s="168"/>
      <c r="QPX115" s="168"/>
      <c r="QPY115" s="168"/>
      <c r="QPZ115" s="168"/>
      <c r="QQA115" s="168"/>
      <c r="QQB115" s="168"/>
      <c r="QQC115" s="168"/>
      <c r="QQD115" s="168"/>
      <c r="QQE115" s="168"/>
      <c r="QQF115" s="168"/>
      <c r="QQG115" s="168"/>
      <c r="QQH115" s="168"/>
      <c r="QQI115" s="168"/>
      <c r="QQJ115" s="168"/>
      <c r="QQK115" s="168"/>
      <c r="QQL115" s="168"/>
      <c r="QQM115" s="168"/>
      <c r="QQN115" s="168"/>
      <c r="QQO115" s="168"/>
      <c r="QQP115" s="168"/>
      <c r="QQQ115" s="168"/>
      <c r="QQR115" s="168"/>
      <c r="QQS115" s="168"/>
      <c r="QQT115" s="168"/>
      <c r="QQU115" s="168"/>
      <c r="QQV115" s="168"/>
      <c r="QQW115" s="168"/>
      <c r="QQX115" s="168"/>
      <c r="QQY115" s="168"/>
      <c r="QQZ115" s="168"/>
      <c r="QRA115" s="168"/>
      <c r="QRB115" s="168"/>
      <c r="QRC115" s="168"/>
      <c r="QRD115" s="168"/>
      <c r="QRE115" s="168"/>
      <c r="QRF115" s="168"/>
      <c r="QRG115" s="168"/>
      <c r="QRH115" s="168"/>
      <c r="QRI115" s="168"/>
      <c r="QRJ115" s="168"/>
      <c r="QRK115" s="168"/>
      <c r="QRL115" s="168"/>
      <c r="QRM115" s="168"/>
      <c r="QRN115" s="168"/>
      <c r="QRO115" s="168"/>
      <c r="QRP115" s="168"/>
      <c r="QRQ115" s="168"/>
      <c r="QRR115" s="168"/>
      <c r="QRS115" s="168"/>
      <c r="QRT115" s="168"/>
      <c r="QRU115" s="168"/>
      <c r="QRV115" s="168"/>
      <c r="QRW115" s="168"/>
      <c r="QRX115" s="168"/>
      <c r="QRY115" s="168"/>
      <c r="QRZ115" s="168"/>
      <c r="QSA115" s="168"/>
      <c r="QSB115" s="168"/>
      <c r="QSC115" s="168"/>
      <c r="QSD115" s="168"/>
      <c r="QSE115" s="168"/>
      <c r="QSF115" s="168"/>
      <c r="QSG115" s="168"/>
      <c r="QSH115" s="168"/>
      <c r="QSI115" s="168"/>
      <c r="QSJ115" s="168"/>
      <c r="QSK115" s="168"/>
      <c r="QSL115" s="168"/>
      <c r="QSM115" s="168"/>
      <c r="QSN115" s="168"/>
      <c r="QSO115" s="168"/>
      <c r="QSP115" s="168"/>
      <c r="QSQ115" s="168"/>
      <c r="QSR115" s="168"/>
      <c r="QSS115" s="168"/>
      <c r="QST115" s="168"/>
      <c r="QSU115" s="168"/>
      <c r="QSV115" s="168"/>
      <c r="QSW115" s="168"/>
      <c r="QSX115" s="168"/>
      <c r="QSY115" s="168"/>
      <c r="QSZ115" s="168"/>
      <c r="QTA115" s="168"/>
      <c r="QTB115" s="168"/>
      <c r="QTC115" s="168"/>
      <c r="QTD115" s="168"/>
      <c r="QTE115" s="168"/>
      <c r="QTF115" s="168"/>
      <c r="QTG115" s="168"/>
      <c r="QTH115" s="168"/>
      <c r="QTI115" s="168"/>
      <c r="QTJ115" s="168"/>
      <c r="QTK115" s="168"/>
      <c r="QTL115" s="168"/>
      <c r="QTM115" s="168"/>
      <c r="QTN115" s="168"/>
      <c r="QTO115" s="168"/>
      <c r="QTP115" s="168"/>
      <c r="QTQ115" s="168"/>
      <c r="QTR115" s="168"/>
      <c r="QTS115" s="168"/>
      <c r="QTT115" s="168"/>
      <c r="QTU115" s="168"/>
      <c r="QTV115" s="168"/>
      <c r="QTW115" s="168"/>
      <c r="QTX115" s="168"/>
      <c r="QTY115" s="168"/>
      <c r="QTZ115" s="168"/>
      <c r="QUA115" s="168"/>
      <c r="QUB115" s="168"/>
      <c r="QUC115" s="168"/>
      <c r="QUD115" s="168"/>
      <c r="QUE115" s="168"/>
      <c r="QUF115" s="168"/>
      <c r="QUG115" s="168"/>
      <c r="QUH115" s="168"/>
      <c r="QUI115" s="168"/>
      <c r="QUJ115" s="168"/>
      <c r="QUK115" s="168"/>
      <c r="QUL115" s="168"/>
      <c r="QUM115" s="168"/>
      <c r="QUN115" s="168"/>
      <c r="QUO115" s="168"/>
      <c r="QUP115" s="168"/>
      <c r="QUQ115" s="168"/>
      <c r="QUR115" s="168"/>
      <c r="QUS115" s="168"/>
      <c r="QUT115" s="168"/>
      <c r="QUU115" s="168"/>
      <c r="QUV115" s="168"/>
      <c r="QUW115" s="168"/>
      <c r="QUX115" s="168"/>
      <c r="QUY115" s="168"/>
      <c r="QUZ115" s="168"/>
      <c r="QVA115" s="168"/>
      <c r="QVB115" s="168"/>
      <c r="QVC115" s="168"/>
      <c r="QVD115" s="168"/>
      <c r="QVE115" s="168"/>
      <c r="QVF115" s="168"/>
      <c r="QVG115" s="168"/>
      <c r="QVH115" s="168"/>
      <c r="QVI115" s="168"/>
      <c r="QVJ115" s="168"/>
      <c r="QVK115" s="168"/>
      <c r="QVL115" s="168"/>
      <c r="QVM115" s="168"/>
      <c r="QVN115" s="168"/>
      <c r="QVO115" s="168"/>
      <c r="QVP115" s="168"/>
      <c r="QVQ115" s="168"/>
      <c r="QVR115" s="168"/>
      <c r="QVS115" s="168"/>
      <c r="QVT115" s="168"/>
      <c r="QVU115" s="168"/>
      <c r="QVV115" s="168"/>
      <c r="QVW115" s="168"/>
      <c r="QVX115" s="168"/>
      <c r="QVY115" s="168"/>
      <c r="QVZ115" s="168"/>
      <c r="QWA115" s="168"/>
      <c r="QWB115" s="168"/>
      <c r="QWC115" s="168"/>
      <c r="QWD115" s="168"/>
      <c r="QWE115" s="168"/>
      <c r="QWF115" s="168"/>
      <c r="QWG115" s="168"/>
      <c r="QWH115" s="168"/>
      <c r="QWI115" s="168"/>
      <c r="QWJ115" s="168"/>
      <c r="QWK115" s="168"/>
      <c r="QWL115" s="168"/>
      <c r="QWM115" s="168"/>
      <c r="QWN115" s="168"/>
      <c r="QWO115" s="168"/>
      <c r="QWP115" s="168"/>
      <c r="QWQ115" s="168"/>
      <c r="QWR115" s="168"/>
      <c r="QWS115" s="168"/>
      <c r="QWT115" s="168"/>
      <c r="QWU115" s="168"/>
      <c r="QWV115" s="168"/>
      <c r="QWW115" s="168"/>
      <c r="QWX115" s="168"/>
      <c r="QWY115" s="168"/>
      <c r="QWZ115" s="168"/>
      <c r="QXA115" s="168"/>
      <c r="QXB115" s="168"/>
      <c r="QXC115" s="168"/>
      <c r="QXD115" s="168"/>
      <c r="QXE115" s="168"/>
      <c r="QXF115" s="168"/>
      <c r="QXG115" s="168"/>
      <c r="QXH115" s="168"/>
      <c r="QXI115" s="168"/>
      <c r="QXJ115" s="168"/>
      <c r="QXK115" s="168"/>
      <c r="QXL115" s="168"/>
      <c r="QXM115" s="168"/>
      <c r="QXN115" s="168"/>
      <c r="QXO115" s="168"/>
      <c r="QXP115" s="168"/>
      <c r="QXQ115" s="168"/>
      <c r="QXR115" s="168"/>
      <c r="QXS115" s="168"/>
      <c r="QXT115" s="168"/>
      <c r="QXU115" s="168"/>
      <c r="QXV115" s="168"/>
      <c r="QXW115" s="168"/>
      <c r="QXX115" s="168"/>
      <c r="QXY115" s="168"/>
      <c r="QXZ115" s="168"/>
      <c r="QYA115" s="168"/>
      <c r="QYB115" s="168"/>
      <c r="QYC115" s="168"/>
      <c r="QYD115" s="168"/>
      <c r="QYE115" s="168"/>
      <c r="QYF115" s="168"/>
      <c r="QYG115" s="168"/>
      <c r="QYH115" s="168"/>
      <c r="QYI115" s="168"/>
      <c r="QYJ115" s="168"/>
      <c r="QYK115" s="168"/>
      <c r="QYL115" s="168"/>
      <c r="QYM115" s="168"/>
      <c r="QYN115" s="168"/>
      <c r="QYO115" s="168"/>
      <c r="QYP115" s="168"/>
      <c r="QYQ115" s="168"/>
      <c r="QYR115" s="168"/>
      <c r="QYS115" s="168"/>
      <c r="QYT115" s="168"/>
      <c r="QYU115" s="168"/>
      <c r="QYV115" s="168"/>
      <c r="QYW115" s="168"/>
      <c r="QYX115" s="168"/>
      <c r="QYY115" s="168"/>
      <c r="QYZ115" s="168"/>
      <c r="QZA115" s="168"/>
      <c r="QZB115" s="168"/>
      <c r="QZC115" s="168"/>
      <c r="QZD115" s="168"/>
      <c r="QZE115" s="168"/>
      <c r="QZF115" s="168"/>
      <c r="QZG115" s="168"/>
      <c r="QZH115" s="168"/>
      <c r="QZI115" s="168"/>
      <c r="QZJ115" s="168"/>
      <c r="QZK115" s="168"/>
      <c r="QZL115" s="168"/>
      <c r="QZM115" s="168"/>
      <c r="QZN115" s="168"/>
      <c r="QZO115" s="168"/>
      <c r="QZP115" s="168"/>
      <c r="QZQ115" s="168"/>
      <c r="QZR115" s="168"/>
      <c r="QZS115" s="168"/>
      <c r="QZT115" s="168"/>
      <c r="QZU115" s="168"/>
      <c r="QZV115" s="168"/>
      <c r="QZW115" s="168"/>
      <c r="QZX115" s="168"/>
      <c r="QZY115" s="168"/>
      <c r="QZZ115" s="168"/>
      <c r="RAA115" s="168"/>
      <c r="RAB115" s="168"/>
      <c r="RAC115" s="168"/>
      <c r="RAD115" s="168"/>
      <c r="RAE115" s="168"/>
      <c r="RAF115" s="168"/>
      <c r="RAG115" s="168"/>
      <c r="RAH115" s="168"/>
      <c r="RAI115" s="168"/>
      <c r="RAJ115" s="168"/>
      <c r="RAK115" s="168"/>
      <c r="RAL115" s="168"/>
      <c r="RAM115" s="168"/>
      <c r="RAN115" s="168"/>
      <c r="RAO115" s="168"/>
      <c r="RAP115" s="168"/>
      <c r="RAQ115" s="168"/>
      <c r="RAR115" s="168"/>
      <c r="RAS115" s="168"/>
      <c r="RAT115" s="168"/>
      <c r="RAU115" s="168"/>
      <c r="RAV115" s="168"/>
      <c r="RAW115" s="168"/>
      <c r="RAX115" s="168"/>
      <c r="RAY115" s="168"/>
      <c r="RAZ115" s="168"/>
      <c r="RBA115" s="168"/>
      <c r="RBB115" s="168"/>
      <c r="RBC115" s="168"/>
      <c r="RBD115" s="168"/>
      <c r="RBE115" s="168"/>
      <c r="RBF115" s="168"/>
      <c r="RBG115" s="168"/>
      <c r="RBH115" s="168"/>
      <c r="RBI115" s="168"/>
      <c r="RBJ115" s="168"/>
      <c r="RBK115" s="168"/>
      <c r="RBL115" s="168"/>
      <c r="RBM115" s="168"/>
      <c r="RBN115" s="168"/>
      <c r="RBO115" s="168"/>
      <c r="RBP115" s="168"/>
      <c r="RBQ115" s="168"/>
      <c r="RBR115" s="168"/>
      <c r="RBS115" s="168"/>
      <c r="RBT115" s="168"/>
      <c r="RBU115" s="168"/>
      <c r="RBV115" s="168"/>
      <c r="RBW115" s="168"/>
      <c r="RBX115" s="168"/>
      <c r="RBY115" s="168"/>
      <c r="RBZ115" s="168"/>
      <c r="RCA115" s="168"/>
      <c r="RCB115" s="168"/>
      <c r="RCC115" s="168"/>
      <c r="RCD115" s="168"/>
      <c r="RCE115" s="168"/>
      <c r="RCF115" s="168"/>
      <c r="RCG115" s="168"/>
      <c r="RCH115" s="168"/>
      <c r="RCI115" s="168"/>
      <c r="RCJ115" s="168"/>
      <c r="RCK115" s="168"/>
      <c r="RCL115" s="168"/>
      <c r="RCM115" s="168"/>
      <c r="RCN115" s="168"/>
      <c r="RCO115" s="168"/>
      <c r="RCP115" s="168"/>
      <c r="RCQ115" s="168"/>
      <c r="RCR115" s="168"/>
      <c r="RCS115" s="168"/>
      <c r="RCT115" s="168"/>
      <c r="RCU115" s="168"/>
      <c r="RCV115" s="168"/>
      <c r="RCW115" s="168"/>
      <c r="RCX115" s="168"/>
      <c r="RCY115" s="168"/>
      <c r="RCZ115" s="168"/>
      <c r="RDA115" s="168"/>
      <c r="RDB115" s="168"/>
      <c r="RDC115" s="168"/>
      <c r="RDD115" s="168"/>
      <c r="RDE115" s="168"/>
      <c r="RDF115" s="168"/>
      <c r="RDG115" s="168"/>
      <c r="RDH115" s="168"/>
      <c r="RDI115" s="168"/>
      <c r="RDJ115" s="168"/>
      <c r="RDK115" s="168"/>
      <c r="RDL115" s="168"/>
      <c r="RDM115" s="168"/>
      <c r="RDN115" s="168"/>
      <c r="RDO115" s="168"/>
      <c r="RDP115" s="168"/>
      <c r="RDQ115" s="168"/>
      <c r="RDR115" s="168"/>
      <c r="RDS115" s="168"/>
      <c r="RDT115" s="168"/>
      <c r="RDU115" s="168"/>
      <c r="RDV115" s="168"/>
      <c r="RDW115" s="168"/>
      <c r="RDX115" s="168"/>
      <c r="RDY115" s="168"/>
      <c r="RDZ115" s="168"/>
      <c r="REA115" s="168"/>
      <c r="REB115" s="168"/>
      <c r="REC115" s="168"/>
      <c r="RED115" s="168"/>
      <c r="REE115" s="168"/>
      <c r="REF115" s="168"/>
      <c r="REG115" s="168"/>
      <c r="REH115" s="168"/>
      <c r="REI115" s="168"/>
      <c r="REJ115" s="168"/>
      <c r="REK115" s="168"/>
      <c r="REL115" s="168"/>
      <c r="REM115" s="168"/>
      <c r="REN115" s="168"/>
      <c r="REO115" s="168"/>
      <c r="REP115" s="168"/>
      <c r="REQ115" s="168"/>
      <c r="RER115" s="168"/>
      <c r="RES115" s="168"/>
      <c r="RET115" s="168"/>
      <c r="REU115" s="168"/>
      <c r="REV115" s="168"/>
      <c r="REW115" s="168"/>
      <c r="REX115" s="168"/>
      <c r="REY115" s="168"/>
      <c r="REZ115" s="168"/>
      <c r="RFA115" s="168"/>
      <c r="RFB115" s="168"/>
      <c r="RFC115" s="168"/>
      <c r="RFD115" s="168"/>
      <c r="RFE115" s="168"/>
      <c r="RFF115" s="168"/>
      <c r="RFG115" s="168"/>
      <c r="RFH115" s="168"/>
      <c r="RFI115" s="168"/>
      <c r="RFJ115" s="168"/>
      <c r="RFK115" s="168"/>
      <c r="RFL115" s="168"/>
      <c r="RFM115" s="168"/>
      <c r="RFN115" s="168"/>
      <c r="RFO115" s="168"/>
      <c r="RFP115" s="168"/>
      <c r="RFQ115" s="168"/>
      <c r="RFR115" s="168"/>
      <c r="RFS115" s="168"/>
      <c r="RFT115" s="168"/>
      <c r="RFU115" s="168"/>
      <c r="RFV115" s="168"/>
      <c r="RFW115" s="168"/>
      <c r="RFX115" s="168"/>
      <c r="RFY115" s="168"/>
      <c r="RFZ115" s="168"/>
      <c r="RGA115" s="168"/>
      <c r="RGB115" s="168"/>
      <c r="RGC115" s="168"/>
      <c r="RGD115" s="168"/>
      <c r="RGE115" s="168"/>
      <c r="RGF115" s="168"/>
      <c r="RGG115" s="168"/>
      <c r="RGH115" s="168"/>
      <c r="RGI115" s="168"/>
      <c r="RGJ115" s="168"/>
      <c r="RGK115" s="168"/>
      <c r="RGL115" s="168"/>
      <c r="RGM115" s="168"/>
      <c r="RGN115" s="168"/>
      <c r="RGO115" s="168"/>
      <c r="RGP115" s="168"/>
      <c r="RGQ115" s="168"/>
      <c r="RGR115" s="168"/>
      <c r="RGS115" s="168"/>
      <c r="RGT115" s="168"/>
      <c r="RGU115" s="168"/>
      <c r="RGV115" s="168"/>
      <c r="RGW115" s="168"/>
      <c r="RGX115" s="168"/>
      <c r="RGY115" s="168"/>
      <c r="RGZ115" s="168"/>
      <c r="RHA115" s="168"/>
      <c r="RHB115" s="168"/>
      <c r="RHC115" s="168"/>
      <c r="RHD115" s="168"/>
      <c r="RHE115" s="168"/>
      <c r="RHF115" s="168"/>
      <c r="RHG115" s="168"/>
      <c r="RHH115" s="168"/>
      <c r="RHI115" s="168"/>
      <c r="RHJ115" s="168"/>
      <c r="RHK115" s="168"/>
      <c r="RHL115" s="168"/>
      <c r="RHM115" s="168"/>
      <c r="RHN115" s="168"/>
      <c r="RHO115" s="168"/>
      <c r="RHP115" s="168"/>
      <c r="RHQ115" s="168"/>
      <c r="RHR115" s="168"/>
      <c r="RHS115" s="168"/>
      <c r="RHT115" s="168"/>
      <c r="RHU115" s="168"/>
      <c r="RHV115" s="168"/>
      <c r="RHW115" s="168"/>
      <c r="RHX115" s="168"/>
      <c r="RHY115" s="168"/>
      <c r="RHZ115" s="168"/>
      <c r="RIA115" s="168"/>
      <c r="RIB115" s="168"/>
      <c r="RIC115" s="168"/>
      <c r="RID115" s="168"/>
      <c r="RIE115" s="168"/>
      <c r="RIF115" s="168"/>
      <c r="RIG115" s="168"/>
      <c r="RIH115" s="168"/>
      <c r="RII115" s="168"/>
      <c r="RIJ115" s="168"/>
      <c r="RIK115" s="168"/>
      <c r="RIL115" s="168"/>
      <c r="RIM115" s="168"/>
      <c r="RIN115" s="168"/>
      <c r="RIO115" s="168"/>
      <c r="RIP115" s="168"/>
      <c r="RIQ115" s="168"/>
      <c r="RIR115" s="168"/>
      <c r="RIS115" s="168"/>
      <c r="RIT115" s="168"/>
      <c r="RIU115" s="168"/>
      <c r="RIV115" s="168"/>
      <c r="RIW115" s="168"/>
      <c r="RIX115" s="168"/>
      <c r="RIY115" s="168"/>
      <c r="RIZ115" s="168"/>
      <c r="RJA115" s="168"/>
      <c r="RJB115" s="168"/>
      <c r="RJC115" s="168"/>
      <c r="RJD115" s="168"/>
      <c r="RJE115" s="168"/>
      <c r="RJF115" s="168"/>
      <c r="RJG115" s="168"/>
      <c r="RJH115" s="168"/>
      <c r="RJI115" s="168"/>
      <c r="RJJ115" s="168"/>
      <c r="RJK115" s="168"/>
      <c r="RJL115" s="168"/>
      <c r="RJM115" s="168"/>
      <c r="RJN115" s="168"/>
      <c r="RJO115" s="168"/>
      <c r="RJP115" s="168"/>
      <c r="RJQ115" s="168"/>
      <c r="RJR115" s="168"/>
      <c r="RJS115" s="168"/>
      <c r="RJT115" s="168"/>
      <c r="RJU115" s="168"/>
      <c r="RJV115" s="168"/>
      <c r="RJW115" s="168"/>
      <c r="RJX115" s="168"/>
      <c r="RJY115" s="168"/>
      <c r="RJZ115" s="168"/>
      <c r="RKA115" s="168"/>
      <c r="RKB115" s="168"/>
      <c r="RKC115" s="168"/>
      <c r="RKD115" s="168"/>
      <c r="RKE115" s="168"/>
      <c r="RKF115" s="168"/>
      <c r="RKG115" s="168"/>
      <c r="RKH115" s="168"/>
      <c r="RKI115" s="168"/>
      <c r="RKJ115" s="168"/>
      <c r="RKK115" s="168"/>
      <c r="RKL115" s="168"/>
      <c r="RKM115" s="168"/>
      <c r="RKN115" s="168"/>
      <c r="RKO115" s="168"/>
      <c r="RKP115" s="168"/>
      <c r="RKQ115" s="168"/>
      <c r="RKR115" s="168"/>
      <c r="RKS115" s="168"/>
      <c r="RKT115" s="168"/>
      <c r="RKU115" s="168"/>
      <c r="RKV115" s="168"/>
      <c r="RKW115" s="168"/>
      <c r="RKX115" s="168"/>
      <c r="RKY115" s="168"/>
      <c r="RKZ115" s="168"/>
      <c r="RLA115" s="168"/>
      <c r="RLB115" s="168"/>
      <c r="RLC115" s="168"/>
      <c r="RLD115" s="168"/>
      <c r="RLE115" s="168"/>
      <c r="RLF115" s="168"/>
      <c r="RLG115" s="168"/>
      <c r="RLH115" s="168"/>
      <c r="RLI115" s="168"/>
      <c r="RLJ115" s="168"/>
      <c r="RLK115" s="168"/>
      <c r="RLL115" s="168"/>
      <c r="RLM115" s="168"/>
      <c r="RLN115" s="168"/>
      <c r="RLO115" s="168"/>
      <c r="RLP115" s="168"/>
      <c r="RLQ115" s="168"/>
      <c r="RLR115" s="168"/>
      <c r="RLS115" s="168"/>
      <c r="RLT115" s="168"/>
      <c r="RLU115" s="168"/>
      <c r="RLV115" s="168"/>
      <c r="RLW115" s="168"/>
      <c r="RLX115" s="168"/>
      <c r="RLY115" s="168"/>
      <c r="RLZ115" s="168"/>
      <c r="RMA115" s="168"/>
      <c r="RMB115" s="168"/>
      <c r="RMC115" s="168"/>
      <c r="RMD115" s="168"/>
      <c r="RME115" s="168"/>
      <c r="RMF115" s="168"/>
      <c r="RMG115" s="168"/>
      <c r="RMH115" s="168"/>
      <c r="RMI115" s="168"/>
      <c r="RMJ115" s="168"/>
      <c r="RMK115" s="168"/>
      <c r="RML115" s="168"/>
      <c r="RMM115" s="168"/>
      <c r="RMN115" s="168"/>
      <c r="RMO115" s="168"/>
      <c r="RMP115" s="168"/>
      <c r="RMQ115" s="168"/>
      <c r="RMR115" s="168"/>
      <c r="RMS115" s="168"/>
      <c r="RMT115" s="168"/>
      <c r="RMU115" s="168"/>
      <c r="RMV115" s="168"/>
      <c r="RMW115" s="168"/>
      <c r="RMX115" s="168"/>
      <c r="RMY115" s="168"/>
      <c r="RMZ115" s="168"/>
      <c r="RNA115" s="168"/>
      <c r="RNB115" s="168"/>
      <c r="RNC115" s="168"/>
      <c r="RND115" s="168"/>
      <c r="RNE115" s="168"/>
      <c r="RNF115" s="168"/>
      <c r="RNG115" s="168"/>
      <c r="RNH115" s="168"/>
      <c r="RNI115" s="168"/>
      <c r="RNJ115" s="168"/>
      <c r="RNK115" s="168"/>
      <c r="RNL115" s="168"/>
      <c r="RNM115" s="168"/>
      <c r="RNN115" s="168"/>
      <c r="RNO115" s="168"/>
      <c r="RNP115" s="168"/>
      <c r="RNQ115" s="168"/>
      <c r="RNR115" s="168"/>
      <c r="RNS115" s="168"/>
      <c r="RNT115" s="168"/>
      <c r="RNU115" s="168"/>
      <c r="RNV115" s="168"/>
      <c r="RNW115" s="168"/>
      <c r="RNX115" s="168"/>
      <c r="RNY115" s="168"/>
      <c r="RNZ115" s="168"/>
      <c r="ROA115" s="168"/>
      <c r="ROB115" s="168"/>
      <c r="ROC115" s="168"/>
      <c r="ROD115" s="168"/>
      <c r="ROE115" s="168"/>
      <c r="ROF115" s="168"/>
      <c r="ROG115" s="168"/>
      <c r="ROH115" s="168"/>
      <c r="ROI115" s="168"/>
      <c r="ROJ115" s="168"/>
      <c r="ROK115" s="168"/>
      <c r="ROL115" s="168"/>
      <c r="ROM115" s="168"/>
      <c r="RON115" s="168"/>
      <c r="ROO115" s="168"/>
      <c r="ROP115" s="168"/>
      <c r="ROQ115" s="168"/>
      <c r="ROR115" s="168"/>
      <c r="ROS115" s="168"/>
      <c r="ROT115" s="168"/>
      <c r="ROU115" s="168"/>
      <c r="ROV115" s="168"/>
      <c r="ROW115" s="168"/>
      <c r="ROX115" s="168"/>
      <c r="ROY115" s="168"/>
      <c r="ROZ115" s="168"/>
      <c r="RPA115" s="168"/>
      <c r="RPB115" s="168"/>
      <c r="RPC115" s="168"/>
      <c r="RPD115" s="168"/>
      <c r="RPE115" s="168"/>
      <c r="RPF115" s="168"/>
      <c r="RPG115" s="168"/>
      <c r="RPH115" s="168"/>
      <c r="RPI115" s="168"/>
      <c r="RPJ115" s="168"/>
      <c r="RPK115" s="168"/>
      <c r="RPL115" s="168"/>
      <c r="RPM115" s="168"/>
      <c r="RPN115" s="168"/>
      <c r="RPO115" s="168"/>
      <c r="RPP115" s="168"/>
      <c r="RPQ115" s="168"/>
      <c r="RPR115" s="168"/>
      <c r="RPS115" s="168"/>
      <c r="RPT115" s="168"/>
      <c r="RPU115" s="168"/>
      <c r="RPV115" s="168"/>
      <c r="RPW115" s="168"/>
      <c r="RPX115" s="168"/>
      <c r="RPY115" s="168"/>
      <c r="RPZ115" s="168"/>
      <c r="RQA115" s="168"/>
      <c r="RQB115" s="168"/>
      <c r="RQC115" s="168"/>
      <c r="RQD115" s="168"/>
      <c r="RQE115" s="168"/>
      <c r="RQF115" s="168"/>
      <c r="RQG115" s="168"/>
      <c r="RQH115" s="168"/>
      <c r="RQI115" s="168"/>
      <c r="RQJ115" s="168"/>
      <c r="RQK115" s="168"/>
      <c r="RQL115" s="168"/>
      <c r="RQM115" s="168"/>
      <c r="RQN115" s="168"/>
      <c r="RQO115" s="168"/>
      <c r="RQP115" s="168"/>
      <c r="RQQ115" s="168"/>
      <c r="RQR115" s="168"/>
      <c r="RQS115" s="168"/>
      <c r="RQT115" s="168"/>
      <c r="RQU115" s="168"/>
      <c r="RQV115" s="168"/>
      <c r="RQW115" s="168"/>
      <c r="RQX115" s="168"/>
      <c r="RQY115" s="168"/>
      <c r="RQZ115" s="168"/>
      <c r="RRA115" s="168"/>
      <c r="RRB115" s="168"/>
      <c r="RRC115" s="168"/>
      <c r="RRD115" s="168"/>
      <c r="RRE115" s="168"/>
      <c r="RRF115" s="168"/>
      <c r="RRG115" s="168"/>
      <c r="RRH115" s="168"/>
      <c r="RRI115" s="168"/>
      <c r="RRJ115" s="168"/>
      <c r="RRK115" s="168"/>
      <c r="RRL115" s="168"/>
      <c r="RRM115" s="168"/>
      <c r="RRN115" s="168"/>
      <c r="RRO115" s="168"/>
      <c r="RRP115" s="168"/>
      <c r="RRQ115" s="168"/>
      <c r="RRR115" s="168"/>
      <c r="RRS115" s="168"/>
      <c r="RRT115" s="168"/>
      <c r="RRU115" s="168"/>
      <c r="RRV115" s="168"/>
      <c r="RRW115" s="168"/>
      <c r="RRX115" s="168"/>
      <c r="RRY115" s="168"/>
      <c r="RRZ115" s="168"/>
      <c r="RSA115" s="168"/>
      <c r="RSB115" s="168"/>
      <c r="RSC115" s="168"/>
      <c r="RSD115" s="168"/>
      <c r="RSE115" s="168"/>
      <c r="RSF115" s="168"/>
      <c r="RSG115" s="168"/>
      <c r="RSH115" s="168"/>
      <c r="RSI115" s="168"/>
      <c r="RSJ115" s="168"/>
      <c r="RSK115" s="168"/>
      <c r="RSL115" s="168"/>
      <c r="RSM115" s="168"/>
      <c r="RSN115" s="168"/>
      <c r="RSO115" s="168"/>
      <c r="RSP115" s="168"/>
      <c r="RSQ115" s="168"/>
      <c r="RSR115" s="168"/>
      <c r="RSS115" s="168"/>
      <c r="RST115" s="168"/>
      <c r="RSU115" s="168"/>
      <c r="RSV115" s="168"/>
      <c r="RSW115" s="168"/>
      <c r="RSX115" s="168"/>
      <c r="RSY115" s="168"/>
      <c r="RSZ115" s="168"/>
      <c r="RTA115" s="168"/>
      <c r="RTB115" s="168"/>
      <c r="RTC115" s="168"/>
      <c r="RTD115" s="168"/>
      <c r="RTE115" s="168"/>
      <c r="RTF115" s="168"/>
      <c r="RTG115" s="168"/>
      <c r="RTH115" s="168"/>
      <c r="RTI115" s="168"/>
      <c r="RTJ115" s="168"/>
      <c r="RTK115" s="168"/>
      <c r="RTL115" s="168"/>
      <c r="RTM115" s="168"/>
      <c r="RTN115" s="168"/>
      <c r="RTO115" s="168"/>
      <c r="RTP115" s="168"/>
      <c r="RTQ115" s="168"/>
      <c r="RTR115" s="168"/>
      <c r="RTS115" s="168"/>
      <c r="RTT115" s="168"/>
      <c r="RTU115" s="168"/>
      <c r="RTV115" s="168"/>
      <c r="RTW115" s="168"/>
      <c r="RTX115" s="168"/>
      <c r="RTY115" s="168"/>
      <c r="RTZ115" s="168"/>
      <c r="RUA115" s="168"/>
      <c r="RUB115" s="168"/>
      <c r="RUC115" s="168"/>
      <c r="RUD115" s="168"/>
      <c r="RUE115" s="168"/>
      <c r="RUF115" s="168"/>
      <c r="RUG115" s="168"/>
      <c r="RUH115" s="168"/>
      <c r="RUI115" s="168"/>
      <c r="RUJ115" s="168"/>
      <c r="RUK115" s="168"/>
      <c r="RUL115" s="168"/>
      <c r="RUM115" s="168"/>
      <c r="RUN115" s="168"/>
      <c r="RUO115" s="168"/>
      <c r="RUP115" s="168"/>
      <c r="RUQ115" s="168"/>
      <c r="RUR115" s="168"/>
      <c r="RUS115" s="168"/>
      <c r="RUT115" s="168"/>
      <c r="RUU115" s="168"/>
      <c r="RUV115" s="168"/>
      <c r="RUW115" s="168"/>
      <c r="RUX115" s="168"/>
      <c r="RUY115" s="168"/>
      <c r="RUZ115" s="168"/>
      <c r="RVA115" s="168"/>
      <c r="RVB115" s="168"/>
      <c r="RVC115" s="168"/>
      <c r="RVD115" s="168"/>
      <c r="RVE115" s="168"/>
      <c r="RVF115" s="168"/>
      <c r="RVG115" s="168"/>
      <c r="RVH115" s="168"/>
      <c r="RVI115" s="168"/>
      <c r="RVJ115" s="168"/>
      <c r="RVK115" s="168"/>
      <c r="RVL115" s="168"/>
      <c r="RVM115" s="168"/>
      <c r="RVN115" s="168"/>
      <c r="RVO115" s="168"/>
      <c r="RVP115" s="168"/>
      <c r="RVQ115" s="168"/>
      <c r="RVR115" s="168"/>
      <c r="RVS115" s="168"/>
      <c r="RVT115" s="168"/>
      <c r="RVU115" s="168"/>
      <c r="RVV115" s="168"/>
      <c r="RVW115" s="168"/>
      <c r="RVX115" s="168"/>
      <c r="RVY115" s="168"/>
      <c r="RVZ115" s="168"/>
      <c r="RWA115" s="168"/>
      <c r="RWB115" s="168"/>
      <c r="RWC115" s="168"/>
      <c r="RWD115" s="168"/>
      <c r="RWE115" s="168"/>
      <c r="RWF115" s="168"/>
      <c r="RWG115" s="168"/>
      <c r="RWH115" s="168"/>
      <c r="RWI115" s="168"/>
      <c r="RWJ115" s="168"/>
      <c r="RWK115" s="168"/>
      <c r="RWL115" s="168"/>
      <c r="RWM115" s="168"/>
      <c r="RWN115" s="168"/>
      <c r="RWO115" s="168"/>
      <c r="RWP115" s="168"/>
      <c r="RWQ115" s="168"/>
      <c r="RWR115" s="168"/>
      <c r="RWS115" s="168"/>
      <c r="RWT115" s="168"/>
      <c r="RWU115" s="168"/>
      <c r="RWV115" s="168"/>
      <c r="RWW115" s="168"/>
      <c r="RWX115" s="168"/>
      <c r="RWY115" s="168"/>
      <c r="RWZ115" s="168"/>
      <c r="RXA115" s="168"/>
      <c r="RXB115" s="168"/>
      <c r="RXC115" s="168"/>
      <c r="RXD115" s="168"/>
      <c r="RXE115" s="168"/>
      <c r="RXF115" s="168"/>
      <c r="RXG115" s="168"/>
      <c r="RXH115" s="168"/>
      <c r="RXI115" s="168"/>
      <c r="RXJ115" s="168"/>
      <c r="RXK115" s="168"/>
      <c r="RXL115" s="168"/>
      <c r="RXM115" s="168"/>
      <c r="RXN115" s="168"/>
      <c r="RXO115" s="168"/>
      <c r="RXP115" s="168"/>
      <c r="RXQ115" s="168"/>
      <c r="RXR115" s="168"/>
      <c r="RXS115" s="168"/>
      <c r="RXT115" s="168"/>
      <c r="RXU115" s="168"/>
      <c r="RXV115" s="168"/>
      <c r="RXW115" s="168"/>
      <c r="RXX115" s="168"/>
      <c r="RXY115" s="168"/>
      <c r="RXZ115" s="168"/>
      <c r="RYA115" s="168"/>
      <c r="RYB115" s="168"/>
      <c r="RYC115" s="168"/>
      <c r="RYD115" s="168"/>
      <c r="RYE115" s="168"/>
      <c r="RYF115" s="168"/>
      <c r="RYG115" s="168"/>
      <c r="RYH115" s="168"/>
      <c r="RYI115" s="168"/>
      <c r="RYJ115" s="168"/>
      <c r="RYK115" s="168"/>
      <c r="RYL115" s="168"/>
      <c r="RYM115" s="168"/>
      <c r="RYN115" s="168"/>
      <c r="RYO115" s="168"/>
      <c r="RYP115" s="168"/>
      <c r="RYQ115" s="168"/>
      <c r="RYR115" s="168"/>
      <c r="RYS115" s="168"/>
      <c r="RYT115" s="168"/>
      <c r="RYU115" s="168"/>
      <c r="RYV115" s="168"/>
      <c r="RYW115" s="168"/>
      <c r="RYX115" s="168"/>
      <c r="RYY115" s="168"/>
      <c r="RYZ115" s="168"/>
      <c r="RZA115" s="168"/>
      <c r="RZB115" s="168"/>
      <c r="RZC115" s="168"/>
      <c r="RZD115" s="168"/>
      <c r="RZE115" s="168"/>
      <c r="RZF115" s="168"/>
      <c r="RZG115" s="168"/>
      <c r="RZH115" s="168"/>
      <c r="RZI115" s="168"/>
      <c r="RZJ115" s="168"/>
      <c r="RZK115" s="168"/>
      <c r="RZL115" s="168"/>
      <c r="RZM115" s="168"/>
      <c r="RZN115" s="168"/>
      <c r="RZO115" s="168"/>
      <c r="RZP115" s="168"/>
      <c r="RZQ115" s="168"/>
      <c r="RZR115" s="168"/>
      <c r="RZS115" s="168"/>
      <c r="RZT115" s="168"/>
      <c r="RZU115" s="168"/>
      <c r="RZV115" s="168"/>
      <c r="RZW115" s="168"/>
      <c r="RZX115" s="168"/>
      <c r="RZY115" s="168"/>
      <c r="RZZ115" s="168"/>
      <c r="SAA115" s="168"/>
      <c r="SAB115" s="168"/>
      <c r="SAC115" s="168"/>
      <c r="SAD115" s="168"/>
      <c r="SAE115" s="168"/>
      <c r="SAF115" s="168"/>
      <c r="SAG115" s="168"/>
      <c r="SAH115" s="168"/>
      <c r="SAI115" s="168"/>
      <c r="SAJ115" s="168"/>
      <c r="SAK115" s="168"/>
      <c r="SAL115" s="168"/>
      <c r="SAM115" s="168"/>
      <c r="SAN115" s="168"/>
      <c r="SAO115" s="168"/>
      <c r="SAP115" s="168"/>
      <c r="SAQ115" s="168"/>
      <c r="SAR115" s="168"/>
      <c r="SAS115" s="168"/>
      <c r="SAT115" s="168"/>
      <c r="SAU115" s="168"/>
      <c r="SAV115" s="168"/>
      <c r="SAW115" s="168"/>
      <c r="SAX115" s="168"/>
      <c r="SAY115" s="168"/>
      <c r="SAZ115" s="168"/>
      <c r="SBA115" s="168"/>
      <c r="SBB115" s="168"/>
      <c r="SBC115" s="168"/>
      <c r="SBD115" s="168"/>
      <c r="SBE115" s="168"/>
      <c r="SBF115" s="168"/>
      <c r="SBG115" s="168"/>
      <c r="SBH115" s="168"/>
      <c r="SBI115" s="168"/>
      <c r="SBJ115" s="168"/>
      <c r="SBK115" s="168"/>
      <c r="SBL115" s="168"/>
      <c r="SBM115" s="168"/>
      <c r="SBN115" s="168"/>
      <c r="SBO115" s="168"/>
      <c r="SBP115" s="168"/>
      <c r="SBQ115" s="168"/>
      <c r="SBR115" s="168"/>
      <c r="SBS115" s="168"/>
      <c r="SBT115" s="168"/>
      <c r="SBU115" s="168"/>
      <c r="SBV115" s="168"/>
      <c r="SBW115" s="168"/>
      <c r="SBX115" s="168"/>
      <c r="SBY115" s="168"/>
      <c r="SBZ115" s="168"/>
      <c r="SCA115" s="168"/>
      <c r="SCB115" s="168"/>
      <c r="SCC115" s="168"/>
      <c r="SCD115" s="168"/>
      <c r="SCE115" s="168"/>
      <c r="SCF115" s="168"/>
      <c r="SCG115" s="168"/>
      <c r="SCH115" s="168"/>
      <c r="SCI115" s="168"/>
      <c r="SCJ115" s="168"/>
      <c r="SCK115" s="168"/>
      <c r="SCL115" s="168"/>
      <c r="SCM115" s="168"/>
      <c r="SCN115" s="168"/>
      <c r="SCO115" s="168"/>
      <c r="SCP115" s="168"/>
      <c r="SCQ115" s="168"/>
      <c r="SCR115" s="168"/>
      <c r="SCS115" s="168"/>
      <c r="SCT115" s="168"/>
      <c r="SCU115" s="168"/>
      <c r="SCV115" s="168"/>
      <c r="SCW115" s="168"/>
      <c r="SCX115" s="168"/>
      <c r="SCY115" s="168"/>
      <c r="SCZ115" s="168"/>
      <c r="SDA115" s="168"/>
      <c r="SDB115" s="168"/>
      <c r="SDC115" s="168"/>
      <c r="SDD115" s="168"/>
      <c r="SDE115" s="168"/>
      <c r="SDF115" s="168"/>
      <c r="SDG115" s="168"/>
      <c r="SDH115" s="168"/>
      <c r="SDI115" s="168"/>
      <c r="SDJ115" s="168"/>
      <c r="SDK115" s="168"/>
      <c r="SDL115" s="168"/>
      <c r="SDM115" s="168"/>
      <c r="SDN115" s="168"/>
      <c r="SDO115" s="168"/>
      <c r="SDP115" s="168"/>
      <c r="SDQ115" s="168"/>
      <c r="SDR115" s="168"/>
      <c r="SDS115" s="168"/>
      <c r="SDT115" s="168"/>
      <c r="SDU115" s="168"/>
      <c r="SDV115" s="168"/>
      <c r="SDW115" s="168"/>
      <c r="SDX115" s="168"/>
      <c r="SDY115" s="168"/>
      <c r="SDZ115" s="168"/>
      <c r="SEA115" s="168"/>
      <c r="SEB115" s="168"/>
      <c r="SEC115" s="168"/>
      <c r="SED115" s="168"/>
      <c r="SEE115" s="168"/>
      <c r="SEF115" s="168"/>
      <c r="SEG115" s="168"/>
      <c r="SEH115" s="168"/>
      <c r="SEI115" s="168"/>
      <c r="SEJ115" s="168"/>
      <c r="SEK115" s="168"/>
      <c r="SEL115" s="168"/>
      <c r="SEM115" s="168"/>
      <c r="SEN115" s="168"/>
      <c r="SEO115" s="168"/>
      <c r="SEP115" s="168"/>
      <c r="SEQ115" s="168"/>
      <c r="SER115" s="168"/>
      <c r="SES115" s="168"/>
      <c r="SET115" s="168"/>
      <c r="SEU115" s="168"/>
      <c r="SEV115" s="168"/>
      <c r="SEW115" s="168"/>
      <c r="SEX115" s="168"/>
      <c r="SEY115" s="168"/>
      <c r="SEZ115" s="168"/>
      <c r="SFA115" s="168"/>
      <c r="SFB115" s="168"/>
      <c r="SFC115" s="168"/>
      <c r="SFD115" s="168"/>
      <c r="SFE115" s="168"/>
      <c r="SFF115" s="168"/>
      <c r="SFG115" s="168"/>
      <c r="SFH115" s="168"/>
      <c r="SFI115" s="168"/>
      <c r="SFJ115" s="168"/>
      <c r="SFK115" s="168"/>
      <c r="SFL115" s="168"/>
      <c r="SFM115" s="168"/>
      <c r="SFN115" s="168"/>
      <c r="SFO115" s="168"/>
      <c r="SFP115" s="168"/>
      <c r="SFQ115" s="168"/>
      <c r="SFR115" s="168"/>
      <c r="SFS115" s="168"/>
      <c r="SFT115" s="168"/>
      <c r="SFU115" s="168"/>
      <c r="SFV115" s="168"/>
      <c r="SFW115" s="168"/>
      <c r="SFX115" s="168"/>
      <c r="SFY115" s="168"/>
      <c r="SFZ115" s="168"/>
      <c r="SGA115" s="168"/>
      <c r="SGB115" s="168"/>
      <c r="SGC115" s="168"/>
      <c r="SGD115" s="168"/>
      <c r="SGE115" s="168"/>
      <c r="SGF115" s="168"/>
      <c r="SGG115" s="168"/>
      <c r="SGH115" s="168"/>
      <c r="SGI115" s="168"/>
      <c r="SGJ115" s="168"/>
      <c r="SGK115" s="168"/>
      <c r="SGL115" s="168"/>
      <c r="SGM115" s="168"/>
      <c r="SGN115" s="168"/>
      <c r="SGO115" s="168"/>
      <c r="SGP115" s="168"/>
      <c r="SGQ115" s="168"/>
      <c r="SGR115" s="168"/>
      <c r="SGS115" s="168"/>
      <c r="SGT115" s="168"/>
      <c r="SGU115" s="168"/>
      <c r="SGV115" s="168"/>
      <c r="SGW115" s="168"/>
      <c r="SGX115" s="168"/>
      <c r="SGY115" s="168"/>
      <c r="SGZ115" s="168"/>
      <c r="SHA115" s="168"/>
      <c r="SHB115" s="168"/>
      <c r="SHC115" s="168"/>
      <c r="SHD115" s="168"/>
      <c r="SHE115" s="168"/>
      <c r="SHF115" s="168"/>
      <c r="SHG115" s="168"/>
      <c r="SHH115" s="168"/>
      <c r="SHI115" s="168"/>
      <c r="SHJ115" s="168"/>
      <c r="SHK115" s="168"/>
      <c r="SHL115" s="168"/>
      <c r="SHM115" s="168"/>
      <c r="SHN115" s="168"/>
      <c r="SHO115" s="168"/>
      <c r="SHP115" s="168"/>
      <c r="SHQ115" s="168"/>
      <c r="SHR115" s="168"/>
      <c r="SHS115" s="168"/>
      <c r="SHT115" s="168"/>
      <c r="SHU115" s="168"/>
      <c r="SHV115" s="168"/>
      <c r="SHW115" s="168"/>
      <c r="SHX115" s="168"/>
      <c r="SHY115" s="168"/>
      <c r="SHZ115" s="168"/>
      <c r="SIA115" s="168"/>
      <c r="SIB115" s="168"/>
      <c r="SIC115" s="168"/>
      <c r="SID115" s="168"/>
      <c r="SIE115" s="168"/>
      <c r="SIF115" s="168"/>
      <c r="SIG115" s="168"/>
      <c r="SIH115" s="168"/>
      <c r="SII115" s="168"/>
      <c r="SIJ115" s="168"/>
      <c r="SIK115" s="168"/>
      <c r="SIL115" s="168"/>
      <c r="SIM115" s="168"/>
      <c r="SIN115" s="168"/>
      <c r="SIO115" s="168"/>
      <c r="SIP115" s="168"/>
      <c r="SIQ115" s="168"/>
      <c r="SIR115" s="168"/>
      <c r="SIS115" s="168"/>
      <c r="SIT115" s="168"/>
      <c r="SIU115" s="168"/>
      <c r="SIV115" s="168"/>
      <c r="SIW115" s="168"/>
      <c r="SIX115" s="168"/>
      <c r="SIY115" s="168"/>
      <c r="SIZ115" s="168"/>
      <c r="SJA115" s="168"/>
      <c r="SJB115" s="168"/>
      <c r="SJC115" s="168"/>
      <c r="SJD115" s="168"/>
      <c r="SJE115" s="168"/>
      <c r="SJF115" s="168"/>
      <c r="SJG115" s="168"/>
      <c r="SJH115" s="168"/>
      <c r="SJI115" s="168"/>
      <c r="SJJ115" s="168"/>
      <c r="SJK115" s="168"/>
      <c r="SJL115" s="168"/>
      <c r="SJM115" s="168"/>
      <c r="SJN115" s="168"/>
      <c r="SJO115" s="168"/>
      <c r="SJP115" s="168"/>
      <c r="SJQ115" s="168"/>
      <c r="SJR115" s="168"/>
      <c r="SJS115" s="168"/>
      <c r="SJT115" s="168"/>
      <c r="SJU115" s="168"/>
      <c r="SJV115" s="168"/>
      <c r="SJW115" s="168"/>
      <c r="SJX115" s="168"/>
      <c r="SJY115" s="168"/>
      <c r="SJZ115" s="168"/>
      <c r="SKA115" s="168"/>
      <c r="SKB115" s="168"/>
      <c r="SKC115" s="168"/>
      <c r="SKD115" s="168"/>
      <c r="SKE115" s="168"/>
      <c r="SKF115" s="168"/>
      <c r="SKG115" s="168"/>
      <c r="SKH115" s="168"/>
      <c r="SKI115" s="168"/>
      <c r="SKJ115" s="168"/>
      <c r="SKK115" s="168"/>
      <c r="SKL115" s="168"/>
      <c r="SKM115" s="168"/>
      <c r="SKN115" s="168"/>
      <c r="SKO115" s="168"/>
      <c r="SKP115" s="168"/>
      <c r="SKQ115" s="168"/>
      <c r="SKR115" s="168"/>
      <c r="SKS115" s="168"/>
      <c r="SKT115" s="168"/>
      <c r="SKU115" s="168"/>
      <c r="SKV115" s="168"/>
      <c r="SKW115" s="168"/>
      <c r="SKX115" s="168"/>
      <c r="SKY115" s="168"/>
      <c r="SKZ115" s="168"/>
      <c r="SLA115" s="168"/>
      <c r="SLB115" s="168"/>
      <c r="SLC115" s="168"/>
      <c r="SLD115" s="168"/>
      <c r="SLE115" s="168"/>
      <c r="SLF115" s="168"/>
      <c r="SLG115" s="168"/>
      <c r="SLH115" s="168"/>
      <c r="SLI115" s="168"/>
      <c r="SLJ115" s="168"/>
      <c r="SLK115" s="168"/>
      <c r="SLL115" s="168"/>
      <c r="SLM115" s="168"/>
      <c r="SLN115" s="168"/>
      <c r="SLO115" s="168"/>
      <c r="SLP115" s="168"/>
      <c r="SLQ115" s="168"/>
      <c r="SLR115" s="168"/>
      <c r="SLS115" s="168"/>
      <c r="SLT115" s="168"/>
      <c r="SLU115" s="168"/>
      <c r="SLV115" s="168"/>
      <c r="SLW115" s="168"/>
      <c r="SLX115" s="168"/>
      <c r="SLY115" s="168"/>
      <c r="SLZ115" s="168"/>
      <c r="SMA115" s="168"/>
      <c r="SMB115" s="168"/>
      <c r="SMC115" s="168"/>
      <c r="SMD115" s="168"/>
      <c r="SME115" s="168"/>
      <c r="SMF115" s="168"/>
      <c r="SMG115" s="168"/>
      <c r="SMH115" s="168"/>
      <c r="SMI115" s="168"/>
      <c r="SMJ115" s="168"/>
      <c r="SMK115" s="168"/>
      <c r="SML115" s="168"/>
      <c r="SMM115" s="168"/>
      <c r="SMN115" s="168"/>
      <c r="SMO115" s="168"/>
      <c r="SMP115" s="168"/>
      <c r="SMQ115" s="168"/>
      <c r="SMR115" s="168"/>
      <c r="SMS115" s="168"/>
      <c r="SMT115" s="168"/>
      <c r="SMU115" s="168"/>
      <c r="SMV115" s="168"/>
      <c r="SMW115" s="168"/>
      <c r="SMX115" s="168"/>
      <c r="SMY115" s="168"/>
      <c r="SMZ115" s="168"/>
      <c r="SNA115" s="168"/>
      <c r="SNB115" s="168"/>
      <c r="SNC115" s="168"/>
      <c r="SND115" s="168"/>
      <c r="SNE115" s="168"/>
      <c r="SNF115" s="168"/>
      <c r="SNG115" s="168"/>
      <c r="SNH115" s="168"/>
      <c r="SNI115" s="168"/>
      <c r="SNJ115" s="168"/>
      <c r="SNK115" s="168"/>
      <c r="SNL115" s="168"/>
      <c r="SNM115" s="168"/>
      <c r="SNN115" s="168"/>
      <c r="SNO115" s="168"/>
      <c r="SNP115" s="168"/>
      <c r="SNQ115" s="168"/>
      <c r="SNR115" s="168"/>
      <c r="SNS115" s="168"/>
      <c r="SNT115" s="168"/>
      <c r="SNU115" s="168"/>
      <c r="SNV115" s="168"/>
      <c r="SNW115" s="168"/>
      <c r="SNX115" s="168"/>
      <c r="SNY115" s="168"/>
      <c r="SNZ115" s="168"/>
      <c r="SOA115" s="168"/>
      <c r="SOB115" s="168"/>
      <c r="SOC115" s="168"/>
      <c r="SOD115" s="168"/>
      <c r="SOE115" s="168"/>
      <c r="SOF115" s="168"/>
      <c r="SOG115" s="168"/>
      <c r="SOH115" s="168"/>
      <c r="SOI115" s="168"/>
      <c r="SOJ115" s="168"/>
      <c r="SOK115" s="168"/>
      <c r="SOL115" s="168"/>
      <c r="SOM115" s="168"/>
      <c r="SON115" s="168"/>
      <c r="SOO115" s="168"/>
      <c r="SOP115" s="168"/>
      <c r="SOQ115" s="168"/>
      <c r="SOR115" s="168"/>
      <c r="SOS115" s="168"/>
      <c r="SOT115" s="168"/>
      <c r="SOU115" s="168"/>
      <c r="SOV115" s="168"/>
      <c r="SOW115" s="168"/>
      <c r="SOX115" s="168"/>
      <c r="SOY115" s="168"/>
      <c r="SOZ115" s="168"/>
      <c r="SPA115" s="168"/>
      <c r="SPB115" s="168"/>
      <c r="SPC115" s="168"/>
      <c r="SPD115" s="168"/>
      <c r="SPE115" s="168"/>
      <c r="SPF115" s="168"/>
      <c r="SPG115" s="168"/>
      <c r="SPH115" s="168"/>
      <c r="SPI115" s="168"/>
      <c r="SPJ115" s="168"/>
      <c r="SPK115" s="168"/>
      <c r="SPL115" s="168"/>
      <c r="SPM115" s="168"/>
      <c r="SPN115" s="168"/>
      <c r="SPO115" s="168"/>
      <c r="SPP115" s="168"/>
      <c r="SPQ115" s="168"/>
      <c r="SPR115" s="168"/>
      <c r="SPS115" s="168"/>
      <c r="SPT115" s="168"/>
      <c r="SPU115" s="168"/>
      <c r="SPV115" s="168"/>
      <c r="SPW115" s="168"/>
      <c r="SPX115" s="168"/>
      <c r="SPY115" s="168"/>
      <c r="SPZ115" s="168"/>
      <c r="SQA115" s="168"/>
      <c r="SQB115" s="168"/>
      <c r="SQC115" s="168"/>
      <c r="SQD115" s="168"/>
      <c r="SQE115" s="168"/>
      <c r="SQF115" s="168"/>
      <c r="SQG115" s="168"/>
      <c r="SQH115" s="168"/>
      <c r="SQI115" s="168"/>
      <c r="SQJ115" s="168"/>
      <c r="SQK115" s="168"/>
      <c r="SQL115" s="168"/>
      <c r="SQM115" s="168"/>
      <c r="SQN115" s="168"/>
      <c r="SQO115" s="168"/>
      <c r="SQP115" s="168"/>
      <c r="SQQ115" s="168"/>
      <c r="SQR115" s="168"/>
      <c r="SQS115" s="168"/>
      <c r="SQT115" s="168"/>
      <c r="SQU115" s="168"/>
      <c r="SQV115" s="168"/>
      <c r="SQW115" s="168"/>
      <c r="SQX115" s="168"/>
      <c r="SQY115" s="168"/>
      <c r="SQZ115" s="168"/>
      <c r="SRA115" s="168"/>
      <c r="SRB115" s="168"/>
      <c r="SRC115" s="168"/>
      <c r="SRD115" s="168"/>
      <c r="SRE115" s="168"/>
      <c r="SRF115" s="168"/>
      <c r="SRG115" s="168"/>
      <c r="SRH115" s="168"/>
      <c r="SRI115" s="168"/>
      <c r="SRJ115" s="168"/>
      <c r="SRK115" s="168"/>
      <c r="SRL115" s="168"/>
      <c r="SRM115" s="168"/>
      <c r="SRN115" s="168"/>
      <c r="SRO115" s="168"/>
      <c r="SRP115" s="168"/>
      <c r="SRQ115" s="168"/>
      <c r="SRR115" s="168"/>
      <c r="SRS115" s="168"/>
      <c r="SRT115" s="168"/>
      <c r="SRU115" s="168"/>
      <c r="SRV115" s="168"/>
      <c r="SRW115" s="168"/>
      <c r="SRX115" s="168"/>
      <c r="SRY115" s="168"/>
      <c r="SRZ115" s="168"/>
      <c r="SSA115" s="168"/>
      <c r="SSB115" s="168"/>
      <c r="SSC115" s="168"/>
      <c r="SSD115" s="168"/>
      <c r="SSE115" s="168"/>
      <c r="SSF115" s="168"/>
      <c r="SSG115" s="168"/>
      <c r="SSH115" s="168"/>
      <c r="SSI115" s="168"/>
      <c r="SSJ115" s="168"/>
      <c r="SSK115" s="168"/>
      <c r="SSL115" s="168"/>
      <c r="SSM115" s="168"/>
      <c r="SSN115" s="168"/>
      <c r="SSO115" s="168"/>
      <c r="SSP115" s="168"/>
      <c r="SSQ115" s="168"/>
      <c r="SSR115" s="168"/>
      <c r="SSS115" s="168"/>
      <c r="SST115" s="168"/>
      <c r="SSU115" s="168"/>
      <c r="SSV115" s="168"/>
      <c r="SSW115" s="168"/>
      <c r="SSX115" s="168"/>
      <c r="SSY115" s="168"/>
      <c r="SSZ115" s="168"/>
      <c r="STA115" s="168"/>
      <c r="STB115" s="168"/>
      <c r="STC115" s="168"/>
      <c r="STD115" s="168"/>
      <c r="STE115" s="168"/>
      <c r="STF115" s="168"/>
      <c r="STG115" s="168"/>
      <c r="STH115" s="168"/>
      <c r="STI115" s="168"/>
      <c r="STJ115" s="168"/>
      <c r="STK115" s="168"/>
      <c r="STL115" s="168"/>
      <c r="STM115" s="168"/>
      <c r="STN115" s="168"/>
      <c r="STO115" s="168"/>
      <c r="STP115" s="168"/>
      <c r="STQ115" s="168"/>
      <c r="STR115" s="168"/>
      <c r="STS115" s="168"/>
      <c r="STT115" s="168"/>
      <c r="STU115" s="168"/>
      <c r="STV115" s="168"/>
      <c r="STW115" s="168"/>
      <c r="STX115" s="168"/>
      <c r="STY115" s="168"/>
      <c r="STZ115" s="168"/>
      <c r="SUA115" s="168"/>
      <c r="SUB115" s="168"/>
      <c r="SUC115" s="168"/>
      <c r="SUD115" s="168"/>
      <c r="SUE115" s="168"/>
      <c r="SUF115" s="168"/>
      <c r="SUG115" s="168"/>
      <c r="SUH115" s="168"/>
      <c r="SUI115" s="168"/>
      <c r="SUJ115" s="168"/>
      <c r="SUK115" s="168"/>
      <c r="SUL115" s="168"/>
      <c r="SUM115" s="168"/>
      <c r="SUN115" s="168"/>
      <c r="SUO115" s="168"/>
      <c r="SUP115" s="168"/>
      <c r="SUQ115" s="168"/>
      <c r="SUR115" s="168"/>
      <c r="SUS115" s="168"/>
      <c r="SUT115" s="168"/>
      <c r="SUU115" s="168"/>
      <c r="SUV115" s="168"/>
      <c r="SUW115" s="168"/>
      <c r="SUX115" s="168"/>
      <c r="SUY115" s="168"/>
      <c r="SUZ115" s="168"/>
      <c r="SVA115" s="168"/>
      <c r="SVB115" s="168"/>
      <c r="SVC115" s="168"/>
      <c r="SVD115" s="168"/>
      <c r="SVE115" s="168"/>
      <c r="SVF115" s="168"/>
      <c r="SVG115" s="168"/>
      <c r="SVH115" s="168"/>
      <c r="SVI115" s="168"/>
      <c r="SVJ115" s="168"/>
      <c r="SVK115" s="168"/>
      <c r="SVL115" s="168"/>
      <c r="SVM115" s="168"/>
      <c r="SVN115" s="168"/>
      <c r="SVO115" s="168"/>
      <c r="SVP115" s="168"/>
      <c r="SVQ115" s="168"/>
      <c r="SVR115" s="168"/>
      <c r="SVS115" s="168"/>
      <c r="SVT115" s="168"/>
      <c r="SVU115" s="168"/>
      <c r="SVV115" s="168"/>
      <c r="SVW115" s="168"/>
      <c r="SVX115" s="168"/>
      <c r="SVY115" s="168"/>
      <c r="SVZ115" s="168"/>
      <c r="SWA115" s="168"/>
      <c r="SWB115" s="168"/>
      <c r="SWC115" s="168"/>
      <c r="SWD115" s="168"/>
      <c r="SWE115" s="168"/>
      <c r="SWF115" s="168"/>
      <c r="SWG115" s="168"/>
      <c r="SWH115" s="168"/>
      <c r="SWI115" s="168"/>
      <c r="SWJ115" s="168"/>
      <c r="SWK115" s="168"/>
      <c r="SWL115" s="168"/>
      <c r="SWM115" s="168"/>
      <c r="SWN115" s="168"/>
      <c r="SWO115" s="168"/>
      <c r="SWP115" s="168"/>
      <c r="SWQ115" s="168"/>
      <c r="SWR115" s="168"/>
      <c r="SWS115" s="168"/>
      <c r="SWT115" s="168"/>
      <c r="SWU115" s="168"/>
      <c r="SWV115" s="168"/>
      <c r="SWW115" s="168"/>
      <c r="SWX115" s="168"/>
      <c r="SWY115" s="168"/>
      <c r="SWZ115" s="168"/>
      <c r="SXA115" s="168"/>
      <c r="SXB115" s="168"/>
      <c r="SXC115" s="168"/>
      <c r="SXD115" s="168"/>
      <c r="SXE115" s="168"/>
      <c r="SXF115" s="168"/>
      <c r="SXG115" s="168"/>
      <c r="SXH115" s="168"/>
      <c r="SXI115" s="168"/>
      <c r="SXJ115" s="168"/>
      <c r="SXK115" s="168"/>
      <c r="SXL115" s="168"/>
      <c r="SXM115" s="168"/>
      <c r="SXN115" s="168"/>
      <c r="SXO115" s="168"/>
      <c r="SXP115" s="168"/>
      <c r="SXQ115" s="168"/>
      <c r="SXR115" s="168"/>
      <c r="SXS115" s="168"/>
      <c r="SXT115" s="168"/>
      <c r="SXU115" s="168"/>
      <c r="SXV115" s="168"/>
      <c r="SXW115" s="168"/>
      <c r="SXX115" s="168"/>
      <c r="SXY115" s="168"/>
      <c r="SXZ115" s="168"/>
      <c r="SYA115" s="168"/>
      <c r="SYB115" s="168"/>
      <c r="SYC115" s="168"/>
      <c r="SYD115" s="168"/>
      <c r="SYE115" s="168"/>
      <c r="SYF115" s="168"/>
      <c r="SYG115" s="168"/>
      <c r="SYH115" s="168"/>
      <c r="SYI115" s="168"/>
      <c r="SYJ115" s="168"/>
      <c r="SYK115" s="168"/>
      <c r="SYL115" s="168"/>
      <c r="SYM115" s="168"/>
      <c r="SYN115" s="168"/>
      <c r="SYO115" s="168"/>
      <c r="SYP115" s="168"/>
      <c r="SYQ115" s="168"/>
      <c r="SYR115" s="168"/>
      <c r="SYS115" s="168"/>
      <c r="SYT115" s="168"/>
      <c r="SYU115" s="168"/>
      <c r="SYV115" s="168"/>
      <c r="SYW115" s="168"/>
      <c r="SYX115" s="168"/>
      <c r="SYY115" s="168"/>
      <c r="SYZ115" s="168"/>
      <c r="SZA115" s="168"/>
      <c r="SZB115" s="168"/>
      <c r="SZC115" s="168"/>
      <c r="SZD115" s="168"/>
      <c r="SZE115" s="168"/>
      <c r="SZF115" s="168"/>
      <c r="SZG115" s="168"/>
      <c r="SZH115" s="168"/>
      <c r="SZI115" s="168"/>
      <c r="SZJ115" s="168"/>
      <c r="SZK115" s="168"/>
      <c r="SZL115" s="168"/>
      <c r="SZM115" s="168"/>
      <c r="SZN115" s="168"/>
      <c r="SZO115" s="168"/>
      <c r="SZP115" s="168"/>
      <c r="SZQ115" s="168"/>
      <c r="SZR115" s="168"/>
      <c r="SZS115" s="168"/>
      <c r="SZT115" s="168"/>
      <c r="SZU115" s="168"/>
      <c r="SZV115" s="168"/>
      <c r="SZW115" s="168"/>
      <c r="SZX115" s="168"/>
      <c r="SZY115" s="168"/>
      <c r="SZZ115" s="168"/>
      <c r="TAA115" s="168"/>
      <c r="TAB115" s="168"/>
      <c r="TAC115" s="168"/>
      <c r="TAD115" s="168"/>
      <c r="TAE115" s="168"/>
      <c r="TAF115" s="168"/>
      <c r="TAG115" s="168"/>
      <c r="TAH115" s="168"/>
      <c r="TAI115" s="168"/>
      <c r="TAJ115" s="168"/>
      <c r="TAK115" s="168"/>
      <c r="TAL115" s="168"/>
      <c r="TAM115" s="168"/>
      <c r="TAN115" s="168"/>
      <c r="TAO115" s="168"/>
      <c r="TAP115" s="168"/>
      <c r="TAQ115" s="168"/>
      <c r="TAR115" s="168"/>
      <c r="TAS115" s="168"/>
      <c r="TAT115" s="168"/>
      <c r="TAU115" s="168"/>
      <c r="TAV115" s="168"/>
      <c r="TAW115" s="168"/>
      <c r="TAX115" s="168"/>
      <c r="TAY115" s="168"/>
      <c r="TAZ115" s="168"/>
      <c r="TBA115" s="168"/>
      <c r="TBB115" s="168"/>
      <c r="TBC115" s="168"/>
      <c r="TBD115" s="168"/>
      <c r="TBE115" s="168"/>
      <c r="TBF115" s="168"/>
      <c r="TBG115" s="168"/>
      <c r="TBH115" s="168"/>
      <c r="TBI115" s="168"/>
      <c r="TBJ115" s="168"/>
      <c r="TBK115" s="168"/>
      <c r="TBL115" s="168"/>
      <c r="TBM115" s="168"/>
      <c r="TBN115" s="168"/>
      <c r="TBO115" s="168"/>
      <c r="TBP115" s="168"/>
      <c r="TBQ115" s="168"/>
      <c r="TBR115" s="168"/>
      <c r="TBS115" s="168"/>
      <c r="TBT115" s="168"/>
      <c r="TBU115" s="168"/>
      <c r="TBV115" s="168"/>
      <c r="TBW115" s="168"/>
      <c r="TBX115" s="168"/>
      <c r="TBY115" s="168"/>
      <c r="TBZ115" s="168"/>
      <c r="TCA115" s="168"/>
      <c r="TCB115" s="168"/>
      <c r="TCC115" s="168"/>
      <c r="TCD115" s="168"/>
      <c r="TCE115" s="168"/>
      <c r="TCF115" s="168"/>
      <c r="TCG115" s="168"/>
      <c r="TCH115" s="168"/>
      <c r="TCI115" s="168"/>
      <c r="TCJ115" s="168"/>
      <c r="TCK115" s="168"/>
      <c r="TCL115" s="168"/>
      <c r="TCM115" s="168"/>
      <c r="TCN115" s="168"/>
      <c r="TCO115" s="168"/>
      <c r="TCP115" s="168"/>
      <c r="TCQ115" s="168"/>
      <c r="TCR115" s="168"/>
      <c r="TCS115" s="168"/>
      <c r="TCT115" s="168"/>
      <c r="TCU115" s="168"/>
      <c r="TCV115" s="168"/>
      <c r="TCW115" s="168"/>
      <c r="TCX115" s="168"/>
      <c r="TCY115" s="168"/>
      <c r="TCZ115" s="168"/>
      <c r="TDA115" s="168"/>
      <c r="TDB115" s="168"/>
      <c r="TDC115" s="168"/>
      <c r="TDD115" s="168"/>
      <c r="TDE115" s="168"/>
      <c r="TDF115" s="168"/>
      <c r="TDG115" s="168"/>
      <c r="TDH115" s="168"/>
      <c r="TDI115" s="168"/>
      <c r="TDJ115" s="168"/>
      <c r="TDK115" s="168"/>
      <c r="TDL115" s="168"/>
      <c r="TDM115" s="168"/>
      <c r="TDN115" s="168"/>
      <c r="TDO115" s="168"/>
      <c r="TDP115" s="168"/>
      <c r="TDQ115" s="168"/>
      <c r="TDR115" s="168"/>
      <c r="TDS115" s="168"/>
      <c r="TDT115" s="168"/>
      <c r="TDU115" s="168"/>
      <c r="TDV115" s="168"/>
      <c r="TDW115" s="168"/>
      <c r="TDX115" s="168"/>
      <c r="TDY115" s="168"/>
      <c r="TDZ115" s="168"/>
      <c r="TEA115" s="168"/>
      <c r="TEB115" s="168"/>
      <c r="TEC115" s="168"/>
      <c r="TED115" s="168"/>
      <c r="TEE115" s="168"/>
      <c r="TEF115" s="168"/>
      <c r="TEG115" s="168"/>
      <c r="TEH115" s="168"/>
      <c r="TEI115" s="168"/>
      <c r="TEJ115" s="168"/>
      <c r="TEK115" s="168"/>
      <c r="TEL115" s="168"/>
      <c r="TEM115" s="168"/>
      <c r="TEN115" s="168"/>
      <c r="TEO115" s="168"/>
      <c r="TEP115" s="168"/>
      <c r="TEQ115" s="168"/>
      <c r="TER115" s="168"/>
      <c r="TES115" s="168"/>
      <c r="TET115" s="168"/>
      <c r="TEU115" s="168"/>
      <c r="TEV115" s="168"/>
      <c r="TEW115" s="168"/>
      <c r="TEX115" s="168"/>
      <c r="TEY115" s="168"/>
      <c r="TEZ115" s="168"/>
      <c r="TFA115" s="168"/>
      <c r="TFB115" s="168"/>
      <c r="TFC115" s="168"/>
      <c r="TFD115" s="168"/>
      <c r="TFE115" s="168"/>
      <c r="TFF115" s="168"/>
      <c r="TFG115" s="168"/>
      <c r="TFH115" s="168"/>
      <c r="TFI115" s="168"/>
      <c r="TFJ115" s="168"/>
      <c r="TFK115" s="168"/>
      <c r="TFL115" s="168"/>
      <c r="TFM115" s="168"/>
      <c r="TFN115" s="168"/>
      <c r="TFO115" s="168"/>
      <c r="TFP115" s="168"/>
      <c r="TFQ115" s="168"/>
      <c r="TFR115" s="168"/>
      <c r="TFS115" s="168"/>
      <c r="TFT115" s="168"/>
      <c r="TFU115" s="168"/>
      <c r="TFV115" s="168"/>
      <c r="TFW115" s="168"/>
      <c r="TFX115" s="168"/>
      <c r="TFY115" s="168"/>
      <c r="TFZ115" s="168"/>
      <c r="TGA115" s="168"/>
      <c r="TGB115" s="168"/>
      <c r="TGC115" s="168"/>
      <c r="TGD115" s="168"/>
      <c r="TGE115" s="168"/>
      <c r="TGF115" s="168"/>
      <c r="TGG115" s="168"/>
      <c r="TGH115" s="168"/>
      <c r="TGI115" s="168"/>
      <c r="TGJ115" s="168"/>
      <c r="TGK115" s="168"/>
      <c r="TGL115" s="168"/>
      <c r="TGM115" s="168"/>
      <c r="TGN115" s="168"/>
      <c r="TGO115" s="168"/>
      <c r="TGP115" s="168"/>
      <c r="TGQ115" s="168"/>
      <c r="TGR115" s="168"/>
      <c r="TGS115" s="168"/>
      <c r="TGT115" s="168"/>
      <c r="TGU115" s="168"/>
      <c r="TGV115" s="168"/>
      <c r="TGW115" s="168"/>
      <c r="TGX115" s="168"/>
      <c r="TGY115" s="168"/>
      <c r="TGZ115" s="168"/>
      <c r="THA115" s="168"/>
      <c r="THB115" s="168"/>
      <c r="THC115" s="168"/>
      <c r="THD115" s="168"/>
      <c r="THE115" s="168"/>
      <c r="THF115" s="168"/>
      <c r="THG115" s="168"/>
      <c r="THH115" s="168"/>
      <c r="THI115" s="168"/>
      <c r="THJ115" s="168"/>
      <c r="THK115" s="168"/>
      <c r="THL115" s="168"/>
      <c r="THM115" s="168"/>
      <c r="THN115" s="168"/>
      <c r="THO115" s="168"/>
      <c r="THP115" s="168"/>
      <c r="THQ115" s="168"/>
      <c r="THR115" s="168"/>
      <c r="THS115" s="168"/>
      <c r="THT115" s="168"/>
      <c r="THU115" s="168"/>
      <c r="THV115" s="168"/>
      <c r="THW115" s="168"/>
      <c r="THX115" s="168"/>
      <c r="THY115" s="168"/>
      <c r="THZ115" s="168"/>
      <c r="TIA115" s="168"/>
      <c r="TIB115" s="168"/>
      <c r="TIC115" s="168"/>
      <c r="TID115" s="168"/>
      <c r="TIE115" s="168"/>
      <c r="TIF115" s="168"/>
      <c r="TIG115" s="168"/>
      <c r="TIH115" s="168"/>
      <c r="TII115" s="168"/>
      <c r="TIJ115" s="168"/>
      <c r="TIK115" s="168"/>
      <c r="TIL115" s="168"/>
      <c r="TIM115" s="168"/>
      <c r="TIN115" s="168"/>
      <c r="TIO115" s="168"/>
      <c r="TIP115" s="168"/>
      <c r="TIQ115" s="168"/>
      <c r="TIR115" s="168"/>
      <c r="TIS115" s="168"/>
      <c r="TIT115" s="168"/>
      <c r="TIU115" s="168"/>
      <c r="TIV115" s="168"/>
      <c r="TIW115" s="168"/>
      <c r="TIX115" s="168"/>
      <c r="TIY115" s="168"/>
      <c r="TIZ115" s="168"/>
      <c r="TJA115" s="168"/>
      <c r="TJB115" s="168"/>
      <c r="TJC115" s="168"/>
      <c r="TJD115" s="168"/>
      <c r="TJE115" s="168"/>
      <c r="TJF115" s="168"/>
      <c r="TJG115" s="168"/>
      <c r="TJH115" s="168"/>
      <c r="TJI115" s="168"/>
      <c r="TJJ115" s="168"/>
      <c r="TJK115" s="168"/>
      <c r="TJL115" s="168"/>
      <c r="TJM115" s="168"/>
      <c r="TJN115" s="168"/>
      <c r="TJO115" s="168"/>
      <c r="TJP115" s="168"/>
      <c r="TJQ115" s="168"/>
      <c r="TJR115" s="168"/>
      <c r="TJS115" s="168"/>
      <c r="TJT115" s="168"/>
      <c r="TJU115" s="168"/>
      <c r="TJV115" s="168"/>
      <c r="TJW115" s="168"/>
      <c r="TJX115" s="168"/>
      <c r="TJY115" s="168"/>
      <c r="TJZ115" s="168"/>
      <c r="TKA115" s="168"/>
      <c r="TKB115" s="168"/>
      <c r="TKC115" s="168"/>
      <c r="TKD115" s="168"/>
      <c r="TKE115" s="168"/>
      <c r="TKF115" s="168"/>
      <c r="TKG115" s="168"/>
      <c r="TKH115" s="168"/>
      <c r="TKI115" s="168"/>
      <c r="TKJ115" s="168"/>
      <c r="TKK115" s="168"/>
      <c r="TKL115" s="168"/>
      <c r="TKM115" s="168"/>
      <c r="TKN115" s="168"/>
      <c r="TKO115" s="168"/>
      <c r="TKP115" s="168"/>
      <c r="TKQ115" s="168"/>
      <c r="TKR115" s="168"/>
      <c r="TKS115" s="168"/>
      <c r="TKT115" s="168"/>
      <c r="TKU115" s="168"/>
      <c r="TKV115" s="168"/>
      <c r="TKW115" s="168"/>
      <c r="TKX115" s="168"/>
      <c r="TKY115" s="168"/>
      <c r="TKZ115" s="168"/>
      <c r="TLA115" s="168"/>
      <c r="TLB115" s="168"/>
      <c r="TLC115" s="168"/>
      <c r="TLD115" s="168"/>
      <c r="TLE115" s="168"/>
      <c r="TLF115" s="168"/>
      <c r="TLG115" s="168"/>
      <c r="TLH115" s="168"/>
      <c r="TLI115" s="168"/>
      <c r="TLJ115" s="168"/>
      <c r="TLK115" s="168"/>
      <c r="TLL115" s="168"/>
      <c r="TLM115" s="168"/>
      <c r="TLN115" s="168"/>
      <c r="TLO115" s="168"/>
      <c r="TLP115" s="168"/>
      <c r="TLQ115" s="168"/>
      <c r="TLR115" s="168"/>
      <c r="TLS115" s="168"/>
      <c r="TLT115" s="168"/>
      <c r="TLU115" s="168"/>
      <c r="TLV115" s="168"/>
      <c r="TLW115" s="168"/>
      <c r="TLX115" s="168"/>
      <c r="TLY115" s="168"/>
      <c r="TLZ115" s="168"/>
      <c r="TMA115" s="168"/>
      <c r="TMB115" s="168"/>
      <c r="TMC115" s="168"/>
      <c r="TMD115" s="168"/>
      <c r="TME115" s="168"/>
      <c r="TMF115" s="168"/>
      <c r="TMG115" s="168"/>
      <c r="TMH115" s="168"/>
      <c r="TMI115" s="168"/>
      <c r="TMJ115" s="168"/>
      <c r="TMK115" s="168"/>
      <c r="TML115" s="168"/>
      <c r="TMM115" s="168"/>
      <c r="TMN115" s="168"/>
      <c r="TMO115" s="168"/>
      <c r="TMP115" s="168"/>
      <c r="TMQ115" s="168"/>
      <c r="TMR115" s="168"/>
      <c r="TMS115" s="168"/>
      <c r="TMT115" s="168"/>
      <c r="TMU115" s="168"/>
      <c r="TMV115" s="168"/>
      <c r="TMW115" s="168"/>
      <c r="TMX115" s="168"/>
      <c r="TMY115" s="168"/>
      <c r="TMZ115" s="168"/>
      <c r="TNA115" s="168"/>
      <c r="TNB115" s="168"/>
      <c r="TNC115" s="168"/>
      <c r="TND115" s="168"/>
      <c r="TNE115" s="168"/>
      <c r="TNF115" s="168"/>
      <c r="TNG115" s="168"/>
      <c r="TNH115" s="168"/>
      <c r="TNI115" s="168"/>
      <c r="TNJ115" s="168"/>
      <c r="TNK115" s="168"/>
      <c r="TNL115" s="168"/>
      <c r="TNM115" s="168"/>
      <c r="TNN115" s="168"/>
      <c r="TNO115" s="168"/>
      <c r="TNP115" s="168"/>
      <c r="TNQ115" s="168"/>
      <c r="TNR115" s="168"/>
      <c r="TNS115" s="168"/>
      <c r="TNT115" s="168"/>
      <c r="TNU115" s="168"/>
      <c r="TNV115" s="168"/>
      <c r="TNW115" s="168"/>
      <c r="TNX115" s="168"/>
      <c r="TNY115" s="168"/>
      <c r="TNZ115" s="168"/>
      <c r="TOA115" s="168"/>
      <c r="TOB115" s="168"/>
      <c r="TOC115" s="168"/>
      <c r="TOD115" s="168"/>
      <c r="TOE115" s="168"/>
      <c r="TOF115" s="168"/>
      <c r="TOG115" s="168"/>
      <c r="TOH115" s="168"/>
      <c r="TOI115" s="168"/>
      <c r="TOJ115" s="168"/>
      <c r="TOK115" s="168"/>
      <c r="TOL115" s="168"/>
      <c r="TOM115" s="168"/>
      <c r="TON115" s="168"/>
      <c r="TOO115" s="168"/>
      <c r="TOP115" s="168"/>
      <c r="TOQ115" s="168"/>
      <c r="TOR115" s="168"/>
      <c r="TOS115" s="168"/>
      <c r="TOT115" s="168"/>
      <c r="TOU115" s="168"/>
      <c r="TOV115" s="168"/>
      <c r="TOW115" s="168"/>
      <c r="TOX115" s="168"/>
      <c r="TOY115" s="168"/>
      <c r="TOZ115" s="168"/>
      <c r="TPA115" s="168"/>
      <c r="TPB115" s="168"/>
      <c r="TPC115" s="168"/>
      <c r="TPD115" s="168"/>
      <c r="TPE115" s="168"/>
      <c r="TPF115" s="168"/>
      <c r="TPG115" s="168"/>
      <c r="TPH115" s="168"/>
      <c r="TPI115" s="168"/>
      <c r="TPJ115" s="168"/>
      <c r="TPK115" s="168"/>
      <c r="TPL115" s="168"/>
      <c r="TPM115" s="168"/>
      <c r="TPN115" s="168"/>
      <c r="TPO115" s="168"/>
      <c r="TPP115" s="168"/>
      <c r="TPQ115" s="168"/>
      <c r="TPR115" s="168"/>
      <c r="TPS115" s="168"/>
      <c r="TPT115" s="168"/>
      <c r="TPU115" s="168"/>
      <c r="TPV115" s="168"/>
      <c r="TPW115" s="168"/>
      <c r="TPX115" s="168"/>
      <c r="TPY115" s="168"/>
      <c r="TPZ115" s="168"/>
      <c r="TQA115" s="168"/>
      <c r="TQB115" s="168"/>
      <c r="TQC115" s="168"/>
      <c r="TQD115" s="168"/>
      <c r="TQE115" s="168"/>
      <c r="TQF115" s="168"/>
      <c r="TQG115" s="168"/>
      <c r="TQH115" s="168"/>
      <c r="TQI115" s="168"/>
      <c r="TQJ115" s="168"/>
      <c r="TQK115" s="168"/>
      <c r="TQL115" s="168"/>
      <c r="TQM115" s="168"/>
      <c r="TQN115" s="168"/>
      <c r="TQO115" s="168"/>
      <c r="TQP115" s="168"/>
      <c r="TQQ115" s="168"/>
      <c r="TQR115" s="168"/>
      <c r="TQS115" s="168"/>
      <c r="TQT115" s="168"/>
      <c r="TQU115" s="168"/>
      <c r="TQV115" s="168"/>
      <c r="TQW115" s="168"/>
      <c r="TQX115" s="168"/>
      <c r="TQY115" s="168"/>
      <c r="TQZ115" s="168"/>
      <c r="TRA115" s="168"/>
      <c r="TRB115" s="168"/>
      <c r="TRC115" s="168"/>
      <c r="TRD115" s="168"/>
      <c r="TRE115" s="168"/>
      <c r="TRF115" s="168"/>
      <c r="TRG115" s="168"/>
      <c r="TRH115" s="168"/>
      <c r="TRI115" s="168"/>
      <c r="TRJ115" s="168"/>
      <c r="TRK115" s="168"/>
      <c r="TRL115" s="168"/>
      <c r="TRM115" s="168"/>
      <c r="TRN115" s="168"/>
      <c r="TRO115" s="168"/>
      <c r="TRP115" s="168"/>
      <c r="TRQ115" s="168"/>
      <c r="TRR115" s="168"/>
      <c r="TRS115" s="168"/>
      <c r="TRT115" s="168"/>
      <c r="TRU115" s="168"/>
      <c r="TRV115" s="168"/>
      <c r="TRW115" s="168"/>
      <c r="TRX115" s="168"/>
      <c r="TRY115" s="168"/>
      <c r="TRZ115" s="168"/>
      <c r="TSA115" s="168"/>
      <c r="TSB115" s="168"/>
      <c r="TSC115" s="168"/>
      <c r="TSD115" s="168"/>
      <c r="TSE115" s="168"/>
      <c r="TSF115" s="168"/>
      <c r="TSG115" s="168"/>
      <c r="TSH115" s="168"/>
      <c r="TSI115" s="168"/>
      <c r="TSJ115" s="168"/>
      <c r="TSK115" s="168"/>
      <c r="TSL115" s="168"/>
      <c r="TSM115" s="168"/>
      <c r="TSN115" s="168"/>
      <c r="TSO115" s="168"/>
      <c r="TSP115" s="168"/>
      <c r="TSQ115" s="168"/>
      <c r="TSR115" s="168"/>
      <c r="TSS115" s="168"/>
      <c r="TST115" s="168"/>
      <c r="TSU115" s="168"/>
      <c r="TSV115" s="168"/>
      <c r="TSW115" s="168"/>
      <c r="TSX115" s="168"/>
      <c r="TSY115" s="168"/>
      <c r="TSZ115" s="168"/>
      <c r="TTA115" s="168"/>
      <c r="TTB115" s="168"/>
      <c r="TTC115" s="168"/>
      <c r="TTD115" s="168"/>
      <c r="TTE115" s="168"/>
      <c r="TTF115" s="168"/>
      <c r="TTG115" s="168"/>
      <c r="TTH115" s="168"/>
      <c r="TTI115" s="168"/>
      <c r="TTJ115" s="168"/>
      <c r="TTK115" s="168"/>
      <c r="TTL115" s="168"/>
      <c r="TTM115" s="168"/>
      <c r="TTN115" s="168"/>
      <c r="TTO115" s="168"/>
      <c r="TTP115" s="168"/>
      <c r="TTQ115" s="168"/>
      <c r="TTR115" s="168"/>
      <c r="TTS115" s="168"/>
      <c r="TTT115" s="168"/>
      <c r="TTU115" s="168"/>
      <c r="TTV115" s="168"/>
      <c r="TTW115" s="168"/>
      <c r="TTX115" s="168"/>
      <c r="TTY115" s="168"/>
      <c r="TTZ115" s="168"/>
      <c r="TUA115" s="168"/>
      <c r="TUB115" s="168"/>
      <c r="TUC115" s="168"/>
      <c r="TUD115" s="168"/>
      <c r="TUE115" s="168"/>
      <c r="TUF115" s="168"/>
      <c r="TUG115" s="168"/>
      <c r="TUH115" s="168"/>
      <c r="TUI115" s="168"/>
      <c r="TUJ115" s="168"/>
      <c r="TUK115" s="168"/>
      <c r="TUL115" s="168"/>
      <c r="TUM115" s="168"/>
      <c r="TUN115" s="168"/>
      <c r="TUO115" s="168"/>
      <c r="TUP115" s="168"/>
      <c r="TUQ115" s="168"/>
      <c r="TUR115" s="168"/>
      <c r="TUS115" s="168"/>
      <c r="TUT115" s="168"/>
      <c r="TUU115" s="168"/>
      <c r="TUV115" s="168"/>
      <c r="TUW115" s="168"/>
      <c r="TUX115" s="168"/>
      <c r="TUY115" s="168"/>
      <c r="TUZ115" s="168"/>
      <c r="TVA115" s="168"/>
      <c r="TVB115" s="168"/>
      <c r="TVC115" s="168"/>
      <c r="TVD115" s="168"/>
      <c r="TVE115" s="168"/>
      <c r="TVF115" s="168"/>
      <c r="TVG115" s="168"/>
      <c r="TVH115" s="168"/>
      <c r="TVI115" s="168"/>
      <c r="TVJ115" s="168"/>
      <c r="TVK115" s="168"/>
      <c r="TVL115" s="168"/>
      <c r="TVM115" s="168"/>
      <c r="TVN115" s="168"/>
      <c r="TVO115" s="168"/>
      <c r="TVP115" s="168"/>
      <c r="TVQ115" s="168"/>
      <c r="TVR115" s="168"/>
      <c r="TVS115" s="168"/>
      <c r="TVT115" s="168"/>
      <c r="TVU115" s="168"/>
      <c r="TVV115" s="168"/>
      <c r="TVW115" s="168"/>
      <c r="TVX115" s="168"/>
      <c r="TVY115" s="168"/>
      <c r="TVZ115" s="168"/>
      <c r="TWA115" s="168"/>
      <c r="TWB115" s="168"/>
      <c r="TWC115" s="168"/>
      <c r="TWD115" s="168"/>
      <c r="TWE115" s="168"/>
      <c r="TWF115" s="168"/>
      <c r="TWG115" s="168"/>
      <c r="TWH115" s="168"/>
      <c r="TWI115" s="168"/>
      <c r="TWJ115" s="168"/>
      <c r="TWK115" s="168"/>
      <c r="TWL115" s="168"/>
      <c r="TWM115" s="168"/>
      <c r="TWN115" s="168"/>
      <c r="TWO115" s="168"/>
      <c r="TWP115" s="168"/>
      <c r="TWQ115" s="168"/>
      <c r="TWR115" s="168"/>
      <c r="TWS115" s="168"/>
      <c r="TWT115" s="168"/>
      <c r="TWU115" s="168"/>
      <c r="TWV115" s="168"/>
      <c r="TWW115" s="168"/>
      <c r="TWX115" s="168"/>
      <c r="TWY115" s="168"/>
      <c r="TWZ115" s="168"/>
      <c r="TXA115" s="168"/>
      <c r="TXB115" s="168"/>
      <c r="TXC115" s="168"/>
      <c r="TXD115" s="168"/>
      <c r="TXE115" s="168"/>
      <c r="TXF115" s="168"/>
      <c r="TXG115" s="168"/>
      <c r="TXH115" s="168"/>
      <c r="TXI115" s="168"/>
      <c r="TXJ115" s="168"/>
      <c r="TXK115" s="168"/>
      <c r="TXL115" s="168"/>
      <c r="TXM115" s="168"/>
      <c r="TXN115" s="168"/>
      <c r="TXO115" s="168"/>
      <c r="TXP115" s="168"/>
      <c r="TXQ115" s="168"/>
      <c r="TXR115" s="168"/>
      <c r="TXS115" s="168"/>
      <c r="TXT115" s="168"/>
      <c r="TXU115" s="168"/>
      <c r="TXV115" s="168"/>
      <c r="TXW115" s="168"/>
      <c r="TXX115" s="168"/>
      <c r="TXY115" s="168"/>
      <c r="TXZ115" s="168"/>
      <c r="TYA115" s="168"/>
      <c r="TYB115" s="168"/>
      <c r="TYC115" s="168"/>
      <c r="TYD115" s="168"/>
      <c r="TYE115" s="168"/>
      <c r="TYF115" s="168"/>
      <c r="TYG115" s="168"/>
      <c r="TYH115" s="168"/>
      <c r="TYI115" s="168"/>
      <c r="TYJ115" s="168"/>
      <c r="TYK115" s="168"/>
      <c r="TYL115" s="168"/>
      <c r="TYM115" s="168"/>
      <c r="TYN115" s="168"/>
      <c r="TYO115" s="168"/>
      <c r="TYP115" s="168"/>
      <c r="TYQ115" s="168"/>
      <c r="TYR115" s="168"/>
      <c r="TYS115" s="168"/>
      <c r="TYT115" s="168"/>
      <c r="TYU115" s="168"/>
      <c r="TYV115" s="168"/>
      <c r="TYW115" s="168"/>
      <c r="TYX115" s="168"/>
      <c r="TYY115" s="168"/>
      <c r="TYZ115" s="168"/>
      <c r="TZA115" s="168"/>
      <c r="TZB115" s="168"/>
      <c r="TZC115" s="168"/>
      <c r="TZD115" s="168"/>
      <c r="TZE115" s="168"/>
      <c r="TZF115" s="168"/>
      <c r="TZG115" s="168"/>
      <c r="TZH115" s="168"/>
      <c r="TZI115" s="168"/>
      <c r="TZJ115" s="168"/>
      <c r="TZK115" s="168"/>
      <c r="TZL115" s="168"/>
      <c r="TZM115" s="168"/>
      <c r="TZN115" s="168"/>
      <c r="TZO115" s="168"/>
      <c r="TZP115" s="168"/>
      <c r="TZQ115" s="168"/>
      <c r="TZR115" s="168"/>
      <c r="TZS115" s="168"/>
      <c r="TZT115" s="168"/>
      <c r="TZU115" s="168"/>
      <c r="TZV115" s="168"/>
      <c r="TZW115" s="168"/>
      <c r="TZX115" s="168"/>
      <c r="TZY115" s="168"/>
      <c r="TZZ115" s="168"/>
      <c r="UAA115" s="168"/>
      <c r="UAB115" s="168"/>
      <c r="UAC115" s="168"/>
      <c r="UAD115" s="168"/>
      <c r="UAE115" s="168"/>
      <c r="UAF115" s="168"/>
      <c r="UAG115" s="168"/>
      <c r="UAH115" s="168"/>
      <c r="UAI115" s="168"/>
      <c r="UAJ115" s="168"/>
      <c r="UAK115" s="168"/>
      <c r="UAL115" s="168"/>
      <c r="UAM115" s="168"/>
      <c r="UAN115" s="168"/>
      <c r="UAO115" s="168"/>
      <c r="UAP115" s="168"/>
      <c r="UAQ115" s="168"/>
      <c r="UAR115" s="168"/>
      <c r="UAS115" s="168"/>
      <c r="UAT115" s="168"/>
      <c r="UAU115" s="168"/>
      <c r="UAV115" s="168"/>
      <c r="UAW115" s="168"/>
      <c r="UAX115" s="168"/>
      <c r="UAY115" s="168"/>
      <c r="UAZ115" s="168"/>
      <c r="UBA115" s="168"/>
      <c r="UBB115" s="168"/>
      <c r="UBC115" s="168"/>
      <c r="UBD115" s="168"/>
      <c r="UBE115" s="168"/>
      <c r="UBF115" s="168"/>
      <c r="UBG115" s="168"/>
      <c r="UBH115" s="168"/>
      <c r="UBI115" s="168"/>
      <c r="UBJ115" s="168"/>
      <c r="UBK115" s="168"/>
      <c r="UBL115" s="168"/>
      <c r="UBM115" s="168"/>
      <c r="UBN115" s="168"/>
      <c r="UBO115" s="168"/>
      <c r="UBP115" s="168"/>
      <c r="UBQ115" s="168"/>
      <c r="UBR115" s="168"/>
      <c r="UBS115" s="168"/>
      <c r="UBT115" s="168"/>
      <c r="UBU115" s="168"/>
      <c r="UBV115" s="168"/>
      <c r="UBW115" s="168"/>
      <c r="UBX115" s="168"/>
      <c r="UBY115" s="168"/>
      <c r="UBZ115" s="168"/>
      <c r="UCA115" s="168"/>
      <c r="UCB115" s="168"/>
      <c r="UCC115" s="168"/>
      <c r="UCD115" s="168"/>
      <c r="UCE115" s="168"/>
      <c r="UCF115" s="168"/>
      <c r="UCG115" s="168"/>
      <c r="UCH115" s="168"/>
      <c r="UCI115" s="168"/>
      <c r="UCJ115" s="168"/>
      <c r="UCK115" s="168"/>
      <c r="UCL115" s="168"/>
      <c r="UCM115" s="168"/>
      <c r="UCN115" s="168"/>
      <c r="UCO115" s="168"/>
      <c r="UCP115" s="168"/>
      <c r="UCQ115" s="168"/>
      <c r="UCR115" s="168"/>
      <c r="UCS115" s="168"/>
      <c r="UCT115" s="168"/>
      <c r="UCU115" s="168"/>
      <c r="UCV115" s="168"/>
      <c r="UCW115" s="168"/>
      <c r="UCX115" s="168"/>
      <c r="UCY115" s="168"/>
      <c r="UCZ115" s="168"/>
      <c r="UDA115" s="168"/>
      <c r="UDB115" s="168"/>
      <c r="UDC115" s="168"/>
      <c r="UDD115" s="168"/>
      <c r="UDE115" s="168"/>
      <c r="UDF115" s="168"/>
      <c r="UDG115" s="168"/>
      <c r="UDH115" s="168"/>
      <c r="UDI115" s="168"/>
      <c r="UDJ115" s="168"/>
      <c r="UDK115" s="168"/>
      <c r="UDL115" s="168"/>
      <c r="UDM115" s="168"/>
      <c r="UDN115" s="168"/>
      <c r="UDO115" s="168"/>
      <c r="UDP115" s="168"/>
      <c r="UDQ115" s="168"/>
      <c r="UDR115" s="168"/>
      <c r="UDS115" s="168"/>
      <c r="UDT115" s="168"/>
      <c r="UDU115" s="168"/>
      <c r="UDV115" s="168"/>
      <c r="UDW115" s="168"/>
      <c r="UDX115" s="168"/>
      <c r="UDY115" s="168"/>
      <c r="UDZ115" s="168"/>
      <c r="UEA115" s="168"/>
      <c r="UEB115" s="168"/>
      <c r="UEC115" s="168"/>
      <c r="UED115" s="168"/>
      <c r="UEE115" s="168"/>
      <c r="UEF115" s="168"/>
      <c r="UEG115" s="168"/>
      <c r="UEH115" s="168"/>
      <c r="UEI115" s="168"/>
      <c r="UEJ115" s="168"/>
      <c r="UEK115" s="168"/>
      <c r="UEL115" s="168"/>
      <c r="UEM115" s="168"/>
      <c r="UEN115" s="168"/>
      <c r="UEO115" s="168"/>
      <c r="UEP115" s="168"/>
      <c r="UEQ115" s="168"/>
      <c r="UER115" s="168"/>
      <c r="UES115" s="168"/>
      <c r="UET115" s="168"/>
      <c r="UEU115" s="168"/>
      <c r="UEV115" s="168"/>
      <c r="UEW115" s="168"/>
      <c r="UEX115" s="168"/>
      <c r="UEY115" s="168"/>
      <c r="UEZ115" s="168"/>
      <c r="UFA115" s="168"/>
      <c r="UFB115" s="168"/>
      <c r="UFC115" s="168"/>
      <c r="UFD115" s="168"/>
      <c r="UFE115" s="168"/>
      <c r="UFF115" s="168"/>
      <c r="UFG115" s="168"/>
      <c r="UFH115" s="168"/>
      <c r="UFI115" s="168"/>
      <c r="UFJ115" s="168"/>
      <c r="UFK115" s="168"/>
      <c r="UFL115" s="168"/>
      <c r="UFM115" s="168"/>
      <c r="UFN115" s="168"/>
      <c r="UFO115" s="168"/>
      <c r="UFP115" s="168"/>
      <c r="UFQ115" s="168"/>
      <c r="UFR115" s="168"/>
      <c r="UFS115" s="168"/>
      <c r="UFT115" s="168"/>
      <c r="UFU115" s="168"/>
      <c r="UFV115" s="168"/>
      <c r="UFW115" s="168"/>
      <c r="UFX115" s="168"/>
      <c r="UFY115" s="168"/>
      <c r="UFZ115" s="168"/>
      <c r="UGA115" s="168"/>
      <c r="UGB115" s="168"/>
      <c r="UGC115" s="168"/>
      <c r="UGD115" s="168"/>
      <c r="UGE115" s="168"/>
      <c r="UGF115" s="168"/>
      <c r="UGG115" s="168"/>
      <c r="UGH115" s="168"/>
      <c r="UGI115" s="168"/>
      <c r="UGJ115" s="168"/>
      <c r="UGK115" s="168"/>
      <c r="UGL115" s="168"/>
      <c r="UGM115" s="168"/>
      <c r="UGN115" s="168"/>
      <c r="UGO115" s="168"/>
      <c r="UGP115" s="168"/>
      <c r="UGQ115" s="168"/>
      <c r="UGR115" s="168"/>
      <c r="UGS115" s="168"/>
      <c r="UGT115" s="168"/>
      <c r="UGU115" s="168"/>
      <c r="UGV115" s="168"/>
      <c r="UGW115" s="168"/>
      <c r="UGX115" s="168"/>
      <c r="UGY115" s="168"/>
      <c r="UGZ115" s="168"/>
      <c r="UHA115" s="168"/>
      <c r="UHB115" s="168"/>
      <c r="UHC115" s="168"/>
      <c r="UHD115" s="168"/>
      <c r="UHE115" s="168"/>
      <c r="UHF115" s="168"/>
      <c r="UHG115" s="168"/>
      <c r="UHH115" s="168"/>
      <c r="UHI115" s="168"/>
      <c r="UHJ115" s="168"/>
      <c r="UHK115" s="168"/>
      <c r="UHL115" s="168"/>
      <c r="UHM115" s="168"/>
      <c r="UHN115" s="168"/>
      <c r="UHO115" s="168"/>
      <c r="UHP115" s="168"/>
      <c r="UHQ115" s="168"/>
      <c r="UHR115" s="168"/>
      <c r="UHS115" s="168"/>
      <c r="UHT115" s="168"/>
      <c r="UHU115" s="168"/>
      <c r="UHV115" s="168"/>
      <c r="UHW115" s="168"/>
      <c r="UHX115" s="168"/>
      <c r="UHY115" s="168"/>
      <c r="UHZ115" s="168"/>
      <c r="UIA115" s="168"/>
      <c r="UIB115" s="168"/>
      <c r="UIC115" s="168"/>
      <c r="UID115" s="168"/>
      <c r="UIE115" s="168"/>
      <c r="UIF115" s="168"/>
      <c r="UIG115" s="168"/>
      <c r="UIH115" s="168"/>
      <c r="UII115" s="168"/>
      <c r="UIJ115" s="168"/>
      <c r="UIK115" s="168"/>
      <c r="UIL115" s="168"/>
      <c r="UIM115" s="168"/>
      <c r="UIN115" s="168"/>
      <c r="UIO115" s="168"/>
      <c r="UIP115" s="168"/>
      <c r="UIQ115" s="168"/>
      <c r="UIR115" s="168"/>
      <c r="UIS115" s="168"/>
      <c r="UIT115" s="168"/>
      <c r="UIU115" s="168"/>
      <c r="UIV115" s="168"/>
      <c r="UIW115" s="168"/>
      <c r="UIX115" s="168"/>
      <c r="UIY115" s="168"/>
      <c r="UIZ115" s="168"/>
      <c r="UJA115" s="168"/>
      <c r="UJB115" s="168"/>
      <c r="UJC115" s="168"/>
      <c r="UJD115" s="168"/>
      <c r="UJE115" s="168"/>
      <c r="UJF115" s="168"/>
      <c r="UJG115" s="168"/>
      <c r="UJH115" s="168"/>
      <c r="UJI115" s="168"/>
      <c r="UJJ115" s="168"/>
      <c r="UJK115" s="168"/>
      <c r="UJL115" s="168"/>
      <c r="UJM115" s="168"/>
      <c r="UJN115" s="168"/>
      <c r="UJO115" s="168"/>
      <c r="UJP115" s="168"/>
      <c r="UJQ115" s="168"/>
      <c r="UJR115" s="168"/>
      <c r="UJS115" s="168"/>
      <c r="UJT115" s="168"/>
      <c r="UJU115" s="168"/>
      <c r="UJV115" s="168"/>
      <c r="UJW115" s="168"/>
      <c r="UJX115" s="168"/>
      <c r="UJY115" s="168"/>
      <c r="UJZ115" s="168"/>
      <c r="UKA115" s="168"/>
      <c r="UKB115" s="168"/>
      <c r="UKC115" s="168"/>
      <c r="UKD115" s="168"/>
      <c r="UKE115" s="168"/>
      <c r="UKF115" s="168"/>
      <c r="UKG115" s="168"/>
      <c r="UKH115" s="168"/>
      <c r="UKI115" s="168"/>
      <c r="UKJ115" s="168"/>
      <c r="UKK115" s="168"/>
      <c r="UKL115" s="168"/>
      <c r="UKM115" s="168"/>
      <c r="UKN115" s="168"/>
      <c r="UKO115" s="168"/>
      <c r="UKP115" s="168"/>
      <c r="UKQ115" s="168"/>
      <c r="UKR115" s="168"/>
      <c r="UKS115" s="168"/>
      <c r="UKT115" s="168"/>
      <c r="UKU115" s="168"/>
      <c r="UKV115" s="168"/>
      <c r="UKW115" s="168"/>
      <c r="UKX115" s="168"/>
      <c r="UKY115" s="168"/>
      <c r="UKZ115" s="168"/>
      <c r="ULA115" s="168"/>
      <c r="ULB115" s="168"/>
      <c r="ULC115" s="168"/>
      <c r="ULD115" s="168"/>
      <c r="ULE115" s="168"/>
      <c r="ULF115" s="168"/>
      <c r="ULG115" s="168"/>
      <c r="ULH115" s="168"/>
      <c r="ULI115" s="168"/>
      <c r="ULJ115" s="168"/>
      <c r="ULK115" s="168"/>
      <c r="ULL115" s="168"/>
      <c r="ULM115" s="168"/>
      <c r="ULN115" s="168"/>
      <c r="ULO115" s="168"/>
      <c r="ULP115" s="168"/>
      <c r="ULQ115" s="168"/>
      <c r="ULR115" s="168"/>
      <c r="ULS115" s="168"/>
      <c r="ULT115" s="168"/>
      <c r="ULU115" s="168"/>
      <c r="ULV115" s="168"/>
      <c r="ULW115" s="168"/>
      <c r="ULX115" s="168"/>
      <c r="ULY115" s="168"/>
      <c r="ULZ115" s="168"/>
      <c r="UMA115" s="168"/>
      <c r="UMB115" s="168"/>
      <c r="UMC115" s="168"/>
      <c r="UMD115" s="168"/>
      <c r="UME115" s="168"/>
      <c r="UMF115" s="168"/>
      <c r="UMG115" s="168"/>
      <c r="UMH115" s="168"/>
      <c r="UMI115" s="168"/>
      <c r="UMJ115" s="168"/>
      <c r="UMK115" s="168"/>
      <c r="UML115" s="168"/>
      <c r="UMM115" s="168"/>
      <c r="UMN115" s="168"/>
      <c r="UMO115" s="168"/>
      <c r="UMP115" s="168"/>
      <c r="UMQ115" s="168"/>
      <c r="UMR115" s="168"/>
      <c r="UMS115" s="168"/>
      <c r="UMT115" s="168"/>
      <c r="UMU115" s="168"/>
      <c r="UMV115" s="168"/>
      <c r="UMW115" s="168"/>
      <c r="UMX115" s="168"/>
      <c r="UMY115" s="168"/>
      <c r="UMZ115" s="168"/>
      <c r="UNA115" s="168"/>
      <c r="UNB115" s="168"/>
      <c r="UNC115" s="168"/>
      <c r="UND115" s="168"/>
      <c r="UNE115" s="168"/>
      <c r="UNF115" s="168"/>
      <c r="UNG115" s="168"/>
      <c r="UNH115" s="168"/>
      <c r="UNI115" s="168"/>
      <c r="UNJ115" s="168"/>
      <c r="UNK115" s="168"/>
      <c r="UNL115" s="168"/>
      <c r="UNM115" s="168"/>
      <c r="UNN115" s="168"/>
      <c r="UNO115" s="168"/>
      <c r="UNP115" s="168"/>
      <c r="UNQ115" s="168"/>
      <c r="UNR115" s="168"/>
      <c r="UNS115" s="168"/>
      <c r="UNT115" s="168"/>
      <c r="UNU115" s="168"/>
      <c r="UNV115" s="168"/>
      <c r="UNW115" s="168"/>
      <c r="UNX115" s="168"/>
      <c r="UNY115" s="168"/>
      <c r="UNZ115" s="168"/>
      <c r="UOA115" s="168"/>
      <c r="UOB115" s="168"/>
      <c r="UOC115" s="168"/>
      <c r="UOD115" s="168"/>
      <c r="UOE115" s="168"/>
      <c r="UOF115" s="168"/>
      <c r="UOG115" s="168"/>
      <c r="UOH115" s="168"/>
      <c r="UOI115" s="168"/>
      <c r="UOJ115" s="168"/>
      <c r="UOK115" s="168"/>
      <c r="UOL115" s="168"/>
      <c r="UOM115" s="168"/>
      <c r="UON115" s="168"/>
      <c r="UOO115" s="168"/>
      <c r="UOP115" s="168"/>
      <c r="UOQ115" s="168"/>
      <c r="UOR115" s="168"/>
      <c r="UOS115" s="168"/>
      <c r="UOT115" s="168"/>
      <c r="UOU115" s="168"/>
      <c r="UOV115" s="168"/>
      <c r="UOW115" s="168"/>
      <c r="UOX115" s="168"/>
      <c r="UOY115" s="168"/>
      <c r="UOZ115" s="168"/>
      <c r="UPA115" s="168"/>
      <c r="UPB115" s="168"/>
      <c r="UPC115" s="168"/>
      <c r="UPD115" s="168"/>
      <c r="UPE115" s="168"/>
      <c r="UPF115" s="168"/>
      <c r="UPG115" s="168"/>
      <c r="UPH115" s="168"/>
      <c r="UPI115" s="168"/>
      <c r="UPJ115" s="168"/>
      <c r="UPK115" s="168"/>
      <c r="UPL115" s="168"/>
      <c r="UPM115" s="168"/>
      <c r="UPN115" s="168"/>
      <c r="UPO115" s="168"/>
      <c r="UPP115" s="168"/>
      <c r="UPQ115" s="168"/>
      <c r="UPR115" s="168"/>
      <c r="UPS115" s="168"/>
      <c r="UPT115" s="168"/>
      <c r="UPU115" s="168"/>
      <c r="UPV115" s="168"/>
      <c r="UPW115" s="168"/>
      <c r="UPX115" s="168"/>
      <c r="UPY115" s="168"/>
      <c r="UPZ115" s="168"/>
      <c r="UQA115" s="168"/>
      <c r="UQB115" s="168"/>
      <c r="UQC115" s="168"/>
      <c r="UQD115" s="168"/>
      <c r="UQE115" s="168"/>
      <c r="UQF115" s="168"/>
      <c r="UQG115" s="168"/>
      <c r="UQH115" s="168"/>
      <c r="UQI115" s="168"/>
      <c r="UQJ115" s="168"/>
      <c r="UQK115" s="168"/>
      <c r="UQL115" s="168"/>
      <c r="UQM115" s="168"/>
      <c r="UQN115" s="168"/>
      <c r="UQO115" s="168"/>
      <c r="UQP115" s="168"/>
      <c r="UQQ115" s="168"/>
      <c r="UQR115" s="168"/>
      <c r="UQS115" s="168"/>
      <c r="UQT115" s="168"/>
      <c r="UQU115" s="168"/>
      <c r="UQV115" s="168"/>
      <c r="UQW115" s="168"/>
      <c r="UQX115" s="168"/>
      <c r="UQY115" s="168"/>
      <c r="UQZ115" s="168"/>
      <c r="URA115" s="168"/>
      <c r="URB115" s="168"/>
      <c r="URC115" s="168"/>
      <c r="URD115" s="168"/>
      <c r="URE115" s="168"/>
      <c r="URF115" s="168"/>
      <c r="URG115" s="168"/>
      <c r="URH115" s="168"/>
      <c r="URI115" s="168"/>
      <c r="URJ115" s="168"/>
      <c r="URK115" s="168"/>
      <c r="URL115" s="168"/>
      <c r="URM115" s="168"/>
      <c r="URN115" s="168"/>
      <c r="URO115" s="168"/>
      <c r="URP115" s="168"/>
      <c r="URQ115" s="168"/>
      <c r="URR115" s="168"/>
      <c r="URS115" s="168"/>
      <c r="URT115" s="168"/>
      <c r="URU115" s="168"/>
      <c r="URV115" s="168"/>
      <c r="URW115" s="168"/>
      <c r="URX115" s="168"/>
      <c r="URY115" s="168"/>
      <c r="URZ115" s="168"/>
      <c r="USA115" s="168"/>
      <c r="USB115" s="168"/>
      <c r="USC115" s="168"/>
      <c r="USD115" s="168"/>
      <c r="USE115" s="168"/>
      <c r="USF115" s="168"/>
      <c r="USG115" s="168"/>
      <c r="USH115" s="168"/>
      <c r="USI115" s="168"/>
      <c r="USJ115" s="168"/>
      <c r="USK115" s="168"/>
      <c r="USL115" s="168"/>
      <c r="USM115" s="168"/>
      <c r="USN115" s="168"/>
      <c r="USO115" s="168"/>
      <c r="USP115" s="168"/>
      <c r="USQ115" s="168"/>
      <c r="USR115" s="168"/>
      <c r="USS115" s="168"/>
      <c r="UST115" s="168"/>
      <c r="USU115" s="168"/>
      <c r="USV115" s="168"/>
      <c r="USW115" s="168"/>
      <c r="USX115" s="168"/>
      <c r="USY115" s="168"/>
      <c r="USZ115" s="168"/>
      <c r="UTA115" s="168"/>
      <c r="UTB115" s="168"/>
      <c r="UTC115" s="168"/>
      <c r="UTD115" s="168"/>
      <c r="UTE115" s="168"/>
      <c r="UTF115" s="168"/>
      <c r="UTG115" s="168"/>
      <c r="UTH115" s="168"/>
      <c r="UTI115" s="168"/>
      <c r="UTJ115" s="168"/>
      <c r="UTK115" s="168"/>
      <c r="UTL115" s="168"/>
      <c r="UTM115" s="168"/>
      <c r="UTN115" s="168"/>
      <c r="UTO115" s="168"/>
      <c r="UTP115" s="168"/>
      <c r="UTQ115" s="168"/>
      <c r="UTR115" s="168"/>
      <c r="UTS115" s="168"/>
      <c r="UTT115" s="168"/>
      <c r="UTU115" s="168"/>
      <c r="UTV115" s="168"/>
      <c r="UTW115" s="168"/>
      <c r="UTX115" s="168"/>
      <c r="UTY115" s="168"/>
      <c r="UTZ115" s="168"/>
      <c r="UUA115" s="168"/>
      <c r="UUB115" s="168"/>
      <c r="UUC115" s="168"/>
      <c r="UUD115" s="168"/>
      <c r="UUE115" s="168"/>
      <c r="UUF115" s="168"/>
      <c r="UUG115" s="168"/>
      <c r="UUH115" s="168"/>
      <c r="UUI115" s="168"/>
      <c r="UUJ115" s="168"/>
      <c r="UUK115" s="168"/>
      <c r="UUL115" s="168"/>
      <c r="UUM115" s="168"/>
      <c r="UUN115" s="168"/>
      <c r="UUO115" s="168"/>
      <c r="UUP115" s="168"/>
      <c r="UUQ115" s="168"/>
      <c r="UUR115" s="168"/>
      <c r="UUS115" s="168"/>
      <c r="UUT115" s="168"/>
      <c r="UUU115" s="168"/>
      <c r="UUV115" s="168"/>
      <c r="UUW115" s="168"/>
      <c r="UUX115" s="168"/>
      <c r="UUY115" s="168"/>
      <c r="UUZ115" s="168"/>
      <c r="UVA115" s="168"/>
      <c r="UVB115" s="168"/>
      <c r="UVC115" s="168"/>
      <c r="UVD115" s="168"/>
      <c r="UVE115" s="168"/>
      <c r="UVF115" s="168"/>
      <c r="UVG115" s="168"/>
      <c r="UVH115" s="168"/>
      <c r="UVI115" s="168"/>
      <c r="UVJ115" s="168"/>
      <c r="UVK115" s="168"/>
      <c r="UVL115" s="168"/>
      <c r="UVM115" s="168"/>
      <c r="UVN115" s="168"/>
      <c r="UVO115" s="168"/>
      <c r="UVP115" s="168"/>
      <c r="UVQ115" s="168"/>
      <c r="UVR115" s="168"/>
      <c r="UVS115" s="168"/>
      <c r="UVT115" s="168"/>
      <c r="UVU115" s="168"/>
      <c r="UVV115" s="168"/>
      <c r="UVW115" s="168"/>
      <c r="UVX115" s="168"/>
      <c r="UVY115" s="168"/>
      <c r="UVZ115" s="168"/>
      <c r="UWA115" s="168"/>
      <c r="UWB115" s="168"/>
      <c r="UWC115" s="168"/>
      <c r="UWD115" s="168"/>
      <c r="UWE115" s="168"/>
      <c r="UWF115" s="168"/>
      <c r="UWG115" s="168"/>
      <c r="UWH115" s="168"/>
      <c r="UWI115" s="168"/>
      <c r="UWJ115" s="168"/>
      <c r="UWK115" s="168"/>
      <c r="UWL115" s="168"/>
      <c r="UWM115" s="168"/>
      <c r="UWN115" s="168"/>
      <c r="UWO115" s="168"/>
      <c r="UWP115" s="168"/>
      <c r="UWQ115" s="168"/>
      <c r="UWR115" s="168"/>
      <c r="UWS115" s="168"/>
      <c r="UWT115" s="168"/>
      <c r="UWU115" s="168"/>
      <c r="UWV115" s="168"/>
      <c r="UWW115" s="168"/>
      <c r="UWX115" s="168"/>
      <c r="UWY115" s="168"/>
      <c r="UWZ115" s="168"/>
      <c r="UXA115" s="168"/>
      <c r="UXB115" s="168"/>
      <c r="UXC115" s="168"/>
      <c r="UXD115" s="168"/>
      <c r="UXE115" s="168"/>
      <c r="UXF115" s="168"/>
      <c r="UXG115" s="168"/>
      <c r="UXH115" s="168"/>
      <c r="UXI115" s="168"/>
      <c r="UXJ115" s="168"/>
      <c r="UXK115" s="168"/>
      <c r="UXL115" s="168"/>
      <c r="UXM115" s="168"/>
      <c r="UXN115" s="168"/>
      <c r="UXO115" s="168"/>
      <c r="UXP115" s="168"/>
      <c r="UXQ115" s="168"/>
      <c r="UXR115" s="168"/>
      <c r="UXS115" s="168"/>
      <c r="UXT115" s="168"/>
      <c r="UXU115" s="168"/>
      <c r="UXV115" s="168"/>
      <c r="UXW115" s="168"/>
      <c r="UXX115" s="168"/>
      <c r="UXY115" s="168"/>
      <c r="UXZ115" s="168"/>
      <c r="UYA115" s="168"/>
      <c r="UYB115" s="168"/>
      <c r="UYC115" s="168"/>
      <c r="UYD115" s="168"/>
      <c r="UYE115" s="168"/>
      <c r="UYF115" s="168"/>
      <c r="UYG115" s="168"/>
      <c r="UYH115" s="168"/>
      <c r="UYI115" s="168"/>
      <c r="UYJ115" s="168"/>
      <c r="UYK115" s="168"/>
      <c r="UYL115" s="168"/>
      <c r="UYM115" s="168"/>
      <c r="UYN115" s="168"/>
      <c r="UYO115" s="168"/>
      <c r="UYP115" s="168"/>
      <c r="UYQ115" s="168"/>
      <c r="UYR115" s="168"/>
      <c r="UYS115" s="168"/>
      <c r="UYT115" s="168"/>
      <c r="UYU115" s="168"/>
      <c r="UYV115" s="168"/>
      <c r="UYW115" s="168"/>
      <c r="UYX115" s="168"/>
      <c r="UYY115" s="168"/>
      <c r="UYZ115" s="168"/>
      <c r="UZA115" s="168"/>
      <c r="UZB115" s="168"/>
      <c r="UZC115" s="168"/>
      <c r="UZD115" s="168"/>
      <c r="UZE115" s="168"/>
      <c r="UZF115" s="168"/>
      <c r="UZG115" s="168"/>
      <c r="UZH115" s="168"/>
      <c r="UZI115" s="168"/>
      <c r="UZJ115" s="168"/>
      <c r="UZK115" s="168"/>
      <c r="UZL115" s="168"/>
      <c r="UZM115" s="168"/>
      <c r="UZN115" s="168"/>
      <c r="UZO115" s="168"/>
      <c r="UZP115" s="168"/>
      <c r="UZQ115" s="168"/>
      <c r="UZR115" s="168"/>
      <c r="UZS115" s="168"/>
      <c r="UZT115" s="168"/>
      <c r="UZU115" s="168"/>
      <c r="UZV115" s="168"/>
      <c r="UZW115" s="168"/>
      <c r="UZX115" s="168"/>
      <c r="UZY115" s="168"/>
      <c r="UZZ115" s="168"/>
      <c r="VAA115" s="168"/>
      <c r="VAB115" s="168"/>
      <c r="VAC115" s="168"/>
      <c r="VAD115" s="168"/>
      <c r="VAE115" s="168"/>
      <c r="VAF115" s="168"/>
      <c r="VAG115" s="168"/>
      <c r="VAH115" s="168"/>
      <c r="VAI115" s="168"/>
      <c r="VAJ115" s="168"/>
      <c r="VAK115" s="168"/>
      <c r="VAL115" s="168"/>
      <c r="VAM115" s="168"/>
      <c r="VAN115" s="168"/>
      <c r="VAO115" s="168"/>
      <c r="VAP115" s="168"/>
      <c r="VAQ115" s="168"/>
      <c r="VAR115" s="168"/>
      <c r="VAS115" s="168"/>
      <c r="VAT115" s="168"/>
      <c r="VAU115" s="168"/>
      <c r="VAV115" s="168"/>
      <c r="VAW115" s="168"/>
      <c r="VAX115" s="168"/>
      <c r="VAY115" s="168"/>
      <c r="VAZ115" s="168"/>
      <c r="VBA115" s="168"/>
      <c r="VBB115" s="168"/>
      <c r="VBC115" s="168"/>
      <c r="VBD115" s="168"/>
      <c r="VBE115" s="168"/>
      <c r="VBF115" s="168"/>
      <c r="VBG115" s="168"/>
      <c r="VBH115" s="168"/>
      <c r="VBI115" s="168"/>
      <c r="VBJ115" s="168"/>
      <c r="VBK115" s="168"/>
      <c r="VBL115" s="168"/>
      <c r="VBM115" s="168"/>
      <c r="VBN115" s="168"/>
      <c r="VBO115" s="168"/>
      <c r="VBP115" s="168"/>
      <c r="VBQ115" s="168"/>
      <c r="VBR115" s="168"/>
      <c r="VBS115" s="168"/>
      <c r="VBT115" s="168"/>
      <c r="VBU115" s="168"/>
      <c r="VBV115" s="168"/>
      <c r="VBW115" s="168"/>
      <c r="VBX115" s="168"/>
      <c r="VBY115" s="168"/>
      <c r="VBZ115" s="168"/>
      <c r="VCA115" s="168"/>
      <c r="VCB115" s="168"/>
      <c r="VCC115" s="168"/>
      <c r="VCD115" s="168"/>
      <c r="VCE115" s="168"/>
      <c r="VCF115" s="168"/>
      <c r="VCG115" s="168"/>
      <c r="VCH115" s="168"/>
      <c r="VCI115" s="168"/>
      <c r="VCJ115" s="168"/>
      <c r="VCK115" s="168"/>
      <c r="VCL115" s="168"/>
      <c r="VCM115" s="168"/>
      <c r="VCN115" s="168"/>
      <c r="VCO115" s="168"/>
      <c r="VCP115" s="168"/>
      <c r="VCQ115" s="168"/>
      <c r="VCR115" s="168"/>
      <c r="VCS115" s="168"/>
      <c r="VCT115" s="168"/>
      <c r="VCU115" s="168"/>
      <c r="VCV115" s="168"/>
      <c r="VCW115" s="168"/>
      <c r="VCX115" s="168"/>
      <c r="VCY115" s="168"/>
      <c r="VCZ115" s="168"/>
      <c r="VDA115" s="168"/>
      <c r="VDB115" s="168"/>
      <c r="VDC115" s="168"/>
      <c r="VDD115" s="168"/>
      <c r="VDE115" s="168"/>
      <c r="VDF115" s="168"/>
      <c r="VDG115" s="168"/>
      <c r="VDH115" s="168"/>
      <c r="VDI115" s="168"/>
      <c r="VDJ115" s="168"/>
      <c r="VDK115" s="168"/>
      <c r="VDL115" s="168"/>
      <c r="VDM115" s="168"/>
      <c r="VDN115" s="168"/>
      <c r="VDO115" s="168"/>
      <c r="VDP115" s="168"/>
      <c r="VDQ115" s="168"/>
      <c r="VDR115" s="168"/>
      <c r="VDS115" s="168"/>
      <c r="VDT115" s="168"/>
      <c r="VDU115" s="168"/>
      <c r="VDV115" s="168"/>
      <c r="VDW115" s="168"/>
      <c r="VDX115" s="168"/>
      <c r="VDY115" s="168"/>
      <c r="VDZ115" s="168"/>
      <c r="VEA115" s="168"/>
      <c r="VEB115" s="168"/>
      <c r="VEC115" s="168"/>
      <c r="VED115" s="168"/>
      <c r="VEE115" s="168"/>
      <c r="VEF115" s="168"/>
      <c r="VEG115" s="168"/>
      <c r="VEH115" s="168"/>
      <c r="VEI115" s="168"/>
      <c r="VEJ115" s="168"/>
      <c r="VEK115" s="168"/>
      <c r="VEL115" s="168"/>
      <c r="VEM115" s="168"/>
      <c r="VEN115" s="168"/>
      <c r="VEO115" s="168"/>
      <c r="VEP115" s="168"/>
      <c r="VEQ115" s="168"/>
      <c r="VER115" s="168"/>
      <c r="VES115" s="168"/>
      <c r="VET115" s="168"/>
      <c r="VEU115" s="168"/>
      <c r="VEV115" s="168"/>
      <c r="VEW115" s="168"/>
      <c r="VEX115" s="168"/>
      <c r="VEY115" s="168"/>
      <c r="VEZ115" s="168"/>
      <c r="VFA115" s="168"/>
      <c r="VFB115" s="168"/>
      <c r="VFC115" s="168"/>
      <c r="VFD115" s="168"/>
      <c r="VFE115" s="168"/>
      <c r="VFF115" s="168"/>
      <c r="VFG115" s="168"/>
      <c r="VFH115" s="168"/>
      <c r="VFI115" s="168"/>
      <c r="VFJ115" s="168"/>
      <c r="VFK115" s="168"/>
      <c r="VFL115" s="168"/>
      <c r="VFM115" s="168"/>
      <c r="VFN115" s="168"/>
      <c r="VFO115" s="168"/>
      <c r="VFP115" s="168"/>
      <c r="VFQ115" s="168"/>
      <c r="VFR115" s="168"/>
      <c r="VFS115" s="168"/>
      <c r="VFT115" s="168"/>
      <c r="VFU115" s="168"/>
      <c r="VFV115" s="168"/>
      <c r="VFW115" s="168"/>
      <c r="VFX115" s="168"/>
      <c r="VFY115" s="168"/>
      <c r="VFZ115" s="168"/>
      <c r="VGA115" s="168"/>
      <c r="VGB115" s="168"/>
      <c r="VGC115" s="168"/>
      <c r="VGD115" s="168"/>
      <c r="VGE115" s="168"/>
      <c r="VGF115" s="168"/>
      <c r="VGG115" s="168"/>
      <c r="VGH115" s="168"/>
      <c r="VGI115" s="168"/>
      <c r="VGJ115" s="168"/>
      <c r="VGK115" s="168"/>
      <c r="VGL115" s="168"/>
      <c r="VGM115" s="168"/>
      <c r="VGN115" s="168"/>
      <c r="VGO115" s="168"/>
      <c r="VGP115" s="168"/>
      <c r="VGQ115" s="168"/>
      <c r="VGR115" s="168"/>
      <c r="VGS115" s="168"/>
      <c r="VGT115" s="168"/>
      <c r="VGU115" s="168"/>
      <c r="VGV115" s="168"/>
      <c r="VGW115" s="168"/>
      <c r="VGX115" s="168"/>
      <c r="VGY115" s="168"/>
      <c r="VGZ115" s="168"/>
      <c r="VHA115" s="168"/>
      <c r="VHB115" s="168"/>
      <c r="VHC115" s="168"/>
      <c r="VHD115" s="168"/>
      <c r="VHE115" s="168"/>
      <c r="VHF115" s="168"/>
      <c r="VHG115" s="168"/>
      <c r="VHH115" s="168"/>
      <c r="VHI115" s="168"/>
      <c r="VHJ115" s="168"/>
      <c r="VHK115" s="168"/>
      <c r="VHL115" s="168"/>
      <c r="VHM115" s="168"/>
      <c r="VHN115" s="168"/>
      <c r="VHO115" s="168"/>
      <c r="VHP115" s="168"/>
      <c r="VHQ115" s="168"/>
      <c r="VHR115" s="168"/>
      <c r="VHS115" s="168"/>
      <c r="VHT115" s="168"/>
      <c r="VHU115" s="168"/>
      <c r="VHV115" s="168"/>
      <c r="VHW115" s="168"/>
      <c r="VHX115" s="168"/>
      <c r="VHY115" s="168"/>
      <c r="VHZ115" s="168"/>
      <c r="VIA115" s="168"/>
      <c r="VIB115" s="168"/>
      <c r="VIC115" s="168"/>
      <c r="VID115" s="168"/>
      <c r="VIE115" s="168"/>
      <c r="VIF115" s="168"/>
      <c r="VIG115" s="168"/>
      <c r="VIH115" s="168"/>
      <c r="VII115" s="168"/>
      <c r="VIJ115" s="168"/>
      <c r="VIK115" s="168"/>
      <c r="VIL115" s="168"/>
      <c r="VIM115" s="168"/>
      <c r="VIN115" s="168"/>
      <c r="VIO115" s="168"/>
      <c r="VIP115" s="168"/>
      <c r="VIQ115" s="168"/>
      <c r="VIR115" s="168"/>
      <c r="VIS115" s="168"/>
      <c r="VIT115" s="168"/>
      <c r="VIU115" s="168"/>
      <c r="VIV115" s="168"/>
      <c r="VIW115" s="168"/>
      <c r="VIX115" s="168"/>
      <c r="VIY115" s="168"/>
      <c r="VIZ115" s="168"/>
      <c r="VJA115" s="168"/>
      <c r="VJB115" s="168"/>
      <c r="VJC115" s="168"/>
      <c r="VJD115" s="168"/>
      <c r="VJE115" s="168"/>
      <c r="VJF115" s="168"/>
      <c r="VJG115" s="168"/>
      <c r="VJH115" s="168"/>
      <c r="VJI115" s="168"/>
      <c r="VJJ115" s="168"/>
      <c r="VJK115" s="168"/>
      <c r="VJL115" s="168"/>
      <c r="VJM115" s="168"/>
      <c r="VJN115" s="168"/>
      <c r="VJO115" s="168"/>
      <c r="VJP115" s="168"/>
      <c r="VJQ115" s="168"/>
      <c r="VJR115" s="168"/>
      <c r="VJS115" s="168"/>
      <c r="VJT115" s="168"/>
      <c r="VJU115" s="168"/>
      <c r="VJV115" s="168"/>
      <c r="VJW115" s="168"/>
      <c r="VJX115" s="168"/>
      <c r="VJY115" s="168"/>
      <c r="VJZ115" s="168"/>
      <c r="VKA115" s="168"/>
      <c r="VKB115" s="168"/>
      <c r="VKC115" s="168"/>
      <c r="VKD115" s="168"/>
      <c r="VKE115" s="168"/>
      <c r="VKF115" s="168"/>
      <c r="VKG115" s="168"/>
      <c r="VKH115" s="168"/>
      <c r="VKI115" s="168"/>
      <c r="VKJ115" s="168"/>
      <c r="VKK115" s="168"/>
      <c r="VKL115" s="168"/>
      <c r="VKM115" s="168"/>
      <c r="VKN115" s="168"/>
      <c r="VKO115" s="168"/>
      <c r="VKP115" s="168"/>
      <c r="VKQ115" s="168"/>
      <c r="VKR115" s="168"/>
      <c r="VKS115" s="168"/>
      <c r="VKT115" s="168"/>
      <c r="VKU115" s="168"/>
      <c r="VKV115" s="168"/>
      <c r="VKW115" s="168"/>
      <c r="VKX115" s="168"/>
      <c r="VKY115" s="168"/>
      <c r="VKZ115" s="168"/>
      <c r="VLA115" s="168"/>
      <c r="VLB115" s="168"/>
      <c r="VLC115" s="168"/>
      <c r="VLD115" s="168"/>
      <c r="VLE115" s="168"/>
      <c r="VLF115" s="168"/>
      <c r="VLG115" s="168"/>
      <c r="VLH115" s="168"/>
      <c r="VLI115" s="168"/>
      <c r="VLJ115" s="168"/>
      <c r="VLK115" s="168"/>
      <c r="VLL115" s="168"/>
      <c r="VLM115" s="168"/>
      <c r="VLN115" s="168"/>
      <c r="VLO115" s="168"/>
      <c r="VLP115" s="168"/>
      <c r="VLQ115" s="168"/>
      <c r="VLR115" s="168"/>
      <c r="VLS115" s="168"/>
      <c r="VLT115" s="168"/>
      <c r="VLU115" s="168"/>
      <c r="VLV115" s="168"/>
      <c r="VLW115" s="168"/>
      <c r="VLX115" s="168"/>
      <c r="VLY115" s="168"/>
      <c r="VLZ115" s="168"/>
      <c r="VMA115" s="168"/>
      <c r="VMB115" s="168"/>
      <c r="VMC115" s="168"/>
      <c r="VMD115" s="168"/>
      <c r="VME115" s="168"/>
      <c r="VMF115" s="168"/>
      <c r="VMG115" s="168"/>
      <c r="VMH115" s="168"/>
      <c r="VMI115" s="168"/>
      <c r="VMJ115" s="168"/>
      <c r="VMK115" s="168"/>
      <c r="VML115" s="168"/>
      <c r="VMM115" s="168"/>
      <c r="VMN115" s="168"/>
      <c r="VMO115" s="168"/>
      <c r="VMP115" s="168"/>
      <c r="VMQ115" s="168"/>
      <c r="VMR115" s="168"/>
      <c r="VMS115" s="168"/>
      <c r="VMT115" s="168"/>
      <c r="VMU115" s="168"/>
      <c r="VMV115" s="168"/>
      <c r="VMW115" s="168"/>
      <c r="VMX115" s="168"/>
      <c r="VMY115" s="168"/>
      <c r="VMZ115" s="168"/>
      <c r="VNA115" s="168"/>
      <c r="VNB115" s="168"/>
      <c r="VNC115" s="168"/>
      <c r="VND115" s="168"/>
      <c r="VNE115" s="168"/>
      <c r="VNF115" s="168"/>
      <c r="VNG115" s="168"/>
      <c r="VNH115" s="168"/>
      <c r="VNI115" s="168"/>
      <c r="VNJ115" s="168"/>
      <c r="VNK115" s="168"/>
      <c r="VNL115" s="168"/>
      <c r="VNM115" s="168"/>
      <c r="VNN115" s="168"/>
      <c r="VNO115" s="168"/>
      <c r="VNP115" s="168"/>
      <c r="VNQ115" s="168"/>
      <c r="VNR115" s="168"/>
      <c r="VNS115" s="168"/>
      <c r="VNT115" s="168"/>
      <c r="VNU115" s="168"/>
      <c r="VNV115" s="168"/>
      <c r="VNW115" s="168"/>
      <c r="VNX115" s="168"/>
      <c r="VNY115" s="168"/>
      <c r="VNZ115" s="168"/>
      <c r="VOA115" s="168"/>
      <c r="VOB115" s="168"/>
      <c r="VOC115" s="168"/>
      <c r="VOD115" s="168"/>
      <c r="VOE115" s="168"/>
      <c r="VOF115" s="168"/>
      <c r="VOG115" s="168"/>
      <c r="VOH115" s="168"/>
      <c r="VOI115" s="168"/>
      <c r="VOJ115" s="168"/>
      <c r="VOK115" s="168"/>
      <c r="VOL115" s="168"/>
      <c r="VOM115" s="168"/>
      <c r="VON115" s="168"/>
      <c r="VOO115" s="168"/>
      <c r="VOP115" s="168"/>
      <c r="VOQ115" s="168"/>
      <c r="VOR115" s="168"/>
      <c r="VOS115" s="168"/>
      <c r="VOT115" s="168"/>
      <c r="VOU115" s="168"/>
      <c r="VOV115" s="168"/>
      <c r="VOW115" s="168"/>
      <c r="VOX115" s="168"/>
      <c r="VOY115" s="168"/>
      <c r="VOZ115" s="168"/>
      <c r="VPA115" s="168"/>
      <c r="VPB115" s="168"/>
      <c r="VPC115" s="168"/>
      <c r="VPD115" s="168"/>
      <c r="VPE115" s="168"/>
      <c r="VPF115" s="168"/>
      <c r="VPG115" s="168"/>
      <c r="VPH115" s="168"/>
      <c r="VPI115" s="168"/>
      <c r="VPJ115" s="168"/>
      <c r="VPK115" s="168"/>
      <c r="VPL115" s="168"/>
      <c r="VPM115" s="168"/>
      <c r="VPN115" s="168"/>
      <c r="VPO115" s="168"/>
      <c r="VPP115" s="168"/>
      <c r="VPQ115" s="168"/>
      <c r="VPR115" s="168"/>
      <c r="VPS115" s="168"/>
      <c r="VPT115" s="168"/>
      <c r="VPU115" s="168"/>
      <c r="VPV115" s="168"/>
      <c r="VPW115" s="168"/>
      <c r="VPX115" s="168"/>
      <c r="VPY115" s="168"/>
      <c r="VPZ115" s="168"/>
      <c r="VQA115" s="168"/>
      <c r="VQB115" s="168"/>
      <c r="VQC115" s="168"/>
      <c r="VQD115" s="168"/>
      <c r="VQE115" s="168"/>
      <c r="VQF115" s="168"/>
      <c r="VQG115" s="168"/>
      <c r="VQH115" s="168"/>
      <c r="VQI115" s="168"/>
      <c r="VQJ115" s="168"/>
      <c r="VQK115" s="168"/>
      <c r="VQL115" s="168"/>
      <c r="VQM115" s="168"/>
      <c r="VQN115" s="168"/>
      <c r="VQO115" s="168"/>
      <c r="VQP115" s="168"/>
      <c r="VQQ115" s="168"/>
      <c r="VQR115" s="168"/>
      <c r="VQS115" s="168"/>
      <c r="VQT115" s="168"/>
      <c r="VQU115" s="168"/>
      <c r="VQV115" s="168"/>
      <c r="VQW115" s="168"/>
      <c r="VQX115" s="168"/>
      <c r="VQY115" s="168"/>
      <c r="VQZ115" s="168"/>
      <c r="VRA115" s="168"/>
      <c r="VRB115" s="168"/>
      <c r="VRC115" s="168"/>
      <c r="VRD115" s="168"/>
      <c r="VRE115" s="168"/>
      <c r="VRF115" s="168"/>
      <c r="VRG115" s="168"/>
      <c r="VRH115" s="168"/>
      <c r="VRI115" s="168"/>
      <c r="VRJ115" s="168"/>
      <c r="VRK115" s="168"/>
      <c r="VRL115" s="168"/>
      <c r="VRM115" s="168"/>
      <c r="VRN115" s="168"/>
      <c r="VRO115" s="168"/>
      <c r="VRP115" s="168"/>
      <c r="VRQ115" s="168"/>
      <c r="VRR115" s="168"/>
      <c r="VRS115" s="168"/>
      <c r="VRT115" s="168"/>
      <c r="VRU115" s="168"/>
      <c r="VRV115" s="168"/>
      <c r="VRW115" s="168"/>
      <c r="VRX115" s="168"/>
      <c r="VRY115" s="168"/>
      <c r="VRZ115" s="168"/>
      <c r="VSA115" s="168"/>
      <c r="VSB115" s="168"/>
      <c r="VSC115" s="168"/>
      <c r="VSD115" s="168"/>
      <c r="VSE115" s="168"/>
      <c r="VSF115" s="168"/>
      <c r="VSG115" s="168"/>
      <c r="VSH115" s="168"/>
      <c r="VSI115" s="168"/>
      <c r="VSJ115" s="168"/>
      <c r="VSK115" s="168"/>
      <c r="VSL115" s="168"/>
      <c r="VSM115" s="168"/>
      <c r="VSN115" s="168"/>
      <c r="VSO115" s="168"/>
      <c r="VSP115" s="168"/>
      <c r="VSQ115" s="168"/>
      <c r="VSR115" s="168"/>
      <c r="VSS115" s="168"/>
      <c r="VST115" s="168"/>
      <c r="VSU115" s="168"/>
      <c r="VSV115" s="168"/>
      <c r="VSW115" s="168"/>
      <c r="VSX115" s="168"/>
      <c r="VSY115" s="168"/>
      <c r="VSZ115" s="168"/>
      <c r="VTA115" s="168"/>
      <c r="VTB115" s="168"/>
      <c r="VTC115" s="168"/>
      <c r="VTD115" s="168"/>
      <c r="VTE115" s="168"/>
      <c r="VTF115" s="168"/>
      <c r="VTG115" s="168"/>
      <c r="VTH115" s="168"/>
      <c r="VTI115" s="168"/>
      <c r="VTJ115" s="168"/>
      <c r="VTK115" s="168"/>
      <c r="VTL115" s="168"/>
      <c r="VTM115" s="168"/>
      <c r="VTN115" s="168"/>
      <c r="VTO115" s="168"/>
      <c r="VTP115" s="168"/>
      <c r="VTQ115" s="168"/>
      <c r="VTR115" s="168"/>
      <c r="VTS115" s="168"/>
      <c r="VTT115" s="168"/>
      <c r="VTU115" s="168"/>
      <c r="VTV115" s="168"/>
      <c r="VTW115" s="168"/>
      <c r="VTX115" s="168"/>
      <c r="VTY115" s="168"/>
      <c r="VTZ115" s="168"/>
      <c r="VUA115" s="168"/>
      <c r="VUB115" s="168"/>
      <c r="VUC115" s="168"/>
      <c r="VUD115" s="168"/>
      <c r="VUE115" s="168"/>
      <c r="VUF115" s="168"/>
      <c r="VUG115" s="168"/>
      <c r="VUH115" s="168"/>
      <c r="VUI115" s="168"/>
      <c r="VUJ115" s="168"/>
      <c r="VUK115" s="168"/>
      <c r="VUL115" s="168"/>
      <c r="VUM115" s="168"/>
      <c r="VUN115" s="168"/>
      <c r="VUO115" s="168"/>
      <c r="VUP115" s="168"/>
      <c r="VUQ115" s="168"/>
      <c r="VUR115" s="168"/>
      <c r="VUS115" s="168"/>
      <c r="VUT115" s="168"/>
      <c r="VUU115" s="168"/>
      <c r="VUV115" s="168"/>
      <c r="VUW115" s="168"/>
      <c r="VUX115" s="168"/>
      <c r="VUY115" s="168"/>
      <c r="VUZ115" s="168"/>
      <c r="VVA115" s="168"/>
      <c r="VVB115" s="168"/>
      <c r="VVC115" s="168"/>
      <c r="VVD115" s="168"/>
      <c r="VVE115" s="168"/>
      <c r="VVF115" s="168"/>
      <c r="VVG115" s="168"/>
      <c r="VVH115" s="168"/>
      <c r="VVI115" s="168"/>
      <c r="VVJ115" s="168"/>
      <c r="VVK115" s="168"/>
      <c r="VVL115" s="168"/>
      <c r="VVM115" s="168"/>
      <c r="VVN115" s="168"/>
      <c r="VVO115" s="168"/>
      <c r="VVP115" s="168"/>
      <c r="VVQ115" s="168"/>
      <c r="VVR115" s="168"/>
      <c r="VVS115" s="168"/>
      <c r="VVT115" s="168"/>
      <c r="VVU115" s="168"/>
      <c r="VVV115" s="168"/>
      <c r="VVW115" s="168"/>
      <c r="VVX115" s="168"/>
      <c r="VVY115" s="168"/>
      <c r="VVZ115" s="168"/>
      <c r="VWA115" s="168"/>
      <c r="VWB115" s="168"/>
      <c r="VWC115" s="168"/>
      <c r="VWD115" s="168"/>
      <c r="VWE115" s="168"/>
      <c r="VWF115" s="168"/>
      <c r="VWG115" s="168"/>
      <c r="VWH115" s="168"/>
      <c r="VWI115" s="168"/>
      <c r="VWJ115" s="168"/>
      <c r="VWK115" s="168"/>
      <c r="VWL115" s="168"/>
      <c r="VWM115" s="168"/>
      <c r="VWN115" s="168"/>
      <c r="VWO115" s="168"/>
      <c r="VWP115" s="168"/>
      <c r="VWQ115" s="168"/>
      <c r="VWR115" s="168"/>
      <c r="VWS115" s="168"/>
      <c r="VWT115" s="168"/>
      <c r="VWU115" s="168"/>
      <c r="VWV115" s="168"/>
      <c r="VWW115" s="168"/>
      <c r="VWX115" s="168"/>
      <c r="VWY115" s="168"/>
      <c r="VWZ115" s="168"/>
      <c r="VXA115" s="168"/>
      <c r="VXB115" s="168"/>
      <c r="VXC115" s="168"/>
      <c r="VXD115" s="168"/>
      <c r="VXE115" s="168"/>
      <c r="VXF115" s="168"/>
      <c r="VXG115" s="168"/>
      <c r="VXH115" s="168"/>
      <c r="VXI115" s="168"/>
      <c r="VXJ115" s="168"/>
      <c r="VXK115" s="168"/>
      <c r="VXL115" s="168"/>
      <c r="VXM115" s="168"/>
      <c r="VXN115" s="168"/>
      <c r="VXO115" s="168"/>
      <c r="VXP115" s="168"/>
      <c r="VXQ115" s="168"/>
      <c r="VXR115" s="168"/>
      <c r="VXS115" s="168"/>
      <c r="VXT115" s="168"/>
      <c r="VXU115" s="168"/>
      <c r="VXV115" s="168"/>
      <c r="VXW115" s="168"/>
      <c r="VXX115" s="168"/>
      <c r="VXY115" s="168"/>
      <c r="VXZ115" s="168"/>
      <c r="VYA115" s="168"/>
      <c r="VYB115" s="168"/>
      <c r="VYC115" s="168"/>
      <c r="VYD115" s="168"/>
      <c r="VYE115" s="168"/>
      <c r="VYF115" s="168"/>
      <c r="VYG115" s="168"/>
      <c r="VYH115" s="168"/>
      <c r="VYI115" s="168"/>
      <c r="VYJ115" s="168"/>
      <c r="VYK115" s="168"/>
      <c r="VYL115" s="168"/>
      <c r="VYM115" s="168"/>
      <c r="VYN115" s="168"/>
      <c r="VYO115" s="168"/>
      <c r="VYP115" s="168"/>
      <c r="VYQ115" s="168"/>
      <c r="VYR115" s="168"/>
      <c r="VYS115" s="168"/>
      <c r="VYT115" s="168"/>
      <c r="VYU115" s="168"/>
      <c r="VYV115" s="168"/>
      <c r="VYW115" s="168"/>
      <c r="VYX115" s="168"/>
      <c r="VYY115" s="168"/>
      <c r="VYZ115" s="168"/>
      <c r="VZA115" s="168"/>
      <c r="VZB115" s="168"/>
      <c r="VZC115" s="168"/>
      <c r="VZD115" s="168"/>
      <c r="VZE115" s="168"/>
      <c r="VZF115" s="168"/>
      <c r="VZG115" s="168"/>
      <c r="VZH115" s="168"/>
      <c r="VZI115" s="168"/>
      <c r="VZJ115" s="168"/>
      <c r="VZK115" s="168"/>
      <c r="VZL115" s="168"/>
      <c r="VZM115" s="168"/>
      <c r="VZN115" s="168"/>
      <c r="VZO115" s="168"/>
      <c r="VZP115" s="168"/>
      <c r="VZQ115" s="168"/>
      <c r="VZR115" s="168"/>
      <c r="VZS115" s="168"/>
      <c r="VZT115" s="168"/>
      <c r="VZU115" s="168"/>
      <c r="VZV115" s="168"/>
      <c r="VZW115" s="168"/>
      <c r="VZX115" s="168"/>
      <c r="VZY115" s="168"/>
      <c r="VZZ115" s="168"/>
      <c r="WAA115" s="168"/>
      <c r="WAB115" s="168"/>
      <c r="WAC115" s="168"/>
      <c r="WAD115" s="168"/>
      <c r="WAE115" s="168"/>
      <c r="WAF115" s="168"/>
      <c r="WAG115" s="168"/>
      <c r="WAH115" s="168"/>
      <c r="WAI115" s="168"/>
      <c r="WAJ115" s="168"/>
      <c r="WAK115" s="168"/>
      <c r="WAL115" s="168"/>
      <c r="WAM115" s="168"/>
      <c r="WAN115" s="168"/>
      <c r="WAO115" s="168"/>
      <c r="WAP115" s="168"/>
      <c r="WAQ115" s="168"/>
      <c r="WAR115" s="168"/>
      <c r="WAS115" s="168"/>
      <c r="WAT115" s="168"/>
      <c r="WAU115" s="168"/>
      <c r="WAV115" s="168"/>
      <c r="WAW115" s="168"/>
      <c r="WAX115" s="168"/>
      <c r="WAY115" s="168"/>
      <c r="WAZ115" s="168"/>
      <c r="WBA115" s="168"/>
      <c r="WBB115" s="168"/>
      <c r="WBC115" s="168"/>
      <c r="WBD115" s="168"/>
      <c r="WBE115" s="168"/>
      <c r="WBF115" s="168"/>
      <c r="WBG115" s="168"/>
      <c r="WBH115" s="168"/>
      <c r="WBI115" s="168"/>
      <c r="WBJ115" s="168"/>
      <c r="WBK115" s="168"/>
      <c r="WBL115" s="168"/>
      <c r="WBM115" s="168"/>
      <c r="WBN115" s="168"/>
      <c r="WBO115" s="168"/>
      <c r="WBP115" s="168"/>
      <c r="WBQ115" s="168"/>
      <c r="WBR115" s="168"/>
      <c r="WBS115" s="168"/>
      <c r="WBT115" s="168"/>
      <c r="WBU115" s="168"/>
      <c r="WBV115" s="168"/>
      <c r="WBW115" s="168"/>
      <c r="WBX115" s="168"/>
      <c r="WBY115" s="168"/>
      <c r="WBZ115" s="168"/>
      <c r="WCA115" s="168"/>
      <c r="WCB115" s="168"/>
      <c r="WCC115" s="168"/>
      <c r="WCD115" s="168"/>
      <c r="WCE115" s="168"/>
      <c r="WCF115" s="168"/>
      <c r="WCG115" s="168"/>
      <c r="WCH115" s="168"/>
      <c r="WCI115" s="168"/>
      <c r="WCJ115" s="168"/>
      <c r="WCK115" s="168"/>
      <c r="WCL115" s="168"/>
      <c r="WCM115" s="168"/>
      <c r="WCN115" s="168"/>
      <c r="WCO115" s="168"/>
      <c r="WCP115" s="168"/>
      <c r="WCQ115" s="168"/>
      <c r="WCR115" s="168"/>
      <c r="WCS115" s="168"/>
      <c r="WCT115" s="168"/>
      <c r="WCU115" s="168"/>
      <c r="WCV115" s="168"/>
      <c r="WCW115" s="168"/>
      <c r="WCX115" s="168"/>
      <c r="WCY115" s="168"/>
      <c r="WCZ115" s="168"/>
      <c r="WDA115" s="168"/>
      <c r="WDB115" s="168"/>
      <c r="WDC115" s="168"/>
      <c r="WDD115" s="168"/>
      <c r="WDE115" s="168"/>
      <c r="WDF115" s="168"/>
      <c r="WDG115" s="168"/>
      <c r="WDH115" s="168"/>
      <c r="WDI115" s="168"/>
      <c r="WDJ115" s="168"/>
      <c r="WDK115" s="168"/>
      <c r="WDL115" s="168"/>
      <c r="WDM115" s="168"/>
      <c r="WDN115" s="168"/>
      <c r="WDO115" s="168"/>
      <c r="WDP115" s="168"/>
      <c r="WDQ115" s="168"/>
      <c r="WDR115" s="168"/>
      <c r="WDS115" s="168"/>
      <c r="WDT115" s="168"/>
      <c r="WDU115" s="168"/>
      <c r="WDV115" s="168"/>
      <c r="WDW115" s="168"/>
      <c r="WDX115" s="168"/>
      <c r="WDY115" s="168"/>
      <c r="WDZ115" s="168"/>
      <c r="WEA115" s="168"/>
      <c r="WEB115" s="168"/>
      <c r="WEC115" s="168"/>
      <c r="WED115" s="168"/>
      <c r="WEE115" s="168"/>
      <c r="WEF115" s="168"/>
      <c r="WEG115" s="168"/>
      <c r="WEH115" s="168"/>
      <c r="WEI115" s="168"/>
      <c r="WEJ115" s="168"/>
      <c r="WEK115" s="168"/>
      <c r="WEL115" s="168"/>
      <c r="WEM115" s="168"/>
      <c r="WEN115" s="168"/>
      <c r="WEO115" s="168"/>
      <c r="WEP115" s="168"/>
      <c r="WEQ115" s="168"/>
      <c r="WER115" s="168"/>
      <c r="WES115" s="168"/>
      <c r="WET115" s="168"/>
      <c r="WEU115" s="168"/>
      <c r="WEV115" s="168"/>
      <c r="WEW115" s="168"/>
      <c r="WEX115" s="168"/>
      <c r="WEY115" s="168"/>
      <c r="WEZ115" s="168"/>
      <c r="WFA115" s="168"/>
      <c r="WFB115" s="168"/>
      <c r="WFC115" s="168"/>
      <c r="WFD115" s="168"/>
      <c r="WFE115" s="168"/>
      <c r="WFF115" s="168"/>
      <c r="WFG115" s="168"/>
      <c r="WFH115" s="168"/>
      <c r="WFI115" s="168"/>
      <c r="WFJ115" s="168"/>
      <c r="WFK115" s="168"/>
      <c r="WFL115" s="168"/>
      <c r="WFM115" s="168"/>
      <c r="WFN115" s="168"/>
      <c r="WFO115" s="168"/>
      <c r="WFP115" s="168"/>
      <c r="WFQ115" s="168"/>
      <c r="WFR115" s="168"/>
      <c r="WFS115" s="168"/>
      <c r="WFT115" s="168"/>
      <c r="WFU115" s="168"/>
      <c r="WFV115" s="168"/>
      <c r="WFW115" s="168"/>
      <c r="WFX115" s="168"/>
      <c r="WFY115" s="168"/>
      <c r="WFZ115" s="168"/>
      <c r="WGA115" s="168"/>
      <c r="WGB115" s="168"/>
      <c r="WGC115" s="168"/>
      <c r="WGD115" s="168"/>
      <c r="WGE115" s="168"/>
      <c r="WGF115" s="168"/>
      <c r="WGG115" s="168"/>
      <c r="WGH115" s="168"/>
      <c r="WGI115" s="168"/>
      <c r="WGJ115" s="168"/>
      <c r="WGK115" s="168"/>
      <c r="WGL115" s="168"/>
      <c r="WGM115" s="168"/>
      <c r="WGN115" s="168"/>
      <c r="WGO115" s="168"/>
      <c r="WGP115" s="168"/>
      <c r="WGQ115" s="168"/>
      <c r="WGR115" s="168"/>
      <c r="WGS115" s="168"/>
      <c r="WGT115" s="168"/>
      <c r="WGU115" s="168"/>
      <c r="WGV115" s="168"/>
      <c r="WGW115" s="168"/>
      <c r="WGX115" s="168"/>
      <c r="WGY115" s="168"/>
      <c r="WGZ115" s="168"/>
      <c r="WHA115" s="168"/>
      <c r="WHB115" s="168"/>
      <c r="WHC115" s="168"/>
      <c r="WHD115" s="168"/>
      <c r="WHE115" s="168"/>
      <c r="WHF115" s="168"/>
      <c r="WHG115" s="168"/>
      <c r="WHH115" s="168"/>
      <c r="WHI115" s="168"/>
      <c r="WHJ115" s="168"/>
      <c r="WHK115" s="168"/>
      <c r="WHL115" s="168"/>
      <c r="WHM115" s="168"/>
      <c r="WHN115" s="168"/>
      <c r="WHO115" s="168"/>
      <c r="WHP115" s="168"/>
      <c r="WHQ115" s="168"/>
      <c r="WHR115" s="168"/>
      <c r="WHS115" s="168"/>
      <c r="WHT115" s="168"/>
      <c r="WHU115" s="168"/>
      <c r="WHV115" s="168"/>
      <c r="WHW115" s="168"/>
      <c r="WHX115" s="168"/>
      <c r="WHY115" s="168"/>
      <c r="WHZ115" s="168"/>
      <c r="WIA115" s="168"/>
      <c r="WIB115" s="168"/>
      <c r="WIC115" s="168"/>
      <c r="WID115" s="168"/>
      <c r="WIE115" s="168"/>
      <c r="WIF115" s="168"/>
      <c r="WIG115" s="168"/>
      <c r="WIH115" s="168"/>
      <c r="WII115" s="168"/>
      <c r="WIJ115" s="168"/>
      <c r="WIK115" s="168"/>
      <c r="WIL115" s="168"/>
      <c r="WIM115" s="168"/>
      <c r="WIN115" s="168"/>
      <c r="WIO115" s="168"/>
      <c r="WIP115" s="168"/>
      <c r="WIQ115" s="168"/>
      <c r="WIR115" s="168"/>
      <c r="WIS115" s="168"/>
      <c r="WIT115" s="168"/>
      <c r="WIU115" s="168"/>
      <c r="WIV115" s="168"/>
      <c r="WIW115" s="168"/>
      <c r="WIX115" s="168"/>
      <c r="WIY115" s="168"/>
      <c r="WIZ115" s="168"/>
      <c r="WJA115" s="168"/>
      <c r="WJB115" s="168"/>
      <c r="WJC115" s="168"/>
      <c r="WJD115" s="168"/>
      <c r="WJE115" s="168"/>
      <c r="WJF115" s="168"/>
      <c r="WJG115" s="168"/>
      <c r="WJH115" s="168"/>
      <c r="WJI115" s="168"/>
      <c r="WJJ115" s="168"/>
      <c r="WJK115" s="168"/>
      <c r="WJL115" s="168"/>
      <c r="WJM115" s="168"/>
      <c r="WJN115" s="168"/>
      <c r="WJO115" s="168"/>
      <c r="WJP115" s="168"/>
      <c r="WJQ115" s="168"/>
      <c r="WJR115" s="168"/>
      <c r="WJS115" s="168"/>
      <c r="WJT115" s="168"/>
      <c r="WJU115" s="168"/>
      <c r="WJV115" s="168"/>
      <c r="WJW115" s="168"/>
      <c r="WJX115" s="168"/>
      <c r="WJY115" s="168"/>
      <c r="WJZ115" s="168"/>
      <c r="WKA115" s="168"/>
      <c r="WKB115" s="168"/>
      <c r="WKC115" s="168"/>
      <c r="WKD115" s="168"/>
      <c r="WKE115" s="168"/>
      <c r="WKF115" s="168"/>
      <c r="WKG115" s="168"/>
      <c r="WKH115" s="168"/>
      <c r="WKI115" s="168"/>
      <c r="WKJ115" s="168"/>
      <c r="WKK115" s="168"/>
      <c r="WKL115" s="168"/>
      <c r="WKM115" s="168"/>
      <c r="WKN115" s="168"/>
      <c r="WKO115" s="168"/>
      <c r="WKP115" s="168"/>
      <c r="WKQ115" s="168"/>
      <c r="WKR115" s="168"/>
      <c r="WKS115" s="168"/>
      <c r="WKT115" s="168"/>
      <c r="WKU115" s="168"/>
      <c r="WKV115" s="168"/>
      <c r="WKW115" s="168"/>
      <c r="WKX115" s="168"/>
      <c r="WKY115" s="168"/>
      <c r="WKZ115" s="168"/>
      <c r="WLA115" s="168"/>
      <c r="WLB115" s="168"/>
      <c r="WLC115" s="168"/>
      <c r="WLD115" s="168"/>
      <c r="WLE115" s="168"/>
      <c r="WLF115" s="168"/>
      <c r="WLG115" s="168"/>
      <c r="WLH115" s="168"/>
      <c r="WLI115" s="168"/>
      <c r="WLJ115" s="168"/>
      <c r="WLK115" s="168"/>
      <c r="WLL115" s="168"/>
      <c r="WLM115" s="168"/>
      <c r="WLN115" s="168"/>
      <c r="WLO115" s="168"/>
      <c r="WLP115" s="168"/>
      <c r="WLQ115" s="168"/>
      <c r="WLR115" s="168"/>
      <c r="WLS115" s="168"/>
      <c r="WLT115" s="168"/>
      <c r="WLU115" s="168"/>
      <c r="WLV115" s="168"/>
      <c r="WLW115" s="168"/>
      <c r="WLX115" s="168"/>
      <c r="WLY115" s="168"/>
      <c r="WLZ115" s="168"/>
      <c r="WMA115" s="168"/>
      <c r="WMB115" s="168"/>
      <c r="WMC115" s="168"/>
      <c r="WMD115" s="168"/>
      <c r="WME115" s="168"/>
      <c r="WMF115" s="168"/>
      <c r="WMG115" s="168"/>
      <c r="WMH115" s="168"/>
      <c r="WMI115" s="168"/>
      <c r="WMJ115" s="168"/>
      <c r="WMK115" s="168"/>
      <c r="WML115" s="168"/>
      <c r="WMM115" s="168"/>
      <c r="WMN115" s="168"/>
      <c r="WMO115" s="168"/>
      <c r="WMP115" s="168"/>
      <c r="WMQ115" s="168"/>
      <c r="WMR115" s="168"/>
      <c r="WMS115" s="168"/>
      <c r="WMT115" s="168"/>
      <c r="WMU115" s="168"/>
      <c r="WMV115" s="168"/>
      <c r="WMW115" s="168"/>
      <c r="WMX115" s="168"/>
      <c r="WMY115" s="168"/>
      <c r="WMZ115" s="168"/>
      <c r="WNA115" s="168"/>
      <c r="WNB115" s="168"/>
      <c r="WNC115" s="168"/>
      <c r="WND115" s="168"/>
      <c r="WNE115" s="168"/>
      <c r="WNF115" s="168"/>
      <c r="WNG115" s="168"/>
      <c r="WNH115" s="168"/>
      <c r="WNI115" s="168"/>
      <c r="WNJ115" s="168"/>
      <c r="WNK115" s="168"/>
      <c r="WNL115" s="168"/>
      <c r="WNM115" s="168"/>
      <c r="WNN115" s="168"/>
      <c r="WNO115" s="168"/>
      <c r="WNP115" s="168"/>
      <c r="WNQ115" s="168"/>
      <c r="WNR115" s="168"/>
      <c r="WNS115" s="168"/>
      <c r="WNT115" s="168"/>
      <c r="WNU115" s="168"/>
      <c r="WNV115" s="168"/>
      <c r="WNW115" s="168"/>
      <c r="WNX115" s="168"/>
      <c r="WNY115" s="168"/>
      <c r="WNZ115" s="168"/>
      <c r="WOA115" s="168"/>
      <c r="WOB115" s="168"/>
      <c r="WOC115" s="168"/>
      <c r="WOD115" s="168"/>
      <c r="WOE115" s="168"/>
      <c r="WOF115" s="168"/>
      <c r="WOG115" s="168"/>
      <c r="WOH115" s="168"/>
      <c r="WOI115" s="168"/>
      <c r="WOJ115" s="168"/>
      <c r="WOK115" s="168"/>
      <c r="WOL115" s="168"/>
      <c r="WOM115" s="168"/>
      <c r="WON115" s="168"/>
      <c r="WOO115" s="168"/>
      <c r="WOP115" s="168"/>
      <c r="WOQ115" s="168"/>
      <c r="WOR115" s="168"/>
      <c r="WOS115" s="168"/>
      <c r="WOT115" s="168"/>
      <c r="WOU115" s="168"/>
      <c r="WOV115" s="168"/>
      <c r="WOW115" s="168"/>
      <c r="WOX115" s="168"/>
      <c r="WOY115" s="168"/>
      <c r="WOZ115" s="168"/>
      <c r="WPA115" s="168"/>
      <c r="WPB115" s="168"/>
      <c r="WPC115" s="168"/>
      <c r="WPD115" s="168"/>
      <c r="WPE115" s="168"/>
      <c r="WPF115" s="168"/>
      <c r="WPG115" s="168"/>
      <c r="WPH115" s="168"/>
      <c r="WPI115" s="168"/>
      <c r="WPJ115" s="168"/>
      <c r="WPK115" s="168"/>
      <c r="WPL115" s="168"/>
      <c r="WPM115" s="168"/>
      <c r="WPN115" s="168"/>
      <c r="WPO115" s="168"/>
      <c r="WPP115" s="168"/>
      <c r="WPQ115" s="168"/>
      <c r="WPR115" s="168"/>
      <c r="WPS115" s="168"/>
      <c r="WPT115" s="168"/>
      <c r="WPU115" s="168"/>
      <c r="WPV115" s="168"/>
      <c r="WPW115" s="168"/>
      <c r="WPX115" s="168"/>
      <c r="WPY115" s="168"/>
      <c r="WPZ115" s="168"/>
      <c r="WQA115" s="168"/>
      <c r="WQB115" s="168"/>
      <c r="WQC115" s="168"/>
      <c r="WQD115" s="168"/>
      <c r="WQE115" s="168"/>
      <c r="WQF115" s="168"/>
      <c r="WQG115" s="168"/>
      <c r="WQH115" s="168"/>
      <c r="WQI115" s="168"/>
      <c r="WQJ115" s="168"/>
      <c r="WQK115" s="168"/>
      <c r="WQL115" s="168"/>
      <c r="WQM115" s="168"/>
      <c r="WQN115" s="168"/>
      <c r="WQO115" s="168"/>
      <c r="WQP115" s="168"/>
      <c r="WQQ115" s="168"/>
      <c r="WQR115" s="168"/>
      <c r="WQS115" s="168"/>
      <c r="WQT115" s="168"/>
      <c r="WQU115" s="168"/>
      <c r="WQV115" s="168"/>
      <c r="WQW115" s="168"/>
      <c r="WQX115" s="168"/>
      <c r="WQY115" s="168"/>
      <c r="WQZ115" s="168"/>
      <c r="WRA115" s="168"/>
      <c r="WRB115" s="168"/>
      <c r="WRC115" s="168"/>
      <c r="WRD115" s="168"/>
      <c r="WRE115" s="168"/>
      <c r="WRF115" s="168"/>
      <c r="WRG115" s="168"/>
      <c r="WRH115" s="168"/>
      <c r="WRI115" s="168"/>
      <c r="WRJ115" s="168"/>
      <c r="WRK115" s="168"/>
      <c r="WRL115" s="168"/>
      <c r="WRM115" s="168"/>
      <c r="WRN115" s="168"/>
      <c r="WRO115" s="168"/>
      <c r="WRP115" s="168"/>
      <c r="WRQ115" s="168"/>
      <c r="WRR115" s="168"/>
      <c r="WRS115" s="168"/>
      <c r="WRT115" s="168"/>
      <c r="WRU115" s="168"/>
      <c r="WRV115" s="168"/>
      <c r="WRW115" s="168"/>
      <c r="WRX115" s="168"/>
      <c r="WRY115" s="168"/>
      <c r="WRZ115" s="168"/>
      <c r="WSA115" s="168"/>
      <c r="WSB115" s="168"/>
      <c r="WSC115" s="168"/>
      <c r="WSD115" s="168"/>
      <c r="WSE115" s="168"/>
      <c r="WSF115" s="168"/>
      <c r="WSG115" s="168"/>
      <c r="WSH115" s="168"/>
      <c r="WSI115" s="168"/>
      <c r="WSJ115" s="168"/>
      <c r="WSK115" s="168"/>
      <c r="WSL115" s="168"/>
      <c r="WSM115" s="168"/>
      <c r="WSN115" s="168"/>
      <c r="WSO115" s="168"/>
      <c r="WSP115" s="168"/>
      <c r="WSQ115" s="168"/>
      <c r="WSR115" s="168"/>
      <c r="WSS115" s="168"/>
      <c r="WST115" s="168"/>
      <c r="WSU115" s="168"/>
      <c r="WSV115" s="168"/>
      <c r="WSW115" s="168"/>
      <c r="WSX115" s="168"/>
      <c r="WSY115" s="168"/>
      <c r="WSZ115" s="168"/>
      <c r="WTA115" s="168"/>
      <c r="WTB115" s="168"/>
      <c r="WTC115" s="168"/>
      <c r="WTD115" s="168"/>
      <c r="WTE115" s="168"/>
      <c r="WTF115" s="168"/>
      <c r="WTG115" s="168"/>
      <c r="WTH115" s="168"/>
      <c r="WTI115" s="168"/>
      <c r="WTJ115" s="168"/>
      <c r="WTK115" s="168"/>
      <c r="WTL115" s="168"/>
      <c r="WTM115" s="168"/>
      <c r="WTN115" s="168"/>
      <c r="WTO115" s="168"/>
      <c r="WTP115" s="168"/>
      <c r="WTQ115" s="168"/>
      <c r="WTR115" s="168"/>
      <c r="WTS115" s="168"/>
      <c r="WTT115" s="168"/>
      <c r="WTU115" s="168"/>
      <c r="WTV115" s="168"/>
      <c r="WTW115" s="168"/>
      <c r="WTX115" s="168"/>
      <c r="WTY115" s="168"/>
      <c r="WTZ115" s="168"/>
      <c r="WUA115" s="168"/>
      <c r="WUB115" s="168"/>
      <c r="WUC115" s="168"/>
      <c r="WUD115" s="168"/>
      <c r="WUE115" s="168"/>
      <c r="WUF115" s="168"/>
      <c r="WUG115" s="168"/>
      <c r="WUH115" s="168"/>
      <c r="WUI115" s="168"/>
      <c r="WUJ115" s="168"/>
      <c r="WUK115" s="168"/>
      <c r="WUL115" s="168"/>
      <c r="WUM115" s="168"/>
      <c r="WUN115" s="168"/>
      <c r="WUO115" s="168"/>
      <c r="WUP115" s="168"/>
      <c r="WUQ115" s="168"/>
      <c r="WUR115" s="168"/>
      <c r="WUS115" s="168"/>
      <c r="WUT115" s="168"/>
      <c r="WUU115" s="168"/>
      <c r="WUV115" s="168"/>
      <c r="WUW115" s="168"/>
      <c r="WUX115" s="168"/>
      <c r="WUY115" s="168"/>
      <c r="WUZ115" s="168"/>
      <c r="WVA115" s="168"/>
      <c r="WVB115" s="168"/>
      <c r="WVC115" s="168"/>
      <c r="WVD115" s="168"/>
      <c r="WVE115" s="168"/>
      <c r="WVF115" s="168"/>
      <c r="WVG115" s="168"/>
      <c r="WVH115" s="168"/>
      <c r="WVI115" s="168"/>
      <c r="WVJ115" s="168"/>
      <c r="WVK115" s="168"/>
      <c r="WVL115" s="168"/>
      <c r="WVM115" s="168"/>
      <c r="WVN115" s="168"/>
      <c r="WVO115" s="168"/>
      <c r="WVP115" s="168"/>
      <c r="WVQ115" s="168"/>
      <c r="WVR115" s="168"/>
      <c r="WVS115" s="168"/>
      <c r="WVT115" s="168"/>
      <c r="WVU115" s="168"/>
      <c r="WVV115" s="168"/>
      <c r="WVW115" s="168"/>
      <c r="WVX115" s="168"/>
      <c r="WVY115" s="168"/>
      <c r="WVZ115" s="168"/>
      <c r="WWA115" s="168"/>
      <c r="WWB115" s="168"/>
      <c r="WWC115" s="168"/>
      <c r="WWD115" s="168"/>
      <c r="WWE115" s="168"/>
      <c r="WWF115" s="168"/>
      <c r="WWG115" s="168"/>
      <c r="WWH115" s="168"/>
      <c r="WWI115" s="168"/>
      <c r="WWJ115" s="168"/>
      <c r="WWK115" s="168"/>
      <c r="WWL115" s="168"/>
      <c r="WWM115" s="168"/>
      <c r="WWN115" s="168"/>
      <c r="WWO115" s="168"/>
      <c r="WWP115" s="168"/>
      <c r="WWQ115" s="168"/>
      <c r="WWR115" s="168"/>
      <c r="WWS115" s="168"/>
      <c r="WWT115" s="168"/>
      <c r="WWU115" s="168"/>
      <c r="WWV115" s="168"/>
      <c r="WWW115" s="168"/>
      <c r="WWX115" s="168"/>
      <c r="WWY115" s="168"/>
      <c r="WWZ115" s="168"/>
      <c r="WXA115" s="168"/>
      <c r="WXB115" s="168"/>
      <c r="WXC115" s="168"/>
      <c r="WXD115" s="168"/>
      <c r="WXE115" s="168"/>
      <c r="WXF115" s="168"/>
      <c r="WXG115" s="168"/>
      <c r="WXH115" s="168"/>
      <c r="WXI115" s="168"/>
      <c r="WXJ115" s="168"/>
      <c r="WXK115" s="168"/>
      <c r="WXL115" s="168"/>
      <c r="WXM115" s="168"/>
      <c r="WXN115" s="168"/>
      <c r="WXO115" s="168"/>
      <c r="WXP115" s="168"/>
      <c r="WXQ115" s="168"/>
      <c r="WXR115" s="168"/>
      <c r="WXS115" s="168"/>
      <c r="WXT115" s="168"/>
      <c r="WXU115" s="168"/>
      <c r="WXV115" s="168"/>
      <c r="WXW115" s="168"/>
      <c r="WXX115" s="168"/>
      <c r="WXY115" s="168"/>
      <c r="WXZ115" s="168"/>
      <c r="WYA115" s="168"/>
      <c r="WYB115" s="168"/>
      <c r="WYC115" s="168"/>
      <c r="WYD115" s="168"/>
      <c r="WYE115" s="168"/>
      <c r="WYF115" s="168"/>
      <c r="WYG115" s="168"/>
      <c r="WYH115" s="168"/>
      <c r="WYI115" s="168"/>
      <c r="WYJ115" s="168"/>
      <c r="WYK115" s="168"/>
      <c r="WYL115" s="168"/>
      <c r="WYM115" s="168"/>
      <c r="WYN115" s="168"/>
      <c r="WYO115" s="168"/>
      <c r="WYP115" s="168"/>
      <c r="WYQ115" s="168"/>
      <c r="WYR115" s="168"/>
      <c r="WYS115" s="168"/>
      <c r="WYT115" s="168"/>
      <c r="WYU115" s="168"/>
      <c r="WYV115" s="168"/>
      <c r="WYW115" s="168"/>
      <c r="WYX115" s="168"/>
      <c r="WYY115" s="168"/>
      <c r="WYZ115" s="168"/>
      <c r="WZA115" s="168"/>
      <c r="WZB115" s="168"/>
      <c r="WZC115" s="168"/>
      <c r="WZD115" s="168"/>
      <c r="WZE115" s="168"/>
      <c r="WZF115" s="168"/>
      <c r="WZG115" s="168"/>
      <c r="WZH115" s="168"/>
      <c r="WZI115" s="168"/>
      <c r="WZJ115" s="168"/>
      <c r="WZK115" s="168"/>
      <c r="WZL115" s="168"/>
      <c r="WZM115" s="168"/>
      <c r="WZN115" s="168"/>
      <c r="WZO115" s="168"/>
      <c r="WZP115" s="168"/>
      <c r="WZQ115" s="168"/>
      <c r="WZR115" s="168"/>
      <c r="WZS115" s="168"/>
      <c r="WZT115" s="168"/>
      <c r="WZU115" s="168"/>
      <c r="WZV115" s="168"/>
      <c r="WZW115" s="168"/>
      <c r="WZX115" s="168"/>
      <c r="WZY115" s="168"/>
      <c r="WZZ115" s="168"/>
      <c r="XAA115" s="168"/>
      <c r="XAB115" s="168"/>
      <c r="XAC115" s="168"/>
      <c r="XAD115" s="168"/>
      <c r="XAE115" s="168"/>
      <c r="XAF115" s="168"/>
      <c r="XAG115" s="168"/>
      <c r="XAH115" s="168"/>
      <c r="XAI115" s="168"/>
      <c r="XAJ115" s="168"/>
      <c r="XAK115" s="168"/>
      <c r="XAL115" s="168"/>
      <c r="XAM115" s="168"/>
      <c r="XAN115" s="168"/>
      <c r="XAO115" s="168"/>
      <c r="XAP115" s="168"/>
      <c r="XAQ115" s="168"/>
      <c r="XAR115" s="168"/>
      <c r="XAS115" s="168"/>
      <c r="XAT115" s="168"/>
      <c r="XAU115" s="168"/>
      <c r="XAV115" s="168"/>
      <c r="XAW115" s="168"/>
      <c r="XAX115" s="168"/>
      <c r="XAY115" s="168"/>
      <c r="XAZ115" s="168"/>
      <c r="XBA115" s="168"/>
      <c r="XBB115" s="168"/>
      <c r="XBC115" s="168"/>
      <c r="XBD115" s="168"/>
      <c r="XBE115" s="168"/>
      <c r="XBF115" s="168"/>
      <c r="XBG115" s="168"/>
      <c r="XBH115" s="168"/>
      <c r="XBI115" s="168"/>
      <c r="XBJ115" s="168"/>
      <c r="XBK115" s="168"/>
      <c r="XBL115" s="168"/>
      <c r="XBM115" s="168"/>
      <c r="XBN115" s="168"/>
      <c r="XBO115" s="168"/>
      <c r="XBP115" s="168"/>
      <c r="XBQ115" s="168"/>
      <c r="XBR115" s="168"/>
      <c r="XBS115" s="168"/>
      <c r="XBT115" s="168"/>
      <c r="XBU115" s="168"/>
      <c r="XBV115" s="168"/>
      <c r="XBW115" s="168"/>
      <c r="XBX115" s="168"/>
      <c r="XBY115" s="168"/>
      <c r="XBZ115" s="168"/>
      <c r="XCA115" s="168"/>
      <c r="XCB115" s="168"/>
      <c r="XCC115" s="168"/>
      <c r="XCD115" s="168"/>
      <c r="XCE115" s="168"/>
      <c r="XCF115" s="168"/>
      <c r="XCG115" s="168"/>
      <c r="XCH115" s="168"/>
      <c r="XCI115" s="168"/>
      <c r="XCJ115" s="168"/>
      <c r="XCK115" s="168"/>
      <c r="XCL115" s="168"/>
      <c r="XCM115" s="168"/>
      <c r="XCN115" s="168"/>
      <c r="XCO115" s="168"/>
      <c r="XCP115" s="168"/>
      <c r="XCQ115" s="168"/>
      <c r="XCR115" s="168"/>
      <c r="XCS115" s="168"/>
      <c r="XCT115" s="168"/>
      <c r="XCU115" s="168"/>
      <c r="XCV115" s="168"/>
      <c r="XCW115" s="168"/>
      <c r="XCX115" s="168"/>
      <c r="XCY115" s="168"/>
      <c r="XCZ115" s="168"/>
      <c r="XDA115" s="168"/>
      <c r="XDB115" s="168"/>
      <c r="XDC115" s="168"/>
      <c r="XDD115" s="168"/>
      <c r="XDE115" s="168"/>
      <c r="XDF115" s="168"/>
      <c r="XDG115" s="168"/>
      <c r="XDH115" s="168"/>
      <c r="XDI115" s="168"/>
      <c r="XDJ115" s="168"/>
      <c r="XDK115" s="168"/>
      <c r="XDL115" s="168"/>
      <c r="XDM115" s="168"/>
      <c r="XDN115" s="168"/>
      <c r="XDO115" s="168"/>
      <c r="XDP115" s="168"/>
      <c r="XDQ115" s="168"/>
      <c r="XDR115" s="168"/>
      <c r="XDS115" s="168"/>
      <c r="XDT115" s="168"/>
      <c r="XDU115" s="168"/>
      <c r="XDV115" s="168"/>
      <c r="XDW115" s="168"/>
      <c r="XDX115" s="168"/>
      <c r="XDY115" s="168"/>
      <c r="XDZ115" s="168"/>
      <c r="XEA115" s="168"/>
      <c r="XEB115" s="168"/>
      <c r="XEC115" s="168"/>
      <c r="XED115" s="168"/>
      <c r="XEE115" s="168"/>
      <c r="XEF115" s="168"/>
      <c r="XEG115" s="168"/>
      <c r="XEH115" s="168"/>
      <c r="XEI115" s="168"/>
      <c r="XEJ115" s="168"/>
      <c r="XEK115" s="168"/>
      <c r="XEL115" s="168"/>
      <c r="XEM115" s="168"/>
      <c r="XEN115" s="168"/>
      <c r="XEO115" s="168"/>
      <c r="XEP115" s="168"/>
      <c r="XEQ115" s="168"/>
      <c r="XER115" s="168"/>
      <c r="XES115" s="168"/>
      <c r="XET115" s="168"/>
      <c r="XEU115" s="168"/>
      <c r="XEV115" s="168"/>
      <c r="XEW115" s="168"/>
      <c r="XEX115" s="168"/>
      <c r="XEY115" s="168"/>
    </row>
    <row r="116" spans="1:16379" s="164" customFormat="1" ht="20.100000000000001" customHeight="1" x14ac:dyDescent="0.25">
      <c r="A116" s="233" t="s">
        <v>1295</v>
      </c>
      <c r="B116" s="471"/>
      <c r="C116" s="471"/>
      <c r="D116" s="471"/>
      <c r="E116" s="471"/>
      <c r="F116" s="471"/>
      <c r="G116" s="472"/>
      <c r="H116" s="158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</row>
    <row r="117" spans="1:16379" s="107" customFormat="1" ht="20.100000000000001" customHeight="1" x14ac:dyDescent="0.25">
      <c r="A117" s="312"/>
      <c r="B117" s="207" t="s">
        <v>232</v>
      </c>
      <c r="C117" s="208"/>
      <c r="D117" s="208"/>
      <c r="E117" s="208"/>
      <c r="F117" s="208"/>
      <c r="G117" s="209"/>
      <c r="H117" s="158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58"/>
      <c r="AC117" s="158"/>
      <c r="AD117" s="158"/>
    </row>
    <row r="118" spans="1:16379" s="164" customFormat="1" ht="20.100000000000001" customHeight="1" x14ac:dyDescent="0.3">
      <c r="A118" s="231" t="s">
        <v>1296</v>
      </c>
      <c r="B118" s="106" t="s">
        <v>30</v>
      </c>
      <c r="C118" s="170" t="s">
        <v>1194</v>
      </c>
      <c r="D118" s="170" t="s">
        <v>1195</v>
      </c>
      <c r="E118" s="170" t="s">
        <v>1283</v>
      </c>
      <c r="F118" s="170"/>
      <c r="G118" s="171" t="s">
        <v>61</v>
      </c>
      <c r="H118" s="158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</row>
    <row r="119" spans="1:16379" s="164" customFormat="1" ht="20.100000000000001" customHeight="1" x14ac:dyDescent="0.3">
      <c r="A119" s="172" t="s">
        <v>1485</v>
      </c>
      <c r="B119">
        <v>77.150000000000006</v>
      </c>
      <c r="C119" s="175"/>
      <c r="D119" s="175"/>
      <c r="E119">
        <v>5.6</v>
      </c>
      <c r="G119" s="178">
        <f>B119-E119</f>
        <v>71.550000000000011</v>
      </c>
      <c r="H119" s="158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</row>
    <row r="120" spans="1:16379" s="164" customFormat="1" ht="20.100000000000001" customHeight="1" x14ac:dyDescent="0.25">
      <c r="A120" s="172" t="s">
        <v>1486</v>
      </c>
      <c r="B120">
        <v>77.72</v>
      </c>
      <c r="C120" s="175"/>
      <c r="D120" s="175"/>
      <c r="E120">
        <v>4.41</v>
      </c>
      <c r="G120" s="178">
        <f t="shared" ref="G120:G135" si="10">B120-E120</f>
        <v>73.31</v>
      </c>
      <c r="H120" s="158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</row>
    <row r="121" spans="1:16379" s="164" customFormat="1" ht="20.100000000000001" customHeight="1" x14ac:dyDescent="0.25">
      <c r="A121" s="172" t="s">
        <v>1487</v>
      </c>
      <c r="B121">
        <v>48.72</v>
      </c>
      <c r="C121" s="175"/>
      <c r="D121" s="175"/>
      <c r="E121">
        <v>4.0999999999999996</v>
      </c>
      <c r="G121" s="178">
        <f t="shared" si="10"/>
        <v>44.62</v>
      </c>
      <c r="H121" s="158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</row>
    <row r="122" spans="1:16379" s="164" customFormat="1" ht="20.100000000000001" customHeight="1" x14ac:dyDescent="0.3">
      <c r="A122" s="172" t="s">
        <v>1488</v>
      </c>
      <c r="B122">
        <v>385.54</v>
      </c>
      <c r="C122" s="175"/>
      <c r="D122" s="175"/>
      <c r="E122">
        <v>44.52</v>
      </c>
      <c r="G122" s="178">
        <f t="shared" si="10"/>
        <v>341.02000000000004</v>
      </c>
      <c r="H122" s="158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</row>
    <row r="123" spans="1:16379" s="164" customFormat="1" ht="20.100000000000001" customHeight="1" x14ac:dyDescent="0.25">
      <c r="A123" s="172" t="s">
        <v>1489</v>
      </c>
      <c r="B123">
        <v>62.86</v>
      </c>
      <c r="C123" s="175"/>
      <c r="D123" s="175"/>
      <c r="E123">
        <v>6.5</v>
      </c>
      <c r="G123" s="178">
        <f t="shared" si="10"/>
        <v>56.36</v>
      </c>
      <c r="H123" s="158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</row>
    <row r="124" spans="1:16379" s="164" customFormat="1" ht="20.100000000000001" customHeight="1" x14ac:dyDescent="0.25">
      <c r="A124" s="172" t="s">
        <v>1490</v>
      </c>
      <c r="B124">
        <v>24.19</v>
      </c>
      <c r="C124" s="175"/>
      <c r="D124" s="175"/>
      <c r="E124">
        <v>2.1</v>
      </c>
      <c r="F124" s="177"/>
      <c r="G124" s="178">
        <f t="shared" si="10"/>
        <v>22.09</v>
      </c>
      <c r="H124" s="158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</row>
    <row r="125" spans="1:16379" s="164" customFormat="1" ht="20.100000000000001" customHeight="1" x14ac:dyDescent="0.25">
      <c r="A125" s="172" t="s">
        <v>1491</v>
      </c>
      <c r="B125">
        <v>12.61</v>
      </c>
      <c r="C125" s="175"/>
      <c r="D125" s="175"/>
      <c r="E125">
        <v>2.1</v>
      </c>
      <c r="F125" s="177"/>
      <c r="G125" s="178">
        <f t="shared" si="10"/>
        <v>10.51</v>
      </c>
      <c r="H125" s="158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</row>
    <row r="126" spans="1:16379" s="164" customFormat="1" ht="20.100000000000001" customHeight="1" x14ac:dyDescent="0.3">
      <c r="A126" s="172" t="s">
        <v>1492</v>
      </c>
      <c r="B126">
        <v>12.72</v>
      </c>
      <c r="C126" s="175"/>
      <c r="D126" s="175"/>
      <c r="E126">
        <v>6.81</v>
      </c>
      <c r="F126" s="177"/>
      <c r="G126" s="178">
        <f t="shared" si="10"/>
        <v>5.910000000000001</v>
      </c>
      <c r="H126" s="158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</row>
    <row r="127" spans="1:16379" s="164" customFormat="1" ht="20.100000000000001" customHeight="1" x14ac:dyDescent="0.25">
      <c r="A127" s="172" t="s">
        <v>1493</v>
      </c>
      <c r="B127">
        <v>49.53</v>
      </c>
      <c r="C127" s="175"/>
      <c r="D127" s="175"/>
      <c r="E127">
        <v>6.1</v>
      </c>
      <c r="G127" s="178">
        <f t="shared" si="10"/>
        <v>43.43</v>
      </c>
      <c r="H127" s="158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</row>
    <row r="128" spans="1:16379" s="164" customFormat="1" ht="20.100000000000001" customHeight="1" x14ac:dyDescent="0.25">
      <c r="A128" s="172" t="s">
        <v>1494</v>
      </c>
      <c r="B128">
        <v>34.67</v>
      </c>
      <c r="C128" s="175"/>
      <c r="D128" s="175"/>
      <c r="E128">
        <v>2</v>
      </c>
      <c r="G128" s="178">
        <f t="shared" si="10"/>
        <v>32.67</v>
      </c>
      <c r="H128" s="158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</row>
    <row r="129" spans="1:27" s="164" customFormat="1" ht="20.100000000000001" customHeight="1" x14ac:dyDescent="0.25">
      <c r="A129" s="172" t="s">
        <v>1495</v>
      </c>
      <c r="B129">
        <v>50.9</v>
      </c>
      <c r="C129" s="175"/>
      <c r="D129" s="175"/>
      <c r="E129">
        <v>6.21</v>
      </c>
      <c r="G129" s="178">
        <f t="shared" si="10"/>
        <v>44.69</v>
      </c>
      <c r="H129" s="158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</row>
    <row r="130" spans="1:27" s="164" customFormat="1" ht="20.100000000000001" customHeight="1" x14ac:dyDescent="0.25">
      <c r="A130" s="172" t="s">
        <v>1496</v>
      </c>
      <c r="B130">
        <v>131.37</v>
      </c>
      <c r="C130" s="175"/>
      <c r="D130" s="175"/>
      <c r="E130">
        <v>14.01</v>
      </c>
      <c r="G130" s="178">
        <f t="shared" si="10"/>
        <v>117.36</v>
      </c>
      <c r="H130" s="158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</row>
    <row r="131" spans="1:27" s="164" customFormat="1" ht="20.100000000000001" customHeight="1" x14ac:dyDescent="0.25">
      <c r="A131" s="172" t="s">
        <v>1497</v>
      </c>
      <c r="B131">
        <v>22.68</v>
      </c>
      <c r="C131" s="175"/>
      <c r="D131" s="175"/>
      <c r="E131">
        <v>2.85</v>
      </c>
      <c r="G131" s="178">
        <f t="shared" si="10"/>
        <v>19.829999999999998</v>
      </c>
      <c r="H131" s="158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</row>
    <row r="132" spans="1:27" s="164" customFormat="1" ht="20.100000000000001" customHeight="1" x14ac:dyDescent="0.25">
      <c r="A132" s="172" t="s">
        <v>1498</v>
      </c>
      <c r="B132">
        <v>134.06</v>
      </c>
      <c r="C132" s="175"/>
      <c r="D132" s="175"/>
      <c r="E132">
        <v>14.01</v>
      </c>
      <c r="G132" s="178">
        <f t="shared" si="10"/>
        <v>120.05</v>
      </c>
      <c r="H132" s="158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</row>
    <row r="133" spans="1:27" s="164" customFormat="1" ht="20.100000000000001" customHeight="1" x14ac:dyDescent="0.3">
      <c r="A133" s="172" t="s">
        <v>1499</v>
      </c>
      <c r="B133">
        <v>42.39</v>
      </c>
      <c r="C133" s="175"/>
      <c r="D133" s="175"/>
      <c r="E133">
        <v>9.27</v>
      </c>
      <c r="G133" s="178">
        <f t="shared" si="10"/>
        <v>33.120000000000005</v>
      </c>
      <c r="H133" s="158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</row>
    <row r="134" spans="1:27" s="164" customFormat="1" ht="20.100000000000001" customHeight="1" x14ac:dyDescent="0.25">
      <c r="A134" s="172" t="s">
        <v>1476</v>
      </c>
      <c r="B134">
        <v>118.88</v>
      </c>
      <c r="C134" s="175"/>
      <c r="D134" s="175"/>
      <c r="E134">
        <v>15.67</v>
      </c>
      <c r="G134" s="178">
        <f t="shared" si="10"/>
        <v>103.21</v>
      </c>
      <c r="H134" s="158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</row>
    <row r="135" spans="1:27" s="164" customFormat="1" ht="20.100000000000001" customHeight="1" x14ac:dyDescent="0.25">
      <c r="A135" s="172" t="s">
        <v>1500</v>
      </c>
      <c r="B135">
        <v>191.98</v>
      </c>
      <c r="C135" s="175"/>
      <c r="D135" s="175"/>
      <c r="E135">
        <v>9.31</v>
      </c>
      <c r="G135" s="178">
        <f t="shared" si="10"/>
        <v>182.67</v>
      </c>
      <c r="H135" s="158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</row>
    <row r="136" spans="1:27" s="164" customFormat="1" ht="20.100000000000001" customHeight="1" x14ac:dyDescent="0.25">
      <c r="A136" s="228"/>
      <c r="B136" s="476"/>
      <c r="C136" s="476"/>
      <c r="D136" s="476"/>
      <c r="E136" s="476"/>
      <c r="F136" s="476"/>
      <c r="G136" s="163">
        <f>SUM(G119:G135)</f>
        <v>1322.4</v>
      </c>
      <c r="H136" s="158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</row>
    <row r="137" spans="1:27" s="164" customFormat="1" ht="20.100000000000001" customHeight="1" x14ac:dyDescent="0.3">
      <c r="A137" s="231" t="s">
        <v>1297</v>
      </c>
      <c r="B137" s="106" t="s">
        <v>30</v>
      </c>
      <c r="C137" s="170" t="s">
        <v>1194</v>
      </c>
      <c r="D137" s="170" t="s">
        <v>1195</v>
      </c>
      <c r="E137" s="170" t="s">
        <v>1283</v>
      </c>
      <c r="F137" s="170" t="s">
        <v>233</v>
      </c>
      <c r="G137" s="171" t="s">
        <v>61</v>
      </c>
      <c r="H137" s="158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</row>
    <row r="138" spans="1:27" s="164" customFormat="1" ht="20.100000000000001" customHeight="1" x14ac:dyDescent="0.3">
      <c r="A138" s="172" t="s">
        <v>1485</v>
      </c>
      <c r="B138">
        <v>77.150000000000006</v>
      </c>
      <c r="C138" s="175"/>
      <c r="D138" s="175"/>
      <c r="E138">
        <v>5.6</v>
      </c>
      <c r="G138" s="178">
        <f>B138-E138</f>
        <v>71.550000000000011</v>
      </c>
      <c r="H138" s="158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</row>
    <row r="139" spans="1:27" s="164" customFormat="1" ht="20.100000000000001" customHeight="1" x14ac:dyDescent="0.25">
      <c r="A139" s="172" t="s">
        <v>1486</v>
      </c>
      <c r="B139">
        <v>77.72</v>
      </c>
      <c r="C139" s="175"/>
      <c r="D139" s="175"/>
      <c r="E139">
        <v>4.41</v>
      </c>
      <c r="G139" s="178">
        <f t="shared" ref="G139:G154" si="11">B139-E139</f>
        <v>73.31</v>
      </c>
      <c r="H139" s="158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</row>
    <row r="140" spans="1:27" s="164" customFormat="1" ht="20.100000000000001" customHeight="1" x14ac:dyDescent="0.25">
      <c r="A140" s="172" t="s">
        <v>1487</v>
      </c>
      <c r="B140">
        <v>48.72</v>
      </c>
      <c r="C140" s="175"/>
      <c r="D140" s="175"/>
      <c r="E140">
        <v>4.0999999999999996</v>
      </c>
      <c r="G140" s="178">
        <f t="shared" si="11"/>
        <v>44.62</v>
      </c>
      <c r="H140" s="158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</row>
    <row r="141" spans="1:27" s="164" customFormat="1" ht="20.100000000000001" customHeight="1" x14ac:dyDescent="0.3">
      <c r="A141" s="172" t="s">
        <v>1488</v>
      </c>
      <c r="B141">
        <v>385.54</v>
      </c>
      <c r="C141" s="175"/>
      <c r="D141" s="175"/>
      <c r="E141">
        <v>44.52</v>
      </c>
      <c r="G141" s="178">
        <f t="shared" si="11"/>
        <v>341.02000000000004</v>
      </c>
      <c r="H141" s="158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</row>
    <row r="142" spans="1:27" s="164" customFormat="1" ht="20.100000000000001" customHeight="1" x14ac:dyDescent="0.25">
      <c r="A142" s="172" t="s">
        <v>1489</v>
      </c>
      <c r="B142">
        <v>62.86</v>
      </c>
      <c r="C142" s="175"/>
      <c r="D142" s="175"/>
      <c r="E142">
        <v>6.5</v>
      </c>
      <c r="G142" s="178">
        <f t="shared" si="11"/>
        <v>56.36</v>
      </c>
      <c r="H142" s="158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</row>
    <row r="143" spans="1:27" s="164" customFormat="1" ht="20.100000000000001" customHeight="1" x14ac:dyDescent="0.25">
      <c r="A143" s="172" t="s">
        <v>1490</v>
      </c>
      <c r="B143">
        <v>24.19</v>
      </c>
      <c r="C143" s="175"/>
      <c r="D143" s="175"/>
      <c r="E143">
        <v>2.1</v>
      </c>
      <c r="F143" s="177"/>
      <c r="G143" s="178">
        <f t="shared" si="11"/>
        <v>22.09</v>
      </c>
      <c r="H143" s="158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</row>
    <row r="144" spans="1:27" s="164" customFormat="1" ht="20.100000000000001" customHeight="1" x14ac:dyDescent="0.25">
      <c r="A144" s="172" t="s">
        <v>1491</v>
      </c>
      <c r="B144">
        <v>12.61</v>
      </c>
      <c r="C144" s="175"/>
      <c r="D144" s="175"/>
      <c r="E144">
        <v>2.1</v>
      </c>
      <c r="F144" s="177"/>
      <c r="G144" s="178">
        <f t="shared" si="11"/>
        <v>10.51</v>
      </c>
      <c r="H144" s="158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</row>
    <row r="145" spans="1:27" s="164" customFormat="1" ht="20.100000000000001" customHeight="1" x14ac:dyDescent="0.3">
      <c r="A145" s="172" t="s">
        <v>1492</v>
      </c>
      <c r="B145">
        <v>12.72</v>
      </c>
      <c r="C145" s="175"/>
      <c r="D145" s="175"/>
      <c r="E145">
        <v>6.81</v>
      </c>
      <c r="F145" s="177"/>
      <c r="G145" s="178">
        <f t="shared" si="11"/>
        <v>5.910000000000001</v>
      </c>
      <c r="H145" s="158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</row>
    <row r="146" spans="1:27" s="164" customFormat="1" ht="20.100000000000001" customHeight="1" x14ac:dyDescent="0.25">
      <c r="A146" s="172" t="s">
        <v>1493</v>
      </c>
      <c r="B146">
        <v>49.53</v>
      </c>
      <c r="C146" s="175"/>
      <c r="D146" s="175"/>
      <c r="E146">
        <v>6.1</v>
      </c>
      <c r="G146" s="178">
        <f t="shared" si="11"/>
        <v>43.43</v>
      </c>
      <c r="H146" s="158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</row>
    <row r="147" spans="1:27" s="164" customFormat="1" ht="20.100000000000001" customHeight="1" x14ac:dyDescent="0.25">
      <c r="A147" s="172" t="s">
        <v>1494</v>
      </c>
      <c r="B147">
        <v>34.67</v>
      </c>
      <c r="C147" s="175"/>
      <c r="D147" s="175"/>
      <c r="E147">
        <v>2</v>
      </c>
      <c r="G147" s="178">
        <f t="shared" si="11"/>
        <v>32.67</v>
      </c>
      <c r="H147" s="158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</row>
    <row r="148" spans="1:27" s="164" customFormat="1" ht="20.100000000000001" customHeight="1" x14ac:dyDescent="0.25">
      <c r="A148" s="172" t="s">
        <v>1495</v>
      </c>
      <c r="B148">
        <v>50.9</v>
      </c>
      <c r="C148" s="175"/>
      <c r="D148" s="175"/>
      <c r="E148">
        <v>6.21</v>
      </c>
      <c r="G148" s="178">
        <f t="shared" si="11"/>
        <v>44.69</v>
      </c>
      <c r="H148" s="158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</row>
    <row r="149" spans="1:27" s="164" customFormat="1" ht="20.100000000000001" customHeight="1" x14ac:dyDescent="0.25">
      <c r="A149" s="172" t="s">
        <v>1496</v>
      </c>
      <c r="B149">
        <v>131.37</v>
      </c>
      <c r="C149" s="175"/>
      <c r="D149" s="175"/>
      <c r="E149">
        <v>14.01</v>
      </c>
      <c r="G149" s="178">
        <f t="shared" si="11"/>
        <v>117.36</v>
      </c>
      <c r="H149" s="158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</row>
    <row r="150" spans="1:27" s="164" customFormat="1" ht="20.100000000000001" customHeight="1" x14ac:dyDescent="0.25">
      <c r="A150" s="172" t="s">
        <v>1497</v>
      </c>
      <c r="B150">
        <v>22.68</v>
      </c>
      <c r="C150" s="175"/>
      <c r="D150" s="175"/>
      <c r="E150">
        <v>2.85</v>
      </c>
      <c r="G150" s="178">
        <f t="shared" si="11"/>
        <v>19.829999999999998</v>
      </c>
      <c r="H150" s="158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</row>
    <row r="151" spans="1:27" s="164" customFormat="1" ht="20.100000000000001" customHeight="1" x14ac:dyDescent="0.25">
      <c r="A151" s="172" t="s">
        <v>1498</v>
      </c>
      <c r="B151">
        <v>134.06</v>
      </c>
      <c r="C151" s="175"/>
      <c r="D151" s="175"/>
      <c r="E151">
        <v>14.01</v>
      </c>
      <c r="G151" s="178">
        <f t="shared" si="11"/>
        <v>120.05</v>
      </c>
      <c r="H151" s="158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</row>
    <row r="152" spans="1:27" s="164" customFormat="1" ht="20.100000000000001" customHeight="1" x14ac:dyDescent="0.3">
      <c r="A152" s="172" t="s">
        <v>1499</v>
      </c>
      <c r="B152">
        <v>42.39</v>
      </c>
      <c r="C152" s="175"/>
      <c r="D152" s="175"/>
      <c r="E152">
        <v>9.27</v>
      </c>
      <c r="G152" s="178">
        <f t="shared" si="11"/>
        <v>33.120000000000005</v>
      </c>
      <c r="H152" s="158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</row>
    <row r="153" spans="1:27" s="164" customFormat="1" ht="20.100000000000001" customHeight="1" x14ac:dyDescent="0.25">
      <c r="A153" s="172" t="s">
        <v>1476</v>
      </c>
      <c r="B153">
        <v>118.88</v>
      </c>
      <c r="C153" s="175"/>
      <c r="D153" s="175"/>
      <c r="E153">
        <v>15.67</v>
      </c>
      <c r="G153" s="178">
        <f t="shared" si="11"/>
        <v>103.21</v>
      </c>
      <c r="H153" s="158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</row>
    <row r="154" spans="1:27" s="164" customFormat="1" ht="20.100000000000001" customHeight="1" x14ac:dyDescent="0.25">
      <c r="A154" s="172" t="s">
        <v>1500</v>
      </c>
      <c r="B154">
        <v>191.98</v>
      </c>
      <c r="C154" s="175"/>
      <c r="D154" s="175"/>
      <c r="E154">
        <v>9.31</v>
      </c>
      <c r="G154" s="178">
        <f t="shared" si="11"/>
        <v>182.67</v>
      </c>
      <c r="H154" s="158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</row>
    <row r="155" spans="1:27" s="164" customFormat="1" ht="20.100000000000001" customHeight="1" x14ac:dyDescent="0.25">
      <c r="A155" s="228"/>
      <c r="B155" s="476"/>
      <c r="C155" s="476"/>
      <c r="D155" s="476"/>
      <c r="E155" s="476"/>
      <c r="F155" s="476"/>
      <c r="G155" s="163">
        <f>SUM(G138:G154)</f>
        <v>1322.4</v>
      </c>
      <c r="H155" s="158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</row>
    <row r="156" spans="1:27" s="215" customFormat="1" ht="20.100000000000001" customHeight="1" x14ac:dyDescent="0.3">
      <c r="A156" s="231" t="s">
        <v>1298</v>
      </c>
      <c r="B156" s="106" t="s">
        <v>30</v>
      </c>
      <c r="C156" s="170" t="s">
        <v>1194</v>
      </c>
      <c r="D156" s="170" t="s">
        <v>1195</v>
      </c>
      <c r="E156" s="170"/>
      <c r="F156" s="170" t="s">
        <v>233</v>
      </c>
      <c r="G156" s="171" t="s">
        <v>61</v>
      </c>
      <c r="H156" s="158"/>
    </row>
    <row r="157" spans="1:27" s="215" customFormat="1" ht="20.100000000000001" customHeight="1" x14ac:dyDescent="0.3">
      <c r="A157" s="172" t="s">
        <v>1501</v>
      </c>
      <c r="B157" s="174"/>
      <c r="C157" s="175">
        <v>178.1</v>
      </c>
      <c r="D157" s="175">
        <v>4.5</v>
      </c>
      <c r="E157" s="174">
        <v>29</v>
      </c>
      <c r="F157" s="168"/>
      <c r="G157" s="178">
        <f>TRUNC(C157*D157-E157,2)</f>
        <v>772.45</v>
      </c>
      <c r="H157" s="158"/>
    </row>
    <row r="158" spans="1:27" s="215" customFormat="1" ht="20.100000000000001" customHeight="1" x14ac:dyDescent="0.25">
      <c r="A158" s="228"/>
      <c r="B158" s="476"/>
      <c r="C158" s="476"/>
      <c r="D158" s="476"/>
      <c r="E158" s="476"/>
      <c r="F158" s="476"/>
      <c r="G158" s="163">
        <f>TRUNC(SUM(G157:G157),2)</f>
        <v>772.45</v>
      </c>
      <c r="H158" s="158"/>
    </row>
    <row r="159" spans="1:27" s="177" customFormat="1" ht="20.100000000000001" customHeight="1" x14ac:dyDescent="0.3">
      <c r="A159" s="231" t="s">
        <v>1299</v>
      </c>
      <c r="B159" s="106" t="s">
        <v>30</v>
      </c>
      <c r="C159" s="170" t="s">
        <v>1194</v>
      </c>
      <c r="D159" s="170" t="s">
        <v>1195</v>
      </c>
      <c r="E159" s="170" t="s">
        <v>1283</v>
      </c>
      <c r="F159" s="170" t="s">
        <v>233</v>
      </c>
      <c r="G159" s="171" t="s">
        <v>61</v>
      </c>
      <c r="H159" s="158"/>
    </row>
    <row r="160" spans="1:27" s="177" customFormat="1" ht="20.100000000000001" customHeight="1" x14ac:dyDescent="0.3">
      <c r="A160" s="172" t="s">
        <v>1502</v>
      </c>
      <c r="B160" s="174"/>
      <c r="C160" s="175">
        <v>178.1</v>
      </c>
      <c r="D160" s="175">
        <v>4.5</v>
      </c>
      <c r="E160" s="174">
        <v>29</v>
      </c>
      <c r="F160" s="168"/>
      <c r="G160" s="178">
        <f>TRUNC(C160*D160-E160,2)</f>
        <v>772.45</v>
      </c>
      <c r="H160" s="158"/>
    </row>
    <row r="161" spans="1:8" s="177" customFormat="1" ht="20.100000000000001" customHeight="1" x14ac:dyDescent="0.25">
      <c r="A161" s="228"/>
      <c r="B161" s="476"/>
      <c r="C161" s="476"/>
      <c r="D161" s="476"/>
      <c r="E161" s="476"/>
      <c r="F161" s="476"/>
      <c r="G161" s="163">
        <f>TRUNC(SUM(G160:G160),2)</f>
        <v>772.45</v>
      </c>
      <c r="H161" s="158"/>
    </row>
    <row r="162" spans="1:8" s="215" customFormat="1" ht="14.4" x14ac:dyDescent="0.3">
      <c r="A162" s="231" t="s">
        <v>1503</v>
      </c>
      <c r="B162" s="106" t="s">
        <v>30</v>
      </c>
      <c r="C162" s="170" t="s">
        <v>1199</v>
      </c>
      <c r="D162" s="170" t="s">
        <v>1195</v>
      </c>
      <c r="E162" s="170" t="s">
        <v>1283</v>
      </c>
      <c r="F162" s="170" t="s">
        <v>233</v>
      </c>
      <c r="G162" s="171" t="s">
        <v>61</v>
      </c>
      <c r="H162" s="158"/>
    </row>
    <row r="163" spans="1:8" s="215" customFormat="1" ht="15" x14ac:dyDescent="0.25">
      <c r="A163" t="s">
        <v>1472</v>
      </c>
      <c r="B163" s="185"/>
      <c r="C163" s="221">
        <v>0.6</v>
      </c>
      <c r="D163" s="185">
        <v>0.6</v>
      </c>
      <c r="E163" s="221"/>
      <c r="F163" s="221">
        <v>2</v>
      </c>
      <c r="G163" s="222">
        <f>TRUNC((F163*D163*C163)*2,2)</f>
        <v>1.44</v>
      </c>
      <c r="H163" s="158"/>
    </row>
    <row r="164" spans="1:8" s="215" customFormat="1" ht="15" x14ac:dyDescent="0.25">
      <c r="A164" t="s">
        <v>1260</v>
      </c>
      <c r="B164" s="185"/>
      <c r="C164" s="221">
        <v>1.5</v>
      </c>
      <c r="D164" s="185">
        <v>1</v>
      </c>
      <c r="E164" s="221"/>
      <c r="F164" s="221">
        <v>6</v>
      </c>
      <c r="G164" s="222">
        <f>TRUNC((F164*D164*C164)*2,2)</f>
        <v>18</v>
      </c>
      <c r="H164" s="158"/>
    </row>
    <row r="165" spans="1:8" s="215" customFormat="1" ht="15" x14ac:dyDescent="0.25">
      <c r="A165" t="s">
        <v>1259</v>
      </c>
      <c r="B165" s="217"/>
      <c r="C165" s="221">
        <v>2</v>
      </c>
      <c r="D165" s="185">
        <v>1</v>
      </c>
      <c r="E165" s="221"/>
      <c r="F165" s="221">
        <v>17</v>
      </c>
      <c r="G165" s="222">
        <f>TRUNC((F165*D165*C165)*2,2)</f>
        <v>68</v>
      </c>
      <c r="H165" s="158"/>
    </row>
    <row r="166" spans="1:8" s="215" customFormat="1" ht="15" x14ac:dyDescent="0.25">
      <c r="A166" s="228"/>
      <c r="B166" s="476"/>
      <c r="C166" s="476"/>
      <c r="D166" s="476"/>
      <c r="E166" s="476"/>
      <c r="F166" s="476"/>
      <c r="G166" s="163">
        <f>SUM(G163:G165)</f>
        <v>87.44</v>
      </c>
      <c r="H166" s="158"/>
    </row>
    <row r="167" spans="1:8" s="164" customFormat="1" ht="20.100000000000001" customHeight="1" x14ac:dyDescent="0.3">
      <c r="A167" s="233" t="s">
        <v>1301</v>
      </c>
      <c r="B167" s="471"/>
      <c r="C167" s="471"/>
      <c r="D167" s="471"/>
      <c r="E167" s="471"/>
      <c r="F167" s="471"/>
      <c r="G167" s="472"/>
      <c r="H167" s="158"/>
    </row>
    <row r="168" spans="1:8" s="164" customFormat="1" ht="20.100000000000001" customHeight="1" x14ac:dyDescent="0.25">
      <c r="A168" s="312"/>
      <c r="B168" s="207" t="s">
        <v>232</v>
      </c>
      <c r="C168" s="208"/>
      <c r="D168" s="208"/>
      <c r="E168" s="230"/>
      <c r="F168" s="208"/>
      <c r="G168" s="209"/>
      <c r="H168" s="158"/>
    </row>
    <row r="169" spans="1:8" s="164" customFormat="1" ht="20.100000000000001" customHeight="1" x14ac:dyDescent="0.3">
      <c r="A169" s="231" t="s">
        <v>1302</v>
      </c>
      <c r="B169" s="106" t="s">
        <v>30</v>
      </c>
      <c r="C169" s="170"/>
      <c r="D169" s="170"/>
      <c r="E169" s="237" t="s">
        <v>1504</v>
      </c>
      <c r="F169" s="170"/>
      <c r="G169" s="171" t="s">
        <v>61</v>
      </c>
      <c r="H169" s="158"/>
    </row>
    <row r="170" spans="1:8" s="164" customFormat="1" ht="20.100000000000001" customHeight="1" x14ac:dyDescent="0.3">
      <c r="A170" s="172" t="s">
        <v>1505</v>
      </c>
      <c r="C170" s="176"/>
      <c r="D170" s="176"/>
      <c r="E170" s="174">
        <v>47.9</v>
      </c>
      <c r="F170" s="176"/>
      <c r="G170" s="236">
        <f>TRUNC(E170,2)</f>
        <v>47.9</v>
      </c>
      <c r="H170" s="158"/>
    </row>
    <row r="171" spans="1:8" s="164" customFormat="1" ht="20.100000000000001" customHeight="1" x14ac:dyDescent="0.25">
      <c r="A171" s="228"/>
      <c r="B171" s="476"/>
      <c r="C171" s="476"/>
      <c r="D171" s="476"/>
      <c r="E171" s="476"/>
      <c r="F171" s="476"/>
      <c r="G171" s="163">
        <f>SUM(G170:G170)</f>
        <v>47.9</v>
      </c>
      <c r="H171" s="158"/>
    </row>
    <row r="172" spans="1:8" s="164" customFormat="1" ht="20.100000000000001" customHeight="1" x14ac:dyDescent="0.3">
      <c r="A172" s="231" t="s">
        <v>1506</v>
      </c>
      <c r="B172" s="106" t="s">
        <v>30</v>
      </c>
      <c r="C172" s="170"/>
      <c r="D172" s="170"/>
      <c r="E172" s="237" t="s">
        <v>1504</v>
      </c>
      <c r="F172" s="170"/>
      <c r="G172" s="171" t="s">
        <v>61</v>
      </c>
      <c r="H172" s="158"/>
    </row>
    <row r="173" spans="1:8" s="164" customFormat="1" ht="20.100000000000001" customHeight="1" x14ac:dyDescent="0.3">
      <c r="A173" s="120" t="s">
        <v>1507</v>
      </c>
      <c r="B173" s="118"/>
      <c r="C173" s="120"/>
      <c r="D173" s="120"/>
      <c r="E173" s="118">
        <v>78</v>
      </c>
      <c r="F173" s="120"/>
      <c r="G173" s="238">
        <f>E173</f>
        <v>78</v>
      </c>
      <c r="H173" s="158"/>
    </row>
    <row r="174" spans="1:8" s="164" customFormat="1" ht="20.100000000000001" customHeight="1" x14ac:dyDescent="0.25">
      <c r="A174" s="228"/>
      <c r="B174" s="476"/>
      <c r="C174" s="476"/>
      <c r="D174" s="476"/>
      <c r="E174" s="476"/>
      <c r="F174" s="476"/>
      <c r="G174" s="163">
        <f>SUM(G173:G173)</f>
        <v>78</v>
      </c>
      <c r="H174" s="158"/>
    </row>
    <row r="175" spans="1:8" s="164" customFormat="1" ht="20.100000000000001" customHeight="1" x14ac:dyDescent="0.3">
      <c r="A175" s="231" t="s">
        <v>1310</v>
      </c>
      <c r="B175" s="106" t="s">
        <v>30</v>
      </c>
      <c r="C175" s="170"/>
      <c r="D175" s="170"/>
      <c r="E175" s="237" t="s">
        <v>1504</v>
      </c>
      <c r="F175" s="170"/>
      <c r="G175" s="171" t="s">
        <v>61</v>
      </c>
      <c r="H175" s="158"/>
    </row>
    <row r="176" spans="1:8" s="164" customFormat="1" ht="20.100000000000001" customHeight="1" x14ac:dyDescent="0.3">
      <c r="A176" s="172" t="s">
        <v>1480</v>
      </c>
      <c r="B176" s="174"/>
      <c r="C176" s="176"/>
      <c r="D176" s="176"/>
      <c r="E176" s="174">
        <v>117.65</v>
      </c>
      <c r="F176" s="168"/>
      <c r="G176" s="236">
        <f t="shared" ref="G176" si="12">TRUNC(E176,2)</f>
        <v>117.65</v>
      </c>
      <c r="H176" s="158"/>
    </row>
    <row r="177" spans="1:30" s="164" customFormat="1" ht="20.100000000000001" customHeight="1" x14ac:dyDescent="0.25">
      <c r="A177" s="228"/>
      <c r="B177" s="476"/>
      <c r="C177" s="476"/>
      <c r="D177" s="476"/>
      <c r="E177" s="476"/>
      <c r="F177" s="476"/>
      <c r="G177" s="163">
        <f>SUM(G176:G176)</f>
        <v>117.65</v>
      </c>
      <c r="H177" s="158"/>
    </row>
    <row r="178" spans="1:30" s="164" customFormat="1" ht="20.100000000000001" customHeight="1" x14ac:dyDescent="0.3">
      <c r="A178" s="231" t="s">
        <v>1311</v>
      </c>
      <c r="B178" s="106" t="s">
        <v>1125</v>
      </c>
      <c r="C178" s="170" t="s">
        <v>1199</v>
      </c>
      <c r="D178" s="170" t="s">
        <v>1203</v>
      </c>
      <c r="E178" s="170" t="s">
        <v>1312</v>
      </c>
      <c r="F178" s="170"/>
      <c r="G178" s="171" t="s">
        <v>61</v>
      </c>
      <c r="H178" s="158"/>
    </row>
    <row r="179" spans="1:30" s="164" customFormat="1" ht="20.100000000000001" customHeight="1" x14ac:dyDescent="0.3">
      <c r="A179" s="172" t="s">
        <v>1480</v>
      </c>
      <c r="B179" s="185"/>
      <c r="C179" s="168"/>
      <c r="D179" s="172">
        <v>43.49</v>
      </c>
      <c r="E179" s="186">
        <v>1.8</v>
      </c>
      <c r="F179" s="168"/>
      <c r="G179" s="189">
        <f t="shared" ref="G179" si="13">TRUNC(D179-E179,2)</f>
        <v>41.69</v>
      </c>
      <c r="H179" s="158"/>
    </row>
    <row r="180" spans="1:30" s="164" customFormat="1" ht="20.100000000000001" customHeight="1" x14ac:dyDescent="0.25">
      <c r="A180" s="228"/>
      <c r="B180" s="476"/>
      <c r="C180" s="476"/>
      <c r="D180" s="476"/>
      <c r="E180" s="476"/>
      <c r="F180" s="476"/>
      <c r="G180" s="163">
        <f>SUM(G179:G179)</f>
        <v>41.69</v>
      </c>
      <c r="H180" s="158"/>
    </row>
    <row r="181" spans="1:30" ht="20.100000000000001" customHeight="1" x14ac:dyDescent="0.25">
      <c r="A181" s="233" t="s">
        <v>1316</v>
      </c>
      <c r="B181" s="471"/>
      <c r="C181" s="471"/>
      <c r="D181" s="471"/>
      <c r="E181" s="471"/>
      <c r="F181" s="471"/>
      <c r="G181" s="472"/>
      <c r="H181" s="158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</row>
    <row r="182" spans="1:30" s="107" customFormat="1" ht="20.100000000000001" customHeight="1" x14ac:dyDescent="0.25">
      <c r="A182" s="119"/>
      <c r="B182" s="195" t="s">
        <v>232</v>
      </c>
      <c r="C182" s="201"/>
      <c r="D182" s="201"/>
      <c r="E182" s="201"/>
      <c r="F182" s="201"/>
      <c r="G182" s="239"/>
      <c r="H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</row>
    <row r="183" spans="1:30" s="107" customFormat="1" ht="20.100000000000001" customHeight="1" x14ac:dyDescent="0.3">
      <c r="A183" s="140" t="s">
        <v>1317</v>
      </c>
      <c r="B183" s="129"/>
      <c r="C183" s="170" t="s">
        <v>1318</v>
      </c>
      <c r="D183" s="129"/>
      <c r="E183" s="129"/>
      <c r="F183" s="129"/>
      <c r="G183" s="171" t="s">
        <v>61</v>
      </c>
      <c r="H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</row>
    <row r="184" spans="1:30" s="107" customFormat="1" ht="20.100000000000001" customHeight="1" x14ac:dyDescent="0.3">
      <c r="A184" s="138" t="s">
        <v>1508</v>
      </c>
      <c r="B184" s="119"/>
      <c r="C184" s="119">
        <v>7.4</v>
      </c>
      <c r="D184" s="119"/>
      <c r="E184" s="119"/>
      <c r="F184" s="119"/>
      <c r="G184" s="239">
        <f>C184</f>
        <v>7.4</v>
      </c>
      <c r="H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</row>
    <row r="185" spans="1:30" s="107" customFormat="1" ht="20.100000000000001" customHeight="1" x14ac:dyDescent="0.25">
      <c r="A185" s="228"/>
      <c r="B185" s="242"/>
      <c r="C185" s="243"/>
      <c r="D185" s="243"/>
      <c r="E185" s="243"/>
      <c r="F185" s="243"/>
      <c r="G185" s="232">
        <f>TRUNC(SUM(G184:G184),2)</f>
        <v>7.4</v>
      </c>
      <c r="H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</row>
    <row r="186" spans="1:30" s="107" customFormat="1" ht="20.100000000000001" customHeight="1" x14ac:dyDescent="0.25">
      <c r="A186" s="140" t="s">
        <v>1320</v>
      </c>
      <c r="B186" s="106" t="s">
        <v>1321</v>
      </c>
      <c r="C186" s="170" t="s">
        <v>74</v>
      </c>
      <c r="D186" s="129"/>
      <c r="E186" s="129"/>
      <c r="F186" s="129"/>
      <c r="G186" s="171" t="s">
        <v>61</v>
      </c>
      <c r="H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</row>
    <row r="187" spans="1:30" s="107" customFormat="1" ht="20.100000000000001" customHeight="1" x14ac:dyDescent="0.3">
      <c r="A187" s="138" t="s">
        <v>335</v>
      </c>
      <c r="B187" s="181"/>
      <c r="C187" s="174">
        <v>4</v>
      </c>
      <c r="D187" s="135"/>
      <c r="E187" s="135"/>
      <c r="F187" s="135"/>
      <c r="G187" s="232">
        <f>C187</f>
        <v>4</v>
      </c>
      <c r="H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</row>
    <row r="188" spans="1:30" s="107" customFormat="1" ht="20.100000000000001" customHeight="1" x14ac:dyDescent="0.3">
      <c r="A188" s="140" t="s">
        <v>1509</v>
      </c>
      <c r="B188" s="106" t="s">
        <v>1321</v>
      </c>
      <c r="C188" s="170" t="s">
        <v>74</v>
      </c>
      <c r="D188" s="129"/>
      <c r="E188" s="129"/>
      <c r="F188" s="129"/>
      <c r="G188" s="171" t="s">
        <v>61</v>
      </c>
      <c r="H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</row>
    <row r="189" spans="1:30" s="107" customFormat="1" ht="20.100000000000001" customHeight="1" x14ac:dyDescent="0.3">
      <c r="A189" s="138" t="s">
        <v>1510</v>
      </c>
      <c r="B189" s="181"/>
      <c r="C189" s="174">
        <v>1</v>
      </c>
      <c r="D189" s="135"/>
      <c r="E189" s="135"/>
      <c r="F189" s="135"/>
      <c r="G189" s="232">
        <f>C189</f>
        <v>1</v>
      </c>
      <c r="H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</row>
    <row r="190" spans="1:30" s="107" customFormat="1" ht="20.100000000000001" customHeight="1" x14ac:dyDescent="0.3">
      <c r="A190" s="140" t="s">
        <v>1322</v>
      </c>
      <c r="B190" s="106" t="s">
        <v>1321</v>
      </c>
      <c r="C190" s="170" t="s">
        <v>74</v>
      </c>
      <c r="D190" s="129"/>
      <c r="E190" s="129"/>
      <c r="F190" s="129"/>
      <c r="G190" s="171" t="s">
        <v>61</v>
      </c>
      <c r="H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</row>
    <row r="191" spans="1:30" s="107" customFormat="1" ht="20.100000000000001" customHeight="1" x14ac:dyDescent="0.3">
      <c r="A191" s="138" t="s">
        <v>1323</v>
      </c>
      <c r="B191" s="181"/>
      <c r="C191" s="174">
        <v>26</v>
      </c>
      <c r="D191" s="135"/>
      <c r="E191" s="135"/>
      <c r="F191" s="135"/>
      <c r="G191" s="232">
        <f>C191</f>
        <v>26</v>
      </c>
      <c r="H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</row>
    <row r="192" spans="1:30" s="107" customFormat="1" ht="20.100000000000001" customHeight="1" x14ac:dyDescent="0.25">
      <c r="A192" s="140" t="s">
        <v>1325</v>
      </c>
      <c r="B192" s="106" t="s">
        <v>1321</v>
      </c>
      <c r="C192" s="170" t="s">
        <v>74</v>
      </c>
      <c r="D192" s="129"/>
      <c r="E192" s="129"/>
      <c r="F192" s="129"/>
      <c r="G192" s="171" t="s">
        <v>61</v>
      </c>
      <c r="H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</row>
    <row r="193" spans="1:30" s="107" customFormat="1" ht="20.100000000000001" customHeight="1" x14ac:dyDescent="0.3">
      <c r="A193" s="138" t="s">
        <v>325</v>
      </c>
      <c r="B193" s="181"/>
      <c r="C193" s="174">
        <v>4</v>
      </c>
      <c r="D193" s="135"/>
      <c r="E193" s="135"/>
      <c r="F193" s="135"/>
      <c r="G193" s="232">
        <f>C193</f>
        <v>4</v>
      </c>
      <c r="H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</row>
    <row r="194" spans="1:30" s="107" customFormat="1" ht="20.100000000000001" customHeight="1" x14ac:dyDescent="0.3">
      <c r="A194" s="231" t="s">
        <v>1511</v>
      </c>
      <c r="B194" s="106" t="s">
        <v>30</v>
      </c>
      <c r="C194" s="170" t="s">
        <v>1191</v>
      </c>
      <c r="D194" s="170"/>
      <c r="E194" s="170"/>
      <c r="F194" s="170"/>
      <c r="G194" s="171" t="s">
        <v>61</v>
      </c>
      <c r="H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</row>
    <row r="195" spans="1:30" s="107" customFormat="1" ht="20.100000000000001" customHeight="1" x14ac:dyDescent="0.3">
      <c r="A195" s="172" t="s">
        <v>1512</v>
      </c>
      <c r="B195" s="203"/>
      <c r="C195" s="172">
        <v>13.6</v>
      </c>
      <c r="D195" s="175"/>
      <c r="E195" s="175"/>
      <c r="F195" s="164"/>
      <c r="G195" s="178">
        <f>C195</f>
        <v>13.6</v>
      </c>
      <c r="H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</row>
    <row r="196" spans="1:30" s="107" customFormat="1" ht="20.100000000000001" customHeight="1" x14ac:dyDescent="0.25">
      <c r="A196" s="228"/>
      <c r="B196" s="476"/>
      <c r="C196" s="476"/>
      <c r="D196" s="476"/>
      <c r="E196" s="476"/>
      <c r="F196" s="476"/>
      <c r="G196" s="163">
        <f>TRUNC(SUM(G195),2)</f>
        <v>13.6</v>
      </c>
      <c r="H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</row>
    <row r="197" spans="1:30" s="107" customFormat="1" ht="20.100000000000001" customHeight="1" x14ac:dyDescent="0.3">
      <c r="A197" s="231" t="s">
        <v>1326</v>
      </c>
      <c r="B197" s="106" t="s">
        <v>30</v>
      </c>
      <c r="C197" s="170" t="s">
        <v>1191</v>
      </c>
      <c r="D197" s="170"/>
      <c r="E197" s="170"/>
      <c r="F197" s="170"/>
      <c r="G197" s="171" t="s">
        <v>61</v>
      </c>
      <c r="H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</row>
    <row r="198" spans="1:30" s="107" customFormat="1" ht="20.100000000000001" customHeight="1" x14ac:dyDescent="0.3">
      <c r="A198" s="172" t="s">
        <v>327</v>
      </c>
      <c r="B198" s="203"/>
      <c r="C198" s="172">
        <v>15.8</v>
      </c>
      <c r="D198" s="175"/>
      <c r="E198" s="175"/>
      <c r="F198" s="164"/>
      <c r="G198" s="178">
        <f>C198</f>
        <v>15.8</v>
      </c>
      <c r="H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</row>
    <row r="199" spans="1:30" s="107" customFormat="1" ht="20.100000000000001" customHeight="1" x14ac:dyDescent="0.25">
      <c r="A199" s="228"/>
      <c r="B199" s="476"/>
      <c r="C199" s="476"/>
      <c r="D199" s="476"/>
      <c r="E199" s="476"/>
      <c r="F199" s="476"/>
      <c r="G199" s="163">
        <f>TRUNC(SUM(G198),2)</f>
        <v>15.8</v>
      </c>
      <c r="H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</row>
    <row r="200" spans="1:30" ht="20.100000000000001" customHeight="1" x14ac:dyDescent="0.3">
      <c r="A200" s="233" t="s">
        <v>1513</v>
      </c>
      <c r="B200" s="471"/>
      <c r="C200" s="471"/>
      <c r="D200" s="471"/>
      <c r="E200" s="471"/>
      <c r="F200" s="471"/>
      <c r="G200" s="472"/>
      <c r="H200" s="158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</row>
    <row r="201" spans="1:30" s="240" customFormat="1" ht="15" x14ac:dyDescent="0.25">
      <c r="A201" s="119"/>
      <c r="B201" s="195" t="s">
        <v>232</v>
      </c>
      <c r="C201" s="201"/>
      <c r="D201" s="201"/>
      <c r="E201" s="201"/>
      <c r="F201" s="201"/>
      <c r="G201" s="239"/>
      <c r="H201" s="158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</row>
    <row r="202" spans="1:30" s="240" customFormat="1" ht="14.4" x14ac:dyDescent="0.3">
      <c r="A202" s="231" t="s">
        <v>1514</v>
      </c>
      <c r="B202" s="106" t="s">
        <v>1321</v>
      </c>
      <c r="C202" s="245"/>
      <c r="D202" s="245"/>
      <c r="E202" s="170"/>
      <c r="F202" s="170" t="s">
        <v>233</v>
      </c>
      <c r="G202" s="171" t="s">
        <v>61</v>
      </c>
      <c r="H202" s="158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</row>
    <row r="203" spans="1:30" s="240" customFormat="1" ht="14.4" x14ac:dyDescent="0.3">
      <c r="A203" s="172" t="s">
        <v>1515</v>
      </c>
      <c r="B203" s="184"/>
      <c r="C203" s="185"/>
      <c r="D203" s="186"/>
      <c r="E203" s="185"/>
      <c r="F203" s="185">
        <v>2</v>
      </c>
      <c r="G203" s="213">
        <f>F203</f>
        <v>2</v>
      </c>
      <c r="H203" s="158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</row>
    <row r="204" spans="1:30" s="240" customFormat="1" ht="15" x14ac:dyDescent="0.25">
      <c r="A204" s="172" t="s">
        <v>1497</v>
      </c>
      <c r="B204" s="184"/>
      <c r="C204" s="185"/>
      <c r="D204" s="186"/>
      <c r="E204" s="185"/>
      <c r="F204" s="185">
        <v>1</v>
      </c>
      <c r="G204" s="213">
        <v>1</v>
      </c>
      <c r="H204" s="158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</row>
    <row r="205" spans="1:30" s="240" customFormat="1" ht="15" x14ac:dyDescent="0.25">
      <c r="A205" s="172" t="s">
        <v>1516</v>
      </c>
      <c r="B205" s="184"/>
      <c r="C205" s="185"/>
      <c r="D205" s="186"/>
      <c r="E205" s="185"/>
      <c r="F205" s="185">
        <v>2</v>
      </c>
      <c r="G205" s="213">
        <v>2</v>
      </c>
      <c r="H205" s="158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</row>
    <row r="206" spans="1:30" s="240" customFormat="1" ht="15" x14ac:dyDescent="0.25">
      <c r="A206" s="228"/>
      <c r="B206" s="242"/>
      <c r="C206" s="243"/>
      <c r="D206" s="243"/>
      <c r="E206" s="243"/>
      <c r="F206" s="243"/>
      <c r="G206" s="232">
        <f>TRUNC(SUM(G203:G205),2)</f>
        <v>5</v>
      </c>
      <c r="H206" s="158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</row>
    <row r="207" spans="1:30" s="240" customFormat="1" ht="15" x14ac:dyDescent="0.25">
      <c r="A207" s="231" t="s">
        <v>1517</v>
      </c>
      <c r="B207" s="106" t="s">
        <v>1321</v>
      </c>
      <c r="C207" s="245"/>
      <c r="D207" s="245"/>
      <c r="E207" s="170"/>
      <c r="F207" s="170" t="s">
        <v>233</v>
      </c>
      <c r="G207" s="171" t="s">
        <v>61</v>
      </c>
      <c r="H207" s="158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</row>
    <row r="208" spans="1:30" s="240" customFormat="1" ht="14.4" x14ac:dyDescent="0.3">
      <c r="A208" s="172" t="s">
        <v>1515</v>
      </c>
      <c r="B208" s="184"/>
      <c r="C208" s="185"/>
      <c r="D208" s="186"/>
      <c r="E208" s="185"/>
      <c r="F208" s="185">
        <v>4</v>
      </c>
      <c r="G208" s="213">
        <f>F208</f>
        <v>4</v>
      </c>
      <c r="H208" s="158"/>
      <c r="R208" s="241"/>
      <c r="S208" s="241"/>
      <c r="T208" s="241"/>
      <c r="U208" s="241"/>
      <c r="V208" s="241"/>
      <c r="W208" s="241"/>
      <c r="X208" s="241"/>
      <c r="Y208" s="241"/>
      <c r="Z208" s="241"/>
      <c r="AA208" s="241"/>
      <c r="AB208" s="241"/>
      <c r="AC208" s="241"/>
      <c r="AD208" s="241"/>
    </row>
    <row r="209" spans="1:30" s="240" customFormat="1" ht="15" x14ac:dyDescent="0.25">
      <c r="A209" s="172" t="s">
        <v>1516</v>
      </c>
      <c r="B209" s="184"/>
      <c r="C209" s="185"/>
      <c r="D209" s="186"/>
      <c r="E209" s="185"/>
      <c r="F209" s="185">
        <v>2</v>
      </c>
      <c r="G209" s="213">
        <v>2</v>
      </c>
      <c r="H209" s="158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</row>
    <row r="210" spans="1:30" s="240" customFormat="1" ht="15" x14ac:dyDescent="0.25">
      <c r="A210" s="228"/>
      <c r="B210" s="242"/>
      <c r="C210" s="243"/>
      <c r="D210" s="243"/>
      <c r="E210" s="243"/>
      <c r="F210" s="243"/>
      <c r="G210" s="232">
        <f>TRUNC(SUM(G208:G209),2)</f>
        <v>6</v>
      </c>
      <c r="H210" s="158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</row>
    <row r="211" spans="1:30" s="240" customFormat="1" ht="15" x14ac:dyDescent="0.25">
      <c r="A211" s="231" t="s">
        <v>1518</v>
      </c>
      <c r="B211" s="106" t="s">
        <v>1321</v>
      </c>
      <c r="C211" s="245"/>
      <c r="D211" s="245"/>
      <c r="E211" s="170"/>
      <c r="F211" s="170" t="s">
        <v>233</v>
      </c>
      <c r="G211" s="171" t="s">
        <v>61</v>
      </c>
      <c r="H211" s="158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</row>
    <row r="212" spans="1:30" s="240" customFormat="1" ht="14.4" x14ac:dyDescent="0.3">
      <c r="A212" s="172" t="s">
        <v>1515</v>
      </c>
      <c r="B212" s="184"/>
      <c r="C212" s="185"/>
      <c r="D212" s="186"/>
      <c r="E212" s="185"/>
      <c r="F212" s="185">
        <v>4</v>
      </c>
      <c r="G212" s="213">
        <f>F212</f>
        <v>4</v>
      </c>
      <c r="H212" s="158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</row>
    <row r="213" spans="1:30" s="240" customFormat="1" ht="15" x14ac:dyDescent="0.25">
      <c r="A213" s="172" t="s">
        <v>1516</v>
      </c>
      <c r="B213" s="184"/>
      <c r="C213" s="185"/>
      <c r="D213" s="186"/>
      <c r="E213" s="185"/>
      <c r="F213" s="185">
        <v>2</v>
      </c>
      <c r="G213" s="213">
        <v>2</v>
      </c>
      <c r="H213" s="158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</row>
    <row r="214" spans="1:30" s="240" customFormat="1" ht="15" x14ac:dyDescent="0.25">
      <c r="A214" s="228"/>
      <c r="B214" s="242"/>
      <c r="C214" s="243"/>
      <c r="D214" s="243"/>
      <c r="E214" s="243"/>
      <c r="F214" s="243"/>
      <c r="G214" s="232">
        <f>TRUNC(SUM(G212:G213),2)</f>
        <v>6</v>
      </c>
      <c r="H214" s="158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</row>
    <row r="215" spans="1:30" s="241" customFormat="1" ht="15" x14ac:dyDescent="0.25">
      <c r="A215" s="231" t="s">
        <v>1519</v>
      </c>
      <c r="B215" s="106"/>
      <c r="C215" s="170" t="s">
        <v>74</v>
      </c>
      <c r="D215" s="170"/>
      <c r="E215" s="170"/>
      <c r="F215" s="170" t="s">
        <v>233</v>
      </c>
      <c r="G215" s="171" t="s">
        <v>61</v>
      </c>
      <c r="H215" s="158"/>
    </row>
    <row r="216" spans="1:30" s="241" customFormat="1" ht="15" x14ac:dyDescent="0.25">
      <c r="A216" s="226" t="s">
        <v>1520</v>
      </c>
      <c r="B216" s="227"/>
      <c r="C216" s="228">
        <v>4</v>
      </c>
      <c r="D216" s="228"/>
      <c r="E216" s="228"/>
      <c r="F216" s="228"/>
      <c r="G216" s="311">
        <f>C216</f>
        <v>4</v>
      </c>
      <c r="H216" s="158"/>
    </row>
    <row r="217" spans="1:30" s="241" customFormat="1" ht="15" x14ac:dyDescent="0.25">
      <c r="A217" s="226" t="s">
        <v>1521</v>
      </c>
      <c r="B217" s="227"/>
      <c r="C217" s="228">
        <v>4</v>
      </c>
      <c r="D217" s="228"/>
      <c r="E217" s="228"/>
      <c r="F217" s="228"/>
      <c r="G217" s="311">
        <f>C217</f>
        <v>4</v>
      </c>
      <c r="H217" s="158"/>
    </row>
    <row r="218" spans="1:30" s="241" customFormat="1" ht="15" x14ac:dyDescent="0.25">
      <c r="A218" s="226" t="s">
        <v>1522</v>
      </c>
      <c r="B218" s="227"/>
      <c r="C218" s="228">
        <v>5</v>
      </c>
      <c r="D218" s="228"/>
      <c r="E218" s="228"/>
      <c r="F218" s="228"/>
      <c r="G218" s="311">
        <f>C218</f>
        <v>5</v>
      </c>
      <c r="H218" s="158"/>
    </row>
    <row r="219" spans="1:30" ht="20.100000000000001" customHeight="1" x14ac:dyDescent="0.3">
      <c r="A219" s="233" t="s">
        <v>1327</v>
      </c>
      <c r="B219" s="471"/>
      <c r="C219" s="471"/>
      <c r="D219" s="471"/>
      <c r="E219" s="471"/>
      <c r="F219" s="471"/>
      <c r="G219" s="472"/>
      <c r="H219" s="158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</row>
    <row r="220" spans="1:30" s="107" customFormat="1" ht="20.100000000000001" customHeight="1" x14ac:dyDescent="0.3">
      <c r="A220" s="140" t="s">
        <v>1322</v>
      </c>
      <c r="B220" s="106" t="s">
        <v>1321</v>
      </c>
      <c r="C220" s="170" t="s">
        <v>74</v>
      </c>
      <c r="D220" s="129"/>
      <c r="E220" s="129"/>
      <c r="F220" s="129"/>
      <c r="G220" s="171" t="s">
        <v>61</v>
      </c>
      <c r="H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</row>
    <row r="221" spans="1:30" s="107" customFormat="1" ht="20.100000000000001" customHeight="1" x14ac:dyDescent="0.3">
      <c r="A221" s="138" t="s">
        <v>1523</v>
      </c>
      <c r="B221" s="181"/>
      <c r="C221" s="174">
        <v>26</v>
      </c>
      <c r="D221" s="135"/>
      <c r="E221" s="135"/>
      <c r="F221" s="135"/>
      <c r="G221" s="232">
        <f>C221</f>
        <v>26</v>
      </c>
      <c r="H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</row>
    <row r="222" spans="1:30" s="107" customFormat="1" ht="20.100000000000001" customHeight="1" x14ac:dyDescent="0.3">
      <c r="A222" s="231" t="s">
        <v>1334</v>
      </c>
      <c r="B222" s="106" t="s">
        <v>30</v>
      </c>
      <c r="C222" s="170" t="s">
        <v>1335</v>
      </c>
      <c r="D222" s="170" t="s">
        <v>1195</v>
      </c>
      <c r="E222" s="170"/>
      <c r="F222" s="170" t="s">
        <v>233</v>
      </c>
      <c r="G222" s="171" t="s">
        <v>61</v>
      </c>
      <c r="H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</row>
    <row r="223" spans="1:30" s="158" customFormat="1" ht="20.100000000000001" customHeight="1" x14ac:dyDescent="0.25">
      <c r="A223" s="139" t="s">
        <v>1286</v>
      </c>
      <c r="B223" s="142"/>
      <c r="C223" s="142">
        <v>0.6</v>
      </c>
      <c r="D223" s="142">
        <v>0.8</v>
      </c>
      <c r="E223" s="142"/>
      <c r="F223" s="142">
        <v>2</v>
      </c>
      <c r="G223" s="238">
        <f>TRUNC(C223*D223*F223,2)</f>
        <v>0.96</v>
      </c>
    </row>
    <row r="224" spans="1:30" s="158" customFormat="1" ht="20.100000000000001" customHeight="1" x14ac:dyDescent="0.25">
      <c r="A224" s="139" t="s">
        <v>1287</v>
      </c>
      <c r="B224" s="142"/>
      <c r="C224" s="142">
        <v>0.6</v>
      </c>
      <c r="D224" s="142">
        <v>0.8</v>
      </c>
      <c r="E224" s="142"/>
      <c r="F224" s="142">
        <v>2</v>
      </c>
      <c r="G224" s="238">
        <f t="shared" ref="G224" si="14">TRUNC(C224*D224*F224,2)</f>
        <v>0.96</v>
      </c>
    </row>
    <row r="225" spans="1:30" s="164" customFormat="1" ht="18.75" customHeight="1" x14ac:dyDescent="0.25">
      <c r="A225" s="228"/>
      <c r="B225" s="221"/>
      <c r="C225" s="221"/>
      <c r="D225" s="221"/>
      <c r="E225" s="221"/>
      <c r="F225" s="221"/>
      <c r="G225" s="163">
        <f>SUM(G223:G224)</f>
        <v>1.92</v>
      </c>
      <c r="H225" s="158"/>
    </row>
    <row r="226" spans="1:30" ht="20.100000000000001" customHeight="1" x14ac:dyDescent="0.25">
      <c r="A226" s="233" t="s">
        <v>1338</v>
      </c>
      <c r="B226" s="471"/>
      <c r="C226" s="471"/>
      <c r="D226" s="471"/>
      <c r="E226" s="471"/>
      <c r="F226" s="471"/>
      <c r="G226" s="472"/>
      <c r="H226" s="158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</row>
    <row r="227" spans="1:30" s="107" customFormat="1" ht="20.100000000000001" customHeight="1" x14ac:dyDescent="0.25">
      <c r="A227" s="119"/>
      <c r="B227" s="195" t="s">
        <v>232</v>
      </c>
      <c r="C227" s="201"/>
      <c r="D227" s="201"/>
      <c r="E227" s="201"/>
      <c r="F227" s="201"/>
      <c r="G227" s="239"/>
      <c r="H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</row>
    <row r="228" spans="1:30" s="107" customFormat="1" ht="20.100000000000001" customHeight="1" x14ac:dyDescent="0.3">
      <c r="A228" s="231" t="s">
        <v>1339</v>
      </c>
      <c r="B228" s="106" t="s">
        <v>30</v>
      </c>
      <c r="C228" s="170" t="s">
        <v>1194</v>
      </c>
      <c r="D228" s="170" t="s">
        <v>1195</v>
      </c>
      <c r="E228" s="170" t="s">
        <v>1283</v>
      </c>
      <c r="F228" s="170"/>
      <c r="G228" s="171" t="s">
        <v>61</v>
      </c>
      <c r="H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</row>
    <row r="229" spans="1:30" s="107" customFormat="1" ht="20.100000000000001" customHeight="1" x14ac:dyDescent="0.3">
      <c r="A229" s="172" t="s">
        <v>1286</v>
      </c>
      <c r="B229" s="174"/>
      <c r="C229" s="186">
        <v>10.199999999999999</v>
      </c>
      <c r="D229" s="175">
        <v>2.1</v>
      </c>
      <c r="E229" s="203">
        <v>1.68</v>
      </c>
      <c r="F229" s="175"/>
      <c r="G229" s="178">
        <f>TRUNC(C229*D229-E229)</f>
        <v>19</v>
      </c>
      <c r="H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</row>
    <row r="230" spans="1:30" s="107" customFormat="1" ht="20.100000000000001" customHeight="1" x14ac:dyDescent="0.3">
      <c r="A230" s="172" t="s">
        <v>1287</v>
      </c>
      <c r="B230" s="185"/>
      <c r="C230" s="185">
        <v>10.199999999999999</v>
      </c>
      <c r="D230" s="175">
        <v>2.1</v>
      </c>
      <c r="E230" s="203">
        <v>1.68</v>
      </c>
      <c r="F230" s="175"/>
      <c r="G230" s="178">
        <f t="shared" ref="G230" si="15">TRUNC(C230*D230-E230)</f>
        <v>19</v>
      </c>
      <c r="H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</row>
    <row r="231" spans="1:30" s="107" customFormat="1" ht="20.100000000000001" customHeight="1" x14ac:dyDescent="0.3">
      <c r="A231" s="172" t="s">
        <v>1286</v>
      </c>
      <c r="B231" s="174"/>
      <c r="C231" s="186">
        <v>8.1999999999999993</v>
      </c>
      <c r="D231" s="175">
        <v>2.1</v>
      </c>
      <c r="E231" s="203">
        <v>1.68</v>
      </c>
      <c r="F231" s="175"/>
      <c r="G231" s="178">
        <f>TRUNC(C231*D231-E231)</f>
        <v>15</v>
      </c>
      <c r="H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</row>
    <row r="232" spans="1:30" s="107" customFormat="1" ht="20.100000000000001" customHeight="1" x14ac:dyDescent="0.3">
      <c r="A232" s="172" t="s">
        <v>1287</v>
      </c>
      <c r="B232" s="185"/>
      <c r="C232" s="185">
        <v>8.1999999999999993</v>
      </c>
      <c r="D232" s="175">
        <v>2.1</v>
      </c>
      <c r="E232" s="203">
        <v>1.8</v>
      </c>
      <c r="F232" s="175"/>
      <c r="G232" s="178">
        <f t="shared" ref="G232" si="16">TRUNC(C232*D232-E232)</f>
        <v>15</v>
      </c>
      <c r="H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</row>
    <row r="233" spans="1:30" s="107" customFormat="1" ht="20.100000000000001" customHeight="1" x14ac:dyDescent="0.3">
      <c r="A233" s="228"/>
      <c r="B233" s="476"/>
      <c r="C233" s="476"/>
      <c r="D233" s="476"/>
      <c r="E233" s="476"/>
      <c r="F233" s="476"/>
      <c r="G233" s="163">
        <f>SUM(G229:G232)</f>
        <v>68</v>
      </c>
      <c r="H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</row>
    <row r="234" spans="1:30" s="215" customFormat="1" ht="14.4" x14ac:dyDescent="0.3">
      <c r="A234" s="231" t="s">
        <v>1340</v>
      </c>
      <c r="B234" s="106" t="s">
        <v>30</v>
      </c>
      <c r="C234" s="170" t="s">
        <v>1199</v>
      </c>
      <c r="D234" s="170" t="s">
        <v>1195</v>
      </c>
      <c r="E234" s="170"/>
      <c r="F234" s="170" t="s">
        <v>233</v>
      </c>
      <c r="G234" s="171" t="s">
        <v>61</v>
      </c>
      <c r="H234" s="158"/>
    </row>
    <row r="235" spans="1:30" s="215" customFormat="1" ht="14.4" x14ac:dyDescent="0.3">
      <c r="A235" t="s">
        <v>1472</v>
      </c>
      <c r="B235" s="185"/>
      <c r="C235" s="221">
        <v>0.6</v>
      </c>
      <c r="D235" s="185">
        <v>0.6</v>
      </c>
      <c r="E235" s="221"/>
      <c r="F235" s="221">
        <v>2</v>
      </c>
      <c r="G235" s="222">
        <f>TRUNC((F235*D235*C235)*2,2)</f>
        <v>1.44</v>
      </c>
      <c r="H235" s="158"/>
    </row>
    <row r="236" spans="1:30" s="215" customFormat="1" ht="14.4" x14ac:dyDescent="0.3">
      <c r="A236" t="s">
        <v>1260</v>
      </c>
      <c r="B236" s="185"/>
      <c r="C236" s="221">
        <v>1.5</v>
      </c>
      <c r="D236" s="185">
        <v>1</v>
      </c>
      <c r="E236" s="221"/>
      <c r="F236" s="221">
        <v>6</v>
      </c>
      <c r="G236" s="222">
        <f>TRUNC((F236*D236*C236)*2,2)</f>
        <v>18</v>
      </c>
      <c r="H236" s="158"/>
    </row>
    <row r="237" spans="1:30" s="215" customFormat="1" ht="14.4" x14ac:dyDescent="0.3">
      <c r="A237" t="s">
        <v>1259</v>
      </c>
      <c r="B237" s="217"/>
      <c r="C237" s="221">
        <v>2</v>
      </c>
      <c r="D237" s="185">
        <v>1</v>
      </c>
      <c r="E237" s="221"/>
      <c r="F237" s="221">
        <v>17</v>
      </c>
      <c r="G237" s="222">
        <f>TRUNC((F237*D237*C237)*2,2)</f>
        <v>68</v>
      </c>
      <c r="H237" s="158"/>
    </row>
    <row r="238" spans="1:30" s="215" customFormat="1" ht="14.4" x14ac:dyDescent="0.3">
      <c r="A238" s="228"/>
      <c r="B238" s="476"/>
      <c r="C238" s="476"/>
      <c r="D238" s="476"/>
      <c r="E238" s="476"/>
      <c r="F238" s="476"/>
      <c r="G238" s="163">
        <f>SUM(G235:G237)</f>
        <v>87.44</v>
      </c>
      <c r="H238" s="158"/>
    </row>
    <row r="239" spans="1:30" s="164" customFormat="1" ht="20.100000000000001" customHeight="1" x14ac:dyDescent="0.3">
      <c r="A239" s="231" t="s">
        <v>1524</v>
      </c>
      <c r="B239" s="106" t="s">
        <v>30</v>
      </c>
      <c r="C239" s="170"/>
      <c r="D239" s="170"/>
      <c r="E239" s="170"/>
      <c r="F239" s="170"/>
      <c r="G239" s="171" t="s">
        <v>61</v>
      </c>
      <c r="H239" s="158"/>
    </row>
    <row r="240" spans="1:30" s="164" customFormat="1" ht="18.75" customHeight="1" x14ac:dyDescent="0.3">
      <c r="A240" s="138" t="s">
        <v>1525</v>
      </c>
      <c r="B240" s="242"/>
      <c r="C240" s="195"/>
      <c r="D240" s="195"/>
      <c r="E240" s="119"/>
      <c r="F240" s="195"/>
      <c r="G240" s="163">
        <v>171.72</v>
      </c>
      <c r="H240" s="158"/>
    </row>
    <row r="241" spans="1:16379" s="164" customFormat="1" ht="55.5" customHeight="1" x14ac:dyDescent="0.3">
      <c r="A241" s="228"/>
      <c r="B241" s="476"/>
      <c r="C241" s="476"/>
      <c r="D241" s="476"/>
      <c r="E241" s="476"/>
      <c r="F241" s="476"/>
      <c r="G241" s="246"/>
    </row>
    <row r="242" spans="1:16379" s="164" customFormat="1" ht="20.100000000000001" customHeight="1" x14ac:dyDescent="0.3">
      <c r="A242" s="137"/>
      <c r="B242" s="242"/>
      <c r="C242" s="135"/>
      <c r="D242" s="135"/>
      <c r="E242" s="135"/>
      <c r="F242" s="135"/>
      <c r="G242" s="243"/>
    </row>
    <row r="243" spans="1:16379" s="164" customFormat="1" ht="20.100000000000001" customHeight="1" x14ac:dyDescent="0.3">
      <c r="A243" s="138"/>
      <c r="B243" s="242"/>
      <c r="C243" s="135"/>
      <c r="D243" s="135"/>
      <c r="E243" s="135"/>
      <c r="F243" s="135"/>
      <c r="G243" s="243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  <c r="CB243" s="168"/>
      <c r="CC243" s="168"/>
      <c r="CD243" s="168"/>
      <c r="CE243" s="168"/>
      <c r="CF243" s="168"/>
      <c r="CG243" s="168"/>
      <c r="CH243" s="168"/>
      <c r="CI243" s="168"/>
      <c r="CJ243" s="168"/>
      <c r="CK243" s="168"/>
      <c r="CL243" s="168"/>
      <c r="CM243" s="168"/>
      <c r="CN243" s="168"/>
      <c r="CO243" s="168"/>
      <c r="CP243" s="168"/>
      <c r="CQ243" s="168"/>
      <c r="CR243" s="168"/>
      <c r="CS243" s="168"/>
      <c r="CT243" s="168"/>
      <c r="CU243" s="168"/>
      <c r="CV243" s="168"/>
      <c r="CW243" s="168"/>
      <c r="CX243" s="168"/>
      <c r="CY243" s="168"/>
      <c r="CZ243" s="168"/>
      <c r="DA243" s="168"/>
      <c r="DB243" s="168"/>
      <c r="DC243" s="168"/>
      <c r="DD243" s="168"/>
      <c r="DE243" s="168"/>
      <c r="DF243" s="168"/>
      <c r="DG243" s="168"/>
      <c r="DH243" s="168"/>
      <c r="DI243" s="168"/>
      <c r="DJ243" s="168"/>
      <c r="DK243" s="168"/>
      <c r="DL243" s="168"/>
      <c r="DM243" s="168"/>
      <c r="DN243" s="168"/>
      <c r="DO243" s="168"/>
      <c r="DP243" s="168"/>
      <c r="DQ243" s="168"/>
      <c r="DR243" s="168"/>
      <c r="DS243" s="168"/>
      <c r="DT243" s="168"/>
      <c r="DU243" s="168"/>
      <c r="DV243" s="168"/>
      <c r="DW243" s="168"/>
      <c r="DX243" s="168"/>
      <c r="DY243" s="168"/>
      <c r="DZ243" s="168"/>
      <c r="EA243" s="168"/>
      <c r="EB243" s="168"/>
      <c r="EC243" s="168"/>
      <c r="ED243" s="168"/>
      <c r="EE243" s="168"/>
      <c r="EF243" s="168"/>
      <c r="EG243" s="168"/>
      <c r="EH243" s="168"/>
      <c r="EI243" s="168"/>
      <c r="EJ243" s="168"/>
      <c r="EK243" s="168"/>
      <c r="EL243" s="168"/>
      <c r="EM243" s="168"/>
      <c r="EN243" s="168"/>
      <c r="EO243" s="168"/>
      <c r="EP243" s="168"/>
      <c r="EQ243" s="168"/>
      <c r="ER243" s="168"/>
      <c r="ES243" s="168"/>
      <c r="ET243" s="168"/>
      <c r="EU243" s="168"/>
      <c r="EV243" s="168"/>
      <c r="EW243" s="168"/>
      <c r="EX243" s="168"/>
      <c r="EY243" s="168"/>
      <c r="EZ243" s="168"/>
      <c r="FA243" s="168"/>
      <c r="FB243" s="168"/>
      <c r="FC243" s="168"/>
      <c r="FD243" s="168"/>
      <c r="FE243" s="168"/>
      <c r="FF243" s="168"/>
      <c r="FG243" s="168"/>
      <c r="FH243" s="168"/>
      <c r="FI243" s="168"/>
      <c r="FJ243" s="168"/>
      <c r="FK243" s="168"/>
      <c r="FL243" s="168"/>
      <c r="FM243" s="168"/>
      <c r="FN243" s="168"/>
      <c r="FO243" s="168"/>
      <c r="FP243" s="168"/>
      <c r="FQ243" s="168"/>
      <c r="FR243" s="168"/>
      <c r="FS243" s="168"/>
      <c r="FT243" s="168"/>
      <c r="FU243" s="168"/>
      <c r="FV243" s="168"/>
      <c r="FW243" s="168"/>
      <c r="FX243" s="168"/>
      <c r="FY243" s="168"/>
      <c r="FZ243" s="168"/>
      <c r="GA243" s="168"/>
      <c r="GB243" s="168"/>
      <c r="GC243" s="168"/>
      <c r="GD243" s="168"/>
      <c r="GE243" s="168"/>
      <c r="GF243" s="168"/>
      <c r="GG243" s="168"/>
      <c r="GH243" s="168"/>
      <c r="GI243" s="168"/>
      <c r="GJ243" s="168"/>
      <c r="GK243" s="168"/>
      <c r="GL243" s="168"/>
      <c r="GM243" s="168"/>
      <c r="GN243" s="168"/>
      <c r="GO243" s="168"/>
      <c r="GP243" s="168"/>
      <c r="GQ243" s="168"/>
      <c r="GR243" s="168"/>
      <c r="GS243" s="168"/>
      <c r="GT243" s="168"/>
      <c r="GU243" s="168"/>
      <c r="GV243" s="168"/>
      <c r="GW243" s="168"/>
      <c r="GX243" s="168"/>
      <c r="GY243" s="168"/>
      <c r="GZ243" s="168"/>
      <c r="HA243" s="168"/>
      <c r="HB243" s="168"/>
      <c r="HC243" s="168"/>
      <c r="HD243" s="168"/>
      <c r="HE243" s="168"/>
      <c r="HF243" s="168"/>
      <c r="HG243" s="168"/>
      <c r="HH243" s="168"/>
      <c r="HI243" s="168"/>
      <c r="HJ243" s="168"/>
      <c r="HK243" s="168"/>
      <c r="HL243" s="168"/>
      <c r="HM243" s="168"/>
      <c r="HN243" s="168"/>
      <c r="HO243" s="168"/>
      <c r="HP243" s="168"/>
      <c r="HQ243" s="168"/>
      <c r="HR243" s="168"/>
      <c r="HS243" s="168"/>
      <c r="HT243" s="168"/>
      <c r="HU243" s="168"/>
      <c r="HV243" s="168"/>
      <c r="HW243" s="168"/>
      <c r="HX243" s="168"/>
      <c r="HY243" s="168"/>
      <c r="HZ243" s="168"/>
      <c r="IA243" s="168"/>
      <c r="IB243" s="168"/>
      <c r="IC243" s="168"/>
      <c r="ID243" s="168"/>
      <c r="IE243" s="168"/>
      <c r="IF243" s="168"/>
      <c r="IG243" s="168"/>
      <c r="IH243" s="168"/>
      <c r="II243" s="168"/>
      <c r="IJ243" s="168"/>
      <c r="IK243" s="168"/>
      <c r="IL243" s="168"/>
      <c r="IM243" s="168"/>
      <c r="IN243" s="168"/>
      <c r="IO243" s="168"/>
      <c r="IP243" s="168"/>
      <c r="IQ243" s="168"/>
      <c r="IR243" s="168"/>
      <c r="IS243" s="168"/>
      <c r="IT243" s="168"/>
      <c r="IU243" s="168"/>
      <c r="IV243" s="168"/>
      <c r="IW243" s="168"/>
      <c r="IX243" s="168"/>
      <c r="IY243" s="168"/>
      <c r="IZ243" s="168"/>
      <c r="JA243" s="168"/>
      <c r="JB243" s="168"/>
      <c r="JC243" s="168"/>
      <c r="JD243" s="168"/>
      <c r="JE243" s="168"/>
      <c r="JF243" s="168"/>
      <c r="JG243" s="168"/>
      <c r="JH243" s="168"/>
      <c r="JI243" s="168"/>
      <c r="JJ243" s="168"/>
      <c r="JK243" s="168"/>
      <c r="JL243" s="168"/>
      <c r="JM243" s="168"/>
      <c r="JN243" s="168"/>
      <c r="JO243" s="168"/>
      <c r="JP243" s="168"/>
      <c r="JQ243" s="168"/>
      <c r="JR243" s="168"/>
      <c r="JS243" s="168"/>
      <c r="JT243" s="168"/>
      <c r="JU243" s="168"/>
      <c r="JV243" s="168"/>
      <c r="JW243" s="168"/>
      <c r="JX243" s="168"/>
      <c r="JY243" s="168"/>
      <c r="JZ243" s="168"/>
      <c r="KA243" s="168"/>
      <c r="KB243" s="168"/>
      <c r="KC243" s="168"/>
      <c r="KD243" s="168"/>
      <c r="KE243" s="168"/>
      <c r="KF243" s="168"/>
      <c r="KG243" s="168"/>
      <c r="KH243" s="168"/>
      <c r="KI243" s="168"/>
      <c r="KJ243" s="168"/>
      <c r="KK243" s="168"/>
      <c r="KL243" s="168"/>
      <c r="KM243" s="168"/>
      <c r="KN243" s="168"/>
      <c r="KO243" s="168"/>
      <c r="KP243" s="168"/>
      <c r="KQ243" s="168"/>
      <c r="KR243" s="168"/>
      <c r="KS243" s="168"/>
      <c r="KT243" s="168"/>
      <c r="KU243" s="168"/>
      <c r="KV243" s="168"/>
      <c r="KW243" s="168"/>
      <c r="KX243" s="168"/>
      <c r="KY243" s="168"/>
      <c r="KZ243" s="168"/>
      <c r="LA243" s="168"/>
      <c r="LB243" s="168"/>
      <c r="LC243" s="168"/>
      <c r="LD243" s="168"/>
      <c r="LE243" s="168"/>
      <c r="LF243" s="168"/>
      <c r="LG243" s="168"/>
      <c r="LH243" s="168"/>
      <c r="LI243" s="168"/>
      <c r="LJ243" s="168"/>
      <c r="LK243" s="168"/>
      <c r="LL243" s="168"/>
      <c r="LM243" s="168"/>
      <c r="LN243" s="168"/>
      <c r="LO243" s="168"/>
      <c r="LP243" s="168"/>
      <c r="LQ243" s="168"/>
      <c r="LR243" s="168"/>
      <c r="LS243" s="168"/>
      <c r="LT243" s="168"/>
      <c r="LU243" s="168"/>
      <c r="LV243" s="168"/>
      <c r="LW243" s="168"/>
      <c r="LX243" s="168"/>
      <c r="LY243" s="168"/>
      <c r="LZ243" s="168"/>
      <c r="MA243" s="168"/>
      <c r="MB243" s="168"/>
      <c r="MC243" s="168"/>
      <c r="MD243" s="168"/>
      <c r="ME243" s="168"/>
      <c r="MF243" s="168"/>
      <c r="MG243" s="168"/>
      <c r="MH243" s="168"/>
      <c r="MI243" s="168"/>
      <c r="MJ243" s="168"/>
      <c r="MK243" s="168"/>
      <c r="ML243" s="168"/>
      <c r="MM243" s="168"/>
      <c r="MN243" s="168"/>
      <c r="MO243" s="168"/>
      <c r="MP243" s="168"/>
      <c r="MQ243" s="168"/>
      <c r="MR243" s="168"/>
      <c r="MS243" s="168"/>
      <c r="MT243" s="168"/>
      <c r="MU243" s="168"/>
      <c r="MV243" s="168"/>
      <c r="MW243" s="168"/>
      <c r="MX243" s="168"/>
      <c r="MY243" s="168"/>
      <c r="MZ243" s="168"/>
      <c r="NA243" s="168"/>
      <c r="NB243" s="168"/>
      <c r="NC243" s="168"/>
      <c r="ND243" s="168"/>
      <c r="NE243" s="168"/>
      <c r="NF243" s="168"/>
      <c r="NG243" s="168"/>
      <c r="NH243" s="168"/>
      <c r="NI243" s="168"/>
      <c r="NJ243" s="168"/>
      <c r="NK243" s="168"/>
      <c r="NL243" s="168"/>
      <c r="NM243" s="168"/>
      <c r="NN243" s="168"/>
      <c r="NO243" s="168"/>
      <c r="NP243" s="168"/>
      <c r="NQ243" s="168"/>
      <c r="NR243" s="168"/>
      <c r="NS243" s="168"/>
      <c r="NT243" s="168"/>
      <c r="NU243" s="168"/>
      <c r="NV243" s="168"/>
      <c r="NW243" s="168"/>
      <c r="NX243" s="168"/>
      <c r="NY243" s="168"/>
      <c r="NZ243" s="168"/>
      <c r="OA243" s="168"/>
      <c r="OB243" s="168"/>
      <c r="OC243" s="168"/>
      <c r="OD243" s="168"/>
      <c r="OE243" s="168"/>
      <c r="OF243" s="168"/>
      <c r="OG243" s="168"/>
      <c r="OH243" s="168"/>
      <c r="OI243" s="168"/>
      <c r="OJ243" s="168"/>
      <c r="OK243" s="168"/>
      <c r="OL243" s="168"/>
      <c r="OM243" s="168"/>
      <c r="ON243" s="168"/>
      <c r="OO243" s="168"/>
      <c r="OP243" s="168"/>
      <c r="OQ243" s="168"/>
      <c r="OR243" s="168"/>
      <c r="OS243" s="168"/>
      <c r="OT243" s="168"/>
      <c r="OU243" s="168"/>
      <c r="OV243" s="168"/>
      <c r="OW243" s="168"/>
      <c r="OX243" s="168"/>
      <c r="OY243" s="168"/>
      <c r="OZ243" s="168"/>
      <c r="PA243" s="168"/>
      <c r="PB243" s="168"/>
      <c r="PC243" s="168"/>
      <c r="PD243" s="168"/>
      <c r="PE243" s="168"/>
      <c r="PF243" s="168"/>
      <c r="PG243" s="168"/>
      <c r="PH243" s="168"/>
      <c r="PI243" s="168"/>
      <c r="PJ243" s="168"/>
      <c r="PK243" s="168"/>
      <c r="PL243" s="168"/>
      <c r="PM243" s="168"/>
      <c r="PN243" s="168"/>
      <c r="PO243" s="168"/>
      <c r="PP243" s="168"/>
      <c r="PQ243" s="168"/>
      <c r="PR243" s="168"/>
      <c r="PS243" s="168"/>
      <c r="PT243" s="168"/>
      <c r="PU243" s="168"/>
      <c r="PV243" s="168"/>
      <c r="PW243" s="168"/>
      <c r="PX243" s="168"/>
      <c r="PY243" s="168"/>
      <c r="PZ243" s="168"/>
      <c r="QA243" s="168"/>
      <c r="QB243" s="168"/>
      <c r="QC243" s="168"/>
      <c r="QD243" s="168"/>
      <c r="QE243" s="168"/>
      <c r="QF243" s="168"/>
      <c r="QG243" s="168"/>
      <c r="QH243" s="168"/>
      <c r="QI243" s="168"/>
      <c r="QJ243" s="168"/>
      <c r="QK243" s="168"/>
      <c r="QL243" s="168"/>
      <c r="QM243" s="168"/>
      <c r="QN243" s="168"/>
      <c r="QO243" s="168"/>
      <c r="QP243" s="168"/>
      <c r="QQ243" s="168"/>
      <c r="QR243" s="168"/>
      <c r="QS243" s="168"/>
      <c r="QT243" s="168"/>
      <c r="QU243" s="168"/>
      <c r="QV243" s="168"/>
      <c r="QW243" s="168"/>
      <c r="QX243" s="168"/>
      <c r="QY243" s="168"/>
      <c r="QZ243" s="168"/>
      <c r="RA243" s="168"/>
      <c r="RB243" s="168"/>
      <c r="RC243" s="168"/>
      <c r="RD243" s="168"/>
      <c r="RE243" s="168"/>
      <c r="RF243" s="168"/>
      <c r="RG243" s="168"/>
      <c r="RH243" s="168"/>
      <c r="RI243" s="168"/>
      <c r="RJ243" s="168"/>
      <c r="RK243" s="168"/>
      <c r="RL243" s="168"/>
      <c r="RM243" s="168"/>
      <c r="RN243" s="168"/>
      <c r="RO243" s="168"/>
      <c r="RP243" s="168"/>
      <c r="RQ243" s="168"/>
      <c r="RR243" s="168"/>
      <c r="RS243" s="168"/>
      <c r="RT243" s="168"/>
      <c r="RU243" s="168"/>
      <c r="RV243" s="168"/>
      <c r="RW243" s="168"/>
      <c r="RX243" s="168"/>
      <c r="RY243" s="168"/>
      <c r="RZ243" s="168"/>
      <c r="SA243" s="168"/>
      <c r="SB243" s="168"/>
      <c r="SC243" s="168"/>
      <c r="SD243" s="168"/>
      <c r="SE243" s="168"/>
      <c r="SF243" s="168"/>
      <c r="SG243" s="168"/>
      <c r="SH243" s="168"/>
      <c r="SI243" s="168"/>
      <c r="SJ243" s="168"/>
      <c r="SK243" s="168"/>
      <c r="SL243" s="168"/>
      <c r="SM243" s="168"/>
      <c r="SN243" s="168"/>
      <c r="SO243" s="168"/>
      <c r="SP243" s="168"/>
      <c r="SQ243" s="168"/>
      <c r="SR243" s="168"/>
      <c r="SS243" s="168"/>
      <c r="ST243" s="168"/>
      <c r="SU243" s="168"/>
      <c r="SV243" s="168"/>
      <c r="SW243" s="168"/>
      <c r="SX243" s="168"/>
      <c r="SY243" s="168"/>
      <c r="SZ243" s="168"/>
      <c r="TA243" s="168"/>
      <c r="TB243" s="168"/>
      <c r="TC243" s="168"/>
      <c r="TD243" s="168"/>
      <c r="TE243" s="168"/>
      <c r="TF243" s="168"/>
      <c r="TG243" s="168"/>
      <c r="TH243" s="168"/>
      <c r="TI243" s="168"/>
      <c r="TJ243" s="168"/>
      <c r="TK243" s="168"/>
      <c r="TL243" s="168"/>
      <c r="TM243" s="168"/>
      <c r="TN243" s="168"/>
      <c r="TO243" s="168"/>
      <c r="TP243" s="168"/>
      <c r="TQ243" s="168"/>
      <c r="TR243" s="168"/>
      <c r="TS243" s="168"/>
      <c r="TT243" s="168"/>
      <c r="TU243" s="168"/>
      <c r="TV243" s="168"/>
      <c r="TW243" s="168"/>
      <c r="TX243" s="168"/>
      <c r="TY243" s="168"/>
      <c r="TZ243" s="168"/>
      <c r="UA243" s="168"/>
      <c r="UB243" s="168"/>
      <c r="UC243" s="168"/>
      <c r="UD243" s="168"/>
      <c r="UE243" s="168"/>
      <c r="UF243" s="168"/>
      <c r="UG243" s="168"/>
      <c r="UH243" s="168"/>
      <c r="UI243" s="168"/>
      <c r="UJ243" s="168"/>
      <c r="UK243" s="168"/>
      <c r="UL243" s="168"/>
      <c r="UM243" s="168"/>
      <c r="UN243" s="168"/>
      <c r="UO243" s="168"/>
      <c r="UP243" s="168"/>
      <c r="UQ243" s="168"/>
      <c r="UR243" s="168"/>
      <c r="US243" s="168"/>
      <c r="UT243" s="168"/>
      <c r="UU243" s="168"/>
      <c r="UV243" s="168"/>
      <c r="UW243" s="168"/>
      <c r="UX243" s="168"/>
      <c r="UY243" s="168"/>
      <c r="UZ243" s="168"/>
      <c r="VA243" s="168"/>
      <c r="VB243" s="168"/>
      <c r="VC243" s="168"/>
      <c r="VD243" s="168"/>
      <c r="VE243" s="168"/>
      <c r="VF243" s="168"/>
      <c r="VG243" s="168"/>
      <c r="VH243" s="168"/>
      <c r="VI243" s="168"/>
      <c r="VJ243" s="168"/>
      <c r="VK243" s="168"/>
      <c r="VL243" s="168"/>
      <c r="VM243" s="168"/>
      <c r="VN243" s="168"/>
      <c r="VO243" s="168"/>
      <c r="VP243" s="168"/>
      <c r="VQ243" s="168"/>
      <c r="VR243" s="168"/>
      <c r="VS243" s="168"/>
      <c r="VT243" s="168"/>
      <c r="VU243" s="168"/>
      <c r="VV243" s="168"/>
      <c r="VW243" s="168"/>
      <c r="VX243" s="168"/>
      <c r="VY243" s="168"/>
      <c r="VZ243" s="168"/>
      <c r="WA243" s="168"/>
      <c r="WB243" s="168"/>
      <c r="WC243" s="168"/>
      <c r="WD243" s="168"/>
      <c r="WE243" s="168"/>
      <c r="WF243" s="168"/>
      <c r="WG243" s="168"/>
      <c r="WH243" s="168"/>
      <c r="WI243" s="168"/>
      <c r="WJ243" s="168"/>
      <c r="WK243" s="168"/>
      <c r="WL243" s="168"/>
      <c r="WM243" s="168"/>
      <c r="WN243" s="168"/>
      <c r="WO243" s="168"/>
      <c r="WP243" s="168"/>
      <c r="WQ243" s="168"/>
      <c r="WR243" s="168"/>
      <c r="WS243" s="168"/>
      <c r="WT243" s="168"/>
      <c r="WU243" s="168"/>
      <c r="WV243" s="168"/>
      <c r="WW243" s="168"/>
      <c r="WX243" s="168"/>
      <c r="WY243" s="168"/>
      <c r="WZ243" s="168"/>
      <c r="XA243" s="168"/>
      <c r="XB243" s="168"/>
      <c r="XC243" s="168"/>
      <c r="XD243" s="168"/>
      <c r="XE243" s="168"/>
      <c r="XF243" s="168"/>
      <c r="XG243" s="168"/>
      <c r="XH243" s="168"/>
      <c r="XI243" s="168"/>
      <c r="XJ243" s="168"/>
      <c r="XK243" s="168"/>
      <c r="XL243" s="168"/>
      <c r="XM243" s="168"/>
      <c r="XN243" s="168"/>
      <c r="XO243" s="168"/>
      <c r="XP243" s="168"/>
      <c r="XQ243" s="168"/>
      <c r="XR243" s="168"/>
      <c r="XS243" s="168"/>
      <c r="XT243" s="168"/>
      <c r="XU243" s="168"/>
      <c r="XV243" s="168"/>
      <c r="XW243" s="168"/>
      <c r="XX243" s="168"/>
      <c r="XY243" s="168"/>
      <c r="XZ243" s="168"/>
      <c r="YA243" s="168"/>
      <c r="YB243" s="168"/>
      <c r="YC243" s="168"/>
      <c r="YD243" s="168"/>
      <c r="YE243" s="168"/>
      <c r="YF243" s="168"/>
      <c r="YG243" s="168"/>
      <c r="YH243" s="168"/>
      <c r="YI243" s="168"/>
      <c r="YJ243" s="168"/>
      <c r="YK243" s="168"/>
      <c r="YL243" s="168"/>
      <c r="YM243" s="168"/>
      <c r="YN243" s="168"/>
      <c r="YO243" s="168"/>
      <c r="YP243" s="168"/>
      <c r="YQ243" s="168"/>
      <c r="YR243" s="168"/>
      <c r="YS243" s="168"/>
      <c r="YT243" s="168"/>
      <c r="YU243" s="168"/>
      <c r="YV243" s="168"/>
      <c r="YW243" s="168"/>
      <c r="YX243" s="168"/>
      <c r="YY243" s="168"/>
      <c r="YZ243" s="168"/>
      <c r="ZA243" s="168"/>
      <c r="ZB243" s="168"/>
      <c r="ZC243" s="168"/>
      <c r="ZD243" s="168"/>
      <c r="ZE243" s="168"/>
      <c r="ZF243" s="168"/>
      <c r="ZG243" s="168"/>
      <c r="ZH243" s="168"/>
      <c r="ZI243" s="168"/>
      <c r="ZJ243" s="168"/>
      <c r="ZK243" s="168"/>
      <c r="ZL243" s="168"/>
      <c r="ZM243" s="168"/>
      <c r="ZN243" s="168"/>
      <c r="ZO243" s="168"/>
      <c r="ZP243" s="168"/>
      <c r="ZQ243" s="168"/>
      <c r="ZR243" s="168"/>
      <c r="ZS243" s="168"/>
      <c r="ZT243" s="168"/>
      <c r="ZU243" s="168"/>
      <c r="ZV243" s="168"/>
      <c r="ZW243" s="168"/>
      <c r="ZX243" s="168"/>
      <c r="ZY243" s="168"/>
      <c r="ZZ243" s="168"/>
      <c r="AAA243" s="168"/>
      <c r="AAB243" s="168"/>
      <c r="AAC243" s="168"/>
      <c r="AAD243" s="168"/>
      <c r="AAE243" s="168"/>
      <c r="AAF243" s="168"/>
      <c r="AAG243" s="168"/>
      <c r="AAH243" s="168"/>
      <c r="AAI243" s="168"/>
      <c r="AAJ243" s="168"/>
      <c r="AAK243" s="168"/>
      <c r="AAL243" s="168"/>
      <c r="AAM243" s="168"/>
      <c r="AAN243" s="168"/>
      <c r="AAO243" s="168"/>
      <c r="AAP243" s="168"/>
      <c r="AAQ243" s="168"/>
      <c r="AAR243" s="168"/>
      <c r="AAS243" s="168"/>
      <c r="AAT243" s="168"/>
      <c r="AAU243" s="168"/>
      <c r="AAV243" s="168"/>
      <c r="AAW243" s="168"/>
      <c r="AAX243" s="168"/>
      <c r="AAY243" s="168"/>
      <c r="AAZ243" s="168"/>
      <c r="ABA243" s="168"/>
      <c r="ABB243" s="168"/>
      <c r="ABC243" s="168"/>
      <c r="ABD243" s="168"/>
      <c r="ABE243" s="168"/>
      <c r="ABF243" s="168"/>
      <c r="ABG243" s="168"/>
      <c r="ABH243" s="168"/>
      <c r="ABI243" s="168"/>
      <c r="ABJ243" s="168"/>
      <c r="ABK243" s="168"/>
      <c r="ABL243" s="168"/>
      <c r="ABM243" s="168"/>
      <c r="ABN243" s="168"/>
      <c r="ABO243" s="168"/>
      <c r="ABP243" s="168"/>
      <c r="ABQ243" s="168"/>
      <c r="ABR243" s="168"/>
      <c r="ABS243" s="168"/>
      <c r="ABT243" s="168"/>
      <c r="ABU243" s="168"/>
      <c r="ABV243" s="168"/>
      <c r="ABW243" s="168"/>
      <c r="ABX243" s="168"/>
      <c r="ABY243" s="168"/>
      <c r="ABZ243" s="168"/>
      <c r="ACA243" s="168"/>
      <c r="ACB243" s="168"/>
      <c r="ACC243" s="168"/>
      <c r="ACD243" s="168"/>
      <c r="ACE243" s="168"/>
      <c r="ACF243" s="168"/>
      <c r="ACG243" s="168"/>
      <c r="ACH243" s="168"/>
      <c r="ACI243" s="168"/>
      <c r="ACJ243" s="168"/>
      <c r="ACK243" s="168"/>
      <c r="ACL243" s="168"/>
      <c r="ACM243" s="168"/>
      <c r="ACN243" s="168"/>
      <c r="ACO243" s="168"/>
      <c r="ACP243" s="168"/>
      <c r="ACQ243" s="168"/>
      <c r="ACR243" s="168"/>
      <c r="ACS243" s="168"/>
      <c r="ACT243" s="168"/>
      <c r="ACU243" s="168"/>
      <c r="ACV243" s="168"/>
      <c r="ACW243" s="168"/>
      <c r="ACX243" s="168"/>
      <c r="ACY243" s="168"/>
      <c r="ACZ243" s="168"/>
      <c r="ADA243" s="168"/>
      <c r="ADB243" s="168"/>
      <c r="ADC243" s="168"/>
      <c r="ADD243" s="168"/>
      <c r="ADE243" s="168"/>
      <c r="ADF243" s="168"/>
      <c r="ADG243" s="168"/>
      <c r="ADH243" s="168"/>
      <c r="ADI243" s="168"/>
      <c r="ADJ243" s="168"/>
      <c r="ADK243" s="168"/>
      <c r="ADL243" s="168"/>
      <c r="ADM243" s="168"/>
      <c r="ADN243" s="168"/>
      <c r="ADO243" s="168"/>
      <c r="ADP243" s="168"/>
      <c r="ADQ243" s="168"/>
      <c r="ADR243" s="168"/>
      <c r="ADS243" s="168"/>
      <c r="ADT243" s="168"/>
      <c r="ADU243" s="168"/>
      <c r="ADV243" s="168"/>
      <c r="ADW243" s="168"/>
      <c r="ADX243" s="168"/>
      <c r="ADY243" s="168"/>
      <c r="ADZ243" s="168"/>
      <c r="AEA243" s="168"/>
      <c r="AEB243" s="168"/>
      <c r="AEC243" s="168"/>
      <c r="AED243" s="168"/>
      <c r="AEE243" s="168"/>
      <c r="AEF243" s="168"/>
      <c r="AEG243" s="168"/>
      <c r="AEH243" s="168"/>
      <c r="AEI243" s="168"/>
      <c r="AEJ243" s="168"/>
      <c r="AEK243" s="168"/>
      <c r="AEL243" s="168"/>
      <c r="AEM243" s="168"/>
      <c r="AEN243" s="168"/>
      <c r="AEO243" s="168"/>
      <c r="AEP243" s="168"/>
      <c r="AEQ243" s="168"/>
      <c r="AER243" s="168"/>
      <c r="AES243" s="168"/>
      <c r="AET243" s="168"/>
      <c r="AEU243" s="168"/>
      <c r="AEV243" s="168"/>
      <c r="AEW243" s="168"/>
      <c r="AEX243" s="168"/>
      <c r="AEY243" s="168"/>
      <c r="AEZ243" s="168"/>
      <c r="AFA243" s="168"/>
      <c r="AFB243" s="168"/>
      <c r="AFC243" s="168"/>
      <c r="AFD243" s="168"/>
      <c r="AFE243" s="168"/>
      <c r="AFF243" s="168"/>
      <c r="AFG243" s="168"/>
      <c r="AFH243" s="168"/>
      <c r="AFI243" s="168"/>
      <c r="AFJ243" s="168"/>
      <c r="AFK243" s="168"/>
      <c r="AFL243" s="168"/>
      <c r="AFM243" s="168"/>
      <c r="AFN243" s="168"/>
      <c r="AFO243" s="168"/>
      <c r="AFP243" s="168"/>
      <c r="AFQ243" s="168"/>
      <c r="AFR243" s="168"/>
      <c r="AFS243" s="168"/>
      <c r="AFT243" s="168"/>
      <c r="AFU243" s="168"/>
      <c r="AFV243" s="168"/>
      <c r="AFW243" s="168"/>
      <c r="AFX243" s="168"/>
      <c r="AFY243" s="168"/>
      <c r="AFZ243" s="168"/>
      <c r="AGA243" s="168"/>
      <c r="AGB243" s="168"/>
      <c r="AGC243" s="168"/>
      <c r="AGD243" s="168"/>
      <c r="AGE243" s="168"/>
      <c r="AGF243" s="168"/>
      <c r="AGG243" s="168"/>
      <c r="AGH243" s="168"/>
      <c r="AGI243" s="168"/>
      <c r="AGJ243" s="168"/>
      <c r="AGK243" s="168"/>
      <c r="AGL243" s="168"/>
      <c r="AGM243" s="168"/>
      <c r="AGN243" s="168"/>
      <c r="AGO243" s="168"/>
      <c r="AGP243" s="168"/>
      <c r="AGQ243" s="168"/>
      <c r="AGR243" s="168"/>
      <c r="AGS243" s="168"/>
      <c r="AGT243" s="168"/>
      <c r="AGU243" s="168"/>
      <c r="AGV243" s="168"/>
      <c r="AGW243" s="168"/>
      <c r="AGX243" s="168"/>
      <c r="AGY243" s="168"/>
      <c r="AGZ243" s="168"/>
      <c r="AHA243" s="168"/>
      <c r="AHB243" s="168"/>
      <c r="AHC243" s="168"/>
      <c r="AHD243" s="168"/>
      <c r="AHE243" s="168"/>
      <c r="AHF243" s="168"/>
      <c r="AHG243" s="168"/>
      <c r="AHH243" s="168"/>
      <c r="AHI243" s="168"/>
      <c r="AHJ243" s="168"/>
      <c r="AHK243" s="168"/>
      <c r="AHL243" s="168"/>
      <c r="AHM243" s="168"/>
      <c r="AHN243" s="168"/>
      <c r="AHO243" s="168"/>
      <c r="AHP243" s="168"/>
      <c r="AHQ243" s="168"/>
      <c r="AHR243" s="168"/>
      <c r="AHS243" s="168"/>
      <c r="AHT243" s="168"/>
      <c r="AHU243" s="168"/>
      <c r="AHV243" s="168"/>
      <c r="AHW243" s="168"/>
      <c r="AHX243" s="168"/>
      <c r="AHY243" s="168"/>
      <c r="AHZ243" s="168"/>
      <c r="AIA243" s="168"/>
      <c r="AIB243" s="168"/>
      <c r="AIC243" s="168"/>
      <c r="AID243" s="168"/>
      <c r="AIE243" s="168"/>
      <c r="AIF243" s="168"/>
      <c r="AIG243" s="168"/>
      <c r="AIH243" s="168"/>
      <c r="AII243" s="168"/>
      <c r="AIJ243" s="168"/>
      <c r="AIK243" s="168"/>
      <c r="AIL243" s="168"/>
      <c r="AIM243" s="168"/>
      <c r="AIN243" s="168"/>
      <c r="AIO243" s="168"/>
      <c r="AIP243" s="168"/>
      <c r="AIQ243" s="168"/>
      <c r="AIR243" s="168"/>
      <c r="AIS243" s="168"/>
      <c r="AIT243" s="168"/>
      <c r="AIU243" s="168"/>
      <c r="AIV243" s="168"/>
      <c r="AIW243" s="168"/>
      <c r="AIX243" s="168"/>
      <c r="AIY243" s="168"/>
      <c r="AIZ243" s="168"/>
      <c r="AJA243" s="168"/>
      <c r="AJB243" s="168"/>
      <c r="AJC243" s="168"/>
      <c r="AJD243" s="168"/>
      <c r="AJE243" s="168"/>
      <c r="AJF243" s="168"/>
      <c r="AJG243" s="168"/>
      <c r="AJH243" s="168"/>
      <c r="AJI243" s="168"/>
      <c r="AJJ243" s="168"/>
      <c r="AJK243" s="168"/>
      <c r="AJL243" s="168"/>
      <c r="AJM243" s="168"/>
      <c r="AJN243" s="168"/>
      <c r="AJO243" s="168"/>
      <c r="AJP243" s="168"/>
      <c r="AJQ243" s="168"/>
      <c r="AJR243" s="168"/>
      <c r="AJS243" s="168"/>
      <c r="AJT243" s="168"/>
      <c r="AJU243" s="168"/>
      <c r="AJV243" s="168"/>
      <c r="AJW243" s="168"/>
      <c r="AJX243" s="168"/>
      <c r="AJY243" s="168"/>
      <c r="AJZ243" s="168"/>
      <c r="AKA243" s="168"/>
      <c r="AKB243" s="168"/>
      <c r="AKC243" s="168"/>
      <c r="AKD243" s="168"/>
      <c r="AKE243" s="168"/>
      <c r="AKF243" s="168"/>
      <c r="AKG243" s="168"/>
      <c r="AKH243" s="168"/>
      <c r="AKI243" s="168"/>
      <c r="AKJ243" s="168"/>
      <c r="AKK243" s="168"/>
      <c r="AKL243" s="168"/>
      <c r="AKM243" s="168"/>
      <c r="AKN243" s="168"/>
      <c r="AKO243" s="168"/>
      <c r="AKP243" s="168"/>
      <c r="AKQ243" s="168"/>
      <c r="AKR243" s="168"/>
      <c r="AKS243" s="168"/>
      <c r="AKT243" s="168"/>
      <c r="AKU243" s="168"/>
      <c r="AKV243" s="168"/>
      <c r="AKW243" s="168"/>
      <c r="AKX243" s="168"/>
      <c r="AKY243" s="168"/>
      <c r="AKZ243" s="168"/>
      <c r="ALA243" s="168"/>
      <c r="ALB243" s="168"/>
      <c r="ALC243" s="168"/>
      <c r="ALD243" s="168"/>
      <c r="ALE243" s="168"/>
      <c r="ALF243" s="168"/>
      <c r="ALG243" s="168"/>
      <c r="ALH243" s="168"/>
      <c r="ALI243" s="168"/>
      <c r="ALJ243" s="168"/>
      <c r="ALK243" s="168"/>
      <c r="ALL243" s="168"/>
      <c r="ALM243" s="168"/>
      <c r="ALN243" s="168"/>
      <c r="ALO243" s="168"/>
      <c r="ALP243" s="168"/>
      <c r="ALQ243" s="168"/>
      <c r="ALR243" s="168"/>
      <c r="ALS243" s="168"/>
      <c r="ALT243" s="168"/>
      <c r="ALU243" s="168"/>
      <c r="ALV243" s="168"/>
      <c r="ALW243" s="168"/>
      <c r="ALX243" s="168"/>
      <c r="ALY243" s="168"/>
      <c r="ALZ243" s="168"/>
      <c r="AMA243" s="168"/>
      <c r="AMB243" s="168"/>
      <c r="AMC243" s="168"/>
      <c r="AMD243" s="168"/>
      <c r="AME243" s="168"/>
      <c r="AMF243" s="168"/>
      <c r="AMG243" s="168"/>
      <c r="AMH243" s="168"/>
      <c r="AMI243" s="168"/>
      <c r="AMJ243" s="168"/>
      <c r="AMK243" s="168"/>
      <c r="AML243" s="168"/>
      <c r="AMM243" s="168"/>
      <c r="AMN243" s="168"/>
      <c r="AMO243" s="168"/>
      <c r="AMP243" s="168"/>
      <c r="AMQ243" s="168"/>
      <c r="AMR243" s="168"/>
      <c r="AMS243" s="168"/>
      <c r="AMT243" s="168"/>
      <c r="AMU243" s="168"/>
      <c r="AMV243" s="168"/>
      <c r="AMW243" s="168"/>
      <c r="AMX243" s="168"/>
      <c r="AMY243" s="168"/>
      <c r="AMZ243" s="168"/>
      <c r="ANA243" s="168"/>
      <c r="ANB243" s="168"/>
      <c r="ANC243" s="168"/>
      <c r="AND243" s="168"/>
      <c r="ANE243" s="168"/>
      <c r="ANF243" s="168"/>
      <c r="ANG243" s="168"/>
      <c r="ANH243" s="168"/>
      <c r="ANI243" s="168"/>
      <c r="ANJ243" s="168"/>
      <c r="ANK243" s="168"/>
      <c r="ANL243" s="168"/>
      <c r="ANM243" s="168"/>
      <c r="ANN243" s="168"/>
      <c r="ANO243" s="168"/>
      <c r="ANP243" s="168"/>
      <c r="ANQ243" s="168"/>
      <c r="ANR243" s="168"/>
      <c r="ANS243" s="168"/>
      <c r="ANT243" s="168"/>
      <c r="ANU243" s="168"/>
      <c r="ANV243" s="168"/>
      <c r="ANW243" s="168"/>
      <c r="ANX243" s="168"/>
      <c r="ANY243" s="168"/>
      <c r="ANZ243" s="168"/>
      <c r="AOA243" s="168"/>
      <c r="AOB243" s="168"/>
      <c r="AOC243" s="168"/>
      <c r="AOD243" s="168"/>
      <c r="AOE243" s="168"/>
      <c r="AOF243" s="168"/>
      <c r="AOG243" s="168"/>
      <c r="AOH243" s="168"/>
      <c r="AOI243" s="168"/>
      <c r="AOJ243" s="168"/>
      <c r="AOK243" s="168"/>
      <c r="AOL243" s="168"/>
      <c r="AOM243" s="168"/>
      <c r="AON243" s="168"/>
      <c r="AOO243" s="168"/>
      <c r="AOP243" s="168"/>
      <c r="AOQ243" s="168"/>
      <c r="AOR243" s="168"/>
      <c r="AOS243" s="168"/>
      <c r="AOT243" s="168"/>
      <c r="AOU243" s="168"/>
      <c r="AOV243" s="168"/>
      <c r="AOW243" s="168"/>
      <c r="AOX243" s="168"/>
      <c r="AOY243" s="168"/>
      <c r="AOZ243" s="168"/>
      <c r="APA243" s="168"/>
      <c r="APB243" s="168"/>
      <c r="APC243" s="168"/>
      <c r="APD243" s="168"/>
      <c r="APE243" s="168"/>
      <c r="APF243" s="168"/>
      <c r="APG243" s="168"/>
      <c r="APH243" s="168"/>
      <c r="API243" s="168"/>
      <c r="APJ243" s="168"/>
      <c r="APK243" s="168"/>
      <c r="APL243" s="168"/>
      <c r="APM243" s="168"/>
      <c r="APN243" s="168"/>
      <c r="APO243" s="168"/>
      <c r="APP243" s="168"/>
      <c r="APQ243" s="168"/>
      <c r="APR243" s="168"/>
      <c r="APS243" s="168"/>
      <c r="APT243" s="168"/>
      <c r="APU243" s="168"/>
      <c r="APV243" s="168"/>
      <c r="APW243" s="168"/>
      <c r="APX243" s="168"/>
      <c r="APY243" s="168"/>
      <c r="APZ243" s="168"/>
      <c r="AQA243" s="168"/>
      <c r="AQB243" s="168"/>
      <c r="AQC243" s="168"/>
      <c r="AQD243" s="168"/>
      <c r="AQE243" s="168"/>
      <c r="AQF243" s="168"/>
      <c r="AQG243" s="168"/>
      <c r="AQH243" s="168"/>
      <c r="AQI243" s="168"/>
      <c r="AQJ243" s="168"/>
      <c r="AQK243" s="168"/>
      <c r="AQL243" s="168"/>
      <c r="AQM243" s="168"/>
      <c r="AQN243" s="168"/>
      <c r="AQO243" s="168"/>
      <c r="AQP243" s="168"/>
      <c r="AQQ243" s="168"/>
      <c r="AQR243" s="168"/>
      <c r="AQS243" s="168"/>
      <c r="AQT243" s="168"/>
      <c r="AQU243" s="168"/>
      <c r="AQV243" s="168"/>
      <c r="AQW243" s="168"/>
      <c r="AQX243" s="168"/>
      <c r="AQY243" s="168"/>
      <c r="AQZ243" s="168"/>
      <c r="ARA243" s="168"/>
      <c r="ARB243" s="168"/>
      <c r="ARC243" s="168"/>
      <c r="ARD243" s="168"/>
      <c r="ARE243" s="168"/>
      <c r="ARF243" s="168"/>
      <c r="ARG243" s="168"/>
      <c r="ARH243" s="168"/>
      <c r="ARI243" s="168"/>
      <c r="ARJ243" s="168"/>
      <c r="ARK243" s="168"/>
      <c r="ARL243" s="168"/>
      <c r="ARM243" s="168"/>
      <c r="ARN243" s="168"/>
      <c r="ARO243" s="168"/>
      <c r="ARP243" s="168"/>
      <c r="ARQ243" s="168"/>
      <c r="ARR243" s="168"/>
      <c r="ARS243" s="168"/>
      <c r="ART243" s="168"/>
      <c r="ARU243" s="168"/>
      <c r="ARV243" s="168"/>
      <c r="ARW243" s="168"/>
      <c r="ARX243" s="168"/>
      <c r="ARY243" s="168"/>
      <c r="ARZ243" s="168"/>
      <c r="ASA243" s="168"/>
      <c r="ASB243" s="168"/>
      <c r="ASC243" s="168"/>
      <c r="ASD243" s="168"/>
      <c r="ASE243" s="168"/>
      <c r="ASF243" s="168"/>
      <c r="ASG243" s="168"/>
      <c r="ASH243" s="168"/>
      <c r="ASI243" s="168"/>
      <c r="ASJ243" s="168"/>
      <c r="ASK243" s="168"/>
      <c r="ASL243" s="168"/>
      <c r="ASM243" s="168"/>
      <c r="ASN243" s="168"/>
      <c r="ASO243" s="168"/>
      <c r="ASP243" s="168"/>
      <c r="ASQ243" s="168"/>
      <c r="ASR243" s="168"/>
      <c r="ASS243" s="168"/>
      <c r="AST243" s="168"/>
      <c r="ASU243" s="168"/>
      <c r="ASV243" s="168"/>
      <c r="ASW243" s="168"/>
      <c r="ASX243" s="168"/>
      <c r="ASY243" s="168"/>
      <c r="ASZ243" s="168"/>
      <c r="ATA243" s="168"/>
      <c r="ATB243" s="168"/>
      <c r="ATC243" s="168"/>
      <c r="ATD243" s="168"/>
      <c r="ATE243" s="168"/>
      <c r="ATF243" s="168"/>
      <c r="ATG243" s="168"/>
      <c r="ATH243" s="168"/>
      <c r="ATI243" s="168"/>
      <c r="ATJ243" s="168"/>
      <c r="ATK243" s="168"/>
      <c r="ATL243" s="168"/>
      <c r="ATM243" s="168"/>
      <c r="ATN243" s="168"/>
      <c r="ATO243" s="168"/>
      <c r="ATP243" s="168"/>
      <c r="ATQ243" s="168"/>
      <c r="ATR243" s="168"/>
      <c r="ATS243" s="168"/>
      <c r="ATT243" s="168"/>
      <c r="ATU243" s="168"/>
      <c r="ATV243" s="168"/>
      <c r="ATW243" s="168"/>
      <c r="ATX243" s="168"/>
      <c r="ATY243" s="168"/>
      <c r="ATZ243" s="168"/>
      <c r="AUA243" s="168"/>
      <c r="AUB243" s="168"/>
      <c r="AUC243" s="168"/>
      <c r="AUD243" s="168"/>
      <c r="AUE243" s="168"/>
      <c r="AUF243" s="168"/>
      <c r="AUG243" s="168"/>
      <c r="AUH243" s="168"/>
      <c r="AUI243" s="168"/>
      <c r="AUJ243" s="168"/>
      <c r="AUK243" s="168"/>
      <c r="AUL243" s="168"/>
      <c r="AUM243" s="168"/>
      <c r="AUN243" s="168"/>
      <c r="AUO243" s="168"/>
      <c r="AUP243" s="168"/>
      <c r="AUQ243" s="168"/>
      <c r="AUR243" s="168"/>
      <c r="AUS243" s="168"/>
      <c r="AUT243" s="168"/>
      <c r="AUU243" s="168"/>
      <c r="AUV243" s="168"/>
      <c r="AUW243" s="168"/>
      <c r="AUX243" s="168"/>
      <c r="AUY243" s="168"/>
      <c r="AUZ243" s="168"/>
      <c r="AVA243" s="168"/>
      <c r="AVB243" s="168"/>
      <c r="AVC243" s="168"/>
      <c r="AVD243" s="168"/>
      <c r="AVE243" s="168"/>
      <c r="AVF243" s="168"/>
      <c r="AVG243" s="168"/>
      <c r="AVH243" s="168"/>
      <c r="AVI243" s="168"/>
      <c r="AVJ243" s="168"/>
      <c r="AVK243" s="168"/>
      <c r="AVL243" s="168"/>
      <c r="AVM243" s="168"/>
      <c r="AVN243" s="168"/>
      <c r="AVO243" s="168"/>
      <c r="AVP243" s="168"/>
      <c r="AVQ243" s="168"/>
      <c r="AVR243" s="168"/>
      <c r="AVS243" s="168"/>
      <c r="AVT243" s="168"/>
      <c r="AVU243" s="168"/>
      <c r="AVV243" s="168"/>
      <c r="AVW243" s="168"/>
      <c r="AVX243" s="168"/>
      <c r="AVY243" s="168"/>
      <c r="AVZ243" s="168"/>
      <c r="AWA243" s="168"/>
      <c r="AWB243" s="168"/>
      <c r="AWC243" s="168"/>
      <c r="AWD243" s="168"/>
      <c r="AWE243" s="168"/>
      <c r="AWF243" s="168"/>
      <c r="AWG243" s="168"/>
      <c r="AWH243" s="168"/>
      <c r="AWI243" s="168"/>
      <c r="AWJ243" s="168"/>
      <c r="AWK243" s="168"/>
      <c r="AWL243" s="168"/>
      <c r="AWM243" s="168"/>
      <c r="AWN243" s="168"/>
      <c r="AWO243" s="168"/>
      <c r="AWP243" s="168"/>
      <c r="AWQ243" s="168"/>
      <c r="AWR243" s="168"/>
      <c r="AWS243" s="168"/>
      <c r="AWT243" s="168"/>
      <c r="AWU243" s="168"/>
      <c r="AWV243" s="168"/>
      <c r="AWW243" s="168"/>
      <c r="AWX243" s="168"/>
      <c r="AWY243" s="168"/>
      <c r="AWZ243" s="168"/>
      <c r="AXA243" s="168"/>
      <c r="AXB243" s="168"/>
      <c r="AXC243" s="168"/>
      <c r="AXD243" s="168"/>
      <c r="AXE243" s="168"/>
      <c r="AXF243" s="168"/>
      <c r="AXG243" s="168"/>
      <c r="AXH243" s="168"/>
      <c r="AXI243" s="168"/>
      <c r="AXJ243" s="168"/>
      <c r="AXK243" s="168"/>
      <c r="AXL243" s="168"/>
      <c r="AXM243" s="168"/>
      <c r="AXN243" s="168"/>
      <c r="AXO243" s="168"/>
      <c r="AXP243" s="168"/>
      <c r="AXQ243" s="168"/>
      <c r="AXR243" s="168"/>
      <c r="AXS243" s="168"/>
      <c r="AXT243" s="168"/>
      <c r="AXU243" s="168"/>
      <c r="AXV243" s="168"/>
      <c r="AXW243" s="168"/>
      <c r="AXX243" s="168"/>
      <c r="AXY243" s="168"/>
      <c r="AXZ243" s="168"/>
      <c r="AYA243" s="168"/>
      <c r="AYB243" s="168"/>
      <c r="AYC243" s="168"/>
      <c r="AYD243" s="168"/>
      <c r="AYE243" s="168"/>
      <c r="AYF243" s="168"/>
      <c r="AYG243" s="168"/>
      <c r="AYH243" s="168"/>
      <c r="AYI243" s="168"/>
      <c r="AYJ243" s="168"/>
      <c r="AYK243" s="168"/>
      <c r="AYL243" s="168"/>
      <c r="AYM243" s="168"/>
      <c r="AYN243" s="168"/>
      <c r="AYO243" s="168"/>
      <c r="AYP243" s="168"/>
      <c r="AYQ243" s="168"/>
      <c r="AYR243" s="168"/>
      <c r="AYS243" s="168"/>
      <c r="AYT243" s="168"/>
      <c r="AYU243" s="168"/>
      <c r="AYV243" s="168"/>
      <c r="AYW243" s="168"/>
      <c r="AYX243" s="168"/>
      <c r="AYY243" s="168"/>
      <c r="AYZ243" s="168"/>
      <c r="AZA243" s="168"/>
      <c r="AZB243" s="168"/>
      <c r="AZC243" s="168"/>
      <c r="AZD243" s="168"/>
      <c r="AZE243" s="168"/>
      <c r="AZF243" s="168"/>
      <c r="AZG243" s="168"/>
      <c r="AZH243" s="168"/>
      <c r="AZI243" s="168"/>
      <c r="AZJ243" s="168"/>
      <c r="AZK243" s="168"/>
      <c r="AZL243" s="168"/>
      <c r="AZM243" s="168"/>
      <c r="AZN243" s="168"/>
      <c r="AZO243" s="168"/>
      <c r="AZP243" s="168"/>
      <c r="AZQ243" s="168"/>
      <c r="AZR243" s="168"/>
      <c r="AZS243" s="168"/>
      <c r="AZT243" s="168"/>
      <c r="AZU243" s="168"/>
      <c r="AZV243" s="168"/>
      <c r="AZW243" s="168"/>
      <c r="AZX243" s="168"/>
      <c r="AZY243" s="168"/>
      <c r="AZZ243" s="168"/>
      <c r="BAA243" s="168"/>
      <c r="BAB243" s="168"/>
      <c r="BAC243" s="168"/>
      <c r="BAD243" s="168"/>
      <c r="BAE243" s="168"/>
      <c r="BAF243" s="168"/>
      <c r="BAG243" s="168"/>
      <c r="BAH243" s="168"/>
      <c r="BAI243" s="168"/>
      <c r="BAJ243" s="168"/>
      <c r="BAK243" s="168"/>
      <c r="BAL243" s="168"/>
      <c r="BAM243" s="168"/>
      <c r="BAN243" s="168"/>
      <c r="BAO243" s="168"/>
      <c r="BAP243" s="168"/>
      <c r="BAQ243" s="168"/>
      <c r="BAR243" s="168"/>
      <c r="BAS243" s="168"/>
      <c r="BAT243" s="168"/>
      <c r="BAU243" s="168"/>
      <c r="BAV243" s="168"/>
      <c r="BAW243" s="168"/>
      <c r="BAX243" s="168"/>
      <c r="BAY243" s="168"/>
      <c r="BAZ243" s="168"/>
      <c r="BBA243" s="168"/>
      <c r="BBB243" s="168"/>
      <c r="BBC243" s="168"/>
      <c r="BBD243" s="168"/>
      <c r="BBE243" s="168"/>
      <c r="BBF243" s="168"/>
      <c r="BBG243" s="168"/>
      <c r="BBH243" s="168"/>
      <c r="BBI243" s="168"/>
      <c r="BBJ243" s="168"/>
      <c r="BBK243" s="168"/>
      <c r="BBL243" s="168"/>
      <c r="BBM243" s="168"/>
      <c r="BBN243" s="168"/>
      <c r="BBO243" s="168"/>
      <c r="BBP243" s="168"/>
      <c r="BBQ243" s="168"/>
      <c r="BBR243" s="168"/>
      <c r="BBS243" s="168"/>
      <c r="BBT243" s="168"/>
      <c r="BBU243" s="168"/>
      <c r="BBV243" s="168"/>
      <c r="BBW243" s="168"/>
      <c r="BBX243" s="168"/>
      <c r="BBY243" s="168"/>
      <c r="BBZ243" s="168"/>
      <c r="BCA243" s="168"/>
      <c r="BCB243" s="168"/>
      <c r="BCC243" s="168"/>
      <c r="BCD243" s="168"/>
      <c r="BCE243" s="168"/>
      <c r="BCF243" s="168"/>
      <c r="BCG243" s="168"/>
      <c r="BCH243" s="168"/>
      <c r="BCI243" s="168"/>
      <c r="BCJ243" s="168"/>
      <c r="BCK243" s="168"/>
      <c r="BCL243" s="168"/>
      <c r="BCM243" s="168"/>
      <c r="BCN243" s="168"/>
      <c r="BCO243" s="168"/>
      <c r="BCP243" s="168"/>
      <c r="BCQ243" s="168"/>
      <c r="BCR243" s="168"/>
      <c r="BCS243" s="168"/>
      <c r="BCT243" s="168"/>
      <c r="BCU243" s="168"/>
      <c r="BCV243" s="168"/>
      <c r="BCW243" s="168"/>
      <c r="BCX243" s="168"/>
      <c r="BCY243" s="168"/>
      <c r="BCZ243" s="168"/>
      <c r="BDA243" s="168"/>
      <c r="BDB243" s="168"/>
      <c r="BDC243" s="168"/>
      <c r="BDD243" s="168"/>
      <c r="BDE243" s="168"/>
      <c r="BDF243" s="168"/>
      <c r="BDG243" s="168"/>
      <c r="BDH243" s="168"/>
      <c r="BDI243" s="168"/>
      <c r="BDJ243" s="168"/>
      <c r="BDK243" s="168"/>
      <c r="BDL243" s="168"/>
      <c r="BDM243" s="168"/>
      <c r="BDN243" s="168"/>
      <c r="BDO243" s="168"/>
      <c r="BDP243" s="168"/>
      <c r="BDQ243" s="168"/>
      <c r="BDR243" s="168"/>
      <c r="BDS243" s="168"/>
      <c r="BDT243" s="168"/>
      <c r="BDU243" s="168"/>
      <c r="BDV243" s="168"/>
      <c r="BDW243" s="168"/>
      <c r="BDX243" s="168"/>
      <c r="BDY243" s="168"/>
      <c r="BDZ243" s="168"/>
      <c r="BEA243" s="168"/>
      <c r="BEB243" s="168"/>
      <c r="BEC243" s="168"/>
      <c r="BED243" s="168"/>
      <c r="BEE243" s="168"/>
      <c r="BEF243" s="168"/>
      <c r="BEG243" s="168"/>
      <c r="BEH243" s="168"/>
      <c r="BEI243" s="168"/>
      <c r="BEJ243" s="168"/>
      <c r="BEK243" s="168"/>
      <c r="BEL243" s="168"/>
      <c r="BEM243" s="168"/>
      <c r="BEN243" s="168"/>
      <c r="BEO243" s="168"/>
      <c r="BEP243" s="168"/>
      <c r="BEQ243" s="168"/>
      <c r="BER243" s="168"/>
      <c r="BES243" s="168"/>
      <c r="BET243" s="168"/>
      <c r="BEU243" s="168"/>
      <c r="BEV243" s="168"/>
      <c r="BEW243" s="168"/>
      <c r="BEX243" s="168"/>
      <c r="BEY243" s="168"/>
      <c r="BEZ243" s="168"/>
      <c r="BFA243" s="168"/>
      <c r="BFB243" s="168"/>
      <c r="BFC243" s="168"/>
      <c r="BFD243" s="168"/>
      <c r="BFE243" s="168"/>
      <c r="BFF243" s="168"/>
      <c r="BFG243" s="168"/>
      <c r="BFH243" s="168"/>
      <c r="BFI243" s="168"/>
      <c r="BFJ243" s="168"/>
      <c r="BFK243" s="168"/>
      <c r="BFL243" s="168"/>
      <c r="BFM243" s="168"/>
      <c r="BFN243" s="168"/>
      <c r="BFO243" s="168"/>
      <c r="BFP243" s="168"/>
      <c r="BFQ243" s="168"/>
      <c r="BFR243" s="168"/>
      <c r="BFS243" s="168"/>
      <c r="BFT243" s="168"/>
      <c r="BFU243" s="168"/>
      <c r="BFV243" s="168"/>
      <c r="BFW243" s="168"/>
      <c r="BFX243" s="168"/>
      <c r="BFY243" s="168"/>
      <c r="BFZ243" s="168"/>
      <c r="BGA243" s="168"/>
      <c r="BGB243" s="168"/>
      <c r="BGC243" s="168"/>
      <c r="BGD243" s="168"/>
      <c r="BGE243" s="168"/>
      <c r="BGF243" s="168"/>
      <c r="BGG243" s="168"/>
      <c r="BGH243" s="168"/>
      <c r="BGI243" s="168"/>
      <c r="BGJ243" s="168"/>
      <c r="BGK243" s="168"/>
      <c r="BGL243" s="168"/>
      <c r="BGM243" s="168"/>
      <c r="BGN243" s="168"/>
      <c r="BGO243" s="168"/>
      <c r="BGP243" s="168"/>
      <c r="BGQ243" s="168"/>
      <c r="BGR243" s="168"/>
      <c r="BGS243" s="168"/>
      <c r="BGT243" s="168"/>
      <c r="BGU243" s="168"/>
      <c r="BGV243" s="168"/>
      <c r="BGW243" s="168"/>
      <c r="BGX243" s="168"/>
      <c r="BGY243" s="168"/>
      <c r="BGZ243" s="168"/>
      <c r="BHA243" s="168"/>
      <c r="BHB243" s="168"/>
      <c r="BHC243" s="168"/>
      <c r="BHD243" s="168"/>
      <c r="BHE243" s="168"/>
      <c r="BHF243" s="168"/>
      <c r="BHG243" s="168"/>
      <c r="BHH243" s="168"/>
      <c r="BHI243" s="168"/>
      <c r="BHJ243" s="168"/>
      <c r="BHK243" s="168"/>
      <c r="BHL243" s="168"/>
      <c r="BHM243" s="168"/>
      <c r="BHN243" s="168"/>
      <c r="BHO243" s="168"/>
      <c r="BHP243" s="168"/>
      <c r="BHQ243" s="168"/>
      <c r="BHR243" s="168"/>
      <c r="BHS243" s="168"/>
      <c r="BHT243" s="168"/>
      <c r="BHU243" s="168"/>
      <c r="BHV243" s="168"/>
      <c r="BHW243" s="168"/>
      <c r="BHX243" s="168"/>
      <c r="BHY243" s="168"/>
      <c r="BHZ243" s="168"/>
      <c r="BIA243" s="168"/>
      <c r="BIB243" s="168"/>
      <c r="BIC243" s="168"/>
      <c r="BID243" s="168"/>
      <c r="BIE243" s="168"/>
      <c r="BIF243" s="168"/>
      <c r="BIG243" s="168"/>
      <c r="BIH243" s="168"/>
      <c r="BII243" s="168"/>
      <c r="BIJ243" s="168"/>
      <c r="BIK243" s="168"/>
      <c r="BIL243" s="168"/>
      <c r="BIM243" s="168"/>
      <c r="BIN243" s="168"/>
      <c r="BIO243" s="168"/>
      <c r="BIP243" s="168"/>
      <c r="BIQ243" s="168"/>
      <c r="BIR243" s="168"/>
      <c r="BIS243" s="168"/>
      <c r="BIT243" s="168"/>
      <c r="BIU243" s="168"/>
      <c r="BIV243" s="168"/>
      <c r="BIW243" s="168"/>
      <c r="BIX243" s="168"/>
      <c r="BIY243" s="168"/>
      <c r="BIZ243" s="168"/>
      <c r="BJA243" s="168"/>
      <c r="BJB243" s="168"/>
      <c r="BJC243" s="168"/>
      <c r="BJD243" s="168"/>
      <c r="BJE243" s="168"/>
      <c r="BJF243" s="168"/>
      <c r="BJG243" s="168"/>
      <c r="BJH243" s="168"/>
      <c r="BJI243" s="168"/>
      <c r="BJJ243" s="168"/>
      <c r="BJK243" s="168"/>
      <c r="BJL243" s="168"/>
      <c r="BJM243" s="168"/>
      <c r="BJN243" s="168"/>
      <c r="BJO243" s="168"/>
      <c r="BJP243" s="168"/>
      <c r="BJQ243" s="168"/>
      <c r="BJR243" s="168"/>
      <c r="BJS243" s="168"/>
      <c r="BJT243" s="168"/>
      <c r="BJU243" s="168"/>
      <c r="BJV243" s="168"/>
      <c r="BJW243" s="168"/>
      <c r="BJX243" s="168"/>
      <c r="BJY243" s="168"/>
      <c r="BJZ243" s="168"/>
      <c r="BKA243" s="168"/>
      <c r="BKB243" s="168"/>
      <c r="BKC243" s="168"/>
      <c r="BKD243" s="168"/>
      <c r="BKE243" s="168"/>
      <c r="BKF243" s="168"/>
      <c r="BKG243" s="168"/>
      <c r="BKH243" s="168"/>
      <c r="BKI243" s="168"/>
      <c r="BKJ243" s="168"/>
      <c r="BKK243" s="168"/>
      <c r="BKL243" s="168"/>
      <c r="BKM243" s="168"/>
      <c r="BKN243" s="168"/>
      <c r="BKO243" s="168"/>
      <c r="BKP243" s="168"/>
      <c r="BKQ243" s="168"/>
      <c r="BKR243" s="168"/>
      <c r="BKS243" s="168"/>
      <c r="BKT243" s="168"/>
      <c r="BKU243" s="168"/>
      <c r="BKV243" s="168"/>
      <c r="BKW243" s="168"/>
      <c r="BKX243" s="168"/>
      <c r="BKY243" s="168"/>
      <c r="BKZ243" s="168"/>
      <c r="BLA243" s="168"/>
      <c r="BLB243" s="168"/>
      <c r="BLC243" s="168"/>
      <c r="BLD243" s="168"/>
      <c r="BLE243" s="168"/>
      <c r="BLF243" s="168"/>
      <c r="BLG243" s="168"/>
      <c r="BLH243" s="168"/>
      <c r="BLI243" s="168"/>
      <c r="BLJ243" s="168"/>
      <c r="BLK243" s="168"/>
      <c r="BLL243" s="168"/>
      <c r="BLM243" s="168"/>
      <c r="BLN243" s="168"/>
      <c r="BLO243" s="168"/>
      <c r="BLP243" s="168"/>
      <c r="BLQ243" s="168"/>
      <c r="BLR243" s="168"/>
      <c r="BLS243" s="168"/>
      <c r="BLT243" s="168"/>
      <c r="BLU243" s="168"/>
      <c r="BLV243" s="168"/>
      <c r="BLW243" s="168"/>
      <c r="BLX243" s="168"/>
      <c r="BLY243" s="168"/>
      <c r="BLZ243" s="168"/>
      <c r="BMA243" s="168"/>
      <c r="BMB243" s="168"/>
      <c r="BMC243" s="168"/>
      <c r="BMD243" s="168"/>
      <c r="BME243" s="168"/>
      <c r="BMF243" s="168"/>
      <c r="BMG243" s="168"/>
      <c r="BMH243" s="168"/>
      <c r="BMI243" s="168"/>
      <c r="BMJ243" s="168"/>
      <c r="BMK243" s="168"/>
      <c r="BML243" s="168"/>
      <c r="BMM243" s="168"/>
      <c r="BMN243" s="168"/>
      <c r="BMO243" s="168"/>
      <c r="BMP243" s="168"/>
      <c r="BMQ243" s="168"/>
      <c r="BMR243" s="168"/>
      <c r="BMS243" s="168"/>
      <c r="BMT243" s="168"/>
      <c r="BMU243" s="168"/>
      <c r="BMV243" s="168"/>
      <c r="BMW243" s="168"/>
      <c r="BMX243" s="168"/>
      <c r="BMY243" s="168"/>
      <c r="BMZ243" s="168"/>
      <c r="BNA243" s="168"/>
      <c r="BNB243" s="168"/>
      <c r="BNC243" s="168"/>
      <c r="BND243" s="168"/>
      <c r="BNE243" s="168"/>
      <c r="BNF243" s="168"/>
      <c r="BNG243" s="168"/>
      <c r="BNH243" s="168"/>
      <c r="BNI243" s="168"/>
      <c r="BNJ243" s="168"/>
      <c r="BNK243" s="168"/>
      <c r="BNL243" s="168"/>
      <c r="BNM243" s="168"/>
      <c r="BNN243" s="168"/>
      <c r="BNO243" s="168"/>
      <c r="BNP243" s="168"/>
      <c r="BNQ243" s="168"/>
      <c r="BNR243" s="168"/>
      <c r="BNS243" s="168"/>
      <c r="BNT243" s="168"/>
      <c r="BNU243" s="168"/>
      <c r="BNV243" s="168"/>
      <c r="BNW243" s="168"/>
      <c r="BNX243" s="168"/>
      <c r="BNY243" s="168"/>
      <c r="BNZ243" s="168"/>
      <c r="BOA243" s="168"/>
      <c r="BOB243" s="168"/>
      <c r="BOC243" s="168"/>
      <c r="BOD243" s="168"/>
      <c r="BOE243" s="168"/>
      <c r="BOF243" s="168"/>
      <c r="BOG243" s="168"/>
      <c r="BOH243" s="168"/>
      <c r="BOI243" s="168"/>
      <c r="BOJ243" s="168"/>
      <c r="BOK243" s="168"/>
      <c r="BOL243" s="168"/>
      <c r="BOM243" s="168"/>
      <c r="BON243" s="168"/>
      <c r="BOO243" s="168"/>
      <c r="BOP243" s="168"/>
      <c r="BOQ243" s="168"/>
      <c r="BOR243" s="168"/>
      <c r="BOS243" s="168"/>
      <c r="BOT243" s="168"/>
      <c r="BOU243" s="168"/>
      <c r="BOV243" s="168"/>
      <c r="BOW243" s="168"/>
      <c r="BOX243" s="168"/>
      <c r="BOY243" s="168"/>
      <c r="BOZ243" s="168"/>
      <c r="BPA243" s="168"/>
      <c r="BPB243" s="168"/>
      <c r="BPC243" s="168"/>
      <c r="BPD243" s="168"/>
      <c r="BPE243" s="168"/>
      <c r="BPF243" s="168"/>
      <c r="BPG243" s="168"/>
      <c r="BPH243" s="168"/>
      <c r="BPI243" s="168"/>
      <c r="BPJ243" s="168"/>
      <c r="BPK243" s="168"/>
      <c r="BPL243" s="168"/>
      <c r="BPM243" s="168"/>
      <c r="BPN243" s="168"/>
      <c r="BPO243" s="168"/>
      <c r="BPP243" s="168"/>
      <c r="BPQ243" s="168"/>
      <c r="BPR243" s="168"/>
      <c r="BPS243" s="168"/>
      <c r="BPT243" s="168"/>
      <c r="BPU243" s="168"/>
      <c r="BPV243" s="168"/>
      <c r="BPW243" s="168"/>
      <c r="BPX243" s="168"/>
      <c r="BPY243" s="168"/>
      <c r="BPZ243" s="168"/>
      <c r="BQA243" s="168"/>
      <c r="BQB243" s="168"/>
      <c r="BQC243" s="168"/>
      <c r="BQD243" s="168"/>
      <c r="BQE243" s="168"/>
      <c r="BQF243" s="168"/>
      <c r="BQG243" s="168"/>
      <c r="BQH243" s="168"/>
      <c r="BQI243" s="168"/>
      <c r="BQJ243" s="168"/>
      <c r="BQK243" s="168"/>
      <c r="BQL243" s="168"/>
      <c r="BQM243" s="168"/>
      <c r="BQN243" s="168"/>
      <c r="BQO243" s="168"/>
      <c r="BQP243" s="168"/>
      <c r="BQQ243" s="168"/>
      <c r="BQR243" s="168"/>
      <c r="BQS243" s="168"/>
      <c r="BQT243" s="168"/>
      <c r="BQU243" s="168"/>
      <c r="BQV243" s="168"/>
      <c r="BQW243" s="168"/>
      <c r="BQX243" s="168"/>
      <c r="BQY243" s="168"/>
      <c r="BQZ243" s="168"/>
      <c r="BRA243" s="168"/>
      <c r="BRB243" s="168"/>
      <c r="BRC243" s="168"/>
      <c r="BRD243" s="168"/>
      <c r="BRE243" s="168"/>
      <c r="BRF243" s="168"/>
      <c r="BRG243" s="168"/>
      <c r="BRH243" s="168"/>
      <c r="BRI243" s="168"/>
      <c r="BRJ243" s="168"/>
      <c r="BRK243" s="168"/>
      <c r="BRL243" s="168"/>
      <c r="BRM243" s="168"/>
      <c r="BRN243" s="168"/>
      <c r="BRO243" s="168"/>
      <c r="BRP243" s="168"/>
      <c r="BRQ243" s="168"/>
      <c r="BRR243" s="168"/>
      <c r="BRS243" s="168"/>
      <c r="BRT243" s="168"/>
      <c r="BRU243" s="168"/>
      <c r="BRV243" s="168"/>
      <c r="BRW243" s="168"/>
      <c r="BRX243" s="168"/>
      <c r="BRY243" s="168"/>
      <c r="BRZ243" s="168"/>
      <c r="BSA243" s="168"/>
      <c r="BSB243" s="168"/>
      <c r="BSC243" s="168"/>
      <c r="BSD243" s="168"/>
      <c r="BSE243" s="168"/>
      <c r="BSF243" s="168"/>
      <c r="BSG243" s="168"/>
      <c r="BSH243" s="168"/>
      <c r="BSI243" s="168"/>
      <c r="BSJ243" s="168"/>
      <c r="BSK243" s="168"/>
      <c r="BSL243" s="168"/>
      <c r="BSM243" s="168"/>
      <c r="BSN243" s="168"/>
      <c r="BSO243" s="168"/>
      <c r="BSP243" s="168"/>
      <c r="BSQ243" s="168"/>
      <c r="BSR243" s="168"/>
      <c r="BSS243" s="168"/>
      <c r="BST243" s="168"/>
      <c r="BSU243" s="168"/>
      <c r="BSV243" s="168"/>
      <c r="BSW243" s="168"/>
      <c r="BSX243" s="168"/>
      <c r="BSY243" s="168"/>
      <c r="BSZ243" s="168"/>
      <c r="BTA243" s="168"/>
      <c r="BTB243" s="168"/>
      <c r="BTC243" s="168"/>
      <c r="BTD243" s="168"/>
      <c r="BTE243" s="168"/>
      <c r="BTF243" s="168"/>
      <c r="BTG243" s="168"/>
      <c r="BTH243" s="168"/>
      <c r="BTI243" s="168"/>
      <c r="BTJ243" s="168"/>
      <c r="BTK243" s="168"/>
      <c r="BTL243" s="168"/>
      <c r="BTM243" s="168"/>
      <c r="BTN243" s="168"/>
      <c r="BTO243" s="168"/>
      <c r="BTP243" s="168"/>
      <c r="BTQ243" s="168"/>
      <c r="BTR243" s="168"/>
      <c r="BTS243" s="168"/>
      <c r="BTT243" s="168"/>
      <c r="BTU243" s="168"/>
      <c r="BTV243" s="168"/>
      <c r="BTW243" s="168"/>
      <c r="BTX243" s="168"/>
      <c r="BTY243" s="168"/>
      <c r="BTZ243" s="168"/>
      <c r="BUA243" s="168"/>
      <c r="BUB243" s="168"/>
      <c r="BUC243" s="168"/>
      <c r="BUD243" s="168"/>
      <c r="BUE243" s="168"/>
      <c r="BUF243" s="168"/>
      <c r="BUG243" s="168"/>
      <c r="BUH243" s="168"/>
      <c r="BUI243" s="168"/>
      <c r="BUJ243" s="168"/>
      <c r="BUK243" s="168"/>
      <c r="BUL243" s="168"/>
      <c r="BUM243" s="168"/>
      <c r="BUN243" s="168"/>
      <c r="BUO243" s="168"/>
      <c r="BUP243" s="168"/>
      <c r="BUQ243" s="168"/>
      <c r="BUR243" s="168"/>
      <c r="BUS243" s="168"/>
      <c r="BUT243" s="168"/>
      <c r="BUU243" s="168"/>
      <c r="BUV243" s="168"/>
      <c r="BUW243" s="168"/>
      <c r="BUX243" s="168"/>
      <c r="BUY243" s="168"/>
      <c r="BUZ243" s="168"/>
      <c r="BVA243" s="168"/>
      <c r="BVB243" s="168"/>
      <c r="BVC243" s="168"/>
      <c r="BVD243" s="168"/>
      <c r="BVE243" s="168"/>
      <c r="BVF243" s="168"/>
      <c r="BVG243" s="168"/>
      <c r="BVH243" s="168"/>
      <c r="BVI243" s="168"/>
      <c r="BVJ243" s="168"/>
      <c r="BVK243" s="168"/>
      <c r="BVL243" s="168"/>
      <c r="BVM243" s="168"/>
      <c r="BVN243" s="168"/>
      <c r="BVO243" s="168"/>
      <c r="BVP243" s="168"/>
      <c r="BVQ243" s="168"/>
      <c r="BVR243" s="168"/>
      <c r="BVS243" s="168"/>
      <c r="BVT243" s="168"/>
      <c r="BVU243" s="168"/>
      <c r="BVV243" s="168"/>
      <c r="BVW243" s="168"/>
      <c r="BVX243" s="168"/>
      <c r="BVY243" s="168"/>
      <c r="BVZ243" s="168"/>
      <c r="BWA243" s="168"/>
      <c r="BWB243" s="168"/>
      <c r="BWC243" s="168"/>
      <c r="BWD243" s="168"/>
      <c r="BWE243" s="168"/>
      <c r="BWF243" s="168"/>
      <c r="BWG243" s="168"/>
      <c r="BWH243" s="168"/>
      <c r="BWI243" s="168"/>
      <c r="BWJ243" s="168"/>
      <c r="BWK243" s="168"/>
      <c r="BWL243" s="168"/>
      <c r="BWM243" s="168"/>
      <c r="BWN243" s="168"/>
      <c r="BWO243" s="168"/>
      <c r="BWP243" s="168"/>
      <c r="BWQ243" s="168"/>
      <c r="BWR243" s="168"/>
      <c r="BWS243" s="168"/>
      <c r="BWT243" s="168"/>
      <c r="BWU243" s="168"/>
      <c r="BWV243" s="168"/>
      <c r="BWW243" s="168"/>
      <c r="BWX243" s="168"/>
      <c r="BWY243" s="168"/>
      <c r="BWZ243" s="168"/>
      <c r="BXA243" s="168"/>
      <c r="BXB243" s="168"/>
      <c r="BXC243" s="168"/>
      <c r="BXD243" s="168"/>
      <c r="BXE243" s="168"/>
      <c r="BXF243" s="168"/>
      <c r="BXG243" s="168"/>
      <c r="BXH243" s="168"/>
      <c r="BXI243" s="168"/>
      <c r="BXJ243" s="168"/>
      <c r="BXK243" s="168"/>
      <c r="BXL243" s="168"/>
      <c r="BXM243" s="168"/>
      <c r="BXN243" s="168"/>
      <c r="BXO243" s="168"/>
      <c r="BXP243" s="168"/>
      <c r="BXQ243" s="168"/>
      <c r="BXR243" s="168"/>
      <c r="BXS243" s="168"/>
      <c r="BXT243" s="168"/>
      <c r="BXU243" s="168"/>
      <c r="BXV243" s="168"/>
      <c r="BXW243" s="168"/>
      <c r="BXX243" s="168"/>
      <c r="BXY243" s="168"/>
      <c r="BXZ243" s="168"/>
      <c r="BYA243" s="168"/>
      <c r="BYB243" s="168"/>
      <c r="BYC243" s="168"/>
      <c r="BYD243" s="168"/>
      <c r="BYE243" s="168"/>
      <c r="BYF243" s="168"/>
      <c r="BYG243" s="168"/>
      <c r="BYH243" s="168"/>
      <c r="BYI243" s="168"/>
      <c r="BYJ243" s="168"/>
      <c r="BYK243" s="168"/>
      <c r="BYL243" s="168"/>
      <c r="BYM243" s="168"/>
      <c r="BYN243" s="168"/>
      <c r="BYO243" s="168"/>
      <c r="BYP243" s="168"/>
      <c r="BYQ243" s="168"/>
      <c r="BYR243" s="168"/>
      <c r="BYS243" s="168"/>
      <c r="BYT243" s="168"/>
      <c r="BYU243" s="168"/>
      <c r="BYV243" s="168"/>
      <c r="BYW243" s="168"/>
      <c r="BYX243" s="168"/>
      <c r="BYY243" s="168"/>
      <c r="BYZ243" s="168"/>
      <c r="BZA243" s="168"/>
      <c r="BZB243" s="168"/>
      <c r="BZC243" s="168"/>
      <c r="BZD243" s="168"/>
      <c r="BZE243" s="168"/>
      <c r="BZF243" s="168"/>
      <c r="BZG243" s="168"/>
      <c r="BZH243" s="168"/>
      <c r="BZI243" s="168"/>
      <c r="BZJ243" s="168"/>
      <c r="BZK243" s="168"/>
      <c r="BZL243" s="168"/>
      <c r="BZM243" s="168"/>
      <c r="BZN243" s="168"/>
      <c r="BZO243" s="168"/>
      <c r="BZP243" s="168"/>
      <c r="BZQ243" s="168"/>
      <c r="BZR243" s="168"/>
      <c r="BZS243" s="168"/>
      <c r="BZT243" s="168"/>
      <c r="BZU243" s="168"/>
      <c r="BZV243" s="168"/>
      <c r="BZW243" s="168"/>
      <c r="BZX243" s="168"/>
      <c r="BZY243" s="168"/>
      <c r="BZZ243" s="168"/>
      <c r="CAA243" s="168"/>
      <c r="CAB243" s="168"/>
      <c r="CAC243" s="168"/>
      <c r="CAD243" s="168"/>
      <c r="CAE243" s="168"/>
      <c r="CAF243" s="168"/>
      <c r="CAG243" s="168"/>
      <c r="CAH243" s="168"/>
      <c r="CAI243" s="168"/>
      <c r="CAJ243" s="168"/>
      <c r="CAK243" s="168"/>
      <c r="CAL243" s="168"/>
      <c r="CAM243" s="168"/>
      <c r="CAN243" s="168"/>
      <c r="CAO243" s="168"/>
      <c r="CAP243" s="168"/>
      <c r="CAQ243" s="168"/>
      <c r="CAR243" s="168"/>
      <c r="CAS243" s="168"/>
      <c r="CAT243" s="168"/>
      <c r="CAU243" s="168"/>
      <c r="CAV243" s="168"/>
      <c r="CAW243" s="168"/>
      <c r="CAX243" s="168"/>
      <c r="CAY243" s="168"/>
      <c r="CAZ243" s="168"/>
      <c r="CBA243" s="168"/>
      <c r="CBB243" s="168"/>
      <c r="CBC243" s="168"/>
      <c r="CBD243" s="168"/>
      <c r="CBE243" s="168"/>
      <c r="CBF243" s="168"/>
      <c r="CBG243" s="168"/>
      <c r="CBH243" s="168"/>
      <c r="CBI243" s="168"/>
      <c r="CBJ243" s="168"/>
      <c r="CBK243" s="168"/>
      <c r="CBL243" s="168"/>
      <c r="CBM243" s="168"/>
      <c r="CBN243" s="168"/>
      <c r="CBO243" s="168"/>
      <c r="CBP243" s="168"/>
      <c r="CBQ243" s="168"/>
      <c r="CBR243" s="168"/>
      <c r="CBS243" s="168"/>
      <c r="CBT243" s="168"/>
      <c r="CBU243" s="168"/>
      <c r="CBV243" s="168"/>
      <c r="CBW243" s="168"/>
      <c r="CBX243" s="168"/>
      <c r="CBY243" s="168"/>
      <c r="CBZ243" s="168"/>
      <c r="CCA243" s="168"/>
      <c r="CCB243" s="168"/>
      <c r="CCC243" s="168"/>
      <c r="CCD243" s="168"/>
      <c r="CCE243" s="168"/>
      <c r="CCF243" s="168"/>
      <c r="CCG243" s="168"/>
      <c r="CCH243" s="168"/>
      <c r="CCI243" s="168"/>
      <c r="CCJ243" s="168"/>
      <c r="CCK243" s="168"/>
      <c r="CCL243" s="168"/>
      <c r="CCM243" s="168"/>
      <c r="CCN243" s="168"/>
      <c r="CCO243" s="168"/>
      <c r="CCP243" s="168"/>
      <c r="CCQ243" s="168"/>
      <c r="CCR243" s="168"/>
      <c r="CCS243" s="168"/>
      <c r="CCT243" s="168"/>
      <c r="CCU243" s="168"/>
      <c r="CCV243" s="168"/>
      <c r="CCW243" s="168"/>
      <c r="CCX243" s="168"/>
      <c r="CCY243" s="168"/>
      <c r="CCZ243" s="168"/>
      <c r="CDA243" s="168"/>
      <c r="CDB243" s="168"/>
      <c r="CDC243" s="168"/>
      <c r="CDD243" s="168"/>
      <c r="CDE243" s="168"/>
      <c r="CDF243" s="168"/>
      <c r="CDG243" s="168"/>
      <c r="CDH243" s="168"/>
      <c r="CDI243" s="168"/>
      <c r="CDJ243" s="168"/>
      <c r="CDK243" s="168"/>
      <c r="CDL243" s="168"/>
      <c r="CDM243" s="168"/>
      <c r="CDN243" s="168"/>
      <c r="CDO243" s="168"/>
      <c r="CDP243" s="168"/>
      <c r="CDQ243" s="168"/>
      <c r="CDR243" s="168"/>
      <c r="CDS243" s="168"/>
      <c r="CDT243" s="168"/>
      <c r="CDU243" s="168"/>
      <c r="CDV243" s="168"/>
      <c r="CDW243" s="168"/>
      <c r="CDX243" s="168"/>
      <c r="CDY243" s="168"/>
      <c r="CDZ243" s="168"/>
      <c r="CEA243" s="168"/>
      <c r="CEB243" s="168"/>
      <c r="CEC243" s="168"/>
      <c r="CED243" s="168"/>
      <c r="CEE243" s="168"/>
      <c r="CEF243" s="168"/>
      <c r="CEG243" s="168"/>
      <c r="CEH243" s="168"/>
      <c r="CEI243" s="168"/>
      <c r="CEJ243" s="168"/>
      <c r="CEK243" s="168"/>
      <c r="CEL243" s="168"/>
      <c r="CEM243" s="168"/>
      <c r="CEN243" s="168"/>
      <c r="CEO243" s="168"/>
      <c r="CEP243" s="168"/>
      <c r="CEQ243" s="168"/>
      <c r="CER243" s="168"/>
      <c r="CES243" s="168"/>
      <c r="CET243" s="168"/>
      <c r="CEU243" s="168"/>
      <c r="CEV243" s="168"/>
      <c r="CEW243" s="168"/>
      <c r="CEX243" s="168"/>
      <c r="CEY243" s="168"/>
      <c r="CEZ243" s="168"/>
      <c r="CFA243" s="168"/>
      <c r="CFB243" s="168"/>
      <c r="CFC243" s="168"/>
      <c r="CFD243" s="168"/>
      <c r="CFE243" s="168"/>
      <c r="CFF243" s="168"/>
      <c r="CFG243" s="168"/>
      <c r="CFH243" s="168"/>
      <c r="CFI243" s="168"/>
      <c r="CFJ243" s="168"/>
      <c r="CFK243" s="168"/>
      <c r="CFL243" s="168"/>
      <c r="CFM243" s="168"/>
      <c r="CFN243" s="168"/>
      <c r="CFO243" s="168"/>
      <c r="CFP243" s="168"/>
      <c r="CFQ243" s="168"/>
      <c r="CFR243" s="168"/>
      <c r="CFS243" s="168"/>
      <c r="CFT243" s="168"/>
      <c r="CFU243" s="168"/>
      <c r="CFV243" s="168"/>
      <c r="CFW243" s="168"/>
      <c r="CFX243" s="168"/>
      <c r="CFY243" s="168"/>
      <c r="CFZ243" s="168"/>
      <c r="CGA243" s="168"/>
      <c r="CGB243" s="168"/>
      <c r="CGC243" s="168"/>
      <c r="CGD243" s="168"/>
      <c r="CGE243" s="168"/>
      <c r="CGF243" s="168"/>
      <c r="CGG243" s="168"/>
      <c r="CGH243" s="168"/>
      <c r="CGI243" s="168"/>
      <c r="CGJ243" s="168"/>
      <c r="CGK243" s="168"/>
      <c r="CGL243" s="168"/>
      <c r="CGM243" s="168"/>
      <c r="CGN243" s="168"/>
      <c r="CGO243" s="168"/>
      <c r="CGP243" s="168"/>
      <c r="CGQ243" s="168"/>
      <c r="CGR243" s="168"/>
      <c r="CGS243" s="168"/>
      <c r="CGT243" s="168"/>
      <c r="CGU243" s="168"/>
      <c r="CGV243" s="168"/>
      <c r="CGW243" s="168"/>
      <c r="CGX243" s="168"/>
      <c r="CGY243" s="168"/>
      <c r="CGZ243" s="168"/>
      <c r="CHA243" s="168"/>
      <c r="CHB243" s="168"/>
      <c r="CHC243" s="168"/>
      <c r="CHD243" s="168"/>
      <c r="CHE243" s="168"/>
      <c r="CHF243" s="168"/>
      <c r="CHG243" s="168"/>
      <c r="CHH243" s="168"/>
      <c r="CHI243" s="168"/>
      <c r="CHJ243" s="168"/>
      <c r="CHK243" s="168"/>
      <c r="CHL243" s="168"/>
      <c r="CHM243" s="168"/>
      <c r="CHN243" s="168"/>
      <c r="CHO243" s="168"/>
      <c r="CHP243" s="168"/>
      <c r="CHQ243" s="168"/>
      <c r="CHR243" s="168"/>
      <c r="CHS243" s="168"/>
      <c r="CHT243" s="168"/>
      <c r="CHU243" s="168"/>
      <c r="CHV243" s="168"/>
      <c r="CHW243" s="168"/>
      <c r="CHX243" s="168"/>
      <c r="CHY243" s="168"/>
      <c r="CHZ243" s="168"/>
      <c r="CIA243" s="168"/>
      <c r="CIB243" s="168"/>
      <c r="CIC243" s="168"/>
      <c r="CID243" s="168"/>
      <c r="CIE243" s="168"/>
      <c r="CIF243" s="168"/>
      <c r="CIG243" s="168"/>
      <c r="CIH243" s="168"/>
      <c r="CII243" s="168"/>
      <c r="CIJ243" s="168"/>
      <c r="CIK243" s="168"/>
      <c r="CIL243" s="168"/>
      <c r="CIM243" s="168"/>
      <c r="CIN243" s="168"/>
      <c r="CIO243" s="168"/>
      <c r="CIP243" s="168"/>
      <c r="CIQ243" s="168"/>
      <c r="CIR243" s="168"/>
      <c r="CIS243" s="168"/>
      <c r="CIT243" s="168"/>
      <c r="CIU243" s="168"/>
      <c r="CIV243" s="168"/>
      <c r="CIW243" s="168"/>
      <c r="CIX243" s="168"/>
      <c r="CIY243" s="168"/>
      <c r="CIZ243" s="168"/>
      <c r="CJA243" s="168"/>
      <c r="CJB243" s="168"/>
      <c r="CJC243" s="168"/>
      <c r="CJD243" s="168"/>
      <c r="CJE243" s="168"/>
      <c r="CJF243" s="168"/>
      <c r="CJG243" s="168"/>
      <c r="CJH243" s="168"/>
      <c r="CJI243" s="168"/>
      <c r="CJJ243" s="168"/>
      <c r="CJK243" s="168"/>
      <c r="CJL243" s="168"/>
      <c r="CJM243" s="168"/>
      <c r="CJN243" s="168"/>
      <c r="CJO243" s="168"/>
      <c r="CJP243" s="168"/>
      <c r="CJQ243" s="168"/>
      <c r="CJR243" s="168"/>
      <c r="CJS243" s="168"/>
      <c r="CJT243" s="168"/>
      <c r="CJU243" s="168"/>
      <c r="CJV243" s="168"/>
      <c r="CJW243" s="168"/>
      <c r="CJX243" s="168"/>
      <c r="CJY243" s="168"/>
      <c r="CJZ243" s="168"/>
      <c r="CKA243" s="168"/>
      <c r="CKB243" s="168"/>
      <c r="CKC243" s="168"/>
      <c r="CKD243" s="168"/>
      <c r="CKE243" s="168"/>
      <c r="CKF243" s="168"/>
      <c r="CKG243" s="168"/>
      <c r="CKH243" s="168"/>
      <c r="CKI243" s="168"/>
      <c r="CKJ243" s="168"/>
      <c r="CKK243" s="168"/>
      <c r="CKL243" s="168"/>
      <c r="CKM243" s="168"/>
      <c r="CKN243" s="168"/>
      <c r="CKO243" s="168"/>
      <c r="CKP243" s="168"/>
      <c r="CKQ243" s="168"/>
      <c r="CKR243" s="168"/>
      <c r="CKS243" s="168"/>
      <c r="CKT243" s="168"/>
      <c r="CKU243" s="168"/>
      <c r="CKV243" s="168"/>
      <c r="CKW243" s="168"/>
      <c r="CKX243" s="168"/>
      <c r="CKY243" s="168"/>
      <c r="CKZ243" s="168"/>
      <c r="CLA243" s="168"/>
      <c r="CLB243" s="168"/>
      <c r="CLC243" s="168"/>
      <c r="CLD243" s="168"/>
      <c r="CLE243" s="168"/>
      <c r="CLF243" s="168"/>
      <c r="CLG243" s="168"/>
      <c r="CLH243" s="168"/>
      <c r="CLI243" s="168"/>
      <c r="CLJ243" s="168"/>
      <c r="CLK243" s="168"/>
      <c r="CLL243" s="168"/>
      <c r="CLM243" s="168"/>
      <c r="CLN243" s="168"/>
      <c r="CLO243" s="168"/>
      <c r="CLP243" s="168"/>
      <c r="CLQ243" s="168"/>
      <c r="CLR243" s="168"/>
      <c r="CLS243" s="168"/>
      <c r="CLT243" s="168"/>
      <c r="CLU243" s="168"/>
      <c r="CLV243" s="168"/>
      <c r="CLW243" s="168"/>
      <c r="CLX243" s="168"/>
      <c r="CLY243" s="168"/>
      <c r="CLZ243" s="168"/>
      <c r="CMA243" s="168"/>
      <c r="CMB243" s="168"/>
      <c r="CMC243" s="168"/>
      <c r="CMD243" s="168"/>
      <c r="CME243" s="168"/>
      <c r="CMF243" s="168"/>
      <c r="CMG243" s="168"/>
      <c r="CMH243" s="168"/>
      <c r="CMI243" s="168"/>
      <c r="CMJ243" s="168"/>
      <c r="CMK243" s="168"/>
      <c r="CML243" s="168"/>
      <c r="CMM243" s="168"/>
      <c r="CMN243" s="168"/>
      <c r="CMO243" s="168"/>
      <c r="CMP243" s="168"/>
      <c r="CMQ243" s="168"/>
      <c r="CMR243" s="168"/>
      <c r="CMS243" s="168"/>
      <c r="CMT243" s="168"/>
      <c r="CMU243" s="168"/>
      <c r="CMV243" s="168"/>
      <c r="CMW243" s="168"/>
      <c r="CMX243" s="168"/>
      <c r="CMY243" s="168"/>
      <c r="CMZ243" s="168"/>
      <c r="CNA243" s="168"/>
      <c r="CNB243" s="168"/>
      <c r="CNC243" s="168"/>
      <c r="CND243" s="168"/>
      <c r="CNE243" s="168"/>
      <c r="CNF243" s="168"/>
      <c r="CNG243" s="168"/>
      <c r="CNH243" s="168"/>
      <c r="CNI243" s="168"/>
      <c r="CNJ243" s="168"/>
      <c r="CNK243" s="168"/>
      <c r="CNL243" s="168"/>
      <c r="CNM243" s="168"/>
      <c r="CNN243" s="168"/>
      <c r="CNO243" s="168"/>
      <c r="CNP243" s="168"/>
      <c r="CNQ243" s="168"/>
      <c r="CNR243" s="168"/>
      <c r="CNS243" s="168"/>
      <c r="CNT243" s="168"/>
      <c r="CNU243" s="168"/>
      <c r="CNV243" s="168"/>
      <c r="CNW243" s="168"/>
      <c r="CNX243" s="168"/>
      <c r="CNY243" s="168"/>
      <c r="CNZ243" s="168"/>
      <c r="COA243" s="168"/>
      <c r="COB243" s="168"/>
      <c r="COC243" s="168"/>
      <c r="COD243" s="168"/>
      <c r="COE243" s="168"/>
      <c r="COF243" s="168"/>
      <c r="COG243" s="168"/>
      <c r="COH243" s="168"/>
      <c r="COI243" s="168"/>
      <c r="COJ243" s="168"/>
      <c r="COK243" s="168"/>
      <c r="COL243" s="168"/>
      <c r="COM243" s="168"/>
      <c r="CON243" s="168"/>
      <c r="COO243" s="168"/>
      <c r="COP243" s="168"/>
      <c r="COQ243" s="168"/>
      <c r="COR243" s="168"/>
      <c r="COS243" s="168"/>
      <c r="COT243" s="168"/>
      <c r="COU243" s="168"/>
      <c r="COV243" s="168"/>
      <c r="COW243" s="168"/>
      <c r="COX243" s="168"/>
      <c r="COY243" s="168"/>
      <c r="COZ243" s="168"/>
      <c r="CPA243" s="168"/>
      <c r="CPB243" s="168"/>
      <c r="CPC243" s="168"/>
      <c r="CPD243" s="168"/>
      <c r="CPE243" s="168"/>
      <c r="CPF243" s="168"/>
      <c r="CPG243" s="168"/>
      <c r="CPH243" s="168"/>
      <c r="CPI243" s="168"/>
      <c r="CPJ243" s="168"/>
      <c r="CPK243" s="168"/>
      <c r="CPL243" s="168"/>
      <c r="CPM243" s="168"/>
      <c r="CPN243" s="168"/>
      <c r="CPO243" s="168"/>
      <c r="CPP243" s="168"/>
      <c r="CPQ243" s="168"/>
      <c r="CPR243" s="168"/>
      <c r="CPS243" s="168"/>
      <c r="CPT243" s="168"/>
      <c r="CPU243" s="168"/>
      <c r="CPV243" s="168"/>
      <c r="CPW243" s="168"/>
      <c r="CPX243" s="168"/>
      <c r="CPY243" s="168"/>
      <c r="CPZ243" s="168"/>
      <c r="CQA243" s="168"/>
      <c r="CQB243" s="168"/>
      <c r="CQC243" s="168"/>
      <c r="CQD243" s="168"/>
      <c r="CQE243" s="168"/>
      <c r="CQF243" s="168"/>
      <c r="CQG243" s="168"/>
      <c r="CQH243" s="168"/>
      <c r="CQI243" s="168"/>
      <c r="CQJ243" s="168"/>
      <c r="CQK243" s="168"/>
      <c r="CQL243" s="168"/>
      <c r="CQM243" s="168"/>
      <c r="CQN243" s="168"/>
      <c r="CQO243" s="168"/>
      <c r="CQP243" s="168"/>
      <c r="CQQ243" s="168"/>
      <c r="CQR243" s="168"/>
      <c r="CQS243" s="168"/>
      <c r="CQT243" s="168"/>
      <c r="CQU243" s="168"/>
      <c r="CQV243" s="168"/>
      <c r="CQW243" s="168"/>
      <c r="CQX243" s="168"/>
      <c r="CQY243" s="168"/>
      <c r="CQZ243" s="168"/>
      <c r="CRA243" s="168"/>
      <c r="CRB243" s="168"/>
      <c r="CRC243" s="168"/>
      <c r="CRD243" s="168"/>
      <c r="CRE243" s="168"/>
      <c r="CRF243" s="168"/>
      <c r="CRG243" s="168"/>
      <c r="CRH243" s="168"/>
      <c r="CRI243" s="168"/>
      <c r="CRJ243" s="168"/>
      <c r="CRK243" s="168"/>
      <c r="CRL243" s="168"/>
      <c r="CRM243" s="168"/>
      <c r="CRN243" s="168"/>
      <c r="CRO243" s="168"/>
      <c r="CRP243" s="168"/>
      <c r="CRQ243" s="168"/>
      <c r="CRR243" s="168"/>
      <c r="CRS243" s="168"/>
      <c r="CRT243" s="168"/>
      <c r="CRU243" s="168"/>
      <c r="CRV243" s="168"/>
      <c r="CRW243" s="168"/>
      <c r="CRX243" s="168"/>
      <c r="CRY243" s="168"/>
      <c r="CRZ243" s="168"/>
      <c r="CSA243" s="168"/>
      <c r="CSB243" s="168"/>
      <c r="CSC243" s="168"/>
      <c r="CSD243" s="168"/>
      <c r="CSE243" s="168"/>
      <c r="CSF243" s="168"/>
      <c r="CSG243" s="168"/>
      <c r="CSH243" s="168"/>
      <c r="CSI243" s="168"/>
      <c r="CSJ243" s="168"/>
      <c r="CSK243" s="168"/>
      <c r="CSL243" s="168"/>
      <c r="CSM243" s="168"/>
      <c r="CSN243" s="168"/>
      <c r="CSO243" s="168"/>
      <c r="CSP243" s="168"/>
      <c r="CSQ243" s="168"/>
      <c r="CSR243" s="168"/>
      <c r="CSS243" s="168"/>
      <c r="CST243" s="168"/>
      <c r="CSU243" s="168"/>
      <c r="CSV243" s="168"/>
      <c r="CSW243" s="168"/>
      <c r="CSX243" s="168"/>
      <c r="CSY243" s="168"/>
      <c r="CSZ243" s="168"/>
      <c r="CTA243" s="168"/>
      <c r="CTB243" s="168"/>
      <c r="CTC243" s="168"/>
      <c r="CTD243" s="168"/>
      <c r="CTE243" s="168"/>
      <c r="CTF243" s="168"/>
      <c r="CTG243" s="168"/>
      <c r="CTH243" s="168"/>
      <c r="CTI243" s="168"/>
      <c r="CTJ243" s="168"/>
      <c r="CTK243" s="168"/>
      <c r="CTL243" s="168"/>
      <c r="CTM243" s="168"/>
      <c r="CTN243" s="168"/>
      <c r="CTO243" s="168"/>
      <c r="CTP243" s="168"/>
      <c r="CTQ243" s="168"/>
      <c r="CTR243" s="168"/>
      <c r="CTS243" s="168"/>
      <c r="CTT243" s="168"/>
      <c r="CTU243" s="168"/>
      <c r="CTV243" s="168"/>
      <c r="CTW243" s="168"/>
      <c r="CTX243" s="168"/>
      <c r="CTY243" s="168"/>
      <c r="CTZ243" s="168"/>
      <c r="CUA243" s="168"/>
      <c r="CUB243" s="168"/>
      <c r="CUC243" s="168"/>
      <c r="CUD243" s="168"/>
      <c r="CUE243" s="168"/>
      <c r="CUF243" s="168"/>
      <c r="CUG243" s="168"/>
      <c r="CUH243" s="168"/>
      <c r="CUI243" s="168"/>
      <c r="CUJ243" s="168"/>
      <c r="CUK243" s="168"/>
      <c r="CUL243" s="168"/>
      <c r="CUM243" s="168"/>
      <c r="CUN243" s="168"/>
      <c r="CUO243" s="168"/>
      <c r="CUP243" s="168"/>
      <c r="CUQ243" s="168"/>
      <c r="CUR243" s="168"/>
      <c r="CUS243" s="168"/>
      <c r="CUT243" s="168"/>
      <c r="CUU243" s="168"/>
      <c r="CUV243" s="168"/>
      <c r="CUW243" s="168"/>
      <c r="CUX243" s="168"/>
      <c r="CUY243" s="168"/>
      <c r="CUZ243" s="168"/>
      <c r="CVA243" s="168"/>
      <c r="CVB243" s="168"/>
      <c r="CVC243" s="168"/>
      <c r="CVD243" s="168"/>
      <c r="CVE243" s="168"/>
      <c r="CVF243" s="168"/>
      <c r="CVG243" s="168"/>
      <c r="CVH243" s="168"/>
      <c r="CVI243" s="168"/>
      <c r="CVJ243" s="168"/>
      <c r="CVK243" s="168"/>
      <c r="CVL243" s="168"/>
      <c r="CVM243" s="168"/>
      <c r="CVN243" s="168"/>
      <c r="CVO243" s="168"/>
      <c r="CVP243" s="168"/>
      <c r="CVQ243" s="168"/>
      <c r="CVR243" s="168"/>
      <c r="CVS243" s="168"/>
      <c r="CVT243" s="168"/>
      <c r="CVU243" s="168"/>
      <c r="CVV243" s="168"/>
      <c r="CVW243" s="168"/>
      <c r="CVX243" s="168"/>
      <c r="CVY243" s="168"/>
      <c r="CVZ243" s="168"/>
      <c r="CWA243" s="168"/>
      <c r="CWB243" s="168"/>
      <c r="CWC243" s="168"/>
      <c r="CWD243" s="168"/>
      <c r="CWE243" s="168"/>
      <c r="CWF243" s="168"/>
      <c r="CWG243" s="168"/>
      <c r="CWH243" s="168"/>
      <c r="CWI243" s="168"/>
      <c r="CWJ243" s="168"/>
      <c r="CWK243" s="168"/>
      <c r="CWL243" s="168"/>
      <c r="CWM243" s="168"/>
      <c r="CWN243" s="168"/>
      <c r="CWO243" s="168"/>
      <c r="CWP243" s="168"/>
      <c r="CWQ243" s="168"/>
      <c r="CWR243" s="168"/>
      <c r="CWS243" s="168"/>
      <c r="CWT243" s="168"/>
      <c r="CWU243" s="168"/>
      <c r="CWV243" s="168"/>
      <c r="CWW243" s="168"/>
      <c r="CWX243" s="168"/>
      <c r="CWY243" s="168"/>
      <c r="CWZ243" s="168"/>
      <c r="CXA243" s="168"/>
      <c r="CXB243" s="168"/>
      <c r="CXC243" s="168"/>
      <c r="CXD243" s="168"/>
      <c r="CXE243" s="168"/>
      <c r="CXF243" s="168"/>
      <c r="CXG243" s="168"/>
      <c r="CXH243" s="168"/>
      <c r="CXI243" s="168"/>
      <c r="CXJ243" s="168"/>
      <c r="CXK243" s="168"/>
      <c r="CXL243" s="168"/>
      <c r="CXM243" s="168"/>
      <c r="CXN243" s="168"/>
      <c r="CXO243" s="168"/>
      <c r="CXP243" s="168"/>
      <c r="CXQ243" s="168"/>
      <c r="CXR243" s="168"/>
      <c r="CXS243" s="168"/>
      <c r="CXT243" s="168"/>
      <c r="CXU243" s="168"/>
      <c r="CXV243" s="168"/>
      <c r="CXW243" s="168"/>
      <c r="CXX243" s="168"/>
      <c r="CXY243" s="168"/>
      <c r="CXZ243" s="168"/>
      <c r="CYA243" s="168"/>
      <c r="CYB243" s="168"/>
      <c r="CYC243" s="168"/>
      <c r="CYD243" s="168"/>
      <c r="CYE243" s="168"/>
      <c r="CYF243" s="168"/>
      <c r="CYG243" s="168"/>
      <c r="CYH243" s="168"/>
      <c r="CYI243" s="168"/>
      <c r="CYJ243" s="168"/>
      <c r="CYK243" s="168"/>
      <c r="CYL243" s="168"/>
      <c r="CYM243" s="168"/>
      <c r="CYN243" s="168"/>
      <c r="CYO243" s="168"/>
      <c r="CYP243" s="168"/>
      <c r="CYQ243" s="168"/>
      <c r="CYR243" s="168"/>
      <c r="CYS243" s="168"/>
      <c r="CYT243" s="168"/>
      <c r="CYU243" s="168"/>
      <c r="CYV243" s="168"/>
      <c r="CYW243" s="168"/>
      <c r="CYX243" s="168"/>
      <c r="CYY243" s="168"/>
      <c r="CYZ243" s="168"/>
      <c r="CZA243" s="168"/>
      <c r="CZB243" s="168"/>
      <c r="CZC243" s="168"/>
      <c r="CZD243" s="168"/>
      <c r="CZE243" s="168"/>
      <c r="CZF243" s="168"/>
      <c r="CZG243" s="168"/>
      <c r="CZH243" s="168"/>
      <c r="CZI243" s="168"/>
      <c r="CZJ243" s="168"/>
      <c r="CZK243" s="168"/>
      <c r="CZL243" s="168"/>
      <c r="CZM243" s="168"/>
      <c r="CZN243" s="168"/>
      <c r="CZO243" s="168"/>
      <c r="CZP243" s="168"/>
      <c r="CZQ243" s="168"/>
      <c r="CZR243" s="168"/>
      <c r="CZS243" s="168"/>
      <c r="CZT243" s="168"/>
      <c r="CZU243" s="168"/>
      <c r="CZV243" s="168"/>
      <c r="CZW243" s="168"/>
      <c r="CZX243" s="168"/>
      <c r="CZY243" s="168"/>
      <c r="CZZ243" s="168"/>
      <c r="DAA243" s="168"/>
      <c r="DAB243" s="168"/>
      <c r="DAC243" s="168"/>
      <c r="DAD243" s="168"/>
      <c r="DAE243" s="168"/>
      <c r="DAF243" s="168"/>
      <c r="DAG243" s="168"/>
      <c r="DAH243" s="168"/>
      <c r="DAI243" s="168"/>
      <c r="DAJ243" s="168"/>
      <c r="DAK243" s="168"/>
      <c r="DAL243" s="168"/>
      <c r="DAM243" s="168"/>
      <c r="DAN243" s="168"/>
      <c r="DAO243" s="168"/>
      <c r="DAP243" s="168"/>
      <c r="DAQ243" s="168"/>
      <c r="DAR243" s="168"/>
      <c r="DAS243" s="168"/>
      <c r="DAT243" s="168"/>
      <c r="DAU243" s="168"/>
      <c r="DAV243" s="168"/>
      <c r="DAW243" s="168"/>
      <c r="DAX243" s="168"/>
      <c r="DAY243" s="168"/>
      <c r="DAZ243" s="168"/>
      <c r="DBA243" s="168"/>
      <c r="DBB243" s="168"/>
      <c r="DBC243" s="168"/>
      <c r="DBD243" s="168"/>
      <c r="DBE243" s="168"/>
      <c r="DBF243" s="168"/>
      <c r="DBG243" s="168"/>
      <c r="DBH243" s="168"/>
      <c r="DBI243" s="168"/>
      <c r="DBJ243" s="168"/>
      <c r="DBK243" s="168"/>
      <c r="DBL243" s="168"/>
      <c r="DBM243" s="168"/>
      <c r="DBN243" s="168"/>
      <c r="DBO243" s="168"/>
      <c r="DBP243" s="168"/>
      <c r="DBQ243" s="168"/>
      <c r="DBR243" s="168"/>
      <c r="DBS243" s="168"/>
      <c r="DBT243" s="168"/>
      <c r="DBU243" s="168"/>
      <c r="DBV243" s="168"/>
      <c r="DBW243" s="168"/>
      <c r="DBX243" s="168"/>
      <c r="DBY243" s="168"/>
      <c r="DBZ243" s="168"/>
      <c r="DCA243" s="168"/>
      <c r="DCB243" s="168"/>
      <c r="DCC243" s="168"/>
      <c r="DCD243" s="168"/>
      <c r="DCE243" s="168"/>
      <c r="DCF243" s="168"/>
      <c r="DCG243" s="168"/>
      <c r="DCH243" s="168"/>
      <c r="DCI243" s="168"/>
      <c r="DCJ243" s="168"/>
      <c r="DCK243" s="168"/>
      <c r="DCL243" s="168"/>
      <c r="DCM243" s="168"/>
      <c r="DCN243" s="168"/>
      <c r="DCO243" s="168"/>
      <c r="DCP243" s="168"/>
      <c r="DCQ243" s="168"/>
      <c r="DCR243" s="168"/>
      <c r="DCS243" s="168"/>
      <c r="DCT243" s="168"/>
      <c r="DCU243" s="168"/>
      <c r="DCV243" s="168"/>
      <c r="DCW243" s="168"/>
      <c r="DCX243" s="168"/>
      <c r="DCY243" s="168"/>
      <c r="DCZ243" s="168"/>
      <c r="DDA243" s="168"/>
      <c r="DDB243" s="168"/>
      <c r="DDC243" s="168"/>
      <c r="DDD243" s="168"/>
      <c r="DDE243" s="168"/>
      <c r="DDF243" s="168"/>
      <c r="DDG243" s="168"/>
      <c r="DDH243" s="168"/>
      <c r="DDI243" s="168"/>
      <c r="DDJ243" s="168"/>
      <c r="DDK243" s="168"/>
      <c r="DDL243" s="168"/>
      <c r="DDM243" s="168"/>
      <c r="DDN243" s="168"/>
      <c r="DDO243" s="168"/>
      <c r="DDP243" s="168"/>
      <c r="DDQ243" s="168"/>
      <c r="DDR243" s="168"/>
      <c r="DDS243" s="168"/>
      <c r="DDT243" s="168"/>
      <c r="DDU243" s="168"/>
      <c r="DDV243" s="168"/>
      <c r="DDW243" s="168"/>
      <c r="DDX243" s="168"/>
      <c r="DDY243" s="168"/>
      <c r="DDZ243" s="168"/>
      <c r="DEA243" s="168"/>
      <c r="DEB243" s="168"/>
      <c r="DEC243" s="168"/>
      <c r="DED243" s="168"/>
      <c r="DEE243" s="168"/>
      <c r="DEF243" s="168"/>
      <c r="DEG243" s="168"/>
      <c r="DEH243" s="168"/>
      <c r="DEI243" s="168"/>
      <c r="DEJ243" s="168"/>
      <c r="DEK243" s="168"/>
      <c r="DEL243" s="168"/>
      <c r="DEM243" s="168"/>
      <c r="DEN243" s="168"/>
      <c r="DEO243" s="168"/>
      <c r="DEP243" s="168"/>
      <c r="DEQ243" s="168"/>
      <c r="DER243" s="168"/>
      <c r="DES243" s="168"/>
      <c r="DET243" s="168"/>
      <c r="DEU243" s="168"/>
      <c r="DEV243" s="168"/>
      <c r="DEW243" s="168"/>
      <c r="DEX243" s="168"/>
      <c r="DEY243" s="168"/>
      <c r="DEZ243" s="168"/>
      <c r="DFA243" s="168"/>
      <c r="DFB243" s="168"/>
      <c r="DFC243" s="168"/>
      <c r="DFD243" s="168"/>
      <c r="DFE243" s="168"/>
      <c r="DFF243" s="168"/>
      <c r="DFG243" s="168"/>
      <c r="DFH243" s="168"/>
      <c r="DFI243" s="168"/>
      <c r="DFJ243" s="168"/>
      <c r="DFK243" s="168"/>
      <c r="DFL243" s="168"/>
      <c r="DFM243" s="168"/>
      <c r="DFN243" s="168"/>
      <c r="DFO243" s="168"/>
      <c r="DFP243" s="168"/>
      <c r="DFQ243" s="168"/>
      <c r="DFR243" s="168"/>
      <c r="DFS243" s="168"/>
      <c r="DFT243" s="168"/>
      <c r="DFU243" s="168"/>
      <c r="DFV243" s="168"/>
      <c r="DFW243" s="168"/>
      <c r="DFX243" s="168"/>
      <c r="DFY243" s="168"/>
      <c r="DFZ243" s="168"/>
      <c r="DGA243" s="168"/>
      <c r="DGB243" s="168"/>
      <c r="DGC243" s="168"/>
      <c r="DGD243" s="168"/>
      <c r="DGE243" s="168"/>
      <c r="DGF243" s="168"/>
      <c r="DGG243" s="168"/>
      <c r="DGH243" s="168"/>
      <c r="DGI243" s="168"/>
      <c r="DGJ243" s="168"/>
      <c r="DGK243" s="168"/>
      <c r="DGL243" s="168"/>
      <c r="DGM243" s="168"/>
      <c r="DGN243" s="168"/>
      <c r="DGO243" s="168"/>
      <c r="DGP243" s="168"/>
      <c r="DGQ243" s="168"/>
      <c r="DGR243" s="168"/>
      <c r="DGS243" s="168"/>
      <c r="DGT243" s="168"/>
      <c r="DGU243" s="168"/>
      <c r="DGV243" s="168"/>
      <c r="DGW243" s="168"/>
      <c r="DGX243" s="168"/>
      <c r="DGY243" s="168"/>
      <c r="DGZ243" s="168"/>
      <c r="DHA243" s="168"/>
      <c r="DHB243" s="168"/>
      <c r="DHC243" s="168"/>
      <c r="DHD243" s="168"/>
      <c r="DHE243" s="168"/>
      <c r="DHF243" s="168"/>
      <c r="DHG243" s="168"/>
      <c r="DHH243" s="168"/>
      <c r="DHI243" s="168"/>
      <c r="DHJ243" s="168"/>
      <c r="DHK243" s="168"/>
      <c r="DHL243" s="168"/>
      <c r="DHM243" s="168"/>
      <c r="DHN243" s="168"/>
      <c r="DHO243" s="168"/>
      <c r="DHP243" s="168"/>
      <c r="DHQ243" s="168"/>
      <c r="DHR243" s="168"/>
      <c r="DHS243" s="168"/>
      <c r="DHT243" s="168"/>
      <c r="DHU243" s="168"/>
      <c r="DHV243" s="168"/>
      <c r="DHW243" s="168"/>
      <c r="DHX243" s="168"/>
      <c r="DHY243" s="168"/>
      <c r="DHZ243" s="168"/>
      <c r="DIA243" s="168"/>
      <c r="DIB243" s="168"/>
      <c r="DIC243" s="168"/>
      <c r="DID243" s="168"/>
      <c r="DIE243" s="168"/>
      <c r="DIF243" s="168"/>
      <c r="DIG243" s="168"/>
      <c r="DIH243" s="168"/>
      <c r="DII243" s="168"/>
      <c r="DIJ243" s="168"/>
      <c r="DIK243" s="168"/>
      <c r="DIL243" s="168"/>
      <c r="DIM243" s="168"/>
      <c r="DIN243" s="168"/>
      <c r="DIO243" s="168"/>
      <c r="DIP243" s="168"/>
      <c r="DIQ243" s="168"/>
      <c r="DIR243" s="168"/>
      <c r="DIS243" s="168"/>
      <c r="DIT243" s="168"/>
      <c r="DIU243" s="168"/>
      <c r="DIV243" s="168"/>
      <c r="DIW243" s="168"/>
      <c r="DIX243" s="168"/>
      <c r="DIY243" s="168"/>
      <c r="DIZ243" s="168"/>
      <c r="DJA243" s="168"/>
      <c r="DJB243" s="168"/>
      <c r="DJC243" s="168"/>
      <c r="DJD243" s="168"/>
      <c r="DJE243" s="168"/>
      <c r="DJF243" s="168"/>
      <c r="DJG243" s="168"/>
      <c r="DJH243" s="168"/>
      <c r="DJI243" s="168"/>
      <c r="DJJ243" s="168"/>
      <c r="DJK243" s="168"/>
      <c r="DJL243" s="168"/>
      <c r="DJM243" s="168"/>
      <c r="DJN243" s="168"/>
      <c r="DJO243" s="168"/>
      <c r="DJP243" s="168"/>
      <c r="DJQ243" s="168"/>
      <c r="DJR243" s="168"/>
      <c r="DJS243" s="168"/>
      <c r="DJT243" s="168"/>
      <c r="DJU243" s="168"/>
      <c r="DJV243" s="168"/>
      <c r="DJW243" s="168"/>
      <c r="DJX243" s="168"/>
      <c r="DJY243" s="168"/>
      <c r="DJZ243" s="168"/>
      <c r="DKA243" s="168"/>
      <c r="DKB243" s="168"/>
      <c r="DKC243" s="168"/>
      <c r="DKD243" s="168"/>
      <c r="DKE243" s="168"/>
      <c r="DKF243" s="168"/>
      <c r="DKG243" s="168"/>
      <c r="DKH243" s="168"/>
      <c r="DKI243" s="168"/>
      <c r="DKJ243" s="168"/>
      <c r="DKK243" s="168"/>
      <c r="DKL243" s="168"/>
      <c r="DKM243" s="168"/>
      <c r="DKN243" s="168"/>
      <c r="DKO243" s="168"/>
      <c r="DKP243" s="168"/>
      <c r="DKQ243" s="168"/>
      <c r="DKR243" s="168"/>
      <c r="DKS243" s="168"/>
      <c r="DKT243" s="168"/>
      <c r="DKU243" s="168"/>
      <c r="DKV243" s="168"/>
      <c r="DKW243" s="168"/>
      <c r="DKX243" s="168"/>
      <c r="DKY243" s="168"/>
      <c r="DKZ243" s="168"/>
      <c r="DLA243" s="168"/>
      <c r="DLB243" s="168"/>
      <c r="DLC243" s="168"/>
      <c r="DLD243" s="168"/>
      <c r="DLE243" s="168"/>
      <c r="DLF243" s="168"/>
      <c r="DLG243" s="168"/>
      <c r="DLH243" s="168"/>
      <c r="DLI243" s="168"/>
      <c r="DLJ243" s="168"/>
      <c r="DLK243" s="168"/>
      <c r="DLL243" s="168"/>
      <c r="DLM243" s="168"/>
      <c r="DLN243" s="168"/>
      <c r="DLO243" s="168"/>
      <c r="DLP243" s="168"/>
      <c r="DLQ243" s="168"/>
      <c r="DLR243" s="168"/>
      <c r="DLS243" s="168"/>
      <c r="DLT243" s="168"/>
      <c r="DLU243" s="168"/>
      <c r="DLV243" s="168"/>
      <c r="DLW243" s="168"/>
      <c r="DLX243" s="168"/>
      <c r="DLY243" s="168"/>
      <c r="DLZ243" s="168"/>
      <c r="DMA243" s="168"/>
      <c r="DMB243" s="168"/>
      <c r="DMC243" s="168"/>
      <c r="DMD243" s="168"/>
      <c r="DME243" s="168"/>
      <c r="DMF243" s="168"/>
      <c r="DMG243" s="168"/>
      <c r="DMH243" s="168"/>
      <c r="DMI243" s="168"/>
      <c r="DMJ243" s="168"/>
      <c r="DMK243" s="168"/>
      <c r="DML243" s="168"/>
      <c r="DMM243" s="168"/>
      <c r="DMN243" s="168"/>
      <c r="DMO243" s="168"/>
      <c r="DMP243" s="168"/>
      <c r="DMQ243" s="168"/>
      <c r="DMR243" s="168"/>
      <c r="DMS243" s="168"/>
      <c r="DMT243" s="168"/>
      <c r="DMU243" s="168"/>
      <c r="DMV243" s="168"/>
      <c r="DMW243" s="168"/>
      <c r="DMX243" s="168"/>
      <c r="DMY243" s="168"/>
      <c r="DMZ243" s="168"/>
      <c r="DNA243" s="168"/>
      <c r="DNB243" s="168"/>
      <c r="DNC243" s="168"/>
      <c r="DND243" s="168"/>
      <c r="DNE243" s="168"/>
      <c r="DNF243" s="168"/>
      <c r="DNG243" s="168"/>
      <c r="DNH243" s="168"/>
      <c r="DNI243" s="168"/>
      <c r="DNJ243" s="168"/>
      <c r="DNK243" s="168"/>
      <c r="DNL243" s="168"/>
      <c r="DNM243" s="168"/>
      <c r="DNN243" s="168"/>
      <c r="DNO243" s="168"/>
      <c r="DNP243" s="168"/>
      <c r="DNQ243" s="168"/>
      <c r="DNR243" s="168"/>
      <c r="DNS243" s="168"/>
      <c r="DNT243" s="168"/>
      <c r="DNU243" s="168"/>
      <c r="DNV243" s="168"/>
      <c r="DNW243" s="168"/>
      <c r="DNX243" s="168"/>
      <c r="DNY243" s="168"/>
      <c r="DNZ243" s="168"/>
      <c r="DOA243" s="168"/>
      <c r="DOB243" s="168"/>
      <c r="DOC243" s="168"/>
      <c r="DOD243" s="168"/>
      <c r="DOE243" s="168"/>
      <c r="DOF243" s="168"/>
      <c r="DOG243" s="168"/>
      <c r="DOH243" s="168"/>
      <c r="DOI243" s="168"/>
      <c r="DOJ243" s="168"/>
      <c r="DOK243" s="168"/>
      <c r="DOL243" s="168"/>
      <c r="DOM243" s="168"/>
      <c r="DON243" s="168"/>
      <c r="DOO243" s="168"/>
      <c r="DOP243" s="168"/>
      <c r="DOQ243" s="168"/>
      <c r="DOR243" s="168"/>
      <c r="DOS243" s="168"/>
      <c r="DOT243" s="168"/>
      <c r="DOU243" s="168"/>
      <c r="DOV243" s="168"/>
      <c r="DOW243" s="168"/>
      <c r="DOX243" s="168"/>
      <c r="DOY243" s="168"/>
      <c r="DOZ243" s="168"/>
      <c r="DPA243" s="168"/>
      <c r="DPB243" s="168"/>
      <c r="DPC243" s="168"/>
      <c r="DPD243" s="168"/>
      <c r="DPE243" s="168"/>
      <c r="DPF243" s="168"/>
      <c r="DPG243" s="168"/>
      <c r="DPH243" s="168"/>
      <c r="DPI243" s="168"/>
      <c r="DPJ243" s="168"/>
      <c r="DPK243" s="168"/>
      <c r="DPL243" s="168"/>
      <c r="DPM243" s="168"/>
      <c r="DPN243" s="168"/>
      <c r="DPO243" s="168"/>
      <c r="DPP243" s="168"/>
      <c r="DPQ243" s="168"/>
      <c r="DPR243" s="168"/>
      <c r="DPS243" s="168"/>
      <c r="DPT243" s="168"/>
      <c r="DPU243" s="168"/>
      <c r="DPV243" s="168"/>
      <c r="DPW243" s="168"/>
      <c r="DPX243" s="168"/>
      <c r="DPY243" s="168"/>
      <c r="DPZ243" s="168"/>
      <c r="DQA243" s="168"/>
      <c r="DQB243" s="168"/>
      <c r="DQC243" s="168"/>
      <c r="DQD243" s="168"/>
      <c r="DQE243" s="168"/>
      <c r="DQF243" s="168"/>
      <c r="DQG243" s="168"/>
      <c r="DQH243" s="168"/>
      <c r="DQI243" s="168"/>
      <c r="DQJ243" s="168"/>
      <c r="DQK243" s="168"/>
      <c r="DQL243" s="168"/>
      <c r="DQM243" s="168"/>
      <c r="DQN243" s="168"/>
      <c r="DQO243" s="168"/>
      <c r="DQP243" s="168"/>
      <c r="DQQ243" s="168"/>
      <c r="DQR243" s="168"/>
      <c r="DQS243" s="168"/>
      <c r="DQT243" s="168"/>
      <c r="DQU243" s="168"/>
      <c r="DQV243" s="168"/>
      <c r="DQW243" s="168"/>
      <c r="DQX243" s="168"/>
      <c r="DQY243" s="168"/>
      <c r="DQZ243" s="168"/>
      <c r="DRA243" s="168"/>
      <c r="DRB243" s="168"/>
      <c r="DRC243" s="168"/>
      <c r="DRD243" s="168"/>
      <c r="DRE243" s="168"/>
      <c r="DRF243" s="168"/>
      <c r="DRG243" s="168"/>
      <c r="DRH243" s="168"/>
      <c r="DRI243" s="168"/>
      <c r="DRJ243" s="168"/>
      <c r="DRK243" s="168"/>
      <c r="DRL243" s="168"/>
      <c r="DRM243" s="168"/>
      <c r="DRN243" s="168"/>
      <c r="DRO243" s="168"/>
      <c r="DRP243" s="168"/>
      <c r="DRQ243" s="168"/>
      <c r="DRR243" s="168"/>
      <c r="DRS243" s="168"/>
      <c r="DRT243" s="168"/>
      <c r="DRU243" s="168"/>
      <c r="DRV243" s="168"/>
      <c r="DRW243" s="168"/>
      <c r="DRX243" s="168"/>
      <c r="DRY243" s="168"/>
      <c r="DRZ243" s="168"/>
      <c r="DSA243" s="168"/>
      <c r="DSB243" s="168"/>
      <c r="DSC243" s="168"/>
      <c r="DSD243" s="168"/>
      <c r="DSE243" s="168"/>
      <c r="DSF243" s="168"/>
      <c r="DSG243" s="168"/>
      <c r="DSH243" s="168"/>
      <c r="DSI243" s="168"/>
      <c r="DSJ243" s="168"/>
      <c r="DSK243" s="168"/>
      <c r="DSL243" s="168"/>
      <c r="DSM243" s="168"/>
      <c r="DSN243" s="168"/>
      <c r="DSO243" s="168"/>
      <c r="DSP243" s="168"/>
      <c r="DSQ243" s="168"/>
      <c r="DSR243" s="168"/>
      <c r="DSS243" s="168"/>
      <c r="DST243" s="168"/>
      <c r="DSU243" s="168"/>
      <c r="DSV243" s="168"/>
      <c r="DSW243" s="168"/>
      <c r="DSX243" s="168"/>
      <c r="DSY243" s="168"/>
      <c r="DSZ243" s="168"/>
      <c r="DTA243" s="168"/>
      <c r="DTB243" s="168"/>
      <c r="DTC243" s="168"/>
      <c r="DTD243" s="168"/>
      <c r="DTE243" s="168"/>
      <c r="DTF243" s="168"/>
      <c r="DTG243" s="168"/>
      <c r="DTH243" s="168"/>
      <c r="DTI243" s="168"/>
      <c r="DTJ243" s="168"/>
      <c r="DTK243" s="168"/>
      <c r="DTL243" s="168"/>
      <c r="DTM243" s="168"/>
      <c r="DTN243" s="168"/>
      <c r="DTO243" s="168"/>
      <c r="DTP243" s="168"/>
      <c r="DTQ243" s="168"/>
      <c r="DTR243" s="168"/>
      <c r="DTS243" s="168"/>
      <c r="DTT243" s="168"/>
      <c r="DTU243" s="168"/>
      <c r="DTV243" s="168"/>
      <c r="DTW243" s="168"/>
      <c r="DTX243" s="168"/>
      <c r="DTY243" s="168"/>
      <c r="DTZ243" s="168"/>
      <c r="DUA243" s="168"/>
      <c r="DUB243" s="168"/>
      <c r="DUC243" s="168"/>
      <c r="DUD243" s="168"/>
      <c r="DUE243" s="168"/>
      <c r="DUF243" s="168"/>
      <c r="DUG243" s="168"/>
      <c r="DUH243" s="168"/>
      <c r="DUI243" s="168"/>
      <c r="DUJ243" s="168"/>
      <c r="DUK243" s="168"/>
      <c r="DUL243" s="168"/>
      <c r="DUM243" s="168"/>
      <c r="DUN243" s="168"/>
      <c r="DUO243" s="168"/>
      <c r="DUP243" s="168"/>
      <c r="DUQ243" s="168"/>
      <c r="DUR243" s="168"/>
      <c r="DUS243" s="168"/>
      <c r="DUT243" s="168"/>
      <c r="DUU243" s="168"/>
      <c r="DUV243" s="168"/>
      <c r="DUW243" s="168"/>
      <c r="DUX243" s="168"/>
      <c r="DUY243" s="168"/>
      <c r="DUZ243" s="168"/>
      <c r="DVA243" s="168"/>
      <c r="DVB243" s="168"/>
      <c r="DVC243" s="168"/>
      <c r="DVD243" s="168"/>
      <c r="DVE243" s="168"/>
      <c r="DVF243" s="168"/>
      <c r="DVG243" s="168"/>
      <c r="DVH243" s="168"/>
      <c r="DVI243" s="168"/>
      <c r="DVJ243" s="168"/>
      <c r="DVK243" s="168"/>
      <c r="DVL243" s="168"/>
      <c r="DVM243" s="168"/>
      <c r="DVN243" s="168"/>
      <c r="DVO243" s="168"/>
      <c r="DVP243" s="168"/>
      <c r="DVQ243" s="168"/>
      <c r="DVR243" s="168"/>
      <c r="DVS243" s="168"/>
      <c r="DVT243" s="168"/>
      <c r="DVU243" s="168"/>
      <c r="DVV243" s="168"/>
      <c r="DVW243" s="168"/>
      <c r="DVX243" s="168"/>
      <c r="DVY243" s="168"/>
      <c r="DVZ243" s="168"/>
      <c r="DWA243" s="168"/>
      <c r="DWB243" s="168"/>
      <c r="DWC243" s="168"/>
      <c r="DWD243" s="168"/>
      <c r="DWE243" s="168"/>
      <c r="DWF243" s="168"/>
      <c r="DWG243" s="168"/>
      <c r="DWH243" s="168"/>
      <c r="DWI243" s="168"/>
      <c r="DWJ243" s="168"/>
      <c r="DWK243" s="168"/>
      <c r="DWL243" s="168"/>
      <c r="DWM243" s="168"/>
      <c r="DWN243" s="168"/>
      <c r="DWO243" s="168"/>
      <c r="DWP243" s="168"/>
      <c r="DWQ243" s="168"/>
      <c r="DWR243" s="168"/>
      <c r="DWS243" s="168"/>
      <c r="DWT243" s="168"/>
      <c r="DWU243" s="168"/>
      <c r="DWV243" s="168"/>
      <c r="DWW243" s="168"/>
      <c r="DWX243" s="168"/>
      <c r="DWY243" s="168"/>
      <c r="DWZ243" s="168"/>
      <c r="DXA243" s="168"/>
      <c r="DXB243" s="168"/>
      <c r="DXC243" s="168"/>
      <c r="DXD243" s="168"/>
      <c r="DXE243" s="168"/>
      <c r="DXF243" s="168"/>
      <c r="DXG243" s="168"/>
      <c r="DXH243" s="168"/>
      <c r="DXI243" s="168"/>
      <c r="DXJ243" s="168"/>
      <c r="DXK243" s="168"/>
      <c r="DXL243" s="168"/>
      <c r="DXM243" s="168"/>
      <c r="DXN243" s="168"/>
      <c r="DXO243" s="168"/>
      <c r="DXP243" s="168"/>
      <c r="DXQ243" s="168"/>
      <c r="DXR243" s="168"/>
      <c r="DXS243" s="168"/>
      <c r="DXT243" s="168"/>
      <c r="DXU243" s="168"/>
      <c r="DXV243" s="168"/>
      <c r="DXW243" s="168"/>
      <c r="DXX243" s="168"/>
      <c r="DXY243" s="168"/>
      <c r="DXZ243" s="168"/>
      <c r="DYA243" s="168"/>
      <c r="DYB243" s="168"/>
      <c r="DYC243" s="168"/>
      <c r="DYD243" s="168"/>
      <c r="DYE243" s="168"/>
      <c r="DYF243" s="168"/>
      <c r="DYG243" s="168"/>
      <c r="DYH243" s="168"/>
      <c r="DYI243" s="168"/>
      <c r="DYJ243" s="168"/>
      <c r="DYK243" s="168"/>
      <c r="DYL243" s="168"/>
      <c r="DYM243" s="168"/>
      <c r="DYN243" s="168"/>
      <c r="DYO243" s="168"/>
      <c r="DYP243" s="168"/>
      <c r="DYQ243" s="168"/>
      <c r="DYR243" s="168"/>
      <c r="DYS243" s="168"/>
      <c r="DYT243" s="168"/>
      <c r="DYU243" s="168"/>
      <c r="DYV243" s="168"/>
      <c r="DYW243" s="168"/>
      <c r="DYX243" s="168"/>
      <c r="DYY243" s="168"/>
      <c r="DYZ243" s="168"/>
      <c r="DZA243" s="168"/>
      <c r="DZB243" s="168"/>
      <c r="DZC243" s="168"/>
      <c r="DZD243" s="168"/>
      <c r="DZE243" s="168"/>
      <c r="DZF243" s="168"/>
      <c r="DZG243" s="168"/>
      <c r="DZH243" s="168"/>
      <c r="DZI243" s="168"/>
      <c r="DZJ243" s="168"/>
      <c r="DZK243" s="168"/>
      <c r="DZL243" s="168"/>
      <c r="DZM243" s="168"/>
      <c r="DZN243" s="168"/>
      <c r="DZO243" s="168"/>
      <c r="DZP243" s="168"/>
      <c r="DZQ243" s="168"/>
      <c r="DZR243" s="168"/>
      <c r="DZS243" s="168"/>
      <c r="DZT243" s="168"/>
      <c r="DZU243" s="168"/>
      <c r="DZV243" s="168"/>
      <c r="DZW243" s="168"/>
      <c r="DZX243" s="168"/>
      <c r="DZY243" s="168"/>
      <c r="DZZ243" s="168"/>
      <c r="EAA243" s="168"/>
      <c r="EAB243" s="168"/>
      <c r="EAC243" s="168"/>
      <c r="EAD243" s="168"/>
      <c r="EAE243" s="168"/>
      <c r="EAF243" s="168"/>
      <c r="EAG243" s="168"/>
      <c r="EAH243" s="168"/>
      <c r="EAI243" s="168"/>
      <c r="EAJ243" s="168"/>
      <c r="EAK243" s="168"/>
      <c r="EAL243" s="168"/>
      <c r="EAM243" s="168"/>
      <c r="EAN243" s="168"/>
      <c r="EAO243" s="168"/>
      <c r="EAP243" s="168"/>
      <c r="EAQ243" s="168"/>
      <c r="EAR243" s="168"/>
      <c r="EAS243" s="168"/>
      <c r="EAT243" s="168"/>
      <c r="EAU243" s="168"/>
      <c r="EAV243" s="168"/>
      <c r="EAW243" s="168"/>
      <c r="EAX243" s="168"/>
      <c r="EAY243" s="168"/>
      <c r="EAZ243" s="168"/>
      <c r="EBA243" s="168"/>
      <c r="EBB243" s="168"/>
      <c r="EBC243" s="168"/>
      <c r="EBD243" s="168"/>
      <c r="EBE243" s="168"/>
      <c r="EBF243" s="168"/>
      <c r="EBG243" s="168"/>
      <c r="EBH243" s="168"/>
      <c r="EBI243" s="168"/>
      <c r="EBJ243" s="168"/>
      <c r="EBK243" s="168"/>
      <c r="EBL243" s="168"/>
      <c r="EBM243" s="168"/>
      <c r="EBN243" s="168"/>
      <c r="EBO243" s="168"/>
      <c r="EBP243" s="168"/>
      <c r="EBQ243" s="168"/>
      <c r="EBR243" s="168"/>
      <c r="EBS243" s="168"/>
      <c r="EBT243" s="168"/>
      <c r="EBU243" s="168"/>
      <c r="EBV243" s="168"/>
      <c r="EBW243" s="168"/>
      <c r="EBX243" s="168"/>
      <c r="EBY243" s="168"/>
      <c r="EBZ243" s="168"/>
      <c r="ECA243" s="168"/>
      <c r="ECB243" s="168"/>
      <c r="ECC243" s="168"/>
      <c r="ECD243" s="168"/>
      <c r="ECE243" s="168"/>
      <c r="ECF243" s="168"/>
      <c r="ECG243" s="168"/>
      <c r="ECH243" s="168"/>
      <c r="ECI243" s="168"/>
      <c r="ECJ243" s="168"/>
      <c r="ECK243" s="168"/>
      <c r="ECL243" s="168"/>
      <c r="ECM243" s="168"/>
      <c r="ECN243" s="168"/>
      <c r="ECO243" s="168"/>
      <c r="ECP243" s="168"/>
      <c r="ECQ243" s="168"/>
      <c r="ECR243" s="168"/>
      <c r="ECS243" s="168"/>
      <c r="ECT243" s="168"/>
      <c r="ECU243" s="168"/>
      <c r="ECV243" s="168"/>
      <c r="ECW243" s="168"/>
      <c r="ECX243" s="168"/>
      <c r="ECY243" s="168"/>
      <c r="ECZ243" s="168"/>
      <c r="EDA243" s="168"/>
      <c r="EDB243" s="168"/>
      <c r="EDC243" s="168"/>
      <c r="EDD243" s="168"/>
      <c r="EDE243" s="168"/>
      <c r="EDF243" s="168"/>
      <c r="EDG243" s="168"/>
      <c r="EDH243" s="168"/>
      <c r="EDI243" s="168"/>
      <c r="EDJ243" s="168"/>
      <c r="EDK243" s="168"/>
      <c r="EDL243" s="168"/>
      <c r="EDM243" s="168"/>
      <c r="EDN243" s="168"/>
      <c r="EDO243" s="168"/>
      <c r="EDP243" s="168"/>
      <c r="EDQ243" s="168"/>
      <c r="EDR243" s="168"/>
      <c r="EDS243" s="168"/>
      <c r="EDT243" s="168"/>
      <c r="EDU243" s="168"/>
      <c r="EDV243" s="168"/>
      <c r="EDW243" s="168"/>
      <c r="EDX243" s="168"/>
      <c r="EDY243" s="168"/>
      <c r="EDZ243" s="168"/>
      <c r="EEA243" s="168"/>
      <c r="EEB243" s="168"/>
      <c r="EEC243" s="168"/>
      <c r="EED243" s="168"/>
      <c r="EEE243" s="168"/>
      <c r="EEF243" s="168"/>
      <c r="EEG243" s="168"/>
      <c r="EEH243" s="168"/>
      <c r="EEI243" s="168"/>
      <c r="EEJ243" s="168"/>
      <c r="EEK243" s="168"/>
      <c r="EEL243" s="168"/>
      <c r="EEM243" s="168"/>
      <c r="EEN243" s="168"/>
      <c r="EEO243" s="168"/>
      <c r="EEP243" s="168"/>
      <c r="EEQ243" s="168"/>
      <c r="EER243" s="168"/>
      <c r="EES243" s="168"/>
      <c r="EET243" s="168"/>
      <c r="EEU243" s="168"/>
      <c r="EEV243" s="168"/>
      <c r="EEW243" s="168"/>
      <c r="EEX243" s="168"/>
      <c r="EEY243" s="168"/>
      <c r="EEZ243" s="168"/>
      <c r="EFA243" s="168"/>
      <c r="EFB243" s="168"/>
      <c r="EFC243" s="168"/>
      <c r="EFD243" s="168"/>
      <c r="EFE243" s="168"/>
      <c r="EFF243" s="168"/>
      <c r="EFG243" s="168"/>
      <c r="EFH243" s="168"/>
      <c r="EFI243" s="168"/>
      <c r="EFJ243" s="168"/>
      <c r="EFK243" s="168"/>
      <c r="EFL243" s="168"/>
      <c r="EFM243" s="168"/>
      <c r="EFN243" s="168"/>
      <c r="EFO243" s="168"/>
      <c r="EFP243" s="168"/>
      <c r="EFQ243" s="168"/>
      <c r="EFR243" s="168"/>
      <c r="EFS243" s="168"/>
      <c r="EFT243" s="168"/>
      <c r="EFU243" s="168"/>
      <c r="EFV243" s="168"/>
      <c r="EFW243" s="168"/>
      <c r="EFX243" s="168"/>
      <c r="EFY243" s="168"/>
      <c r="EFZ243" s="168"/>
      <c r="EGA243" s="168"/>
      <c r="EGB243" s="168"/>
      <c r="EGC243" s="168"/>
      <c r="EGD243" s="168"/>
      <c r="EGE243" s="168"/>
      <c r="EGF243" s="168"/>
      <c r="EGG243" s="168"/>
      <c r="EGH243" s="168"/>
      <c r="EGI243" s="168"/>
      <c r="EGJ243" s="168"/>
      <c r="EGK243" s="168"/>
      <c r="EGL243" s="168"/>
      <c r="EGM243" s="168"/>
      <c r="EGN243" s="168"/>
      <c r="EGO243" s="168"/>
      <c r="EGP243" s="168"/>
      <c r="EGQ243" s="168"/>
      <c r="EGR243" s="168"/>
      <c r="EGS243" s="168"/>
      <c r="EGT243" s="168"/>
      <c r="EGU243" s="168"/>
      <c r="EGV243" s="168"/>
      <c r="EGW243" s="168"/>
      <c r="EGX243" s="168"/>
      <c r="EGY243" s="168"/>
      <c r="EGZ243" s="168"/>
      <c r="EHA243" s="168"/>
      <c r="EHB243" s="168"/>
      <c r="EHC243" s="168"/>
      <c r="EHD243" s="168"/>
      <c r="EHE243" s="168"/>
      <c r="EHF243" s="168"/>
      <c r="EHG243" s="168"/>
      <c r="EHH243" s="168"/>
      <c r="EHI243" s="168"/>
      <c r="EHJ243" s="168"/>
      <c r="EHK243" s="168"/>
      <c r="EHL243" s="168"/>
      <c r="EHM243" s="168"/>
      <c r="EHN243" s="168"/>
      <c r="EHO243" s="168"/>
      <c r="EHP243" s="168"/>
      <c r="EHQ243" s="168"/>
      <c r="EHR243" s="168"/>
      <c r="EHS243" s="168"/>
      <c r="EHT243" s="168"/>
      <c r="EHU243" s="168"/>
      <c r="EHV243" s="168"/>
      <c r="EHW243" s="168"/>
      <c r="EHX243" s="168"/>
      <c r="EHY243" s="168"/>
      <c r="EHZ243" s="168"/>
      <c r="EIA243" s="168"/>
      <c r="EIB243" s="168"/>
      <c r="EIC243" s="168"/>
      <c r="EID243" s="168"/>
      <c r="EIE243" s="168"/>
      <c r="EIF243" s="168"/>
      <c r="EIG243" s="168"/>
      <c r="EIH243" s="168"/>
      <c r="EII243" s="168"/>
      <c r="EIJ243" s="168"/>
      <c r="EIK243" s="168"/>
      <c r="EIL243" s="168"/>
      <c r="EIM243" s="168"/>
      <c r="EIN243" s="168"/>
      <c r="EIO243" s="168"/>
      <c r="EIP243" s="168"/>
      <c r="EIQ243" s="168"/>
      <c r="EIR243" s="168"/>
      <c r="EIS243" s="168"/>
      <c r="EIT243" s="168"/>
      <c r="EIU243" s="168"/>
      <c r="EIV243" s="168"/>
      <c r="EIW243" s="168"/>
      <c r="EIX243" s="168"/>
      <c r="EIY243" s="168"/>
      <c r="EIZ243" s="168"/>
      <c r="EJA243" s="168"/>
      <c r="EJB243" s="168"/>
      <c r="EJC243" s="168"/>
      <c r="EJD243" s="168"/>
      <c r="EJE243" s="168"/>
      <c r="EJF243" s="168"/>
      <c r="EJG243" s="168"/>
      <c r="EJH243" s="168"/>
      <c r="EJI243" s="168"/>
      <c r="EJJ243" s="168"/>
      <c r="EJK243" s="168"/>
      <c r="EJL243" s="168"/>
      <c r="EJM243" s="168"/>
      <c r="EJN243" s="168"/>
      <c r="EJO243" s="168"/>
      <c r="EJP243" s="168"/>
      <c r="EJQ243" s="168"/>
      <c r="EJR243" s="168"/>
      <c r="EJS243" s="168"/>
      <c r="EJT243" s="168"/>
      <c r="EJU243" s="168"/>
      <c r="EJV243" s="168"/>
      <c r="EJW243" s="168"/>
      <c r="EJX243" s="168"/>
      <c r="EJY243" s="168"/>
      <c r="EJZ243" s="168"/>
      <c r="EKA243" s="168"/>
      <c r="EKB243" s="168"/>
      <c r="EKC243" s="168"/>
      <c r="EKD243" s="168"/>
      <c r="EKE243" s="168"/>
      <c r="EKF243" s="168"/>
      <c r="EKG243" s="168"/>
      <c r="EKH243" s="168"/>
      <c r="EKI243" s="168"/>
      <c r="EKJ243" s="168"/>
      <c r="EKK243" s="168"/>
      <c r="EKL243" s="168"/>
      <c r="EKM243" s="168"/>
      <c r="EKN243" s="168"/>
      <c r="EKO243" s="168"/>
      <c r="EKP243" s="168"/>
      <c r="EKQ243" s="168"/>
      <c r="EKR243" s="168"/>
      <c r="EKS243" s="168"/>
      <c r="EKT243" s="168"/>
      <c r="EKU243" s="168"/>
      <c r="EKV243" s="168"/>
      <c r="EKW243" s="168"/>
      <c r="EKX243" s="168"/>
      <c r="EKY243" s="168"/>
      <c r="EKZ243" s="168"/>
      <c r="ELA243" s="168"/>
      <c r="ELB243" s="168"/>
      <c r="ELC243" s="168"/>
      <c r="ELD243" s="168"/>
      <c r="ELE243" s="168"/>
      <c r="ELF243" s="168"/>
      <c r="ELG243" s="168"/>
      <c r="ELH243" s="168"/>
      <c r="ELI243" s="168"/>
      <c r="ELJ243" s="168"/>
      <c r="ELK243" s="168"/>
      <c r="ELL243" s="168"/>
      <c r="ELM243" s="168"/>
      <c r="ELN243" s="168"/>
      <c r="ELO243" s="168"/>
      <c r="ELP243" s="168"/>
      <c r="ELQ243" s="168"/>
      <c r="ELR243" s="168"/>
      <c r="ELS243" s="168"/>
      <c r="ELT243" s="168"/>
      <c r="ELU243" s="168"/>
      <c r="ELV243" s="168"/>
      <c r="ELW243" s="168"/>
      <c r="ELX243" s="168"/>
      <c r="ELY243" s="168"/>
      <c r="ELZ243" s="168"/>
      <c r="EMA243" s="168"/>
      <c r="EMB243" s="168"/>
      <c r="EMC243" s="168"/>
      <c r="EMD243" s="168"/>
      <c r="EME243" s="168"/>
      <c r="EMF243" s="168"/>
      <c r="EMG243" s="168"/>
      <c r="EMH243" s="168"/>
      <c r="EMI243" s="168"/>
      <c r="EMJ243" s="168"/>
      <c r="EMK243" s="168"/>
      <c r="EML243" s="168"/>
      <c r="EMM243" s="168"/>
      <c r="EMN243" s="168"/>
      <c r="EMO243" s="168"/>
      <c r="EMP243" s="168"/>
      <c r="EMQ243" s="168"/>
      <c r="EMR243" s="168"/>
      <c r="EMS243" s="168"/>
      <c r="EMT243" s="168"/>
      <c r="EMU243" s="168"/>
      <c r="EMV243" s="168"/>
      <c r="EMW243" s="168"/>
      <c r="EMX243" s="168"/>
      <c r="EMY243" s="168"/>
      <c r="EMZ243" s="168"/>
      <c r="ENA243" s="168"/>
      <c r="ENB243" s="168"/>
      <c r="ENC243" s="168"/>
      <c r="END243" s="168"/>
      <c r="ENE243" s="168"/>
      <c r="ENF243" s="168"/>
      <c r="ENG243" s="168"/>
      <c r="ENH243" s="168"/>
      <c r="ENI243" s="168"/>
      <c r="ENJ243" s="168"/>
      <c r="ENK243" s="168"/>
      <c r="ENL243" s="168"/>
      <c r="ENM243" s="168"/>
      <c r="ENN243" s="168"/>
      <c r="ENO243" s="168"/>
      <c r="ENP243" s="168"/>
      <c r="ENQ243" s="168"/>
      <c r="ENR243" s="168"/>
      <c r="ENS243" s="168"/>
      <c r="ENT243" s="168"/>
      <c r="ENU243" s="168"/>
      <c r="ENV243" s="168"/>
      <c r="ENW243" s="168"/>
      <c r="ENX243" s="168"/>
      <c r="ENY243" s="168"/>
      <c r="ENZ243" s="168"/>
      <c r="EOA243" s="168"/>
      <c r="EOB243" s="168"/>
      <c r="EOC243" s="168"/>
      <c r="EOD243" s="168"/>
      <c r="EOE243" s="168"/>
      <c r="EOF243" s="168"/>
      <c r="EOG243" s="168"/>
      <c r="EOH243" s="168"/>
      <c r="EOI243" s="168"/>
      <c r="EOJ243" s="168"/>
      <c r="EOK243" s="168"/>
      <c r="EOL243" s="168"/>
      <c r="EOM243" s="168"/>
      <c r="EON243" s="168"/>
      <c r="EOO243" s="168"/>
      <c r="EOP243" s="168"/>
      <c r="EOQ243" s="168"/>
      <c r="EOR243" s="168"/>
      <c r="EOS243" s="168"/>
      <c r="EOT243" s="168"/>
      <c r="EOU243" s="168"/>
      <c r="EOV243" s="168"/>
      <c r="EOW243" s="168"/>
      <c r="EOX243" s="168"/>
      <c r="EOY243" s="168"/>
      <c r="EOZ243" s="168"/>
      <c r="EPA243" s="168"/>
      <c r="EPB243" s="168"/>
      <c r="EPC243" s="168"/>
      <c r="EPD243" s="168"/>
      <c r="EPE243" s="168"/>
      <c r="EPF243" s="168"/>
      <c r="EPG243" s="168"/>
      <c r="EPH243" s="168"/>
      <c r="EPI243" s="168"/>
      <c r="EPJ243" s="168"/>
      <c r="EPK243" s="168"/>
      <c r="EPL243" s="168"/>
      <c r="EPM243" s="168"/>
      <c r="EPN243" s="168"/>
      <c r="EPO243" s="168"/>
      <c r="EPP243" s="168"/>
      <c r="EPQ243" s="168"/>
      <c r="EPR243" s="168"/>
      <c r="EPS243" s="168"/>
      <c r="EPT243" s="168"/>
      <c r="EPU243" s="168"/>
      <c r="EPV243" s="168"/>
      <c r="EPW243" s="168"/>
      <c r="EPX243" s="168"/>
      <c r="EPY243" s="168"/>
      <c r="EPZ243" s="168"/>
      <c r="EQA243" s="168"/>
      <c r="EQB243" s="168"/>
      <c r="EQC243" s="168"/>
      <c r="EQD243" s="168"/>
      <c r="EQE243" s="168"/>
      <c r="EQF243" s="168"/>
      <c r="EQG243" s="168"/>
      <c r="EQH243" s="168"/>
      <c r="EQI243" s="168"/>
      <c r="EQJ243" s="168"/>
      <c r="EQK243" s="168"/>
      <c r="EQL243" s="168"/>
      <c r="EQM243" s="168"/>
      <c r="EQN243" s="168"/>
      <c r="EQO243" s="168"/>
      <c r="EQP243" s="168"/>
      <c r="EQQ243" s="168"/>
      <c r="EQR243" s="168"/>
      <c r="EQS243" s="168"/>
      <c r="EQT243" s="168"/>
      <c r="EQU243" s="168"/>
      <c r="EQV243" s="168"/>
      <c r="EQW243" s="168"/>
      <c r="EQX243" s="168"/>
      <c r="EQY243" s="168"/>
      <c r="EQZ243" s="168"/>
      <c r="ERA243" s="168"/>
      <c r="ERB243" s="168"/>
      <c r="ERC243" s="168"/>
      <c r="ERD243" s="168"/>
      <c r="ERE243" s="168"/>
      <c r="ERF243" s="168"/>
      <c r="ERG243" s="168"/>
      <c r="ERH243" s="168"/>
      <c r="ERI243" s="168"/>
      <c r="ERJ243" s="168"/>
      <c r="ERK243" s="168"/>
      <c r="ERL243" s="168"/>
      <c r="ERM243" s="168"/>
      <c r="ERN243" s="168"/>
      <c r="ERO243" s="168"/>
      <c r="ERP243" s="168"/>
      <c r="ERQ243" s="168"/>
      <c r="ERR243" s="168"/>
      <c r="ERS243" s="168"/>
      <c r="ERT243" s="168"/>
      <c r="ERU243" s="168"/>
      <c r="ERV243" s="168"/>
      <c r="ERW243" s="168"/>
      <c r="ERX243" s="168"/>
      <c r="ERY243" s="168"/>
      <c r="ERZ243" s="168"/>
      <c r="ESA243" s="168"/>
      <c r="ESB243" s="168"/>
      <c r="ESC243" s="168"/>
      <c r="ESD243" s="168"/>
      <c r="ESE243" s="168"/>
      <c r="ESF243" s="168"/>
      <c r="ESG243" s="168"/>
      <c r="ESH243" s="168"/>
      <c r="ESI243" s="168"/>
      <c r="ESJ243" s="168"/>
      <c r="ESK243" s="168"/>
      <c r="ESL243" s="168"/>
      <c r="ESM243" s="168"/>
      <c r="ESN243" s="168"/>
      <c r="ESO243" s="168"/>
      <c r="ESP243" s="168"/>
      <c r="ESQ243" s="168"/>
      <c r="ESR243" s="168"/>
      <c r="ESS243" s="168"/>
      <c r="EST243" s="168"/>
      <c r="ESU243" s="168"/>
      <c r="ESV243" s="168"/>
      <c r="ESW243" s="168"/>
      <c r="ESX243" s="168"/>
      <c r="ESY243" s="168"/>
      <c r="ESZ243" s="168"/>
      <c r="ETA243" s="168"/>
      <c r="ETB243" s="168"/>
      <c r="ETC243" s="168"/>
      <c r="ETD243" s="168"/>
      <c r="ETE243" s="168"/>
      <c r="ETF243" s="168"/>
      <c r="ETG243" s="168"/>
      <c r="ETH243" s="168"/>
      <c r="ETI243" s="168"/>
      <c r="ETJ243" s="168"/>
      <c r="ETK243" s="168"/>
      <c r="ETL243" s="168"/>
      <c r="ETM243" s="168"/>
      <c r="ETN243" s="168"/>
      <c r="ETO243" s="168"/>
      <c r="ETP243" s="168"/>
      <c r="ETQ243" s="168"/>
      <c r="ETR243" s="168"/>
      <c r="ETS243" s="168"/>
      <c r="ETT243" s="168"/>
      <c r="ETU243" s="168"/>
      <c r="ETV243" s="168"/>
      <c r="ETW243" s="168"/>
      <c r="ETX243" s="168"/>
      <c r="ETY243" s="168"/>
      <c r="ETZ243" s="168"/>
      <c r="EUA243" s="168"/>
      <c r="EUB243" s="168"/>
      <c r="EUC243" s="168"/>
      <c r="EUD243" s="168"/>
      <c r="EUE243" s="168"/>
      <c r="EUF243" s="168"/>
      <c r="EUG243" s="168"/>
      <c r="EUH243" s="168"/>
      <c r="EUI243" s="168"/>
      <c r="EUJ243" s="168"/>
      <c r="EUK243" s="168"/>
      <c r="EUL243" s="168"/>
      <c r="EUM243" s="168"/>
      <c r="EUN243" s="168"/>
      <c r="EUO243" s="168"/>
      <c r="EUP243" s="168"/>
      <c r="EUQ243" s="168"/>
      <c r="EUR243" s="168"/>
      <c r="EUS243" s="168"/>
      <c r="EUT243" s="168"/>
      <c r="EUU243" s="168"/>
      <c r="EUV243" s="168"/>
      <c r="EUW243" s="168"/>
      <c r="EUX243" s="168"/>
      <c r="EUY243" s="168"/>
      <c r="EUZ243" s="168"/>
      <c r="EVA243" s="168"/>
      <c r="EVB243" s="168"/>
      <c r="EVC243" s="168"/>
      <c r="EVD243" s="168"/>
      <c r="EVE243" s="168"/>
      <c r="EVF243" s="168"/>
      <c r="EVG243" s="168"/>
      <c r="EVH243" s="168"/>
      <c r="EVI243" s="168"/>
      <c r="EVJ243" s="168"/>
      <c r="EVK243" s="168"/>
      <c r="EVL243" s="168"/>
      <c r="EVM243" s="168"/>
      <c r="EVN243" s="168"/>
      <c r="EVO243" s="168"/>
      <c r="EVP243" s="168"/>
      <c r="EVQ243" s="168"/>
      <c r="EVR243" s="168"/>
      <c r="EVS243" s="168"/>
      <c r="EVT243" s="168"/>
      <c r="EVU243" s="168"/>
      <c r="EVV243" s="168"/>
      <c r="EVW243" s="168"/>
      <c r="EVX243" s="168"/>
      <c r="EVY243" s="168"/>
      <c r="EVZ243" s="168"/>
      <c r="EWA243" s="168"/>
      <c r="EWB243" s="168"/>
      <c r="EWC243" s="168"/>
      <c r="EWD243" s="168"/>
      <c r="EWE243" s="168"/>
      <c r="EWF243" s="168"/>
      <c r="EWG243" s="168"/>
      <c r="EWH243" s="168"/>
      <c r="EWI243" s="168"/>
      <c r="EWJ243" s="168"/>
      <c r="EWK243" s="168"/>
      <c r="EWL243" s="168"/>
      <c r="EWM243" s="168"/>
      <c r="EWN243" s="168"/>
      <c r="EWO243" s="168"/>
      <c r="EWP243" s="168"/>
      <c r="EWQ243" s="168"/>
      <c r="EWR243" s="168"/>
      <c r="EWS243" s="168"/>
      <c r="EWT243" s="168"/>
      <c r="EWU243" s="168"/>
      <c r="EWV243" s="168"/>
      <c r="EWW243" s="168"/>
      <c r="EWX243" s="168"/>
      <c r="EWY243" s="168"/>
      <c r="EWZ243" s="168"/>
      <c r="EXA243" s="168"/>
      <c r="EXB243" s="168"/>
      <c r="EXC243" s="168"/>
      <c r="EXD243" s="168"/>
      <c r="EXE243" s="168"/>
      <c r="EXF243" s="168"/>
      <c r="EXG243" s="168"/>
      <c r="EXH243" s="168"/>
      <c r="EXI243" s="168"/>
      <c r="EXJ243" s="168"/>
      <c r="EXK243" s="168"/>
      <c r="EXL243" s="168"/>
      <c r="EXM243" s="168"/>
      <c r="EXN243" s="168"/>
      <c r="EXO243" s="168"/>
      <c r="EXP243" s="168"/>
      <c r="EXQ243" s="168"/>
      <c r="EXR243" s="168"/>
      <c r="EXS243" s="168"/>
      <c r="EXT243" s="168"/>
      <c r="EXU243" s="168"/>
      <c r="EXV243" s="168"/>
      <c r="EXW243" s="168"/>
      <c r="EXX243" s="168"/>
      <c r="EXY243" s="168"/>
      <c r="EXZ243" s="168"/>
      <c r="EYA243" s="168"/>
      <c r="EYB243" s="168"/>
      <c r="EYC243" s="168"/>
      <c r="EYD243" s="168"/>
      <c r="EYE243" s="168"/>
      <c r="EYF243" s="168"/>
      <c r="EYG243" s="168"/>
      <c r="EYH243" s="168"/>
      <c r="EYI243" s="168"/>
      <c r="EYJ243" s="168"/>
      <c r="EYK243" s="168"/>
      <c r="EYL243" s="168"/>
      <c r="EYM243" s="168"/>
      <c r="EYN243" s="168"/>
      <c r="EYO243" s="168"/>
      <c r="EYP243" s="168"/>
      <c r="EYQ243" s="168"/>
      <c r="EYR243" s="168"/>
      <c r="EYS243" s="168"/>
      <c r="EYT243" s="168"/>
      <c r="EYU243" s="168"/>
      <c r="EYV243" s="168"/>
      <c r="EYW243" s="168"/>
      <c r="EYX243" s="168"/>
      <c r="EYY243" s="168"/>
      <c r="EYZ243" s="168"/>
      <c r="EZA243" s="168"/>
      <c r="EZB243" s="168"/>
      <c r="EZC243" s="168"/>
      <c r="EZD243" s="168"/>
      <c r="EZE243" s="168"/>
      <c r="EZF243" s="168"/>
      <c r="EZG243" s="168"/>
      <c r="EZH243" s="168"/>
      <c r="EZI243" s="168"/>
      <c r="EZJ243" s="168"/>
      <c r="EZK243" s="168"/>
      <c r="EZL243" s="168"/>
      <c r="EZM243" s="168"/>
      <c r="EZN243" s="168"/>
      <c r="EZO243" s="168"/>
      <c r="EZP243" s="168"/>
      <c r="EZQ243" s="168"/>
      <c r="EZR243" s="168"/>
      <c r="EZS243" s="168"/>
      <c r="EZT243" s="168"/>
      <c r="EZU243" s="168"/>
      <c r="EZV243" s="168"/>
      <c r="EZW243" s="168"/>
      <c r="EZX243" s="168"/>
      <c r="EZY243" s="168"/>
      <c r="EZZ243" s="168"/>
      <c r="FAA243" s="168"/>
      <c r="FAB243" s="168"/>
      <c r="FAC243" s="168"/>
      <c r="FAD243" s="168"/>
      <c r="FAE243" s="168"/>
      <c r="FAF243" s="168"/>
      <c r="FAG243" s="168"/>
      <c r="FAH243" s="168"/>
      <c r="FAI243" s="168"/>
      <c r="FAJ243" s="168"/>
      <c r="FAK243" s="168"/>
      <c r="FAL243" s="168"/>
      <c r="FAM243" s="168"/>
      <c r="FAN243" s="168"/>
      <c r="FAO243" s="168"/>
      <c r="FAP243" s="168"/>
      <c r="FAQ243" s="168"/>
      <c r="FAR243" s="168"/>
      <c r="FAS243" s="168"/>
      <c r="FAT243" s="168"/>
      <c r="FAU243" s="168"/>
      <c r="FAV243" s="168"/>
      <c r="FAW243" s="168"/>
      <c r="FAX243" s="168"/>
      <c r="FAY243" s="168"/>
      <c r="FAZ243" s="168"/>
      <c r="FBA243" s="168"/>
      <c r="FBB243" s="168"/>
      <c r="FBC243" s="168"/>
      <c r="FBD243" s="168"/>
      <c r="FBE243" s="168"/>
      <c r="FBF243" s="168"/>
      <c r="FBG243" s="168"/>
      <c r="FBH243" s="168"/>
      <c r="FBI243" s="168"/>
      <c r="FBJ243" s="168"/>
      <c r="FBK243" s="168"/>
      <c r="FBL243" s="168"/>
      <c r="FBM243" s="168"/>
      <c r="FBN243" s="168"/>
      <c r="FBO243" s="168"/>
      <c r="FBP243" s="168"/>
      <c r="FBQ243" s="168"/>
      <c r="FBR243" s="168"/>
      <c r="FBS243" s="168"/>
      <c r="FBT243" s="168"/>
      <c r="FBU243" s="168"/>
      <c r="FBV243" s="168"/>
      <c r="FBW243" s="168"/>
      <c r="FBX243" s="168"/>
      <c r="FBY243" s="168"/>
      <c r="FBZ243" s="168"/>
      <c r="FCA243" s="168"/>
      <c r="FCB243" s="168"/>
      <c r="FCC243" s="168"/>
      <c r="FCD243" s="168"/>
      <c r="FCE243" s="168"/>
      <c r="FCF243" s="168"/>
      <c r="FCG243" s="168"/>
      <c r="FCH243" s="168"/>
      <c r="FCI243" s="168"/>
      <c r="FCJ243" s="168"/>
      <c r="FCK243" s="168"/>
      <c r="FCL243" s="168"/>
      <c r="FCM243" s="168"/>
      <c r="FCN243" s="168"/>
      <c r="FCO243" s="168"/>
      <c r="FCP243" s="168"/>
      <c r="FCQ243" s="168"/>
      <c r="FCR243" s="168"/>
      <c r="FCS243" s="168"/>
      <c r="FCT243" s="168"/>
      <c r="FCU243" s="168"/>
      <c r="FCV243" s="168"/>
      <c r="FCW243" s="168"/>
      <c r="FCX243" s="168"/>
      <c r="FCY243" s="168"/>
      <c r="FCZ243" s="168"/>
      <c r="FDA243" s="168"/>
      <c r="FDB243" s="168"/>
      <c r="FDC243" s="168"/>
      <c r="FDD243" s="168"/>
      <c r="FDE243" s="168"/>
      <c r="FDF243" s="168"/>
      <c r="FDG243" s="168"/>
      <c r="FDH243" s="168"/>
      <c r="FDI243" s="168"/>
      <c r="FDJ243" s="168"/>
      <c r="FDK243" s="168"/>
      <c r="FDL243" s="168"/>
      <c r="FDM243" s="168"/>
      <c r="FDN243" s="168"/>
      <c r="FDO243" s="168"/>
      <c r="FDP243" s="168"/>
      <c r="FDQ243" s="168"/>
      <c r="FDR243" s="168"/>
      <c r="FDS243" s="168"/>
      <c r="FDT243" s="168"/>
      <c r="FDU243" s="168"/>
      <c r="FDV243" s="168"/>
      <c r="FDW243" s="168"/>
      <c r="FDX243" s="168"/>
      <c r="FDY243" s="168"/>
      <c r="FDZ243" s="168"/>
      <c r="FEA243" s="168"/>
      <c r="FEB243" s="168"/>
      <c r="FEC243" s="168"/>
      <c r="FED243" s="168"/>
      <c r="FEE243" s="168"/>
      <c r="FEF243" s="168"/>
      <c r="FEG243" s="168"/>
      <c r="FEH243" s="168"/>
      <c r="FEI243" s="168"/>
      <c r="FEJ243" s="168"/>
      <c r="FEK243" s="168"/>
      <c r="FEL243" s="168"/>
      <c r="FEM243" s="168"/>
      <c r="FEN243" s="168"/>
      <c r="FEO243" s="168"/>
      <c r="FEP243" s="168"/>
      <c r="FEQ243" s="168"/>
      <c r="FER243" s="168"/>
      <c r="FES243" s="168"/>
      <c r="FET243" s="168"/>
      <c r="FEU243" s="168"/>
      <c r="FEV243" s="168"/>
      <c r="FEW243" s="168"/>
      <c r="FEX243" s="168"/>
      <c r="FEY243" s="168"/>
      <c r="FEZ243" s="168"/>
      <c r="FFA243" s="168"/>
      <c r="FFB243" s="168"/>
      <c r="FFC243" s="168"/>
      <c r="FFD243" s="168"/>
      <c r="FFE243" s="168"/>
      <c r="FFF243" s="168"/>
      <c r="FFG243" s="168"/>
      <c r="FFH243" s="168"/>
      <c r="FFI243" s="168"/>
      <c r="FFJ243" s="168"/>
      <c r="FFK243" s="168"/>
      <c r="FFL243" s="168"/>
      <c r="FFM243" s="168"/>
      <c r="FFN243" s="168"/>
      <c r="FFO243" s="168"/>
      <c r="FFP243" s="168"/>
      <c r="FFQ243" s="168"/>
      <c r="FFR243" s="168"/>
      <c r="FFS243" s="168"/>
      <c r="FFT243" s="168"/>
      <c r="FFU243" s="168"/>
      <c r="FFV243" s="168"/>
      <c r="FFW243" s="168"/>
      <c r="FFX243" s="168"/>
      <c r="FFY243" s="168"/>
      <c r="FFZ243" s="168"/>
      <c r="FGA243" s="168"/>
      <c r="FGB243" s="168"/>
      <c r="FGC243" s="168"/>
      <c r="FGD243" s="168"/>
      <c r="FGE243" s="168"/>
      <c r="FGF243" s="168"/>
      <c r="FGG243" s="168"/>
      <c r="FGH243" s="168"/>
      <c r="FGI243" s="168"/>
      <c r="FGJ243" s="168"/>
      <c r="FGK243" s="168"/>
      <c r="FGL243" s="168"/>
      <c r="FGM243" s="168"/>
      <c r="FGN243" s="168"/>
      <c r="FGO243" s="168"/>
      <c r="FGP243" s="168"/>
      <c r="FGQ243" s="168"/>
      <c r="FGR243" s="168"/>
      <c r="FGS243" s="168"/>
      <c r="FGT243" s="168"/>
      <c r="FGU243" s="168"/>
      <c r="FGV243" s="168"/>
      <c r="FGW243" s="168"/>
      <c r="FGX243" s="168"/>
      <c r="FGY243" s="168"/>
      <c r="FGZ243" s="168"/>
      <c r="FHA243" s="168"/>
      <c r="FHB243" s="168"/>
      <c r="FHC243" s="168"/>
      <c r="FHD243" s="168"/>
      <c r="FHE243" s="168"/>
      <c r="FHF243" s="168"/>
      <c r="FHG243" s="168"/>
      <c r="FHH243" s="168"/>
      <c r="FHI243" s="168"/>
      <c r="FHJ243" s="168"/>
      <c r="FHK243" s="168"/>
      <c r="FHL243" s="168"/>
      <c r="FHM243" s="168"/>
      <c r="FHN243" s="168"/>
      <c r="FHO243" s="168"/>
      <c r="FHP243" s="168"/>
      <c r="FHQ243" s="168"/>
      <c r="FHR243" s="168"/>
      <c r="FHS243" s="168"/>
      <c r="FHT243" s="168"/>
      <c r="FHU243" s="168"/>
      <c r="FHV243" s="168"/>
      <c r="FHW243" s="168"/>
      <c r="FHX243" s="168"/>
      <c r="FHY243" s="168"/>
      <c r="FHZ243" s="168"/>
      <c r="FIA243" s="168"/>
      <c r="FIB243" s="168"/>
      <c r="FIC243" s="168"/>
      <c r="FID243" s="168"/>
      <c r="FIE243" s="168"/>
      <c r="FIF243" s="168"/>
      <c r="FIG243" s="168"/>
      <c r="FIH243" s="168"/>
      <c r="FII243" s="168"/>
      <c r="FIJ243" s="168"/>
      <c r="FIK243" s="168"/>
      <c r="FIL243" s="168"/>
      <c r="FIM243" s="168"/>
      <c r="FIN243" s="168"/>
      <c r="FIO243" s="168"/>
      <c r="FIP243" s="168"/>
      <c r="FIQ243" s="168"/>
      <c r="FIR243" s="168"/>
      <c r="FIS243" s="168"/>
      <c r="FIT243" s="168"/>
      <c r="FIU243" s="168"/>
      <c r="FIV243" s="168"/>
      <c r="FIW243" s="168"/>
      <c r="FIX243" s="168"/>
      <c r="FIY243" s="168"/>
      <c r="FIZ243" s="168"/>
      <c r="FJA243" s="168"/>
      <c r="FJB243" s="168"/>
      <c r="FJC243" s="168"/>
      <c r="FJD243" s="168"/>
      <c r="FJE243" s="168"/>
      <c r="FJF243" s="168"/>
      <c r="FJG243" s="168"/>
      <c r="FJH243" s="168"/>
      <c r="FJI243" s="168"/>
      <c r="FJJ243" s="168"/>
      <c r="FJK243" s="168"/>
      <c r="FJL243" s="168"/>
      <c r="FJM243" s="168"/>
      <c r="FJN243" s="168"/>
      <c r="FJO243" s="168"/>
      <c r="FJP243" s="168"/>
      <c r="FJQ243" s="168"/>
      <c r="FJR243" s="168"/>
      <c r="FJS243" s="168"/>
      <c r="FJT243" s="168"/>
      <c r="FJU243" s="168"/>
      <c r="FJV243" s="168"/>
      <c r="FJW243" s="168"/>
      <c r="FJX243" s="168"/>
      <c r="FJY243" s="168"/>
      <c r="FJZ243" s="168"/>
      <c r="FKA243" s="168"/>
      <c r="FKB243" s="168"/>
      <c r="FKC243" s="168"/>
      <c r="FKD243" s="168"/>
      <c r="FKE243" s="168"/>
      <c r="FKF243" s="168"/>
      <c r="FKG243" s="168"/>
      <c r="FKH243" s="168"/>
      <c r="FKI243" s="168"/>
      <c r="FKJ243" s="168"/>
      <c r="FKK243" s="168"/>
      <c r="FKL243" s="168"/>
      <c r="FKM243" s="168"/>
      <c r="FKN243" s="168"/>
      <c r="FKO243" s="168"/>
      <c r="FKP243" s="168"/>
      <c r="FKQ243" s="168"/>
      <c r="FKR243" s="168"/>
      <c r="FKS243" s="168"/>
      <c r="FKT243" s="168"/>
      <c r="FKU243" s="168"/>
      <c r="FKV243" s="168"/>
      <c r="FKW243" s="168"/>
      <c r="FKX243" s="168"/>
      <c r="FKY243" s="168"/>
      <c r="FKZ243" s="168"/>
      <c r="FLA243" s="168"/>
      <c r="FLB243" s="168"/>
      <c r="FLC243" s="168"/>
      <c r="FLD243" s="168"/>
      <c r="FLE243" s="168"/>
      <c r="FLF243" s="168"/>
      <c r="FLG243" s="168"/>
      <c r="FLH243" s="168"/>
      <c r="FLI243" s="168"/>
      <c r="FLJ243" s="168"/>
      <c r="FLK243" s="168"/>
      <c r="FLL243" s="168"/>
      <c r="FLM243" s="168"/>
      <c r="FLN243" s="168"/>
      <c r="FLO243" s="168"/>
      <c r="FLP243" s="168"/>
      <c r="FLQ243" s="168"/>
      <c r="FLR243" s="168"/>
      <c r="FLS243" s="168"/>
      <c r="FLT243" s="168"/>
      <c r="FLU243" s="168"/>
      <c r="FLV243" s="168"/>
      <c r="FLW243" s="168"/>
      <c r="FLX243" s="168"/>
      <c r="FLY243" s="168"/>
      <c r="FLZ243" s="168"/>
      <c r="FMA243" s="168"/>
      <c r="FMB243" s="168"/>
      <c r="FMC243" s="168"/>
      <c r="FMD243" s="168"/>
      <c r="FME243" s="168"/>
      <c r="FMF243" s="168"/>
      <c r="FMG243" s="168"/>
      <c r="FMH243" s="168"/>
      <c r="FMI243" s="168"/>
      <c r="FMJ243" s="168"/>
      <c r="FMK243" s="168"/>
      <c r="FML243" s="168"/>
      <c r="FMM243" s="168"/>
      <c r="FMN243" s="168"/>
      <c r="FMO243" s="168"/>
      <c r="FMP243" s="168"/>
      <c r="FMQ243" s="168"/>
      <c r="FMR243" s="168"/>
      <c r="FMS243" s="168"/>
      <c r="FMT243" s="168"/>
      <c r="FMU243" s="168"/>
      <c r="FMV243" s="168"/>
      <c r="FMW243" s="168"/>
      <c r="FMX243" s="168"/>
      <c r="FMY243" s="168"/>
      <c r="FMZ243" s="168"/>
      <c r="FNA243" s="168"/>
      <c r="FNB243" s="168"/>
      <c r="FNC243" s="168"/>
      <c r="FND243" s="168"/>
      <c r="FNE243" s="168"/>
      <c r="FNF243" s="168"/>
      <c r="FNG243" s="168"/>
      <c r="FNH243" s="168"/>
      <c r="FNI243" s="168"/>
      <c r="FNJ243" s="168"/>
      <c r="FNK243" s="168"/>
      <c r="FNL243" s="168"/>
      <c r="FNM243" s="168"/>
      <c r="FNN243" s="168"/>
      <c r="FNO243" s="168"/>
      <c r="FNP243" s="168"/>
      <c r="FNQ243" s="168"/>
      <c r="FNR243" s="168"/>
      <c r="FNS243" s="168"/>
      <c r="FNT243" s="168"/>
      <c r="FNU243" s="168"/>
      <c r="FNV243" s="168"/>
      <c r="FNW243" s="168"/>
      <c r="FNX243" s="168"/>
      <c r="FNY243" s="168"/>
      <c r="FNZ243" s="168"/>
      <c r="FOA243" s="168"/>
      <c r="FOB243" s="168"/>
      <c r="FOC243" s="168"/>
      <c r="FOD243" s="168"/>
      <c r="FOE243" s="168"/>
      <c r="FOF243" s="168"/>
      <c r="FOG243" s="168"/>
      <c r="FOH243" s="168"/>
      <c r="FOI243" s="168"/>
      <c r="FOJ243" s="168"/>
      <c r="FOK243" s="168"/>
      <c r="FOL243" s="168"/>
      <c r="FOM243" s="168"/>
      <c r="FON243" s="168"/>
      <c r="FOO243" s="168"/>
      <c r="FOP243" s="168"/>
      <c r="FOQ243" s="168"/>
      <c r="FOR243" s="168"/>
      <c r="FOS243" s="168"/>
      <c r="FOT243" s="168"/>
      <c r="FOU243" s="168"/>
      <c r="FOV243" s="168"/>
      <c r="FOW243" s="168"/>
      <c r="FOX243" s="168"/>
      <c r="FOY243" s="168"/>
      <c r="FOZ243" s="168"/>
      <c r="FPA243" s="168"/>
      <c r="FPB243" s="168"/>
      <c r="FPC243" s="168"/>
      <c r="FPD243" s="168"/>
      <c r="FPE243" s="168"/>
      <c r="FPF243" s="168"/>
      <c r="FPG243" s="168"/>
      <c r="FPH243" s="168"/>
      <c r="FPI243" s="168"/>
      <c r="FPJ243" s="168"/>
      <c r="FPK243" s="168"/>
      <c r="FPL243" s="168"/>
      <c r="FPM243" s="168"/>
      <c r="FPN243" s="168"/>
      <c r="FPO243" s="168"/>
      <c r="FPP243" s="168"/>
      <c r="FPQ243" s="168"/>
      <c r="FPR243" s="168"/>
      <c r="FPS243" s="168"/>
      <c r="FPT243" s="168"/>
      <c r="FPU243" s="168"/>
      <c r="FPV243" s="168"/>
      <c r="FPW243" s="168"/>
      <c r="FPX243" s="168"/>
      <c r="FPY243" s="168"/>
      <c r="FPZ243" s="168"/>
      <c r="FQA243" s="168"/>
      <c r="FQB243" s="168"/>
      <c r="FQC243" s="168"/>
      <c r="FQD243" s="168"/>
      <c r="FQE243" s="168"/>
      <c r="FQF243" s="168"/>
      <c r="FQG243" s="168"/>
      <c r="FQH243" s="168"/>
      <c r="FQI243" s="168"/>
      <c r="FQJ243" s="168"/>
      <c r="FQK243" s="168"/>
      <c r="FQL243" s="168"/>
      <c r="FQM243" s="168"/>
      <c r="FQN243" s="168"/>
      <c r="FQO243" s="168"/>
      <c r="FQP243" s="168"/>
      <c r="FQQ243" s="168"/>
      <c r="FQR243" s="168"/>
      <c r="FQS243" s="168"/>
      <c r="FQT243" s="168"/>
      <c r="FQU243" s="168"/>
      <c r="FQV243" s="168"/>
      <c r="FQW243" s="168"/>
      <c r="FQX243" s="168"/>
      <c r="FQY243" s="168"/>
      <c r="FQZ243" s="168"/>
      <c r="FRA243" s="168"/>
      <c r="FRB243" s="168"/>
      <c r="FRC243" s="168"/>
      <c r="FRD243" s="168"/>
      <c r="FRE243" s="168"/>
      <c r="FRF243" s="168"/>
      <c r="FRG243" s="168"/>
      <c r="FRH243" s="168"/>
      <c r="FRI243" s="168"/>
      <c r="FRJ243" s="168"/>
      <c r="FRK243" s="168"/>
      <c r="FRL243" s="168"/>
      <c r="FRM243" s="168"/>
      <c r="FRN243" s="168"/>
      <c r="FRO243" s="168"/>
      <c r="FRP243" s="168"/>
      <c r="FRQ243" s="168"/>
      <c r="FRR243" s="168"/>
      <c r="FRS243" s="168"/>
      <c r="FRT243" s="168"/>
      <c r="FRU243" s="168"/>
      <c r="FRV243" s="168"/>
      <c r="FRW243" s="168"/>
      <c r="FRX243" s="168"/>
      <c r="FRY243" s="168"/>
      <c r="FRZ243" s="168"/>
      <c r="FSA243" s="168"/>
      <c r="FSB243" s="168"/>
      <c r="FSC243" s="168"/>
      <c r="FSD243" s="168"/>
      <c r="FSE243" s="168"/>
      <c r="FSF243" s="168"/>
      <c r="FSG243" s="168"/>
      <c r="FSH243" s="168"/>
      <c r="FSI243" s="168"/>
      <c r="FSJ243" s="168"/>
      <c r="FSK243" s="168"/>
      <c r="FSL243" s="168"/>
      <c r="FSM243" s="168"/>
      <c r="FSN243" s="168"/>
      <c r="FSO243" s="168"/>
      <c r="FSP243" s="168"/>
      <c r="FSQ243" s="168"/>
      <c r="FSR243" s="168"/>
      <c r="FSS243" s="168"/>
      <c r="FST243" s="168"/>
      <c r="FSU243" s="168"/>
      <c r="FSV243" s="168"/>
      <c r="FSW243" s="168"/>
      <c r="FSX243" s="168"/>
      <c r="FSY243" s="168"/>
      <c r="FSZ243" s="168"/>
      <c r="FTA243" s="168"/>
      <c r="FTB243" s="168"/>
      <c r="FTC243" s="168"/>
      <c r="FTD243" s="168"/>
      <c r="FTE243" s="168"/>
      <c r="FTF243" s="168"/>
      <c r="FTG243" s="168"/>
      <c r="FTH243" s="168"/>
      <c r="FTI243" s="168"/>
      <c r="FTJ243" s="168"/>
      <c r="FTK243" s="168"/>
      <c r="FTL243" s="168"/>
      <c r="FTM243" s="168"/>
      <c r="FTN243" s="168"/>
      <c r="FTO243" s="168"/>
      <c r="FTP243" s="168"/>
      <c r="FTQ243" s="168"/>
      <c r="FTR243" s="168"/>
      <c r="FTS243" s="168"/>
      <c r="FTT243" s="168"/>
      <c r="FTU243" s="168"/>
      <c r="FTV243" s="168"/>
      <c r="FTW243" s="168"/>
      <c r="FTX243" s="168"/>
      <c r="FTY243" s="168"/>
      <c r="FTZ243" s="168"/>
      <c r="FUA243" s="168"/>
      <c r="FUB243" s="168"/>
      <c r="FUC243" s="168"/>
      <c r="FUD243" s="168"/>
      <c r="FUE243" s="168"/>
      <c r="FUF243" s="168"/>
      <c r="FUG243" s="168"/>
      <c r="FUH243" s="168"/>
      <c r="FUI243" s="168"/>
      <c r="FUJ243" s="168"/>
      <c r="FUK243" s="168"/>
      <c r="FUL243" s="168"/>
      <c r="FUM243" s="168"/>
      <c r="FUN243" s="168"/>
      <c r="FUO243" s="168"/>
      <c r="FUP243" s="168"/>
      <c r="FUQ243" s="168"/>
      <c r="FUR243" s="168"/>
      <c r="FUS243" s="168"/>
      <c r="FUT243" s="168"/>
      <c r="FUU243" s="168"/>
      <c r="FUV243" s="168"/>
      <c r="FUW243" s="168"/>
      <c r="FUX243" s="168"/>
      <c r="FUY243" s="168"/>
      <c r="FUZ243" s="168"/>
      <c r="FVA243" s="168"/>
      <c r="FVB243" s="168"/>
      <c r="FVC243" s="168"/>
      <c r="FVD243" s="168"/>
      <c r="FVE243" s="168"/>
      <c r="FVF243" s="168"/>
      <c r="FVG243" s="168"/>
      <c r="FVH243" s="168"/>
      <c r="FVI243" s="168"/>
      <c r="FVJ243" s="168"/>
      <c r="FVK243" s="168"/>
      <c r="FVL243" s="168"/>
      <c r="FVM243" s="168"/>
      <c r="FVN243" s="168"/>
      <c r="FVO243" s="168"/>
      <c r="FVP243" s="168"/>
      <c r="FVQ243" s="168"/>
      <c r="FVR243" s="168"/>
      <c r="FVS243" s="168"/>
      <c r="FVT243" s="168"/>
      <c r="FVU243" s="168"/>
      <c r="FVV243" s="168"/>
      <c r="FVW243" s="168"/>
      <c r="FVX243" s="168"/>
      <c r="FVY243" s="168"/>
      <c r="FVZ243" s="168"/>
      <c r="FWA243" s="168"/>
      <c r="FWB243" s="168"/>
      <c r="FWC243" s="168"/>
      <c r="FWD243" s="168"/>
      <c r="FWE243" s="168"/>
      <c r="FWF243" s="168"/>
      <c r="FWG243" s="168"/>
      <c r="FWH243" s="168"/>
      <c r="FWI243" s="168"/>
      <c r="FWJ243" s="168"/>
      <c r="FWK243" s="168"/>
      <c r="FWL243" s="168"/>
      <c r="FWM243" s="168"/>
      <c r="FWN243" s="168"/>
      <c r="FWO243" s="168"/>
      <c r="FWP243" s="168"/>
      <c r="FWQ243" s="168"/>
      <c r="FWR243" s="168"/>
      <c r="FWS243" s="168"/>
      <c r="FWT243" s="168"/>
      <c r="FWU243" s="168"/>
      <c r="FWV243" s="168"/>
      <c r="FWW243" s="168"/>
      <c r="FWX243" s="168"/>
      <c r="FWY243" s="168"/>
      <c r="FWZ243" s="168"/>
      <c r="FXA243" s="168"/>
      <c r="FXB243" s="168"/>
      <c r="FXC243" s="168"/>
      <c r="FXD243" s="168"/>
      <c r="FXE243" s="168"/>
      <c r="FXF243" s="168"/>
      <c r="FXG243" s="168"/>
      <c r="FXH243" s="168"/>
      <c r="FXI243" s="168"/>
      <c r="FXJ243" s="168"/>
      <c r="FXK243" s="168"/>
      <c r="FXL243" s="168"/>
      <c r="FXM243" s="168"/>
      <c r="FXN243" s="168"/>
      <c r="FXO243" s="168"/>
      <c r="FXP243" s="168"/>
      <c r="FXQ243" s="168"/>
      <c r="FXR243" s="168"/>
      <c r="FXS243" s="168"/>
      <c r="FXT243" s="168"/>
      <c r="FXU243" s="168"/>
      <c r="FXV243" s="168"/>
      <c r="FXW243" s="168"/>
      <c r="FXX243" s="168"/>
      <c r="FXY243" s="168"/>
      <c r="FXZ243" s="168"/>
      <c r="FYA243" s="168"/>
      <c r="FYB243" s="168"/>
      <c r="FYC243" s="168"/>
      <c r="FYD243" s="168"/>
      <c r="FYE243" s="168"/>
      <c r="FYF243" s="168"/>
      <c r="FYG243" s="168"/>
      <c r="FYH243" s="168"/>
      <c r="FYI243" s="168"/>
      <c r="FYJ243" s="168"/>
      <c r="FYK243" s="168"/>
      <c r="FYL243" s="168"/>
      <c r="FYM243" s="168"/>
      <c r="FYN243" s="168"/>
      <c r="FYO243" s="168"/>
      <c r="FYP243" s="168"/>
      <c r="FYQ243" s="168"/>
      <c r="FYR243" s="168"/>
      <c r="FYS243" s="168"/>
      <c r="FYT243" s="168"/>
      <c r="FYU243" s="168"/>
      <c r="FYV243" s="168"/>
      <c r="FYW243" s="168"/>
      <c r="FYX243" s="168"/>
      <c r="FYY243" s="168"/>
      <c r="FYZ243" s="168"/>
      <c r="FZA243" s="168"/>
      <c r="FZB243" s="168"/>
      <c r="FZC243" s="168"/>
      <c r="FZD243" s="168"/>
      <c r="FZE243" s="168"/>
      <c r="FZF243" s="168"/>
      <c r="FZG243" s="168"/>
      <c r="FZH243" s="168"/>
      <c r="FZI243" s="168"/>
      <c r="FZJ243" s="168"/>
      <c r="FZK243" s="168"/>
      <c r="FZL243" s="168"/>
      <c r="FZM243" s="168"/>
      <c r="FZN243" s="168"/>
      <c r="FZO243" s="168"/>
      <c r="FZP243" s="168"/>
      <c r="FZQ243" s="168"/>
      <c r="FZR243" s="168"/>
      <c r="FZS243" s="168"/>
      <c r="FZT243" s="168"/>
      <c r="FZU243" s="168"/>
      <c r="FZV243" s="168"/>
      <c r="FZW243" s="168"/>
      <c r="FZX243" s="168"/>
      <c r="FZY243" s="168"/>
      <c r="FZZ243" s="168"/>
      <c r="GAA243" s="168"/>
      <c r="GAB243" s="168"/>
      <c r="GAC243" s="168"/>
      <c r="GAD243" s="168"/>
      <c r="GAE243" s="168"/>
      <c r="GAF243" s="168"/>
      <c r="GAG243" s="168"/>
      <c r="GAH243" s="168"/>
      <c r="GAI243" s="168"/>
      <c r="GAJ243" s="168"/>
      <c r="GAK243" s="168"/>
      <c r="GAL243" s="168"/>
      <c r="GAM243" s="168"/>
      <c r="GAN243" s="168"/>
      <c r="GAO243" s="168"/>
      <c r="GAP243" s="168"/>
      <c r="GAQ243" s="168"/>
      <c r="GAR243" s="168"/>
      <c r="GAS243" s="168"/>
      <c r="GAT243" s="168"/>
      <c r="GAU243" s="168"/>
      <c r="GAV243" s="168"/>
      <c r="GAW243" s="168"/>
      <c r="GAX243" s="168"/>
      <c r="GAY243" s="168"/>
      <c r="GAZ243" s="168"/>
      <c r="GBA243" s="168"/>
      <c r="GBB243" s="168"/>
      <c r="GBC243" s="168"/>
      <c r="GBD243" s="168"/>
      <c r="GBE243" s="168"/>
      <c r="GBF243" s="168"/>
      <c r="GBG243" s="168"/>
      <c r="GBH243" s="168"/>
      <c r="GBI243" s="168"/>
      <c r="GBJ243" s="168"/>
      <c r="GBK243" s="168"/>
      <c r="GBL243" s="168"/>
      <c r="GBM243" s="168"/>
      <c r="GBN243" s="168"/>
      <c r="GBO243" s="168"/>
      <c r="GBP243" s="168"/>
      <c r="GBQ243" s="168"/>
      <c r="GBR243" s="168"/>
      <c r="GBS243" s="168"/>
      <c r="GBT243" s="168"/>
      <c r="GBU243" s="168"/>
      <c r="GBV243" s="168"/>
      <c r="GBW243" s="168"/>
      <c r="GBX243" s="168"/>
      <c r="GBY243" s="168"/>
      <c r="GBZ243" s="168"/>
      <c r="GCA243" s="168"/>
      <c r="GCB243" s="168"/>
      <c r="GCC243" s="168"/>
      <c r="GCD243" s="168"/>
      <c r="GCE243" s="168"/>
      <c r="GCF243" s="168"/>
      <c r="GCG243" s="168"/>
      <c r="GCH243" s="168"/>
      <c r="GCI243" s="168"/>
      <c r="GCJ243" s="168"/>
      <c r="GCK243" s="168"/>
      <c r="GCL243" s="168"/>
      <c r="GCM243" s="168"/>
      <c r="GCN243" s="168"/>
      <c r="GCO243" s="168"/>
      <c r="GCP243" s="168"/>
      <c r="GCQ243" s="168"/>
      <c r="GCR243" s="168"/>
      <c r="GCS243" s="168"/>
      <c r="GCT243" s="168"/>
      <c r="GCU243" s="168"/>
      <c r="GCV243" s="168"/>
      <c r="GCW243" s="168"/>
      <c r="GCX243" s="168"/>
      <c r="GCY243" s="168"/>
      <c r="GCZ243" s="168"/>
      <c r="GDA243" s="168"/>
      <c r="GDB243" s="168"/>
      <c r="GDC243" s="168"/>
      <c r="GDD243" s="168"/>
      <c r="GDE243" s="168"/>
      <c r="GDF243" s="168"/>
      <c r="GDG243" s="168"/>
      <c r="GDH243" s="168"/>
      <c r="GDI243" s="168"/>
      <c r="GDJ243" s="168"/>
      <c r="GDK243" s="168"/>
      <c r="GDL243" s="168"/>
      <c r="GDM243" s="168"/>
      <c r="GDN243" s="168"/>
      <c r="GDO243" s="168"/>
      <c r="GDP243" s="168"/>
      <c r="GDQ243" s="168"/>
      <c r="GDR243" s="168"/>
      <c r="GDS243" s="168"/>
      <c r="GDT243" s="168"/>
      <c r="GDU243" s="168"/>
      <c r="GDV243" s="168"/>
      <c r="GDW243" s="168"/>
      <c r="GDX243" s="168"/>
      <c r="GDY243" s="168"/>
      <c r="GDZ243" s="168"/>
      <c r="GEA243" s="168"/>
      <c r="GEB243" s="168"/>
      <c r="GEC243" s="168"/>
      <c r="GED243" s="168"/>
      <c r="GEE243" s="168"/>
      <c r="GEF243" s="168"/>
      <c r="GEG243" s="168"/>
      <c r="GEH243" s="168"/>
      <c r="GEI243" s="168"/>
      <c r="GEJ243" s="168"/>
      <c r="GEK243" s="168"/>
      <c r="GEL243" s="168"/>
      <c r="GEM243" s="168"/>
      <c r="GEN243" s="168"/>
      <c r="GEO243" s="168"/>
      <c r="GEP243" s="168"/>
      <c r="GEQ243" s="168"/>
      <c r="GER243" s="168"/>
      <c r="GES243" s="168"/>
      <c r="GET243" s="168"/>
      <c r="GEU243" s="168"/>
      <c r="GEV243" s="168"/>
      <c r="GEW243" s="168"/>
      <c r="GEX243" s="168"/>
      <c r="GEY243" s="168"/>
      <c r="GEZ243" s="168"/>
      <c r="GFA243" s="168"/>
      <c r="GFB243" s="168"/>
      <c r="GFC243" s="168"/>
      <c r="GFD243" s="168"/>
      <c r="GFE243" s="168"/>
      <c r="GFF243" s="168"/>
      <c r="GFG243" s="168"/>
      <c r="GFH243" s="168"/>
      <c r="GFI243" s="168"/>
      <c r="GFJ243" s="168"/>
      <c r="GFK243" s="168"/>
      <c r="GFL243" s="168"/>
      <c r="GFM243" s="168"/>
      <c r="GFN243" s="168"/>
      <c r="GFO243" s="168"/>
      <c r="GFP243" s="168"/>
      <c r="GFQ243" s="168"/>
      <c r="GFR243" s="168"/>
      <c r="GFS243" s="168"/>
      <c r="GFT243" s="168"/>
      <c r="GFU243" s="168"/>
      <c r="GFV243" s="168"/>
      <c r="GFW243" s="168"/>
      <c r="GFX243" s="168"/>
      <c r="GFY243" s="168"/>
      <c r="GFZ243" s="168"/>
      <c r="GGA243" s="168"/>
      <c r="GGB243" s="168"/>
      <c r="GGC243" s="168"/>
      <c r="GGD243" s="168"/>
      <c r="GGE243" s="168"/>
      <c r="GGF243" s="168"/>
      <c r="GGG243" s="168"/>
      <c r="GGH243" s="168"/>
      <c r="GGI243" s="168"/>
      <c r="GGJ243" s="168"/>
      <c r="GGK243" s="168"/>
      <c r="GGL243" s="168"/>
      <c r="GGM243" s="168"/>
      <c r="GGN243" s="168"/>
      <c r="GGO243" s="168"/>
      <c r="GGP243" s="168"/>
      <c r="GGQ243" s="168"/>
      <c r="GGR243" s="168"/>
      <c r="GGS243" s="168"/>
      <c r="GGT243" s="168"/>
      <c r="GGU243" s="168"/>
      <c r="GGV243" s="168"/>
      <c r="GGW243" s="168"/>
      <c r="GGX243" s="168"/>
      <c r="GGY243" s="168"/>
      <c r="GGZ243" s="168"/>
      <c r="GHA243" s="168"/>
      <c r="GHB243" s="168"/>
      <c r="GHC243" s="168"/>
      <c r="GHD243" s="168"/>
      <c r="GHE243" s="168"/>
      <c r="GHF243" s="168"/>
      <c r="GHG243" s="168"/>
      <c r="GHH243" s="168"/>
      <c r="GHI243" s="168"/>
      <c r="GHJ243" s="168"/>
      <c r="GHK243" s="168"/>
      <c r="GHL243" s="168"/>
      <c r="GHM243" s="168"/>
      <c r="GHN243" s="168"/>
      <c r="GHO243" s="168"/>
      <c r="GHP243" s="168"/>
      <c r="GHQ243" s="168"/>
      <c r="GHR243" s="168"/>
      <c r="GHS243" s="168"/>
      <c r="GHT243" s="168"/>
      <c r="GHU243" s="168"/>
      <c r="GHV243" s="168"/>
      <c r="GHW243" s="168"/>
      <c r="GHX243" s="168"/>
      <c r="GHY243" s="168"/>
      <c r="GHZ243" s="168"/>
      <c r="GIA243" s="168"/>
      <c r="GIB243" s="168"/>
      <c r="GIC243" s="168"/>
      <c r="GID243" s="168"/>
      <c r="GIE243" s="168"/>
      <c r="GIF243" s="168"/>
      <c r="GIG243" s="168"/>
      <c r="GIH243" s="168"/>
      <c r="GII243" s="168"/>
      <c r="GIJ243" s="168"/>
      <c r="GIK243" s="168"/>
      <c r="GIL243" s="168"/>
      <c r="GIM243" s="168"/>
      <c r="GIN243" s="168"/>
      <c r="GIO243" s="168"/>
      <c r="GIP243" s="168"/>
      <c r="GIQ243" s="168"/>
      <c r="GIR243" s="168"/>
      <c r="GIS243" s="168"/>
      <c r="GIT243" s="168"/>
      <c r="GIU243" s="168"/>
      <c r="GIV243" s="168"/>
      <c r="GIW243" s="168"/>
      <c r="GIX243" s="168"/>
      <c r="GIY243" s="168"/>
      <c r="GIZ243" s="168"/>
      <c r="GJA243" s="168"/>
      <c r="GJB243" s="168"/>
      <c r="GJC243" s="168"/>
      <c r="GJD243" s="168"/>
      <c r="GJE243" s="168"/>
      <c r="GJF243" s="168"/>
      <c r="GJG243" s="168"/>
      <c r="GJH243" s="168"/>
      <c r="GJI243" s="168"/>
      <c r="GJJ243" s="168"/>
      <c r="GJK243" s="168"/>
      <c r="GJL243" s="168"/>
      <c r="GJM243" s="168"/>
      <c r="GJN243" s="168"/>
      <c r="GJO243" s="168"/>
      <c r="GJP243" s="168"/>
      <c r="GJQ243" s="168"/>
      <c r="GJR243" s="168"/>
      <c r="GJS243" s="168"/>
      <c r="GJT243" s="168"/>
      <c r="GJU243" s="168"/>
      <c r="GJV243" s="168"/>
      <c r="GJW243" s="168"/>
      <c r="GJX243" s="168"/>
      <c r="GJY243" s="168"/>
      <c r="GJZ243" s="168"/>
      <c r="GKA243" s="168"/>
      <c r="GKB243" s="168"/>
      <c r="GKC243" s="168"/>
      <c r="GKD243" s="168"/>
      <c r="GKE243" s="168"/>
      <c r="GKF243" s="168"/>
      <c r="GKG243" s="168"/>
      <c r="GKH243" s="168"/>
      <c r="GKI243" s="168"/>
      <c r="GKJ243" s="168"/>
      <c r="GKK243" s="168"/>
      <c r="GKL243" s="168"/>
      <c r="GKM243" s="168"/>
      <c r="GKN243" s="168"/>
      <c r="GKO243" s="168"/>
      <c r="GKP243" s="168"/>
      <c r="GKQ243" s="168"/>
      <c r="GKR243" s="168"/>
      <c r="GKS243" s="168"/>
      <c r="GKT243" s="168"/>
      <c r="GKU243" s="168"/>
      <c r="GKV243" s="168"/>
      <c r="GKW243" s="168"/>
      <c r="GKX243" s="168"/>
      <c r="GKY243" s="168"/>
      <c r="GKZ243" s="168"/>
      <c r="GLA243" s="168"/>
      <c r="GLB243" s="168"/>
      <c r="GLC243" s="168"/>
      <c r="GLD243" s="168"/>
      <c r="GLE243" s="168"/>
      <c r="GLF243" s="168"/>
      <c r="GLG243" s="168"/>
      <c r="GLH243" s="168"/>
      <c r="GLI243" s="168"/>
      <c r="GLJ243" s="168"/>
      <c r="GLK243" s="168"/>
      <c r="GLL243" s="168"/>
      <c r="GLM243" s="168"/>
      <c r="GLN243" s="168"/>
      <c r="GLO243" s="168"/>
      <c r="GLP243" s="168"/>
      <c r="GLQ243" s="168"/>
      <c r="GLR243" s="168"/>
      <c r="GLS243" s="168"/>
      <c r="GLT243" s="168"/>
      <c r="GLU243" s="168"/>
      <c r="GLV243" s="168"/>
      <c r="GLW243" s="168"/>
      <c r="GLX243" s="168"/>
      <c r="GLY243" s="168"/>
      <c r="GLZ243" s="168"/>
      <c r="GMA243" s="168"/>
      <c r="GMB243" s="168"/>
      <c r="GMC243" s="168"/>
      <c r="GMD243" s="168"/>
      <c r="GME243" s="168"/>
      <c r="GMF243" s="168"/>
      <c r="GMG243" s="168"/>
      <c r="GMH243" s="168"/>
      <c r="GMI243" s="168"/>
      <c r="GMJ243" s="168"/>
      <c r="GMK243" s="168"/>
      <c r="GML243" s="168"/>
      <c r="GMM243" s="168"/>
      <c r="GMN243" s="168"/>
      <c r="GMO243" s="168"/>
      <c r="GMP243" s="168"/>
      <c r="GMQ243" s="168"/>
      <c r="GMR243" s="168"/>
      <c r="GMS243" s="168"/>
      <c r="GMT243" s="168"/>
      <c r="GMU243" s="168"/>
      <c r="GMV243" s="168"/>
      <c r="GMW243" s="168"/>
      <c r="GMX243" s="168"/>
      <c r="GMY243" s="168"/>
      <c r="GMZ243" s="168"/>
      <c r="GNA243" s="168"/>
      <c r="GNB243" s="168"/>
      <c r="GNC243" s="168"/>
      <c r="GND243" s="168"/>
      <c r="GNE243" s="168"/>
      <c r="GNF243" s="168"/>
      <c r="GNG243" s="168"/>
      <c r="GNH243" s="168"/>
      <c r="GNI243" s="168"/>
      <c r="GNJ243" s="168"/>
      <c r="GNK243" s="168"/>
      <c r="GNL243" s="168"/>
      <c r="GNM243" s="168"/>
      <c r="GNN243" s="168"/>
      <c r="GNO243" s="168"/>
      <c r="GNP243" s="168"/>
      <c r="GNQ243" s="168"/>
      <c r="GNR243" s="168"/>
      <c r="GNS243" s="168"/>
      <c r="GNT243" s="168"/>
      <c r="GNU243" s="168"/>
      <c r="GNV243" s="168"/>
      <c r="GNW243" s="168"/>
      <c r="GNX243" s="168"/>
      <c r="GNY243" s="168"/>
      <c r="GNZ243" s="168"/>
      <c r="GOA243" s="168"/>
      <c r="GOB243" s="168"/>
      <c r="GOC243" s="168"/>
      <c r="GOD243" s="168"/>
      <c r="GOE243" s="168"/>
      <c r="GOF243" s="168"/>
      <c r="GOG243" s="168"/>
      <c r="GOH243" s="168"/>
      <c r="GOI243" s="168"/>
      <c r="GOJ243" s="168"/>
      <c r="GOK243" s="168"/>
      <c r="GOL243" s="168"/>
      <c r="GOM243" s="168"/>
      <c r="GON243" s="168"/>
      <c r="GOO243" s="168"/>
      <c r="GOP243" s="168"/>
      <c r="GOQ243" s="168"/>
      <c r="GOR243" s="168"/>
      <c r="GOS243" s="168"/>
      <c r="GOT243" s="168"/>
      <c r="GOU243" s="168"/>
      <c r="GOV243" s="168"/>
      <c r="GOW243" s="168"/>
      <c r="GOX243" s="168"/>
      <c r="GOY243" s="168"/>
      <c r="GOZ243" s="168"/>
      <c r="GPA243" s="168"/>
      <c r="GPB243" s="168"/>
      <c r="GPC243" s="168"/>
      <c r="GPD243" s="168"/>
      <c r="GPE243" s="168"/>
      <c r="GPF243" s="168"/>
      <c r="GPG243" s="168"/>
      <c r="GPH243" s="168"/>
      <c r="GPI243" s="168"/>
      <c r="GPJ243" s="168"/>
      <c r="GPK243" s="168"/>
      <c r="GPL243" s="168"/>
      <c r="GPM243" s="168"/>
      <c r="GPN243" s="168"/>
      <c r="GPO243" s="168"/>
      <c r="GPP243" s="168"/>
      <c r="GPQ243" s="168"/>
      <c r="GPR243" s="168"/>
      <c r="GPS243" s="168"/>
      <c r="GPT243" s="168"/>
      <c r="GPU243" s="168"/>
      <c r="GPV243" s="168"/>
      <c r="GPW243" s="168"/>
      <c r="GPX243" s="168"/>
      <c r="GPY243" s="168"/>
      <c r="GPZ243" s="168"/>
      <c r="GQA243" s="168"/>
      <c r="GQB243" s="168"/>
      <c r="GQC243" s="168"/>
      <c r="GQD243" s="168"/>
      <c r="GQE243" s="168"/>
      <c r="GQF243" s="168"/>
      <c r="GQG243" s="168"/>
      <c r="GQH243" s="168"/>
      <c r="GQI243" s="168"/>
      <c r="GQJ243" s="168"/>
      <c r="GQK243" s="168"/>
      <c r="GQL243" s="168"/>
      <c r="GQM243" s="168"/>
      <c r="GQN243" s="168"/>
      <c r="GQO243" s="168"/>
      <c r="GQP243" s="168"/>
      <c r="GQQ243" s="168"/>
      <c r="GQR243" s="168"/>
      <c r="GQS243" s="168"/>
      <c r="GQT243" s="168"/>
      <c r="GQU243" s="168"/>
      <c r="GQV243" s="168"/>
      <c r="GQW243" s="168"/>
      <c r="GQX243" s="168"/>
      <c r="GQY243" s="168"/>
      <c r="GQZ243" s="168"/>
      <c r="GRA243" s="168"/>
      <c r="GRB243" s="168"/>
      <c r="GRC243" s="168"/>
      <c r="GRD243" s="168"/>
      <c r="GRE243" s="168"/>
      <c r="GRF243" s="168"/>
      <c r="GRG243" s="168"/>
      <c r="GRH243" s="168"/>
      <c r="GRI243" s="168"/>
      <c r="GRJ243" s="168"/>
      <c r="GRK243" s="168"/>
      <c r="GRL243" s="168"/>
      <c r="GRM243" s="168"/>
      <c r="GRN243" s="168"/>
      <c r="GRO243" s="168"/>
      <c r="GRP243" s="168"/>
      <c r="GRQ243" s="168"/>
      <c r="GRR243" s="168"/>
      <c r="GRS243" s="168"/>
      <c r="GRT243" s="168"/>
      <c r="GRU243" s="168"/>
      <c r="GRV243" s="168"/>
      <c r="GRW243" s="168"/>
      <c r="GRX243" s="168"/>
      <c r="GRY243" s="168"/>
      <c r="GRZ243" s="168"/>
      <c r="GSA243" s="168"/>
      <c r="GSB243" s="168"/>
      <c r="GSC243" s="168"/>
      <c r="GSD243" s="168"/>
      <c r="GSE243" s="168"/>
      <c r="GSF243" s="168"/>
      <c r="GSG243" s="168"/>
      <c r="GSH243" s="168"/>
      <c r="GSI243" s="168"/>
      <c r="GSJ243" s="168"/>
      <c r="GSK243" s="168"/>
      <c r="GSL243" s="168"/>
      <c r="GSM243" s="168"/>
      <c r="GSN243" s="168"/>
      <c r="GSO243" s="168"/>
      <c r="GSP243" s="168"/>
      <c r="GSQ243" s="168"/>
      <c r="GSR243" s="168"/>
      <c r="GSS243" s="168"/>
      <c r="GST243" s="168"/>
      <c r="GSU243" s="168"/>
      <c r="GSV243" s="168"/>
      <c r="GSW243" s="168"/>
      <c r="GSX243" s="168"/>
      <c r="GSY243" s="168"/>
      <c r="GSZ243" s="168"/>
      <c r="GTA243" s="168"/>
      <c r="GTB243" s="168"/>
      <c r="GTC243" s="168"/>
      <c r="GTD243" s="168"/>
      <c r="GTE243" s="168"/>
      <c r="GTF243" s="168"/>
      <c r="GTG243" s="168"/>
      <c r="GTH243" s="168"/>
      <c r="GTI243" s="168"/>
      <c r="GTJ243" s="168"/>
      <c r="GTK243" s="168"/>
      <c r="GTL243" s="168"/>
      <c r="GTM243" s="168"/>
      <c r="GTN243" s="168"/>
      <c r="GTO243" s="168"/>
      <c r="GTP243" s="168"/>
      <c r="GTQ243" s="168"/>
      <c r="GTR243" s="168"/>
      <c r="GTS243" s="168"/>
      <c r="GTT243" s="168"/>
      <c r="GTU243" s="168"/>
      <c r="GTV243" s="168"/>
      <c r="GTW243" s="168"/>
      <c r="GTX243" s="168"/>
      <c r="GTY243" s="168"/>
      <c r="GTZ243" s="168"/>
      <c r="GUA243" s="168"/>
      <c r="GUB243" s="168"/>
      <c r="GUC243" s="168"/>
      <c r="GUD243" s="168"/>
      <c r="GUE243" s="168"/>
      <c r="GUF243" s="168"/>
      <c r="GUG243" s="168"/>
      <c r="GUH243" s="168"/>
      <c r="GUI243" s="168"/>
      <c r="GUJ243" s="168"/>
      <c r="GUK243" s="168"/>
      <c r="GUL243" s="168"/>
      <c r="GUM243" s="168"/>
      <c r="GUN243" s="168"/>
      <c r="GUO243" s="168"/>
      <c r="GUP243" s="168"/>
      <c r="GUQ243" s="168"/>
      <c r="GUR243" s="168"/>
      <c r="GUS243" s="168"/>
      <c r="GUT243" s="168"/>
      <c r="GUU243" s="168"/>
      <c r="GUV243" s="168"/>
      <c r="GUW243" s="168"/>
      <c r="GUX243" s="168"/>
      <c r="GUY243" s="168"/>
      <c r="GUZ243" s="168"/>
      <c r="GVA243" s="168"/>
      <c r="GVB243" s="168"/>
      <c r="GVC243" s="168"/>
      <c r="GVD243" s="168"/>
      <c r="GVE243" s="168"/>
      <c r="GVF243" s="168"/>
      <c r="GVG243" s="168"/>
      <c r="GVH243" s="168"/>
      <c r="GVI243" s="168"/>
      <c r="GVJ243" s="168"/>
      <c r="GVK243" s="168"/>
      <c r="GVL243" s="168"/>
      <c r="GVM243" s="168"/>
      <c r="GVN243" s="168"/>
      <c r="GVO243" s="168"/>
      <c r="GVP243" s="168"/>
      <c r="GVQ243" s="168"/>
      <c r="GVR243" s="168"/>
      <c r="GVS243" s="168"/>
      <c r="GVT243" s="168"/>
      <c r="GVU243" s="168"/>
      <c r="GVV243" s="168"/>
      <c r="GVW243" s="168"/>
      <c r="GVX243" s="168"/>
      <c r="GVY243" s="168"/>
      <c r="GVZ243" s="168"/>
      <c r="GWA243" s="168"/>
      <c r="GWB243" s="168"/>
      <c r="GWC243" s="168"/>
      <c r="GWD243" s="168"/>
      <c r="GWE243" s="168"/>
      <c r="GWF243" s="168"/>
      <c r="GWG243" s="168"/>
      <c r="GWH243" s="168"/>
      <c r="GWI243" s="168"/>
      <c r="GWJ243" s="168"/>
      <c r="GWK243" s="168"/>
      <c r="GWL243" s="168"/>
      <c r="GWM243" s="168"/>
      <c r="GWN243" s="168"/>
      <c r="GWO243" s="168"/>
      <c r="GWP243" s="168"/>
      <c r="GWQ243" s="168"/>
      <c r="GWR243" s="168"/>
      <c r="GWS243" s="168"/>
      <c r="GWT243" s="168"/>
      <c r="GWU243" s="168"/>
      <c r="GWV243" s="168"/>
      <c r="GWW243" s="168"/>
      <c r="GWX243" s="168"/>
      <c r="GWY243" s="168"/>
      <c r="GWZ243" s="168"/>
      <c r="GXA243" s="168"/>
      <c r="GXB243" s="168"/>
      <c r="GXC243" s="168"/>
      <c r="GXD243" s="168"/>
      <c r="GXE243" s="168"/>
      <c r="GXF243" s="168"/>
      <c r="GXG243" s="168"/>
      <c r="GXH243" s="168"/>
      <c r="GXI243" s="168"/>
      <c r="GXJ243" s="168"/>
      <c r="GXK243" s="168"/>
      <c r="GXL243" s="168"/>
      <c r="GXM243" s="168"/>
      <c r="GXN243" s="168"/>
      <c r="GXO243" s="168"/>
      <c r="GXP243" s="168"/>
      <c r="GXQ243" s="168"/>
      <c r="GXR243" s="168"/>
      <c r="GXS243" s="168"/>
      <c r="GXT243" s="168"/>
      <c r="GXU243" s="168"/>
      <c r="GXV243" s="168"/>
      <c r="GXW243" s="168"/>
      <c r="GXX243" s="168"/>
      <c r="GXY243" s="168"/>
      <c r="GXZ243" s="168"/>
      <c r="GYA243" s="168"/>
      <c r="GYB243" s="168"/>
      <c r="GYC243" s="168"/>
      <c r="GYD243" s="168"/>
      <c r="GYE243" s="168"/>
      <c r="GYF243" s="168"/>
      <c r="GYG243" s="168"/>
      <c r="GYH243" s="168"/>
      <c r="GYI243" s="168"/>
      <c r="GYJ243" s="168"/>
      <c r="GYK243" s="168"/>
      <c r="GYL243" s="168"/>
      <c r="GYM243" s="168"/>
      <c r="GYN243" s="168"/>
      <c r="GYO243" s="168"/>
      <c r="GYP243" s="168"/>
      <c r="GYQ243" s="168"/>
      <c r="GYR243" s="168"/>
      <c r="GYS243" s="168"/>
      <c r="GYT243" s="168"/>
      <c r="GYU243" s="168"/>
      <c r="GYV243" s="168"/>
      <c r="GYW243" s="168"/>
      <c r="GYX243" s="168"/>
      <c r="GYY243" s="168"/>
      <c r="GYZ243" s="168"/>
      <c r="GZA243" s="168"/>
      <c r="GZB243" s="168"/>
      <c r="GZC243" s="168"/>
      <c r="GZD243" s="168"/>
      <c r="GZE243" s="168"/>
      <c r="GZF243" s="168"/>
      <c r="GZG243" s="168"/>
      <c r="GZH243" s="168"/>
      <c r="GZI243" s="168"/>
      <c r="GZJ243" s="168"/>
      <c r="GZK243" s="168"/>
      <c r="GZL243" s="168"/>
      <c r="GZM243" s="168"/>
      <c r="GZN243" s="168"/>
      <c r="GZO243" s="168"/>
      <c r="GZP243" s="168"/>
      <c r="GZQ243" s="168"/>
      <c r="GZR243" s="168"/>
      <c r="GZS243" s="168"/>
      <c r="GZT243" s="168"/>
      <c r="GZU243" s="168"/>
      <c r="GZV243" s="168"/>
      <c r="GZW243" s="168"/>
      <c r="GZX243" s="168"/>
      <c r="GZY243" s="168"/>
      <c r="GZZ243" s="168"/>
      <c r="HAA243" s="168"/>
      <c r="HAB243" s="168"/>
      <c r="HAC243" s="168"/>
      <c r="HAD243" s="168"/>
      <c r="HAE243" s="168"/>
      <c r="HAF243" s="168"/>
      <c r="HAG243" s="168"/>
      <c r="HAH243" s="168"/>
      <c r="HAI243" s="168"/>
      <c r="HAJ243" s="168"/>
      <c r="HAK243" s="168"/>
      <c r="HAL243" s="168"/>
      <c r="HAM243" s="168"/>
      <c r="HAN243" s="168"/>
      <c r="HAO243" s="168"/>
      <c r="HAP243" s="168"/>
      <c r="HAQ243" s="168"/>
      <c r="HAR243" s="168"/>
      <c r="HAS243" s="168"/>
      <c r="HAT243" s="168"/>
      <c r="HAU243" s="168"/>
      <c r="HAV243" s="168"/>
      <c r="HAW243" s="168"/>
      <c r="HAX243" s="168"/>
      <c r="HAY243" s="168"/>
      <c r="HAZ243" s="168"/>
      <c r="HBA243" s="168"/>
      <c r="HBB243" s="168"/>
      <c r="HBC243" s="168"/>
      <c r="HBD243" s="168"/>
      <c r="HBE243" s="168"/>
      <c r="HBF243" s="168"/>
      <c r="HBG243" s="168"/>
      <c r="HBH243" s="168"/>
      <c r="HBI243" s="168"/>
      <c r="HBJ243" s="168"/>
      <c r="HBK243" s="168"/>
      <c r="HBL243" s="168"/>
      <c r="HBM243" s="168"/>
      <c r="HBN243" s="168"/>
      <c r="HBO243" s="168"/>
      <c r="HBP243" s="168"/>
      <c r="HBQ243" s="168"/>
      <c r="HBR243" s="168"/>
      <c r="HBS243" s="168"/>
      <c r="HBT243" s="168"/>
      <c r="HBU243" s="168"/>
      <c r="HBV243" s="168"/>
      <c r="HBW243" s="168"/>
      <c r="HBX243" s="168"/>
      <c r="HBY243" s="168"/>
      <c r="HBZ243" s="168"/>
      <c r="HCA243" s="168"/>
      <c r="HCB243" s="168"/>
      <c r="HCC243" s="168"/>
      <c r="HCD243" s="168"/>
      <c r="HCE243" s="168"/>
      <c r="HCF243" s="168"/>
      <c r="HCG243" s="168"/>
      <c r="HCH243" s="168"/>
      <c r="HCI243" s="168"/>
      <c r="HCJ243" s="168"/>
      <c r="HCK243" s="168"/>
      <c r="HCL243" s="168"/>
      <c r="HCM243" s="168"/>
      <c r="HCN243" s="168"/>
      <c r="HCO243" s="168"/>
      <c r="HCP243" s="168"/>
      <c r="HCQ243" s="168"/>
      <c r="HCR243" s="168"/>
      <c r="HCS243" s="168"/>
      <c r="HCT243" s="168"/>
      <c r="HCU243" s="168"/>
      <c r="HCV243" s="168"/>
      <c r="HCW243" s="168"/>
      <c r="HCX243" s="168"/>
      <c r="HCY243" s="168"/>
      <c r="HCZ243" s="168"/>
      <c r="HDA243" s="168"/>
      <c r="HDB243" s="168"/>
      <c r="HDC243" s="168"/>
      <c r="HDD243" s="168"/>
      <c r="HDE243" s="168"/>
      <c r="HDF243" s="168"/>
      <c r="HDG243" s="168"/>
      <c r="HDH243" s="168"/>
      <c r="HDI243" s="168"/>
      <c r="HDJ243" s="168"/>
      <c r="HDK243" s="168"/>
      <c r="HDL243" s="168"/>
      <c r="HDM243" s="168"/>
      <c r="HDN243" s="168"/>
      <c r="HDO243" s="168"/>
      <c r="HDP243" s="168"/>
      <c r="HDQ243" s="168"/>
      <c r="HDR243" s="168"/>
      <c r="HDS243" s="168"/>
      <c r="HDT243" s="168"/>
      <c r="HDU243" s="168"/>
      <c r="HDV243" s="168"/>
      <c r="HDW243" s="168"/>
      <c r="HDX243" s="168"/>
      <c r="HDY243" s="168"/>
      <c r="HDZ243" s="168"/>
      <c r="HEA243" s="168"/>
      <c r="HEB243" s="168"/>
      <c r="HEC243" s="168"/>
      <c r="HED243" s="168"/>
      <c r="HEE243" s="168"/>
      <c r="HEF243" s="168"/>
      <c r="HEG243" s="168"/>
      <c r="HEH243" s="168"/>
      <c r="HEI243" s="168"/>
      <c r="HEJ243" s="168"/>
      <c r="HEK243" s="168"/>
      <c r="HEL243" s="168"/>
      <c r="HEM243" s="168"/>
      <c r="HEN243" s="168"/>
      <c r="HEO243" s="168"/>
      <c r="HEP243" s="168"/>
      <c r="HEQ243" s="168"/>
      <c r="HER243" s="168"/>
      <c r="HES243" s="168"/>
      <c r="HET243" s="168"/>
      <c r="HEU243" s="168"/>
      <c r="HEV243" s="168"/>
      <c r="HEW243" s="168"/>
      <c r="HEX243" s="168"/>
      <c r="HEY243" s="168"/>
      <c r="HEZ243" s="168"/>
      <c r="HFA243" s="168"/>
      <c r="HFB243" s="168"/>
      <c r="HFC243" s="168"/>
      <c r="HFD243" s="168"/>
      <c r="HFE243" s="168"/>
      <c r="HFF243" s="168"/>
      <c r="HFG243" s="168"/>
      <c r="HFH243" s="168"/>
      <c r="HFI243" s="168"/>
      <c r="HFJ243" s="168"/>
      <c r="HFK243" s="168"/>
      <c r="HFL243" s="168"/>
      <c r="HFM243" s="168"/>
      <c r="HFN243" s="168"/>
      <c r="HFO243" s="168"/>
      <c r="HFP243" s="168"/>
      <c r="HFQ243" s="168"/>
      <c r="HFR243" s="168"/>
      <c r="HFS243" s="168"/>
      <c r="HFT243" s="168"/>
      <c r="HFU243" s="168"/>
      <c r="HFV243" s="168"/>
      <c r="HFW243" s="168"/>
      <c r="HFX243" s="168"/>
      <c r="HFY243" s="168"/>
      <c r="HFZ243" s="168"/>
      <c r="HGA243" s="168"/>
      <c r="HGB243" s="168"/>
      <c r="HGC243" s="168"/>
      <c r="HGD243" s="168"/>
      <c r="HGE243" s="168"/>
      <c r="HGF243" s="168"/>
      <c r="HGG243" s="168"/>
      <c r="HGH243" s="168"/>
      <c r="HGI243" s="168"/>
      <c r="HGJ243" s="168"/>
      <c r="HGK243" s="168"/>
      <c r="HGL243" s="168"/>
      <c r="HGM243" s="168"/>
      <c r="HGN243" s="168"/>
      <c r="HGO243" s="168"/>
      <c r="HGP243" s="168"/>
      <c r="HGQ243" s="168"/>
      <c r="HGR243" s="168"/>
      <c r="HGS243" s="168"/>
      <c r="HGT243" s="168"/>
      <c r="HGU243" s="168"/>
      <c r="HGV243" s="168"/>
      <c r="HGW243" s="168"/>
      <c r="HGX243" s="168"/>
      <c r="HGY243" s="168"/>
      <c r="HGZ243" s="168"/>
      <c r="HHA243" s="168"/>
      <c r="HHB243" s="168"/>
      <c r="HHC243" s="168"/>
      <c r="HHD243" s="168"/>
      <c r="HHE243" s="168"/>
      <c r="HHF243" s="168"/>
      <c r="HHG243" s="168"/>
      <c r="HHH243" s="168"/>
      <c r="HHI243" s="168"/>
      <c r="HHJ243" s="168"/>
      <c r="HHK243" s="168"/>
      <c r="HHL243" s="168"/>
      <c r="HHM243" s="168"/>
      <c r="HHN243" s="168"/>
      <c r="HHO243" s="168"/>
      <c r="HHP243" s="168"/>
      <c r="HHQ243" s="168"/>
      <c r="HHR243" s="168"/>
      <c r="HHS243" s="168"/>
      <c r="HHT243" s="168"/>
      <c r="HHU243" s="168"/>
      <c r="HHV243" s="168"/>
      <c r="HHW243" s="168"/>
      <c r="HHX243" s="168"/>
      <c r="HHY243" s="168"/>
      <c r="HHZ243" s="168"/>
      <c r="HIA243" s="168"/>
      <c r="HIB243" s="168"/>
      <c r="HIC243" s="168"/>
      <c r="HID243" s="168"/>
      <c r="HIE243" s="168"/>
      <c r="HIF243" s="168"/>
      <c r="HIG243" s="168"/>
      <c r="HIH243" s="168"/>
      <c r="HII243" s="168"/>
      <c r="HIJ243" s="168"/>
      <c r="HIK243" s="168"/>
      <c r="HIL243" s="168"/>
      <c r="HIM243" s="168"/>
      <c r="HIN243" s="168"/>
      <c r="HIO243" s="168"/>
      <c r="HIP243" s="168"/>
      <c r="HIQ243" s="168"/>
      <c r="HIR243" s="168"/>
      <c r="HIS243" s="168"/>
      <c r="HIT243" s="168"/>
      <c r="HIU243" s="168"/>
      <c r="HIV243" s="168"/>
      <c r="HIW243" s="168"/>
      <c r="HIX243" s="168"/>
      <c r="HIY243" s="168"/>
      <c r="HIZ243" s="168"/>
      <c r="HJA243" s="168"/>
      <c r="HJB243" s="168"/>
      <c r="HJC243" s="168"/>
      <c r="HJD243" s="168"/>
      <c r="HJE243" s="168"/>
      <c r="HJF243" s="168"/>
      <c r="HJG243" s="168"/>
      <c r="HJH243" s="168"/>
      <c r="HJI243" s="168"/>
      <c r="HJJ243" s="168"/>
      <c r="HJK243" s="168"/>
      <c r="HJL243" s="168"/>
      <c r="HJM243" s="168"/>
      <c r="HJN243" s="168"/>
      <c r="HJO243" s="168"/>
      <c r="HJP243" s="168"/>
      <c r="HJQ243" s="168"/>
      <c r="HJR243" s="168"/>
      <c r="HJS243" s="168"/>
      <c r="HJT243" s="168"/>
      <c r="HJU243" s="168"/>
      <c r="HJV243" s="168"/>
      <c r="HJW243" s="168"/>
      <c r="HJX243" s="168"/>
      <c r="HJY243" s="168"/>
      <c r="HJZ243" s="168"/>
      <c r="HKA243" s="168"/>
      <c r="HKB243" s="168"/>
      <c r="HKC243" s="168"/>
      <c r="HKD243" s="168"/>
      <c r="HKE243" s="168"/>
      <c r="HKF243" s="168"/>
      <c r="HKG243" s="168"/>
      <c r="HKH243" s="168"/>
      <c r="HKI243" s="168"/>
      <c r="HKJ243" s="168"/>
      <c r="HKK243" s="168"/>
      <c r="HKL243" s="168"/>
      <c r="HKM243" s="168"/>
      <c r="HKN243" s="168"/>
      <c r="HKO243" s="168"/>
      <c r="HKP243" s="168"/>
      <c r="HKQ243" s="168"/>
      <c r="HKR243" s="168"/>
      <c r="HKS243" s="168"/>
      <c r="HKT243" s="168"/>
      <c r="HKU243" s="168"/>
      <c r="HKV243" s="168"/>
      <c r="HKW243" s="168"/>
      <c r="HKX243" s="168"/>
      <c r="HKY243" s="168"/>
      <c r="HKZ243" s="168"/>
      <c r="HLA243" s="168"/>
      <c r="HLB243" s="168"/>
      <c r="HLC243" s="168"/>
      <c r="HLD243" s="168"/>
      <c r="HLE243" s="168"/>
      <c r="HLF243" s="168"/>
      <c r="HLG243" s="168"/>
      <c r="HLH243" s="168"/>
      <c r="HLI243" s="168"/>
      <c r="HLJ243" s="168"/>
      <c r="HLK243" s="168"/>
      <c r="HLL243" s="168"/>
      <c r="HLM243" s="168"/>
      <c r="HLN243" s="168"/>
      <c r="HLO243" s="168"/>
      <c r="HLP243" s="168"/>
      <c r="HLQ243" s="168"/>
      <c r="HLR243" s="168"/>
      <c r="HLS243" s="168"/>
      <c r="HLT243" s="168"/>
      <c r="HLU243" s="168"/>
      <c r="HLV243" s="168"/>
      <c r="HLW243" s="168"/>
      <c r="HLX243" s="168"/>
      <c r="HLY243" s="168"/>
      <c r="HLZ243" s="168"/>
      <c r="HMA243" s="168"/>
      <c r="HMB243" s="168"/>
      <c r="HMC243" s="168"/>
      <c r="HMD243" s="168"/>
      <c r="HME243" s="168"/>
      <c r="HMF243" s="168"/>
      <c r="HMG243" s="168"/>
      <c r="HMH243" s="168"/>
      <c r="HMI243" s="168"/>
      <c r="HMJ243" s="168"/>
      <c r="HMK243" s="168"/>
      <c r="HML243" s="168"/>
      <c r="HMM243" s="168"/>
      <c r="HMN243" s="168"/>
      <c r="HMO243" s="168"/>
      <c r="HMP243" s="168"/>
      <c r="HMQ243" s="168"/>
      <c r="HMR243" s="168"/>
      <c r="HMS243" s="168"/>
      <c r="HMT243" s="168"/>
      <c r="HMU243" s="168"/>
      <c r="HMV243" s="168"/>
      <c r="HMW243" s="168"/>
      <c r="HMX243" s="168"/>
      <c r="HMY243" s="168"/>
      <c r="HMZ243" s="168"/>
      <c r="HNA243" s="168"/>
      <c r="HNB243" s="168"/>
      <c r="HNC243" s="168"/>
      <c r="HND243" s="168"/>
      <c r="HNE243" s="168"/>
      <c r="HNF243" s="168"/>
      <c r="HNG243" s="168"/>
      <c r="HNH243" s="168"/>
      <c r="HNI243" s="168"/>
      <c r="HNJ243" s="168"/>
      <c r="HNK243" s="168"/>
      <c r="HNL243" s="168"/>
      <c r="HNM243" s="168"/>
      <c r="HNN243" s="168"/>
      <c r="HNO243" s="168"/>
      <c r="HNP243" s="168"/>
      <c r="HNQ243" s="168"/>
      <c r="HNR243" s="168"/>
      <c r="HNS243" s="168"/>
      <c r="HNT243" s="168"/>
      <c r="HNU243" s="168"/>
      <c r="HNV243" s="168"/>
      <c r="HNW243" s="168"/>
      <c r="HNX243" s="168"/>
      <c r="HNY243" s="168"/>
      <c r="HNZ243" s="168"/>
      <c r="HOA243" s="168"/>
      <c r="HOB243" s="168"/>
      <c r="HOC243" s="168"/>
      <c r="HOD243" s="168"/>
      <c r="HOE243" s="168"/>
      <c r="HOF243" s="168"/>
      <c r="HOG243" s="168"/>
      <c r="HOH243" s="168"/>
      <c r="HOI243" s="168"/>
      <c r="HOJ243" s="168"/>
      <c r="HOK243" s="168"/>
      <c r="HOL243" s="168"/>
      <c r="HOM243" s="168"/>
      <c r="HON243" s="168"/>
      <c r="HOO243" s="168"/>
      <c r="HOP243" s="168"/>
      <c r="HOQ243" s="168"/>
      <c r="HOR243" s="168"/>
      <c r="HOS243" s="168"/>
      <c r="HOT243" s="168"/>
      <c r="HOU243" s="168"/>
      <c r="HOV243" s="168"/>
      <c r="HOW243" s="168"/>
      <c r="HOX243" s="168"/>
      <c r="HOY243" s="168"/>
      <c r="HOZ243" s="168"/>
      <c r="HPA243" s="168"/>
      <c r="HPB243" s="168"/>
      <c r="HPC243" s="168"/>
      <c r="HPD243" s="168"/>
      <c r="HPE243" s="168"/>
      <c r="HPF243" s="168"/>
      <c r="HPG243" s="168"/>
      <c r="HPH243" s="168"/>
      <c r="HPI243" s="168"/>
      <c r="HPJ243" s="168"/>
      <c r="HPK243" s="168"/>
      <c r="HPL243" s="168"/>
      <c r="HPM243" s="168"/>
      <c r="HPN243" s="168"/>
      <c r="HPO243" s="168"/>
      <c r="HPP243" s="168"/>
      <c r="HPQ243" s="168"/>
      <c r="HPR243" s="168"/>
      <c r="HPS243" s="168"/>
      <c r="HPT243" s="168"/>
      <c r="HPU243" s="168"/>
      <c r="HPV243" s="168"/>
      <c r="HPW243" s="168"/>
      <c r="HPX243" s="168"/>
      <c r="HPY243" s="168"/>
      <c r="HPZ243" s="168"/>
      <c r="HQA243" s="168"/>
      <c r="HQB243" s="168"/>
      <c r="HQC243" s="168"/>
      <c r="HQD243" s="168"/>
      <c r="HQE243" s="168"/>
      <c r="HQF243" s="168"/>
      <c r="HQG243" s="168"/>
      <c r="HQH243" s="168"/>
      <c r="HQI243" s="168"/>
      <c r="HQJ243" s="168"/>
      <c r="HQK243" s="168"/>
      <c r="HQL243" s="168"/>
      <c r="HQM243" s="168"/>
      <c r="HQN243" s="168"/>
      <c r="HQO243" s="168"/>
      <c r="HQP243" s="168"/>
      <c r="HQQ243" s="168"/>
      <c r="HQR243" s="168"/>
      <c r="HQS243" s="168"/>
      <c r="HQT243" s="168"/>
      <c r="HQU243" s="168"/>
      <c r="HQV243" s="168"/>
      <c r="HQW243" s="168"/>
      <c r="HQX243" s="168"/>
      <c r="HQY243" s="168"/>
      <c r="HQZ243" s="168"/>
      <c r="HRA243" s="168"/>
      <c r="HRB243" s="168"/>
      <c r="HRC243" s="168"/>
      <c r="HRD243" s="168"/>
      <c r="HRE243" s="168"/>
      <c r="HRF243" s="168"/>
      <c r="HRG243" s="168"/>
      <c r="HRH243" s="168"/>
      <c r="HRI243" s="168"/>
      <c r="HRJ243" s="168"/>
      <c r="HRK243" s="168"/>
      <c r="HRL243" s="168"/>
      <c r="HRM243" s="168"/>
      <c r="HRN243" s="168"/>
      <c r="HRO243" s="168"/>
      <c r="HRP243" s="168"/>
      <c r="HRQ243" s="168"/>
      <c r="HRR243" s="168"/>
      <c r="HRS243" s="168"/>
      <c r="HRT243" s="168"/>
      <c r="HRU243" s="168"/>
      <c r="HRV243" s="168"/>
      <c r="HRW243" s="168"/>
      <c r="HRX243" s="168"/>
      <c r="HRY243" s="168"/>
      <c r="HRZ243" s="168"/>
      <c r="HSA243" s="168"/>
      <c r="HSB243" s="168"/>
      <c r="HSC243" s="168"/>
      <c r="HSD243" s="168"/>
      <c r="HSE243" s="168"/>
      <c r="HSF243" s="168"/>
      <c r="HSG243" s="168"/>
      <c r="HSH243" s="168"/>
      <c r="HSI243" s="168"/>
      <c r="HSJ243" s="168"/>
      <c r="HSK243" s="168"/>
      <c r="HSL243" s="168"/>
      <c r="HSM243" s="168"/>
      <c r="HSN243" s="168"/>
      <c r="HSO243" s="168"/>
      <c r="HSP243" s="168"/>
      <c r="HSQ243" s="168"/>
      <c r="HSR243" s="168"/>
      <c r="HSS243" s="168"/>
      <c r="HST243" s="168"/>
      <c r="HSU243" s="168"/>
      <c r="HSV243" s="168"/>
      <c r="HSW243" s="168"/>
      <c r="HSX243" s="168"/>
      <c r="HSY243" s="168"/>
      <c r="HSZ243" s="168"/>
      <c r="HTA243" s="168"/>
      <c r="HTB243" s="168"/>
      <c r="HTC243" s="168"/>
      <c r="HTD243" s="168"/>
      <c r="HTE243" s="168"/>
      <c r="HTF243" s="168"/>
      <c r="HTG243" s="168"/>
      <c r="HTH243" s="168"/>
      <c r="HTI243" s="168"/>
      <c r="HTJ243" s="168"/>
      <c r="HTK243" s="168"/>
      <c r="HTL243" s="168"/>
      <c r="HTM243" s="168"/>
      <c r="HTN243" s="168"/>
      <c r="HTO243" s="168"/>
      <c r="HTP243" s="168"/>
      <c r="HTQ243" s="168"/>
      <c r="HTR243" s="168"/>
      <c r="HTS243" s="168"/>
      <c r="HTT243" s="168"/>
      <c r="HTU243" s="168"/>
      <c r="HTV243" s="168"/>
      <c r="HTW243" s="168"/>
      <c r="HTX243" s="168"/>
      <c r="HTY243" s="168"/>
      <c r="HTZ243" s="168"/>
      <c r="HUA243" s="168"/>
      <c r="HUB243" s="168"/>
      <c r="HUC243" s="168"/>
      <c r="HUD243" s="168"/>
      <c r="HUE243" s="168"/>
      <c r="HUF243" s="168"/>
      <c r="HUG243" s="168"/>
      <c r="HUH243" s="168"/>
      <c r="HUI243" s="168"/>
      <c r="HUJ243" s="168"/>
      <c r="HUK243" s="168"/>
      <c r="HUL243" s="168"/>
      <c r="HUM243" s="168"/>
      <c r="HUN243" s="168"/>
      <c r="HUO243" s="168"/>
      <c r="HUP243" s="168"/>
      <c r="HUQ243" s="168"/>
      <c r="HUR243" s="168"/>
      <c r="HUS243" s="168"/>
      <c r="HUT243" s="168"/>
      <c r="HUU243" s="168"/>
      <c r="HUV243" s="168"/>
      <c r="HUW243" s="168"/>
      <c r="HUX243" s="168"/>
      <c r="HUY243" s="168"/>
      <c r="HUZ243" s="168"/>
      <c r="HVA243" s="168"/>
      <c r="HVB243" s="168"/>
      <c r="HVC243" s="168"/>
      <c r="HVD243" s="168"/>
      <c r="HVE243" s="168"/>
      <c r="HVF243" s="168"/>
      <c r="HVG243" s="168"/>
      <c r="HVH243" s="168"/>
      <c r="HVI243" s="168"/>
      <c r="HVJ243" s="168"/>
      <c r="HVK243" s="168"/>
      <c r="HVL243" s="168"/>
      <c r="HVM243" s="168"/>
      <c r="HVN243" s="168"/>
      <c r="HVO243" s="168"/>
      <c r="HVP243" s="168"/>
      <c r="HVQ243" s="168"/>
      <c r="HVR243" s="168"/>
      <c r="HVS243" s="168"/>
      <c r="HVT243" s="168"/>
      <c r="HVU243" s="168"/>
      <c r="HVV243" s="168"/>
      <c r="HVW243" s="168"/>
      <c r="HVX243" s="168"/>
      <c r="HVY243" s="168"/>
      <c r="HVZ243" s="168"/>
      <c r="HWA243" s="168"/>
      <c r="HWB243" s="168"/>
      <c r="HWC243" s="168"/>
      <c r="HWD243" s="168"/>
      <c r="HWE243" s="168"/>
      <c r="HWF243" s="168"/>
      <c r="HWG243" s="168"/>
      <c r="HWH243" s="168"/>
      <c r="HWI243" s="168"/>
      <c r="HWJ243" s="168"/>
      <c r="HWK243" s="168"/>
      <c r="HWL243" s="168"/>
      <c r="HWM243" s="168"/>
      <c r="HWN243" s="168"/>
      <c r="HWO243" s="168"/>
      <c r="HWP243" s="168"/>
      <c r="HWQ243" s="168"/>
      <c r="HWR243" s="168"/>
      <c r="HWS243" s="168"/>
      <c r="HWT243" s="168"/>
      <c r="HWU243" s="168"/>
      <c r="HWV243" s="168"/>
      <c r="HWW243" s="168"/>
      <c r="HWX243" s="168"/>
      <c r="HWY243" s="168"/>
      <c r="HWZ243" s="168"/>
      <c r="HXA243" s="168"/>
      <c r="HXB243" s="168"/>
      <c r="HXC243" s="168"/>
      <c r="HXD243" s="168"/>
      <c r="HXE243" s="168"/>
      <c r="HXF243" s="168"/>
      <c r="HXG243" s="168"/>
      <c r="HXH243" s="168"/>
      <c r="HXI243" s="168"/>
      <c r="HXJ243" s="168"/>
      <c r="HXK243" s="168"/>
      <c r="HXL243" s="168"/>
      <c r="HXM243" s="168"/>
      <c r="HXN243" s="168"/>
      <c r="HXO243" s="168"/>
      <c r="HXP243" s="168"/>
      <c r="HXQ243" s="168"/>
      <c r="HXR243" s="168"/>
      <c r="HXS243" s="168"/>
      <c r="HXT243" s="168"/>
      <c r="HXU243" s="168"/>
      <c r="HXV243" s="168"/>
      <c r="HXW243" s="168"/>
      <c r="HXX243" s="168"/>
      <c r="HXY243" s="168"/>
      <c r="HXZ243" s="168"/>
      <c r="HYA243" s="168"/>
      <c r="HYB243" s="168"/>
      <c r="HYC243" s="168"/>
      <c r="HYD243" s="168"/>
      <c r="HYE243" s="168"/>
      <c r="HYF243" s="168"/>
      <c r="HYG243" s="168"/>
      <c r="HYH243" s="168"/>
      <c r="HYI243" s="168"/>
      <c r="HYJ243" s="168"/>
      <c r="HYK243" s="168"/>
      <c r="HYL243" s="168"/>
      <c r="HYM243" s="168"/>
      <c r="HYN243" s="168"/>
      <c r="HYO243" s="168"/>
      <c r="HYP243" s="168"/>
      <c r="HYQ243" s="168"/>
      <c r="HYR243" s="168"/>
      <c r="HYS243" s="168"/>
      <c r="HYT243" s="168"/>
      <c r="HYU243" s="168"/>
      <c r="HYV243" s="168"/>
      <c r="HYW243" s="168"/>
      <c r="HYX243" s="168"/>
      <c r="HYY243" s="168"/>
      <c r="HYZ243" s="168"/>
      <c r="HZA243" s="168"/>
      <c r="HZB243" s="168"/>
      <c r="HZC243" s="168"/>
      <c r="HZD243" s="168"/>
      <c r="HZE243" s="168"/>
      <c r="HZF243" s="168"/>
      <c r="HZG243" s="168"/>
      <c r="HZH243" s="168"/>
      <c r="HZI243" s="168"/>
      <c r="HZJ243" s="168"/>
      <c r="HZK243" s="168"/>
      <c r="HZL243" s="168"/>
      <c r="HZM243" s="168"/>
      <c r="HZN243" s="168"/>
      <c r="HZO243" s="168"/>
      <c r="HZP243" s="168"/>
      <c r="HZQ243" s="168"/>
      <c r="HZR243" s="168"/>
      <c r="HZS243" s="168"/>
      <c r="HZT243" s="168"/>
      <c r="HZU243" s="168"/>
      <c r="HZV243" s="168"/>
      <c r="HZW243" s="168"/>
      <c r="HZX243" s="168"/>
      <c r="HZY243" s="168"/>
      <c r="HZZ243" s="168"/>
      <c r="IAA243" s="168"/>
      <c r="IAB243" s="168"/>
      <c r="IAC243" s="168"/>
      <c r="IAD243" s="168"/>
      <c r="IAE243" s="168"/>
      <c r="IAF243" s="168"/>
      <c r="IAG243" s="168"/>
      <c r="IAH243" s="168"/>
      <c r="IAI243" s="168"/>
      <c r="IAJ243" s="168"/>
      <c r="IAK243" s="168"/>
      <c r="IAL243" s="168"/>
      <c r="IAM243" s="168"/>
      <c r="IAN243" s="168"/>
      <c r="IAO243" s="168"/>
      <c r="IAP243" s="168"/>
      <c r="IAQ243" s="168"/>
      <c r="IAR243" s="168"/>
      <c r="IAS243" s="168"/>
      <c r="IAT243" s="168"/>
      <c r="IAU243" s="168"/>
      <c r="IAV243" s="168"/>
      <c r="IAW243" s="168"/>
      <c r="IAX243" s="168"/>
      <c r="IAY243" s="168"/>
      <c r="IAZ243" s="168"/>
      <c r="IBA243" s="168"/>
      <c r="IBB243" s="168"/>
      <c r="IBC243" s="168"/>
      <c r="IBD243" s="168"/>
      <c r="IBE243" s="168"/>
      <c r="IBF243" s="168"/>
      <c r="IBG243" s="168"/>
      <c r="IBH243" s="168"/>
      <c r="IBI243" s="168"/>
      <c r="IBJ243" s="168"/>
      <c r="IBK243" s="168"/>
      <c r="IBL243" s="168"/>
      <c r="IBM243" s="168"/>
      <c r="IBN243" s="168"/>
      <c r="IBO243" s="168"/>
      <c r="IBP243" s="168"/>
      <c r="IBQ243" s="168"/>
      <c r="IBR243" s="168"/>
      <c r="IBS243" s="168"/>
      <c r="IBT243" s="168"/>
      <c r="IBU243" s="168"/>
      <c r="IBV243" s="168"/>
      <c r="IBW243" s="168"/>
      <c r="IBX243" s="168"/>
      <c r="IBY243" s="168"/>
      <c r="IBZ243" s="168"/>
      <c r="ICA243" s="168"/>
      <c r="ICB243" s="168"/>
      <c r="ICC243" s="168"/>
      <c r="ICD243" s="168"/>
      <c r="ICE243" s="168"/>
      <c r="ICF243" s="168"/>
      <c r="ICG243" s="168"/>
      <c r="ICH243" s="168"/>
      <c r="ICI243" s="168"/>
      <c r="ICJ243" s="168"/>
      <c r="ICK243" s="168"/>
      <c r="ICL243" s="168"/>
      <c r="ICM243" s="168"/>
      <c r="ICN243" s="168"/>
      <c r="ICO243" s="168"/>
      <c r="ICP243" s="168"/>
      <c r="ICQ243" s="168"/>
      <c r="ICR243" s="168"/>
      <c r="ICS243" s="168"/>
      <c r="ICT243" s="168"/>
      <c r="ICU243" s="168"/>
      <c r="ICV243" s="168"/>
      <c r="ICW243" s="168"/>
      <c r="ICX243" s="168"/>
      <c r="ICY243" s="168"/>
      <c r="ICZ243" s="168"/>
      <c r="IDA243" s="168"/>
      <c r="IDB243" s="168"/>
      <c r="IDC243" s="168"/>
      <c r="IDD243" s="168"/>
      <c r="IDE243" s="168"/>
      <c r="IDF243" s="168"/>
      <c r="IDG243" s="168"/>
      <c r="IDH243" s="168"/>
      <c r="IDI243" s="168"/>
      <c r="IDJ243" s="168"/>
      <c r="IDK243" s="168"/>
      <c r="IDL243" s="168"/>
      <c r="IDM243" s="168"/>
      <c r="IDN243" s="168"/>
      <c r="IDO243" s="168"/>
      <c r="IDP243" s="168"/>
      <c r="IDQ243" s="168"/>
      <c r="IDR243" s="168"/>
      <c r="IDS243" s="168"/>
      <c r="IDT243" s="168"/>
      <c r="IDU243" s="168"/>
      <c r="IDV243" s="168"/>
      <c r="IDW243" s="168"/>
      <c r="IDX243" s="168"/>
      <c r="IDY243" s="168"/>
      <c r="IDZ243" s="168"/>
      <c r="IEA243" s="168"/>
      <c r="IEB243" s="168"/>
      <c r="IEC243" s="168"/>
      <c r="IED243" s="168"/>
      <c r="IEE243" s="168"/>
      <c r="IEF243" s="168"/>
      <c r="IEG243" s="168"/>
      <c r="IEH243" s="168"/>
      <c r="IEI243" s="168"/>
      <c r="IEJ243" s="168"/>
      <c r="IEK243" s="168"/>
      <c r="IEL243" s="168"/>
      <c r="IEM243" s="168"/>
      <c r="IEN243" s="168"/>
      <c r="IEO243" s="168"/>
      <c r="IEP243" s="168"/>
      <c r="IEQ243" s="168"/>
      <c r="IER243" s="168"/>
      <c r="IES243" s="168"/>
      <c r="IET243" s="168"/>
      <c r="IEU243" s="168"/>
      <c r="IEV243" s="168"/>
      <c r="IEW243" s="168"/>
      <c r="IEX243" s="168"/>
      <c r="IEY243" s="168"/>
      <c r="IEZ243" s="168"/>
      <c r="IFA243" s="168"/>
      <c r="IFB243" s="168"/>
      <c r="IFC243" s="168"/>
      <c r="IFD243" s="168"/>
      <c r="IFE243" s="168"/>
      <c r="IFF243" s="168"/>
      <c r="IFG243" s="168"/>
      <c r="IFH243" s="168"/>
      <c r="IFI243" s="168"/>
      <c r="IFJ243" s="168"/>
      <c r="IFK243" s="168"/>
      <c r="IFL243" s="168"/>
      <c r="IFM243" s="168"/>
      <c r="IFN243" s="168"/>
      <c r="IFO243" s="168"/>
      <c r="IFP243" s="168"/>
      <c r="IFQ243" s="168"/>
      <c r="IFR243" s="168"/>
      <c r="IFS243" s="168"/>
      <c r="IFT243" s="168"/>
      <c r="IFU243" s="168"/>
      <c r="IFV243" s="168"/>
      <c r="IFW243" s="168"/>
      <c r="IFX243" s="168"/>
      <c r="IFY243" s="168"/>
      <c r="IFZ243" s="168"/>
      <c r="IGA243" s="168"/>
      <c r="IGB243" s="168"/>
      <c r="IGC243" s="168"/>
      <c r="IGD243" s="168"/>
      <c r="IGE243" s="168"/>
      <c r="IGF243" s="168"/>
      <c r="IGG243" s="168"/>
      <c r="IGH243" s="168"/>
      <c r="IGI243" s="168"/>
      <c r="IGJ243" s="168"/>
      <c r="IGK243" s="168"/>
      <c r="IGL243" s="168"/>
      <c r="IGM243" s="168"/>
      <c r="IGN243" s="168"/>
      <c r="IGO243" s="168"/>
      <c r="IGP243" s="168"/>
      <c r="IGQ243" s="168"/>
      <c r="IGR243" s="168"/>
      <c r="IGS243" s="168"/>
      <c r="IGT243" s="168"/>
      <c r="IGU243" s="168"/>
      <c r="IGV243" s="168"/>
      <c r="IGW243" s="168"/>
      <c r="IGX243" s="168"/>
      <c r="IGY243" s="168"/>
      <c r="IGZ243" s="168"/>
      <c r="IHA243" s="168"/>
      <c r="IHB243" s="168"/>
      <c r="IHC243" s="168"/>
      <c r="IHD243" s="168"/>
      <c r="IHE243" s="168"/>
      <c r="IHF243" s="168"/>
      <c r="IHG243" s="168"/>
      <c r="IHH243" s="168"/>
      <c r="IHI243" s="168"/>
      <c r="IHJ243" s="168"/>
      <c r="IHK243" s="168"/>
      <c r="IHL243" s="168"/>
      <c r="IHM243" s="168"/>
      <c r="IHN243" s="168"/>
      <c r="IHO243" s="168"/>
      <c r="IHP243" s="168"/>
      <c r="IHQ243" s="168"/>
      <c r="IHR243" s="168"/>
      <c r="IHS243" s="168"/>
      <c r="IHT243" s="168"/>
      <c r="IHU243" s="168"/>
      <c r="IHV243" s="168"/>
      <c r="IHW243" s="168"/>
      <c r="IHX243" s="168"/>
      <c r="IHY243" s="168"/>
      <c r="IHZ243" s="168"/>
      <c r="IIA243" s="168"/>
      <c r="IIB243" s="168"/>
      <c r="IIC243" s="168"/>
      <c r="IID243" s="168"/>
      <c r="IIE243" s="168"/>
      <c r="IIF243" s="168"/>
      <c r="IIG243" s="168"/>
      <c r="IIH243" s="168"/>
      <c r="III243" s="168"/>
      <c r="IIJ243" s="168"/>
      <c r="IIK243" s="168"/>
      <c r="IIL243" s="168"/>
      <c r="IIM243" s="168"/>
      <c r="IIN243" s="168"/>
      <c r="IIO243" s="168"/>
      <c r="IIP243" s="168"/>
      <c r="IIQ243" s="168"/>
      <c r="IIR243" s="168"/>
      <c r="IIS243" s="168"/>
      <c r="IIT243" s="168"/>
      <c r="IIU243" s="168"/>
      <c r="IIV243" s="168"/>
      <c r="IIW243" s="168"/>
      <c r="IIX243" s="168"/>
      <c r="IIY243" s="168"/>
      <c r="IIZ243" s="168"/>
      <c r="IJA243" s="168"/>
      <c r="IJB243" s="168"/>
      <c r="IJC243" s="168"/>
      <c r="IJD243" s="168"/>
      <c r="IJE243" s="168"/>
      <c r="IJF243" s="168"/>
      <c r="IJG243" s="168"/>
      <c r="IJH243" s="168"/>
      <c r="IJI243" s="168"/>
      <c r="IJJ243" s="168"/>
      <c r="IJK243" s="168"/>
      <c r="IJL243" s="168"/>
      <c r="IJM243" s="168"/>
      <c r="IJN243" s="168"/>
      <c r="IJO243" s="168"/>
      <c r="IJP243" s="168"/>
      <c r="IJQ243" s="168"/>
      <c r="IJR243" s="168"/>
      <c r="IJS243" s="168"/>
      <c r="IJT243" s="168"/>
      <c r="IJU243" s="168"/>
      <c r="IJV243" s="168"/>
      <c r="IJW243" s="168"/>
      <c r="IJX243" s="168"/>
      <c r="IJY243" s="168"/>
      <c r="IJZ243" s="168"/>
      <c r="IKA243" s="168"/>
      <c r="IKB243" s="168"/>
      <c r="IKC243" s="168"/>
      <c r="IKD243" s="168"/>
      <c r="IKE243" s="168"/>
      <c r="IKF243" s="168"/>
      <c r="IKG243" s="168"/>
      <c r="IKH243" s="168"/>
      <c r="IKI243" s="168"/>
      <c r="IKJ243" s="168"/>
      <c r="IKK243" s="168"/>
      <c r="IKL243" s="168"/>
      <c r="IKM243" s="168"/>
      <c r="IKN243" s="168"/>
      <c r="IKO243" s="168"/>
      <c r="IKP243" s="168"/>
      <c r="IKQ243" s="168"/>
      <c r="IKR243" s="168"/>
      <c r="IKS243" s="168"/>
      <c r="IKT243" s="168"/>
      <c r="IKU243" s="168"/>
      <c r="IKV243" s="168"/>
      <c r="IKW243" s="168"/>
      <c r="IKX243" s="168"/>
      <c r="IKY243" s="168"/>
      <c r="IKZ243" s="168"/>
      <c r="ILA243" s="168"/>
      <c r="ILB243" s="168"/>
      <c r="ILC243" s="168"/>
      <c r="ILD243" s="168"/>
      <c r="ILE243" s="168"/>
      <c r="ILF243" s="168"/>
      <c r="ILG243" s="168"/>
      <c r="ILH243" s="168"/>
      <c r="ILI243" s="168"/>
      <c r="ILJ243" s="168"/>
      <c r="ILK243" s="168"/>
      <c r="ILL243" s="168"/>
      <c r="ILM243" s="168"/>
      <c r="ILN243" s="168"/>
      <c r="ILO243" s="168"/>
      <c r="ILP243" s="168"/>
      <c r="ILQ243" s="168"/>
      <c r="ILR243" s="168"/>
      <c r="ILS243" s="168"/>
      <c r="ILT243" s="168"/>
      <c r="ILU243" s="168"/>
      <c r="ILV243" s="168"/>
      <c r="ILW243" s="168"/>
      <c r="ILX243" s="168"/>
      <c r="ILY243" s="168"/>
      <c r="ILZ243" s="168"/>
      <c r="IMA243" s="168"/>
      <c r="IMB243" s="168"/>
      <c r="IMC243" s="168"/>
      <c r="IMD243" s="168"/>
      <c r="IME243" s="168"/>
      <c r="IMF243" s="168"/>
      <c r="IMG243" s="168"/>
      <c r="IMH243" s="168"/>
      <c r="IMI243" s="168"/>
      <c r="IMJ243" s="168"/>
      <c r="IMK243" s="168"/>
      <c r="IML243" s="168"/>
      <c r="IMM243" s="168"/>
      <c r="IMN243" s="168"/>
      <c r="IMO243" s="168"/>
      <c r="IMP243" s="168"/>
      <c r="IMQ243" s="168"/>
      <c r="IMR243" s="168"/>
      <c r="IMS243" s="168"/>
      <c r="IMT243" s="168"/>
      <c r="IMU243" s="168"/>
      <c r="IMV243" s="168"/>
      <c r="IMW243" s="168"/>
      <c r="IMX243" s="168"/>
      <c r="IMY243" s="168"/>
      <c r="IMZ243" s="168"/>
      <c r="INA243" s="168"/>
      <c r="INB243" s="168"/>
      <c r="INC243" s="168"/>
      <c r="IND243" s="168"/>
      <c r="INE243" s="168"/>
      <c r="INF243" s="168"/>
      <c r="ING243" s="168"/>
      <c r="INH243" s="168"/>
      <c r="INI243" s="168"/>
      <c r="INJ243" s="168"/>
      <c r="INK243" s="168"/>
      <c r="INL243" s="168"/>
      <c r="INM243" s="168"/>
      <c r="INN243" s="168"/>
      <c r="INO243" s="168"/>
      <c r="INP243" s="168"/>
      <c r="INQ243" s="168"/>
      <c r="INR243" s="168"/>
      <c r="INS243" s="168"/>
      <c r="INT243" s="168"/>
      <c r="INU243" s="168"/>
      <c r="INV243" s="168"/>
      <c r="INW243" s="168"/>
      <c r="INX243" s="168"/>
      <c r="INY243" s="168"/>
      <c r="INZ243" s="168"/>
      <c r="IOA243" s="168"/>
      <c r="IOB243" s="168"/>
      <c r="IOC243" s="168"/>
      <c r="IOD243" s="168"/>
      <c r="IOE243" s="168"/>
      <c r="IOF243" s="168"/>
      <c r="IOG243" s="168"/>
      <c r="IOH243" s="168"/>
      <c r="IOI243" s="168"/>
      <c r="IOJ243" s="168"/>
      <c r="IOK243" s="168"/>
      <c r="IOL243" s="168"/>
      <c r="IOM243" s="168"/>
      <c r="ION243" s="168"/>
      <c r="IOO243" s="168"/>
      <c r="IOP243" s="168"/>
      <c r="IOQ243" s="168"/>
      <c r="IOR243" s="168"/>
      <c r="IOS243" s="168"/>
      <c r="IOT243" s="168"/>
      <c r="IOU243" s="168"/>
      <c r="IOV243" s="168"/>
      <c r="IOW243" s="168"/>
      <c r="IOX243" s="168"/>
      <c r="IOY243" s="168"/>
      <c r="IOZ243" s="168"/>
      <c r="IPA243" s="168"/>
      <c r="IPB243" s="168"/>
      <c r="IPC243" s="168"/>
      <c r="IPD243" s="168"/>
      <c r="IPE243" s="168"/>
      <c r="IPF243" s="168"/>
      <c r="IPG243" s="168"/>
      <c r="IPH243" s="168"/>
      <c r="IPI243" s="168"/>
      <c r="IPJ243" s="168"/>
      <c r="IPK243" s="168"/>
      <c r="IPL243" s="168"/>
      <c r="IPM243" s="168"/>
      <c r="IPN243" s="168"/>
      <c r="IPO243" s="168"/>
      <c r="IPP243" s="168"/>
      <c r="IPQ243" s="168"/>
      <c r="IPR243" s="168"/>
      <c r="IPS243" s="168"/>
      <c r="IPT243" s="168"/>
      <c r="IPU243" s="168"/>
      <c r="IPV243" s="168"/>
      <c r="IPW243" s="168"/>
      <c r="IPX243" s="168"/>
      <c r="IPY243" s="168"/>
      <c r="IPZ243" s="168"/>
      <c r="IQA243" s="168"/>
      <c r="IQB243" s="168"/>
      <c r="IQC243" s="168"/>
      <c r="IQD243" s="168"/>
      <c r="IQE243" s="168"/>
      <c r="IQF243" s="168"/>
      <c r="IQG243" s="168"/>
      <c r="IQH243" s="168"/>
      <c r="IQI243" s="168"/>
      <c r="IQJ243" s="168"/>
      <c r="IQK243" s="168"/>
      <c r="IQL243" s="168"/>
      <c r="IQM243" s="168"/>
      <c r="IQN243" s="168"/>
      <c r="IQO243" s="168"/>
      <c r="IQP243" s="168"/>
      <c r="IQQ243" s="168"/>
      <c r="IQR243" s="168"/>
      <c r="IQS243" s="168"/>
      <c r="IQT243" s="168"/>
      <c r="IQU243" s="168"/>
      <c r="IQV243" s="168"/>
      <c r="IQW243" s="168"/>
      <c r="IQX243" s="168"/>
      <c r="IQY243" s="168"/>
      <c r="IQZ243" s="168"/>
      <c r="IRA243" s="168"/>
      <c r="IRB243" s="168"/>
      <c r="IRC243" s="168"/>
      <c r="IRD243" s="168"/>
      <c r="IRE243" s="168"/>
      <c r="IRF243" s="168"/>
      <c r="IRG243" s="168"/>
      <c r="IRH243" s="168"/>
      <c r="IRI243" s="168"/>
      <c r="IRJ243" s="168"/>
      <c r="IRK243" s="168"/>
      <c r="IRL243" s="168"/>
      <c r="IRM243" s="168"/>
      <c r="IRN243" s="168"/>
      <c r="IRO243" s="168"/>
      <c r="IRP243" s="168"/>
      <c r="IRQ243" s="168"/>
      <c r="IRR243" s="168"/>
      <c r="IRS243" s="168"/>
      <c r="IRT243" s="168"/>
      <c r="IRU243" s="168"/>
      <c r="IRV243" s="168"/>
      <c r="IRW243" s="168"/>
      <c r="IRX243" s="168"/>
      <c r="IRY243" s="168"/>
      <c r="IRZ243" s="168"/>
      <c r="ISA243" s="168"/>
      <c r="ISB243" s="168"/>
      <c r="ISC243" s="168"/>
      <c r="ISD243" s="168"/>
      <c r="ISE243" s="168"/>
      <c r="ISF243" s="168"/>
      <c r="ISG243" s="168"/>
      <c r="ISH243" s="168"/>
      <c r="ISI243" s="168"/>
      <c r="ISJ243" s="168"/>
      <c r="ISK243" s="168"/>
      <c r="ISL243" s="168"/>
      <c r="ISM243" s="168"/>
      <c r="ISN243" s="168"/>
      <c r="ISO243" s="168"/>
      <c r="ISP243" s="168"/>
      <c r="ISQ243" s="168"/>
      <c r="ISR243" s="168"/>
      <c r="ISS243" s="168"/>
      <c r="IST243" s="168"/>
      <c r="ISU243" s="168"/>
      <c r="ISV243" s="168"/>
      <c r="ISW243" s="168"/>
      <c r="ISX243" s="168"/>
      <c r="ISY243" s="168"/>
      <c r="ISZ243" s="168"/>
      <c r="ITA243" s="168"/>
      <c r="ITB243" s="168"/>
      <c r="ITC243" s="168"/>
      <c r="ITD243" s="168"/>
      <c r="ITE243" s="168"/>
      <c r="ITF243" s="168"/>
      <c r="ITG243" s="168"/>
      <c r="ITH243" s="168"/>
      <c r="ITI243" s="168"/>
      <c r="ITJ243" s="168"/>
      <c r="ITK243" s="168"/>
      <c r="ITL243" s="168"/>
      <c r="ITM243" s="168"/>
      <c r="ITN243" s="168"/>
      <c r="ITO243" s="168"/>
      <c r="ITP243" s="168"/>
      <c r="ITQ243" s="168"/>
      <c r="ITR243" s="168"/>
      <c r="ITS243" s="168"/>
      <c r="ITT243" s="168"/>
      <c r="ITU243" s="168"/>
      <c r="ITV243" s="168"/>
      <c r="ITW243" s="168"/>
      <c r="ITX243" s="168"/>
      <c r="ITY243" s="168"/>
      <c r="ITZ243" s="168"/>
      <c r="IUA243" s="168"/>
      <c r="IUB243" s="168"/>
      <c r="IUC243" s="168"/>
      <c r="IUD243" s="168"/>
      <c r="IUE243" s="168"/>
      <c r="IUF243" s="168"/>
      <c r="IUG243" s="168"/>
      <c r="IUH243" s="168"/>
      <c r="IUI243" s="168"/>
      <c r="IUJ243" s="168"/>
      <c r="IUK243" s="168"/>
      <c r="IUL243" s="168"/>
      <c r="IUM243" s="168"/>
      <c r="IUN243" s="168"/>
      <c r="IUO243" s="168"/>
      <c r="IUP243" s="168"/>
      <c r="IUQ243" s="168"/>
      <c r="IUR243" s="168"/>
      <c r="IUS243" s="168"/>
      <c r="IUT243" s="168"/>
      <c r="IUU243" s="168"/>
      <c r="IUV243" s="168"/>
      <c r="IUW243" s="168"/>
      <c r="IUX243" s="168"/>
      <c r="IUY243" s="168"/>
      <c r="IUZ243" s="168"/>
      <c r="IVA243" s="168"/>
      <c r="IVB243" s="168"/>
      <c r="IVC243" s="168"/>
      <c r="IVD243" s="168"/>
      <c r="IVE243" s="168"/>
      <c r="IVF243" s="168"/>
      <c r="IVG243" s="168"/>
      <c r="IVH243" s="168"/>
      <c r="IVI243" s="168"/>
      <c r="IVJ243" s="168"/>
      <c r="IVK243" s="168"/>
      <c r="IVL243" s="168"/>
      <c r="IVM243" s="168"/>
      <c r="IVN243" s="168"/>
      <c r="IVO243" s="168"/>
      <c r="IVP243" s="168"/>
      <c r="IVQ243" s="168"/>
      <c r="IVR243" s="168"/>
      <c r="IVS243" s="168"/>
      <c r="IVT243" s="168"/>
      <c r="IVU243" s="168"/>
      <c r="IVV243" s="168"/>
      <c r="IVW243" s="168"/>
      <c r="IVX243" s="168"/>
      <c r="IVY243" s="168"/>
      <c r="IVZ243" s="168"/>
      <c r="IWA243" s="168"/>
      <c r="IWB243" s="168"/>
      <c r="IWC243" s="168"/>
      <c r="IWD243" s="168"/>
      <c r="IWE243" s="168"/>
      <c r="IWF243" s="168"/>
      <c r="IWG243" s="168"/>
      <c r="IWH243" s="168"/>
      <c r="IWI243" s="168"/>
      <c r="IWJ243" s="168"/>
      <c r="IWK243" s="168"/>
      <c r="IWL243" s="168"/>
      <c r="IWM243" s="168"/>
      <c r="IWN243" s="168"/>
      <c r="IWO243" s="168"/>
      <c r="IWP243" s="168"/>
      <c r="IWQ243" s="168"/>
      <c r="IWR243" s="168"/>
      <c r="IWS243" s="168"/>
      <c r="IWT243" s="168"/>
      <c r="IWU243" s="168"/>
      <c r="IWV243" s="168"/>
      <c r="IWW243" s="168"/>
      <c r="IWX243" s="168"/>
      <c r="IWY243" s="168"/>
      <c r="IWZ243" s="168"/>
      <c r="IXA243" s="168"/>
      <c r="IXB243" s="168"/>
      <c r="IXC243" s="168"/>
      <c r="IXD243" s="168"/>
      <c r="IXE243" s="168"/>
      <c r="IXF243" s="168"/>
      <c r="IXG243" s="168"/>
      <c r="IXH243" s="168"/>
      <c r="IXI243" s="168"/>
      <c r="IXJ243" s="168"/>
      <c r="IXK243" s="168"/>
      <c r="IXL243" s="168"/>
      <c r="IXM243" s="168"/>
      <c r="IXN243" s="168"/>
      <c r="IXO243" s="168"/>
      <c r="IXP243" s="168"/>
      <c r="IXQ243" s="168"/>
      <c r="IXR243" s="168"/>
      <c r="IXS243" s="168"/>
      <c r="IXT243" s="168"/>
      <c r="IXU243" s="168"/>
      <c r="IXV243" s="168"/>
      <c r="IXW243" s="168"/>
      <c r="IXX243" s="168"/>
      <c r="IXY243" s="168"/>
      <c r="IXZ243" s="168"/>
      <c r="IYA243" s="168"/>
      <c r="IYB243" s="168"/>
      <c r="IYC243" s="168"/>
      <c r="IYD243" s="168"/>
      <c r="IYE243" s="168"/>
      <c r="IYF243" s="168"/>
      <c r="IYG243" s="168"/>
      <c r="IYH243" s="168"/>
      <c r="IYI243" s="168"/>
      <c r="IYJ243" s="168"/>
      <c r="IYK243" s="168"/>
      <c r="IYL243" s="168"/>
      <c r="IYM243" s="168"/>
      <c r="IYN243" s="168"/>
      <c r="IYO243" s="168"/>
      <c r="IYP243" s="168"/>
      <c r="IYQ243" s="168"/>
      <c r="IYR243" s="168"/>
      <c r="IYS243" s="168"/>
      <c r="IYT243" s="168"/>
      <c r="IYU243" s="168"/>
      <c r="IYV243" s="168"/>
      <c r="IYW243" s="168"/>
      <c r="IYX243" s="168"/>
      <c r="IYY243" s="168"/>
      <c r="IYZ243" s="168"/>
      <c r="IZA243" s="168"/>
      <c r="IZB243" s="168"/>
      <c r="IZC243" s="168"/>
      <c r="IZD243" s="168"/>
      <c r="IZE243" s="168"/>
      <c r="IZF243" s="168"/>
      <c r="IZG243" s="168"/>
      <c r="IZH243" s="168"/>
      <c r="IZI243" s="168"/>
      <c r="IZJ243" s="168"/>
      <c r="IZK243" s="168"/>
      <c r="IZL243" s="168"/>
      <c r="IZM243" s="168"/>
      <c r="IZN243" s="168"/>
      <c r="IZO243" s="168"/>
      <c r="IZP243" s="168"/>
      <c r="IZQ243" s="168"/>
      <c r="IZR243" s="168"/>
      <c r="IZS243" s="168"/>
      <c r="IZT243" s="168"/>
      <c r="IZU243" s="168"/>
      <c r="IZV243" s="168"/>
      <c r="IZW243" s="168"/>
      <c r="IZX243" s="168"/>
      <c r="IZY243" s="168"/>
      <c r="IZZ243" s="168"/>
      <c r="JAA243" s="168"/>
      <c r="JAB243" s="168"/>
      <c r="JAC243" s="168"/>
      <c r="JAD243" s="168"/>
      <c r="JAE243" s="168"/>
      <c r="JAF243" s="168"/>
      <c r="JAG243" s="168"/>
      <c r="JAH243" s="168"/>
      <c r="JAI243" s="168"/>
      <c r="JAJ243" s="168"/>
      <c r="JAK243" s="168"/>
      <c r="JAL243" s="168"/>
      <c r="JAM243" s="168"/>
      <c r="JAN243" s="168"/>
      <c r="JAO243" s="168"/>
      <c r="JAP243" s="168"/>
      <c r="JAQ243" s="168"/>
      <c r="JAR243" s="168"/>
      <c r="JAS243" s="168"/>
      <c r="JAT243" s="168"/>
      <c r="JAU243" s="168"/>
      <c r="JAV243" s="168"/>
      <c r="JAW243" s="168"/>
      <c r="JAX243" s="168"/>
      <c r="JAY243" s="168"/>
      <c r="JAZ243" s="168"/>
      <c r="JBA243" s="168"/>
      <c r="JBB243" s="168"/>
      <c r="JBC243" s="168"/>
      <c r="JBD243" s="168"/>
      <c r="JBE243" s="168"/>
      <c r="JBF243" s="168"/>
      <c r="JBG243" s="168"/>
      <c r="JBH243" s="168"/>
      <c r="JBI243" s="168"/>
      <c r="JBJ243" s="168"/>
      <c r="JBK243" s="168"/>
      <c r="JBL243" s="168"/>
      <c r="JBM243" s="168"/>
      <c r="JBN243" s="168"/>
      <c r="JBO243" s="168"/>
      <c r="JBP243" s="168"/>
      <c r="JBQ243" s="168"/>
      <c r="JBR243" s="168"/>
      <c r="JBS243" s="168"/>
      <c r="JBT243" s="168"/>
      <c r="JBU243" s="168"/>
      <c r="JBV243" s="168"/>
      <c r="JBW243" s="168"/>
      <c r="JBX243" s="168"/>
      <c r="JBY243" s="168"/>
      <c r="JBZ243" s="168"/>
      <c r="JCA243" s="168"/>
      <c r="JCB243" s="168"/>
      <c r="JCC243" s="168"/>
      <c r="JCD243" s="168"/>
      <c r="JCE243" s="168"/>
      <c r="JCF243" s="168"/>
      <c r="JCG243" s="168"/>
      <c r="JCH243" s="168"/>
      <c r="JCI243" s="168"/>
      <c r="JCJ243" s="168"/>
      <c r="JCK243" s="168"/>
      <c r="JCL243" s="168"/>
      <c r="JCM243" s="168"/>
      <c r="JCN243" s="168"/>
      <c r="JCO243" s="168"/>
      <c r="JCP243" s="168"/>
      <c r="JCQ243" s="168"/>
      <c r="JCR243" s="168"/>
      <c r="JCS243" s="168"/>
      <c r="JCT243" s="168"/>
      <c r="JCU243" s="168"/>
      <c r="JCV243" s="168"/>
      <c r="JCW243" s="168"/>
      <c r="JCX243" s="168"/>
      <c r="JCY243" s="168"/>
      <c r="JCZ243" s="168"/>
      <c r="JDA243" s="168"/>
      <c r="JDB243" s="168"/>
      <c r="JDC243" s="168"/>
      <c r="JDD243" s="168"/>
      <c r="JDE243" s="168"/>
      <c r="JDF243" s="168"/>
      <c r="JDG243" s="168"/>
      <c r="JDH243" s="168"/>
      <c r="JDI243" s="168"/>
      <c r="JDJ243" s="168"/>
      <c r="JDK243" s="168"/>
      <c r="JDL243" s="168"/>
      <c r="JDM243" s="168"/>
      <c r="JDN243" s="168"/>
      <c r="JDO243" s="168"/>
      <c r="JDP243" s="168"/>
      <c r="JDQ243" s="168"/>
      <c r="JDR243" s="168"/>
      <c r="JDS243" s="168"/>
      <c r="JDT243" s="168"/>
      <c r="JDU243" s="168"/>
      <c r="JDV243" s="168"/>
      <c r="JDW243" s="168"/>
      <c r="JDX243" s="168"/>
      <c r="JDY243" s="168"/>
      <c r="JDZ243" s="168"/>
      <c r="JEA243" s="168"/>
      <c r="JEB243" s="168"/>
      <c r="JEC243" s="168"/>
      <c r="JED243" s="168"/>
      <c r="JEE243" s="168"/>
      <c r="JEF243" s="168"/>
      <c r="JEG243" s="168"/>
      <c r="JEH243" s="168"/>
      <c r="JEI243" s="168"/>
      <c r="JEJ243" s="168"/>
      <c r="JEK243" s="168"/>
      <c r="JEL243" s="168"/>
      <c r="JEM243" s="168"/>
      <c r="JEN243" s="168"/>
      <c r="JEO243" s="168"/>
      <c r="JEP243" s="168"/>
      <c r="JEQ243" s="168"/>
      <c r="JER243" s="168"/>
      <c r="JES243" s="168"/>
      <c r="JET243" s="168"/>
      <c r="JEU243" s="168"/>
      <c r="JEV243" s="168"/>
      <c r="JEW243" s="168"/>
      <c r="JEX243" s="168"/>
      <c r="JEY243" s="168"/>
      <c r="JEZ243" s="168"/>
      <c r="JFA243" s="168"/>
      <c r="JFB243" s="168"/>
      <c r="JFC243" s="168"/>
      <c r="JFD243" s="168"/>
      <c r="JFE243" s="168"/>
      <c r="JFF243" s="168"/>
      <c r="JFG243" s="168"/>
      <c r="JFH243" s="168"/>
      <c r="JFI243" s="168"/>
      <c r="JFJ243" s="168"/>
      <c r="JFK243" s="168"/>
      <c r="JFL243" s="168"/>
      <c r="JFM243" s="168"/>
      <c r="JFN243" s="168"/>
      <c r="JFO243" s="168"/>
      <c r="JFP243" s="168"/>
      <c r="JFQ243" s="168"/>
      <c r="JFR243" s="168"/>
      <c r="JFS243" s="168"/>
      <c r="JFT243" s="168"/>
      <c r="JFU243" s="168"/>
      <c r="JFV243" s="168"/>
      <c r="JFW243" s="168"/>
      <c r="JFX243" s="168"/>
      <c r="JFY243" s="168"/>
      <c r="JFZ243" s="168"/>
      <c r="JGA243" s="168"/>
      <c r="JGB243" s="168"/>
      <c r="JGC243" s="168"/>
      <c r="JGD243" s="168"/>
      <c r="JGE243" s="168"/>
      <c r="JGF243" s="168"/>
      <c r="JGG243" s="168"/>
      <c r="JGH243" s="168"/>
      <c r="JGI243" s="168"/>
      <c r="JGJ243" s="168"/>
      <c r="JGK243" s="168"/>
      <c r="JGL243" s="168"/>
      <c r="JGM243" s="168"/>
      <c r="JGN243" s="168"/>
      <c r="JGO243" s="168"/>
      <c r="JGP243" s="168"/>
      <c r="JGQ243" s="168"/>
      <c r="JGR243" s="168"/>
      <c r="JGS243" s="168"/>
      <c r="JGT243" s="168"/>
      <c r="JGU243" s="168"/>
      <c r="JGV243" s="168"/>
      <c r="JGW243" s="168"/>
      <c r="JGX243" s="168"/>
      <c r="JGY243" s="168"/>
      <c r="JGZ243" s="168"/>
      <c r="JHA243" s="168"/>
      <c r="JHB243" s="168"/>
      <c r="JHC243" s="168"/>
      <c r="JHD243" s="168"/>
      <c r="JHE243" s="168"/>
      <c r="JHF243" s="168"/>
      <c r="JHG243" s="168"/>
      <c r="JHH243" s="168"/>
      <c r="JHI243" s="168"/>
      <c r="JHJ243" s="168"/>
      <c r="JHK243" s="168"/>
      <c r="JHL243" s="168"/>
      <c r="JHM243" s="168"/>
      <c r="JHN243" s="168"/>
      <c r="JHO243" s="168"/>
      <c r="JHP243" s="168"/>
      <c r="JHQ243" s="168"/>
      <c r="JHR243" s="168"/>
      <c r="JHS243" s="168"/>
      <c r="JHT243" s="168"/>
      <c r="JHU243" s="168"/>
      <c r="JHV243" s="168"/>
      <c r="JHW243" s="168"/>
      <c r="JHX243" s="168"/>
      <c r="JHY243" s="168"/>
      <c r="JHZ243" s="168"/>
      <c r="JIA243" s="168"/>
      <c r="JIB243" s="168"/>
      <c r="JIC243" s="168"/>
      <c r="JID243" s="168"/>
      <c r="JIE243" s="168"/>
      <c r="JIF243" s="168"/>
      <c r="JIG243" s="168"/>
      <c r="JIH243" s="168"/>
      <c r="JII243" s="168"/>
      <c r="JIJ243" s="168"/>
      <c r="JIK243" s="168"/>
      <c r="JIL243" s="168"/>
      <c r="JIM243" s="168"/>
      <c r="JIN243" s="168"/>
      <c r="JIO243" s="168"/>
      <c r="JIP243" s="168"/>
      <c r="JIQ243" s="168"/>
      <c r="JIR243" s="168"/>
      <c r="JIS243" s="168"/>
      <c r="JIT243" s="168"/>
      <c r="JIU243" s="168"/>
      <c r="JIV243" s="168"/>
      <c r="JIW243" s="168"/>
      <c r="JIX243" s="168"/>
      <c r="JIY243" s="168"/>
      <c r="JIZ243" s="168"/>
      <c r="JJA243" s="168"/>
      <c r="JJB243" s="168"/>
      <c r="JJC243" s="168"/>
      <c r="JJD243" s="168"/>
      <c r="JJE243" s="168"/>
      <c r="JJF243" s="168"/>
      <c r="JJG243" s="168"/>
      <c r="JJH243" s="168"/>
      <c r="JJI243" s="168"/>
      <c r="JJJ243" s="168"/>
      <c r="JJK243" s="168"/>
      <c r="JJL243" s="168"/>
      <c r="JJM243" s="168"/>
      <c r="JJN243" s="168"/>
      <c r="JJO243" s="168"/>
      <c r="JJP243" s="168"/>
      <c r="JJQ243" s="168"/>
      <c r="JJR243" s="168"/>
      <c r="JJS243" s="168"/>
      <c r="JJT243" s="168"/>
      <c r="JJU243" s="168"/>
      <c r="JJV243" s="168"/>
      <c r="JJW243" s="168"/>
      <c r="JJX243" s="168"/>
      <c r="JJY243" s="168"/>
      <c r="JJZ243" s="168"/>
      <c r="JKA243" s="168"/>
      <c r="JKB243" s="168"/>
      <c r="JKC243" s="168"/>
      <c r="JKD243" s="168"/>
      <c r="JKE243" s="168"/>
      <c r="JKF243" s="168"/>
      <c r="JKG243" s="168"/>
      <c r="JKH243" s="168"/>
      <c r="JKI243" s="168"/>
      <c r="JKJ243" s="168"/>
      <c r="JKK243" s="168"/>
      <c r="JKL243" s="168"/>
      <c r="JKM243" s="168"/>
      <c r="JKN243" s="168"/>
      <c r="JKO243" s="168"/>
      <c r="JKP243" s="168"/>
      <c r="JKQ243" s="168"/>
      <c r="JKR243" s="168"/>
      <c r="JKS243" s="168"/>
      <c r="JKT243" s="168"/>
      <c r="JKU243" s="168"/>
      <c r="JKV243" s="168"/>
      <c r="JKW243" s="168"/>
      <c r="JKX243" s="168"/>
      <c r="JKY243" s="168"/>
      <c r="JKZ243" s="168"/>
      <c r="JLA243" s="168"/>
      <c r="JLB243" s="168"/>
      <c r="JLC243" s="168"/>
      <c r="JLD243" s="168"/>
      <c r="JLE243" s="168"/>
      <c r="JLF243" s="168"/>
      <c r="JLG243" s="168"/>
      <c r="JLH243" s="168"/>
      <c r="JLI243" s="168"/>
      <c r="JLJ243" s="168"/>
      <c r="JLK243" s="168"/>
      <c r="JLL243" s="168"/>
      <c r="JLM243" s="168"/>
      <c r="JLN243" s="168"/>
      <c r="JLO243" s="168"/>
      <c r="JLP243" s="168"/>
      <c r="JLQ243" s="168"/>
      <c r="JLR243" s="168"/>
      <c r="JLS243" s="168"/>
      <c r="JLT243" s="168"/>
      <c r="JLU243" s="168"/>
      <c r="JLV243" s="168"/>
      <c r="JLW243" s="168"/>
      <c r="JLX243" s="168"/>
      <c r="JLY243" s="168"/>
      <c r="JLZ243" s="168"/>
      <c r="JMA243" s="168"/>
      <c r="JMB243" s="168"/>
      <c r="JMC243" s="168"/>
      <c r="JMD243" s="168"/>
      <c r="JME243" s="168"/>
      <c r="JMF243" s="168"/>
      <c r="JMG243" s="168"/>
      <c r="JMH243" s="168"/>
      <c r="JMI243" s="168"/>
      <c r="JMJ243" s="168"/>
      <c r="JMK243" s="168"/>
      <c r="JML243" s="168"/>
      <c r="JMM243" s="168"/>
      <c r="JMN243" s="168"/>
      <c r="JMO243" s="168"/>
      <c r="JMP243" s="168"/>
      <c r="JMQ243" s="168"/>
      <c r="JMR243" s="168"/>
      <c r="JMS243" s="168"/>
      <c r="JMT243" s="168"/>
      <c r="JMU243" s="168"/>
      <c r="JMV243" s="168"/>
      <c r="JMW243" s="168"/>
      <c r="JMX243" s="168"/>
      <c r="JMY243" s="168"/>
      <c r="JMZ243" s="168"/>
      <c r="JNA243" s="168"/>
      <c r="JNB243" s="168"/>
      <c r="JNC243" s="168"/>
      <c r="JND243" s="168"/>
      <c r="JNE243" s="168"/>
      <c r="JNF243" s="168"/>
      <c r="JNG243" s="168"/>
      <c r="JNH243" s="168"/>
      <c r="JNI243" s="168"/>
      <c r="JNJ243" s="168"/>
      <c r="JNK243" s="168"/>
      <c r="JNL243" s="168"/>
      <c r="JNM243" s="168"/>
      <c r="JNN243" s="168"/>
      <c r="JNO243" s="168"/>
      <c r="JNP243" s="168"/>
      <c r="JNQ243" s="168"/>
      <c r="JNR243" s="168"/>
      <c r="JNS243" s="168"/>
      <c r="JNT243" s="168"/>
      <c r="JNU243" s="168"/>
      <c r="JNV243" s="168"/>
      <c r="JNW243" s="168"/>
      <c r="JNX243" s="168"/>
      <c r="JNY243" s="168"/>
      <c r="JNZ243" s="168"/>
      <c r="JOA243" s="168"/>
      <c r="JOB243" s="168"/>
      <c r="JOC243" s="168"/>
      <c r="JOD243" s="168"/>
      <c r="JOE243" s="168"/>
      <c r="JOF243" s="168"/>
      <c r="JOG243" s="168"/>
      <c r="JOH243" s="168"/>
      <c r="JOI243" s="168"/>
      <c r="JOJ243" s="168"/>
      <c r="JOK243" s="168"/>
      <c r="JOL243" s="168"/>
      <c r="JOM243" s="168"/>
      <c r="JON243" s="168"/>
      <c r="JOO243" s="168"/>
      <c r="JOP243" s="168"/>
      <c r="JOQ243" s="168"/>
      <c r="JOR243" s="168"/>
      <c r="JOS243" s="168"/>
      <c r="JOT243" s="168"/>
      <c r="JOU243" s="168"/>
      <c r="JOV243" s="168"/>
      <c r="JOW243" s="168"/>
      <c r="JOX243" s="168"/>
      <c r="JOY243" s="168"/>
      <c r="JOZ243" s="168"/>
      <c r="JPA243" s="168"/>
      <c r="JPB243" s="168"/>
      <c r="JPC243" s="168"/>
      <c r="JPD243" s="168"/>
      <c r="JPE243" s="168"/>
      <c r="JPF243" s="168"/>
      <c r="JPG243" s="168"/>
      <c r="JPH243" s="168"/>
      <c r="JPI243" s="168"/>
      <c r="JPJ243" s="168"/>
      <c r="JPK243" s="168"/>
      <c r="JPL243" s="168"/>
      <c r="JPM243" s="168"/>
      <c r="JPN243" s="168"/>
      <c r="JPO243" s="168"/>
      <c r="JPP243" s="168"/>
      <c r="JPQ243" s="168"/>
      <c r="JPR243" s="168"/>
      <c r="JPS243" s="168"/>
      <c r="JPT243" s="168"/>
      <c r="JPU243" s="168"/>
      <c r="JPV243" s="168"/>
      <c r="JPW243" s="168"/>
      <c r="JPX243" s="168"/>
      <c r="JPY243" s="168"/>
      <c r="JPZ243" s="168"/>
      <c r="JQA243" s="168"/>
      <c r="JQB243" s="168"/>
      <c r="JQC243" s="168"/>
      <c r="JQD243" s="168"/>
      <c r="JQE243" s="168"/>
      <c r="JQF243" s="168"/>
      <c r="JQG243" s="168"/>
      <c r="JQH243" s="168"/>
      <c r="JQI243" s="168"/>
      <c r="JQJ243" s="168"/>
      <c r="JQK243" s="168"/>
      <c r="JQL243" s="168"/>
      <c r="JQM243" s="168"/>
      <c r="JQN243" s="168"/>
      <c r="JQO243" s="168"/>
      <c r="JQP243" s="168"/>
      <c r="JQQ243" s="168"/>
      <c r="JQR243" s="168"/>
      <c r="JQS243" s="168"/>
      <c r="JQT243" s="168"/>
      <c r="JQU243" s="168"/>
      <c r="JQV243" s="168"/>
      <c r="JQW243" s="168"/>
      <c r="JQX243" s="168"/>
      <c r="JQY243" s="168"/>
      <c r="JQZ243" s="168"/>
      <c r="JRA243" s="168"/>
      <c r="JRB243" s="168"/>
      <c r="JRC243" s="168"/>
      <c r="JRD243" s="168"/>
      <c r="JRE243" s="168"/>
      <c r="JRF243" s="168"/>
      <c r="JRG243" s="168"/>
      <c r="JRH243" s="168"/>
      <c r="JRI243" s="168"/>
      <c r="JRJ243" s="168"/>
      <c r="JRK243" s="168"/>
      <c r="JRL243" s="168"/>
      <c r="JRM243" s="168"/>
      <c r="JRN243" s="168"/>
      <c r="JRO243" s="168"/>
      <c r="JRP243" s="168"/>
      <c r="JRQ243" s="168"/>
      <c r="JRR243" s="168"/>
      <c r="JRS243" s="168"/>
      <c r="JRT243" s="168"/>
      <c r="JRU243" s="168"/>
      <c r="JRV243" s="168"/>
      <c r="JRW243" s="168"/>
      <c r="JRX243" s="168"/>
      <c r="JRY243" s="168"/>
      <c r="JRZ243" s="168"/>
      <c r="JSA243" s="168"/>
      <c r="JSB243" s="168"/>
      <c r="JSC243" s="168"/>
      <c r="JSD243" s="168"/>
      <c r="JSE243" s="168"/>
      <c r="JSF243" s="168"/>
      <c r="JSG243" s="168"/>
      <c r="JSH243" s="168"/>
      <c r="JSI243" s="168"/>
      <c r="JSJ243" s="168"/>
      <c r="JSK243" s="168"/>
      <c r="JSL243" s="168"/>
      <c r="JSM243" s="168"/>
      <c r="JSN243" s="168"/>
      <c r="JSO243" s="168"/>
      <c r="JSP243" s="168"/>
      <c r="JSQ243" s="168"/>
      <c r="JSR243" s="168"/>
      <c r="JSS243" s="168"/>
      <c r="JST243" s="168"/>
      <c r="JSU243" s="168"/>
      <c r="JSV243" s="168"/>
      <c r="JSW243" s="168"/>
      <c r="JSX243" s="168"/>
      <c r="JSY243" s="168"/>
      <c r="JSZ243" s="168"/>
      <c r="JTA243" s="168"/>
      <c r="JTB243" s="168"/>
      <c r="JTC243" s="168"/>
      <c r="JTD243" s="168"/>
      <c r="JTE243" s="168"/>
      <c r="JTF243" s="168"/>
      <c r="JTG243" s="168"/>
      <c r="JTH243" s="168"/>
      <c r="JTI243" s="168"/>
      <c r="JTJ243" s="168"/>
      <c r="JTK243" s="168"/>
      <c r="JTL243" s="168"/>
      <c r="JTM243" s="168"/>
      <c r="JTN243" s="168"/>
      <c r="JTO243" s="168"/>
      <c r="JTP243" s="168"/>
      <c r="JTQ243" s="168"/>
      <c r="JTR243" s="168"/>
      <c r="JTS243" s="168"/>
      <c r="JTT243" s="168"/>
      <c r="JTU243" s="168"/>
      <c r="JTV243" s="168"/>
      <c r="JTW243" s="168"/>
      <c r="JTX243" s="168"/>
      <c r="JTY243" s="168"/>
      <c r="JTZ243" s="168"/>
      <c r="JUA243" s="168"/>
      <c r="JUB243" s="168"/>
      <c r="JUC243" s="168"/>
      <c r="JUD243" s="168"/>
      <c r="JUE243" s="168"/>
      <c r="JUF243" s="168"/>
      <c r="JUG243" s="168"/>
      <c r="JUH243" s="168"/>
      <c r="JUI243" s="168"/>
      <c r="JUJ243" s="168"/>
      <c r="JUK243" s="168"/>
      <c r="JUL243" s="168"/>
      <c r="JUM243" s="168"/>
      <c r="JUN243" s="168"/>
      <c r="JUO243" s="168"/>
      <c r="JUP243" s="168"/>
      <c r="JUQ243" s="168"/>
      <c r="JUR243" s="168"/>
      <c r="JUS243" s="168"/>
      <c r="JUT243" s="168"/>
      <c r="JUU243" s="168"/>
      <c r="JUV243" s="168"/>
      <c r="JUW243" s="168"/>
      <c r="JUX243" s="168"/>
      <c r="JUY243" s="168"/>
      <c r="JUZ243" s="168"/>
      <c r="JVA243" s="168"/>
      <c r="JVB243" s="168"/>
      <c r="JVC243" s="168"/>
      <c r="JVD243" s="168"/>
      <c r="JVE243" s="168"/>
      <c r="JVF243" s="168"/>
      <c r="JVG243" s="168"/>
      <c r="JVH243" s="168"/>
      <c r="JVI243" s="168"/>
      <c r="JVJ243" s="168"/>
      <c r="JVK243" s="168"/>
      <c r="JVL243" s="168"/>
      <c r="JVM243" s="168"/>
      <c r="JVN243" s="168"/>
      <c r="JVO243" s="168"/>
      <c r="JVP243" s="168"/>
      <c r="JVQ243" s="168"/>
      <c r="JVR243" s="168"/>
      <c r="JVS243" s="168"/>
      <c r="JVT243" s="168"/>
      <c r="JVU243" s="168"/>
      <c r="JVV243" s="168"/>
      <c r="JVW243" s="168"/>
      <c r="JVX243" s="168"/>
      <c r="JVY243" s="168"/>
      <c r="JVZ243" s="168"/>
      <c r="JWA243" s="168"/>
      <c r="JWB243" s="168"/>
      <c r="JWC243" s="168"/>
      <c r="JWD243" s="168"/>
      <c r="JWE243" s="168"/>
      <c r="JWF243" s="168"/>
      <c r="JWG243" s="168"/>
      <c r="JWH243" s="168"/>
      <c r="JWI243" s="168"/>
      <c r="JWJ243" s="168"/>
      <c r="JWK243" s="168"/>
      <c r="JWL243" s="168"/>
      <c r="JWM243" s="168"/>
      <c r="JWN243" s="168"/>
      <c r="JWO243" s="168"/>
      <c r="JWP243" s="168"/>
      <c r="JWQ243" s="168"/>
      <c r="JWR243" s="168"/>
      <c r="JWS243" s="168"/>
      <c r="JWT243" s="168"/>
      <c r="JWU243" s="168"/>
      <c r="JWV243" s="168"/>
      <c r="JWW243" s="168"/>
      <c r="JWX243" s="168"/>
      <c r="JWY243" s="168"/>
      <c r="JWZ243" s="168"/>
      <c r="JXA243" s="168"/>
      <c r="JXB243" s="168"/>
      <c r="JXC243" s="168"/>
      <c r="JXD243" s="168"/>
      <c r="JXE243" s="168"/>
      <c r="JXF243" s="168"/>
      <c r="JXG243" s="168"/>
      <c r="JXH243" s="168"/>
      <c r="JXI243" s="168"/>
      <c r="JXJ243" s="168"/>
      <c r="JXK243" s="168"/>
      <c r="JXL243" s="168"/>
      <c r="JXM243" s="168"/>
      <c r="JXN243" s="168"/>
      <c r="JXO243" s="168"/>
      <c r="JXP243" s="168"/>
      <c r="JXQ243" s="168"/>
      <c r="JXR243" s="168"/>
      <c r="JXS243" s="168"/>
      <c r="JXT243" s="168"/>
      <c r="JXU243" s="168"/>
      <c r="JXV243" s="168"/>
      <c r="JXW243" s="168"/>
      <c r="JXX243" s="168"/>
      <c r="JXY243" s="168"/>
      <c r="JXZ243" s="168"/>
      <c r="JYA243" s="168"/>
      <c r="JYB243" s="168"/>
      <c r="JYC243" s="168"/>
      <c r="JYD243" s="168"/>
      <c r="JYE243" s="168"/>
      <c r="JYF243" s="168"/>
      <c r="JYG243" s="168"/>
      <c r="JYH243" s="168"/>
      <c r="JYI243" s="168"/>
      <c r="JYJ243" s="168"/>
      <c r="JYK243" s="168"/>
      <c r="JYL243" s="168"/>
      <c r="JYM243" s="168"/>
      <c r="JYN243" s="168"/>
      <c r="JYO243" s="168"/>
      <c r="JYP243" s="168"/>
      <c r="JYQ243" s="168"/>
      <c r="JYR243" s="168"/>
      <c r="JYS243" s="168"/>
      <c r="JYT243" s="168"/>
      <c r="JYU243" s="168"/>
      <c r="JYV243" s="168"/>
      <c r="JYW243" s="168"/>
      <c r="JYX243" s="168"/>
      <c r="JYY243" s="168"/>
      <c r="JYZ243" s="168"/>
      <c r="JZA243" s="168"/>
      <c r="JZB243" s="168"/>
      <c r="JZC243" s="168"/>
      <c r="JZD243" s="168"/>
      <c r="JZE243" s="168"/>
      <c r="JZF243" s="168"/>
      <c r="JZG243" s="168"/>
      <c r="JZH243" s="168"/>
      <c r="JZI243" s="168"/>
      <c r="JZJ243" s="168"/>
      <c r="JZK243" s="168"/>
      <c r="JZL243" s="168"/>
      <c r="JZM243" s="168"/>
      <c r="JZN243" s="168"/>
      <c r="JZO243" s="168"/>
      <c r="JZP243" s="168"/>
      <c r="JZQ243" s="168"/>
      <c r="JZR243" s="168"/>
      <c r="JZS243" s="168"/>
      <c r="JZT243" s="168"/>
      <c r="JZU243" s="168"/>
      <c r="JZV243" s="168"/>
      <c r="JZW243" s="168"/>
      <c r="JZX243" s="168"/>
      <c r="JZY243" s="168"/>
      <c r="JZZ243" s="168"/>
      <c r="KAA243" s="168"/>
      <c r="KAB243" s="168"/>
      <c r="KAC243" s="168"/>
      <c r="KAD243" s="168"/>
      <c r="KAE243" s="168"/>
      <c r="KAF243" s="168"/>
      <c r="KAG243" s="168"/>
      <c r="KAH243" s="168"/>
      <c r="KAI243" s="168"/>
      <c r="KAJ243" s="168"/>
      <c r="KAK243" s="168"/>
      <c r="KAL243" s="168"/>
      <c r="KAM243" s="168"/>
      <c r="KAN243" s="168"/>
      <c r="KAO243" s="168"/>
      <c r="KAP243" s="168"/>
      <c r="KAQ243" s="168"/>
      <c r="KAR243" s="168"/>
      <c r="KAS243" s="168"/>
      <c r="KAT243" s="168"/>
      <c r="KAU243" s="168"/>
      <c r="KAV243" s="168"/>
      <c r="KAW243" s="168"/>
      <c r="KAX243" s="168"/>
      <c r="KAY243" s="168"/>
      <c r="KAZ243" s="168"/>
      <c r="KBA243" s="168"/>
      <c r="KBB243" s="168"/>
      <c r="KBC243" s="168"/>
      <c r="KBD243" s="168"/>
      <c r="KBE243" s="168"/>
      <c r="KBF243" s="168"/>
      <c r="KBG243" s="168"/>
      <c r="KBH243" s="168"/>
      <c r="KBI243" s="168"/>
      <c r="KBJ243" s="168"/>
      <c r="KBK243" s="168"/>
      <c r="KBL243" s="168"/>
      <c r="KBM243" s="168"/>
      <c r="KBN243" s="168"/>
      <c r="KBO243" s="168"/>
      <c r="KBP243" s="168"/>
      <c r="KBQ243" s="168"/>
      <c r="KBR243" s="168"/>
      <c r="KBS243" s="168"/>
      <c r="KBT243" s="168"/>
      <c r="KBU243" s="168"/>
      <c r="KBV243" s="168"/>
      <c r="KBW243" s="168"/>
      <c r="KBX243" s="168"/>
      <c r="KBY243" s="168"/>
      <c r="KBZ243" s="168"/>
      <c r="KCA243" s="168"/>
      <c r="KCB243" s="168"/>
      <c r="KCC243" s="168"/>
      <c r="KCD243" s="168"/>
      <c r="KCE243" s="168"/>
      <c r="KCF243" s="168"/>
      <c r="KCG243" s="168"/>
      <c r="KCH243" s="168"/>
      <c r="KCI243" s="168"/>
      <c r="KCJ243" s="168"/>
      <c r="KCK243" s="168"/>
      <c r="KCL243" s="168"/>
      <c r="KCM243" s="168"/>
      <c r="KCN243" s="168"/>
      <c r="KCO243" s="168"/>
      <c r="KCP243" s="168"/>
      <c r="KCQ243" s="168"/>
      <c r="KCR243" s="168"/>
      <c r="KCS243" s="168"/>
      <c r="KCT243" s="168"/>
      <c r="KCU243" s="168"/>
      <c r="KCV243" s="168"/>
      <c r="KCW243" s="168"/>
      <c r="KCX243" s="168"/>
      <c r="KCY243" s="168"/>
      <c r="KCZ243" s="168"/>
      <c r="KDA243" s="168"/>
      <c r="KDB243" s="168"/>
      <c r="KDC243" s="168"/>
      <c r="KDD243" s="168"/>
      <c r="KDE243" s="168"/>
      <c r="KDF243" s="168"/>
      <c r="KDG243" s="168"/>
      <c r="KDH243" s="168"/>
      <c r="KDI243" s="168"/>
      <c r="KDJ243" s="168"/>
      <c r="KDK243" s="168"/>
      <c r="KDL243" s="168"/>
      <c r="KDM243" s="168"/>
      <c r="KDN243" s="168"/>
      <c r="KDO243" s="168"/>
      <c r="KDP243" s="168"/>
      <c r="KDQ243" s="168"/>
      <c r="KDR243" s="168"/>
      <c r="KDS243" s="168"/>
      <c r="KDT243" s="168"/>
      <c r="KDU243" s="168"/>
      <c r="KDV243" s="168"/>
      <c r="KDW243" s="168"/>
      <c r="KDX243" s="168"/>
      <c r="KDY243" s="168"/>
      <c r="KDZ243" s="168"/>
      <c r="KEA243" s="168"/>
      <c r="KEB243" s="168"/>
      <c r="KEC243" s="168"/>
      <c r="KED243" s="168"/>
      <c r="KEE243" s="168"/>
      <c r="KEF243" s="168"/>
      <c r="KEG243" s="168"/>
      <c r="KEH243" s="168"/>
      <c r="KEI243" s="168"/>
      <c r="KEJ243" s="168"/>
      <c r="KEK243" s="168"/>
      <c r="KEL243" s="168"/>
      <c r="KEM243" s="168"/>
      <c r="KEN243" s="168"/>
      <c r="KEO243" s="168"/>
      <c r="KEP243" s="168"/>
      <c r="KEQ243" s="168"/>
      <c r="KER243" s="168"/>
      <c r="KES243" s="168"/>
      <c r="KET243" s="168"/>
      <c r="KEU243" s="168"/>
      <c r="KEV243" s="168"/>
      <c r="KEW243" s="168"/>
      <c r="KEX243" s="168"/>
      <c r="KEY243" s="168"/>
      <c r="KEZ243" s="168"/>
      <c r="KFA243" s="168"/>
      <c r="KFB243" s="168"/>
      <c r="KFC243" s="168"/>
      <c r="KFD243" s="168"/>
      <c r="KFE243" s="168"/>
      <c r="KFF243" s="168"/>
      <c r="KFG243" s="168"/>
      <c r="KFH243" s="168"/>
      <c r="KFI243" s="168"/>
      <c r="KFJ243" s="168"/>
      <c r="KFK243" s="168"/>
      <c r="KFL243" s="168"/>
      <c r="KFM243" s="168"/>
      <c r="KFN243" s="168"/>
      <c r="KFO243" s="168"/>
      <c r="KFP243" s="168"/>
      <c r="KFQ243" s="168"/>
      <c r="KFR243" s="168"/>
      <c r="KFS243" s="168"/>
      <c r="KFT243" s="168"/>
      <c r="KFU243" s="168"/>
      <c r="KFV243" s="168"/>
      <c r="KFW243" s="168"/>
      <c r="KFX243" s="168"/>
      <c r="KFY243" s="168"/>
      <c r="KFZ243" s="168"/>
      <c r="KGA243" s="168"/>
      <c r="KGB243" s="168"/>
      <c r="KGC243" s="168"/>
      <c r="KGD243" s="168"/>
      <c r="KGE243" s="168"/>
      <c r="KGF243" s="168"/>
      <c r="KGG243" s="168"/>
      <c r="KGH243" s="168"/>
      <c r="KGI243" s="168"/>
      <c r="KGJ243" s="168"/>
      <c r="KGK243" s="168"/>
      <c r="KGL243" s="168"/>
      <c r="KGM243" s="168"/>
      <c r="KGN243" s="168"/>
      <c r="KGO243" s="168"/>
      <c r="KGP243" s="168"/>
      <c r="KGQ243" s="168"/>
      <c r="KGR243" s="168"/>
      <c r="KGS243" s="168"/>
      <c r="KGT243" s="168"/>
      <c r="KGU243" s="168"/>
      <c r="KGV243" s="168"/>
      <c r="KGW243" s="168"/>
      <c r="KGX243" s="168"/>
      <c r="KGY243" s="168"/>
      <c r="KGZ243" s="168"/>
      <c r="KHA243" s="168"/>
      <c r="KHB243" s="168"/>
      <c r="KHC243" s="168"/>
      <c r="KHD243" s="168"/>
      <c r="KHE243" s="168"/>
      <c r="KHF243" s="168"/>
      <c r="KHG243" s="168"/>
      <c r="KHH243" s="168"/>
      <c r="KHI243" s="168"/>
      <c r="KHJ243" s="168"/>
      <c r="KHK243" s="168"/>
      <c r="KHL243" s="168"/>
      <c r="KHM243" s="168"/>
      <c r="KHN243" s="168"/>
      <c r="KHO243" s="168"/>
      <c r="KHP243" s="168"/>
      <c r="KHQ243" s="168"/>
      <c r="KHR243" s="168"/>
      <c r="KHS243" s="168"/>
      <c r="KHT243" s="168"/>
      <c r="KHU243" s="168"/>
      <c r="KHV243" s="168"/>
      <c r="KHW243" s="168"/>
      <c r="KHX243" s="168"/>
      <c r="KHY243" s="168"/>
      <c r="KHZ243" s="168"/>
      <c r="KIA243" s="168"/>
      <c r="KIB243" s="168"/>
      <c r="KIC243" s="168"/>
      <c r="KID243" s="168"/>
      <c r="KIE243" s="168"/>
      <c r="KIF243" s="168"/>
      <c r="KIG243" s="168"/>
      <c r="KIH243" s="168"/>
      <c r="KII243" s="168"/>
      <c r="KIJ243" s="168"/>
      <c r="KIK243" s="168"/>
      <c r="KIL243" s="168"/>
      <c r="KIM243" s="168"/>
      <c r="KIN243" s="168"/>
      <c r="KIO243" s="168"/>
      <c r="KIP243" s="168"/>
      <c r="KIQ243" s="168"/>
      <c r="KIR243" s="168"/>
      <c r="KIS243" s="168"/>
      <c r="KIT243" s="168"/>
      <c r="KIU243" s="168"/>
      <c r="KIV243" s="168"/>
      <c r="KIW243" s="168"/>
      <c r="KIX243" s="168"/>
      <c r="KIY243" s="168"/>
      <c r="KIZ243" s="168"/>
      <c r="KJA243" s="168"/>
      <c r="KJB243" s="168"/>
      <c r="KJC243" s="168"/>
      <c r="KJD243" s="168"/>
      <c r="KJE243" s="168"/>
      <c r="KJF243" s="168"/>
      <c r="KJG243" s="168"/>
      <c r="KJH243" s="168"/>
      <c r="KJI243" s="168"/>
      <c r="KJJ243" s="168"/>
      <c r="KJK243" s="168"/>
      <c r="KJL243" s="168"/>
      <c r="KJM243" s="168"/>
      <c r="KJN243" s="168"/>
      <c r="KJO243" s="168"/>
      <c r="KJP243" s="168"/>
      <c r="KJQ243" s="168"/>
      <c r="KJR243" s="168"/>
      <c r="KJS243" s="168"/>
      <c r="KJT243" s="168"/>
      <c r="KJU243" s="168"/>
      <c r="KJV243" s="168"/>
      <c r="KJW243" s="168"/>
      <c r="KJX243" s="168"/>
      <c r="KJY243" s="168"/>
      <c r="KJZ243" s="168"/>
      <c r="KKA243" s="168"/>
      <c r="KKB243" s="168"/>
      <c r="KKC243" s="168"/>
      <c r="KKD243" s="168"/>
      <c r="KKE243" s="168"/>
      <c r="KKF243" s="168"/>
      <c r="KKG243" s="168"/>
      <c r="KKH243" s="168"/>
      <c r="KKI243" s="168"/>
      <c r="KKJ243" s="168"/>
      <c r="KKK243" s="168"/>
      <c r="KKL243" s="168"/>
      <c r="KKM243" s="168"/>
      <c r="KKN243" s="168"/>
      <c r="KKO243" s="168"/>
      <c r="KKP243" s="168"/>
      <c r="KKQ243" s="168"/>
      <c r="KKR243" s="168"/>
      <c r="KKS243" s="168"/>
      <c r="KKT243" s="168"/>
      <c r="KKU243" s="168"/>
      <c r="KKV243" s="168"/>
      <c r="KKW243" s="168"/>
      <c r="KKX243" s="168"/>
      <c r="KKY243" s="168"/>
      <c r="KKZ243" s="168"/>
      <c r="KLA243" s="168"/>
      <c r="KLB243" s="168"/>
      <c r="KLC243" s="168"/>
      <c r="KLD243" s="168"/>
      <c r="KLE243" s="168"/>
      <c r="KLF243" s="168"/>
      <c r="KLG243" s="168"/>
      <c r="KLH243" s="168"/>
      <c r="KLI243" s="168"/>
      <c r="KLJ243" s="168"/>
      <c r="KLK243" s="168"/>
      <c r="KLL243" s="168"/>
      <c r="KLM243" s="168"/>
      <c r="KLN243" s="168"/>
      <c r="KLO243" s="168"/>
      <c r="KLP243" s="168"/>
      <c r="KLQ243" s="168"/>
      <c r="KLR243" s="168"/>
      <c r="KLS243" s="168"/>
      <c r="KLT243" s="168"/>
      <c r="KLU243" s="168"/>
      <c r="KLV243" s="168"/>
      <c r="KLW243" s="168"/>
      <c r="KLX243" s="168"/>
      <c r="KLY243" s="168"/>
      <c r="KLZ243" s="168"/>
      <c r="KMA243" s="168"/>
      <c r="KMB243" s="168"/>
      <c r="KMC243" s="168"/>
      <c r="KMD243" s="168"/>
      <c r="KME243" s="168"/>
      <c r="KMF243" s="168"/>
      <c r="KMG243" s="168"/>
      <c r="KMH243" s="168"/>
      <c r="KMI243" s="168"/>
      <c r="KMJ243" s="168"/>
      <c r="KMK243" s="168"/>
      <c r="KML243" s="168"/>
      <c r="KMM243" s="168"/>
      <c r="KMN243" s="168"/>
      <c r="KMO243" s="168"/>
      <c r="KMP243" s="168"/>
      <c r="KMQ243" s="168"/>
      <c r="KMR243" s="168"/>
      <c r="KMS243" s="168"/>
      <c r="KMT243" s="168"/>
      <c r="KMU243" s="168"/>
      <c r="KMV243" s="168"/>
      <c r="KMW243" s="168"/>
      <c r="KMX243" s="168"/>
      <c r="KMY243" s="168"/>
      <c r="KMZ243" s="168"/>
      <c r="KNA243" s="168"/>
      <c r="KNB243" s="168"/>
      <c r="KNC243" s="168"/>
      <c r="KND243" s="168"/>
      <c r="KNE243" s="168"/>
      <c r="KNF243" s="168"/>
      <c r="KNG243" s="168"/>
      <c r="KNH243" s="168"/>
      <c r="KNI243" s="168"/>
      <c r="KNJ243" s="168"/>
      <c r="KNK243" s="168"/>
      <c r="KNL243" s="168"/>
      <c r="KNM243" s="168"/>
      <c r="KNN243" s="168"/>
      <c r="KNO243" s="168"/>
      <c r="KNP243" s="168"/>
      <c r="KNQ243" s="168"/>
      <c r="KNR243" s="168"/>
      <c r="KNS243" s="168"/>
      <c r="KNT243" s="168"/>
      <c r="KNU243" s="168"/>
      <c r="KNV243" s="168"/>
      <c r="KNW243" s="168"/>
      <c r="KNX243" s="168"/>
      <c r="KNY243" s="168"/>
      <c r="KNZ243" s="168"/>
      <c r="KOA243" s="168"/>
      <c r="KOB243" s="168"/>
      <c r="KOC243" s="168"/>
      <c r="KOD243" s="168"/>
      <c r="KOE243" s="168"/>
      <c r="KOF243" s="168"/>
      <c r="KOG243" s="168"/>
      <c r="KOH243" s="168"/>
      <c r="KOI243" s="168"/>
      <c r="KOJ243" s="168"/>
      <c r="KOK243" s="168"/>
      <c r="KOL243" s="168"/>
      <c r="KOM243" s="168"/>
      <c r="KON243" s="168"/>
      <c r="KOO243" s="168"/>
      <c r="KOP243" s="168"/>
      <c r="KOQ243" s="168"/>
      <c r="KOR243" s="168"/>
      <c r="KOS243" s="168"/>
      <c r="KOT243" s="168"/>
      <c r="KOU243" s="168"/>
      <c r="KOV243" s="168"/>
      <c r="KOW243" s="168"/>
      <c r="KOX243" s="168"/>
      <c r="KOY243" s="168"/>
      <c r="KOZ243" s="168"/>
      <c r="KPA243" s="168"/>
      <c r="KPB243" s="168"/>
      <c r="KPC243" s="168"/>
      <c r="KPD243" s="168"/>
      <c r="KPE243" s="168"/>
      <c r="KPF243" s="168"/>
      <c r="KPG243" s="168"/>
      <c r="KPH243" s="168"/>
      <c r="KPI243" s="168"/>
      <c r="KPJ243" s="168"/>
      <c r="KPK243" s="168"/>
      <c r="KPL243" s="168"/>
      <c r="KPM243" s="168"/>
      <c r="KPN243" s="168"/>
      <c r="KPO243" s="168"/>
      <c r="KPP243" s="168"/>
      <c r="KPQ243" s="168"/>
      <c r="KPR243" s="168"/>
      <c r="KPS243" s="168"/>
      <c r="KPT243" s="168"/>
      <c r="KPU243" s="168"/>
      <c r="KPV243" s="168"/>
      <c r="KPW243" s="168"/>
      <c r="KPX243" s="168"/>
      <c r="KPY243" s="168"/>
      <c r="KPZ243" s="168"/>
      <c r="KQA243" s="168"/>
      <c r="KQB243" s="168"/>
      <c r="KQC243" s="168"/>
      <c r="KQD243" s="168"/>
      <c r="KQE243" s="168"/>
      <c r="KQF243" s="168"/>
      <c r="KQG243" s="168"/>
      <c r="KQH243" s="168"/>
      <c r="KQI243" s="168"/>
      <c r="KQJ243" s="168"/>
      <c r="KQK243" s="168"/>
      <c r="KQL243" s="168"/>
      <c r="KQM243" s="168"/>
      <c r="KQN243" s="168"/>
      <c r="KQO243" s="168"/>
      <c r="KQP243" s="168"/>
      <c r="KQQ243" s="168"/>
      <c r="KQR243" s="168"/>
      <c r="KQS243" s="168"/>
      <c r="KQT243" s="168"/>
      <c r="KQU243" s="168"/>
      <c r="KQV243" s="168"/>
      <c r="KQW243" s="168"/>
      <c r="KQX243" s="168"/>
      <c r="KQY243" s="168"/>
      <c r="KQZ243" s="168"/>
      <c r="KRA243" s="168"/>
      <c r="KRB243" s="168"/>
      <c r="KRC243" s="168"/>
      <c r="KRD243" s="168"/>
      <c r="KRE243" s="168"/>
      <c r="KRF243" s="168"/>
      <c r="KRG243" s="168"/>
      <c r="KRH243" s="168"/>
      <c r="KRI243" s="168"/>
      <c r="KRJ243" s="168"/>
      <c r="KRK243" s="168"/>
      <c r="KRL243" s="168"/>
      <c r="KRM243" s="168"/>
      <c r="KRN243" s="168"/>
      <c r="KRO243" s="168"/>
      <c r="KRP243" s="168"/>
      <c r="KRQ243" s="168"/>
      <c r="KRR243" s="168"/>
      <c r="KRS243" s="168"/>
      <c r="KRT243" s="168"/>
      <c r="KRU243" s="168"/>
      <c r="KRV243" s="168"/>
      <c r="KRW243" s="168"/>
      <c r="KRX243" s="168"/>
      <c r="KRY243" s="168"/>
      <c r="KRZ243" s="168"/>
      <c r="KSA243" s="168"/>
      <c r="KSB243" s="168"/>
      <c r="KSC243" s="168"/>
      <c r="KSD243" s="168"/>
      <c r="KSE243" s="168"/>
      <c r="KSF243" s="168"/>
      <c r="KSG243" s="168"/>
      <c r="KSH243" s="168"/>
      <c r="KSI243" s="168"/>
      <c r="KSJ243" s="168"/>
      <c r="KSK243" s="168"/>
      <c r="KSL243" s="168"/>
      <c r="KSM243" s="168"/>
      <c r="KSN243" s="168"/>
      <c r="KSO243" s="168"/>
      <c r="KSP243" s="168"/>
      <c r="KSQ243" s="168"/>
      <c r="KSR243" s="168"/>
      <c r="KSS243" s="168"/>
      <c r="KST243" s="168"/>
      <c r="KSU243" s="168"/>
      <c r="KSV243" s="168"/>
      <c r="KSW243" s="168"/>
      <c r="KSX243" s="168"/>
      <c r="KSY243" s="168"/>
      <c r="KSZ243" s="168"/>
      <c r="KTA243" s="168"/>
      <c r="KTB243" s="168"/>
      <c r="KTC243" s="168"/>
      <c r="KTD243" s="168"/>
      <c r="KTE243" s="168"/>
      <c r="KTF243" s="168"/>
      <c r="KTG243" s="168"/>
      <c r="KTH243" s="168"/>
      <c r="KTI243" s="168"/>
      <c r="KTJ243" s="168"/>
      <c r="KTK243" s="168"/>
      <c r="KTL243" s="168"/>
      <c r="KTM243" s="168"/>
      <c r="KTN243" s="168"/>
      <c r="KTO243" s="168"/>
      <c r="KTP243" s="168"/>
      <c r="KTQ243" s="168"/>
      <c r="KTR243" s="168"/>
      <c r="KTS243" s="168"/>
      <c r="KTT243" s="168"/>
      <c r="KTU243" s="168"/>
      <c r="KTV243" s="168"/>
      <c r="KTW243" s="168"/>
      <c r="KTX243" s="168"/>
      <c r="KTY243" s="168"/>
      <c r="KTZ243" s="168"/>
      <c r="KUA243" s="168"/>
      <c r="KUB243" s="168"/>
      <c r="KUC243" s="168"/>
      <c r="KUD243" s="168"/>
      <c r="KUE243" s="168"/>
      <c r="KUF243" s="168"/>
      <c r="KUG243" s="168"/>
      <c r="KUH243" s="168"/>
      <c r="KUI243" s="168"/>
      <c r="KUJ243" s="168"/>
      <c r="KUK243" s="168"/>
      <c r="KUL243" s="168"/>
      <c r="KUM243" s="168"/>
      <c r="KUN243" s="168"/>
      <c r="KUO243" s="168"/>
      <c r="KUP243" s="168"/>
      <c r="KUQ243" s="168"/>
      <c r="KUR243" s="168"/>
      <c r="KUS243" s="168"/>
      <c r="KUT243" s="168"/>
      <c r="KUU243" s="168"/>
      <c r="KUV243" s="168"/>
      <c r="KUW243" s="168"/>
      <c r="KUX243" s="168"/>
      <c r="KUY243" s="168"/>
      <c r="KUZ243" s="168"/>
      <c r="KVA243" s="168"/>
      <c r="KVB243" s="168"/>
      <c r="KVC243" s="168"/>
      <c r="KVD243" s="168"/>
      <c r="KVE243" s="168"/>
      <c r="KVF243" s="168"/>
      <c r="KVG243" s="168"/>
      <c r="KVH243" s="168"/>
      <c r="KVI243" s="168"/>
      <c r="KVJ243" s="168"/>
      <c r="KVK243" s="168"/>
      <c r="KVL243" s="168"/>
      <c r="KVM243" s="168"/>
      <c r="KVN243" s="168"/>
      <c r="KVO243" s="168"/>
      <c r="KVP243" s="168"/>
      <c r="KVQ243" s="168"/>
      <c r="KVR243" s="168"/>
      <c r="KVS243" s="168"/>
      <c r="KVT243" s="168"/>
      <c r="KVU243" s="168"/>
      <c r="KVV243" s="168"/>
      <c r="KVW243" s="168"/>
      <c r="KVX243" s="168"/>
      <c r="KVY243" s="168"/>
      <c r="KVZ243" s="168"/>
      <c r="KWA243" s="168"/>
      <c r="KWB243" s="168"/>
      <c r="KWC243" s="168"/>
      <c r="KWD243" s="168"/>
      <c r="KWE243" s="168"/>
      <c r="KWF243" s="168"/>
      <c r="KWG243" s="168"/>
      <c r="KWH243" s="168"/>
      <c r="KWI243" s="168"/>
      <c r="KWJ243" s="168"/>
      <c r="KWK243" s="168"/>
      <c r="KWL243" s="168"/>
      <c r="KWM243" s="168"/>
      <c r="KWN243" s="168"/>
      <c r="KWO243" s="168"/>
      <c r="KWP243" s="168"/>
      <c r="KWQ243" s="168"/>
      <c r="KWR243" s="168"/>
      <c r="KWS243" s="168"/>
      <c r="KWT243" s="168"/>
      <c r="KWU243" s="168"/>
      <c r="KWV243" s="168"/>
      <c r="KWW243" s="168"/>
      <c r="KWX243" s="168"/>
      <c r="KWY243" s="168"/>
      <c r="KWZ243" s="168"/>
      <c r="KXA243" s="168"/>
      <c r="KXB243" s="168"/>
      <c r="KXC243" s="168"/>
      <c r="KXD243" s="168"/>
      <c r="KXE243" s="168"/>
      <c r="KXF243" s="168"/>
      <c r="KXG243" s="168"/>
      <c r="KXH243" s="168"/>
      <c r="KXI243" s="168"/>
      <c r="KXJ243" s="168"/>
      <c r="KXK243" s="168"/>
      <c r="KXL243" s="168"/>
      <c r="KXM243" s="168"/>
      <c r="KXN243" s="168"/>
      <c r="KXO243" s="168"/>
      <c r="KXP243" s="168"/>
      <c r="KXQ243" s="168"/>
      <c r="KXR243" s="168"/>
      <c r="KXS243" s="168"/>
      <c r="KXT243" s="168"/>
      <c r="KXU243" s="168"/>
      <c r="KXV243" s="168"/>
      <c r="KXW243" s="168"/>
      <c r="KXX243" s="168"/>
      <c r="KXY243" s="168"/>
      <c r="KXZ243" s="168"/>
      <c r="KYA243" s="168"/>
      <c r="KYB243" s="168"/>
      <c r="KYC243" s="168"/>
      <c r="KYD243" s="168"/>
      <c r="KYE243" s="168"/>
      <c r="KYF243" s="168"/>
      <c r="KYG243" s="168"/>
      <c r="KYH243" s="168"/>
      <c r="KYI243" s="168"/>
      <c r="KYJ243" s="168"/>
      <c r="KYK243" s="168"/>
      <c r="KYL243" s="168"/>
      <c r="KYM243" s="168"/>
      <c r="KYN243" s="168"/>
      <c r="KYO243" s="168"/>
      <c r="KYP243" s="168"/>
      <c r="KYQ243" s="168"/>
      <c r="KYR243" s="168"/>
      <c r="KYS243" s="168"/>
      <c r="KYT243" s="168"/>
      <c r="KYU243" s="168"/>
      <c r="KYV243" s="168"/>
      <c r="KYW243" s="168"/>
      <c r="KYX243" s="168"/>
      <c r="KYY243" s="168"/>
      <c r="KYZ243" s="168"/>
      <c r="KZA243" s="168"/>
      <c r="KZB243" s="168"/>
      <c r="KZC243" s="168"/>
      <c r="KZD243" s="168"/>
      <c r="KZE243" s="168"/>
      <c r="KZF243" s="168"/>
      <c r="KZG243" s="168"/>
      <c r="KZH243" s="168"/>
      <c r="KZI243" s="168"/>
      <c r="KZJ243" s="168"/>
      <c r="KZK243" s="168"/>
      <c r="KZL243" s="168"/>
      <c r="KZM243" s="168"/>
      <c r="KZN243" s="168"/>
      <c r="KZO243" s="168"/>
      <c r="KZP243" s="168"/>
      <c r="KZQ243" s="168"/>
      <c r="KZR243" s="168"/>
      <c r="KZS243" s="168"/>
      <c r="KZT243" s="168"/>
      <c r="KZU243" s="168"/>
      <c r="KZV243" s="168"/>
      <c r="KZW243" s="168"/>
      <c r="KZX243" s="168"/>
      <c r="KZY243" s="168"/>
      <c r="KZZ243" s="168"/>
      <c r="LAA243" s="168"/>
      <c r="LAB243" s="168"/>
      <c r="LAC243" s="168"/>
      <c r="LAD243" s="168"/>
      <c r="LAE243" s="168"/>
      <c r="LAF243" s="168"/>
      <c r="LAG243" s="168"/>
      <c r="LAH243" s="168"/>
      <c r="LAI243" s="168"/>
      <c r="LAJ243" s="168"/>
      <c r="LAK243" s="168"/>
      <c r="LAL243" s="168"/>
      <c r="LAM243" s="168"/>
      <c r="LAN243" s="168"/>
      <c r="LAO243" s="168"/>
      <c r="LAP243" s="168"/>
      <c r="LAQ243" s="168"/>
      <c r="LAR243" s="168"/>
      <c r="LAS243" s="168"/>
      <c r="LAT243" s="168"/>
      <c r="LAU243" s="168"/>
      <c r="LAV243" s="168"/>
      <c r="LAW243" s="168"/>
      <c r="LAX243" s="168"/>
      <c r="LAY243" s="168"/>
      <c r="LAZ243" s="168"/>
      <c r="LBA243" s="168"/>
      <c r="LBB243" s="168"/>
      <c r="LBC243" s="168"/>
      <c r="LBD243" s="168"/>
      <c r="LBE243" s="168"/>
      <c r="LBF243" s="168"/>
      <c r="LBG243" s="168"/>
      <c r="LBH243" s="168"/>
      <c r="LBI243" s="168"/>
      <c r="LBJ243" s="168"/>
      <c r="LBK243" s="168"/>
      <c r="LBL243" s="168"/>
      <c r="LBM243" s="168"/>
      <c r="LBN243" s="168"/>
      <c r="LBO243" s="168"/>
      <c r="LBP243" s="168"/>
      <c r="LBQ243" s="168"/>
      <c r="LBR243" s="168"/>
      <c r="LBS243" s="168"/>
      <c r="LBT243" s="168"/>
      <c r="LBU243" s="168"/>
      <c r="LBV243" s="168"/>
      <c r="LBW243" s="168"/>
      <c r="LBX243" s="168"/>
      <c r="LBY243" s="168"/>
      <c r="LBZ243" s="168"/>
      <c r="LCA243" s="168"/>
      <c r="LCB243" s="168"/>
      <c r="LCC243" s="168"/>
      <c r="LCD243" s="168"/>
      <c r="LCE243" s="168"/>
      <c r="LCF243" s="168"/>
      <c r="LCG243" s="168"/>
      <c r="LCH243" s="168"/>
      <c r="LCI243" s="168"/>
      <c r="LCJ243" s="168"/>
      <c r="LCK243" s="168"/>
      <c r="LCL243" s="168"/>
      <c r="LCM243" s="168"/>
      <c r="LCN243" s="168"/>
      <c r="LCO243" s="168"/>
      <c r="LCP243" s="168"/>
      <c r="LCQ243" s="168"/>
      <c r="LCR243" s="168"/>
      <c r="LCS243" s="168"/>
      <c r="LCT243" s="168"/>
      <c r="LCU243" s="168"/>
      <c r="LCV243" s="168"/>
      <c r="LCW243" s="168"/>
      <c r="LCX243" s="168"/>
      <c r="LCY243" s="168"/>
      <c r="LCZ243" s="168"/>
      <c r="LDA243" s="168"/>
      <c r="LDB243" s="168"/>
      <c r="LDC243" s="168"/>
      <c r="LDD243" s="168"/>
      <c r="LDE243" s="168"/>
      <c r="LDF243" s="168"/>
      <c r="LDG243" s="168"/>
      <c r="LDH243" s="168"/>
      <c r="LDI243" s="168"/>
      <c r="LDJ243" s="168"/>
      <c r="LDK243" s="168"/>
      <c r="LDL243" s="168"/>
      <c r="LDM243" s="168"/>
      <c r="LDN243" s="168"/>
      <c r="LDO243" s="168"/>
      <c r="LDP243" s="168"/>
      <c r="LDQ243" s="168"/>
      <c r="LDR243" s="168"/>
      <c r="LDS243" s="168"/>
      <c r="LDT243" s="168"/>
      <c r="LDU243" s="168"/>
      <c r="LDV243" s="168"/>
      <c r="LDW243" s="168"/>
      <c r="LDX243" s="168"/>
      <c r="LDY243" s="168"/>
      <c r="LDZ243" s="168"/>
      <c r="LEA243" s="168"/>
      <c r="LEB243" s="168"/>
      <c r="LEC243" s="168"/>
      <c r="LED243" s="168"/>
      <c r="LEE243" s="168"/>
      <c r="LEF243" s="168"/>
      <c r="LEG243" s="168"/>
      <c r="LEH243" s="168"/>
      <c r="LEI243" s="168"/>
      <c r="LEJ243" s="168"/>
      <c r="LEK243" s="168"/>
      <c r="LEL243" s="168"/>
      <c r="LEM243" s="168"/>
      <c r="LEN243" s="168"/>
      <c r="LEO243" s="168"/>
      <c r="LEP243" s="168"/>
      <c r="LEQ243" s="168"/>
      <c r="LER243" s="168"/>
      <c r="LES243" s="168"/>
      <c r="LET243" s="168"/>
      <c r="LEU243" s="168"/>
      <c r="LEV243" s="168"/>
      <c r="LEW243" s="168"/>
      <c r="LEX243" s="168"/>
      <c r="LEY243" s="168"/>
      <c r="LEZ243" s="168"/>
      <c r="LFA243" s="168"/>
      <c r="LFB243" s="168"/>
      <c r="LFC243" s="168"/>
      <c r="LFD243" s="168"/>
      <c r="LFE243" s="168"/>
      <c r="LFF243" s="168"/>
      <c r="LFG243" s="168"/>
      <c r="LFH243" s="168"/>
      <c r="LFI243" s="168"/>
      <c r="LFJ243" s="168"/>
      <c r="LFK243" s="168"/>
      <c r="LFL243" s="168"/>
      <c r="LFM243" s="168"/>
      <c r="LFN243" s="168"/>
      <c r="LFO243" s="168"/>
      <c r="LFP243" s="168"/>
      <c r="LFQ243" s="168"/>
      <c r="LFR243" s="168"/>
      <c r="LFS243" s="168"/>
      <c r="LFT243" s="168"/>
      <c r="LFU243" s="168"/>
      <c r="LFV243" s="168"/>
      <c r="LFW243" s="168"/>
      <c r="LFX243" s="168"/>
      <c r="LFY243" s="168"/>
      <c r="LFZ243" s="168"/>
      <c r="LGA243" s="168"/>
      <c r="LGB243" s="168"/>
      <c r="LGC243" s="168"/>
      <c r="LGD243" s="168"/>
      <c r="LGE243" s="168"/>
      <c r="LGF243" s="168"/>
      <c r="LGG243" s="168"/>
      <c r="LGH243" s="168"/>
      <c r="LGI243" s="168"/>
      <c r="LGJ243" s="168"/>
      <c r="LGK243" s="168"/>
      <c r="LGL243" s="168"/>
      <c r="LGM243" s="168"/>
      <c r="LGN243" s="168"/>
      <c r="LGO243" s="168"/>
      <c r="LGP243" s="168"/>
      <c r="LGQ243" s="168"/>
      <c r="LGR243" s="168"/>
      <c r="LGS243" s="168"/>
      <c r="LGT243" s="168"/>
      <c r="LGU243" s="168"/>
      <c r="LGV243" s="168"/>
      <c r="LGW243" s="168"/>
      <c r="LGX243" s="168"/>
      <c r="LGY243" s="168"/>
      <c r="LGZ243" s="168"/>
      <c r="LHA243" s="168"/>
      <c r="LHB243" s="168"/>
      <c r="LHC243" s="168"/>
      <c r="LHD243" s="168"/>
      <c r="LHE243" s="168"/>
      <c r="LHF243" s="168"/>
      <c r="LHG243" s="168"/>
      <c r="LHH243" s="168"/>
      <c r="LHI243" s="168"/>
      <c r="LHJ243" s="168"/>
      <c r="LHK243" s="168"/>
      <c r="LHL243" s="168"/>
      <c r="LHM243" s="168"/>
      <c r="LHN243" s="168"/>
      <c r="LHO243" s="168"/>
      <c r="LHP243" s="168"/>
      <c r="LHQ243" s="168"/>
      <c r="LHR243" s="168"/>
      <c r="LHS243" s="168"/>
      <c r="LHT243" s="168"/>
      <c r="LHU243" s="168"/>
      <c r="LHV243" s="168"/>
      <c r="LHW243" s="168"/>
      <c r="LHX243" s="168"/>
      <c r="LHY243" s="168"/>
      <c r="LHZ243" s="168"/>
      <c r="LIA243" s="168"/>
      <c r="LIB243" s="168"/>
      <c r="LIC243" s="168"/>
      <c r="LID243" s="168"/>
      <c r="LIE243" s="168"/>
      <c r="LIF243" s="168"/>
      <c r="LIG243" s="168"/>
      <c r="LIH243" s="168"/>
      <c r="LII243" s="168"/>
      <c r="LIJ243" s="168"/>
      <c r="LIK243" s="168"/>
      <c r="LIL243" s="168"/>
      <c r="LIM243" s="168"/>
      <c r="LIN243" s="168"/>
      <c r="LIO243" s="168"/>
      <c r="LIP243" s="168"/>
      <c r="LIQ243" s="168"/>
      <c r="LIR243" s="168"/>
      <c r="LIS243" s="168"/>
      <c r="LIT243" s="168"/>
      <c r="LIU243" s="168"/>
      <c r="LIV243" s="168"/>
      <c r="LIW243" s="168"/>
      <c r="LIX243" s="168"/>
      <c r="LIY243" s="168"/>
      <c r="LIZ243" s="168"/>
      <c r="LJA243" s="168"/>
      <c r="LJB243" s="168"/>
      <c r="LJC243" s="168"/>
      <c r="LJD243" s="168"/>
      <c r="LJE243" s="168"/>
      <c r="LJF243" s="168"/>
      <c r="LJG243" s="168"/>
      <c r="LJH243" s="168"/>
      <c r="LJI243" s="168"/>
      <c r="LJJ243" s="168"/>
      <c r="LJK243" s="168"/>
      <c r="LJL243" s="168"/>
      <c r="LJM243" s="168"/>
      <c r="LJN243" s="168"/>
      <c r="LJO243" s="168"/>
      <c r="LJP243" s="168"/>
      <c r="LJQ243" s="168"/>
      <c r="LJR243" s="168"/>
      <c r="LJS243" s="168"/>
      <c r="LJT243" s="168"/>
      <c r="LJU243" s="168"/>
      <c r="LJV243" s="168"/>
      <c r="LJW243" s="168"/>
      <c r="LJX243" s="168"/>
      <c r="LJY243" s="168"/>
      <c r="LJZ243" s="168"/>
      <c r="LKA243" s="168"/>
      <c r="LKB243" s="168"/>
      <c r="LKC243" s="168"/>
      <c r="LKD243" s="168"/>
      <c r="LKE243" s="168"/>
      <c r="LKF243" s="168"/>
      <c r="LKG243" s="168"/>
      <c r="LKH243" s="168"/>
      <c r="LKI243" s="168"/>
      <c r="LKJ243" s="168"/>
      <c r="LKK243" s="168"/>
      <c r="LKL243" s="168"/>
      <c r="LKM243" s="168"/>
      <c r="LKN243" s="168"/>
      <c r="LKO243" s="168"/>
      <c r="LKP243" s="168"/>
      <c r="LKQ243" s="168"/>
      <c r="LKR243" s="168"/>
      <c r="LKS243" s="168"/>
      <c r="LKT243" s="168"/>
      <c r="LKU243" s="168"/>
      <c r="LKV243" s="168"/>
      <c r="LKW243" s="168"/>
      <c r="LKX243" s="168"/>
      <c r="LKY243" s="168"/>
      <c r="LKZ243" s="168"/>
      <c r="LLA243" s="168"/>
      <c r="LLB243" s="168"/>
      <c r="LLC243" s="168"/>
      <c r="LLD243" s="168"/>
      <c r="LLE243" s="168"/>
      <c r="LLF243" s="168"/>
      <c r="LLG243" s="168"/>
      <c r="LLH243" s="168"/>
      <c r="LLI243" s="168"/>
      <c r="LLJ243" s="168"/>
      <c r="LLK243" s="168"/>
      <c r="LLL243" s="168"/>
      <c r="LLM243" s="168"/>
      <c r="LLN243" s="168"/>
      <c r="LLO243" s="168"/>
      <c r="LLP243" s="168"/>
      <c r="LLQ243" s="168"/>
      <c r="LLR243" s="168"/>
      <c r="LLS243" s="168"/>
      <c r="LLT243" s="168"/>
      <c r="LLU243" s="168"/>
      <c r="LLV243" s="168"/>
      <c r="LLW243" s="168"/>
      <c r="LLX243" s="168"/>
      <c r="LLY243" s="168"/>
      <c r="LLZ243" s="168"/>
      <c r="LMA243" s="168"/>
      <c r="LMB243" s="168"/>
      <c r="LMC243" s="168"/>
      <c r="LMD243" s="168"/>
      <c r="LME243" s="168"/>
      <c r="LMF243" s="168"/>
      <c r="LMG243" s="168"/>
      <c r="LMH243" s="168"/>
      <c r="LMI243" s="168"/>
      <c r="LMJ243" s="168"/>
      <c r="LMK243" s="168"/>
      <c r="LML243" s="168"/>
      <c r="LMM243" s="168"/>
      <c r="LMN243" s="168"/>
      <c r="LMO243" s="168"/>
      <c r="LMP243" s="168"/>
      <c r="LMQ243" s="168"/>
      <c r="LMR243" s="168"/>
      <c r="LMS243" s="168"/>
      <c r="LMT243" s="168"/>
      <c r="LMU243" s="168"/>
      <c r="LMV243" s="168"/>
      <c r="LMW243" s="168"/>
      <c r="LMX243" s="168"/>
      <c r="LMY243" s="168"/>
      <c r="LMZ243" s="168"/>
      <c r="LNA243" s="168"/>
      <c r="LNB243" s="168"/>
      <c r="LNC243" s="168"/>
      <c r="LND243" s="168"/>
      <c r="LNE243" s="168"/>
      <c r="LNF243" s="168"/>
      <c r="LNG243" s="168"/>
      <c r="LNH243" s="168"/>
      <c r="LNI243" s="168"/>
      <c r="LNJ243" s="168"/>
      <c r="LNK243" s="168"/>
      <c r="LNL243" s="168"/>
      <c r="LNM243" s="168"/>
      <c r="LNN243" s="168"/>
      <c r="LNO243" s="168"/>
      <c r="LNP243" s="168"/>
      <c r="LNQ243" s="168"/>
      <c r="LNR243" s="168"/>
      <c r="LNS243" s="168"/>
      <c r="LNT243" s="168"/>
      <c r="LNU243" s="168"/>
      <c r="LNV243" s="168"/>
      <c r="LNW243" s="168"/>
      <c r="LNX243" s="168"/>
      <c r="LNY243" s="168"/>
      <c r="LNZ243" s="168"/>
      <c r="LOA243" s="168"/>
      <c r="LOB243" s="168"/>
      <c r="LOC243" s="168"/>
      <c r="LOD243" s="168"/>
      <c r="LOE243" s="168"/>
      <c r="LOF243" s="168"/>
      <c r="LOG243" s="168"/>
      <c r="LOH243" s="168"/>
      <c r="LOI243" s="168"/>
      <c r="LOJ243" s="168"/>
      <c r="LOK243" s="168"/>
      <c r="LOL243" s="168"/>
      <c r="LOM243" s="168"/>
      <c r="LON243" s="168"/>
      <c r="LOO243" s="168"/>
      <c r="LOP243" s="168"/>
      <c r="LOQ243" s="168"/>
      <c r="LOR243" s="168"/>
      <c r="LOS243" s="168"/>
      <c r="LOT243" s="168"/>
      <c r="LOU243" s="168"/>
      <c r="LOV243" s="168"/>
      <c r="LOW243" s="168"/>
      <c r="LOX243" s="168"/>
      <c r="LOY243" s="168"/>
      <c r="LOZ243" s="168"/>
      <c r="LPA243" s="168"/>
      <c r="LPB243" s="168"/>
      <c r="LPC243" s="168"/>
      <c r="LPD243" s="168"/>
      <c r="LPE243" s="168"/>
      <c r="LPF243" s="168"/>
      <c r="LPG243" s="168"/>
      <c r="LPH243" s="168"/>
      <c r="LPI243" s="168"/>
      <c r="LPJ243" s="168"/>
      <c r="LPK243" s="168"/>
      <c r="LPL243" s="168"/>
      <c r="LPM243" s="168"/>
      <c r="LPN243" s="168"/>
      <c r="LPO243" s="168"/>
      <c r="LPP243" s="168"/>
      <c r="LPQ243" s="168"/>
      <c r="LPR243" s="168"/>
      <c r="LPS243" s="168"/>
      <c r="LPT243" s="168"/>
      <c r="LPU243" s="168"/>
      <c r="LPV243" s="168"/>
      <c r="LPW243" s="168"/>
      <c r="LPX243" s="168"/>
      <c r="LPY243" s="168"/>
      <c r="LPZ243" s="168"/>
      <c r="LQA243" s="168"/>
      <c r="LQB243" s="168"/>
      <c r="LQC243" s="168"/>
      <c r="LQD243" s="168"/>
      <c r="LQE243" s="168"/>
      <c r="LQF243" s="168"/>
      <c r="LQG243" s="168"/>
      <c r="LQH243" s="168"/>
      <c r="LQI243" s="168"/>
      <c r="LQJ243" s="168"/>
      <c r="LQK243" s="168"/>
      <c r="LQL243" s="168"/>
      <c r="LQM243" s="168"/>
      <c r="LQN243" s="168"/>
      <c r="LQO243" s="168"/>
      <c r="LQP243" s="168"/>
      <c r="LQQ243" s="168"/>
      <c r="LQR243" s="168"/>
      <c r="LQS243" s="168"/>
      <c r="LQT243" s="168"/>
      <c r="LQU243" s="168"/>
      <c r="LQV243" s="168"/>
      <c r="LQW243" s="168"/>
      <c r="LQX243" s="168"/>
      <c r="LQY243" s="168"/>
      <c r="LQZ243" s="168"/>
      <c r="LRA243" s="168"/>
      <c r="LRB243" s="168"/>
      <c r="LRC243" s="168"/>
      <c r="LRD243" s="168"/>
      <c r="LRE243" s="168"/>
      <c r="LRF243" s="168"/>
      <c r="LRG243" s="168"/>
      <c r="LRH243" s="168"/>
      <c r="LRI243" s="168"/>
      <c r="LRJ243" s="168"/>
      <c r="LRK243" s="168"/>
      <c r="LRL243" s="168"/>
      <c r="LRM243" s="168"/>
      <c r="LRN243" s="168"/>
      <c r="LRO243" s="168"/>
      <c r="LRP243" s="168"/>
      <c r="LRQ243" s="168"/>
      <c r="LRR243" s="168"/>
      <c r="LRS243" s="168"/>
      <c r="LRT243" s="168"/>
      <c r="LRU243" s="168"/>
      <c r="LRV243" s="168"/>
      <c r="LRW243" s="168"/>
      <c r="LRX243" s="168"/>
      <c r="LRY243" s="168"/>
      <c r="LRZ243" s="168"/>
      <c r="LSA243" s="168"/>
      <c r="LSB243" s="168"/>
      <c r="LSC243" s="168"/>
      <c r="LSD243" s="168"/>
      <c r="LSE243" s="168"/>
      <c r="LSF243" s="168"/>
      <c r="LSG243" s="168"/>
      <c r="LSH243" s="168"/>
      <c r="LSI243" s="168"/>
      <c r="LSJ243" s="168"/>
      <c r="LSK243" s="168"/>
      <c r="LSL243" s="168"/>
      <c r="LSM243" s="168"/>
      <c r="LSN243" s="168"/>
      <c r="LSO243" s="168"/>
      <c r="LSP243" s="168"/>
      <c r="LSQ243" s="168"/>
      <c r="LSR243" s="168"/>
      <c r="LSS243" s="168"/>
      <c r="LST243" s="168"/>
      <c r="LSU243" s="168"/>
      <c r="LSV243" s="168"/>
      <c r="LSW243" s="168"/>
      <c r="LSX243" s="168"/>
      <c r="LSY243" s="168"/>
      <c r="LSZ243" s="168"/>
      <c r="LTA243" s="168"/>
      <c r="LTB243" s="168"/>
      <c r="LTC243" s="168"/>
      <c r="LTD243" s="168"/>
      <c r="LTE243" s="168"/>
      <c r="LTF243" s="168"/>
      <c r="LTG243" s="168"/>
      <c r="LTH243" s="168"/>
      <c r="LTI243" s="168"/>
      <c r="LTJ243" s="168"/>
      <c r="LTK243" s="168"/>
      <c r="LTL243" s="168"/>
      <c r="LTM243" s="168"/>
      <c r="LTN243" s="168"/>
      <c r="LTO243" s="168"/>
      <c r="LTP243" s="168"/>
      <c r="LTQ243" s="168"/>
      <c r="LTR243" s="168"/>
      <c r="LTS243" s="168"/>
      <c r="LTT243" s="168"/>
      <c r="LTU243" s="168"/>
      <c r="LTV243" s="168"/>
      <c r="LTW243" s="168"/>
      <c r="LTX243" s="168"/>
      <c r="LTY243" s="168"/>
      <c r="LTZ243" s="168"/>
      <c r="LUA243" s="168"/>
      <c r="LUB243" s="168"/>
      <c r="LUC243" s="168"/>
      <c r="LUD243" s="168"/>
      <c r="LUE243" s="168"/>
      <c r="LUF243" s="168"/>
      <c r="LUG243" s="168"/>
      <c r="LUH243" s="168"/>
      <c r="LUI243" s="168"/>
      <c r="LUJ243" s="168"/>
      <c r="LUK243" s="168"/>
      <c r="LUL243" s="168"/>
      <c r="LUM243" s="168"/>
      <c r="LUN243" s="168"/>
      <c r="LUO243" s="168"/>
      <c r="LUP243" s="168"/>
      <c r="LUQ243" s="168"/>
      <c r="LUR243" s="168"/>
      <c r="LUS243" s="168"/>
      <c r="LUT243" s="168"/>
      <c r="LUU243" s="168"/>
      <c r="LUV243" s="168"/>
      <c r="LUW243" s="168"/>
      <c r="LUX243" s="168"/>
      <c r="LUY243" s="168"/>
      <c r="LUZ243" s="168"/>
      <c r="LVA243" s="168"/>
      <c r="LVB243" s="168"/>
      <c r="LVC243" s="168"/>
      <c r="LVD243" s="168"/>
      <c r="LVE243" s="168"/>
      <c r="LVF243" s="168"/>
      <c r="LVG243" s="168"/>
      <c r="LVH243" s="168"/>
      <c r="LVI243" s="168"/>
      <c r="LVJ243" s="168"/>
      <c r="LVK243" s="168"/>
      <c r="LVL243" s="168"/>
      <c r="LVM243" s="168"/>
      <c r="LVN243" s="168"/>
      <c r="LVO243" s="168"/>
      <c r="LVP243" s="168"/>
      <c r="LVQ243" s="168"/>
      <c r="LVR243" s="168"/>
      <c r="LVS243" s="168"/>
      <c r="LVT243" s="168"/>
      <c r="LVU243" s="168"/>
      <c r="LVV243" s="168"/>
      <c r="LVW243" s="168"/>
      <c r="LVX243" s="168"/>
      <c r="LVY243" s="168"/>
      <c r="LVZ243" s="168"/>
      <c r="LWA243" s="168"/>
      <c r="LWB243" s="168"/>
      <c r="LWC243" s="168"/>
      <c r="LWD243" s="168"/>
      <c r="LWE243" s="168"/>
      <c r="LWF243" s="168"/>
      <c r="LWG243" s="168"/>
      <c r="LWH243" s="168"/>
      <c r="LWI243" s="168"/>
      <c r="LWJ243" s="168"/>
      <c r="LWK243" s="168"/>
      <c r="LWL243" s="168"/>
      <c r="LWM243" s="168"/>
      <c r="LWN243" s="168"/>
      <c r="LWO243" s="168"/>
      <c r="LWP243" s="168"/>
      <c r="LWQ243" s="168"/>
      <c r="LWR243" s="168"/>
      <c r="LWS243" s="168"/>
      <c r="LWT243" s="168"/>
      <c r="LWU243" s="168"/>
      <c r="LWV243" s="168"/>
      <c r="LWW243" s="168"/>
      <c r="LWX243" s="168"/>
      <c r="LWY243" s="168"/>
      <c r="LWZ243" s="168"/>
      <c r="LXA243" s="168"/>
      <c r="LXB243" s="168"/>
      <c r="LXC243" s="168"/>
      <c r="LXD243" s="168"/>
      <c r="LXE243" s="168"/>
      <c r="LXF243" s="168"/>
      <c r="LXG243" s="168"/>
      <c r="LXH243" s="168"/>
      <c r="LXI243" s="168"/>
      <c r="LXJ243" s="168"/>
      <c r="LXK243" s="168"/>
      <c r="LXL243" s="168"/>
      <c r="LXM243" s="168"/>
      <c r="LXN243" s="168"/>
      <c r="LXO243" s="168"/>
      <c r="LXP243" s="168"/>
      <c r="LXQ243" s="168"/>
      <c r="LXR243" s="168"/>
      <c r="LXS243" s="168"/>
      <c r="LXT243" s="168"/>
      <c r="LXU243" s="168"/>
      <c r="LXV243" s="168"/>
      <c r="LXW243" s="168"/>
      <c r="LXX243" s="168"/>
      <c r="LXY243" s="168"/>
      <c r="LXZ243" s="168"/>
      <c r="LYA243" s="168"/>
      <c r="LYB243" s="168"/>
      <c r="LYC243" s="168"/>
      <c r="LYD243" s="168"/>
      <c r="LYE243" s="168"/>
      <c r="LYF243" s="168"/>
      <c r="LYG243" s="168"/>
      <c r="LYH243" s="168"/>
      <c r="LYI243" s="168"/>
      <c r="LYJ243" s="168"/>
      <c r="LYK243" s="168"/>
      <c r="LYL243" s="168"/>
      <c r="LYM243" s="168"/>
      <c r="LYN243" s="168"/>
      <c r="LYO243" s="168"/>
      <c r="LYP243" s="168"/>
      <c r="LYQ243" s="168"/>
      <c r="LYR243" s="168"/>
      <c r="LYS243" s="168"/>
      <c r="LYT243" s="168"/>
      <c r="LYU243" s="168"/>
      <c r="LYV243" s="168"/>
      <c r="LYW243" s="168"/>
      <c r="LYX243" s="168"/>
      <c r="LYY243" s="168"/>
      <c r="LYZ243" s="168"/>
      <c r="LZA243" s="168"/>
      <c r="LZB243" s="168"/>
      <c r="LZC243" s="168"/>
      <c r="LZD243" s="168"/>
      <c r="LZE243" s="168"/>
      <c r="LZF243" s="168"/>
      <c r="LZG243" s="168"/>
      <c r="LZH243" s="168"/>
      <c r="LZI243" s="168"/>
      <c r="LZJ243" s="168"/>
      <c r="LZK243" s="168"/>
      <c r="LZL243" s="168"/>
      <c r="LZM243" s="168"/>
      <c r="LZN243" s="168"/>
      <c r="LZO243" s="168"/>
      <c r="LZP243" s="168"/>
      <c r="LZQ243" s="168"/>
      <c r="LZR243" s="168"/>
      <c r="LZS243" s="168"/>
      <c r="LZT243" s="168"/>
      <c r="LZU243" s="168"/>
      <c r="LZV243" s="168"/>
      <c r="LZW243" s="168"/>
      <c r="LZX243" s="168"/>
      <c r="LZY243" s="168"/>
      <c r="LZZ243" s="168"/>
      <c r="MAA243" s="168"/>
      <c r="MAB243" s="168"/>
      <c r="MAC243" s="168"/>
      <c r="MAD243" s="168"/>
      <c r="MAE243" s="168"/>
      <c r="MAF243" s="168"/>
      <c r="MAG243" s="168"/>
      <c r="MAH243" s="168"/>
      <c r="MAI243" s="168"/>
      <c r="MAJ243" s="168"/>
      <c r="MAK243" s="168"/>
      <c r="MAL243" s="168"/>
      <c r="MAM243" s="168"/>
      <c r="MAN243" s="168"/>
      <c r="MAO243" s="168"/>
      <c r="MAP243" s="168"/>
      <c r="MAQ243" s="168"/>
      <c r="MAR243" s="168"/>
      <c r="MAS243" s="168"/>
      <c r="MAT243" s="168"/>
      <c r="MAU243" s="168"/>
      <c r="MAV243" s="168"/>
      <c r="MAW243" s="168"/>
      <c r="MAX243" s="168"/>
      <c r="MAY243" s="168"/>
      <c r="MAZ243" s="168"/>
      <c r="MBA243" s="168"/>
      <c r="MBB243" s="168"/>
      <c r="MBC243" s="168"/>
      <c r="MBD243" s="168"/>
      <c r="MBE243" s="168"/>
      <c r="MBF243" s="168"/>
      <c r="MBG243" s="168"/>
      <c r="MBH243" s="168"/>
      <c r="MBI243" s="168"/>
      <c r="MBJ243" s="168"/>
      <c r="MBK243" s="168"/>
      <c r="MBL243" s="168"/>
      <c r="MBM243" s="168"/>
      <c r="MBN243" s="168"/>
      <c r="MBO243" s="168"/>
      <c r="MBP243" s="168"/>
      <c r="MBQ243" s="168"/>
      <c r="MBR243" s="168"/>
      <c r="MBS243" s="168"/>
      <c r="MBT243" s="168"/>
      <c r="MBU243" s="168"/>
      <c r="MBV243" s="168"/>
      <c r="MBW243" s="168"/>
      <c r="MBX243" s="168"/>
      <c r="MBY243" s="168"/>
      <c r="MBZ243" s="168"/>
      <c r="MCA243" s="168"/>
      <c r="MCB243" s="168"/>
      <c r="MCC243" s="168"/>
      <c r="MCD243" s="168"/>
      <c r="MCE243" s="168"/>
      <c r="MCF243" s="168"/>
      <c r="MCG243" s="168"/>
      <c r="MCH243" s="168"/>
      <c r="MCI243" s="168"/>
      <c r="MCJ243" s="168"/>
      <c r="MCK243" s="168"/>
      <c r="MCL243" s="168"/>
      <c r="MCM243" s="168"/>
      <c r="MCN243" s="168"/>
      <c r="MCO243" s="168"/>
      <c r="MCP243" s="168"/>
      <c r="MCQ243" s="168"/>
      <c r="MCR243" s="168"/>
      <c r="MCS243" s="168"/>
      <c r="MCT243" s="168"/>
      <c r="MCU243" s="168"/>
      <c r="MCV243" s="168"/>
      <c r="MCW243" s="168"/>
      <c r="MCX243" s="168"/>
      <c r="MCY243" s="168"/>
      <c r="MCZ243" s="168"/>
      <c r="MDA243" s="168"/>
      <c r="MDB243" s="168"/>
      <c r="MDC243" s="168"/>
      <c r="MDD243" s="168"/>
      <c r="MDE243" s="168"/>
      <c r="MDF243" s="168"/>
      <c r="MDG243" s="168"/>
      <c r="MDH243" s="168"/>
      <c r="MDI243" s="168"/>
      <c r="MDJ243" s="168"/>
      <c r="MDK243" s="168"/>
      <c r="MDL243" s="168"/>
      <c r="MDM243" s="168"/>
      <c r="MDN243" s="168"/>
      <c r="MDO243" s="168"/>
      <c r="MDP243" s="168"/>
      <c r="MDQ243" s="168"/>
      <c r="MDR243" s="168"/>
      <c r="MDS243" s="168"/>
      <c r="MDT243" s="168"/>
      <c r="MDU243" s="168"/>
      <c r="MDV243" s="168"/>
      <c r="MDW243" s="168"/>
      <c r="MDX243" s="168"/>
      <c r="MDY243" s="168"/>
      <c r="MDZ243" s="168"/>
      <c r="MEA243" s="168"/>
      <c r="MEB243" s="168"/>
      <c r="MEC243" s="168"/>
      <c r="MED243" s="168"/>
      <c r="MEE243" s="168"/>
      <c r="MEF243" s="168"/>
      <c r="MEG243" s="168"/>
      <c r="MEH243" s="168"/>
      <c r="MEI243" s="168"/>
      <c r="MEJ243" s="168"/>
      <c r="MEK243" s="168"/>
      <c r="MEL243" s="168"/>
      <c r="MEM243" s="168"/>
      <c r="MEN243" s="168"/>
      <c r="MEO243" s="168"/>
      <c r="MEP243" s="168"/>
      <c r="MEQ243" s="168"/>
      <c r="MER243" s="168"/>
      <c r="MES243" s="168"/>
      <c r="MET243" s="168"/>
      <c r="MEU243" s="168"/>
      <c r="MEV243" s="168"/>
      <c r="MEW243" s="168"/>
      <c r="MEX243" s="168"/>
      <c r="MEY243" s="168"/>
      <c r="MEZ243" s="168"/>
      <c r="MFA243" s="168"/>
      <c r="MFB243" s="168"/>
      <c r="MFC243" s="168"/>
      <c r="MFD243" s="168"/>
      <c r="MFE243" s="168"/>
      <c r="MFF243" s="168"/>
      <c r="MFG243" s="168"/>
      <c r="MFH243" s="168"/>
      <c r="MFI243" s="168"/>
      <c r="MFJ243" s="168"/>
      <c r="MFK243" s="168"/>
      <c r="MFL243" s="168"/>
      <c r="MFM243" s="168"/>
      <c r="MFN243" s="168"/>
      <c r="MFO243" s="168"/>
      <c r="MFP243" s="168"/>
      <c r="MFQ243" s="168"/>
      <c r="MFR243" s="168"/>
      <c r="MFS243" s="168"/>
      <c r="MFT243" s="168"/>
      <c r="MFU243" s="168"/>
      <c r="MFV243" s="168"/>
      <c r="MFW243" s="168"/>
      <c r="MFX243" s="168"/>
      <c r="MFY243" s="168"/>
      <c r="MFZ243" s="168"/>
      <c r="MGA243" s="168"/>
      <c r="MGB243" s="168"/>
      <c r="MGC243" s="168"/>
      <c r="MGD243" s="168"/>
      <c r="MGE243" s="168"/>
      <c r="MGF243" s="168"/>
      <c r="MGG243" s="168"/>
      <c r="MGH243" s="168"/>
      <c r="MGI243" s="168"/>
      <c r="MGJ243" s="168"/>
      <c r="MGK243" s="168"/>
      <c r="MGL243" s="168"/>
      <c r="MGM243" s="168"/>
      <c r="MGN243" s="168"/>
      <c r="MGO243" s="168"/>
      <c r="MGP243" s="168"/>
      <c r="MGQ243" s="168"/>
      <c r="MGR243" s="168"/>
      <c r="MGS243" s="168"/>
      <c r="MGT243" s="168"/>
      <c r="MGU243" s="168"/>
      <c r="MGV243" s="168"/>
      <c r="MGW243" s="168"/>
      <c r="MGX243" s="168"/>
      <c r="MGY243" s="168"/>
      <c r="MGZ243" s="168"/>
      <c r="MHA243" s="168"/>
      <c r="MHB243" s="168"/>
      <c r="MHC243" s="168"/>
      <c r="MHD243" s="168"/>
      <c r="MHE243" s="168"/>
      <c r="MHF243" s="168"/>
      <c r="MHG243" s="168"/>
      <c r="MHH243" s="168"/>
      <c r="MHI243" s="168"/>
      <c r="MHJ243" s="168"/>
      <c r="MHK243" s="168"/>
      <c r="MHL243" s="168"/>
      <c r="MHM243" s="168"/>
      <c r="MHN243" s="168"/>
      <c r="MHO243" s="168"/>
      <c r="MHP243" s="168"/>
      <c r="MHQ243" s="168"/>
      <c r="MHR243" s="168"/>
      <c r="MHS243" s="168"/>
      <c r="MHT243" s="168"/>
      <c r="MHU243" s="168"/>
      <c r="MHV243" s="168"/>
      <c r="MHW243" s="168"/>
      <c r="MHX243" s="168"/>
      <c r="MHY243" s="168"/>
      <c r="MHZ243" s="168"/>
      <c r="MIA243" s="168"/>
      <c r="MIB243" s="168"/>
      <c r="MIC243" s="168"/>
      <c r="MID243" s="168"/>
      <c r="MIE243" s="168"/>
      <c r="MIF243" s="168"/>
      <c r="MIG243" s="168"/>
      <c r="MIH243" s="168"/>
      <c r="MII243" s="168"/>
      <c r="MIJ243" s="168"/>
      <c r="MIK243" s="168"/>
      <c r="MIL243" s="168"/>
      <c r="MIM243" s="168"/>
      <c r="MIN243" s="168"/>
      <c r="MIO243" s="168"/>
      <c r="MIP243" s="168"/>
      <c r="MIQ243" s="168"/>
      <c r="MIR243" s="168"/>
      <c r="MIS243" s="168"/>
      <c r="MIT243" s="168"/>
      <c r="MIU243" s="168"/>
      <c r="MIV243" s="168"/>
      <c r="MIW243" s="168"/>
      <c r="MIX243" s="168"/>
      <c r="MIY243" s="168"/>
      <c r="MIZ243" s="168"/>
      <c r="MJA243" s="168"/>
      <c r="MJB243" s="168"/>
      <c r="MJC243" s="168"/>
      <c r="MJD243" s="168"/>
      <c r="MJE243" s="168"/>
      <c r="MJF243" s="168"/>
      <c r="MJG243" s="168"/>
      <c r="MJH243" s="168"/>
      <c r="MJI243" s="168"/>
      <c r="MJJ243" s="168"/>
      <c r="MJK243" s="168"/>
      <c r="MJL243" s="168"/>
      <c r="MJM243" s="168"/>
      <c r="MJN243" s="168"/>
      <c r="MJO243" s="168"/>
      <c r="MJP243" s="168"/>
      <c r="MJQ243" s="168"/>
      <c r="MJR243" s="168"/>
      <c r="MJS243" s="168"/>
      <c r="MJT243" s="168"/>
      <c r="MJU243" s="168"/>
      <c r="MJV243" s="168"/>
      <c r="MJW243" s="168"/>
      <c r="MJX243" s="168"/>
      <c r="MJY243" s="168"/>
      <c r="MJZ243" s="168"/>
      <c r="MKA243" s="168"/>
      <c r="MKB243" s="168"/>
      <c r="MKC243" s="168"/>
      <c r="MKD243" s="168"/>
      <c r="MKE243" s="168"/>
      <c r="MKF243" s="168"/>
      <c r="MKG243" s="168"/>
      <c r="MKH243" s="168"/>
      <c r="MKI243" s="168"/>
      <c r="MKJ243" s="168"/>
      <c r="MKK243" s="168"/>
      <c r="MKL243" s="168"/>
      <c r="MKM243" s="168"/>
      <c r="MKN243" s="168"/>
      <c r="MKO243" s="168"/>
      <c r="MKP243" s="168"/>
      <c r="MKQ243" s="168"/>
      <c r="MKR243" s="168"/>
      <c r="MKS243" s="168"/>
      <c r="MKT243" s="168"/>
      <c r="MKU243" s="168"/>
      <c r="MKV243" s="168"/>
      <c r="MKW243" s="168"/>
      <c r="MKX243" s="168"/>
      <c r="MKY243" s="168"/>
      <c r="MKZ243" s="168"/>
      <c r="MLA243" s="168"/>
      <c r="MLB243" s="168"/>
      <c r="MLC243" s="168"/>
      <c r="MLD243" s="168"/>
      <c r="MLE243" s="168"/>
      <c r="MLF243" s="168"/>
      <c r="MLG243" s="168"/>
      <c r="MLH243" s="168"/>
      <c r="MLI243" s="168"/>
      <c r="MLJ243" s="168"/>
      <c r="MLK243" s="168"/>
      <c r="MLL243" s="168"/>
      <c r="MLM243" s="168"/>
      <c r="MLN243" s="168"/>
      <c r="MLO243" s="168"/>
      <c r="MLP243" s="168"/>
      <c r="MLQ243" s="168"/>
      <c r="MLR243" s="168"/>
      <c r="MLS243" s="168"/>
      <c r="MLT243" s="168"/>
      <c r="MLU243" s="168"/>
      <c r="MLV243" s="168"/>
      <c r="MLW243" s="168"/>
      <c r="MLX243" s="168"/>
      <c r="MLY243" s="168"/>
      <c r="MLZ243" s="168"/>
      <c r="MMA243" s="168"/>
      <c r="MMB243" s="168"/>
      <c r="MMC243" s="168"/>
      <c r="MMD243" s="168"/>
      <c r="MME243" s="168"/>
      <c r="MMF243" s="168"/>
      <c r="MMG243" s="168"/>
      <c r="MMH243" s="168"/>
      <c r="MMI243" s="168"/>
      <c r="MMJ243" s="168"/>
      <c r="MMK243" s="168"/>
      <c r="MML243" s="168"/>
      <c r="MMM243" s="168"/>
      <c r="MMN243" s="168"/>
      <c r="MMO243" s="168"/>
      <c r="MMP243" s="168"/>
      <c r="MMQ243" s="168"/>
      <c r="MMR243" s="168"/>
      <c r="MMS243" s="168"/>
      <c r="MMT243" s="168"/>
      <c r="MMU243" s="168"/>
      <c r="MMV243" s="168"/>
      <c r="MMW243" s="168"/>
      <c r="MMX243" s="168"/>
      <c r="MMY243" s="168"/>
      <c r="MMZ243" s="168"/>
      <c r="MNA243" s="168"/>
      <c r="MNB243" s="168"/>
      <c r="MNC243" s="168"/>
      <c r="MND243" s="168"/>
      <c r="MNE243" s="168"/>
      <c r="MNF243" s="168"/>
      <c r="MNG243" s="168"/>
      <c r="MNH243" s="168"/>
      <c r="MNI243" s="168"/>
      <c r="MNJ243" s="168"/>
      <c r="MNK243" s="168"/>
      <c r="MNL243" s="168"/>
      <c r="MNM243" s="168"/>
      <c r="MNN243" s="168"/>
      <c r="MNO243" s="168"/>
      <c r="MNP243" s="168"/>
      <c r="MNQ243" s="168"/>
      <c r="MNR243" s="168"/>
      <c r="MNS243" s="168"/>
      <c r="MNT243" s="168"/>
      <c r="MNU243" s="168"/>
      <c r="MNV243" s="168"/>
      <c r="MNW243" s="168"/>
      <c r="MNX243" s="168"/>
      <c r="MNY243" s="168"/>
      <c r="MNZ243" s="168"/>
      <c r="MOA243" s="168"/>
      <c r="MOB243" s="168"/>
      <c r="MOC243" s="168"/>
      <c r="MOD243" s="168"/>
      <c r="MOE243" s="168"/>
      <c r="MOF243" s="168"/>
      <c r="MOG243" s="168"/>
      <c r="MOH243" s="168"/>
      <c r="MOI243" s="168"/>
      <c r="MOJ243" s="168"/>
      <c r="MOK243" s="168"/>
      <c r="MOL243" s="168"/>
      <c r="MOM243" s="168"/>
      <c r="MON243" s="168"/>
      <c r="MOO243" s="168"/>
      <c r="MOP243" s="168"/>
      <c r="MOQ243" s="168"/>
      <c r="MOR243" s="168"/>
      <c r="MOS243" s="168"/>
      <c r="MOT243" s="168"/>
      <c r="MOU243" s="168"/>
      <c r="MOV243" s="168"/>
      <c r="MOW243" s="168"/>
      <c r="MOX243" s="168"/>
      <c r="MOY243" s="168"/>
      <c r="MOZ243" s="168"/>
      <c r="MPA243" s="168"/>
      <c r="MPB243" s="168"/>
      <c r="MPC243" s="168"/>
      <c r="MPD243" s="168"/>
      <c r="MPE243" s="168"/>
      <c r="MPF243" s="168"/>
      <c r="MPG243" s="168"/>
      <c r="MPH243" s="168"/>
      <c r="MPI243" s="168"/>
      <c r="MPJ243" s="168"/>
      <c r="MPK243" s="168"/>
      <c r="MPL243" s="168"/>
      <c r="MPM243" s="168"/>
      <c r="MPN243" s="168"/>
      <c r="MPO243" s="168"/>
      <c r="MPP243" s="168"/>
      <c r="MPQ243" s="168"/>
      <c r="MPR243" s="168"/>
      <c r="MPS243" s="168"/>
      <c r="MPT243" s="168"/>
      <c r="MPU243" s="168"/>
      <c r="MPV243" s="168"/>
      <c r="MPW243" s="168"/>
      <c r="MPX243" s="168"/>
      <c r="MPY243" s="168"/>
      <c r="MPZ243" s="168"/>
      <c r="MQA243" s="168"/>
      <c r="MQB243" s="168"/>
      <c r="MQC243" s="168"/>
      <c r="MQD243" s="168"/>
      <c r="MQE243" s="168"/>
      <c r="MQF243" s="168"/>
      <c r="MQG243" s="168"/>
      <c r="MQH243" s="168"/>
      <c r="MQI243" s="168"/>
      <c r="MQJ243" s="168"/>
      <c r="MQK243" s="168"/>
      <c r="MQL243" s="168"/>
      <c r="MQM243" s="168"/>
      <c r="MQN243" s="168"/>
      <c r="MQO243" s="168"/>
      <c r="MQP243" s="168"/>
      <c r="MQQ243" s="168"/>
      <c r="MQR243" s="168"/>
      <c r="MQS243" s="168"/>
      <c r="MQT243" s="168"/>
      <c r="MQU243" s="168"/>
      <c r="MQV243" s="168"/>
      <c r="MQW243" s="168"/>
      <c r="MQX243" s="168"/>
      <c r="MQY243" s="168"/>
      <c r="MQZ243" s="168"/>
      <c r="MRA243" s="168"/>
      <c r="MRB243" s="168"/>
      <c r="MRC243" s="168"/>
      <c r="MRD243" s="168"/>
      <c r="MRE243" s="168"/>
      <c r="MRF243" s="168"/>
      <c r="MRG243" s="168"/>
      <c r="MRH243" s="168"/>
      <c r="MRI243" s="168"/>
      <c r="MRJ243" s="168"/>
      <c r="MRK243" s="168"/>
      <c r="MRL243" s="168"/>
      <c r="MRM243" s="168"/>
      <c r="MRN243" s="168"/>
      <c r="MRO243" s="168"/>
      <c r="MRP243" s="168"/>
      <c r="MRQ243" s="168"/>
      <c r="MRR243" s="168"/>
      <c r="MRS243" s="168"/>
      <c r="MRT243" s="168"/>
      <c r="MRU243" s="168"/>
      <c r="MRV243" s="168"/>
      <c r="MRW243" s="168"/>
      <c r="MRX243" s="168"/>
      <c r="MRY243" s="168"/>
      <c r="MRZ243" s="168"/>
      <c r="MSA243" s="168"/>
      <c r="MSB243" s="168"/>
      <c r="MSC243" s="168"/>
      <c r="MSD243" s="168"/>
      <c r="MSE243" s="168"/>
      <c r="MSF243" s="168"/>
      <c r="MSG243" s="168"/>
      <c r="MSH243" s="168"/>
      <c r="MSI243" s="168"/>
      <c r="MSJ243" s="168"/>
      <c r="MSK243" s="168"/>
      <c r="MSL243" s="168"/>
      <c r="MSM243" s="168"/>
      <c r="MSN243" s="168"/>
      <c r="MSO243" s="168"/>
      <c r="MSP243" s="168"/>
      <c r="MSQ243" s="168"/>
      <c r="MSR243" s="168"/>
      <c r="MSS243" s="168"/>
      <c r="MST243" s="168"/>
      <c r="MSU243" s="168"/>
      <c r="MSV243" s="168"/>
      <c r="MSW243" s="168"/>
      <c r="MSX243" s="168"/>
      <c r="MSY243" s="168"/>
      <c r="MSZ243" s="168"/>
      <c r="MTA243" s="168"/>
      <c r="MTB243" s="168"/>
      <c r="MTC243" s="168"/>
      <c r="MTD243" s="168"/>
      <c r="MTE243" s="168"/>
      <c r="MTF243" s="168"/>
      <c r="MTG243" s="168"/>
      <c r="MTH243" s="168"/>
      <c r="MTI243" s="168"/>
      <c r="MTJ243" s="168"/>
      <c r="MTK243" s="168"/>
      <c r="MTL243" s="168"/>
      <c r="MTM243" s="168"/>
      <c r="MTN243" s="168"/>
      <c r="MTO243" s="168"/>
      <c r="MTP243" s="168"/>
      <c r="MTQ243" s="168"/>
      <c r="MTR243" s="168"/>
      <c r="MTS243" s="168"/>
      <c r="MTT243" s="168"/>
      <c r="MTU243" s="168"/>
      <c r="MTV243" s="168"/>
      <c r="MTW243" s="168"/>
      <c r="MTX243" s="168"/>
      <c r="MTY243" s="168"/>
      <c r="MTZ243" s="168"/>
      <c r="MUA243" s="168"/>
      <c r="MUB243" s="168"/>
      <c r="MUC243" s="168"/>
      <c r="MUD243" s="168"/>
      <c r="MUE243" s="168"/>
      <c r="MUF243" s="168"/>
      <c r="MUG243" s="168"/>
      <c r="MUH243" s="168"/>
      <c r="MUI243" s="168"/>
      <c r="MUJ243" s="168"/>
      <c r="MUK243" s="168"/>
      <c r="MUL243" s="168"/>
      <c r="MUM243" s="168"/>
      <c r="MUN243" s="168"/>
      <c r="MUO243" s="168"/>
      <c r="MUP243" s="168"/>
      <c r="MUQ243" s="168"/>
      <c r="MUR243" s="168"/>
      <c r="MUS243" s="168"/>
      <c r="MUT243" s="168"/>
      <c r="MUU243" s="168"/>
      <c r="MUV243" s="168"/>
      <c r="MUW243" s="168"/>
      <c r="MUX243" s="168"/>
      <c r="MUY243" s="168"/>
      <c r="MUZ243" s="168"/>
      <c r="MVA243" s="168"/>
      <c r="MVB243" s="168"/>
      <c r="MVC243" s="168"/>
      <c r="MVD243" s="168"/>
      <c r="MVE243" s="168"/>
      <c r="MVF243" s="168"/>
      <c r="MVG243" s="168"/>
      <c r="MVH243" s="168"/>
      <c r="MVI243" s="168"/>
      <c r="MVJ243" s="168"/>
      <c r="MVK243" s="168"/>
      <c r="MVL243" s="168"/>
      <c r="MVM243" s="168"/>
      <c r="MVN243" s="168"/>
      <c r="MVO243" s="168"/>
      <c r="MVP243" s="168"/>
      <c r="MVQ243" s="168"/>
      <c r="MVR243" s="168"/>
      <c r="MVS243" s="168"/>
      <c r="MVT243" s="168"/>
      <c r="MVU243" s="168"/>
      <c r="MVV243" s="168"/>
      <c r="MVW243" s="168"/>
      <c r="MVX243" s="168"/>
      <c r="MVY243" s="168"/>
      <c r="MVZ243" s="168"/>
      <c r="MWA243" s="168"/>
      <c r="MWB243" s="168"/>
      <c r="MWC243" s="168"/>
      <c r="MWD243" s="168"/>
      <c r="MWE243" s="168"/>
      <c r="MWF243" s="168"/>
      <c r="MWG243" s="168"/>
      <c r="MWH243" s="168"/>
      <c r="MWI243" s="168"/>
      <c r="MWJ243" s="168"/>
      <c r="MWK243" s="168"/>
      <c r="MWL243" s="168"/>
      <c r="MWM243" s="168"/>
      <c r="MWN243" s="168"/>
      <c r="MWO243" s="168"/>
      <c r="MWP243" s="168"/>
      <c r="MWQ243" s="168"/>
      <c r="MWR243" s="168"/>
      <c r="MWS243" s="168"/>
      <c r="MWT243" s="168"/>
      <c r="MWU243" s="168"/>
      <c r="MWV243" s="168"/>
      <c r="MWW243" s="168"/>
      <c r="MWX243" s="168"/>
      <c r="MWY243" s="168"/>
      <c r="MWZ243" s="168"/>
      <c r="MXA243" s="168"/>
      <c r="MXB243" s="168"/>
      <c r="MXC243" s="168"/>
      <c r="MXD243" s="168"/>
      <c r="MXE243" s="168"/>
      <c r="MXF243" s="168"/>
      <c r="MXG243" s="168"/>
      <c r="MXH243" s="168"/>
      <c r="MXI243" s="168"/>
      <c r="MXJ243" s="168"/>
      <c r="MXK243" s="168"/>
      <c r="MXL243" s="168"/>
      <c r="MXM243" s="168"/>
      <c r="MXN243" s="168"/>
      <c r="MXO243" s="168"/>
      <c r="MXP243" s="168"/>
      <c r="MXQ243" s="168"/>
      <c r="MXR243" s="168"/>
      <c r="MXS243" s="168"/>
      <c r="MXT243" s="168"/>
      <c r="MXU243" s="168"/>
      <c r="MXV243" s="168"/>
      <c r="MXW243" s="168"/>
      <c r="MXX243" s="168"/>
      <c r="MXY243" s="168"/>
      <c r="MXZ243" s="168"/>
      <c r="MYA243" s="168"/>
      <c r="MYB243" s="168"/>
      <c r="MYC243" s="168"/>
      <c r="MYD243" s="168"/>
      <c r="MYE243" s="168"/>
      <c r="MYF243" s="168"/>
      <c r="MYG243" s="168"/>
      <c r="MYH243" s="168"/>
      <c r="MYI243" s="168"/>
      <c r="MYJ243" s="168"/>
      <c r="MYK243" s="168"/>
      <c r="MYL243" s="168"/>
      <c r="MYM243" s="168"/>
      <c r="MYN243" s="168"/>
      <c r="MYO243" s="168"/>
      <c r="MYP243" s="168"/>
      <c r="MYQ243" s="168"/>
      <c r="MYR243" s="168"/>
      <c r="MYS243" s="168"/>
      <c r="MYT243" s="168"/>
      <c r="MYU243" s="168"/>
      <c r="MYV243" s="168"/>
      <c r="MYW243" s="168"/>
      <c r="MYX243" s="168"/>
      <c r="MYY243" s="168"/>
      <c r="MYZ243" s="168"/>
      <c r="MZA243" s="168"/>
      <c r="MZB243" s="168"/>
      <c r="MZC243" s="168"/>
      <c r="MZD243" s="168"/>
      <c r="MZE243" s="168"/>
      <c r="MZF243" s="168"/>
      <c r="MZG243" s="168"/>
      <c r="MZH243" s="168"/>
      <c r="MZI243" s="168"/>
      <c r="MZJ243" s="168"/>
      <c r="MZK243" s="168"/>
      <c r="MZL243" s="168"/>
      <c r="MZM243" s="168"/>
      <c r="MZN243" s="168"/>
      <c r="MZO243" s="168"/>
      <c r="MZP243" s="168"/>
      <c r="MZQ243" s="168"/>
      <c r="MZR243" s="168"/>
      <c r="MZS243" s="168"/>
      <c r="MZT243" s="168"/>
      <c r="MZU243" s="168"/>
      <c r="MZV243" s="168"/>
      <c r="MZW243" s="168"/>
      <c r="MZX243" s="168"/>
      <c r="MZY243" s="168"/>
      <c r="MZZ243" s="168"/>
      <c r="NAA243" s="168"/>
      <c r="NAB243" s="168"/>
      <c r="NAC243" s="168"/>
      <c r="NAD243" s="168"/>
      <c r="NAE243" s="168"/>
      <c r="NAF243" s="168"/>
      <c r="NAG243" s="168"/>
      <c r="NAH243" s="168"/>
      <c r="NAI243" s="168"/>
      <c r="NAJ243" s="168"/>
      <c r="NAK243" s="168"/>
      <c r="NAL243" s="168"/>
      <c r="NAM243" s="168"/>
      <c r="NAN243" s="168"/>
      <c r="NAO243" s="168"/>
      <c r="NAP243" s="168"/>
      <c r="NAQ243" s="168"/>
      <c r="NAR243" s="168"/>
      <c r="NAS243" s="168"/>
      <c r="NAT243" s="168"/>
      <c r="NAU243" s="168"/>
      <c r="NAV243" s="168"/>
      <c r="NAW243" s="168"/>
      <c r="NAX243" s="168"/>
      <c r="NAY243" s="168"/>
      <c r="NAZ243" s="168"/>
      <c r="NBA243" s="168"/>
      <c r="NBB243" s="168"/>
      <c r="NBC243" s="168"/>
      <c r="NBD243" s="168"/>
      <c r="NBE243" s="168"/>
      <c r="NBF243" s="168"/>
      <c r="NBG243" s="168"/>
      <c r="NBH243" s="168"/>
      <c r="NBI243" s="168"/>
      <c r="NBJ243" s="168"/>
      <c r="NBK243" s="168"/>
      <c r="NBL243" s="168"/>
      <c r="NBM243" s="168"/>
      <c r="NBN243" s="168"/>
      <c r="NBO243" s="168"/>
      <c r="NBP243" s="168"/>
      <c r="NBQ243" s="168"/>
      <c r="NBR243" s="168"/>
      <c r="NBS243" s="168"/>
      <c r="NBT243" s="168"/>
      <c r="NBU243" s="168"/>
      <c r="NBV243" s="168"/>
      <c r="NBW243" s="168"/>
      <c r="NBX243" s="168"/>
      <c r="NBY243" s="168"/>
      <c r="NBZ243" s="168"/>
      <c r="NCA243" s="168"/>
      <c r="NCB243" s="168"/>
      <c r="NCC243" s="168"/>
      <c r="NCD243" s="168"/>
      <c r="NCE243" s="168"/>
      <c r="NCF243" s="168"/>
      <c r="NCG243" s="168"/>
      <c r="NCH243" s="168"/>
      <c r="NCI243" s="168"/>
      <c r="NCJ243" s="168"/>
      <c r="NCK243" s="168"/>
      <c r="NCL243" s="168"/>
      <c r="NCM243" s="168"/>
      <c r="NCN243" s="168"/>
      <c r="NCO243" s="168"/>
      <c r="NCP243" s="168"/>
      <c r="NCQ243" s="168"/>
      <c r="NCR243" s="168"/>
      <c r="NCS243" s="168"/>
      <c r="NCT243" s="168"/>
      <c r="NCU243" s="168"/>
      <c r="NCV243" s="168"/>
      <c r="NCW243" s="168"/>
      <c r="NCX243" s="168"/>
      <c r="NCY243" s="168"/>
      <c r="NCZ243" s="168"/>
      <c r="NDA243" s="168"/>
      <c r="NDB243" s="168"/>
      <c r="NDC243" s="168"/>
      <c r="NDD243" s="168"/>
      <c r="NDE243" s="168"/>
      <c r="NDF243" s="168"/>
      <c r="NDG243" s="168"/>
      <c r="NDH243" s="168"/>
      <c r="NDI243" s="168"/>
      <c r="NDJ243" s="168"/>
      <c r="NDK243" s="168"/>
      <c r="NDL243" s="168"/>
      <c r="NDM243" s="168"/>
      <c r="NDN243" s="168"/>
      <c r="NDO243" s="168"/>
      <c r="NDP243" s="168"/>
      <c r="NDQ243" s="168"/>
      <c r="NDR243" s="168"/>
      <c r="NDS243" s="168"/>
      <c r="NDT243" s="168"/>
      <c r="NDU243" s="168"/>
      <c r="NDV243" s="168"/>
      <c r="NDW243" s="168"/>
      <c r="NDX243" s="168"/>
      <c r="NDY243" s="168"/>
      <c r="NDZ243" s="168"/>
      <c r="NEA243" s="168"/>
      <c r="NEB243" s="168"/>
      <c r="NEC243" s="168"/>
      <c r="NED243" s="168"/>
      <c r="NEE243" s="168"/>
      <c r="NEF243" s="168"/>
      <c r="NEG243" s="168"/>
      <c r="NEH243" s="168"/>
      <c r="NEI243" s="168"/>
      <c r="NEJ243" s="168"/>
      <c r="NEK243" s="168"/>
      <c r="NEL243" s="168"/>
      <c r="NEM243" s="168"/>
      <c r="NEN243" s="168"/>
      <c r="NEO243" s="168"/>
      <c r="NEP243" s="168"/>
      <c r="NEQ243" s="168"/>
      <c r="NER243" s="168"/>
      <c r="NES243" s="168"/>
      <c r="NET243" s="168"/>
      <c r="NEU243" s="168"/>
      <c r="NEV243" s="168"/>
      <c r="NEW243" s="168"/>
      <c r="NEX243" s="168"/>
      <c r="NEY243" s="168"/>
      <c r="NEZ243" s="168"/>
      <c r="NFA243" s="168"/>
      <c r="NFB243" s="168"/>
      <c r="NFC243" s="168"/>
      <c r="NFD243" s="168"/>
      <c r="NFE243" s="168"/>
      <c r="NFF243" s="168"/>
      <c r="NFG243" s="168"/>
      <c r="NFH243" s="168"/>
      <c r="NFI243" s="168"/>
      <c r="NFJ243" s="168"/>
      <c r="NFK243" s="168"/>
      <c r="NFL243" s="168"/>
      <c r="NFM243" s="168"/>
      <c r="NFN243" s="168"/>
      <c r="NFO243" s="168"/>
      <c r="NFP243" s="168"/>
      <c r="NFQ243" s="168"/>
      <c r="NFR243" s="168"/>
      <c r="NFS243" s="168"/>
      <c r="NFT243" s="168"/>
      <c r="NFU243" s="168"/>
      <c r="NFV243" s="168"/>
      <c r="NFW243" s="168"/>
      <c r="NFX243" s="168"/>
      <c r="NFY243" s="168"/>
      <c r="NFZ243" s="168"/>
      <c r="NGA243" s="168"/>
      <c r="NGB243" s="168"/>
      <c r="NGC243" s="168"/>
      <c r="NGD243" s="168"/>
      <c r="NGE243" s="168"/>
      <c r="NGF243" s="168"/>
      <c r="NGG243" s="168"/>
      <c r="NGH243" s="168"/>
      <c r="NGI243" s="168"/>
      <c r="NGJ243" s="168"/>
      <c r="NGK243" s="168"/>
      <c r="NGL243" s="168"/>
      <c r="NGM243" s="168"/>
      <c r="NGN243" s="168"/>
      <c r="NGO243" s="168"/>
      <c r="NGP243" s="168"/>
      <c r="NGQ243" s="168"/>
      <c r="NGR243" s="168"/>
      <c r="NGS243" s="168"/>
      <c r="NGT243" s="168"/>
      <c r="NGU243" s="168"/>
      <c r="NGV243" s="168"/>
      <c r="NGW243" s="168"/>
      <c r="NGX243" s="168"/>
      <c r="NGY243" s="168"/>
      <c r="NGZ243" s="168"/>
      <c r="NHA243" s="168"/>
      <c r="NHB243" s="168"/>
      <c r="NHC243" s="168"/>
      <c r="NHD243" s="168"/>
      <c r="NHE243" s="168"/>
      <c r="NHF243" s="168"/>
      <c r="NHG243" s="168"/>
      <c r="NHH243" s="168"/>
      <c r="NHI243" s="168"/>
      <c r="NHJ243" s="168"/>
      <c r="NHK243" s="168"/>
      <c r="NHL243" s="168"/>
      <c r="NHM243" s="168"/>
      <c r="NHN243" s="168"/>
      <c r="NHO243" s="168"/>
      <c r="NHP243" s="168"/>
      <c r="NHQ243" s="168"/>
      <c r="NHR243" s="168"/>
      <c r="NHS243" s="168"/>
      <c r="NHT243" s="168"/>
      <c r="NHU243" s="168"/>
      <c r="NHV243" s="168"/>
      <c r="NHW243" s="168"/>
      <c r="NHX243" s="168"/>
      <c r="NHY243" s="168"/>
      <c r="NHZ243" s="168"/>
      <c r="NIA243" s="168"/>
      <c r="NIB243" s="168"/>
      <c r="NIC243" s="168"/>
      <c r="NID243" s="168"/>
      <c r="NIE243" s="168"/>
      <c r="NIF243" s="168"/>
      <c r="NIG243" s="168"/>
      <c r="NIH243" s="168"/>
      <c r="NII243" s="168"/>
      <c r="NIJ243" s="168"/>
      <c r="NIK243" s="168"/>
      <c r="NIL243" s="168"/>
      <c r="NIM243" s="168"/>
      <c r="NIN243" s="168"/>
      <c r="NIO243" s="168"/>
      <c r="NIP243" s="168"/>
      <c r="NIQ243" s="168"/>
      <c r="NIR243" s="168"/>
      <c r="NIS243" s="168"/>
      <c r="NIT243" s="168"/>
      <c r="NIU243" s="168"/>
      <c r="NIV243" s="168"/>
      <c r="NIW243" s="168"/>
      <c r="NIX243" s="168"/>
      <c r="NIY243" s="168"/>
      <c r="NIZ243" s="168"/>
      <c r="NJA243" s="168"/>
      <c r="NJB243" s="168"/>
      <c r="NJC243" s="168"/>
      <c r="NJD243" s="168"/>
      <c r="NJE243" s="168"/>
      <c r="NJF243" s="168"/>
      <c r="NJG243" s="168"/>
      <c r="NJH243" s="168"/>
      <c r="NJI243" s="168"/>
      <c r="NJJ243" s="168"/>
      <c r="NJK243" s="168"/>
      <c r="NJL243" s="168"/>
      <c r="NJM243" s="168"/>
      <c r="NJN243" s="168"/>
      <c r="NJO243" s="168"/>
      <c r="NJP243" s="168"/>
      <c r="NJQ243" s="168"/>
      <c r="NJR243" s="168"/>
      <c r="NJS243" s="168"/>
      <c r="NJT243" s="168"/>
      <c r="NJU243" s="168"/>
      <c r="NJV243" s="168"/>
      <c r="NJW243" s="168"/>
      <c r="NJX243" s="168"/>
      <c r="NJY243" s="168"/>
      <c r="NJZ243" s="168"/>
      <c r="NKA243" s="168"/>
      <c r="NKB243" s="168"/>
      <c r="NKC243" s="168"/>
      <c r="NKD243" s="168"/>
      <c r="NKE243" s="168"/>
      <c r="NKF243" s="168"/>
      <c r="NKG243" s="168"/>
      <c r="NKH243" s="168"/>
      <c r="NKI243" s="168"/>
      <c r="NKJ243" s="168"/>
      <c r="NKK243" s="168"/>
      <c r="NKL243" s="168"/>
      <c r="NKM243" s="168"/>
      <c r="NKN243" s="168"/>
      <c r="NKO243" s="168"/>
      <c r="NKP243" s="168"/>
      <c r="NKQ243" s="168"/>
      <c r="NKR243" s="168"/>
      <c r="NKS243" s="168"/>
      <c r="NKT243" s="168"/>
      <c r="NKU243" s="168"/>
      <c r="NKV243" s="168"/>
      <c r="NKW243" s="168"/>
      <c r="NKX243" s="168"/>
      <c r="NKY243" s="168"/>
      <c r="NKZ243" s="168"/>
      <c r="NLA243" s="168"/>
      <c r="NLB243" s="168"/>
      <c r="NLC243" s="168"/>
      <c r="NLD243" s="168"/>
      <c r="NLE243" s="168"/>
      <c r="NLF243" s="168"/>
      <c r="NLG243" s="168"/>
      <c r="NLH243" s="168"/>
      <c r="NLI243" s="168"/>
      <c r="NLJ243" s="168"/>
      <c r="NLK243" s="168"/>
      <c r="NLL243" s="168"/>
      <c r="NLM243" s="168"/>
      <c r="NLN243" s="168"/>
      <c r="NLO243" s="168"/>
      <c r="NLP243" s="168"/>
      <c r="NLQ243" s="168"/>
      <c r="NLR243" s="168"/>
      <c r="NLS243" s="168"/>
      <c r="NLT243" s="168"/>
      <c r="NLU243" s="168"/>
      <c r="NLV243" s="168"/>
      <c r="NLW243" s="168"/>
      <c r="NLX243" s="168"/>
      <c r="NLY243" s="168"/>
      <c r="NLZ243" s="168"/>
      <c r="NMA243" s="168"/>
      <c r="NMB243" s="168"/>
      <c r="NMC243" s="168"/>
      <c r="NMD243" s="168"/>
      <c r="NME243" s="168"/>
      <c r="NMF243" s="168"/>
      <c r="NMG243" s="168"/>
      <c r="NMH243" s="168"/>
      <c r="NMI243" s="168"/>
      <c r="NMJ243" s="168"/>
      <c r="NMK243" s="168"/>
      <c r="NML243" s="168"/>
      <c r="NMM243" s="168"/>
      <c r="NMN243" s="168"/>
      <c r="NMO243" s="168"/>
      <c r="NMP243" s="168"/>
      <c r="NMQ243" s="168"/>
      <c r="NMR243" s="168"/>
      <c r="NMS243" s="168"/>
      <c r="NMT243" s="168"/>
      <c r="NMU243" s="168"/>
      <c r="NMV243" s="168"/>
      <c r="NMW243" s="168"/>
      <c r="NMX243" s="168"/>
      <c r="NMY243" s="168"/>
      <c r="NMZ243" s="168"/>
      <c r="NNA243" s="168"/>
      <c r="NNB243" s="168"/>
      <c r="NNC243" s="168"/>
      <c r="NND243" s="168"/>
      <c r="NNE243" s="168"/>
      <c r="NNF243" s="168"/>
      <c r="NNG243" s="168"/>
      <c r="NNH243" s="168"/>
      <c r="NNI243" s="168"/>
      <c r="NNJ243" s="168"/>
      <c r="NNK243" s="168"/>
      <c r="NNL243" s="168"/>
      <c r="NNM243" s="168"/>
      <c r="NNN243" s="168"/>
      <c r="NNO243" s="168"/>
      <c r="NNP243" s="168"/>
      <c r="NNQ243" s="168"/>
      <c r="NNR243" s="168"/>
      <c r="NNS243" s="168"/>
      <c r="NNT243" s="168"/>
      <c r="NNU243" s="168"/>
      <c r="NNV243" s="168"/>
      <c r="NNW243" s="168"/>
      <c r="NNX243" s="168"/>
      <c r="NNY243" s="168"/>
      <c r="NNZ243" s="168"/>
      <c r="NOA243" s="168"/>
      <c r="NOB243" s="168"/>
      <c r="NOC243" s="168"/>
      <c r="NOD243" s="168"/>
      <c r="NOE243" s="168"/>
      <c r="NOF243" s="168"/>
      <c r="NOG243" s="168"/>
      <c r="NOH243" s="168"/>
      <c r="NOI243" s="168"/>
      <c r="NOJ243" s="168"/>
      <c r="NOK243" s="168"/>
      <c r="NOL243" s="168"/>
      <c r="NOM243" s="168"/>
      <c r="NON243" s="168"/>
      <c r="NOO243" s="168"/>
      <c r="NOP243" s="168"/>
      <c r="NOQ243" s="168"/>
      <c r="NOR243" s="168"/>
      <c r="NOS243" s="168"/>
      <c r="NOT243" s="168"/>
      <c r="NOU243" s="168"/>
      <c r="NOV243" s="168"/>
      <c r="NOW243" s="168"/>
      <c r="NOX243" s="168"/>
      <c r="NOY243" s="168"/>
      <c r="NOZ243" s="168"/>
      <c r="NPA243" s="168"/>
      <c r="NPB243" s="168"/>
      <c r="NPC243" s="168"/>
      <c r="NPD243" s="168"/>
      <c r="NPE243" s="168"/>
      <c r="NPF243" s="168"/>
      <c r="NPG243" s="168"/>
      <c r="NPH243" s="168"/>
      <c r="NPI243" s="168"/>
      <c r="NPJ243" s="168"/>
      <c r="NPK243" s="168"/>
      <c r="NPL243" s="168"/>
      <c r="NPM243" s="168"/>
      <c r="NPN243" s="168"/>
      <c r="NPO243" s="168"/>
      <c r="NPP243" s="168"/>
      <c r="NPQ243" s="168"/>
      <c r="NPR243" s="168"/>
      <c r="NPS243" s="168"/>
      <c r="NPT243" s="168"/>
      <c r="NPU243" s="168"/>
      <c r="NPV243" s="168"/>
      <c r="NPW243" s="168"/>
      <c r="NPX243" s="168"/>
      <c r="NPY243" s="168"/>
      <c r="NPZ243" s="168"/>
      <c r="NQA243" s="168"/>
      <c r="NQB243" s="168"/>
      <c r="NQC243" s="168"/>
      <c r="NQD243" s="168"/>
      <c r="NQE243" s="168"/>
      <c r="NQF243" s="168"/>
      <c r="NQG243" s="168"/>
      <c r="NQH243" s="168"/>
      <c r="NQI243" s="168"/>
      <c r="NQJ243" s="168"/>
      <c r="NQK243" s="168"/>
      <c r="NQL243" s="168"/>
      <c r="NQM243" s="168"/>
      <c r="NQN243" s="168"/>
      <c r="NQO243" s="168"/>
      <c r="NQP243" s="168"/>
      <c r="NQQ243" s="168"/>
      <c r="NQR243" s="168"/>
      <c r="NQS243" s="168"/>
      <c r="NQT243" s="168"/>
      <c r="NQU243" s="168"/>
      <c r="NQV243" s="168"/>
      <c r="NQW243" s="168"/>
      <c r="NQX243" s="168"/>
      <c r="NQY243" s="168"/>
      <c r="NQZ243" s="168"/>
      <c r="NRA243" s="168"/>
      <c r="NRB243" s="168"/>
      <c r="NRC243" s="168"/>
      <c r="NRD243" s="168"/>
      <c r="NRE243" s="168"/>
      <c r="NRF243" s="168"/>
      <c r="NRG243" s="168"/>
      <c r="NRH243" s="168"/>
      <c r="NRI243" s="168"/>
      <c r="NRJ243" s="168"/>
      <c r="NRK243" s="168"/>
      <c r="NRL243" s="168"/>
      <c r="NRM243" s="168"/>
      <c r="NRN243" s="168"/>
      <c r="NRO243" s="168"/>
      <c r="NRP243" s="168"/>
      <c r="NRQ243" s="168"/>
      <c r="NRR243" s="168"/>
      <c r="NRS243" s="168"/>
      <c r="NRT243" s="168"/>
      <c r="NRU243" s="168"/>
      <c r="NRV243" s="168"/>
      <c r="NRW243" s="168"/>
      <c r="NRX243" s="168"/>
      <c r="NRY243" s="168"/>
      <c r="NRZ243" s="168"/>
      <c r="NSA243" s="168"/>
      <c r="NSB243" s="168"/>
      <c r="NSC243" s="168"/>
      <c r="NSD243" s="168"/>
      <c r="NSE243" s="168"/>
      <c r="NSF243" s="168"/>
      <c r="NSG243" s="168"/>
      <c r="NSH243" s="168"/>
      <c r="NSI243" s="168"/>
      <c r="NSJ243" s="168"/>
      <c r="NSK243" s="168"/>
      <c r="NSL243" s="168"/>
      <c r="NSM243" s="168"/>
      <c r="NSN243" s="168"/>
      <c r="NSO243" s="168"/>
      <c r="NSP243" s="168"/>
      <c r="NSQ243" s="168"/>
      <c r="NSR243" s="168"/>
      <c r="NSS243" s="168"/>
      <c r="NST243" s="168"/>
      <c r="NSU243" s="168"/>
      <c r="NSV243" s="168"/>
      <c r="NSW243" s="168"/>
      <c r="NSX243" s="168"/>
      <c r="NSY243" s="168"/>
      <c r="NSZ243" s="168"/>
      <c r="NTA243" s="168"/>
      <c r="NTB243" s="168"/>
      <c r="NTC243" s="168"/>
      <c r="NTD243" s="168"/>
      <c r="NTE243" s="168"/>
      <c r="NTF243" s="168"/>
      <c r="NTG243" s="168"/>
      <c r="NTH243" s="168"/>
      <c r="NTI243" s="168"/>
      <c r="NTJ243" s="168"/>
      <c r="NTK243" s="168"/>
      <c r="NTL243" s="168"/>
      <c r="NTM243" s="168"/>
      <c r="NTN243" s="168"/>
      <c r="NTO243" s="168"/>
      <c r="NTP243" s="168"/>
      <c r="NTQ243" s="168"/>
      <c r="NTR243" s="168"/>
      <c r="NTS243" s="168"/>
      <c r="NTT243" s="168"/>
      <c r="NTU243" s="168"/>
      <c r="NTV243" s="168"/>
      <c r="NTW243" s="168"/>
      <c r="NTX243" s="168"/>
      <c r="NTY243" s="168"/>
      <c r="NTZ243" s="168"/>
      <c r="NUA243" s="168"/>
      <c r="NUB243" s="168"/>
      <c r="NUC243" s="168"/>
      <c r="NUD243" s="168"/>
      <c r="NUE243" s="168"/>
      <c r="NUF243" s="168"/>
      <c r="NUG243" s="168"/>
      <c r="NUH243" s="168"/>
      <c r="NUI243" s="168"/>
      <c r="NUJ243" s="168"/>
      <c r="NUK243" s="168"/>
      <c r="NUL243" s="168"/>
      <c r="NUM243" s="168"/>
      <c r="NUN243" s="168"/>
      <c r="NUO243" s="168"/>
      <c r="NUP243" s="168"/>
      <c r="NUQ243" s="168"/>
      <c r="NUR243" s="168"/>
      <c r="NUS243" s="168"/>
      <c r="NUT243" s="168"/>
      <c r="NUU243" s="168"/>
      <c r="NUV243" s="168"/>
      <c r="NUW243" s="168"/>
      <c r="NUX243" s="168"/>
      <c r="NUY243" s="168"/>
      <c r="NUZ243" s="168"/>
      <c r="NVA243" s="168"/>
      <c r="NVB243" s="168"/>
      <c r="NVC243" s="168"/>
      <c r="NVD243" s="168"/>
      <c r="NVE243" s="168"/>
      <c r="NVF243" s="168"/>
      <c r="NVG243" s="168"/>
      <c r="NVH243" s="168"/>
      <c r="NVI243" s="168"/>
      <c r="NVJ243" s="168"/>
      <c r="NVK243" s="168"/>
      <c r="NVL243" s="168"/>
      <c r="NVM243" s="168"/>
      <c r="NVN243" s="168"/>
      <c r="NVO243" s="168"/>
      <c r="NVP243" s="168"/>
      <c r="NVQ243" s="168"/>
      <c r="NVR243" s="168"/>
      <c r="NVS243" s="168"/>
      <c r="NVT243" s="168"/>
      <c r="NVU243" s="168"/>
      <c r="NVV243" s="168"/>
      <c r="NVW243" s="168"/>
      <c r="NVX243" s="168"/>
      <c r="NVY243" s="168"/>
      <c r="NVZ243" s="168"/>
      <c r="NWA243" s="168"/>
      <c r="NWB243" s="168"/>
      <c r="NWC243" s="168"/>
      <c r="NWD243" s="168"/>
      <c r="NWE243" s="168"/>
      <c r="NWF243" s="168"/>
      <c r="NWG243" s="168"/>
      <c r="NWH243" s="168"/>
      <c r="NWI243" s="168"/>
      <c r="NWJ243" s="168"/>
      <c r="NWK243" s="168"/>
      <c r="NWL243" s="168"/>
      <c r="NWM243" s="168"/>
      <c r="NWN243" s="168"/>
      <c r="NWO243" s="168"/>
      <c r="NWP243" s="168"/>
      <c r="NWQ243" s="168"/>
      <c r="NWR243" s="168"/>
      <c r="NWS243" s="168"/>
      <c r="NWT243" s="168"/>
      <c r="NWU243" s="168"/>
      <c r="NWV243" s="168"/>
      <c r="NWW243" s="168"/>
      <c r="NWX243" s="168"/>
      <c r="NWY243" s="168"/>
      <c r="NWZ243" s="168"/>
      <c r="NXA243" s="168"/>
      <c r="NXB243" s="168"/>
      <c r="NXC243" s="168"/>
      <c r="NXD243" s="168"/>
      <c r="NXE243" s="168"/>
      <c r="NXF243" s="168"/>
      <c r="NXG243" s="168"/>
      <c r="NXH243" s="168"/>
      <c r="NXI243" s="168"/>
      <c r="NXJ243" s="168"/>
      <c r="NXK243" s="168"/>
      <c r="NXL243" s="168"/>
      <c r="NXM243" s="168"/>
      <c r="NXN243" s="168"/>
      <c r="NXO243" s="168"/>
      <c r="NXP243" s="168"/>
      <c r="NXQ243" s="168"/>
      <c r="NXR243" s="168"/>
      <c r="NXS243" s="168"/>
      <c r="NXT243" s="168"/>
      <c r="NXU243" s="168"/>
      <c r="NXV243" s="168"/>
      <c r="NXW243" s="168"/>
      <c r="NXX243" s="168"/>
      <c r="NXY243" s="168"/>
      <c r="NXZ243" s="168"/>
      <c r="NYA243" s="168"/>
      <c r="NYB243" s="168"/>
      <c r="NYC243" s="168"/>
      <c r="NYD243" s="168"/>
      <c r="NYE243" s="168"/>
      <c r="NYF243" s="168"/>
      <c r="NYG243" s="168"/>
      <c r="NYH243" s="168"/>
      <c r="NYI243" s="168"/>
      <c r="NYJ243" s="168"/>
      <c r="NYK243" s="168"/>
      <c r="NYL243" s="168"/>
      <c r="NYM243" s="168"/>
      <c r="NYN243" s="168"/>
      <c r="NYO243" s="168"/>
      <c r="NYP243" s="168"/>
      <c r="NYQ243" s="168"/>
      <c r="NYR243" s="168"/>
      <c r="NYS243" s="168"/>
      <c r="NYT243" s="168"/>
      <c r="NYU243" s="168"/>
      <c r="NYV243" s="168"/>
      <c r="NYW243" s="168"/>
      <c r="NYX243" s="168"/>
      <c r="NYY243" s="168"/>
      <c r="NYZ243" s="168"/>
      <c r="NZA243" s="168"/>
      <c r="NZB243" s="168"/>
      <c r="NZC243" s="168"/>
      <c r="NZD243" s="168"/>
      <c r="NZE243" s="168"/>
      <c r="NZF243" s="168"/>
      <c r="NZG243" s="168"/>
      <c r="NZH243" s="168"/>
      <c r="NZI243" s="168"/>
      <c r="NZJ243" s="168"/>
      <c r="NZK243" s="168"/>
      <c r="NZL243" s="168"/>
      <c r="NZM243" s="168"/>
      <c r="NZN243" s="168"/>
      <c r="NZO243" s="168"/>
      <c r="NZP243" s="168"/>
      <c r="NZQ243" s="168"/>
      <c r="NZR243" s="168"/>
      <c r="NZS243" s="168"/>
      <c r="NZT243" s="168"/>
      <c r="NZU243" s="168"/>
      <c r="NZV243" s="168"/>
      <c r="NZW243" s="168"/>
      <c r="NZX243" s="168"/>
      <c r="NZY243" s="168"/>
      <c r="NZZ243" s="168"/>
      <c r="OAA243" s="168"/>
      <c r="OAB243" s="168"/>
      <c r="OAC243" s="168"/>
      <c r="OAD243" s="168"/>
      <c r="OAE243" s="168"/>
      <c r="OAF243" s="168"/>
      <c r="OAG243" s="168"/>
      <c r="OAH243" s="168"/>
      <c r="OAI243" s="168"/>
      <c r="OAJ243" s="168"/>
      <c r="OAK243" s="168"/>
      <c r="OAL243" s="168"/>
      <c r="OAM243" s="168"/>
      <c r="OAN243" s="168"/>
      <c r="OAO243" s="168"/>
      <c r="OAP243" s="168"/>
      <c r="OAQ243" s="168"/>
      <c r="OAR243" s="168"/>
      <c r="OAS243" s="168"/>
      <c r="OAT243" s="168"/>
      <c r="OAU243" s="168"/>
      <c r="OAV243" s="168"/>
      <c r="OAW243" s="168"/>
      <c r="OAX243" s="168"/>
      <c r="OAY243" s="168"/>
      <c r="OAZ243" s="168"/>
      <c r="OBA243" s="168"/>
      <c r="OBB243" s="168"/>
      <c r="OBC243" s="168"/>
      <c r="OBD243" s="168"/>
      <c r="OBE243" s="168"/>
      <c r="OBF243" s="168"/>
      <c r="OBG243" s="168"/>
      <c r="OBH243" s="168"/>
      <c r="OBI243" s="168"/>
      <c r="OBJ243" s="168"/>
      <c r="OBK243" s="168"/>
      <c r="OBL243" s="168"/>
      <c r="OBM243" s="168"/>
      <c r="OBN243" s="168"/>
      <c r="OBO243" s="168"/>
      <c r="OBP243" s="168"/>
      <c r="OBQ243" s="168"/>
      <c r="OBR243" s="168"/>
      <c r="OBS243" s="168"/>
      <c r="OBT243" s="168"/>
      <c r="OBU243" s="168"/>
      <c r="OBV243" s="168"/>
      <c r="OBW243" s="168"/>
      <c r="OBX243" s="168"/>
      <c r="OBY243" s="168"/>
      <c r="OBZ243" s="168"/>
      <c r="OCA243" s="168"/>
      <c r="OCB243" s="168"/>
      <c r="OCC243" s="168"/>
      <c r="OCD243" s="168"/>
      <c r="OCE243" s="168"/>
      <c r="OCF243" s="168"/>
      <c r="OCG243" s="168"/>
      <c r="OCH243" s="168"/>
      <c r="OCI243" s="168"/>
      <c r="OCJ243" s="168"/>
      <c r="OCK243" s="168"/>
      <c r="OCL243" s="168"/>
      <c r="OCM243" s="168"/>
      <c r="OCN243" s="168"/>
      <c r="OCO243" s="168"/>
      <c r="OCP243" s="168"/>
      <c r="OCQ243" s="168"/>
      <c r="OCR243" s="168"/>
      <c r="OCS243" s="168"/>
      <c r="OCT243" s="168"/>
      <c r="OCU243" s="168"/>
      <c r="OCV243" s="168"/>
      <c r="OCW243" s="168"/>
      <c r="OCX243" s="168"/>
      <c r="OCY243" s="168"/>
      <c r="OCZ243" s="168"/>
      <c r="ODA243" s="168"/>
      <c r="ODB243" s="168"/>
      <c r="ODC243" s="168"/>
      <c r="ODD243" s="168"/>
      <c r="ODE243" s="168"/>
      <c r="ODF243" s="168"/>
      <c r="ODG243" s="168"/>
      <c r="ODH243" s="168"/>
      <c r="ODI243" s="168"/>
      <c r="ODJ243" s="168"/>
      <c r="ODK243" s="168"/>
      <c r="ODL243" s="168"/>
      <c r="ODM243" s="168"/>
      <c r="ODN243" s="168"/>
      <c r="ODO243" s="168"/>
      <c r="ODP243" s="168"/>
      <c r="ODQ243" s="168"/>
      <c r="ODR243" s="168"/>
      <c r="ODS243" s="168"/>
      <c r="ODT243" s="168"/>
      <c r="ODU243" s="168"/>
      <c r="ODV243" s="168"/>
      <c r="ODW243" s="168"/>
      <c r="ODX243" s="168"/>
      <c r="ODY243" s="168"/>
      <c r="ODZ243" s="168"/>
      <c r="OEA243" s="168"/>
      <c r="OEB243" s="168"/>
      <c r="OEC243" s="168"/>
      <c r="OED243" s="168"/>
      <c r="OEE243" s="168"/>
      <c r="OEF243" s="168"/>
      <c r="OEG243" s="168"/>
      <c r="OEH243" s="168"/>
      <c r="OEI243" s="168"/>
      <c r="OEJ243" s="168"/>
      <c r="OEK243" s="168"/>
      <c r="OEL243" s="168"/>
      <c r="OEM243" s="168"/>
      <c r="OEN243" s="168"/>
      <c r="OEO243" s="168"/>
      <c r="OEP243" s="168"/>
      <c r="OEQ243" s="168"/>
      <c r="OER243" s="168"/>
      <c r="OES243" s="168"/>
      <c r="OET243" s="168"/>
      <c r="OEU243" s="168"/>
      <c r="OEV243" s="168"/>
      <c r="OEW243" s="168"/>
      <c r="OEX243" s="168"/>
      <c r="OEY243" s="168"/>
      <c r="OEZ243" s="168"/>
      <c r="OFA243" s="168"/>
      <c r="OFB243" s="168"/>
      <c r="OFC243" s="168"/>
      <c r="OFD243" s="168"/>
      <c r="OFE243" s="168"/>
      <c r="OFF243" s="168"/>
      <c r="OFG243" s="168"/>
      <c r="OFH243" s="168"/>
      <c r="OFI243" s="168"/>
      <c r="OFJ243" s="168"/>
      <c r="OFK243" s="168"/>
      <c r="OFL243" s="168"/>
      <c r="OFM243" s="168"/>
      <c r="OFN243" s="168"/>
      <c r="OFO243" s="168"/>
      <c r="OFP243" s="168"/>
      <c r="OFQ243" s="168"/>
      <c r="OFR243" s="168"/>
      <c r="OFS243" s="168"/>
      <c r="OFT243" s="168"/>
      <c r="OFU243" s="168"/>
      <c r="OFV243" s="168"/>
      <c r="OFW243" s="168"/>
      <c r="OFX243" s="168"/>
      <c r="OFY243" s="168"/>
      <c r="OFZ243" s="168"/>
      <c r="OGA243" s="168"/>
      <c r="OGB243" s="168"/>
      <c r="OGC243" s="168"/>
      <c r="OGD243" s="168"/>
      <c r="OGE243" s="168"/>
      <c r="OGF243" s="168"/>
      <c r="OGG243" s="168"/>
      <c r="OGH243" s="168"/>
      <c r="OGI243" s="168"/>
      <c r="OGJ243" s="168"/>
      <c r="OGK243" s="168"/>
      <c r="OGL243" s="168"/>
      <c r="OGM243" s="168"/>
      <c r="OGN243" s="168"/>
      <c r="OGO243" s="168"/>
      <c r="OGP243" s="168"/>
      <c r="OGQ243" s="168"/>
      <c r="OGR243" s="168"/>
      <c r="OGS243" s="168"/>
      <c r="OGT243" s="168"/>
      <c r="OGU243" s="168"/>
      <c r="OGV243" s="168"/>
      <c r="OGW243" s="168"/>
      <c r="OGX243" s="168"/>
      <c r="OGY243" s="168"/>
      <c r="OGZ243" s="168"/>
      <c r="OHA243" s="168"/>
      <c r="OHB243" s="168"/>
      <c r="OHC243" s="168"/>
      <c r="OHD243" s="168"/>
      <c r="OHE243" s="168"/>
      <c r="OHF243" s="168"/>
      <c r="OHG243" s="168"/>
      <c r="OHH243" s="168"/>
      <c r="OHI243" s="168"/>
      <c r="OHJ243" s="168"/>
      <c r="OHK243" s="168"/>
      <c r="OHL243" s="168"/>
      <c r="OHM243" s="168"/>
      <c r="OHN243" s="168"/>
      <c r="OHO243" s="168"/>
      <c r="OHP243" s="168"/>
      <c r="OHQ243" s="168"/>
      <c r="OHR243" s="168"/>
      <c r="OHS243" s="168"/>
      <c r="OHT243" s="168"/>
      <c r="OHU243" s="168"/>
      <c r="OHV243" s="168"/>
      <c r="OHW243" s="168"/>
      <c r="OHX243" s="168"/>
      <c r="OHY243" s="168"/>
      <c r="OHZ243" s="168"/>
      <c r="OIA243" s="168"/>
      <c r="OIB243" s="168"/>
      <c r="OIC243" s="168"/>
      <c r="OID243" s="168"/>
      <c r="OIE243" s="168"/>
      <c r="OIF243" s="168"/>
      <c r="OIG243" s="168"/>
      <c r="OIH243" s="168"/>
      <c r="OII243" s="168"/>
      <c r="OIJ243" s="168"/>
      <c r="OIK243" s="168"/>
      <c r="OIL243" s="168"/>
      <c r="OIM243" s="168"/>
      <c r="OIN243" s="168"/>
      <c r="OIO243" s="168"/>
      <c r="OIP243" s="168"/>
      <c r="OIQ243" s="168"/>
      <c r="OIR243" s="168"/>
      <c r="OIS243" s="168"/>
      <c r="OIT243" s="168"/>
      <c r="OIU243" s="168"/>
      <c r="OIV243" s="168"/>
      <c r="OIW243" s="168"/>
      <c r="OIX243" s="168"/>
      <c r="OIY243" s="168"/>
      <c r="OIZ243" s="168"/>
      <c r="OJA243" s="168"/>
      <c r="OJB243" s="168"/>
      <c r="OJC243" s="168"/>
      <c r="OJD243" s="168"/>
      <c r="OJE243" s="168"/>
      <c r="OJF243" s="168"/>
      <c r="OJG243" s="168"/>
      <c r="OJH243" s="168"/>
      <c r="OJI243" s="168"/>
      <c r="OJJ243" s="168"/>
      <c r="OJK243" s="168"/>
      <c r="OJL243" s="168"/>
      <c r="OJM243" s="168"/>
      <c r="OJN243" s="168"/>
      <c r="OJO243" s="168"/>
      <c r="OJP243" s="168"/>
      <c r="OJQ243" s="168"/>
      <c r="OJR243" s="168"/>
      <c r="OJS243" s="168"/>
      <c r="OJT243" s="168"/>
      <c r="OJU243" s="168"/>
      <c r="OJV243" s="168"/>
      <c r="OJW243" s="168"/>
      <c r="OJX243" s="168"/>
      <c r="OJY243" s="168"/>
      <c r="OJZ243" s="168"/>
      <c r="OKA243" s="168"/>
      <c r="OKB243" s="168"/>
      <c r="OKC243" s="168"/>
      <c r="OKD243" s="168"/>
      <c r="OKE243" s="168"/>
      <c r="OKF243" s="168"/>
      <c r="OKG243" s="168"/>
      <c r="OKH243" s="168"/>
      <c r="OKI243" s="168"/>
      <c r="OKJ243" s="168"/>
      <c r="OKK243" s="168"/>
      <c r="OKL243" s="168"/>
      <c r="OKM243" s="168"/>
      <c r="OKN243" s="168"/>
      <c r="OKO243" s="168"/>
      <c r="OKP243" s="168"/>
      <c r="OKQ243" s="168"/>
      <c r="OKR243" s="168"/>
      <c r="OKS243" s="168"/>
      <c r="OKT243" s="168"/>
      <c r="OKU243" s="168"/>
      <c r="OKV243" s="168"/>
      <c r="OKW243" s="168"/>
      <c r="OKX243" s="168"/>
      <c r="OKY243" s="168"/>
      <c r="OKZ243" s="168"/>
      <c r="OLA243" s="168"/>
      <c r="OLB243" s="168"/>
      <c r="OLC243" s="168"/>
      <c r="OLD243" s="168"/>
      <c r="OLE243" s="168"/>
      <c r="OLF243" s="168"/>
      <c r="OLG243" s="168"/>
      <c r="OLH243" s="168"/>
      <c r="OLI243" s="168"/>
      <c r="OLJ243" s="168"/>
      <c r="OLK243" s="168"/>
      <c r="OLL243" s="168"/>
      <c r="OLM243" s="168"/>
      <c r="OLN243" s="168"/>
      <c r="OLO243" s="168"/>
      <c r="OLP243" s="168"/>
      <c r="OLQ243" s="168"/>
      <c r="OLR243" s="168"/>
      <c r="OLS243" s="168"/>
      <c r="OLT243" s="168"/>
      <c r="OLU243" s="168"/>
      <c r="OLV243" s="168"/>
      <c r="OLW243" s="168"/>
      <c r="OLX243" s="168"/>
      <c r="OLY243" s="168"/>
      <c r="OLZ243" s="168"/>
      <c r="OMA243" s="168"/>
      <c r="OMB243" s="168"/>
      <c r="OMC243" s="168"/>
      <c r="OMD243" s="168"/>
      <c r="OME243" s="168"/>
      <c r="OMF243" s="168"/>
      <c r="OMG243" s="168"/>
      <c r="OMH243" s="168"/>
      <c r="OMI243" s="168"/>
      <c r="OMJ243" s="168"/>
      <c r="OMK243" s="168"/>
      <c r="OML243" s="168"/>
      <c r="OMM243" s="168"/>
      <c r="OMN243" s="168"/>
      <c r="OMO243" s="168"/>
      <c r="OMP243" s="168"/>
      <c r="OMQ243" s="168"/>
      <c r="OMR243" s="168"/>
      <c r="OMS243" s="168"/>
      <c r="OMT243" s="168"/>
      <c r="OMU243" s="168"/>
      <c r="OMV243" s="168"/>
      <c r="OMW243" s="168"/>
      <c r="OMX243" s="168"/>
      <c r="OMY243" s="168"/>
      <c r="OMZ243" s="168"/>
      <c r="ONA243" s="168"/>
      <c r="ONB243" s="168"/>
      <c r="ONC243" s="168"/>
      <c r="OND243" s="168"/>
      <c r="ONE243" s="168"/>
      <c r="ONF243" s="168"/>
      <c r="ONG243" s="168"/>
      <c r="ONH243" s="168"/>
      <c r="ONI243" s="168"/>
      <c r="ONJ243" s="168"/>
      <c r="ONK243" s="168"/>
      <c r="ONL243" s="168"/>
      <c r="ONM243" s="168"/>
      <c r="ONN243" s="168"/>
      <c r="ONO243" s="168"/>
      <c r="ONP243" s="168"/>
      <c r="ONQ243" s="168"/>
      <c r="ONR243" s="168"/>
      <c r="ONS243" s="168"/>
      <c r="ONT243" s="168"/>
      <c r="ONU243" s="168"/>
      <c r="ONV243" s="168"/>
      <c r="ONW243" s="168"/>
      <c r="ONX243" s="168"/>
      <c r="ONY243" s="168"/>
      <c r="ONZ243" s="168"/>
      <c r="OOA243" s="168"/>
      <c r="OOB243" s="168"/>
      <c r="OOC243" s="168"/>
      <c r="OOD243" s="168"/>
      <c r="OOE243" s="168"/>
      <c r="OOF243" s="168"/>
      <c r="OOG243" s="168"/>
      <c r="OOH243" s="168"/>
      <c r="OOI243" s="168"/>
      <c r="OOJ243" s="168"/>
      <c r="OOK243" s="168"/>
      <c r="OOL243" s="168"/>
      <c r="OOM243" s="168"/>
      <c r="OON243" s="168"/>
      <c r="OOO243" s="168"/>
      <c r="OOP243" s="168"/>
      <c r="OOQ243" s="168"/>
      <c r="OOR243" s="168"/>
      <c r="OOS243" s="168"/>
      <c r="OOT243" s="168"/>
      <c r="OOU243" s="168"/>
      <c r="OOV243" s="168"/>
      <c r="OOW243" s="168"/>
      <c r="OOX243" s="168"/>
      <c r="OOY243" s="168"/>
      <c r="OOZ243" s="168"/>
      <c r="OPA243" s="168"/>
      <c r="OPB243" s="168"/>
      <c r="OPC243" s="168"/>
      <c r="OPD243" s="168"/>
      <c r="OPE243" s="168"/>
      <c r="OPF243" s="168"/>
      <c r="OPG243" s="168"/>
      <c r="OPH243" s="168"/>
      <c r="OPI243" s="168"/>
      <c r="OPJ243" s="168"/>
      <c r="OPK243" s="168"/>
      <c r="OPL243" s="168"/>
      <c r="OPM243" s="168"/>
      <c r="OPN243" s="168"/>
      <c r="OPO243" s="168"/>
      <c r="OPP243" s="168"/>
      <c r="OPQ243" s="168"/>
      <c r="OPR243" s="168"/>
      <c r="OPS243" s="168"/>
      <c r="OPT243" s="168"/>
      <c r="OPU243" s="168"/>
      <c r="OPV243" s="168"/>
      <c r="OPW243" s="168"/>
      <c r="OPX243" s="168"/>
      <c r="OPY243" s="168"/>
      <c r="OPZ243" s="168"/>
      <c r="OQA243" s="168"/>
      <c r="OQB243" s="168"/>
      <c r="OQC243" s="168"/>
      <c r="OQD243" s="168"/>
      <c r="OQE243" s="168"/>
      <c r="OQF243" s="168"/>
      <c r="OQG243" s="168"/>
      <c r="OQH243" s="168"/>
      <c r="OQI243" s="168"/>
      <c r="OQJ243" s="168"/>
      <c r="OQK243" s="168"/>
      <c r="OQL243" s="168"/>
      <c r="OQM243" s="168"/>
      <c r="OQN243" s="168"/>
      <c r="OQO243" s="168"/>
      <c r="OQP243" s="168"/>
      <c r="OQQ243" s="168"/>
      <c r="OQR243" s="168"/>
      <c r="OQS243" s="168"/>
      <c r="OQT243" s="168"/>
      <c r="OQU243" s="168"/>
      <c r="OQV243" s="168"/>
      <c r="OQW243" s="168"/>
      <c r="OQX243" s="168"/>
      <c r="OQY243" s="168"/>
      <c r="OQZ243" s="168"/>
      <c r="ORA243" s="168"/>
      <c r="ORB243" s="168"/>
      <c r="ORC243" s="168"/>
      <c r="ORD243" s="168"/>
      <c r="ORE243" s="168"/>
      <c r="ORF243" s="168"/>
      <c r="ORG243" s="168"/>
      <c r="ORH243" s="168"/>
      <c r="ORI243" s="168"/>
      <c r="ORJ243" s="168"/>
      <c r="ORK243" s="168"/>
      <c r="ORL243" s="168"/>
      <c r="ORM243" s="168"/>
      <c r="ORN243" s="168"/>
      <c r="ORO243" s="168"/>
      <c r="ORP243" s="168"/>
      <c r="ORQ243" s="168"/>
      <c r="ORR243" s="168"/>
      <c r="ORS243" s="168"/>
      <c r="ORT243" s="168"/>
      <c r="ORU243" s="168"/>
      <c r="ORV243" s="168"/>
      <c r="ORW243" s="168"/>
      <c r="ORX243" s="168"/>
      <c r="ORY243" s="168"/>
      <c r="ORZ243" s="168"/>
      <c r="OSA243" s="168"/>
      <c r="OSB243" s="168"/>
      <c r="OSC243" s="168"/>
      <c r="OSD243" s="168"/>
      <c r="OSE243" s="168"/>
      <c r="OSF243" s="168"/>
      <c r="OSG243" s="168"/>
      <c r="OSH243" s="168"/>
      <c r="OSI243" s="168"/>
      <c r="OSJ243" s="168"/>
      <c r="OSK243" s="168"/>
      <c r="OSL243" s="168"/>
      <c r="OSM243" s="168"/>
      <c r="OSN243" s="168"/>
      <c r="OSO243" s="168"/>
      <c r="OSP243" s="168"/>
      <c r="OSQ243" s="168"/>
      <c r="OSR243" s="168"/>
      <c r="OSS243" s="168"/>
      <c r="OST243" s="168"/>
      <c r="OSU243" s="168"/>
      <c r="OSV243" s="168"/>
      <c r="OSW243" s="168"/>
      <c r="OSX243" s="168"/>
      <c r="OSY243" s="168"/>
      <c r="OSZ243" s="168"/>
      <c r="OTA243" s="168"/>
      <c r="OTB243" s="168"/>
      <c r="OTC243" s="168"/>
      <c r="OTD243" s="168"/>
      <c r="OTE243" s="168"/>
      <c r="OTF243" s="168"/>
      <c r="OTG243" s="168"/>
      <c r="OTH243" s="168"/>
      <c r="OTI243" s="168"/>
      <c r="OTJ243" s="168"/>
      <c r="OTK243" s="168"/>
      <c r="OTL243" s="168"/>
      <c r="OTM243" s="168"/>
      <c r="OTN243" s="168"/>
      <c r="OTO243" s="168"/>
      <c r="OTP243" s="168"/>
      <c r="OTQ243" s="168"/>
      <c r="OTR243" s="168"/>
      <c r="OTS243" s="168"/>
      <c r="OTT243" s="168"/>
      <c r="OTU243" s="168"/>
      <c r="OTV243" s="168"/>
      <c r="OTW243" s="168"/>
      <c r="OTX243" s="168"/>
      <c r="OTY243" s="168"/>
      <c r="OTZ243" s="168"/>
      <c r="OUA243" s="168"/>
      <c r="OUB243" s="168"/>
      <c r="OUC243" s="168"/>
      <c r="OUD243" s="168"/>
      <c r="OUE243" s="168"/>
      <c r="OUF243" s="168"/>
      <c r="OUG243" s="168"/>
      <c r="OUH243" s="168"/>
      <c r="OUI243" s="168"/>
      <c r="OUJ243" s="168"/>
      <c r="OUK243" s="168"/>
      <c r="OUL243" s="168"/>
      <c r="OUM243" s="168"/>
      <c r="OUN243" s="168"/>
      <c r="OUO243" s="168"/>
      <c r="OUP243" s="168"/>
      <c r="OUQ243" s="168"/>
      <c r="OUR243" s="168"/>
      <c r="OUS243" s="168"/>
      <c r="OUT243" s="168"/>
      <c r="OUU243" s="168"/>
      <c r="OUV243" s="168"/>
      <c r="OUW243" s="168"/>
      <c r="OUX243" s="168"/>
      <c r="OUY243" s="168"/>
      <c r="OUZ243" s="168"/>
      <c r="OVA243" s="168"/>
      <c r="OVB243" s="168"/>
      <c r="OVC243" s="168"/>
      <c r="OVD243" s="168"/>
      <c r="OVE243" s="168"/>
      <c r="OVF243" s="168"/>
      <c r="OVG243" s="168"/>
      <c r="OVH243" s="168"/>
      <c r="OVI243" s="168"/>
      <c r="OVJ243" s="168"/>
      <c r="OVK243" s="168"/>
      <c r="OVL243" s="168"/>
      <c r="OVM243" s="168"/>
      <c r="OVN243" s="168"/>
      <c r="OVO243" s="168"/>
      <c r="OVP243" s="168"/>
      <c r="OVQ243" s="168"/>
      <c r="OVR243" s="168"/>
      <c r="OVS243" s="168"/>
      <c r="OVT243" s="168"/>
      <c r="OVU243" s="168"/>
      <c r="OVV243" s="168"/>
      <c r="OVW243" s="168"/>
      <c r="OVX243" s="168"/>
      <c r="OVY243" s="168"/>
      <c r="OVZ243" s="168"/>
      <c r="OWA243" s="168"/>
      <c r="OWB243" s="168"/>
      <c r="OWC243" s="168"/>
      <c r="OWD243" s="168"/>
      <c r="OWE243" s="168"/>
      <c r="OWF243" s="168"/>
      <c r="OWG243" s="168"/>
      <c r="OWH243" s="168"/>
      <c r="OWI243" s="168"/>
      <c r="OWJ243" s="168"/>
      <c r="OWK243" s="168"/>
      <c r="OWL243" s="168"/>
      <c r="OWM243" s="168"/>
      <c r="OWN243" s="168"/>
      <c r="OWO243" s="168"/>
      <c r="OWP243" s="168"/>
      <c r="OWQ243" s="168"/>
      <c r="OWR243" s="168"/>
      <c r="OWS243" s="168"/>
      <c r="OWT243" s="168"/>
      <c r="OWU243" s="168"/>
      <c r="OWV243" s="168"/>
      <c r="OWW243" s="168"/>
      <c r="OWX243" s="168"/>
      <c r="OWY243" s="168"/>
      <c r="OWZ243" s="168"/>
      <c r="OXA243" s="168"/>
      <c r="OXB243" s="168"/>
      <c r="OXC243" s="168"/>
      <c r="OXD243" s="168"/>
      <c r="OXE243" s="168"/>
      <c r="OXF243" s="168"/>
      <c r="OXG243" s="168"/>
      <c r="OXH243" s="168"/>
      <c r="OXI243" s="168"/>
      <c r="OXJ243" s="168"/>
      <c r="OXK243" s="168"/>
      <c r="OXL243" s="168"/>
      <c r="OXM243" s="168"/>
      <c r="OXN243" s="168"/>
      <c r="OXO243" s="168"/>
      <c r="OXP243" s="168"/>
      <c r="OXQ243" s="168"/>
      <c r="OXR243" s="168"/>
      <c r="OXS243" s="168"/>
      <c r="OXT243" s="168"/>
      <c r="OXU243" s="168"/>
      <c r="OXV243" s="168"/>
      <c r="OXW243" s="168"/>
      <c r="OXX243" s="168"/>
      <c r="OXY243" s="168"/>
      <c r="OXZ243" s="168"/>
      <c r="OYA243" s="168"/>
      <c r="OYB243" s="168"/>
      <c r="OYC243" s="168"/>
      <c r="OYD243" s="168"/>
      <c r="OYE243" s="168"/>
      <c r="OYF243" s="168"/>
      <c r="OYG243" s="168"/>
      <c r="OYH243" s="168"/>
      <c r="OYI243" s="168"/>
      <c r="OYJ243" s="168"/>
      <c r="OYK243" s="168"/>
      <c r="OYL243" s="168"/>
      <c r="OYM243" s="168"/>
      <c r="OYN243" s="168"/>
      <c r="OYO243" s="168"/>
      <c r="OYP243" s="168"/>
      <c r="OYQ243" s="168"/>
      <c r="OYR243" s="168"/>
      <c r="OYS243" s="168"/>
      <c r="OYT243" s="168"/>
      <c r="OYU243" s="168"/>
      <c r="OYV243" s="168"/>
      <c r="OYW243" s="168"/>
      <c r="OYX243" s="168"/>
      <c r="OYY243" s="168"/>
      <c r="OYZ243" s="168"/>
      <c r="OZA243" s="168"/>
      <c r="OZB243" s="168"/>
      <c r="OZC243" s="168"/>
      <c r="OZD243" s="168"/>
      <c r="OZE243" s="168"/>
      <c r="OZF243" s="168"/>
      <c r="OZG243" s="168"/>
      <c r="OZH243" s="168"/>
      <c r="OZI243" s="168"/>
      <c r="OZJ243" s="168"/>
      <c r="OZK243" s="168"/>
      <c r="OZL243" s="168"/>
      <c r="OZM243" s="168"/>
      <c r="OZN243" s="168"/>
      <c r="OZO243" s="168"/>
      <c r="OZP243" s="168"/>
      <c r="OZQ243" s="168"/>
      <c r="OZR243" s="168"/>
      <c r="OZS243" s="168"/>
      <c r="OZT243" s="168"/>
      <c r="OZU243" s="168"/>
      <c r="OZV243" s="168"/>
      <c r="OZW243" s="168"/>
      <c r="OZX243" s="168"/>
      <c r="OZY243" s="168"/>
      <c r="OZZ243" s="168"/>
      <c r="PAA243" s="168"/>
      <c r="PAB243" s="168"/>
      <c r="PAC243" s="168"/>
      <c r="PAD243" s="168"/>
      <c r="PAE243" s="168"/>
      <c r="PAF243" s="168"/>
      <c r="PAG243" s="168"/>
      <c r="PAH243" s="168"/>
      <c r="PAI243" s="168"/>
      <c r="PAJ243" s="168"/>
      <c r="PAK243" s="168"/>
      <c r="PAL243" s="168"/>
      <c r="PAM243" s="168"/>
      <c r="PAN243" s="168"/>
      <c r="PAO243" s="168"/>
      <c r="PAP243" s="168"/>
      <c r="PAQ243" s="168"/>
      <c r="PAR243" s="168"/>
      <c r="PAS243" s="168"/>
      <c r="PAT243" s="168"/>
      <c r="PAU243" s="168"/>
      <c r="PAV243" s="168"/>
      <c r="PAW243" s="168"/>
      <c r="PAX243" s="168"/>
      <c r="PAY243" s="168"/>
      <c r="PAZ243" s="168"/>
      <c r="PBA243" s="168"/>
      <c r="PBB243" s="168"/>
      <c r="PBC243" s="168"/>
      <c r="PBD243" s="168"/>
      <c r="PBE243" s="168"/>
      <c r="PBF243" s="168"/>
      <c r="PBG243" s="168"/>
      <c r="PBH243" s="168"/>
      <c r="PBI243" s="168"/>
      <c r="PBJ243" s="168"/>
      <c r="PBK243" s="168"/>
      <c r="PBL243" s="168"/>
      <c r="PBM243" s="168"/>
      <c r="PBN243" s="168"/>
      <c r="PBO243" s="168"/>
      <c r="PBP243" s="168"/>
      <c r="PBQ243" s="168"/>
      <c r="PBR243" s="168"/>
      <c r="PBS243" s="168"/>
      <c r="PBT243" s="168"/>
      <c r="PBU243" s="168"/>
      <c r="PBV243" s="168"/>
      <c r="PBW243" s="168"/>
      <c r="PBX243" s="168"/>
      <c r="PBY243" s="168"/>
      <c r="PBZ243" s="168"/>
      <c r="PCA243" s="168"/>
      <c r="PCB243" s="168"/>
      <c r="PCC243" s="168"/>
      <c r="PCD243" s="168"/>
      <c r="PCE243" s="168"/>
      <c r="PCF243" s="168"/>
      <c r="PCG243" s="168"/>
      <c r="PCH243" s="168"/>
      <c r="PCI243" s="168"/>
      <c r="PCJ243" s="168"/>
      <c r="PCK243" s="168"/>
      <c r="PCL243" s="168"/>
      <c r="PCM243" s="168"/>
      <c r="PCN243" s="168"/>
      <c r="PCO243" s="168"/>
      <c r="PCP243" s="168"/>
      <c r="PCQ243" s="168"/>
      <c r="PCR243" s="168"/>
      <c r="PCS243" s="168"/>
      <c r="PCT243" s="168"/>
      <c r="PCU243" s="168"/>
      <c r="PCV243" s="168"/>
      <c r="PCW243" s="168"/>
      <c r="PCX243" s="168"/>
      <c r="PCY243" s="168"/>
      <c r="PCZ243" s="168"/>
      <c r="PDA243" s="168"/>
      <c r="PDB243" s="168"/>
      <c r="PDC243" s="168"/>
      <c r="PDD243" s="168"/>
      <c r="PDE243" s="168"/>
      <c r="PDF243" s="168"/>
      <c r="PDG243" s="168"/>
      <c r="PDH243" s="168"/>
      <c r="PDI243" s="168"/>
      <c r="PDJ243" s="168"/>
      <c r="PDK243" s="168"/>
      <c r="PDL243" s="168"/>
      <c r="PDM243" s="168"/>
      <c r="PDN243" s="168"/>
      <c r="PDO243" s="168"/>
      <c r="PDP243" s="168"/>
      <c r="PDQ243" s="168"/>
      <c r="PDR243" s="168"/>
      <c r="PDS243" s="168"/>
      <c r="PDT243" s="168"/>
      <c r="PDU243" s="168"/>
      <c r="PDV243" s="168"/>
      <c r="PDW243" s="168"/>
      <c r="PDX243" s="168"/>
      <c r="PDY243" s="168"/>
      <c r="PDZ243" s="168"/>
      <c r="PEA243" s="168"/>
      <c r="PEB243" s="168"/>
      <c r="PEC243" s="168"/>
      <c r="PED243" s="168"/>
      <c r="PEE243" s="168"/>
      <c r="PEF243" s="168"/>
      <c r="PEG243" s="168"/>
      <c r="PEH243" s="168"/>
      <c r="PEI243" s="168"/>
      <c r="PEJ243" s="168"/>
      <c r="PEK243" s="168"/>
      <c r="PEL243" s="168"/>
      <c r="PEM243" s="168"/>
      <c r="PEN243" s="168"/>
      <c r="PEO243" s="168"/>
      <c r="PEP243" s="168"/>
      <c r="PEQ243" s="168"/>
      <c r="PER243" s="168"/>
      <c r="PES243" s="168"/>
      <c r="PET243" s="168"/>
      <c r="PEU243" s="168"/>
      <c r="PEV243" s="168"/>
      <c r="PEW243" s="168"/>
      <c r="PEX243" s="168"/>
      <c r="PEY243" s="168"/>
      <c r="PEZ243" s="168"/>
      <c r="PFA243" s="168"/>
      <c r="PFB243" s="168"/>
      <c r="PFC243" s="168"/>
      <c r="PFD243" s="168"/>
      <c r="PFE243" s="168"/>
      <c r="PFF243" s="168"/>
      <c r="PFG243" s="168"/>
      <c r="PFH243" s="168"/>
      <c r="PFI243" s="168"/>
      <c r="PFJ243" s="168"/>
      <c r="PFK243" s="168"/>
      <c r="PFL243" s="168"/>
      <c r="PFM243" s="168"/>
      <c r="PFN243" s="168"/>
      <c r="PFO243" s="168"/>
      <c r="PFP243" s="168"/>
      <c r="PFQ243" s="168"/>
      <c r="PFR243" s="168"/>
      <c r="PFS243" s="168"/>
      <c r="PFT243" s="168"/>
      <c r="PFU243" s="168"/>
      <c r="PFV243" s="168"/>
      <c r="PFW243" s="168"/>
      <c r="PFX243" s="168"/>
      <c r="PFY243" s="168"/>
      <c r="PFZ243" s="168"/>
      <c r="PGA243" s="168"/>
      <c r="PGB243" s="168"/>
      <c r="PGC243" s="168"/>
      <c r="PGD243" s="168"/>
      <c r="PGE243" s="168"/>
      <c r="PGF243" s="168"/>
      <c r="PGG243" s="168"/>
      <c r="PGH243" s="168"/>
      <c r="PGI243" s="168"/>
      <c r="PGJ243" s="168"/>
      <c r="PGK243" s="168"/>
      <c r="PGL243" s="168"/>
      <c r="PGM243" s="168"/>
      <c r="PGN243" s="168"/>
      <c r="PGO243" s="168"/>
      <c r="PGP243" s="168"/>
      <c r="PGQ243" s="168"/>
      <c r="PGR243" s="168"/>
      <c r="PGS243" s="168"/>
      <c r="PGT243" s="168"/>
      <c r="PGU243" s="168"/>
      <c r="PGV243" s="168"/>
      <c r="PGW243" s="168"/>
      <c r="PGX243" s="168"/>
      <c r="PGY243" s="168"/>
      <c r="PGZ243" s="168"/>
      <c r="PHA243" s="168"/>
      <c r="PHB243" s="168"/>
      <c r="PHC243" s="168"/>
      <c r="PHD243" s="168"/>
      <c r="PHE243" s="168"/>
      <c r="PHF243" s="168"/>
      <c r="PHG243" s="168"/>
      <c r="PHH243" s="168"/>
      <c r="PHI243" s="168"/>
      <c r="PHJ243" s="168"/>
      <c r="PHK243" s="168"/>
      <c r="PHL243" s="168"/>
      <c r="PHM243" s="168"/>
      <c r="PHN243" s="168"/>
      <c r="PHO243" s="168"/>
      <c r="PHP243" s="168"/>
      <c r="PHQ243" s="168"/>
      <c r="PHR243" s="168"/>
      <c r="PHS243" s="168"/>
      <c r="PHT243" s="168"/>
      <c r="PHU243" s="168"/>
      <c r="PHV243" s="168"/>
      <c r="PHW243" s="168"/>
      <c r="PHX243" s="168"/>
      <c r="PHY243" s="168"/>
      <c r="PHZ243" s="168"/>
      <c r="PIA243" s="168"/>
      <c r="PIB243" s="168"/>
      <c r="PIC243" s="168"/>
      <c r="PID243" s="168"/>
      <c r="PIE243" s="168"/>
      <c r="PIF243" s="168"/>
      <c r="PIG243" s="168"/>
      <c r="PIH243" s="168"/>
      <c r="PII243" s="168"/>
      <c r="PIJ243" s="168"/>
      <c r="PIK243" s="168"/>
      <c r="PIL243" s="168"/>
      <c r="PIM243" s="168"/>
      <c r="PIN243" s="168"/>
      <c r="PIO243" s="168"/>
      <c r="PIP243" s="168"/>
      <c r="PIQ243" s="168"/>
      <c r="PIR243" s="168"/>
      <c r="PIS243" s="168"/>
      <c r="PIT243" s="168"/>
      <c r="PIU243" s="168"/>
      <c r="PIV243" s="168"/>
      <c r="PIW243" s="168"/>
      <c r="PIX243" s="168"/>
      <c r="PIY243" s="168"/>
      <c r="PIZ243" s="168"/>
      <c r="PJA243" s="168"/>
      <c r="PJB243" s="168"/>
      <c r="PJC243" s="168"/>
      <c r="PJD243" s="168"/>
      <c r="PJE243" s="168"/>
      <c r="PJF243" s="168"/>
      <c r="PJG243" s="168"/>
      <c r="PJH243" s="168"/>
      <c r="PJI243" s="168"/>
      <c r="PJJ243" s="168"/>
      <c r="PJK243" s="168"/>
      <c r="PJL243" s="168"/>
      <c r="PJM243" s="168"/>
      <c r="PJN243" s="168"/>
      <c r="PJO243" s="168"/>
      <c r="PJP243" s="168"/>
      <c r="PJQ243" s="168"/>
      <c r="PJR243" s="168"/>
      <c r="PJS243" s="168"/>
      <c r="PJT243" s="168"/>
      <c r="PJU243" s="168"/>
      <c r="PJV243" s="168"/>
      <c r="PJW243" s="168"/>
      <c r="PJX243" s="168"/>
      <c r="PJY243" s="168"/>
      <c r="PJZ243" s="168"/>
      <c r="PKA243" s="168"/>
      <c r="PKB243" s="168"/>
      <c r="PKC243" s="168"/>
      <c r="PKD243" s="168"/>
      <c r="PKE243" s="168"/>
      <c r="PKF243" s="168"/>
      <c r="PKG243" s="168"/>
      <c r="PKH243" s="168"/>
      <c r="PKI243" s="168"/>
      <c r="PKJ243" s="168"/>
      <c r="PKK243" s="168"/>
      <c r="PKL243" s="168"/>
      <c r="PKM243" s="168"/>
      <c r="PKN243" s="168"/>
      <c r="PKO243" s="168"/>
      <c r="PKP243" s="168"/>
      <c r="PKQ243" s="168"/>
      <c r="PKR243" s="168"/>
      <c r="PKS243" s="168"/>
      <c r="PKT243" s="168"/>
      <c r="PKU243" s="168"/>
      <c r="PKV243" s="168"/>
      <c r="PKW243" s="168"/>
      <c r="PKX243" s="168"/>
      <c r="PKY243" s="168"/>
      <c r="PKZ243" s="168"/>
      <c r="PLA243" s="168"/>
      <c r="PLB243" s="168"/>
      <c r="PLC243" s="168"/>
      <c r="PLD243" s="168"/>
      <c r="PLE243" s="168"/>
      <c r="PLF243" s="168"/>
      <c r="PLG243" s="168"/>
      <c r="PLH243" s="168"/>
      <c r="PLI243" s="168"/>
      <c r="PLJ243" s="168"/>
      <c r="PLK243" s="168"/>
      <c r="PLL243" s="168"/>
      <c r="PLM243" s="168"/>
      <c r="PLN243" s="168"/>
      <c r="PLO243" s="168"/>
      <c r="PLP243" s="168"/>
      <c r="PLQ243" s="168"/>
      <c r="PLR243" s="168"/>
      <c r="PLS243" s="168"/>
      <c r="PLT243" s="168"/>
      <c r="PLU243" s="168"/>
      <c r="PLV243" s="168"/>
      <c r="PLW243" s="168"/>
      <c r="PLX243" s="168"/>
      <c r="PLY243" s="168"/>
      <c r="PLZ243" s="168"/>
      <c r="PMA243" s="168"/>
      <c r="PMB243" s="168"/>
      <c r="PMC243" s="168"/>
      <c r="PMD243" s="168"/>
      <c r="PME243" s="168"/>
      <c r="PMF243" s="168"/>
      <c r="PMG243" s="168"/>
      <c r="PMH243" s="168"/>
      <c r="PMI243" s="168"/>
      <c r="PMJ243" s="168"/>
      <c r="PMK243" s="168"/>
      <c r="PML243" s="168"/>
      <c r="PMM243" s="168"/>
      <c r="PMN243" s="168"/>
      <c r="PMO243" s="168"/>
      <c r="PMP243" s="168"/>
      <c r="PMQ243" s="168"/>
      <c r="PMR243" s="168"/>
      <c r="PMS243" s="168"/>
      <c r="PMT243" s="168"/>
      <c r="PMU243" s="168"/>
      <c r="PMV243" s="168"/>
      <c r="PMW243" s="168"/>
      <c r="PMX243" s="168"/>
      <c r="PMY243" s="168"/>
      <c r="PMZ243" s="168"/>
      <c r="PNA243" s="168"/>
      <c r="PNB243" s="168"/>
      <c r="PNC243" s="168"/>
      <c r="PND243" s="168"/>
      <c r="PNE243" s="168"/>
      <c r="PNF243" s="168"/>
      <c r="PNG243" s="168"/>
      <c r="PNH243" s="168"/>
      <c r="PNI243" s="168"/>
      <c r="PNJ243" s="168"/>
      <c r="PNK243" s="168"/>
      <c r="PNL243" s="168"/>
      <c r="PNM243" s="168"/>
      <c r="PNN243" s="168"/>
      <c r="PNO243" s="168"/>
      <c r="PNP243" s="168"/>
      <c r="PNQ243" s="168"/>
      <c r="PNR243" s="168"/>
      <c r="PNS243" s="168"/>
      <c r="PNT243" s="168"/>
      <c r="PNU243" s="168"/>
      <c r="PNV243" s="168"/>
      <c r="PNW243" s="168"/>
      <c r="PNX243" s="168"/>
      <c r="PNY243" s="168"/>
      <c r="PNZ243" s="168"/>
      <c r="POA243" s="168"/>
      <c r="POB243" s="168"/>
      <c r="POC243" s="168"/>
      <c r="POD243" s="168"/>
      <c r="POE243" s="168"/>
      <c r="POF243" s="168"/>
      <c r="POG243" s="168"/>
      <c r="POH243" s="168"/>
      <c r="POI243" s="168"/>
      <c r="POJ243" s="168"/>
      <c r="POK243" s="168"/>
      <c r="POL243" s="168"/>
      <c r="POM243" s="168"/>
      <c r="PON243" s="168"/>
      <c r="POO243" s="168"/>
      <c r="POP243" s="168"/>
      <c r="POQ243" s="168"/>
      <c r="POR243" s="168"/>
      <c r="POS243" s="168"/>
      <c r="POT243" s="168"/>
      <c r="POU243" s="168"/>
      <c r="POV243" s="168"/>
      <c r="POW243" s="168"/>
      <c r="POX243" s="168"/>
      <c r="POY243" s="168"/>
      <c r="POZ243" s="168"/>
      <c r="PPA243" s="168"/>
      <c r="PPB243" s="168"/>
      <c r="PPC243" s="168"/>
      <c r="PPD243" s="168"/>
      <c r="PPE243" s="168"/>
      <c r="PPF243" s="168"/>
      <c r="PPG243" s="168"/>
      <c r="PPH243" s="168"/>
      <c r="PPI243" s="168"/>
      <c r="PPJ243" s="168"/>
      <c r="PPK243" s="168"/>
      <c r="PPL243" s="168"/>
      <c r="PPM243" s="168"/>
      <c r="PPN243" s="168"/>
      <c r="PPO243" s="168"/>
      <c r="PPP243" s="168"/>
      <c r="PPQ243" s="168"/>
      <c r="PPR243" s="168"/>
      <c r="PPS243" s="168"/>
      <c r="PPT243" s="168"/>
      <c r="PPU243" s="168"/>
      <c r="PPV243" s="168"/>
      <c r="PPW243" s="168"/>
      <c r="PPX243" s="168"/>
      <c r="PPY243" s="168"/>
      <c r="PPZ243" s="168"/>
      <c r="PQA243" s="168"/>
      <c r="PQB243" s="168"/>
      <c r="PQC243" s="168"/>
      <c r="PQD243" s="168"/>
      <c r="PQE243" s="168"/>
      <c r="PQF243" s="168"/>
      <c r="PQG243" s="168"/>
      <c r="PQH243" s="168"/>
      <c r="PQI243" s="168"/>
      <c r="PQJ243" s="168"/>
      <c r="PQK243" s="168"/>
      <c r="PQL243" s="168"/>
      <c r="PQM243" s="168"/>
      <c r="PQN243" s="168"/>
      <c r="PQO243" s="168"/>
      <c r="PQP243" s="168"/>
      <c r="PQQ243" s="168"/>
      <c r="PQR243" s="168"/>
      <c r="PQS243" s="168"/>
      <c r="PQT243" s="168"/>
      <c r="PQU243" s="168"/>
      <c r="PQV243" s="168"/>
      <c r="PQW243" s="168"/>
      <c r="PQX243" s="168"/>
      <c r="PQY243" s="168"/>
      <c r="PQZ243" s="168"/>
      <c r="PRA243" s="168"/>
      <c r="PRB243" s="168"/>
      <c r="PRC243" s="168"/>
      <c r="PRD243" s="168"/>
      <c r="PRE243" s="168"/>
      <c r="PRF243" s="168"/>
      <c r="PRG243" s="168"/>
      <c r="PRH243" s="168"/>
      <c r="PRI243" s="168"/>
      <c r="PRJ243" s="168"/>
      <c r="PRK243" s="168"/>
      <c r="PRL243" s="168"/>
      <c r="PRM243" s="168"/>
      <c r="PRN243" s="168"/>
      <c r="PRO243" s="168"/>
      <c r="PRP243" s="168"/>
      <c r="PRQ243" s="168"/>
      <c r="PRR243" s="168"/>
      <c r="PRS243" s="168"/>
      <c r="PRT243" s="168"/>
      <c r="PRU243" s="168"/>
      <c r="PRV243" s="168"/>
      <c r="PRW243" s="168"/>
      <c r="PRX243" s="168"/>
      <c r="PRY243" s="168"/>
      <c r="PRZ243" s="168"/>
      <c r="PSA243" s="168"/>
      <c r="PSB243" s="168"/>
      <c r="PSC243" s="168"/>
      <c r="PSD243" s="168"/>
      <c r="PSE243" s="168"/>
      <c r="PSF243" s="168"/>
      <c r="PSG243" s="168"/>
      <c r="PSH243" s="168"/>
      <c r="PSI243" s="168"/>
      <c r="PSJ243" s="168"/>
      <c r="PSK243" s="168"/>
      <c r="PSL243" s="168"/>
      <c r="PSM243" s="168"/>
      <c r="PSN243" s="168"/>
      <c r="PSO243" s="168"/>
      <c r="PSP243" s="168"/>
      <c r="PSQ243" s="168"/>
      <c r="PSR243" s="168"/>
      <c r="PSS243" s="168"/>
      <c r="PST243" s="168"/>
      <c r="PSU243" s="168"/>
      <c r="PSV243" s="168"/>
      <c r="PSW243" s="168"/>
      <c r="PSX243" s="168"/>
      <c r="PSY243" s="168"/>
      <c r="PSZ243" s="168"/>
      <c r="PTA243" s="168"/>
      <c r="PTB243" s="168"/>
      <c r="PTC243" s="168"/>
      <c r="PTD243" s="168"/>
      <c r="PTE243" s="168"/>
      <c r="PTF243" s="168"/>
      <c r="PTG243" s="168"/>
      <c r="PTH243" s="168"/>
      <c r="PTI243" s="168"/>
      <c r="PTJ243" s="168"/>
      <c r="PTK243" s="168"/>
      <c r="PTL243" s="168"/>
      <c r="PTM243" s="168"/>
      <c r="PTN243" s="168"/>
      <c r="PTO243" s="168"/>
      <c r="PTP243" s="168"/>
      <c r="PTQ243" s="168"/>
      <c r="PTR243" s="168"/>
      <c r="PTS243" s="168"/>
      <c r="PTT243" s="168"/>
      <c r="PTU243" s="168"/>
      <c r="PTV243" s="168"/>
      <c r="PTW243" s="168"/>
      <c r="PTX243" s="168"/>
      <c r="PTY243" s="168"/>
      <c r="PTZ243" s="168"/>
      <c r="PUA243" s="168"/>
      <c r="PUB243" s="168"/>
      <c r="PUC243" s="168"/>
      <c r="PUD243" s="168"/>
      <c r="PUE243" s="168"/>
      <c r="PUF243" s="168"/>
      <c r="PUG243" s="168"/>
      <c r="PUH243" s="168"/>
      <c r="PUI243" s="168"/>
      <c r="PUJ243" s="168"/>
      <c r="PUK243" s="168"/>
      <c r="PUL243" s="168"/>
      <c r="PUM243" s="168"/>
      <c r="PUN243" s="168"/>
      <c r="PUO243" s="168"/>
      <c r="PUP243" s="168"/>
      <c r="PUQ243" s="168"/>
      <c r="PUR243" s="168"/>
      <c r="PUS243" s="168"/>
      <c r="PUT243" s="168"/>
      <c r="PUU243" s="168"/>
      <c r="PUV243" s="168"/>
      <c r="PUW243" s="168"/>
      <c r="PUX243" s="168"/>
      <c r="PUY243" s="168"/>
      <c r="PUZ243" s="168"/>
      <c r="PVA243" s="168"/>
      <c r="PVB243" s="168"/>
      <c r="PVC243" s="168"/>
      <c r="PVD243" s="168"/>
      <c r="PVE243" s="168"/>
      <c r="PVF243" s="168"/>
      <c r="PVG243" s="168"/>
      <c r="PVH243" s="168"/>
      <c r="PVI243" s="168"/>
      <c r="PVJ243" s="168"/>
      <c r="PVK243" s="168"/>
      <c r="PVL243" s="168"/>
      <c r="PVM243" s="168"/>
      <c r="PVN243" s="168"/>
      <c r="PVO243" s="168"/>
      <c r="PVP243" s="168"/>
      <c r="PVQ243" s="168"/>
      <c r="PVR243" s="168"/>
      <c r="PVS243" s="168"/>
      <c r="PVT243" s="168"/>
      <c r="PVU243" s="168"/>
      <c r="PVV243" s="168"/>
      <c r="PVW243" s="168"/>
      <c r="PVX243" s="168"/>
      <c r="PVY243" s="168"/>
      <c r="PVZ243" s="168"/>
      <c r="PWA243" s="168"/>
      <c r="PWB243" s="168"/>
      <c r="PWC243" s="168"/>
      <c r="PWD243" s="168"/>
      <c r="PWE243" s="168"/>
      <c r="PWF243" s="168"/>
      <c r="PWG243" s="168"/>
      <c r="PWH243" s="168"/>
      <c r="PWI243" s="168"/>
      <c r="PWJ243" s="168"/>
      <c r="PWK243" s="168"/>
      <c r="PWL243" s="168"/>
      <c r="PWM243" s="168"/>
      <c r="PWN243" s="168"/>
      <c r="PWO243" s="168"/>
      <c r="PWP243" s="168"/>
      <c r="PWQ243" s="168"/>
      <c r="PWR243" s="168"/>
      <c r="PWS243" s="168"/>
      <c r="PWT243" s="168"/>
      <c r="PWU243" s="168"/>
      <c r="PWV243" s="168"/>
      <c r="PWW243" s="168"/>
      <c r="PWX243" s="168"/>
      <c r="PWY243" s="168"/>
      <c r="PWZ243" s="168"/>
      <c r="PXA243" s="168"/>
      <c r="PXB243" s="168"/>
      <c r="PXC243" s="168"/>
      <c r="PXD243" s="168"/>
      <c r="PXE243" s="168"/>
      <c r="PXF243" s="168"/>
      <c r="PXG243" s="168"/>
      <c r="PXH243" s="168"/>
      <c r="PXI243" s="168"/>
      <c r="PXJ243" s="168"/>
      <c r="PXK243" s="168"/>
      <c r="PXL243" s="168"/>
      <c r="PXM243" s="168"/>
      <c r="PXN243" s="168"/>
      <c r="PXO243" s="168"/>
      <c r="PXP243" s="168"/>
      <c r="PXQ243" s="168"/>
      <c r="PXR243" s="168"/>
      <c r="PXS243" s="168"/>
      <c r="PXT243" s="168"/>
      <c r="PXU243" s="168"/>
      <c r="PXV243" s="168"/>
      <c r="PXW243" s="168"/>
      <c r="PXX243" s="168"/>
      <c r="PXY243" s="168"/>
      <c r="PXZ243" s="168"/>
      <c r="PYA243" s="168"/>
      <c r="PYB243" s="168"/>
      <c r="PYC243" s="168"/>
      <c r="PYD243" s="168"/>
      <c r="PYE243" s="168"/>
      <c r="PYF243" s="168"/>
      <c r="PYG243" s="168"/>
      <c r="PYH243" s="168"/>
      <c r="PYI243" s="168"/>
      <c r="PYJ243" s="168"/>
      <c r="PYK243" s="168"/>
      <c r="PYL243" s="168"/>
      <c r="PYM243" s="168"/>
      <c r="PYN243" s="168"/>
      <c r="PYO243" s="168"/>
      <c r="PYP243" s="168"/>
      <c r="PYQ243" s="168"/>
      <c r="PYR243" s="168"/>
      <c r="PYS243" s="168"/>
      <c r="PYT243" s="168"/>
      <c r="PYU243" s="168"/>
      <c r="PYV243" s="168"/>
      <c r="PYW243" s="168"/>
      <c r="PYX243" s="168"/>
      <c r="PYY243" s="168"/>
      <c r="PYZ243" s="168"/>
      <c r="PZA243" s="168"/>
      <c r="PZB243" s="168"/>
      <c r="PZC243" s="168"/>
      <c r="PZD243" s="168"/>
      <c r="PZE243" s="168"/>
      <c r="PZF243" s="168"/>
      <c r="PZG243" s="168"/>
      <c r="PZH243" s="168"/>
      <c r="PZI243" s="168"/>
      <c r="PZJ243" s="168"/>
      <c r="PZK243" s="168"/>
      <c r="PZL243" s="168"/>
      <c r="PZM243" s="168"/>
      <c r="PZN243" s="168"/>
      <c r="PZO243" s="168"/>
      <c r="PZP243" s="168"/>
      <c r="PZQ243" s="168"/>
      <c r="PZR243" s="168"/>
      <c r="PZS243" s="168"/>
      <c r="PZT243" s="168"/>
      <c r="PZU243" s="168"/>
      <c r="PZV243" s="168"/>
      <c r="PZW243" s="168"/>
      <c r="PZX243" s="168"/>
      <c r="PZY243" s="168"/>
      <c r="PZZ243" s="168"/>
      <c r="QAA243" s="168"/>
      <c r="QAB243" s="168"/>
      <c r="QAC243" s="168"/>
      <c r="QAD243" s="168"/>
      <c r="QAE243" s="168"/>
      <c r="QAF243" s="168"/>
      <c r="QAG243" s="168"/>
      <c r="QAH243" s="168"/>
      <c r="QAI243" s="168"/>
      <c r="QAJ243" s="168"/>
      <c r="QAK243" s="168"/>
      <c r="QAL243" s="168"/>
      <c r="QAM243" s="168"/>
      <c r="QAN243" s="168"/>
      <c r="QAO243" s="168"/>
      <c r="QAP243" s="168"/>
      <c r="QAQ243" s="168"/>
      <c r="QAR243" s="168"/>
      <c r="QAS243" s="168"/>
      <c r="QAT243" s="168"/>
      <c r="QAU243" s="168"/>
      <c r="QAV243" s="168"/>
      <c r="QAW243" s="168"/>
      <c r="QAX243" s="168"/>
      <c r="QAY243" s="168"/>
      <c r="QAZ243" s="168"/>
      <c r="QBA243" s="168"/>
      <c r="QBB243" s="168"/>
      <c r="QBC243" s="168"/>
      <c r="QBD243" s="168"/>
      <c r="QBE243" s="168"/>
      <c r="QBF243" s="168"/>
      <c r="QBG243" s="168"/>
      <c r="QBH243" s="168"/>
      <c r="QBI243" s="168"/>
      <c r="QBJ243" s="168"/>
      <c r="QBK243" s="168"/>
      <c r="QBL243" s="168"/>
      <c r="QBM243" s="168"/>
      <c r="QBN243" s="168"/>
      <c r="QBO243" s="168"/>
      <c r="QBP243" s="168"/>
      <c r="QBQ243" s="168"/>
      <c r="QBR243" s="168"/>
      <c r="QBS243" s="168"/>
      <c r="QBT243" s="168"/>
      <c r="QBU243" s="168"/>
      <c r="QBV243" s="168"/>
      <c r="QBW243" s="168"/>
      <c r="QBX243" s="168"/>
      <c r="QBY243" s="168"/>
      <c r="QBZ243" s="168"/>
      <c r="QCA243" s="168"/>
      <c r="QCB243" s="168"/>
      <c r="QCC243" s="168"/>
      <c r="QCD243" s="168"/>
      <c r="QCE243" s="168"/>
      <c r="QCF243" s="168"/>
      <c r="QCG243" s="168"/>
      <c r="QCH243" s="168"/>
      <c r="QCI243" s="168"/>
      <c r="QCJ243" s="168"/>
      <c r="QCK243" s="168"/>
      <c r="QCL243" s="168"/>
      <c r="QCM243" s="168"/>
      <c r="QCN243" s="168"/>
      <c r="QCO243" s="168"/>
      <c r="QCP243" s="168"/>
      <c r="QCQ243" s="168"/>
      <c r="QCR243" s="168"/>
      <c r="QCS243" s="168"/>
      <c r="QCT243" s="168"/>
      <c r="QCU243" s="168"/>
      <c r="QCV243" s="168"/>
      <c r="QCW243" s="168"/>
      <c r="QCX243" s="168"/>
      <c r="QCY243" s="168"/>
      <c r="QCZ243" s="168"/>
      <c r="QDA243" s="168"/>
      <c r="QDB243" s="168"/>
      <c r="QDC243" s="168"/>
      <c r="QDD243" s="168"/>
      <c r="QDE243" s="168"/>
      <c r="QDF243" s="168"/>
      <c r="QDG243" s="168"/>
      <c r="QDH243" s="168"/>
      <c r="QDI243" s="168"/>
      <c r="QDJ243" s="168"/>
      <c r="QDK243" s="168"/>
      <c r="QDL243" s="168"/>
      <c r="QDM243" s="168"/>
      <c r="QDN243" s="168"/>
      <c r="QDO243" s="168"/>
      <c r="QDP243" s="168"/>
      <c r="QDQ243" s="168"/>
      <c r="QDR243" s="168"/>
      <c r="QDS243" s="168"/>
      <c r="QDT243" s="168"/>
      <c r="QDU243" s="168"/>
      <c r="QDV243" s="168"/>
      <c r="QDW243" s="168"/>
      <c r="QDX243" s="168"/>
      <c r="QDY243" s="168"/>
      <c r="QDZ243" s="168"/>
      <c r="QEA243" s="168"/>
      <c r="QEB243" s="168"/>
      <c r="QEC243" s="168"/>
      <c r="QED243" s="168"/>
      <c r="QEE243" s="168"/>
      <c r="QEF243" s="168"/>
      <c r="QEG243" s="168"/>
      <c r="QEH243" s="168"/>
      <c r="QEI243" s="168"/>
      <c r="QEJ243" s="168"/>
      <c r="QEK243" s="168"/>
      <c r="QEL243" s="168"/>
      <c r="QEM243" s="168"/>
      <c r="QEN243" s="168"/>
      <c r="QEO243" s="168"/>
      <c r="QEP243" s="168"/>
      <c r="QEQ243" s="168"/>
      <c r="QER243" s="168"/>
      <c r="QES243" s="168"/>
      <c r="QET243" s="168"/>
      <c r="QEU243" s="168"/>
      <c r="QEV243" s="168"/>
      <c r="QEW243" s="168"/>
      <c r="QEX243" s="168"/>
      <c r="QEY243" s="168"/>
      <c r="QEZ243" s="168"/>
      <c r="QFA243" s="168"/>
      <c r="QFB243" s="168"/>
      <c r="QFC243" s="168"/>
      <c r="QFD243" s="168"/>
      <c r="QFE243" s="168"/>
      <c r="QFF243" s="168"/>
      <c r="QFG243" s="168"/>
      <c r="QFH243" s="168"/>
      <c r="QFI243" s="168"/>
      <c r="QFJ243" s="168"/>
      <c r="QFK243" s="168"/>
      <c r="QFL243" s="168"/>
      <c r="QFM243" s="168"/>
      <c r="QFN243" s="168"/>
      <c r="QFO243" s="168"/>
      <c r="QFP243" s="168"/>
      <c r="QFQ243" s="168"/>
      <c r="QFR243" s="168"/>
      <c r="QFS243" s="168"/>
      <c r="QFT243" s="168"/>
      <c r="QFU243" s="168"/>
      <c r="QFV243" s="168"/>
      <c r="QFW243" s="168"/>
      <c r="QFX243" s="168"/>
      <c r="QFY243" s="168"/>
      <c r="QFZ243" s="168"/>
      <c r="QGA243" s="168"/>
      <c r="QGB243" s="168"/>
      <c r="QGC243" s="168"/>
      <c r="QGD243" s="168"/>
      <c r="QGE243" s="168"/>
      <c r="QGF243" s="168"/>
      <c r="QGG243" s="168"/>
      <c r="QGH243" s="168"/>
      <c r="QGI243" s="168"/>
      <c r="QGJ243" s="168"/>
      <c r="QGK243" s="168"/>
      <c r="QGL243" s="168"/>
      <c r="QGM243" s="168"/>
      <c r="QGN243" s="168"/>
      <c r="QGO243" s="168"/>
      <c r="QGP243" s="168"/>
      <c r="QGQ243" s="168"/>
      <c r="QGR243" s="168"/>
      <c r="QGS243" s="168"/>
      <c r="QGT243" s="168"/>
      <c r="QGU243" s="168"/>
      <c r="QGV243" s="168"/>
      <c r="QGW243" s="168"/>
      <c r="QGX243" s="168"/>
      <c r="QGY243" s="168"/>
      <c r="QGZ243" s="168"/>
      <c r="QHA243" s="168"/>
      <c r="QHB243" s="168"/>
      <c r="QHC243" s="168"/>
      <c r="QHD243" s="168"/>
      <c r="QHE243" s="168"/>
      <c r="QHF243" s="168"/>
      <c r="QHG243" s="168"/>
      <c r="QHH243" s="168"/>
      <c r="QHI243" s="168"/>
      <c r="QHJ243" s="168"/>
      <c r="QHK243" s="168"/>
      <c r="QHL243" s="168"/>
      <c r="QHM243" s="168"/>
      <c r="QHN243" s="168"/>
      <c r="QHO243" s="168"/>
      <c r="QHP243" s="168"/>
      <c r="QHQ243" s="168"/>
      <c r="QHR243" s="168"/>
      <c r="QHS243" s="168"/>
      <c r="QHT243" s="168"/>
      <c r="QHU243" s="168"/>
      <c r="QHV243" s="168"/>
      <c r="QHW243" s="168"/>
      <c r="QHX243" s="168"/>
      <c r="QHY243" s="168"/>
      <c r="QHZ243" s="168"/>
      <c r="QIA243" s="168"/>
      <c r="QIB243" s="168"/>
      <c r="QIC243" s="168"/>
      <c r="QID243" s="168"/>
      <c r="QIE243" s="168"/>
      <c r="QIF243" s="168"/>
      <c r="QIG243" s="168"/>
      <c r="QIH243" s="168"/>
      <c r="QII243" s="168"/>
      <c r="QIJ243" s="168"/>
      <c r="QIK243" s="168"/>
      <c r="QIL243" s="168"/>
      <c r="QIM243" s="168"/>
      <c r="QIN243" s="168"/>
      <c r="QIO243" s="168"/>
      <c r="QIP243" s="168"/>
      <c r="QIQ243" s="168"/>
      <c r="QIR243" s="168"/>
      <c r="QIS243" s="168"/>
      <c r="QIT243" s="168"/>
      <c r="QIU243" s="168"/>
      <c r="QIV243" s="168"/>
      <c r="QIW243" s="168"/>
      <c r="QIX243" s="168"/>
      <c r="QIY243" s="168"/>
      <c r="QIZ243" s="168"/>
      <c r="QJA243" s="168"/>
      <c r="QJB243" s="168"/>
      <c r="QJC243" s="168"/>
      <c r="QJD243" s="168"/>
      <c r="QJE243" s="168"/>
      <c r="QJF243" s="168"/>
      <c r="QJG243" s="168"/>
      <c r="QJH243" s="168"/>
      <c r="QJI243" s="168"/>
      <c r="QJJ243" s="168"/>
      <c r="QJK243" s="168"/>
      <c r="QJL243" s="168"/>
      <c r="QJM243" s="168"/>
      <c r="QJN243" s="168"/>
      <c r="QJO243" s="168"/>
      <c r="QJP243" s="168"/>
      <c r="QJQ243" s="168"/>
      <c r="QJR243" s="168"/>
      <c r="QJS243" s="168"/>
      <c r="QJT243" s="168"/>
      <c r="QJU243" s="168"/>
      <c r="QJV243" s="168"/>
      <c r="QJW243" s="168"/>
      <c r="QJX243" s="168"/>
      <c r="QJY243" s="168"/>
      <c r="QJZ243" s="168"/>
      <c r="QKA243" s="168"/>
      <c r="QKB243" s="168"/>
      <c r="QKC243" s="168"/>
      <c r="QKD243" s="168"/>
      <c r="QKE243" s="168"/>
      <c r="QKF243" s="168"/>
      <c r="QKG243" s="168"/>
      <c r="QKH243" s="168"/>
      <c r="QKI243" s="168"/>
      <c r="QKJ243" s="168"/>
      <c r="QKK243" s="168"/>
      <c r="QKL243" s="168"/>
      <c r="QKM243" s="168"/>
      <c r="QKN243" s="168"/>
      <c r="QKO243" s="168"/>
      <c r="QKP243" s="168"/>
      <c r="QKQ243" s="168"/>
      <c r="QKR243" s="168"/>
      <c r="QKS243" s="168"/>
      <c r="QKT243" s="168"/>
      <c r="QKU243" s="168"/>
      <c r="QKV243" s="168"/>
      <c r="QKW243" s="168"/>
      <c r="QKX243" s="168"/>
      <c r="QKY243" s="168"/>
      <c r="QKZ243" s="168"/>
      <c r="QLA243" s="168"/>
      <c r="QLB243" s="168"/>
      <c r="QLC243" s="168"/>
      <c r="QLD243" s="168"/>
      <c r="QLE243" s="168"/>
      <c r="QLF243" s="168"/>
      <c r="QLG243" s="168"/>
      <c r="QLH243" s="168"/>
      <c r="QLI243" s="168"/>
      <c r="QLJ243" s="168"/>
      <c r="QLK243" s="168"/>
      <c r="QLL243" s="168"/>
      <c r="QLM243" s="168"/>
      <c r="QLN243" s="168"/>
      <c r="QLO243" s="168"/>
      <c r="QLP243" s="168"/>
      <c r="QLQ243" s="168"/>
      <c r="QLR243" s="168"/>
      <c r="QLS243" s="168"/>
      <c r="QLT243" s="168"/>
      <c r="QLU243" s="168"/>
      <c r="QLV243" s="168"/>
      <c r="QLW243" s="168"/>
      <c r="QLX243" s="168"/>
      <c r="QLY243" s="168"/>
      <c r="QLZ243" s="168"/>
      <c r="QMA243" s="168"/>
      <c r="QMB243" s="168"/>
      <c r="QMC243" s="168"/>
      <c r="QMD243" s="168"/>
      <c r="QME243" s="168"/>
      <c r="QMF243" s="168"/>
      <c r="QMG243" s="168"/>
      <c r="QMH243" s="168"/>
      <c r="QMI243" s="168"/>
      <c r="QMJ243" s="168"/>
      <c r="QMK243" s="168"/>
      <c r="QML243" s="168"/>
      <c r="QMM243" s="168"/>
      <c r="QMN243" s="168"/>
      <c r="QMO243" s="168"/>
      <c r="QMP243" s="168"/>
      <c r="QMQ243" s="168"/>
      <c r="QMR243" s="168"/>
      <c r="QMS243" s="168"/>
      <c r="QMT243" s="168"/>
      <c r="QMU243" s="168"/>
      <c r="QMV243" s="168"/>
      <c r="QMW243" s="168"/>
      <c r="QMX243" s="168"/>
      <c r="QMY243" s="168"/>
      <c r="QMZ243" s="168"/>
      <c r="QNA243" s="168"/>
      <c r="QNB243" s="168"/>
      <c r="QNC243" s="168"/>
      <c r="QND243" s="168"/>
      <c r="QNE243" s="168"/>
      <c r="QNF243" s="168"/>
      <c r="QNG243" s="168"/>
      <c r="QNH243" s="168"/>
      <c r="QNI243" s="168"/>
      <c r="QNJ243" s="168"/>
      <c r="QNK243" s="168"/>
      <c r="QNL243" s="168"/>
      <c r="QNM243" s="168"/>
      <c r="QNN243" s="168"/>
      <c r="QNO243" s="168"/>
      <c r="QNP243" s="168"/>
      <c r="QNQ243" s="168"/>
      <c r="QNR243" s="168"/>
      <c r="QNS243" s="168"/>
      <c r="QNT243" s="168"/>
      <c r="QNU243" s="168"/>
      <c r="QNV243" s="168"/>
      <c r="QNW243" s="168"/>
      <c r="QNX243" s="168"/>
      <c r="QNY243" s="168"/>
      <c r="QNZ243" s="168"/>
      <c r="QOA243" s="168"/>
      <c r="QOB243" s="168"/>
      <c r="QOC243" s="168"/>
      <c r="QOD243" s="168"/>
      <c r="QOE243" s="168"/>
      <c r="QOF243" s="168"/>
      <c r="QOG243" s="168"/>
      <c r="QOH243" s="168"/>
      <c r="QOI243" s="168"/>
      <c r="QOJ243" s="168"/>
      <c r="QOK243" s="168"/>
      <c r="QOL243" s="168"/>
      <c r="QOM243" s="168"/>
      <c r="QON243" s="168"/>
      <c r="QOO243" s="168"/>
      <c r="QOP243" s="168"/>
      <c r="QOQ243" s="168"/>
      <c r="QOR243" s="168"/>
      <c r="QOS243" s="168"/>
      <c r="QOT243" s="168"/>
      <c r="QOU243" s="168"/>
      <c r="QOV243" s="168"/>
      <c r="QOW243" s="168"/>
      <c r="QOX243" s="168"/>
      <c r="QOY243" s="168"/>
      <c r="QOZ243" s="168"/>
      <c r="QPA243" s="168"/>
      <c r="QPB243" s="168"/>
      <c r="QPC243" s="168"/>
      <c r="QPD243" s="168"/>
      <c r="QPE243" s="168"/>
      <c r="QPF243" s="168"/>
      <c r="QPG243" s="168"/>
      <c r="QPH243" s="168"/>
      <c r="QPI243" s="168"/>
      <c r="QPJ243" s="168"/>
      <c r="QPK243" s="168"/>
      <c r="QPL243" s="168"/>
      <c r="QPM243" s="168"/>
      <c r="QPN243" s="168"/>
      <c r="QPO243" s="168"/>
      <c r="QPP243" s="168"/>
      <c r="QPQ243" s="168"/>
      <c r="QPR243" s="168"/>
      <c r="QPS243" s="168"/>
      <c r="QPT243" s="168"/>
      <c r="QPU243" s="168"/>
      <c r="QPV243" s="168"/>
      <c r="QPW243" s="168"/>
      <c r="QPX243" s="168"/>
      <c r="QPY243" s="168"/>
      <c r="QPZ243" s="168"/>
      <c r="QQA243" s="168"/>
      <c r="QQB243" s="168"/>
      <c r="QQC243" s="168"/>
      <c r="QQD243" s="168"/>
      <c r="QQE243" s="168"/>
      <c r="QQF243" s="168"/>
      <c r="QQG243" s="168"/>
      <c r="QQH243" s="168"/>
      <c r="QQI243" s="168"/>
      <c r="QQJ243" s="168"/>
      <c r="QQK243" s="168"/>
      <c r="QQL243" s="168"/>
      <c r="QQM243" s="168"/>
      <c r="QQN243" s="168"/>
      <c r="QQO243" s="168"/>
      <c r="QQP243" s="168"/>
      <c r="QQQ243" s="168"/>
      <c r="QQR243" s="168"/>
      <c r="QQS243" s="168"/>
      <c r="QQT243" s="168"/>
      <c r="QQU243" s="168"/>
      <c r="QQV243" s="168"/>
      <c r="QQW243" s="168"/>
      <c r="QQX243" s="168"/>
      <c r="QQY243" s="168"/>
      <c r="QQZ243" s="168"/>
      <c r="QRA243" s="168"/>
      <c r="QRB243" s="168"/>
      <c r="QRC243" s="168"/>
      <c r="QRD243" s="168"/>
      <c r="QRE243" s="168"/>
      <c r="QRF243" s="168"/>
      <c r="QRG243" s="168"/>
      <c r="QRH243" s="168"/>
      <c r="QRI243" s="168"/>
      <c r="QRJ243" s="168"/>
      <c r="QRK243" s="168"/>
      <c r="QRL243" s="168"/>
      <c r="QRM243" s="168"/>
      <c r="QRN243" s="168"/>
      <c r="QRO243" s="168"/>
      <c r="QRP243" s="168"/>
      <c r="QRQ243" s="168"/>
      <c r="QRR243" s="168"/>
      <c r="QRS243" s="168"/>
      <c r="QRT243" s="168"/>
      <c r="QRU243" s="168"/>
      <c r="QRV243" s="168"/>
      <c r="QRW243" s="168"/>
      <c r="QRX243" s="168"/>
      <c r="QRY243" s="168"/>
      <c r="QRZ243" s="168"/>
      <c r="QSA243" s="168"/>
      <c r="QSB243" s="168"/>
      <c r="QSC243" s="168"/>
      <c r="QSD243" s="168"/>
      <c r="QSE243" s="168"/>
      <c r="QSF243" s="168"/>
      <c r="QSG243" s="168"/>
      <c r="QSH243" s="168"/>
      <c r="QSI243" s="168"/>
      <c r="QSJ243" s="168"/>
      <c r="QSK243" s="168"/>
      <c r="QSL243" s="168"/>
      <c r="QSM243" s="168"/>
      <c r="QSN243" s="168"/>
      <c r="QSO243" s="168"/>
      <c r="QSP243" s="168"/>
      <c r="QSQ243" s="168"/>
      <c r="QSR243" s="168"/>
      <c r="QSS243" s="168"/>
      <c r="QST243" s="168"/>
      <c r="QSU243" s="168"/>
      <c r="QSV243" s="168"/>
      <c r="QSW243" s="168"/>
      <c r="QSX243" s="168"/>
      <c r="QSY243" s="168"/>
      <c r="QSZ243" s="168"/>
      <c r="QTA243" s="168"/>
      <c r="QTB243" s="168"/>
      <c r="QTC243" s="168"/>
      <c r="QTD243" s="168"/>
      <c r="QTE243" s="168"/>
      <c r="QTF243" s="168"/>
      <c r="QTG243" s="168"/>
      <c r="QTH243" s="168"/>
      <c r="QTI243" s="168"/>
      <c r="QTJ243" s="168"/>
      <c r="QTK243" s="168"/>
      <c r="QTL243" s="168"/>
      <c r="QTM243" s="168"/>
      <c r="QTN243" s="168"/>
      <c r="QTO243" s="168"/>
      <c r="QTP243" s="168"/>
      <c r="QTQ243" s="168"/>
      <c r="QTR243" s="168"/>
      <c r="QTS243" s="168"/>
      <c r="QTT243" s="168"/>
      <c r="QTU243" s="168"/>
      <c r="QTV243" s="168"/>
      <c r="QTW243" s="168"/>
      <c r="QTX243" s="168"/>
      <c r="QTY243" s="168"/>
      <c r="QTZ243" s="168"/>
      <c r="QUA243" s="168"/>
      <c r="QUB243" s="168"/>
      <c r="QUC243" s="168"/>
      <c r="QUD243" s="168"/>
      <c r="QUE243" s="168"/>
      <c r="QUF243" s="168"/>
      <c r="QUG243" s="168"/>
      <c r="QUH243" s="168"/>
      <c r="QUI243" s="168"/>
      <c r="QUJ243" s="168"/>
      <c r="QUK243" s="168"/>
      <c r="QUL243" s="168"/>
      <c r="QUM243" s="168"/>
      <c r="QUN243" s="168"/>
      <c r="QUO243" s="168"/>
      <c r="QUP243" s="168"/>
      <c r="QUQ243" s="168"/>
      <c r="QUR243" s="168"/>
      <c r="QUS243" s="168"/>
      <c r="QUT243" s="168"/>
      <c r="QUU243" s="168"/>
      <c r="QUV243" s="168"/>
      <c r="QUW243" s="168"/>
      <c r="QUX243" s="168"/>
      <c r="QUY243" s="168"/>
      <c r="QUZ243" s="168"/>
      <c r="QVA243" s="168"/>
      <c r="QVB243" s="168"/>
      <c r="QVC243" s="168"/>
      <c r="QVD243" s="168"/>
      <c r="QVE243" s="168"/>
      <c r="QVF243" s="168"/>
      <c r="QVG243" s="168"/>
      <c r="QVH243" s="168"/>
      <c r="QVI243" s="168"/>
      <c r="QVJ243" s="168"/>
      <c r="QVK243" s="168"/>
      <c r="QVL243" s="168"/>
      <c r="QVM243" s="168"/>
      <c r="QVN243" s="168"/>
      <c r="QVO243" s="168"/>
      <c r="QVP243" s="168"/>
      <c r="QVQ243" s="168"/>
      <c r="QVR243" s="168"/>
      <c r="QVS243" s="168"/>
      <c r="QVT243" s="168"/>
      <c r="QVU243" s="168"/>
      <c r="QVV243" s="168"/>
      <c r="QVW243" s="168"/>
      <c r="QVX243" s="168"/>
      <c r="QVY243" s="168"/>
      <c r="QVZ243" s="168"/>
      <c r="QWA243" s="168"/>
      <c r="QWB243" s="168"/>
      <c r="QWC243" s="168"/>
      <c r="QWD243" s="168"/>
      <c r="QWE243" s="168"/>
      <c r="QWF243" s="168"/>
      <c r="QWG243" s="168"/>
      <c r="QWH243" s="168"/>
      <c r="QWI243" s="168"/>
      <c r="QWJ243" s="168"/>
      <c r="QWK243" s="168"/>
      <c r="QWL243" s="168"/>
      <c r="QWM243" s="168"/>
      <c r="QWN243" s="168"/>
      <c r="QWO243" s="168"/>
      <c r="QWP243" s="168"/>
      <c r="QWQ243" s="168"/>
      <c r="QWR243" s="168"/>
      <c r="QWS243" s="168"/>
      <c r="QWT243" s="168"/>
      <c r="QWU243" s="168"/>
      <c r="QWV243" s="168"/>
      <c r="QWW243" s="168"/>
      <c r="QWX243" s="168"/>
      <c r="QWY243" s="168"/>
      <c r="QWZ243" s="168"/>
      <c r="QXA243" s="168"/>
      <c r="QXB243" s="168"/>
      <c r="QXC243" s="168"/>
      <c r="QXD243" s="168"/>
      <c r="QXE243" s="168"/>
      <c r="QXF243" s="168"/>
      <c r="QXG243" s="168"/>
      <c r="QXH243" s="168"/>
      <c r="QXI243" s="168"/>
      <c r="QXJ243" s="168"/>
      <c r="QXK243" s="168"/>
      <c r="QXL243" s="168"/>
      <c r="QXM243" s="168"/>
      <c r="QXN243" s="168"/>
      <c r="QXO243" s="168"/>
      <c r="QXP243" s="168"/>
      <c r="QXQ243" s="168"/>
      <c r="QXR243" s="168"/>
      <c r="QXS243" s="168"/>
      <c r="QXT243" s="168"/>
      <c r="QXU243" s="168"/>
      <c r="QXV243" s="168"/>
      <c r="QXW243" s="168"/>
      <c r="QXX243" s="168"/>
      <c r="QXY243" s="168"/>
      <c r="QXZ243" s="168"/>
      <c r="QYA243" s="168"/>
      <c r="QYB243" s="168"/>
      <c r="QYC243" s="168"/>
      <c r="QYD243" s="168"/>
      <c r="QYE243" s="168"/>
      <c r="QYF243" s="168"/>
      <c r="QYG243" s="168"/>
      <c r="QYH243" s="168"/>
      <c r="QYI243" s="168"/>
      <c r="QYJ243" s="168"/>
      <c r="QYK243" s="168"/>
      <c r="QYL243" s="168"/>
      <c r="QYM243" s="168"/>
      <c r="QYN243" s="168"/>
      <c r="QYO243" s="168"/>
      <c r="QYP243" s="168"/>
      <c r="QYQ243" s="168"/>
      <c r="QYR243" s="168"/>
      <c r="QYS243" s="168"/>
      <c r="QYT243" s="168"/>
      <c r="QYU243" s="168"/>
      <c r="QYV243" s="168"/>
      <c r="QYW243" s="168"/>
      <c r="QYX243" s="168"/>
      <c r="QYY243" s="168"/>
      <c r="QYZ243" s="168"/>
      <c r="QZA243" s="168"/>
      <c r="QZB243" s="168"/>
      <c r="QZC243" s="168"/>
      <c r="QZD243" s="168"/>
      <c r="QZE243" s="168"/>
      <c r="QZF243" s="168"/>
      <c r="QZG243" s="168"/>
      <c r="QZH243" s="168"/>
      <c r="QZI243" s="168"/>
      <c r="QZJ243" s="168"/>
      <c r="QZK243" s="168"/>
      <c r="QZL243" s="168"/>
      <c r="QZM243" s="168"/>
      <c r="QZN243" s="168"/>
      <c r="QZO243" s="168"/>
      <c r="QZP243" s="168"/>
      <c r="QZQ243" s="168"/>
      <c r="QZR243" s="168"/>
      <c r="QZS243" s="168"/>
      <c r="QZT243" s="168"/>
      <c r="QZU243" s="168"/>
      <c r="QZV243" s="168"/>
      <c r="QZW243" s="168"/>
      <c r="QZX243" s="168"/>
      <c r="QZY243" s="168"/>
      <c r="QZZ243" s="168"/>
      <c r="RAA243" s="168"/>
      <c r="RAB243" s="168"/>
      <c r="RAC243" s="168"/>
      <c r="RAD243" s="168"/>
      <c r="RAE243" s="168"/>
      <c r="RAF243" s="168"/>
      <c r="RAG243" s="168"/>
      <c r="RAH243" s="168"/>
      <c r="RAI243" s="168"/>
      <c r="RAJ243" s="168"/>
      <c r="RAK243" s="168"/>
      <c r="RAL243" s="168"/>
      <c r="RAM243" s="168"/>
      <c r="RAN243" s="168"/>
      <c r="RAO243" s="168"/>
      <c r="RAP243" s="168"/>
      <c r="RAQ243" s="168"/>
      <c r="RAR243" s="168"/>
      <c r="RAS243" s="168"/>
      <c r="RAT243" s="168"/>
      <c r="RAU243" s="168"/>
      <c r="RAV243" s="168"/>
      <c r="RAW243" s="168"/>
      <c r="RAX243" s="168"/>
      <c r="RAY243" s="168"/>
      <c r="RAZ243" s="168"/>
      <c r="RBA243" s="168"/>
      <c r="RBB243" s="168"/>
      <c r="RBC243" s="168"/>
      <c r="RBD243" s="168"/>
      <c r="RBE243" s="168"/>
      <c r="RBF243" s="168"/>
      <c r="RBG243" s="168"/>
      <c r="RBH243" s="168"/>
      <c r="RBI243" s="168"/>
      <c r="RBJ243" s="168"/>
      <c r="RBK243" s="168"/>
      <c r="RBL243" s="168"/>
      <c r="RBM243" s="168"/>
      <c r="RBN243" s="168"/>
      <c r="RBO243" s="168"/>
      <c r="RBP243" s="168"/>
      <c r="RBQ243" s="168"/>
      <c r="RBR243" s="168"/>
      <c r="RBS243" s="168"/>
      <c r="RBT243" s="168"/>
      <c r="RBU243" s="168"/>
      <c r="RBV243" s="168"/>
      <c r="RBW243" s="168"/>
      <c r="RBX243" s="168"/>
      <c r="RBY243" s="168"/>
      <c r="RBZ243" s="168"/>
      <c r="RCA243" s="168"/>
      <c r="RCB243" s="168"/>
      <c r="RCC243" s="168"/>
      <c r="RCD243" s="168"/>
      <c r="RCE243" s="168"/>
      <c r="RCF243" s="168"/>
      <c r="RCG243" s="168"/>
      <c r="RCH243" s="168"/>
      <c r="RCI243" s="168"/>
      <c r="RCJ243" s="168"/>
      <c r="RCK243" s="168"/>
      <c r="RCL243" s="168"/>
      <c r="RCM243" s="168"/>
      <c r="RCN243" s="168"/>
      <c r="RCO243" s="168"/>
      <c r="RCP243" s="168"/>
      <c r="RCQ243" s="168"/>
      <c r="RCR243" s="168"/>
      <c r="RCS243" s="168"/>
      <c r="RCT243" s="168"/>
      <c r="RCU243" s="168"/>
      <c r="RCV243" s="168"/>
      <c r="RCW243" s="168"/>
      <c r="RCX243" s="168"/>
      <c r="RCY243" s="168"/>
      <c r="RCZ243" s="168"/>
      <c r="RDA243" s="168"/>
      <c r="RDB243" s="168"/>
      <c r="RDC243" s="168"/>
      <c r="RDD243" s="168"/>
      <c r="RDE243" s="168"/>
      <c r="RDF243" s="168"/>
      <c r="RDG243" s="168"/>
      <c r="RDH243" s="168"/>
      <c r="RDI243" s="168"/>
      <c r="RDJ243" s="168"/>
      <c r="RDK243" s="168"/>
      <c r="RDL243" s="168"/>
      <c r="RDM243" s="168"/>
      <c r="RDN243" s="168"/>
      <c r="RDO243" s="168"/>
      <c r="RDP243" s="168"/>
      <c r="RDQ243" s="168"/>
      <c r="RDR243" s="168"/>
      <c r="RDS243" s="168"/>
      <c r="RDT243" s="168"/>
      <c r="RDU243" s="168"/>
      <c r="RDV243" s="168"/>
      <c r="RDW243" s="168"/>
      <c r="RDX243" s="168"/>
      <c r="RDY243" s="168"/>
      <c r="RDZ243" s="168"/>
      <c r="REA243" s="168"/>
      <c r="REB243" s="168"/>
      <c r="REC243" s="168"/>
      <c r="RED243" s="168"/>
      <c r="REE243" s="168"/>
      <c r="REF243" s="168"/>
      <c r="REG243" s="168"/>
      <c r="REH243" s="168"/>
      <c r="REI243" s="168"/>
      <c r="REJ243" s="168"/>
      <c r="REK243" s="168"/>
      <c r="REL243" s="168"/>
      <c r="REM243" s="168"/>
      <c r="REN243" s="168"/>
      <c r="REO243" s="168"/>
      <c r="REP243" s="168"/>
      <c r="REQ243" s="168"/>
      <c r="RER243" s="168"/>
      <c r="RES243" s="168"/>
      <c r="RET243" s="168"/>
      <c r="REU243" s="168"/>
      <c r="REV243" s="168"/>
      <c r="REW243" s="168"/>
      <c r="REX243" s="168"/>
      <c r="REY243" s="168"/>
      <c r="REZ243" s="168"/>
      <c r="RFA243" s="168"/>
      <c r="RFB243" s="168"/>
      <c r="RFC243" s="168"/>
      <c r="RFD243" s="168"/>
      <c r="RFE243" s="168"/>
      <c r="RFF243" s="168"/>
      <c r="RFG243" s="168"/>
      <c r="RFH243" s="168"/>
      <c r="RFI243" s="168"/>
      <c r="RFJ243" s="168"/>
      <c r="RFK243" s="168"/>
      <c r="RFL243" s="168"/>
      <c r="RFM243" s="168"/>
      <c r="RFN243" s="168"/>
      <c r="RFO243" s="168"/>
      <c r="RFP243" s="168"/>
      <c r="RFQ243" s="168"/>
      <c r="RFR243" s="168"/>
      <c r="RFS243" s="168"/>
      <c r="RFT243" s="168"/>
      <c r="RFU243" s="168"/>
      <c r="RFV243" s="168"/>
      <c r="RFW243" s="168"/>
      <c r="RFX243" s="168"/>
      <c r="RFY243" s="168"/>
      <c r="RFZ243" s="168"/>
      <c r="RGA243" s="168"/>
      <c r="RGB243" s="168"/>
      <c r="RGC243" s="168"/>
      <c r="RGD243" s="168"/>
      <c r="RGE243" s="168"/>
      <c r="RGF243" s="168"/>
      <c r="RGG243" s="168"/>
      <c r="RGH243" s="168"/>
      <c r="RGI243" s="168"/>
      <c r="RGJ243" s="168"/>
      <c r="RGK243" s="168"/>
      <c r="RGL243" s="168"/>
      <c r="RGM243" s="168"/>
      <c r="RGN243" s="168"/>
      <c r="RGO243" s="168"/>
      <c r="RGP243" s="168"/>
      <c r="RGQ243" s="168"/>
      <c r="RGR243" s="168"/>
      <c r="RGS243" s="168"/>
      <c r="RGT243" s="168"/>
      <c r="RGU243" s="168"/>
      <c r="RGV243" s="168"/>
      <c r="RGW243" s="168"/>
      <c r="RGX243" s="168"/>
      <c r="RGY243" s="168"/>
      <c r="RGZ243" s="168"/>
      <c r="RHA243" s="168"/>
      <c r="RHB243" s="168"/>
      <c r="RHC243" s="168"/>
      <c r="RHD243" s="168"/>
      <c r="RHE243" s="168"/>
      <c r="RHF243" s="168"/>
      <c r="RHG243" s="168"/>
      <c r="RHH243" s="168"/>
      <c r="RHI243" s="168"/>
      <c r="RHJ243" s="168"/>
      <c r="RHK243" s="168"/>
      <c r="RHL243" s="168"/>
      <c r="RHM243" s="168"/>
      <c r="RHN243" s="168"/>
      <c r="RHO243" s="168"/>
      <c r="RHP243" s="168"/>
      <c r="RHQ243" s="168"/>
      <c r="RHR243" s="168"/>
      <c r="RHS243" s="168"/>
      <c r="RHT243" s="168"/>
      <c r="RHU243" s="168"/>
      <c r="RHV243" s="168"/>
      <c r="RHW243" s="168"/>
      <c r="RHX243" s="168"/>
      <c r="RHY243" s="168"/>
      <c r="RHZ243" s="168"/>
      <c r="RIA243" s="168"/>
      <c r="RIB243" s="168"/>
      <c r="RIC243" s="168"/>
      <c r="RID243" s="168"/>
      <c r="RIE243" s="168"/>
      <c r="RIF243" s="168"/>
      <c r="RIG243" s="168"/>
      <c r="RIH243" s="168"/>
      <c r="RII243" s="168"/>
      <c r="RIJ243" s="168"/>
      <c r="RIK243" s="168"/>
      <c r="RIL243" s="168"/>
      <c r="RIM243" s="168"/>
      <c r="RIN243" s="168"/>
      <c r="RIO243" s="168"/>
      <c r="RIP243" s="168"/>
      <c r="RIQ243" s="168"/>
      <c r="RIR243" s="168"/>
      <c r="RIS243" s="168"/>
      <c r="RIT243" s="168"/>
      <c r="RIU243" s="168"/>
      <c r="RIV243" s="168"/>
      <c r="RIW243" s="168"/>
      <c r="RIX243" s="168"/>
      <c r="RIY243" s="168"/>
      <c r="RIZ243" s="168"/>
      <c r="RJA243" s="168"/>
      <c r="RJB243" s="168"/>
      <c r="RJC243" s="168"/>
      <c r="RJD243" s="168"/>
      <c r="RJE243" s="168"/>
      <c r="RJF243" s="168"/>
      <c r="RJG243" s="168"/>
      <c r="RJH243" s="168"/>
      <c r="RJI243" s="168"/>
      <c r="RJJ243" s="168"/>
      <c r="RJK243" s="168"/>
      <c r="RJL243" s="168"/>
      <c r="RJM243" s="168"/>
      <c r="RJN243" s="168"/>
      <c r="RJO243" s="168"/>
      <c r="RJP243" s="168"/>
      <c r="RJQ243" s="168"/>
      <c r="RJR243" s="168"/>
      <c r="RJS243" s="168"/>
      <c r="RJT243" s="168"/>
      <c r="RJU243" s="168"/>
      <c r="RJV243" s="168"/>
      <c r="RJW243" s="168"/>
      <c r="RJX243" s="168"/>
      <c r="RJY243" s="168"/>
      <c r="RJZ243" s="168"/>
      <c r="RKA243" s="168"/>
      <c r="RKB243" s="168"/>
      <c r="RKC243" s="168"/>
      <c r="RKD243" s="168"/>
      <c r="RKE243" s="168"/>
      <c r="RKF243" s="168"/>
      <c r="RKG243" s="168"/>
      <c r="RKH243" s="168"/>
      <c r="RKI243" s="168"/>
      <c r="RKJ243" s="168"/>
      <c r="RKK243" s="168"/>
      <c r="RKL243" s="168"/>
      <c r="RKM243" s="168"/>
      <c r="RKN243" s="168"/>
      <c r="RKO243" s="168"/>
      <c r="RKP243" s="168"/>
      <c r="RKQ243" s="168"/>
      <c r="RKR243" s="168"/>
      <c r="RKS243" s="168"/>
      <c r="RKT243" s="168"/>
      <c r="RKU243" s="168"/>
      <c r="RKV243" s="168"/>
      <c r="RKW243" s="168"/>
      <c r="RKX243" s="168"/>
      <c r="RKY243" s="168"/>
      <c r="RKZ243" s="168"/>
      <c r="RLA243" s="168"/>
      <c r="RLB243" s="168"/>
      <c r="RLC243" s="168"/>
      <c r="RLD243" s="168"/>
      <c r="RLE243" s="168"/>
      <c r="RLF243" s="168"/>
      <c r="RLG243" s="168"/>
      <c r="RLH243" s="168"/>
      <c r="RLI243" s="168"/>
      <c r="RLJ243" s="168"/>
      <c r="RLK243" s="168"/>
      <c r="RLL243" s="168"/>
      <c r="RLM243" s="168"/>
      <c r="RLN243" s="168"/>
      <c r="RLO243" s="168"/>
      <c r="RLP243" s="168"/>
      <c r="RLQ243" s="168"/>
      <c r="RLR243" s="168"/>
      <c r="RLS243" s="168"/>
      <c r="RLT243" s="168"/>
      <c r="RLU243" s="168"/>
      <c r="RLV243" s="168"/>
      <c r="RLW243" s="168"/>
      <c r="RLX243" s="168"/>
      <c r="RLY243" s="168"/>
      <c r="RLZ243" s="168"/>
      <c r="RMA243" s="168"/>
      <c r="RMB243" s="168"/>
      <c r="RMC243" s="168"/>
      <c r="RMD243" s="168"/>
      <c r="RME243" s="168"/>
      <c r="RMF243" s="168"/>
      <c r="RMG243" s="168"/>
      <c r="RMH243" s="168"/>
      <c r="RMI243" s="168"/>
      <c r="RMJ243" s="168"/>
      <c r="RMK243" s="168"/>
      <c r="RML243" s="168"/>
      <c r="RMM243" s="168"/>
      <c r="RMN243" s="168"/>
      <c r="RMO243" s="168"/>
      <c r="RMP243" s="168"/>
      <c r="RMQ243" s="168"/>
      <c r="RMR243" s="168"/>
      <c r="RMS243" s="168"/>
      <c r="RMT243" s="168"/>
      <c r="RMU243" s="168"/>
      <c r="RMV243" s="168"/>
      <c r="RMW243" s="168"/>
      <c r="RMX243" s="168"/>
      <c r="RMY243" s="168"/>
      <c r="RMZ243" s="168"/>
      <c r="RNA243" s="168"/>
      <c r="RNB243" s="168"/>
      <c r="RNC243" s="168"/>
      <c r="RND243" s="168"/>
      <c r="RNE243" s="168"/>
      <c r="RNF243" s="168"/>
      <c r="RNG243" s="168"/>
      <c r="RNH243" s="168"/>
      <c r="RNI243" s="168"/>
      <c r="RNJ243" s="168"/>
      <c r="RNK243" s="168"/>
      <c r="RNL243" s="168"/>
      <c r="RNM243" s="168"/>
      <c r="RNN243" s="168"/>
      <c r="RNO243" s="168"/>
      <c r="RNP243" s="168"/>
      <c r="RNQ243" s="168"/>
      <c r="RNR243" s="168"/>
      <c r="RNS243" s="168"/>
      <c r="RNT243" s="168"/>
      <c r="RNU243" s="168"/>
      <c r="RNV243" s="168"/>
      <c r="RNW243" s="168"/>
      <c r="RNX243" s="168"/>
      <c r="RNY243" s="168"/>
      <c r="RNZ243" s="168"/>
      <c r="ROA243" s="168"/>
      <c r="ROB243" s="168"/>
      <c r="ROC243" s="168"/>
      <c r="ROD243" s="168"/>
      <c r="ROE243" s="168"/>
      <c r="ROF243" s="168"/>
      <c r="ROG243" s="168"/>
      <c r="ROH243" s="168"/>
      <c r="ROI243" s="168"/>
      <c r="ROJ243" s="168"/>
      <c r="ROK243" s="168"/>
      <c r="ROL243" s="168"/>
      <c r="ROM243" s="168"/>
      <c r="RON243" s="168"/>
      <c r="ROO243" s="168"/>
      <c r="ROP243" s="168"/>
      <c r="ROQ243" s="168"/>
      <c r="ROR243" s="168"/>
      <c r="ROS243" s="168"/>
      <c r="ROT243" s="168"/>
      <c r="ROU243" s="168"/>
      <c r="ROV243" s="168"/>
      <c r="ROW243" s="168"/>
      <c r="ROX243" s="168"/>
      <c r="ROY243" s="168"/>
      <c r="ROZ243" s="168"/>
      <c r="RPA243" s="168"/>
      <c r="RPB243" s="168"/>
      <c r="RPC243" s="168"/>
      <c r="RPD243" s="168"/>
      <c r="RPE243" s="168"/>
      <c r="RPF243" s="168"/>
      <c r="RPG243" s="168"/>
      <c r="RPH243" s="168"/>
      <c r="RPI243" s="168"/>
      <c r="RPJ243" s="168"/>
      <c r="RPK243" s="168"/>
      <c r="RPL243" s="168"/>
      <c r="RPM243" s="168"/>
      <c r="RPN243" s="168"/>
      <c r="RPO243" s="168"/>
      <c r="RPP243" s="168"/>
      <c r="RPQ243" s="168"/>
      <c r="RPR243" s="168"/>
      <c r="RPS243" s="168"/>
      <c r="RPT243" s="168"/>
      <c r="RPU243" s="168"/>
      <c r="RPV243" s="168"/>
      <c r="RPW243" s="168"/>
      <c r="RPX243" s="168"/>
      <c r="RPY243" s="168"/>
      <c r="RPZ243" s="168"/>
      <c r="RQA243" s="168"/>
      <c r="RQB243" s="168"/>
      <c r="RQC243" s="168"/>
      <c r="RQD243" s="168"/>
      <c r="RQE243" s="168"/>
      <c r="RQF243" s="168"/>
      <c r="RQG243" s="168"/>
      <c r="RQH243" s="168"/>
      <c r="RQI243" s="168"/>
      <c r="RQJ243" s="168"/>
      <c r="RQK243" s="168"/>
      <c r="RQL243" s="168"/>
      <c r="RQM243" s="168"/>
      <c r="RQN243" s="168"/>
      <c r="RQO243" s="168"/>
      <c r="RQP243" s="168"/>
      <c r="RQQ243" s="168"/>
      <c r="RQR243" s="168"/>
      <c r="RQS243" s="168"/>
      <c r="RQT243" s="168"/>
      <c r="RQU243" s="168"/>
      <c r="RQV243" s="168"/>
      <c r="RQW243" s="168"/>
      <c r="RQX243" s="168"/>
      <c r="RQY243" s="168"/>
      <c r="RQZ243" s="168"/>
      <c r="RRA243" s="168"/>
      <c r="RRB243" s="168"/>
      <c r="RRC243" s="168"/>
      <c r="RRD243" s="168"/>
      <c r="RRE243" s="168"/>
      <c r="RRF243" s="168"/>
      <c r="RRG243" s="168"/>
      <c r="RRH243" s="168"/>
      <c r="RRI243" s="168"/>
      <c r="RRJ243" s="168"/>
      <c r="RRK243" s="168"/>
      <c r="RRL243" s="168"/>
      <c r="RRM243" s="168"/>
      <c r="RRN243" s="168"/>
      <c r="RRO243" s="168"/>
      <c r="RRP243" s="168"/>
      <c r="RRQ243" s="168"/>
      <c r="RRR243" s="168"/>
      <c r="RRS243" s="168"/>
      <c r="RRT243" s="168"/>
      <c r="RRU243" s="168"/>
      <c r="RRV243" s="168"/>
      <c r="RRW243" s="168"/>
      <c r="RRX243" s="168"/>
      <c r="RRY243" s="168"/>
      <c r="RRZ243" s="168"/>
      <c r="RSA243" s="168"/>
      <c r="RSB243" s="168"/>
      <c r="RSC243" s="168"/>
      <c r="RSD243" s="168"/>
      <c r="RSE243" s="168"/>
      <c r="RSF243" s="168"/>
      <c r="RSG243" s="168"/>
      <c r="RSH243" s="168"/>
      <c r="RSI243" s="168"/>
      <c r="RSJ243" s="168"/>
      <c r="RSK243" s="168"/>
      <c r="RSL243" s="168"/>
      <c r="RSM243" s="168"/>
      <c r="RSN243" s="168"/>
      <c r="RSO243" s="168"/>
      <c r="RSP243" s="168"/>
      <c r="RSQ243" s="168"/>
      <c r="RSR243" s="168"/>
      <c r="RSS243" s="168"/>
      <c r="RST243" s="168"/>
      <c r="RSU243" s="168"/>
      <c r="RSV243" s="168"/>
      <c r="RSW243" s="168"/>
      <c r="RSX243" s="168"/>
      <c r="RSY243" s="168"/>
      <c r="RSZ243" s="168"/>
      <c r="RTA243" s="168"/>
      <c r="RTB243" s="168"/>
      <c r="RTC243" s="168"/>
      <c r="RTD243" s="168"/>
      <c r="RTE243" s="168"/>
      <c r="RTF243" s="168"/>
      <c r="RTG243" s="168"/>
      <c r="RTH243" s="168"/>
      <c r="RTI243" s="168"/>
      <c r="RTJ243" s="168"/>
      <c r="RTK243" s="168"/>
      <c r="RTL243" s="168"/>
      <c r="RTM243" s="168"/>
      <c r="RTN243" s="168"/>
      <c r="RTO243" s="168"/>
      <c r="RTP243" s="168"/>
      <c r="RTQ243" s="168"/>
      <c r="RTR243" s="168"/>
      <c r="RTS243" s="168"/>
      <c r="RTT243" s="168"/>
      <c r="RTU243" s="168"/>
      <c r="RTV243" s="168"/>
      <c r="RTW243" s="168"/>
      <c r="RTX243" s="168"/>
      <c r="RTY243" s="168"/>
      <c r="RTZ243" s="168"/>
      <c r="RUA243" s="168"/>
      <c r="RUB243" s="168"/>
      <c r="RUC243" s="168"/>
      <c r="RUD243" s="168"/>
      <c r="RUE243" s="168"/>
      <c r="RUF243" s="168"/>
      <c r="RUG243" s="168"/>
      <c r="RUH243" s="168"/>
      <c r="RUI243" s="168"/>
      <c r="RUJ243" s="168"/>
      <c r="RUK243" s="168"/>
      <c r="RUL243" s="168"/>
      <c r="RUM243" s="168"/>
      <c r="RUN243" s="168"/>
      <c r="RUO243" s="168"/>
      <c r="RUP243" s="168"/>
      <c r="RUQ243" s="168"/>
      <c r="RUR243" s="168"/>
      <c r="RUS243" s="168"/>
      <c r="RUT243" s="168"/>
      <c r="RUU243" s="168"/>
      <c r="RUV243" s="168"/>
      <c r="RUW243" s="168"/>
      <c r="RUX243" s="168"/>
      <c r="RUY243" s="168"/>
      <c r="RUZ243" s="168"/>
      <c r="RVA243" s="168"/>
      <c r="RVB243" s="168"/>
      <c r="RVC243" s="168"/>
      <c r="RVD243" s="168"/>
      <c r="RVE243" s="168"/>
      <c r="RVF243" s="168"/>
      <c r="RVG243" s="168"/>
      <c r="RVH243" s="168"/>
      <c r="RVI243" s="168"/>
      <c r="RVJ243" s="168"/>
      <c r="RVK243" s="168"/>
      <c r="RVL243" s="168"/>
      <c r="RVM243" s="168"/>
      <c r="RVN243" s="168"/>
      <c r="RVO243" s="168"/>
      <c r="RVP243" s="168"/>
      <c r="RVQ243" s="168"/>
      <c r="RVR243" s="168"/>
      <c r="RVS243" s="168"/>
      <c r="RVT243" s="168"/>
      <c r="RVU243" s="168"/>
      <c r="RVV243" s="168"/>
      <c r="RVW243" s="168"/>
      <c r="RVX243" s="168"/>
      <c r="RVY243" s="168"/>
      <c r="RVZ243" s="168"/>
      <c r="RWA243" s="168"/>
      <c r="RWB243" s="168"/>
      <c r="RWC243" s="168"/>
      <c r="RWD243" s="168"/>
      <c r="RWE243" s="168"/>
      <c r="RWF243" s="168"/>
      <c r="RWG243" s="168"/>
      <c r="RWH243" s="168"/>
      <c r="RWI243" s="168"/>
      <c r="RWJ243" s="168"/>
      <c r="RWK243" s="168"/>
      <c r="RWL243" s="168"/>
      <c r="RWM243" s="168"/>
      <c r="RWN243" s="168"/>
      <c r="RWO243" s="168"/>
      <c r="RWP243" s="168"/>
      <c r="RWQ243" s="168"/>
      <c r="RWR243" s="168"/>
      <c r="RWS243" s="168"/>
      <c r="RWT243" s="168"/>
      <c r="RWU243" s="168"/>
      <c r="RWV243" s="168"/>
      <c r="RWW243" s="168"/>
      <c r="RWX243" s="168"/>
      <c r="RWY243" s="168"/>
      <c r="RWZ243" s="168"/>
      <c r="RXA243" s="168"/>
      <c r="RXB243" s="168"/>
      <c r="RXC243" s="168"/>
      <c r="RXD243" s="168"/>
      <c r="RXE243" s="168"/>
      <c r="RXF243" s="168"/>
      <c r="RXG243" s="168"/>
      <c r="RXH243" s="168"/>
      <c r="RXI243" s="168"/>
      <c r="RXJ243" s="168"/>
      <c r="RXK243" s="168"/>
      <c r="RXL243" s="168"/>
      <c r="RXM243" s="168"/>
      <c r="RXN243" s="168"/>
      <c r="RXO243" s="168"/>
      <c r="RXP243" s="168"/>
      <c r="RXQ243" s="168"/>
      <c r="RXR243" s="168"/>
      <c r="RXS243" s="168"/>
      <c r="RXT243" s="168"/>
      <c r="RXU243" s="168"/>
      <c r="RXV243" s="168"/>
      <c r="RXW243" s="168"/>
      <c r="RXX243" s="168"/>
      <c r="RXY243" s="168"/>
      <c r="RXZ243" s="168"/>
      <c r="RYA243" s="168"/>
      <c r="RYB243" s="168"/>
      <c r="RYC243" s="168"/>
      <c r="RYD243" s="168"/>
      <c r="RYE243" s="168"/>
      <c r="RYF243" s="168"/>
      <c r="RYG243" s="168"/>
      <c r="RYH243" s="168"/>
      <c r="RYI243" s="168"/>
      <c r="RYJ243" s="168"/>
      <c r="RYK243" s="168"/>
      <c r="RYL243" s="168"/>
      <c r="RYM243" s="168"/>
      <c r="RYN243" s="168"/>
      <c r="RYO243" s="168"/>
      <c r="RYP243" s="168"/>
      <c r="RYQ243" s="168"/>
      <c r="RYR243" s="168"/>
      <c r="RYS243" s="168"/>
      <c r="RYT243" s="168"/>
      <c r="RYU243" s="168"/>
      <c r="RYV243" s="168"/>
      <c r="RYW243" s="168"/>
      <c r="RYX243" s="168"/>
      <c r="RYY243" s="168"/>
      <c r="RYZ243" s="168"/>
      <c r="RZA243" s="168"/>
      <c r="RZB243" s="168"/>
      <c r="RZC243" s="168"/>
      <c r="RZD243" s="168"/>
      <c r="RZE243" s="168"/>
      <c r="RZF243" s="168"/>
      <c r="RZG243" s="168"/>
      <c r="RZH243" s="168"/>
      <c r="RZI243" s="168"/>
      <c r="RZJ243" s="168"/>
      <c r="RZK243" s="168"/>
      <c r="RZL243" s="168"/>
      <c r="RZM243" s="168"/>
      <c r="RZN243" s="168"/>
      <c r="RZO243" s="168"/>
      <c r="RZP243" s="168"/>
      <c r="RZQ243" s="168"/>
      <c r="RZR243" s="168"/>
      <c r="RZS243" s="168"/>
      <c r="RZT243" s="168"/>
      <c r="RZU243" s="168"/>
      <c r="RZV243" s="168"/>
      <c r="RZW243" s="168"/>
      <c r="RZX243" s="168"/>
      <c r="RZY243" s="168"/>
      <c r="RZZ243" s="168"/>
      <c r="SAA243" s="168"/>
      <c r="SAB243" s="168"/>
      <c r="SAC243" s="168"/>
      <c r="SAD243" s="168"/>
      <c r="SAE243" s="168"/>
      <c r="SAF243" s="168"/>
      <c r="SAG243" s="168"/>
      <c r="SAH243" s="168"/>
      <c r="SAI243" s="168"/>
      <c r="SAJ243" s="168"/>
      <c r="SAK243" s="168"/>
      <c r="SAL243" s="168"/>
      <c r="SAM243" s="168"/>
      <c r="SAN243" s="168"/>
      <c r="SAO243" s="168"/>
      <c r="SAP243" s="168"/>
      <c r="SAQ243" s="168"/>
      <c r="SAR243" s="168"/>
      <c r="SAS243" s="168"/>
      <c r="SAT243" s="168"/>
      <c r="SAU243" s="168"/>
      <c r="SAV243" s="168"/>
      <c r="SAW243" s="168"/>
      <c r="SAX243" s="168"/>
      <c r="SAY243" s="168"/>
      <c r="SAZ243" s="168"/>
      <c r="SBA243" s="168"/>
      <c r="SBB243" s="168"/>
      <c r="SBC243" s="168"/>
      <c r="SBD243" s="168"/>
      <c r="SBE243" s="168"/>
      <c r="SBF243" s="168"/>
      <c r="SBG243" s="168"/>
      <c r="SBH243" s="168"/>
      <c r="SBI243" s="168"/>
      <c r="SBJ243" s="168"/>
      <c r="SBK243" s="168"/>
      <c r="SBL243" s="168"/>
      <c r="SBM243" s="168"/>
      <c r="SBN243" s="168"/>
      <c r="SBO243" s="168"/>
      <c r="SBP243" s="168"/>
      <c r="SBQ243" s="168"/>
      <c r="SBR243" s="168"/>
      <c r="SBS243" s="168"/>
      <c r="SBT243" s="168"/>
      <c r="SBU243" s="168"/>
      <c r="SBV243" s="168"/>
      <c r="SBW243" s="168"/>
      <c r="SBX243" s="168"/>
      <c r="SBY243" s="168"/>
      <c r="SBZ243" s="168"/>
      <c r="SCA243" s="168"/>
      <c r="SCB243" s="168"/>
      <c r="SCC243" s="168"/>
      <c r="SCD243" s="168"/>
      <c r="SCE243" s="168"/>
      <c r="SCF243" s="168"/>
      <c r="SCG243" s="168"/>
      <c r="SCH243" s="168"/>
      <c r="SCI243" s="168"/>
      <c r="SCJ243" s="168"/>
      <c r="SCK243" s="168"/>
      <c r="SCL243" s="168"/>
      <c r="SCM243" s="168"/>
      <c r="SCN243" s="168"/>
      <c r="SCO243" s="168"/>
      <c r="SCP243" s="168"/>
      <c r="SCQ243" s="168"/>
      <c r="SCR243" s="168"/>
      <c r="SCS243" s="168"/>
      <c r="SCT243" s="168"/>
      <c r="SCU243" s="168"/>
      <c r="SCV243" s="168"/>
      <c r="SCW243" s="168"/>
      <c r="SCX243" s="168"/>
      <c r="SCY243" s="168"/>
      <c r="SCZ243" s="168"/>
      <c r="SDA243" s="168"/>
      <c r="SDB243" s="168"/>
      <c r="SDC243" s="168"/>
      <c r="SDD243" s="168"/>
      <c r="SDE243" s="168"/>
      <c r="SDF243" s="168"/>
      <c r="SDG243" s="168"/>
      <c r="SDH243" s="168"/>
      <c r="SDI243" s="168"/>
      <c r="SDJ243" s="168"/>
      <c r="SDK243" s="168"/>
      <c r="SDL243" s="168"/>
      <c r="SDM243" s="168"/>
      <c r="SDN243" s="168"/>
      <c r="SDO243" s="168"/>
      <c r="SDP243" s="168"/>
      <c r="SDQ243" s="168"/>
      <c r="SDR243" s="168"/>
      <c r="SDS243" s="168"/>
      <c r="SDT243" s="168"/>
      <c r="SDU243" s="168"/>
      <c r="SDV243" s="168"/>
      <c r="SDW243" s="168"/>
      <c r="SDX243" s="168"/>
      <c r="SDY243" s="168"/>
      <c r="SDZ243" s="168"/>
      <c r="SEA243" s="168"/>
      <c r="SEB243" s="168"/>
      <c r="SEC243" s="168"/>
      <c r="SED243" s="168"/>
      <c r="SEE243" s="168"/>
      <c r="SEF243" s="168"/>
      <c r="SEG243" s="168"/>
      <c r="SEH243" s="168"/>
      <c r="SEI243" s="168"/>
      <c r="SEJ243" s="168"/>
      <c r="SEK243" s="168"/>
      <c r="SEL243" s="168"/>
      <c r="SEM243" s="168"/>
      <c r="SEN243" s="168"/>
      <c r="SEO243" s="168"/>
      <c r="SEP243" s="168"/>
      <c r="SEQ243" s="168"/>
      <c r="SER243" s="168"/>
      <c r="SES243" s="168"/>
      <c r="SET243" s="168"/>
      <c r="SEU243" s="168"/>
      <c r="SEV243" s="168"/>
      <c r="SEW243" s="168"/>
      <c r="SEX243" s="168"/>
      <c r="SEY243" s="168"/>
      <c r="SEZ243" s="168"/>
      <c r="SFA243" s="168"/>
      <c r="SFB243" s="168"/>
      <c r="SFC243" s="168"/>
      <c r="SFD243" s="168"/>
      <c r="SFE243" s="168"/>
      <c r="SFF243" s="168"/>
      <c r="SFG243" s="168"/>
      <c r="SFH243" s="168"/>
      <c r="SFI243" s="168"/>
      <c r="SFJ243" s="168"/>
      <c r="SFK243" s="168"/>
      <c r="SFL243" s="168"/>
      <c r="SFM243" s="168"/>
      <c r="SFN243" s="168"/>
      <c r="SFO243" s="168"/>
      <c r="SFP243" s="168"/>
      <c r="SFQ243" s="168"/>
      <c r="SFR243" s="168"/>
      <c r="SFS243" s="168"/>
      <c r="SFT243" s="168"/>
      <c r="SFU243" s="168"/>
      <c r="SFV243" s="168"/>
      <c r="SFW243" s="168"/>
      <c r="SFX243" s="168"/>
      <c r="SFY243" s="168"/>
      <c r="SFZ243" s="168"/>
      <c r="SGA243" s="168"/>
      <c r="SGB243" s="168"/>
      <c r="SGC243" s="168"/>
      <c r="SGD243" s="168"/>
      <c r="SGE243" s="168"/>
      <c r="SGF243" s="168"/>
      <c r="SGG243" s="168"/>
      <c r="SGH243" s="168"/>
      <c r="SGI243" s="168"/>
      <c r="SGJ243" s="168"/>
      <c r="SGK243" s="168"/>
      <c r="SGL243" s="168"/>
      <c r="SGM243" s="168"/>
      <c r="SGN243" s="168"/>
      <c r="SGO243" s="168"/>
      <c r="SGP243" s="168"/>
      <c r="SGQ243" s="168"/>
      <c r="SGR243" s="168"/>
      <c r="SGS243" s="168"/>
      <c r="SGT243" s="168"/>
      <c r="SGU243" s="168"/>
      <c r="SGV243" s="168"/>
      <c r="SGW243" s="168"/>
      <c r="SGX243" s="168"/>
      <c r="SGY243" s="168"/>
      <c r="SGZ243" s="168"/>
      <c r="SHA243" s="168"/>
      <c r="SHB243" s="168"/>
      <c r="SHC243" s="168"/>
      <c r="SHD243" s="168"/>
      <c r="SHE243" s="168"/>
      <c r="SHF243" s="168"/>
      <c r="SHG243" s="168"/>
      <c r="SHH243" s="168"/>
      <c r="SHI243" s="168"/>
      <c r="SHJ243" s="168"/>
      <c r="SHK243" s="168"/>
      <c r="SHL243" s="168"/>
      <c r="SHM243" s="168"/>
      <c r="SHN243" s="168"/>
      <c r="SHO243" s="168"/>
      <c r="SHP243" s="168"/>
      <c r="SHQ243" s="168"/>
      <c r="SHR243" s="168"/>
      <c r="SHS243" s="168"/>
      <c r="SHT243" s="168"/>
      <c r="SHU243" s="168"/>
      <c r="SHV243" s="168"/>
      <c r="SHW243" s="168"/>
      <c r="SHX243" s="168"/>
      <c r="SHY243" s="168"/>
      <c r="SHZ243" s="168"/>
      <c r="SIA243" s="168"/>
      <c r="SIB243" s="168"/>
      <c r="SIC243" s="168"/>
      <c r="SID243" s="168"/>
      <c r="SIE243" s="168"/>
      <c r="SIF243" s="168"/>
      <c r="SIG243" s="168"/>
      <c r="SIH243" s="168"/>
      <c r="SII243" s="168"/>
      <c r="SIJ243" s="168"/>
      <c r="SIK243" s="168"/>
      <c r="SIL243" s="168"/>
      <c r="SIM243" s="168"/>
      <c r="SIN243" s="168"/>
      <c r="SIO243" s="168"/>
      <c r="SIP243" s="168"/>
      <c r="SIQ243" s="168"/>
      <c r="SIR243" s="168"/>
      <c r="SIS243" s="168"/>
      <c r="SIT243" s="168"/>
      <c r="SIU243" s="168"/>
      <c r="SIV243" s="168"/>
      <c r="SIW243" s="168"/>
      <c r="SIX243" s="168"/>
      <c r="SIY243" s="168"/>
      <c r="SIZ243" s="168"/>
      <c r="SJA243" s="168"/>
      <c r="SJB243" s="168"/>
      <c r="SJC243" s="168"/>
      <c r="SJD243" s="168"/>
      <c r="SJE243" s="168"/>
      <c r="SJF243" s="168"/>
      <c r="SJG243" s="168"/>
      <c r="SJH243" s="168"/>
      <c r="SJI243" s="168"/>
      <c r="SJJ243" s="168"/>
      <c r="SJK243" s="168"/>
      <c r="SJL243" s="168"/>
      <c r="SJM243" s="168"/>
      <c r="SJN243" s="168"/>
      <c r="SJO243" s="168"/>
      <c r="SJP243" s="168"/>
      <c r="SJQ243" s="168"/>
      <c r="SJR243" s="168"/>
      <c r="SJS243" s="168"/>
      <c r="SJT243" s="168"/>
      <c r="SJU243" s="168"/>
      <c r="SJV243" s="168"/>
      <c r="SJW243" s="168"/>
      <c r="SJX243" s="168"/>
      <c r="SJY243" s="168"/>
      <c r="SJZ243" s="168"/>
      <c r="SKA243" s="168"/>
      <c r="SKB243" s="168"/>
      <c r="SKC243" s="168"/>
      <c r="SKD243" s="168"/>
      <c r="SKE243" s="168"/>
      <c r="SKF243" s="168"/>
      <c r="SKG243" s="168"/>
      <c r="SKH243" s="168"/>
      <c r="SKI243" s="168"/>
      <c r="SKJ243" s="168"/>
      <c r="SKK243" s="168"/>
      <c r="SKL243" s="168"/>
      <c r="SKM243" s="168"/>
      <c r="SKN243" s="168"/>
      <c r="SKO243" s="168"/>
      <c r="SKP243" s="168"/>
      <c r="SKQ243" s="168"/>
      <c r="SKR243" s="168"/>
      <c r="SKS243" s="168"/>
      <c r="SKT243" s="168"/>
      <c r="SKU243" s="168"/>
      <c r="SKV243" s="168"/>
      <c r="SKW243" s="168"/>
      <c r="SKX243" s="168"/>
      <c r="SKY243" s="168"/>
      <c r="SKZ243" s="168"/>
      <c r="SLA243" s="168"/>
      <c r="SLB243" s="168"/>
      <c r="SLC243" s="168"/>
      <c r="SLD243" s="168"/>
      <c r="SLE243" s="168"/>
      <c r="SLF243" s="168"/>
      <c r="SLG243" s="168"/>
      <c r="SLH243" s="168"/>
      <c r="SLI243" s="168"/>
      <c r="SLJ243" s="168"/>
      <c r="SLK243" s="168"/>
      <c r="SLL243" s="168"/>
      <c r="SLM243" s="168"/>
      <c r="SLN243" s="168"/>
      <c r="SLO243" s="168"/>
      <c r="SLP243" s="168"/>
      <c r="SLQ243" s="168"/>
      <c r="SLR243" s="168"/>
      <c r="SLS243" s="168"/>
      <c r="SLT243" s="168"/>
      <c r="SLU243" s="168"/>
      <c r="SLV243" s="168"/>
      <c r="SLW243" s="168"/>
      <c r="SLX243" s="168"/>
      <c r="SLY243" s="168"/>
      <c r="SLZ243" s="168"/>
      <c r="SMA243" s="168"/>
      <c r="SMB243" s="168"/>
      <c r="SMC243" s="168"/>
      <c r="SMD243" s="168"/>
      <c r="SME243" s="168"/>
      <c r="SMF243" s="168"/>
      <c r="SMG243" s="168"/>
      <c r="SMH243" s="168"/>
      <c r="SMI243" s="168"/>
      <c r="SMJ243" s="168"/>
      <c r="SMK243" s="168"/>
      <c r="SML243" s="168"/>
      <c r="SMM243" s="168"/>
      <c r="SMN243" s="168"/>
      <c r="SMO243" s="168"/>
      <c r="SMP243" s="168"/>
      <c r="SMQ243" s="168"/>
      <c r="SMR243" s="168"/>
      <c r="SMS243" s="168"/>
      <c r="SMT243" s="168"/>
      <c r="SMU243" s="168"/>
      <c r="SMV243" s="168"/>
      <c r="SMW243" s="168"/>
      <c r="SMX243" s="168"/>
      <c r="SMY243" s="168"/>
      <c r="SMZ243" s="168"/>
      <c r="SNA243" s="168"/>
      <c r="SNB243" s="168"/>
      <c r="SNC243" s="168"/>
      <c r="SND243" s="168"/>
      <c r="SNE243" s="168"/>
      <c r="SNF243" s="168"/>
      <c r="SNG243" s="168"/>
      <c r="SNH243" s="168"/>
      <c r="SNI243" s="168"/>
      <c r="SNJ243" s="168"/>
      <c r="SNK243" s="168"/>
      <c r="SNL243" s="168"/>
      <c r="SNM243" s="168"/>
      <c r="SNN243" s="168"/>
      <c r="SNO243" s="168"/>
      <c r="SNP243" s="168"/>
      <c r="SNQ243" s="168"/>
      <c r="SNR243" s="168"/>
      <c r="SNS243" s="168"/>
      <c r="SNT243" s="168"/>
      <c r="SNU243" s="168"/>
      <c r="SNV243" s="168"/>
      <c r="SNW243" s="168"/>
      <c r="SNX243" s="168"/>
      <c r="SNY243" s="168"/>
      <c r="SNZ243" s="168"/>
      <c r="SOA243" s="168"/>
      <c r="SOB243" s="168"/>
      <c r="SOC243" s="168"/>
      <c r="SOD243" s="168"/>
      <c r="SOE243" s="168"/>
      <c r="SOF243" s="168"/>
      <c r="SOG243" s="168"/>
      <c r="SOH243" s="168"/>
      <c r="SOI243" s="168"/>
      <c r="SOJ243" s="168"/>
      <c r="SOK243" s="168"/>
      <c r="SOL243" s="168"/>
      <c r="SOM243" s="168"/>
      <c r="SON243" s="168"/>
      <c r="SOO243" s="168"/>
      <c r="SOP243" s="168"/>
      <c r="SOQ243" s="168"/>
      <c r="SOR243" s="168"/>
      <c r="SOS243" s="168"/>
      <c r="SOT243" s="168"/>
      <c r="SOU243" s="168"/>
      <c r="SOV243" s="168"/>
      <c r="SOW243" s="168"/>
      <c r="SOX243" s="168"/>
      <c r="SOY243" s="168"/>
      <c r="SOZ243" s="168"/>
      <c r="SPA243" s="168"/>
      <c r="SPB243" s="168"/>
      <c r="SPC243" s="168"/>
      <c r="SPD243" s="168"/>
      <c r="SPE243" s="168"/>
      <c r="SPF243" s="168"/>
      <c r="SPG243" s="168"/>
      <c r="SPH243" s="168"/>
      <c r="SPI243" s="168"/>
      <c r="SPJ243" s="168"/>
      <c r="SPK243" s="168"/>
      <c r="SPL243" s="168"/>
      <c r="SPM243" s="168"/>
      <c r="SPN243" s="168"/>
      <c r="SPO243" s="168"/>
      <c r="SPP243" s="168"/>
      <c r="SPQ243" s="168"/>
      <c r="SPR243" s="168"/>
      <c r="SPS243" s="168"/>
      <c r="SPT243" s="168"/>
      <c r="SPU243" s="168"/>
      <c r="SPV243" s="168"/>
      <c r="SPW243" s="168"/>
      <c r="SPX243" s="168"/>
      <c r="SPY243" s="168"/>
      <c r="SPZ243" s="168"/>
      <c r="SQA243" s="168"/>
      <c r="SQB243" s="168"/>
      <c r="SQC243" s="168"/>
      <c r="SQD243" s="168"/>
      <c r="SQE243" s="168"/>
      <c r="SQF243" s="168"/>
      <c r="SQG243" s="168"/>
      <c r="SQH243" s="168"/>
      <c r="SQI243" s="168"/>
      <c r="SQJ243" s="168"/>
      <c r="SQK243" s="168"/>
      <c r="SQL243" s="168"/>
      <c r="SQM243" s="168"/>
      <c r="SQN243" s="168"/>
      <c r="SQO243" s="168"/>
      <c r="SQP243" s="168"/>
      <c r="SQQ243" s="168"/>
      <c r="SQR243" s="168"/>
      <c r="SQS243" s="168"/>
      <c r="SQT243" s="168"/>
      <c r="SQU243" s="168"/>
      <c r="SQV243" s="168"/>
      <c r="SQW243" s="168"/>
      <c r="SQX243" s="168"/>
      <c r="SQY243" s="168"/>
      <c r="SQZ243" s="168"/>
      <c r="SRA243" s="168"/>
      <c r="SRB243" s="168"/>
      <c r="SRC243" s="168"/>
      <c r="SRD243" s="168"/>
      <c r="SRE243" s="168"/>
      <c r="SRF243" s="168"/>
      <c r="SRG243" s="168"/>
      <c r="SRH243" s="168"/>
      <c r="SRI243" s="168"/>
      <c r="SRJ243" s="168"/>
      <c r="SRK243" s="168"/>
      <c r="SRL243" s="168"/>
      <c r="SRM243" s="168"/>
      <c r="SRN243" s="168"/>
      <c r="SRO243" s="168"/>
      <c r="SRP243" s="168"/>
      <c r="SRQ243" s="168"/>
      <c r="SRR243" s="168"/>
      <c r="SRS243" s="168"/>
      <c r="SRT243" s="168"/>
      <c r="SRU243" s="168"/>
      <c r="SRV243" s="168"/>
      <c r="SRW243" s="168"/>
      <c r="SRX243" s="168"/>
      <c r="SRY243" s="168"/>
      <c r="SRZ243" s="168"/>
      <c r="SSA243" s="168"/>
      <c r="SSB243" s="168"/>
      <c r="SSC243" s="168"/>
      <c r="SSD243" s="168"/>
      <c r="SSE243" s="168"/>
      <c r="SSF243" s="168"/>
      <c r="SSG243" s="168"/>
      <c r="SSH243" s="168"/>
      <c r="SSI243" s="168"/>
      <c r="SSJ243" s="168"/>
      <c r="SSK243" s="168"/>
      <c r="SSL243" s="168"/>
      <c r="SSM243" s="168"/>
      <c r="SSN243" s="168"/>
      <c r="SSO243" s="168"/>
      <c r="SSP243" s="168"/>
      <c r="SSQ243" s="168"/>
      <c r="SSR243" s="168"/>
      <c r="SSS243" s="168"/>
      <c r="SST243" s="168"/>
      <c r="SSU243" s="168"/>
      <c r="SSV243" s="168"/>
      <c r="SSW243" s="168"/>
      <c r="SSX243" s="168"/>
      <c r="SSY243" s="168"/>
      <c r="SSZ243" s="168"/>
      <c r="STA243" s="168"/>
      <c r="STB243" s="168"/>
      <c r="STC243" s="168"/>
      <c r="STD243" s="168"/>
      <c r="STE243" s="168"/>
      <c r="STF243" s="168"/>
      <c r="STG243" s="168"/>
      <c r="STH243" s="168"/>
      <c r="STI243" s="168"/>
      <c r="STJ243" s="168"/>
      <c r="STK243" s="168"/>
      <c r="STL243" s="168"/>
      <c r="STM243" s="168"/>
      <c r="STN243" s="168"/>
      <c r="STO243" s="168"/>
      <c r="STP243" s="168"/>
      <c r="STQ243" s="168"/>
      <c r="STR243" s="168"/>
      <c r="STS243" s="168"/>
      <c r="STT243" s="168"/>
      <c r="STU243" s="168"/>
      <c r="STV243" s="168"/>
      <c r="STW243" s="168"/>
      <c r="STX243" s="168"/>
      <c r="STY243" s="168"/>
      <c r="STZ243" s="168"/>
      <c r="SUA243" s="168"/>
      <c r="SUB243" s="168"/>
      <c r="SUC243" s="168"/>
      <c r="SUD243" s="168"/>
      <c r="SUE243" s="168"/>
      <c r="SUF243" s="168"/>
      <c r="SUG243" s="168"/>
      <c r="SUH243" s="168"/>
      <c r="SUI243" s="168"/>
      <c r="SUJ243" s="168"/>
      <c r="SUK243" s="168"/>
      <c r="SUL243" s="168"/>
      <c r="SUM243" s="168"/>
      <c r="SUN243" s="168"/>
      <c r="SUO243" s="168"/>
      <c r="SUP243" s="168"/>
      <c r="SUQ243" s="168"/>
      <c r="SUR243" s="168"/>
      <c r="SUS243" s="168"/>
      <c r="SUT243" s="168"/>
      <c r="SUU243" s="168"/>
      <c r="SUV243" s="168"/>
      <c r="SUW243" s="168"/>
      <c r="SUX243" s="168"/>
      <c r="SUY243" s="168"/>
      <c r="SUZ243" s="168"/>
      <c r="SVA243" s="168"/>
      <c r="SVB243" s="168"/>
      <c r="SVC243" s="168"/>
      <c r="SVD243" s="168"/>
      <c r="SVE243" s="168"/>
      <c r="SVF243" s="168"/>
      <c r="SVG243" s="168"/>
      <c r="SVH243" s="168"/>
      <c r="SVI243" s="168"/>
      <c r="SVJ243" s="168"/>
      <c r="SVK243" s="168"/>
      <c r="SVL243" s="168"/>
      <c r="SVM243" s="168"/>
      <c r="SVN243" s="168"/>
      <c r="SVO243" s="168"/>
      <c r="SVP243" s="168"/>
      <c r="SVQ243" s="168"/>
      <c r="SVR243" s="168"/>
      <c r="SVS243" s="168"/>
      <c r="SVT243" s="168"/>
      <c r="SVU243" s="168"/>
      <c r="SVV243" s="168"/>
      <c r="SVW243" s="168"/>
      <c r="SVX243" s="168"/>
      <c r="SVY243" s="168"/>
      <c r="SVZ243" s="168"/>
      <c r="SWA243" s="168"/>
      <c r="SWB243" s="168"/>
      <c r="SWC243" s="168"/>
      <c r="SWD243" s="168"/>
      <c r="SWE243" s="168"/>
      <c r="SWF243" s="168"/>
      <c r="SWG243" s="168"/>
      <c r="SWH243" s="168"/>
      <c r="SWI243" s="168"/>
      <c r="SWJ243" s="168"/>
      <c r="SWK243" s="168"/>
      <c r="SWL243" s="168"/>
      <c r="SWM243" s="168"/>
      <c r="SWN243" s="168"/>
      <c r="SWO243" s="168"/>
      <c r="SWP243" s="168"/>
      <c r="SWQ243" s="168"/>
      <c r="SWR243" s="168"/>
      <c r="SWS243" s="168"/>
      <c r="SWT243" s="168"/>
      <c r="SWU243" s="168"/>
      <c r="SWV243" s="168"/>
      <c r="SWW243" s="168"/>
      <c r="SWX243" s="168"/>
      <c r="SWY243" s="168"/>
      <c r="SWZ243" s="168"/>
      <c r="SXA243" s="168"/>
      <c r="SXB243" s="168"/>
      <c r="SXC243" s="168"/>
      <c r="SXD243" s="168"/>
      <c r="SXE243" s="168"/>
      <c r="SXF243" s="168"/>
      <c r="SXG243" s="168"/>
      <c r="SXH243" s="168"/>
      <c r="SXI243" s="168"/>
      <c r="SXJ243" s="168"/>
      <c r="SXK243" s="168"/>
      <c r="SXL243" s="168"/>
      <c r="SXM243" s="168"/>
      <c r="SXN243" s="168"/>
      <c r="SXO243" s="168"/>
      <c r="SXP243" s="168"/>
      <c r="SXQ243" s="168"/>
      <c r="SXR243" s="168"/>
      <c r="SXS243" s="168"/>
      <c r="SXT243" s="168"/>
      <c r="SXU243" s="168"/>
      <c r="SXV243" s="168"/>
      <c r="SXW243" s="168"/>
      <c r="SXX243" s="168"/>
      <c r="SXY243" s="168"/>
      <c r="SXZ243" s="168"/>
      <c r="SYA243" s="168"/>
      <c r="SYB243" s="168"/>
      <c r="SYC243" s="168"/>
      <c r="SYD243" s="168"/>
      <c r="SYE243" s="168"/>
      <c r="SYF243" s="168"/>
      <c r="SYG243" s="168"/>
      <c r="SYH243" s="168"/>
      <c r="SYI243" s="168"/>
      <c r="SYJ243" s="168"/>
      <c r="SYK243" s="168"/>
      <c r="SYL243" s="168"/>
      <c r="SYM243" s="168"/>
      <c r="SYN243" s="168"/>
      <c r="SYO243" s="168"/>
      <c r="SYP243" s="168"/>
      <c r="SYQ243" s="168"/>
      <c r="SYR243" s="168"/>
      <c r="SYS243" s="168"/>
      <c r="SYT243" s="168"/>
      <c r="SYU243" s="168"/>
      <c r="SYV243" s="168"/>
      <c r="SYW243" s="168"/>
      <c r="SYX243" s="168"/>
      <c r="SYY243" s="168"/>
      <c r="SYZ243" s="168"/>
      <c r="SZA243" s="168"/>
      <c r="SZB243" s="168"/>
      <c r="SZC243" s="168"/>
      <c r="SZD243" s="168"/>
      <c r="SZE243" s="168"/>
      <c r="SZF243" s="168"/>
      <c r="SZG243" s="168"/>
      <c r="SZH243" s="168"/>
      <c r="SZI243" s="168"/>
      <c r="SZJ243" s="168"/>
      <c r="SZK243" s="168"/>
      <c r="SZL243" s="168"/>
      <c r="SZM243" s="168"/>
      <c r="SZN243" s="168"/>
      <c r="SZO243" s="168"/>
      <c r="SZP243" s="168"/>
      <c r="SZQ243" s="168"/>
      <c r="SZR243" s="168"/>
      <c r="SZS243" s="168"/>
      <c r="SZT243" s="168"/>
      <c r="SZU243" s="168"/>
      <c r="SZV243" s="168"/>
      <c r="SZW243" s="168"/>
      <c r="SZX243" s="168"/>
      <c r="SZY243" s="168"/>
      <c r="SZZ243" s="168"/>
      <c r="TAA243" s="168"/>
      <c r="TAB243" s="168"/>
      <c r="TAC243" s="168"/>
      <c r="TAD243" s="168"/>
      <c r="TAE243" s="168"/>
      <c r="TAF243" s="168"/>
      <c r="TAG243" s="168"/>
      <c r="TAH243" s="168"/>
      <c r="TAI243" s="168"/>
      <c r="TAJ243" s="168"/>
      <c r="TAK243" s="168"/>
      <c r="TAL243" s="168"/>
      <c r="TAM243" s="168"/>
      <c r="TAN243" s="168"/>
      <c r="TAO243" s="168"/>
      <c r="TAP243" s="168"/>
      <c r="TAQ243" s="168"/>
      <c r="TAR243" s="168"/>
      <c r="TAS243" s="168"/>
      <c r="TAT243" s="168"/>
      <c r="TAU243" s="168"/>
      <c r="TAV243" s="168"/>
      <c r="TAW243" s="168"/>
      <c r="TAX243" s="168"/>
      <c r="TAY243" s="168"/>
      <c r="TAZ243" s="168"/>
      <c r="TBA243" s="168"/>
      <c r="TBB243" s="168"/>
      <c r="TBC243" s="168"/>
      <c r="TBD243" s="168"/>
      <c r="TBE243" s="168"/>
      <c r="TBF243" s="168"/>
      <c r="TBG243" s="168"/>
      <c r="TBH243" s="168"/>
      <c r="TBI243" s="168"/>
      <c r="TBJ243" s="168"/>
      <c r="TBK243" s="168"/>
      <c r="TBL243" s="168"/>
      <c r="TBM243" s="168"/>
      <c r="TBN243" s="168"/>
      <c r="TBO243" s="168"/>
      <c r="TBP243" s="168"/>
      <c r="TBQ243" s="168"/>
      <c r="TBR243" s="168"/>
      <c r="TBS243" s="168"/>
      <c r="TBT243" s="168"/>
      <c r="TBU243" s="168"/>
      <c r="TBV243" s="168"/>
      <c r="TBW243" s="168"/>
      <c r="TBX243" s="168"/>
      <c r="TBY243" s="168"/>
      <c r="TBZ243" s="168"/>
      <c r="TCA243" s="168"/>
      <c r="TCB243" s="168"/>
      <c r="TCC243" s="168"/>
      <c r="TCD243" s="168"/>
      <c r="TCE243" s="168"/>
      <c r="TCF243" s="168"/>
      <c r="TCG243" s="168"/>
      <c r="TCH243" s="168"/>
      <c r="TCI243" s="168"/>
      <c r="TCJ243" s="168"/>
      <c r="TCK243" s="168"/>
      <c r="TCL243" s="168"/>
      <c r="TCM243" s="168"/>
      <c r="TCN243" s="168"/>
      <c r="TCO243" s="168"/>
      <c r="TCP243" s="168"/>
      <c r="TCQ243" s="168"/>
      <c r="TCR243" s="168"/>
      <c r="TCS243" s="168"/>
      <c r="TCT243" s="168"/>
      <c r="TCU243" s="168"/>
      <c r="TCV243" s="168"/>
      <c r="TCW243" s="168"/>
      <c r="TCX243" s="168"/>
      <c r="TCY243" s="168"/>
      <c r="TCZ243" s="168"/>
      <c r="TDA243" s="168"/>
      <c r="TDB243" s="168"/>
      <c r="TDC243" s="168"/>
      <c r="TDD243" s="168"/>
      <c r="TDE243" s="168"/>
      <c r="TDF243" s="168"/>
      <c r="TDG243" s="168"/>
      <c r="TDH243" s="168"/>
      <c r="TDI243" s="168"/>
      <c r="TDJ243" s="168"/>
      <c r="TDK243" s="168"/>
      <c r="TDL243" s="168"/>
      <c r="TDM243" s="168"/>
      <c r="TDN243" s="168"/>
      <c r="TDO243" s="168"/>
      <c r="TDP243" s="168"/>
      <c r="TDQ243" s="168"/>
      <c r="TDR243" s="168"/>
      <c r="TDS243" s="168"/>
      <c r="TDT243" s="168"/>
      <c r="TDU243" s="168"/>
      <c r="TDV243" s="168"/>
      <c r="TDW243" s="168"/>
      <c r="TDX243" s="168"/>
      <c r="TDY243" s="168"/>
      <c r="TDZ243" s="168"/>
      <c r="TEA243" s="168"/>
      <c r="TEB243" s="168"/>
      <c r="TEC243" s="168"/>
      <c r="TED243" s="168"/>
      <c r="TEE243" s="168"/>
      <c r="TEF243" s="168"/>
      <c r="TEG243" s="168"/>
      <c r="TEH243" s="168"/>
      <c r="TEI243" s="168"/>
      <c r="TEJ243" s="168"/>
      <c r="TEK243" s="168"/>
      <c r="TEL243" s="168"/>
      <c r="TEM243" s="168"/>
      <c r="TEN243" s="168"/>
      <c r="TEO243" s="168"/>
      <c r="TEP243" s="168"/>
      <c r="TEQ243" s="168"/>
      <c r="TER243" s="168"/>
      <c r="TES243" s="168"/>
      <c r="TET243" s="168"/>
      <c r="TEU243" s="168"/>
      <c r="TEV243" s="168"/>
      <c r="TEW243" s="168"/>
      <c r="TEX243" s="168"/>
      <c r="TEY243" s="168"/>
      <c r="TEZ243" s="168"/>
      <c r="TFA243" s="168"/>
      <c r="TFB243" s="168"/>
      <c r="TFC243" s="168"/>
      <c r="TFD243" s="168"/>
      <c r="TFE243" s="168"/>
      <c r="TFF243" s="168"/>
      <c r="TFG243" s="168"/>
      <c r="TFH243" s="168"/>
      <c r="TFI243" s="168"/>
      <c r="TFJ243" s="168"/>
      <c r="TFK243" s="168"/>
      <c r="TFL243" s="168"/>
      <c r="TFM243" s="168"/>
      <c r="TFN243" s="168"/>
      <c r="TFO243" s="168"/>
      <c r="TFP243" s="168"/>
      <c r="TFQ243" s="168"/>
      <c r="TFR243" s="168"/>
      <c r="TFS243" s="168"/>
      <c r="TFT243" s="168"/>
      <c r="TFU243" s="168"/>
      <c r="TFV243" s="168"/>
      <c r="TFW243" s="168"/>
      <c r="TFX243" s="168"/>
      <c r="TFY243" s="168"/>
      <c r="TFZ243" s="168"/>
      <c r="TGA243" s="168"/>
      <c r="TGB243" s="168"/>
      <c r="TGC243" s="168"/>
      <c r="TGD243" s="168"/>
      <c r="TGE243" s="168"/>
      <c r="TGF243" s="168"/>
      <c r="TGG243" s="168"/>
      <c r="TGH243" s="168"/>
      <c r="TGI243" s="168"/>
      <c r="TGJ243" s="168"/>
      <c r="TGK243" s="168"/>
      <c r="TGL243" s="168"/>
      <c r="TGM243" s="168"/>
      <c r="TGN243" s="168"/>
      <c r="TGO243" s="168"/>
      <c r="TGP243" s="168"/>
      <c r="TGQ243" s="168"/>
      <c r="TGR243" s="168"/>
      <c r="TGS243" s="168"/>
      <c r="TGT243" s="168"/>
      <c r="TGU243" s="168"/>
      <c r="TGV243" s="168"/>
      <c r="TGW243" s="168"/>
      <c r="TGX243" s="168"/>
      <c r="TGY243" s="168"/>
      <c r="TGZ243" s="168"/>
      <c r="THA243" s="168"/>
      <c r="THB243" s="168"/>
      <c r="THC243" s="168"/>
      <c r="THD243" s="168"/>
      <c r="THE243" s="168"/>
      <c r="THF243" s="168"/>
      <c r="THG243" s="168"/>
      <c r="THH243" s="168"/>
      <c r="THI243" s="168"/>
      <c r="THJ243" s="168"/>
      <c r="THK243" s="168"/>
      <c r="THL243" s="168"/>
      <c r="THM243" s="168"/>
      <c r="THN243" s="168"/>
      <c r="THO243" s="168"/>
      <c r="THP243" s="168"/>
      <c r="THQ243" s="168"/>
      <c r="THR243" s="168"/>
      <c r="THS243" s="168"/>
      <c r="THT243" s="168"/>
      <c r="THU243" s="168"/>
      <c r="THV243" s="168"/>
      <c r="THW243" s="168"/>
      <c r="THX243" s="168"/>
      <c r="THY243" s="168"/>
      <c r="THZ243" s="168"/>
      <c r="TIA243" s="168"/>
      <c r="TIB243" s="168"/>
      <c r="TIC243" s="168"/>
      <c r="TID243" s="168"/>
      <c r="TIE243" s="168"/>
      <c r="TIF243" s="168"/>
      <c r="TIG243" s="168"/>
      <c r="TIH243" s="168"/>
      <c r="TII243" s="168"/>
      <c r="TIJ243" s="168"/>
      <c r="TIK243" s="168"/>
      <c r="TIL243" s="168"/>
      <c r="TIM243" s="168"/>
      <c r="TIN243" s="168"/>
      <c r="TIO243" s="168"/>
      <c r="TIP243" s="168"/>
      <c r="TIQ243" s="168"/>
      <c r="TIR243" s="168"/>
      <c r="TIS243" s="168"/>
      <c r="TIT243" s="168"/>
      <c r="TIU243" s="168"/>
      <c r="TIV243" s="168"/>
      <c r="TIW243" s="168"/>
      <c r="TIX243" s="168"/>
      <c r="TIY243" s="168"/>
      <c r="TIZ243" s="168"/>
      <c r="TJA243" s="168"/>
      <c r="TJB243" s="168"/>
      <c r="TJC243" s="168"/>
      <c r="TJD243" s="168"/>
      <c r="TJE243" s="168"/>
      <c r="TJF243" s="168"/>
      <c r="TJG243" s="168"/>
      <c r="TJH243" s="168"/>
      <c r="TJI243" s="168"/>
      <c r="TJJ243" s="168"/>
      <c r="TJK243" s="168"/>
      <c r="TJL243" s="168"/>
      <c r="TJM243" s="168"/>
      <c r="TJN243" s="168"/>
      <c r="TJO243" s="168"/>
      <c r="TJP243" s="168"/>
      <c r="TJQ243" s="168"/>
      <c r="TJR243" s="168"/>
      <c r="TJS243" s="168"/>
      <c r="TJT243" s="168"/>
      <c r="TJU243" s="168"/>
      <c r="TJV243" s="168"/>
      <c r="TJW243" s="168"/>
      <c r="TJX243" s="168"/>
      <c r="TJY243" s="168"/>
      <c r="TJZ243" s="168"/>
      <c r="TKA243" s="168"/>
      <c r="TKB243" s="168"/>
      <c r="TKC243" s="168"/>
      <c r="TKD243" s="168"/>
      <c r="TKE243" s="168"/>
      <c r="TKF243" s="168"/>
      <c r="TKG243" s="168"/>
      <c r="TKH243" s="168"/>
      <c r="TKI243" s="168"/>
      <c r="TKJ243" s="168"/>
      <c r="TKK243" s="168"/>
      <c r="TKL243" s="168"/>
      <c r="TKM243" s="168"/>
      <c r="TKN243" s="168"/>
      <c r="TKO243" s="168"/>
      <c r="TKP243" s="168"/>
      <c r="TKQ243" s="168"/>
      <c r="TKR243" s="168"/>
      <c r="TKS243" s="168"/>
      <c r="TKT243" s="168"/>
      <c r="TKU243" s="168"/>
      <c r="TKV243" s="168"/>
      <c r="TKW243" s="168"/>
      <c r="TKX243" s="168"/>
      <c r="TKY243" s="168"/>
      <c r="TKZ243" s="168"/>
      <c r="TLA243" s="168"/>
      <c r="TLB243" s="168"/>
      <c r="TLC243" s="168"/>
      <c r="TLD243" s="168"/>
      <c r="TLE243" s="168"/>
      <c r="TLF243" s="168"/>
      <c r="TLG243" s="168"/>
      <c r="TLH243" s="168"/>
      <c r="TLI243" s="168"/>
      <c r="TLJ243" s="168"/>
      <c r="TLK243" s="168"/>
      <c r="TLL243" s="168"/>
      <c r="TLM243" s="168"/>
      <c r="TLN243" s="168"/>
      <c r="TLO243" s="168"/>
      <c r="TLP243" s="168"/>
      <c r="TLQ243" s="168"/>
      <c r="TLR243" s="168"/>
      <c r="TLS243" s="168"/>
      <c r="TLT243" s="168"/>
      <c r="TLU243" s="168"/>
      <c r="TLV243" s="168"/>
      <c r="TLW243" s="168"/>
      <c r="TLX243" s="168"/>
      <c r="TLY243" s="168"/>
      <c r="TLZ243" s="168"/>
      <c r="TMA243" s="168"/>
      <c r="TMB243" s="168"/>
      <c r="TMC243" s="168"/>
      <c r="TMD243" s="168"/>
      <c r="TME243" s="168"/>
      <c r="TMF243" s="168"/>
      <c r="TMG243" s="168"/>
      <c r="TMH243" s="168"/>
      <c r="TMI243" s="168"/>
      <c r="TMJ243" s="168"/>
      <c r="TMK243" s="168"/>
      <c r="TML243" s="168"/>
      <c r="TMM243" s="168"/>
      <c r="TMN243" s="168"/>
      <c r="TMO243" s="168"/>
      <c r="TMP243" s="168"/>
      <c r="TMQ243" s="168"/>
      <c r="TMR243" s="168"/>
      <c r="TMS243" s="168"/>
      <c r="TMT243" s="168"/>
      <c r="TMU243" s="168"/>
      <c r="TMV243" s="168"/>
      <c r="TMW243" s="168"/>
      <c r="TMX243" s="168"/>
      <c r="TMY243" s="168"/>
      <c r="TMZ243" s="168"/>
      <c r="TNA243" s="168"/>
      <c r="TNB243" s="168"/>
      <c r="TNC243" s="168"/>
      <c r="TND243" s="168"/>
      <c r="TNE243" s="168"/>
      <c r="TNF243" s="168"/>
      <c r="TNG243" s="168"/>
      <c r="TNH243" s="168"/>
      <c r="TNI243" s="168"/>
      <c r="TNJ243" s="168"/>
      <c r="TNK243" s="168"/>
      <c r="TNL243" s="168"/>
      <c r="TNM243" s="168"/>
      <c r="TNN243" s="168"/>
      <c r="TNO243" s="168"/>
      <c r="TNP243" s="168"/>
      <c r="TNQ243" s="168"/>
      <c r="TNR243" s="168"/>
      <c r="TNS243" s="168"/>
      <c r="TNT243" s="168"/>
      <c r="TNU243" s="168"/>
      <c r="TNV243" s="168"/>
      <c r="TNW243" s="168"/>
      <c r="TNX243" s="168"/>
      <c r="TNY243" s="168"/>
      <c r="TNZ243" s="168"/>
      <c r="TOA243" s="168"/>
      <c r="TOB243" s="168"/>
      <c r="TOC243" s="168"/>
      <c r="TOD243" s="168"/>
      <c r="TOE243" s="168"/>
      <c r="TOF243" s="168"/>
      <c r="TOG243" s="168"/>
      <c r="TOH243" s="168"/>
      <c r="TOI243" s="168"/>
      <c r="TOJ243" s="168"/>
      <c r="TOK243" s="168"/>
      <c r="TOL243" s="168"/>
      <c r="TOM243" s="168"/>
      <c r="TON243" s="168"/>
      <c r="TOO243" s="168"/>
      <c r="TOP243" s="168"/>
      <c r="TOQ243" s="168"/>
      <c r="TOR243" s="168"/>
      <c r="TOS243" s="168"/>
      <c r="TOT243" s="168"/>
      <c r="TOU243" s="168"/>
      <c r="TOV243" s="168"/>
      <c r="TOW243" s="168"/>
      <c r="TOX243" s="168"/>
      <c r="TOY243" s="168"/>
      <c r="TOZ243" s="168"/>
      <c r="TPA243" s="168"/>
      <c r="TPB243" s="168"/>
      <c r="TPC243" s="168"/>
      <c r="TPD243" s="168"/>
      <c r="TPE243" s="168"/>
      <c r="TPF243" s="168"/>
      <c r="TPG243" s="168"/>
      <c r="TPH243" s="168"/>
      <c r="TPI243" s="168"/>
      <c r="TPJ243" s="168"/>
      <c r="TPK243" s="168"/>
      <c r="TPL243" s="168"/>
      <c r="TPM243" s="168"/>
      <c r="TPN243" s="168"/>
      <c r="TPO243" s="168"/>
      <c r="TPP243" s="168"/>
      <c r="TPQ243" s="168"/>
      <c r="TPR243" s="168"/>
      <c r="TPS243" s="168"/>
      <c r="TPT243" s="168"/>
      <c r="TPU243" s="168"/>
      <c r="TPV243" s="168"/>
      <c r="TPW243" s="168"/>
      <c r="TPX243" s="168"/>
      <c r="TPY243" s="168"/>
      <c r="TPZ243" s="168"/>
      <c r="TQA243" s="168"/>
      <c r="TQB243" s="168"/>
      <c r="TQC243" s="168"/>
      <c r="TQD243" s="168"/>
      <c r="TQE243" s="168"/>
      <c r="TQF243" s="168"/>
      <c r="TQG243" s="168"/>
      <c r="TQH243" s="168"/>
      <c r="TQI243" s="168"/>
      <c r="TQJ243" s="168"/>
      <c r="TQK243" s="168"/>
      <c r="TQL243" s="168"/>
      <c r="TQM243" s="168"/>
      <c r="TQN243" s="168"/>
      <c r="TQO243" s="168"/>
      <c r="TQP243" s="168"/>
      <c r="TQQ243" s="168"/>
      <c r="TQR243" s="168"/>
      <c r="TQS243" s="168"/>
      <c r="TQT243" s="168"/>
      <c r="TQU243" s="168"/>
      <c r="TQV243" s="168"/>
      <c r="TQW243" s="168"/>
      <c r="TQX243" s="168"/>
      <c r="TQY243" s="168"/>
      <c r="TQZ243" s="168"/>
      <c r="TRA243" s="168"/>
      <c r="TRB243" s="168"/>
      <c r="TRC243" s="168"/>
      <c r="TRD243" s="168"/>
      <c r="TRE243" s="168"/>
      <c r="TRF243" s="168"/>
      <c r="TRG243" s="168"/>
      <c r="TRH243" s="168"/>
      <c r="TRI243" s="168"/>
      <c r="TRJ243" s="168"/>
      <c r="TRK243" s="168"/>
      <c r="TRL243" s="168"/>
      <c r="TRM243" s="168"/>
      <c r="TRN243" s="168"/>
      <c r="TRO243" s="168"/>
      <c r="TRP243" s="168"/>
      <c r="TRQ243" s="168"/>
      <c r="TRR243" s="168"/>
      <c r="TRS243" s="168"/>
      <c r="TRT243" s="168"/>
      <c r="TRU243" s="168"/>
      <c r="TRV243" s="168"/>
      <c r="TRW243" s="168"/>
      <c r="TRX243" s="168"/>
      <c r="TRY243" s="168"/>
      <c r="TRZ243" s="168"/>
      <c r="TSA243" s="168"/>
      <c r="TSB243" s="168"/>
      <c r="TSC243" s="168"/>
      <c r="TSD243" s="168"/>
      <c r="TSE243" s="168"/>
      <c r="TSF243" s="168"/>
      <c r="TSG243" s="168"/>
      <c r="TSH243" s="168"/>
      <c r="TSI243" s="168"/>
      <c r="TSJ243" s="168"/>
      <c r="TSK243" s="168"/>
      <c r="TSL243" s="168"/>
      <c r="TSM243" s="168"/>
      <c r="TSN243" s="168"/>
      <c r="TSO243" s="168"/>
      <c r="TSP243" s="168"/>
      <c r="TSQ243" s="168"/>
      <c r="TSR243" s="168"/>
      <c r="TSS243" s="168"/>
      <c r="TST243" s="168"/>
      <c r="TSU243" s="168"/>
      <c r="TSV243" s="168"/>
      <c r="TSW243" s="168"/>
      <c r="TSX243" s="168"/>
      <c r="TSY243" s="168"/>
      <c r="TSZ243" s="168"/>
      <c r="TTA243" s="168"/>
      <c r="TTB243" s="168"/>
      <c r="TTC243" s="168"/>
      <c r="TTD243" s="168"/>
      <c r="TTE243" s="168"/>
      <c r="TTF243" s="168"/>
      <c r="TTG243" s="168"/>
      <c r="TTH243" s="168"/>
      <c r="TTI243" s="168"/>
      <c r="TTJ243" s="168"/>
      <c r="TTK243" s="168"/>
      <c r="TTL243" s="168"/>
      <c r="TTM243" s="168"/>
      <c r="TTN243" s="168"/>
      <c r="TTO243" s="168"/>
      <c r="TTP243" s="168"/>
      <c r="TTQ243" s="168"/>
      <c r="TTR243" s="168"/>
      <c r="TTS243" s="168"/>
      <c r="TTT243" s="168"/>
      <c r="TTU243" s="168"/>
      <c r="TTV243" s="168"/>
      <c r="TTW243" s="168"/>
      <c r="TTX243" s="168"/>
      <c r="TTY243" s="168"/>
      <c r="TTZ243" s="168"/>
      <c r="TUA243" s="168"/>
      <c r="TUB243" s="168"/>
      <c r="TUC243" s="168"/>
      <c r="TUD243" s="168"/>
      <c r="TUE243" s="168"/>
      <c r="TUF243" s="168"/>
      <c r="TUG243" s="168"/>
      <c r="TUH243" s="168"/>
      <c r="TUI243" s="168"/>
      <c r="TUJ243" s="168"/>
      <c r="TUK243" s="168"/>
      <c r="TUL243" s="168"/>
      <c r="TUM243" s="168"/>
      <c r="TUN243" s="168"/>
      <c r="TUO243" s="168"/>
      <c r="TUP243" s="168"/>
      <c r="TUQ243" s="168"/>
      <c r="TUR243" s="168"/>
      <c r="TUS243" s="168"/>
      <c r="TUT243" s="168"/>
      <c r="TUU243" s="168"/>
      <c r="TUV243" s="168"/>
      <c r="TUW243" s="168"/>
      <c r="TUX243" s="168"/>
      <c r="TUY243" s="168"/>
      <c r="TUZ243" s="168"/>
      <c r="TVA243" s="168"/>
      <c r="TVB243" s="168"/>
      <c r="TVC243" s="168"/>
      <c r="TVD243" s="168"/>
      <c r="TVE243" s="168"/>
      <c r="TVF243" s="168"/>
      <c r="TVG243" s="168"/>
      <c r="TVH243" s="168"/>
      <c r="TVI243" s="168"/>
      <c r="TVJ243" s="168"/>
      <c r="TVK243" s="168"/>
      <c r="TVL243" s="168"/>
      <c r="TVM243" s="168"/>
      <c r="TVN243" s="168"/>
      <c r="TVO243" s="168"/>
      <c r="TVP243" s="168"/>
      <c r="TVQ243" s="168"/>
      <c r="TVR243" s="168"/>
      <c r="TVS243" s="168"/>
      <c r="TVT243" s="168"/>
      <c r="TVU243" s="168"/>
      <c r="TVV243" s="168"/>
      <c r="TVW243" s="168"/>
      <c r="TVX243" s="168"/>
      <c r="TVY243" s="168"/>
      <c r="TVZ243" s="168"/>
      <c r="TWA243" s="168"/>
      <c r="TWB243" s="168"/>
      <c r="TWC243" s="168"/>
      <c r="TWD243" s="168"/>
      <c r="TWE243" s="168"/>
      <c r="TWF243" s="168"/>
      <c r="TWG243" s="168"/>
      <c r="TWH243" s="168"/>
      <c r="TWI243" s="168"/>
      <c r="TWJ243" s="168"/>
      <c r="TWK243" s="168"/>
      <c r="TWL243" s="168"/>
      <c r="TWM243" s="168"/>
      <c r="TWN243" s="168"/>
      <c r="TWO243" s="168"/>
      <c r="TWP243" s="168"/>
      <c r="TWQ243" s="168"/>
      <c r="TWR243" s="168"/>
      <c r="TWS243" s="168"/>
      <c r="TWT243" s="168"/>
      <c r="TWU243" s="168"/>
      <c r="TWV243" s="168"/>
      <c r="TWW243" s="168"/>
      <c r="TWX243" s="168"/>
      <c r="TWY243" s="168"/>
      <c r="TWZ243" s="168"/>
      <c r="TXA243" s="168"/>
      <c r="TXB243" s="168"/>
      <c r="TXC243" s="168"/>
      <c r="TXD243" s="168"/>
      <c r="TXE243" s="168"/>
      <c r="TXF243" s="168"/>
      <c r="TXG243" s="168"/>
      <c r="TXH243" s="168"/>
      <c r="TXI243" s="168"/>
      <c r="TXJ243" s="168"/>
      <c r="TXK243" s="168"/>
      <c r="TXL243" s="168"/>
      <c r="TXM243" s="168"/>
      <c r="TXN243" s="168"/>
      <c r="TXO243" s="168"/>
      <c r="TXP243" s="168"/>
      <c r="TXQ243" s="168"/>
      <c r="TXR243" s="168"/>
      <c r="TXS243" s="168"/>
      <c r="TXT243" s="168"/>
      <c r="TXU243" s="168"/>
      <c r="TXV243" s="168"/>
      <c r="TXW243" s="168"/>
      <c r="TXX243" s="168"/>
      <c r="TXY243" s="168"/>
      <c r="TXZ243" s="168"/>
      <c r="TYA243" s="168"/>
      <c r="TYB243" s="168"/>
      <c r="TYC243" s="168"/>
      <c r="TYD243" s="168"/>
      <c r="TYE243" s="168"/>
      <c r="TYF243" s="168"/>
      <c r="TYG243" s="168"/>
      <c r="TYH243" s="168"/>
      <c r="TYI243" s="168"/>
      <c r="TYJ243" s="168"/>
      <c r="TYK243" s="168"/>
      <c r="TYL243" s="168"/>
      <c r="TYM243" s="168"/>
      <c r="TYN243" s="168"/>
      <c r="TYO243" s="168"/>
      <c r="TYP243" s="168"/>
      <c r="TYQ243" s="168"/>
      <c r="TYR243" s="168"/>
      <c r="TYS243" s="168"/>
      <c r="TYT243" s="168"/>
      <c r="TYU243" s="168"/>
      <c r="TYV243" s="168"/>
      <c r="TYW243" s="168"/>
      <c r="TYX243" s="168"/>
      <c r="TYY243" s="168"/>
      <c r="TYZ243" s="168"/>
      <c r="TZA243" s="168"/>
      <c r="TZB243" s="168"/>
      <c r="TZC243" s="168"/>
      <c r="TZD243" s="168"/>
      <c r="TZE243" s="168"/>
      <c r="TZF243" s="168"/>
      <c r="TZG243" s="168"/>
      <c r="TZH243" s="168"/>
      <c r="TZI243" s="168"/>
      <c r="TZJ243" s="168"/>
      <c r="TZK243" s="168"/>
      <c r="TZL243" s="168"/>
      <c r="TZM243" s="168"/>
      <c r="TZN243" s="168"/>
      <c r="TZO243" s="168"/>
      <c r="TZP243" s="168"/>
      <c r="TZQ243" s="168"/>
      <c r="TZR243" s="168"/>
      <c r="TZS243" s="168"/>
      <c r="TZT243" s="168"/>
      <c r="TZU243" s="168"/>
      <c r="TZV243" s="168"/>
      <c r="TZW243" s="168"/>
      <c r="TZX243" s="168"/>
      <c r="TZY243" s="168"/>
      <c r="TZZ243" s="168"/>
      <c r="UAA243" s="168"/>
      <c r="UAB243" s="168"/>
      <c r="UAC243" s="168"/>
      <c r="UAD243" s="168"/>
      <c r="UAE243" s="168"/>
      <c r="UAF243" s="168"/>
      <c r="UAG243" s="168"/>
      <c r="UAH243" s="168"/>
      <c r="UAI243" s="168"/>
      <c r="UAJ243" s="168"/>
      <c r="UAK243" s="168"/>
      <c r="UAL243" s="168"/>
      <c r="UAM243" s="168"/>
      <c r="UAN243" s="168"/>
      <c r="UAO243" s="168"/>
      <c r="UAP243" s="168"/>
      <c r="UAQ243" s="168"/>
      <c r="UAR243" s="168"/>
      <c r="UAS243" s="168"/>
      <c r="UAT243" s="168"/>
      <c r="UAU243" s="168"/>
      <c r="UAV243" s="168"/>
      <c r="UAW243" s="168"/>
      <c r="UAX243" s="168"/>
      <c r="UAY243" s="168"/>
      <c r="UAZ243" s="168"/>
      <c r="UBA243" s="168"/>
      <c r="UBB243" s="168"/>
      <c r="UBC243" s="168"/>
      <c r="UBD243" s="168"/>
      <c r="UBE243" s="168"/>
      <c r="UBF243" s="168"/>
      <c r="UBG243" s="168"/>
      <c r="UBH243" s="168"/>
      <c r="UBI243" s="168"/>
      <c r="UBJ243" s="168"/>
      <c r="UBK243" s="168"/>
      <c r="UBL243" s="168"/>
      <c r="UBM243" s="168"/>
      <c r="UBN243" s="168"/>
      <c r="UBO243" s="168"/>
      <c r="UBP243" s="168"/>
      <c r="UBQ243" s="168"/>
      <c r="UBR243" s="168"/>
      <c r="UBS243" s="168"/>
      <c r="UBT243" s="168"/>
      <c r="UBU243" s="168"/>
      <c r="UBV243" s="168"/>
      <c r="UBW243" s="168"/>
      <c r="UBX243" s="168"/>
      <c r="UBY243" s="168"/>
      <c r="UBZ243" s="168"/>
      <c r="UCA243" s="168"/>
      <c r="UCB243" s="168"/>
      <c r="UCC243" s="168"/>
      <c r="UCD243" s="168"/>
      <c r="UCE243" s="168"/>
      <c r="UCF243" s="168"/>
      <c r="UCG243" s="168"/>
      <c r="UCH243" s="168"/>
      <c r="UCI243" s="168"/>
      <c r="UCJ243" s="168"/>
      <c r="UCK243" s="168"/>
      <c r="UCL243" s="168"/>
      <c r="UCM243" s="168"/>
      <c r="UCN243" s="168"/>
      <c r="UCO243" s="168"/>
      <c r="UCP243" s="168"/>
      <c r="UCQ243" s="168"/>
      <c r="UCR243" s="168"/>
      <c r="UCS243" s="168"/>
      <c r="UCT243" s="168"/>
      <c r="UCU243" s="168"/>
      <c r="UCV243" s="168"/>
      <c r="UCW243" s="168"/>
      <c r="UCX243" s="168"/>
      <c r="UCY243" s="168"/>
      <c r="UCZ243" s="168"/>
      <c r="UDA243" s="168"/>
      <c r="UDB243" s="168"/>
      <c r="UDC243" s="168"/>
      <c r="UDD243" s="168"/>
      <c r="UDE243" s="168"/>
      <c r="UDF243" s="168"/>
      <c r="UDG243" s="168"/>
      <c r="UDH243" s="168"/>
      <c r="UDI243" s="168"/>
      <c r="UDJ243" s="168"/>
      <c r="UDK243" s="168"/>
      <c r="UDL243" s="168"/>
      <c r="UDM243" s="168"/>
      <c r="UDN243" s="168"/>
      <c r="UDO243" s="168"/>
      <c r="UDP243" s="168"/>
      <c r="UDQ243" s="168"/>
      <c r="UDR243" s="168"/>
      <c r="UDS243" s="168"/>
      <c r="UDT243" s="168"/>
      <c r="UDU243" s="168"/>
      <c r="UDV243" s="168"/>
      <c r="UDW243" s="168"/>
      <c r="UDX243" s="168"/>
      <c r="UDY243" s="168"/>
      <c r="UDZ243" s="168"/>
      <c r="UEA243" s="168"/>
      <c r="UEB243" s="168"/>
      <c r="UEC243" s="168"/>
      <c r="UED243" s="168"/>
      <c r="UEE243" s="168"/>
      <c r="UEF243" s="168"/>
      <c r="UEG243" s="168"/>
      <c r="UEH243" s="168"/>
      <c r="UEI243" s="168"/>
      <c r="UEJ243" s="168"/>
      <c r="UEK243" s="168"/>
      <c r="UEL243" s="168"/>
      <c r="UEM243" s="168"/>
      <c r="UEN243" s="168"/>
      <c r="UEO243" s="168"/>
      <c r="UEP243" s="168"/>
      <c r="UEQ243" s="168"/>
      <c r="UER243" s="168"/>
      <c r="UES243" s="168"/>
      <c r="UET243" s="168"/>
      <c r="UEU243" s="168"/>
      <c r="UEV243" s="168"/>
      <c r="UEW243" s="168"/>
      <c r="UEX243" s="168"/>
      <c r="UEY243" s="168"/>
      <c r="UEZ243" s="168"/>
      <c r="UFA243" s="168"/>
      <c r="UFB243" s="168"/>
      <c r="UFC243" s="168"/>
      <c r="UFD243" s="168"/>
      <c r="UFE243" s="168"/>
      <c r="UFF243" s="168"/>
      <c r="UFG243" s="168"/>
      <c r="UFH243" s="168"/>
      <c r="UFI243" s="168"/>
      <c r="UFJ243" s="168"/>
      <c r="UFK243" s="168"/>
      <c r="UFL243" s="168"/>
      <c r="UFM243" s="168"/>
      <c r="UFN243" s="168"/>
      <c r="UFO243" s="168"/>
      <c r="UFP243" s="168"/>
      <c r="UFQ243" s="168"/>
      <c r="UFR243" s="168"/>
      <c r="UFS243" s="168"/>
      <c r="UFT243" s="168"/>
      <c r="UFU243" s="168"/>
      <c r="UFV243" s="168"/>
      <c r="UFW243" s="168"/>
      <c r="UFX243" s="168"/>
      <c r="UFY243" s="168"/>
      <c r="UFZ243" s="168"/>
      <c r="UGA243" s="168"/>
      <c r="UGB243" s="168"/>
      <c r="UGC243" s="168"/>
      <c r="UGD243" s="168"/>
      <c r="UGE243" s="168"/>
      <c r="UGF243" s="168"/>
      <c r="UGG243" s="168"/>
      <c r="UGH243" s="168"/>
      <c r="UGI243" s="168"/>
      <c r="UGJ243" s="168"/>
      <c r="UGK243" s="168"/>
      <c r="UGL243" s="168"/>
      <c r="UGM243" s="168"/>
      <c r="UGN243" s="168"/>
      <c r="UGO243" s="168"/>
      <c r="UGP243" s="168"/>
      <c r="UGQ243" s="168"/>
      <c r="UGR243" s="168"/>
      <c r="UGS243" s="168"/>
      <c r="UGT243" s="168"/>
      <c r="UGU243" s="168"/>
      <c r="UGV243" s="168"/>
      <c r="UGW243" s="168"/>
      <c r="UGX243" s="168"/>
      <c r="UGY243" s="168"/>
      <c r="UGZ243" s="168"/>
      <c r="UHA243" s="168"/>
      <c r="UHB243" s="168"/>
      <c r="UHC243" s="168"/>
      <c r="UHD243" s="168"/>
      <c r="UHE243" s="168"/>
      <c r="UHF243" s="168"/>
      <c r="UHG243" s="168"/>
      <c r="UHH243" s="168"/>
      <c r="UHI243" s="168"/>
      <c r="UHJ243" s="168"/>
      <c r="UHK243" s="168"/>
      <c r="UHL243" s="168"/>
      <c r="UHM243" s="168"/>
      <c r="UHN243" s="168"/>
      <c r="UHO243" s="168"/>
      <c r="UHP243" s="168"/>
      <c r="UHQ243" s="168"/>
      <c r="UHR243" s="168"/>
      <c r="UHS243" s="168"/>
      <c r="UHT243" s="168"/>
      <c r="UHU243" s="168"/>
      <c r="UHV243" s="168"/>
      <c r="UHW243" s="168"/>
      <c r="UHX243" s="168"/>
      <c r="UHY243" s="168"/>
      <c r="UHZ243" s="168"/>
      <c r="UIA243" s="168"/>
      <c r="UIB243" s="168"/>
      <c r="UIC243" s="168"/>
      <c r="UID243" s="168"/>
      <c r="UIE243" s="168"/>
      <c r="UIF243" s="168"/>
      <c r="UIG243" s="168"/>
      <c r="UIH243" s="168"/>
      <c r="UII243" s="168"/>
      <c r="UIJ243" s="168"/>
      <c r="UIK243" s="168"/>
      <c r="UIL243" s="168"/>
      <c r="UIM243" s="168"/>
      <c r="UIN243" s="168"/>
      <c r="UIO243" s="168"/>
      <c r="UIP243" s="168"/>
      <c r="UIQ243" s="168"/>
      <c r="UIR243" s="168"/>
      <c r="UIS243" s="168"/>
      <c r="UIT243" s="168"/>
      <c r="UIU243" s="168"/>
      <c r="UIV243" s="168"/>
      <c r="UIW243" s="168"/>
      <c r="UIX243" s="168"/>
      <c r="UIY243" s="168"/>
      <c r="UIZ243" s="168"/>
      <c r="UJA243" s="168"/>
      <c r="UJB243" s="168"/>
      <c r="UJC243" s="168"/>
      <c r="UJD243" s="168"/>
      <c r="UJE243" s="168"/>
      <c r="UJF243" s="168"/>
      <c r="UJG243" s="168"/>
      <c r="UJH243" s="168"/>
      <c r="UJI243" s="168"/>
      <c r="UJJ243" s="168"/>
      <c r="UJK243" s="168"/>
      <c r="UJL243" s="168"/>
      <c r="UJM243" s="168"/>
      <c r="UJN243" s="168"/>
      <c r="UJO243" s="168"/>
      <c r="UJP243" s="168"/>
      <c r="UJQ243" s="168"/>
      <c r="UJR243" s="168"/>
      <c r="UJS243" s="168"/>
      <c r="UJT243" s="168"/>
      <c r="UJU243" s="168"/>
      <c r="UJV243" s="168"/>
      <c r="UJW243" s="168"/>
      <c r="UJX243" s="168"/>
      <c r="UJY243" s="168"/>
      <c r="UJZ243" s="168"/>
      <c r="UKA243" s="168"/>
      <c r="UKB243" s="168"/>
      <c r="UKC243" s="168"/>
      <c r="UKD243" s="168"/>
      <c r="UKE243" s="168"/>
      <c r="UKF243" s="168"/>
      <c r="UKG243" s="168"/>
      <c r="UKH243" s="168"/>
      <c r="UKI243" s="168"/>
      <c r="UKJ243" s="168"/>
      <c r="UKK243" s="168"/>
      <c r="UKL243" s="168"/>
      <c r="UKM243" s="168"/>
      <c r="UKN243" s="168"/>
      <c r="UKO243" s="168"/>
      <c r="UKP243" s="168"/>
      <c r="UKQ243" s="168"/>
      <c r="UKR243" s="168"/>
      <c r="UKS243" s="168"/>
      <c r="UKT243" s="168"/>
      <c r="UKU243" s="168"/>
      <c r="UKV243" s="168"/>
      <c r="UKW243" s="168"/>
      <c r="UKX243" s="168"/>
      <c r="UKY243" s="168"/>
      <c r="UKZ243" s="168"/>
      <c r="ULA243" s="168"/>
      <c r="ULB243" s="168"/>
      <c r="ULC243" s="168"/>
      <c r="ULD243" s="168"/>
      <c r="ULE243" s="168"/>
      <c r="ULF243" s="168"/>
      <c r="ULG243" s="168"/>
      <c r="ULH243" s="168"/>
      <c r="ULI243" s="168"/>
      <c r="ULJ243" s="168"/>
      <c r="ULK243" s="168"/>
      <c r="ULL243" s="168"/>
      <c r="ULM243" s="168"/>
      <c r="ULN243" s="168"/>
      <c r="ULO243" s="168"/>
      <c r="ULP243" s="168"/>
      <c r="ULQ243" s="168"/>
      <c r="ULR243" s="168"/>
      <c r="ULS243" s="168"/>
      <c r="ULT243" s="168"/>
      <c r="ULU243" s="168"/>
      <c r="ULV243" s="168"/>
      <c r="ULW243" s="168"/>
      <c r="ULX243" s="168"/>
      <c r="ULY243" s="168"/>
      <c r="ULZ243" s="168"/>
      <c r="UMA243" s="168"/>
      <c r="UMB243" s="168"/>
      <c r="UMC243" s="168"/>
      <c r="UMD243" s="168"/>
      <c r="UME243" s="168"/>
      <c r="UMF243" s="168"/>
      <c r="UMG243" s="168"/>
      <c r="UMH243" s="168"/>
      <c r="UMI243" s="168"/>
      <c r="UMJ243" s="168"/>
      <c r="UMK243" s="168"/>
      <c r="UML243" s="168"/>
      <c r="UMM243" s="168"/>
      <c r="UMN243" s="168"/>
      <c r="UMO243" s="168"/>
      <c r="UMP243" s="168"/>
      <c r="UMQ243" s="168"/>
      <c r="UMR243" s="168"/>
      <c r="UMS243" s="168"/>
      <c r="UMT243" s="168"/>
      <c r="UMU243" s="168"/>
      <c r="UMV243" s="168"/>
      <c r="UMW243" s="168"/>
      <c r="UMX243" s="168"/>
      <c r="UMY243" s="168"/>
      <c r="UMZ243" s="168"/>
      <c r="UNA243" s="168"/>
      <c r="UNB243" s="168"/>
      <c r="UNC243" s="168"/>
      <c r="UND243" s="168"/>
      <c r="UNE243" s="168"/>
      <c r="UNF243" s="168"/>
      <c r="UNG243" s="168"/>
      <c r="UNH243" s="168"/>
      <c r="UNI243" s="168"/>
      <c r="UNJ243" s="168"/>
      <c r="UNK243" s="168"/>
      <c r="UNL243" s="168"/>
      <c r="UNM243" s="168"/>
      <c r="UNN243" s="168"/>
      <c r="UNO243" s="168"/>
      <c r="UNP243" s="168"/>
      <c r="UNQ243" s="168"/>
      <c r="UNR243" s="168"/>
      <c r="UNS243" s="168"/>
      <c r="UNT243" s="168"/>
      <c r="UNU243" s="168"/>
      <c r="UNV243" s="168"/>
      <c r="UNW243" s="168"/>
      <c r="UNX243" s="168"/>
      <c r="UNY243" s="168"/>
      <c r="UNZ243" s="168"/>
      <c r="UOA243" s="168"/>
      <c r="UOB243" s="168"/>
      <c r="UOC243" s="168"/>
      <c r="UOD243" s="168"/>
      <c r="UOE243" s="168"/>
      <c r="UOF243" s="168"/>
      <c r="UOG243" s="168"/>
      <c r="UOH243" s="168"/>
      <c r="UOI243" s="168"/>
      <c r="UOJ243" s="168"/>
      <c r="UOK243" s="168"/>
      <c r="UOL243" s="168"/>
      <c r="UOM243" s="168"/>
      <c r="UON243" s="168"/>
      <c r="UOO243" s="168"/>
      <c r="UOP243" s="168"/>
      <c r="UOQ243" s="168"/>
      <c r="UOR243" s="168"/>
      <c r="UOS243" s="168"/>
      <c r="UOT243" s="168"/>
      <c r="UOU243" s="168"/>
      <c r="UOV243" s="168"/>
      <c r="UOW243" s="168"/>
      <c r="UOX243" s="168"/>
      <c r="UOY243" s="168"/>
      <c r="UOZ243" s="168"/>
      <c r="UPA243" s="168"/>
      <c r="UPB243" s="168"/>
      <c r="UPC243" s="168"/>
      <c r="UPD243" s="168"/>
      <c r="UPE243" s="168"/>
      <c r="UPF243" s="168"/>
      <c r="UPG243" s="168"/>
      <c r="UPH243" s="168"/>
      <c r="UPI243" s="168"/>
      <c r="UPJ243" s="168"/>
      <c r="UPK243" s="168"/>
      <c r="UPL243" s="168"/>
      <c r="UPM243" s="168"/>
      <c r="UPN243" s="168"/>
      <c r="UPO243" s="168"/>
      <c r="UPP243" s="168"/>
      <c r="UPQ243" s="168"/>
      <c r="UPR243" s="168"/>
      <c r="UPS243" s="168"/>
      <c r="UPT243" s="168"/>
      <c r="UPU243" s="168"/>
      <c r="UPV243" s="168"/>
      <c r="UPW243" s="168"/>
      <c r="UPX243" s="168"/>
      <c r="UPY243" s="168"/>
      <c r="UPZ243" s="168"/>
      <c r="UQA243" s="168"/>
      <c r="UQB243" s="168"/>
      <c r="UQC243" s="168"/>
      <c r="UQD243" s="168"/>
      <c r="UQE243" s="168"/>
      <c r="UQF243" s="168"/>
      <c r="UQG243" s="168"/>
      <c r="UQH243" s="168"/>
      <c r="UQI243" s="168"/>
      <c r="UQJ243" s="168"/>
      <c r="UQK243" s="168"/>
      <c r="UQL243" s="168"/>
      <c r="UQM243" s="168"/>
      <c r="UQN243" s="168"/>
      <c r="UQO243" s="168"/>
      <c r="UQP243" s="168"/>
      <c r="UQQ243" s="168"/>
      <c r="UQR243" s="168"/>
      <c r="UQS243" s="168"/>
      <c r="UQT243" s="168"/>
      <c r="UQU243" s="168"/>
      <c r="UQV243" s="168"/>
      <c r="UQW243" s="168"/>
      <c r="UQX243" s="168"/>
      <c r="UQY243" s="168"/>
      <c r="UQZ243" s="168"/>
      <c r="URA243" s="168"/>
      <c r="URB243" s="168"/>
      <c r="URC243" s="168"/>
      <c r="URD243" s="168"/>
      <c r="URE243" s="168"/>
      <c r="URF243" s="168"/>
      <c r="URG243" s="168"/>
      <c r="URH243" s="168"/>
      <c r="URI243" s="168"/>
      <c r="URJ243" s="168"/>
      <c r="URK243" s="168"/>
      <c r="URL243" s="168"/>
      <c r="URM243" s="168"/>
      <c r="URN243" s="168"/>
      <c r="URO243" s="168"/>
      <c r="URP243" s="168"/>
      <c r="URQ243" s="168"/>
      <c r="URR243" s="168"/>
      <c r="URS243" s="168"/>
      <c r="URT243" s="168"/>
      <c r="URU243" s="168"/>
      <c r="URV243" s="168"/>
      <c r="URW243" s="168"/>
      <c r="URX243" s="168"/>
      <c r="URY243" s="168"/>
      <c r="URZ243" s="168"/>
      <c r="USA243" s="168"/>
      <c r="USB243" s="168"/>
      <c r="USC243" s="168"/>
      <c r="USD243" s="168"/>
      <c r="USE243" s="168"/>
      <c r="USF243" s="168"/>
      <c r="USG243" s="168"/>
      <c r="USH243" s="168"/>
      <c r="USI243" s="168"/>
      <c r="USJ243" s="168"/>
      <c r="USK243" s="168"/>
      <c r="USL243" s="168"/>
      <c r="USM243" s="168"/>
      <c r="USN243" s="168"/>
      <c r="USO243" s="168"/>
      <c r="USP243" s="168"/>
      <c r="USQ243" s="168"/>
      <c r="USR243" s="168"/>
      <c r="USS243" s="168"/>
      <c r="UST243" s="168"/>
      <c r="USU243" s="168"/>
      <c r="USV243" s="168"/>
      <c r="USW243" s="168"/>
      <c r="USX243" s="168"/>
      <c r="USY243" s="168"/>
      <c r="USZ243" s="168"/>
      <c r="UTA243" s="168"/>
      <c r="UTB243" s="168"/>
      <c r="UTC243" s="168"/>
      <c r="UTD243" s="168"/>
      <c r="UTE243" s="168"/>
      <c r="UTF243" s="168"/>
      <c r="UTG243" s="168"/>
      <c r="UTH243" s="168"/>
      <c r="UTI243" s="168"/>
      <c r="UTJ243" s="168"/>
      <c r="UTK243" s="168"/>
      <c r="UTL243" s="168"/>
      <c r="UTM243" s="168"/>
      <c r="UTN243" s="168"/>
      <c r="UTO243" s="168"/>
      <c r="UTP243" s="168"/>
      <c r="UTQ243" s="168"/>
      <c r="UTR243" s="168"/>
      <c r="UTS243" s="168"/>
      <c r="UTT243" s="168"/>
      <c r="UTU243" s="168"/>
      <c r="UTV243" s="168"/>
      <c r="UTW243" s="168"/>
      <c r="UTX243" s="168"/>
      <c r="UTY243" s="168"/>
      <c r="UTZ243" s="168"/>
      <c r="UUA243" s="168"/>
      <c r="UUB243" s="168"/>
      <c r="UUC243" s="168"/>
      <c r="UUD243" s="168"/>
      <c r="UUE243" s="168"/>
      <c r="UUF243" s="168"/>
      <c r="UUG243" s="168"/>
      <c r="UUH243" s="168"/>
      <c r="UUI243" s="168"/>
      <c r="UUJ243" s="168"/>
      <c r="UUK243" s="168"/>
      <c r="UUL243" s="168"/>
      <c r="UUM243" s="168"/>
      <c r="UUN243" s="168"/>
      <c r="UUO243" s="168"/>
      <c r="UUP243" s="168"/>
      <c r="UUQ243" s="168"/>
      <c r="UUR243" s="168"/>
      <c r="UUS243" s="168"/>
      <c r="UUT243" s="168"/>
      <c r="UUU243" s="168"/>
      <c r="UUV243" s="168"/>
      <c r="UUW243" s="168"/>
      <c r="UUX243" s="168"/>
      <c r="UUY243" s="168"/>
      <c r="UUZ243" s="168"/>
      <c r="UVA243" s="168"/>
      <c r="UVB243" s="168"/>
      <c r="UVC243" s="168"/>
      <c r="UVD243" s="168"/>
      <c r="UVE243" s="168"/>
      <c r="UVF243" s="168"/>
      <c r="UVG243" s="168"/>
      <c r="UVH243" s="168"/>
      <c r="UVI243" s="168"/>
      <c r="UVJ243" s="168"/>
      <c r="UVK243" s="168"/>
      <c r="UVL243" s="168"/>
      <c r="UVM243" s="168"/>
      <c r="UVN243" s="168"/>
      <c r="UVO243" s="168"/>
      <c r="UVP243" s="168"/>
      <c r="UVQ243" s="168"/>
      <c r="UVR243" s="168"/>
      <c r="UVS243" s="168"/>
      <c r="UVT243" s="168"/>
      <c r="UVU243" s="168"/>
      <c r="UVV243" s="168"/>
      <c r="UVW243" s="168"/>
      <c r="UVX243" s="168"/>
      <c r="UVY243" s="168"/>
      <c r="UVZ243" s="168"/>
      <c r="UWA243" s="168"/>
      <c r="UWB243" s="168"/>
      <c r="UWC243" s="168"/>
      <c r="UWD243" s="168"/>
      <c r="UWE243" s="168"/>
      <c r="UWF243" s="168"/>
      <c r="UWG243" s="168"/>
      <c r="UWH243" s="168"/>
      <c r="UWI243" s="168"/>
      <c r="UWJ243" s="168"/>
      <c r="UWK243" s="168"/>
      <c r="UWL243" s="168"/>
      <c r="UWM243" s="168"/>
      <c r="UWN243" s="168"/>
      <c r="UWO243" s="168"/>
      <c r="UWP243" s="168"/>
      <c r="UWQ243" s="168"/>
      <c r="UWR243" s="168"/>
      <c r="UWS243" s="168"/>
      <c r="UWT243" s="168"/>
      <c r="UWU243" s="168"/>
      <c r="UWV243" s="168"/>
      <c r="UWW243" s="168"/>
      <c r="UWX243" s="168"/>
      <c r="UWY243" s="168"/>
      <c r="UWZ243" s="168"/>
      <c r="UXA243" s="168"/>
      <c r="UXB243" s="168"/>
      <c r="UXC243" s="168"/>
      <c r="UXD243" s="168"/>
      <c r="UXE243" s="168"/>
      <c r="UXF243" s="168"/>
      <c r="UXG243" s="168"/>
      <c r="UXH243" s="168"/>
      <c r="UXI243" s="168"/>
      <c r="UXJ243" s="168"/>
      <c r="UXK243" s="168"/>
      <c r="UXL243" s="168"/>
      <c r="UXM243" s="168"/>
      <c r="UXN243" s="168"/>
      <c r="UXO243" s="168"/>
      <c r="UXP243" s="168"/>
      <c r="UXQ243" s="168"/>
      <c r="UXR243" s="168"/>
      <c r="UXS243" s="168"/>
      <c r="UXT243" s="168"/>
      <c r="UXU243" s="168"/>
      <c r="UXV243" s="168"/>
      <c r="UXW243" s="168"/>
      <c r="UXX243" s="168"/>
      <c r="UXY243" s="168"/>
      <c r="UXZ243" s="168"/>
      <c r="UYA243" s="168"/>
      <c r="UYB243" s="168"/>
      <c r="UYC243" s="168"/>
      <c r="UYD243" s="168"/>
      <c r="UYE243" s="168"/>
      <c r="UYF243" s="168"/>
      <c r="UYG243" s="168"/>
      <c r="UYH243" s="168"/>
      <c r="UYI243" s="168"/>
      <c r="UYJ243" s="168"/>
      <c r="UYK243" s="168"/>
      <c r="UYL243" s="168"/>
      <c r="UYM243" s="168"/>
      <c r="UYN243" s="168"/>
      <c r="UYO243" s="168"/>
      <c r="UYP243" s="168"/>
      <c r="UYQ243" s="168"/>
      <c r="UYR243" s="168"/>
      <c r="UYS243" s="168"/>
      <c r="UYT243" s="168"/>
      <c r="UYU243" s="168"/>
      <c r="UYV243" s="168"/>
      <c r="UYW243" s="168"/>
      <c r="UYX243" s="168"/>
      <c r="UYY243" s="168"/>
      <c r="UYZ243" s="168"/>
      <c r="UZA243" s="168"/>
      <c r="UZB243" s="168"/>
      <c r="UZC243" s="168"/>
      <c r="UZD243" s="168"/>
      <c r="UZE243" s="168"/>
      <c r="UZF243" s="168"/>
      <c r="UZG243" s="168"/>
      <c r="UZH243" s="168"/>
      <c r="UZI243" s="168"/>
      <c r="UZJ243" s="168"/>
      <c r="UZK243" s="168"/>
      <c r="UZL243" s="168"/>
      <c r="UZM243" s="168"/>
      <c r="UZN243" s="168"/>
      <c r="UZO243" s="168"/>
      <c r="UZP243" s="168"/>
      <c r="UZQ243" s="168"/>
      <c r="UZR243" s="168"/>
      <c r="UZS243" s="168"/>
      <c r="UZT243" s="168"/>
      <c r="UZU243" s="168"/>
      <c r="UZV243" s="168"/>
      <c r="UZW243" s="168"/>
      <c r="UZX243" s="168"/>
      <c r="UZY243" s="168"/>
      <c r="UZZ243" s="168"/>
      <c r="VAA243" s="168"/>
      <c r="VAB243" s="168"/>
      <c r="VAC243" s="168"/>
      <c r="VAD243" s="168"/>
      <c r="VAE243" s="168"/>
      <c r="VAF243" s="168"/>
      <c r="VAG243" s="168"/>
      <c r="VAH243" s="168"/>
      <c r="VAI243" s="168"/>
      <c r="VAJ243" s="168"/>
      <c r="VAK243" s="168"/>
      <c r="VAL243" s="168"/>
      <c r="VAM243" s="168"/>
      <c r="VAN243" s="168"/>
      <c r="VAO243" s="168"/>
      <c r="VAP243" s="168"/>
      <c r="VAQ243" s="168"/>
      <c r="VAR243" s="168"/>
      <c r="VAS243" s="168"/>
      <c r="VAT243" s="168"/>
      <c r="VAU243" s="168"/>
      <c r="VAV243" s="168"/>
      <c r="VAW243" s="168"/>
      <c r="VAX243" s="168"/>
      <c r="VAY243" s="168"/>
      <c r="VAZ243" s="168"/>
      <c r="VBA243" s="168"/>
      <c r="VBB243" s="168"/>
      <c r="VBC243" s="168"/>
      <c r="VBD243" s="168"/>
      <c r="VBE243" s="168"/>
      <c r="VBF243" s="168"/>
      <c r="VBG243" s="168"/>
      <c r="VBH243" s="168"/>
      <c r="VBI243" s="168"/>
      <c r="VBJ243" s="168"/>
      <c r="VBK243" s="168"/>
      <c r="VBL243" s="168"/>
      <c r="VBM243" s="168"/>
      <c r="VBN243" s="168"/>
      <c r="VBO243" s="168"/>
      <c r="VBP243" s="168"/>
      <c r="VBQ243" s="168"/>
      <c r="VBR243" s="168"/>
      <c r="VBS243" s="168"/>
      <c r="VBT243" s="168"/>
      <c r="VBU243" s="168"/>
      <c r="VBV243" s="168"/>
      <c r="VBW243" s="168"/>
      <c r="VBX243" s="168"/>
      <c r="VBY243" s="168"/>
      <c r="VBZ243" s="168"/>
      <c r="VCA243" s="168"/>
      <c r="VCB243" s="168"/>
      <c r="VCC243" s="168"/>
      <c r="VCD243" s="168"/>
      <c r="VCE243" s="168"/>
      <c r="VCF243" s="168"/>
      <c r="VCG243" s="168"/>
      <c r="VCH243" s="168"/>
      <c r="VCI243" s="168"/>
      <c r="VCJ243" s="168"/>
      <c r="VCK243" s="168"/>
      <c r="VCL243" s="168"/>
      <c r="VCM243" s="168"/>
      <c r="VCN243" s="168"/>
      <c r="VCO243" s="168"/>
      <c r="VCP243" s="168"/>
      <c r="VCQ243" s="168"/>
      <c r="VCR243" s="168"/>
      <c r="VCS243" s="168"/>
      <c r="VCT243" s="168"/>
      <c r="VCU243" s="168"/>
      <c r="VCV243" s="168"/>
      <c r="VCW243" s="168"/>
      <c r="VCX243" s="168"/>
      <c r="VCY243" s="168"/>
      <c r="VCZ243" s="168"/>
      <c r="VDA243" s="168"/>
      <c r="VDB243" s="168"/>
      <c r="VDC243" s="168"/>
      <c r="VDD243" s="168"/>
      <c r="VDE243" s="168"/>
      <c r="VDF243" s="168"/>
      <c r="VDG243" s="168"/>
      <c r="VDH243" s="168"/>
      <c r="VDI243" s="168"/>
      <c r="VDJ243" s="168"/>
      <c r="VDK243" s="168"/>
      <c r="VDL243" s="168"/>
      <c r="VDM243" s="168"/>
      <c r="VDN243" s="168"/>
      <c r="VDO243" s="168"/>
      <c r="VDP243" s="168"/>
      <c r="VDQ243" s="168"/>
      <c r="VDR243" s="168"/>
      <c r="VDS243" s="168"/>
      <c r="VDT243" s="168"/>
      <c r="VDU243" s="168"/>
      <c r="VDV243" s="168"/>
      <c r="VDW243" s="168"/>
      <c r="VDX243" s="168"/>
      <c r="VDY243" s="168"/>
      <c r="VDZ243" s="168"/>
      <c r="VEA243" s="168"/>
      <c r="VEB243" s="168"/>
      <c r="VEC243" s="168"/>
      <c r="VED243" s="168"/>
      <c r="VEE243" s="168"/>
      <c r="VEF243" s="168"/>
      <c r="VEG243" s="168"/>
      <c r="VEH243" s="168"/>
      <c r="VEI243" s="168"/>
      <c r="VEJ243" s="168"/>
      <c r="VEK243" s="168"/>
      <c r="VEL243" s="168"/>
      <c r="VEM243" s="168"/>
      <c r="VEN243" s="168"/>
      <c r="VEO243" s="168"/>
      <c r="VEP243" s="168"/>
      <c r="VEQ243" s="168"/>
      <c r="VER243" s="168"/>
      <c r="VES243" s="168"/>
      <c r="VET243" s="168"/>
      <c r="VEU243" s="168"/>
      <c r="VEV243" s="168"/>
      <c r="VEW243" s="168"/>
      <c r="VEX243" s="168"/>
      <c r="VEY243" s="168"/>
      <c r="VEZ243" s="168"/>
      <c r="VFA243" s="168"/>
      <c r="VFB243" s="168"/>
      <c r="VFC243" s="168"/>
      <c r="VFD243" s="168"/>
      <c r="VFE243" s="168"/>
      <c r="VFF243" s="168"/>
      <c r="VFG243" s="168"/>
      <c r="VFH243" s="168"/>
      <c r="VFI243" s="168"/>
      <c r="VFJ243" s="168"/>
      <c r="VFK243" s="168"/>
      <c r="VFL243" s="168"/>
      <c r="VFM243" s="168"/>
      <c r="VFN243" s="168"/>
      <c r="VFO243" s="168"/>
      <c r="VFP243" s="168"/>
      <c r="VFQ243" s="168"/>
      <c r="VFR243" s="168"/>
      <c r="VFS243" s="168"/>
      <c r="VFT243" s="168"/>
      <c r="VFU243" s="168"/>
      <c r="VFV243" s="168"/>
      <c r="VFW243" s="168"/>
      <c r="VFX243" s="168"/>
      <c r="VFY243" s="168"/>
      <c r="VFZ243" s="168"/>
      <c r="VGA243" s="168"/>
      <c r="VGB243" s="168"/>
      <c r="VGC243" s="168"/>
      <c r="VGD243" s="168"/>
      <c r="VGE243" s="168"/>
      <c r="VGF243" s="168"/>
      <c r="VGG243" s="168"/>
      <c r="VGH243" s="168"/>
      <c r="VGI243" s="168"/>
      <c r="VGJ243" s="168"/>
      <c r="VGK243" s="168"/>
      <c r="VGL243" s="168"/>
      <c r="VGM243" s="168"/>
      <c r="VGN243" s="168"/>
      <c r="VGO243" s="168"/>
      <c r="VGP243" s="168"/>
      <c r="VGQ243" s="168"/>
      <c r="VGR243" s="168"/>
      <c r="VGS243" s="168"/>
      <c r="VGT243" s="168"/>
      <c r="VGU243" s="168"/>
      <c r="VGV243" s="168"/>
      <c r="VGW243" s="168"/>
      <c r="VGX243" s="168"/>
      <c r="VGY243" s="168"/>
      <c r="VGZ243" s="168"/>
      <c r="VHA243" s="168"/>
      <c r="VHB243" s="168"/>
      <c r="VHC243" s="168"/>
      <c r="VHD243" s="168"/>
      <c r="VHE243" s="168"/>
      <c r="VHF243" s="168"/>
      <c r="VHG243" s="168"/>
      <c r="VHH243" s="168"/>
      <c r="VHI243" s="168"/>
      <c r="VHJ243" s="168"/>
      <c r="VHK243" s="168"/>
      <c r="VHL243" s="168"/>
      <c r="VHM243" s="168"/>
      <c r="VHN243" s="168"/>
      <c r="VHO243" s="168"/>
      <c r="VHP243" s="168"/>
      <c r="VHQ243" s="168"/>
      <c r="VHR243" s="168"/>
      <c r="VHS243" s="168"/>
      <c r="VHT243" s="168"/>
      <c r="VHU243" s="168"/>
      <c r="VHV243" s="168"/>
      <c r="VHW243" s="168"/>
      <c r="VHX243" s="168"/>
      <c r="VHY243" s="168"/>
      <c r="VHZ243" s="168"/>
      <c r="VIA243" s="168"/>
      <c r="VIB243" s="168"/>
      <c r="VIC243" s="168"/>
      <c r="VID243" s="168"/>
      <c r="VIE243" s="168"/>
      <c r="VIF243" s="168"/>
      <c r="VIG243" s="168"/>
      <c r="VIH243" s="168"/>
      <c r="VII243" s="168"/>
      <c r="VIJ243" s="168"/>
      <c r="VIK243" s="168"/>
      <c r="VIL243" s="168"/>
      <c r="VIM243" s="168"/>
      <c r="VIN243" s="168"/>
      <c r="VIO243" s="168"/>
      <c r="VIP243" s="168"/>
      <c r="VIQ243" s="168"/>
      <c r="VIR243" s="168"/>
      <c r="VIS243" s="168"/>
      <c r="VIT243" s="168"/>
      <c r="VIU243" s="168"/>
      <c r="VIV243" s="168"/>
      <c r="VIW243" s="168"/>
      <c r="VIX243" s="168"/>
      <c r="VIY243" s="168"/>
      <c r="VIZ243" s="168"/>
      <c r="VJA243" s="168"/>
      <c r="VJB243" s="168"/>
      <c r="VJC243" s="168"/>
      <c r="VJD243" s="168"/>
      <c r="VJE243" s="168"/>
      <c r="VJF243" s="168"/>
      <c r="VJG243" s="168"/>
      <c r="VJH243" s="168"/>
      <c r="VJI243" s="168"/>
      <c r="VJJ243" s="168"/>
      <c r="VJK243" s="168"/>
      <c r="VJL243" s="168"/>
      <c r="VJM243" s="168"/>
      <c r="VJN243" s="168"/>
      <c r="VJO243" s="168"/>
      <c r="VJP243" s="168"/>
      <c r="VJQ243" s="168"/>
      <c r="VJR243" s="168"/>
      <c r="VJS243" s="168"/>
      <c r="VJT243" s="168"/>
      <c r="VJU243" s="168"/>
      <c r="VJV243" s="168"/>
      <c r="VJW243" s="168"/>
      <c r="VJX243" s="168"/>
      <c r="VJY243" s="168"/>
      <c r="VJZ243" s="168"/>
      <c r="VKA243" s="168"/>
      <c r="VKB243" s="168"/>
      <c r="VKC243" s="168"/>
      <c r="VKD243" s="168"/>
      <c r="VKE243" s="168"/>
      <c r="VKF243" s="168"/>
      <c r="VKG243" s="168"/>
      <c r="VKH243" s="168"/>
      <c r="VKI243" s="168"/>
      <c r="VKJ243" s="168"/>
      <c r="VKK243" s="168"/>
      <c r="VKL243" s="168"/>
      <c r="VKM243" s="168"/>
      <c r="VKN243" s="168"/>
      <c r="VKO243" s="168"/>
      <c r="VKP243" s="168"/>
      <c r="VKQ243" s="168"/>
      <c r="VKR243" s="168"/>
      <c r="VKS243" s="168"/>
      <c r="VKT243" s="168"/>
      <c r="VKU243" s="168"/>
      <c r="VKV243" s="168"/>
      <c r="VKW243" s="168"/>
      <c r="VKX243" s="168"/>
      <c r="VKY243" s="168"/>
      <c r="VKZ243" s="168"/>
      <c r="VLA243" s="168"/>
      <c r="VLB243" s="168"/>
      <c r="VLC243" s="168"/>
      <c r="VLD243" s="168"/>
      <c r="VLE243" s="168"/>
      <c r="VLF243" s="168"/>
      <c r="VLG243" s="168"/>
      <c r="VLH243" s="168"/>
      <c r="VLI243" s="168"/>
      <c r="VLJ243" s="168"/>
      <c r="VLK243" s="168"/>
      <c r="VLL243" s="168"/>
      <c r="VLM243" s="168"/>
      <c r="VLN243" s="168"/>
      <c r="VLO243" s="168"/>
      <c r="VLP243" s="168"/>
      <c r="VLQ243" s="168"/>
      <c r="VLR243" s="168"/>
      <c r="VLS243" s="168"/>
      <c r="VLT243" s="168"/>
      <c r="VLU243" s="168"/>
      <c r="VLV243" s="168"/>
      <c r="VLW243" s="168"/>
      <c r="VLX243" s="168"/>
      <c r="VLY243" s="168"/>
      <c r="VLZ243" s="168"/>
      <c r="VMA243" s="168"/>
      <c r="VMB243" s="168"/>
      <c r="VMC243" s="168"/>
      <c r="VMD243" s="168"/>
      <c r="VME243" s="168"/>
      <c r="VMF243" s="168"/>
      <c r="VMG243" s="168"/>
      <c r="VMH243" s="168"/>
      <c r="VMI243" s="168"/>
      <c r="VMJ243" s="168"/>
      <c r="VMK243" s="168"/>
      <c r="VML243" s="168"/>
      <c r="VMM243" s="168"/>
      <c r="VMN243" s="168"/>
      <c r="VMO243" s="168"/>
      <c r="VMP243" s="168"/>
      <c r="VMQ243" s="168"/>
      <c r="VMR243" s="168"/>
      <c r="VMS243" s="168"/>
      <c r="VMT243" s="168"/>
      <c r="VMU243" s="168"/>
      <c r="VMV243" s="168"/>
      <c r="VMW243" s="168"/>
      <c r="VMX243" s="168"/>
      <c r="VMY243" s="168"/>
      <c r="VMZ243" s="168"/>
      <c r="VNA243" s="168"/>
      <c r="VNB243" s="168"/>
      <c r="VNC243" s="168"/>
      <c r="VND243" s="168"/>
      <c r="VNE243" s="168"/>
      <c r="VNF243" s="168"/>
      <c r="VNG243" s="168"/>
      <c r="VNH243" s="168"/>
      <c r="VNI243" s="168"/>
      <c r="VNJ243" s="168"/>
      <c r="VNK243" s="168"/>
      <c r="VNL243" s="168"/>
      <c r="VNM243" s="168"/>
      <c r="VNN243" s="168"/>
      <c r="VNO243" s="168"/>
      <c r="VNP243" s="168"/>
      <c r="VNQ243" s="168"/>
      <c r="VNR243" s="168"/>
      <c r="VNS243" s="168"/>
      <c r="VNT243" s="168"/>
      <c r="VNU243" s="168"/>
      <c r="VNV243" s="168"/>
      <c r="VNW243" s="168"/>
      <c r="VNX243" s="168"/>
      <c r="VNY243" s="168"/>
      <c r="VNZ243" s="168"/>
      <c r="VOA243" s="168"/>
      <c r="VOB243" s="168"/>
      <c r="VOC243" s="168"/>
      <c r="VOD243" s="168"/>
      <c r="VOE243" s="168"/>
      <c r="VOF243" s="168"/>
      <c r="VOG243" s="168"/>
      <c r="VOH243" s="168"/>
      <c r="VOI243" s="168"/>
      <c r="VOJ243" s="168"/>
      <c r="VOK243" s="168"/>
      <c r="VOL243" s="168"/>
      <c r="VOM243" s="168"/>
      <c r="VON243" s="168"/>
      <c r="VOO243" s="168"/>
      <c r="VOP243" s="168"/>
      <c r="VOQ243" s="168"/>
      <c r="VOR243" s="168"/>
      <c r="VOS243" s="168"/>
      <c r="VOT243" s="168"/>
      <c r="VOU243" s="168"/>
      <c r="VOV243" s="168"/>
      <c r="VOW243" s="168"/>
      <c r="VOX243" s="168"/>
      <c r="VOY243" s="168"/>
      <c r="VOZ243" s="168"/>
      <c r="VPA243" s="168"/>
      <c r="VPB243" s="168"/>
      <c r="VPC243" s="168"/>
      <c r="VPD243" s="168"/>
      <c r="VPE243" s="168"/>
      <c r="VPF243" s="168"/>
      <c r="VPG243" s="168"/>
      <c r="VPH243" s="168"/>
      <c r="VPI243" s="168"/>
      <c r="VPJ243" s="168"/>
      <c r="VPK243" s="168"/>
      <c r="VPL243" s="168"/>
      <c r="VPM243" s="168"/>
      <c r="VPN243" s="168"/>
      <c r="VPO243" s="168"/>
      <c r="VPP243" s="168"/>
      <c r="VPQ243" s="168"/>
      <c r="VPR243" s="168"/>
      <c r="VPS243" s="168"/>
      <c r="VPT243" s="168"/>
      <c r="VPU243" s="168"/>
      <c r="VPV243" s="168"/>
      <c r="VPW243" s="168"/>
      <c r="VPX243" s="168"/>
      <c r="VPY243" s="168"/>
      <c r="VPZ243" s="168"/>
      <c r="VQA243" s="168"/>
      <c r="VQB243" s="168"/>
      <c r="VQC243" s="168"/>
      <c r="VQD243" s="168"/>
      <c r="VQE243" s="168"/>
      <c r="VQF243" s="168"/>
      <c r="VQG243" s="168"/>
      <c r="VQH243" s="168"/>
      <c r="VQI243" s="168"/>
      <c r="VQJ243" s="168"/>
      <c r="VQK243" s="168"/>
      <c r="VQL243" s="168"/>
      <c r="VQM243" s="168"/>
      <c r="VQN243" s="168"/>
      <c r="VQO243" s="168"/>
      <c r="VQP243" s="168"/>
      <c r="VQQ243" s="168"/>
      <c r="VQR243" s="168"/>
      <c r="VQS243" s="168"/>
      <c r="VQT243" s="168"/>
      <c r="VQU243" s="168"/>
      <c r="VQV243" s="168"/>
      <c r="VQW243" s="168"/>
      <c r="VQX243" s="168"/>
      <c r="VQY243" s="168"/>
      <c r="VQZ243" s="168"/>
      <c r="VRA243" s="168"/>
      <c r="VRB243" s="168"/>
      <c r="VRC243" s="168"/>
      <c r="VRD243" s="168"/>
      <c r="VRE243" s="168"/>
      <c r="VRF243" s="168"/>
      <c r="VRG243" s="168"/>
      <c r="VRH243" s="168"/>
      <c r="VRI243" s="168"/>
      <c r="VRJ243" s="168"/>
      <c r="VRK243" s="168"/>
      <c r="VRL243" s="168"/>
      <c r="VRM243" s="168"/>
      <c r="VRN243" s="168"/>
      <c r="VRO243" s="168"/>
      <c r="VRP243" s="168"/>
      <c r="VRQ243" s="168"/>
      <c r="VRR243" s="168"/>
      <c r="VRS243" s="168"/>
      <c r="VRT243" s="168"/>
      <c r="VRU243" s="168"/>
      <c r="VRV243" s="168"/>
      <c r="VRW243" s="168"/>
      <c r="VRX243" s="168"/>
      <c r="VRY243" s="168"/>
      <c r="VRZ243" s="168"/>
      <c r="VSA243" s="168"/>
      <c r="VSB243" s="168"/>
      <c r="VSC243" s="168"/>
      <c r="VSD243" s="168"/>
      <c r="VSE243" s="168"/>
      <c r="VSF243" s="168"/>
      <c r="VSG243" s="168"/>
      <c r="VSH243" s="168"/>
      <c r="VSI243" s="168"/>
      <c r="VSJ243" s="168"/>
      <c r="VSK243" s="168"/>
      <c r="VSL243" s="168"/>
      <c r="VSM243" s="168"/>
      <c r="VSN243" s="168"/>
      <c r="VSO243" s="168"/>
      <c r="VSP243" s="168"/>
      <c r="VSQ243" s="168"/>
      <c r="VSR243" s="168"/>
      <c r="VSS243" s="168"/>
      <c r="VST243" s="168"/>
      <c r="VSU243" s="168"/>
      <c r="VSV243" s="168"/>
      <c r="VSW243" s="168"/>
      <c r="VSX243" s="168"/>
      <c r="VSY243" s="168"/>
      <c r="VSZ243" s="168"/>
      <c r="VTA243" s="168"/>
      <c r="VTB243" s="168"/>
      <c r="VTC243" s="168"/>
      <c r="VTD243" s="168"/>
      <c r="VTE243" s="168"/>
      <c r="VTF243" s="168"/>
      <c r="VTG243" s="168"/>
      <c r="VTH243" s="168"/>
      <c r="VTI243" s="168"/>
      <c r="VTJ243" s="168"/>
      <c r="VTK243" s="168"/>
      <c r="VTL243" s="168"/>
      <c r="VTM243" s="168"/>
      <c r="VTN243" s="168"/>
      <c r="VTO243" s="168"/>
      <c r="VTP243" s="168"/>
      <c r="VTQ243" s="168"/>
      <c r="VTR243" s="168"/>
      <c r="VTS243" s="168"/>
      <c r="VTT243" s="168"/>
      <c r="VTU243" s="168"/>
      <c r="VTV243" s="168"/>
      <c r="VTW243" s="168"/>
      <c r="VTX243" s="168"/>
      <c r="VTY243" s="168"/>
      <c r="VTZ243" s="168"/>
      <c r="VUA243" s="168"/>
      <c r="VUB243" s="168"/>
      <c r="VUC243" s="168"/>
      <c r="VUD243" s="168"/>
      <c r="VUE243" s="168"/>
      <c r="VUF243" s="168"/>
      <c r="VUG243" s="168"/>
      <c r="VUH243" s="168"/>
      <c r="VUI243" s="168"/>
      <c r="VUJ243" s="168"/>
      <c r="VUK243" s="168"/>
      <c r="VUL243" s="168"/>
      <c r="VUM243" s="168"/>
      <c r="VUN243" s="168"/>
      <c r="VUO243" s="168"/>
      <c r="VUP243" s="168"/>
      <c r="VUQ243" s="168"/>
      <c r="VUR243" s="168"/>
      <c r="VUS243" s="168"/>
      <c r="VUT243" s="168"/>
      <c r="VUU243" s="168"/>
      <c r="VUV243" s="168"/>
      <c r="VUW243" s="168"/>
      <c r="VUX243" s="168"/>
      <c r="VUY243" s="168"/>
      <c r="VUZ243" s="168"/>
      <c r="VVA243" s="168"/>
      <c r="VVB243" s="168"/>
      <c r="VVC243" s="168"/>
      <c r="VVD243" s="168"/>
      <c r="VVE243" s="168"/>
      <c r="VVF243" s="168"/>
      <c r="VVG243" s="168"/>
      <c r="VVH243" s="168"/>
      <c r="VVI243" s="168"/>
      <c r="VVJ243" s="168"/>
      <c r="VVK243" s="168"/>
      <c r="VVL243" s="168"/>
      <c r="VVM243" s="168"/>
      <c r="VVN243" s="168"/>
      <c r="VVO243" s="168"/>
      <c r="VVP243" s="168"/>
      <c r="VVQ243" s="168"/>
      <c r="VVR243" s="168"/>
      <c r="VVS243" s="168"/>
      <c r="VVT243" s="168"/>
      <c r="VVU243" s="168"/>
      <c r="VVV243" s="168"/>
      <c r="VVW243" s="168"/>
      <c r="VVX243" s="168"/>
      <c r="VVY243" s="168"/>
      <c r="VVZ243" s="168"/>
      <c r="VWA243" s="168"/>
      <c r="VWB243" s="168"/>
      <c r="VWC243" s="168"/>
      <c r="VWD243" s="168"/>
      <c r="VWE243" s="168"/>
      <c r="VWF243" s="168"/>
      <c r="VWG243" s="168"/>
      <c r="VWH243" s="168"/>
      <c r="VWI243" s="168"/>
      <c r="VWJ243" s="168"/>
      <c r="VWK243" s="168"/>
      <c r="VWL243" s="168"/>
      <c r="VWM243" s="168"/>
      <c r="VWN243" s="168"/>
      <c r="VWO243" s="168"/>
      <c r="VWP243" s="168"/>
      <c r="VWQ243" s="168"/>
      <c r="VWR243" s="168"/>
      <c r="VWS243" s="168"/>
      <c r="VWT243" s="168"/>
      <c r="VWU243" s="168"/>
      <c r="VWV243" s="168"/>
      <c r="VWW243" s="168"/>
      <c r="VWX243" s="168"/>
      <c r="VWY243" s="168"/>
      <c r="VWZ243" s="168"/>
      <c r="VXA243" s="168"/>
      <c r="VXB243" s="168"/>
      <c r="VXC243" s="168"/>
      <c r="VXD243" s="168"/>
      <c r="VXE243" s="168"/>
      <c r="VXF243" s="168"/>
      <c r="VXG243" s="168"/>
      <c r="VXH243" s="168"/>
      <c r="VXI243" s="168"/>
      <c r="VXJ243" s="168"/>
      <c r="VXK243" s="168"/>
      <c r="VXL243" s="168"/>
      <c r="VXM243" s="168"/>
      <c r="VXN243" s="168"/>
      <c r="VXO243" s="168"/>
      <c r="VXP243" s="168"/>
      <c r="VXQ243" s="168"/>
      <c r="VXR243" s="168"/>
      <c r="VXS243" s="168"/>
      <c r="VXT243" s="168"/>
      <c r="VXU243" s="168"/>
      <c r="VXV243" s="168"/>
      <c r="VXW243" s="168"/>
      <c r="VXX243" s="168"/>
      <c r="VXY243" s="168"/>
      <c r="VXZ243" s="168"/>
      <c r="VYA243" s="168"/>
      <c r="VYB243" s="168"/>
      <c r="VYC243" s="168"/>
      <c r="VYD243" s="168"/>
      <c r="VYE243" s="168"/>
      <c r="VYF243" s="168"/>
      <c r="VYG243" s="168"/>
      <c r="VYH243" s="168"/>
      <c r="VYI243" s="168"/>
      <c r="VYJ243" s="168"/>
      <c r="VYK243" s="168"/>
      <c r="VYL243" s="168"/>
      <c r="VYM243" s="168"/>
      <c r="VYN243" s="168"/>
      <c r="VYO243" s="168"/>
      <c r="VYP243" s="168"/>
      <c r="VYQ243" s="168"/>
      <c r="VYR243" s="168"/>
      <c r="VYS243" s="168"/>
      <c r="VYT243" s="168"/>
      <c r="VYU243" s="168"/>
      <c r="VYV243" s="168"/>
      <c r="VYW243" s="168"/>
      <c r="VYX243" s="168"/>
      <c r="VYY243" s="168"/>
      <c r="VYZ243" s="168"/>
      <c r="VZA243" s="168"/>
      <c r="VZB243" s="168"/>
      <c r="VZC243" s="168"/>
      <c r="VZD243" s="168"/>
      <c r="VZE243" s="168"/>
      <c r="VZF243" s="168"/>
      <c r="VZG243" s="168"/>
      <c r="VZH243" s="168"/>
      <c r="VZI243" s="168"/>
      <c r="VZJ243" s="168"/>
      <c r="VZK243" s="168"/>
      <c r="VZL243" s="168"/>
      <c r="VZM243" s="168"/>
      <c r="VZN243" s="168"/>
      <c r="VZO243" s="168"/>
      <c r="VZP243" s="168"/>
      <c r="VZQ243" s="168"/>
      <c r="VZR243" s="168"/>
      <c r="VZS243" s="168"/>
      <c r="VZT243" s="168"/>
      <c r="VZU243" s="168"/>
      <c r="VZV243" s="168"/>
      <c r="VZW243" s="168"/>
      <c r="VZX243" s="168"/>
      <c r="VZY243" s="168"/>
      <c r="VZZ243" s="168"/>
      <c r="WAA243" s="168"/>
      <c r="WAB243" s="168"/>
      <c r="WAC243" s="168"/>
      <c r="WAD243" s="168"/>
      <c r="WAE243" s="168"/>
      <c r="WAF243" s="168"/>
      <c r="WAG243" s="168"/>
      <c r="WAH243" s="168"/>
      <c r="WAI243" s="168"/>
      <c r="WAJ243" s="168"/>
      <c r="WAK243" s="168"/>
      <c r="WAL243" s="168"/>
      <c r="WAM243" s="168"/>
      <c r="WAN243" s="168"/>
      <c r="WAO243" s="168"/>
      <c r="WAP243" s="168"/>
      <c r="WAQ243" s="168"/>
      <c r="WAR243" s="168"/>
      <c r="WAS243" s="168"/>
      <c r="WAT243" s="168"/>
      <c r="WAU243" s="168"/>
      <c r="WAV243" s="168"/>
      <c r="WAW243" s="168"/>
      <c r="WAX243" s="168"/>
      <c r="WAY243" s="168"/>
      <c r="WAZ243" s="168"/>
      <c r="WBA243" s="168"/>
      <c r="WBB243" s="168"/>
      <c r="WBC243" s="168"/>
      <c r="WBD243" s="168"/>
      <c r="WBE243" s="168"/>
      <c r="WBF243" s="168"/>
      <c r="WBG243" s="168"/>
      <c r="WBH243" s="168"/>
      <c r="WBI243" s="168"/>
      <c r="WBJ243" s="168"/>
      <c r="WBK243" s="168"/>
      <c r="WBL243" s="168"/>
      <c r="WBM243" s="168"/>
      <c r="WBN243" s="168"/>
      <c r="WBO243" s="168"/>
      <c r="WBP243" s="168"/>
      <c r="WBQ243" s="168"/>
      <c r="WBR243" s="168"/>
      <c r="WBS243" s="168"/>
      <c r="WBT243" s="168"/>
      <c r="WBU243" s="168"/>
      <c r="WBV243" s="168"/>
      <c r="WBW243" s="168"/>
      <c r="WBX243" s="168"/>
      <c r="WBY243" s="168"/>
      <c r="WBZ243" s="168"/>
      <c r="WCA243" s="168"/>
      <c r="WCB243" s="168"/>
      <c r="WCC243" s="168"/>
      <c r="WCD243" s="168"/>
      <c r="WCE243" s="168"/>
      <c r="WCF243" s="168"/>
      <c r="WCG243" s="168"/>
      <c r="WCH243" s="168"/>
      <c r="WCI243" s="168"/>
      <c r="WCJ243" s="168"/>
      <c r="WCK243" s="168"/>
      <c r="WCL243" s="168"/>
      <c r="WCM243" s="168"/>
      <c r="WCN243" s="168"/>
      <c r="WCO243" s="168"/>
      <c r="WCP243" s="168"/>
      <c r="WCQ243" s="168"/>
      <c r="WCR243" s="168"/>
      <c r="WCS243" s="168"/>
      <c r="WCT243" s="168"/>
      <c r="WCU243" s="168"/>
      <c r="WCV243" s="168"/>
      <c r="WCW243" s="168"/>
      <c r="WCX243" s="168"/>
      <c r="WCY243" s="168"/>
      <c r="WCZ243" s="168"/>
      <c r="WDA243" s="168"/>
      <c r="WDB243" s="168"/>
      <c r="WDC243" s="168"/>
      <c r="WDD243" s="168"/>
      <c r="WDE243" s="168"/>
      <c r="WDF243" s="168"/>
      <c r="WDG243" s="168"/>
      <c r="WDH243" s="168"/>
      <c r="WDI243" s="168"/>
      <c r="WDJ243" s="168"/>
      <c r="WDK243" s="168"/>
      <c r="WDL243" s="168"/>
      <c r="WDM243" s="168"/>
      <c r="WDN243" s="168"/>
      <c r="WDO243" s="168"/>
      <c r="WDP243" s="168"/>
      <c r="WDQ243" s="168"/>
      <c r="WDR243" s="168"/>
      <c r="WDS243" s="168"/>
      <c r="WDT243" s="168"/>
      <c r="WDU243" s="168"/>
      <c r="WDV243" s="168"/>
      <c r="WDW243" s="168"/>
      <c r="WDX243" s="168"/>
      <c r="WDY243" s="168"/>
      <c r="WDZ243" s="168"/>
      <c r="WEA243" s="168"/>
      <c r="WEB243" s="168"/>
      <c r="WEC243" s="168"/>
      <c r="WED243" s="168"/>
      <c r="WEE243" s="168"/>
      <c r="WEF243" s="168"/>
      <c r="WEG243" s="168"/>
      <c r="WEH243" s="168"/>
      <c r="WEI243" s="168"/>
      <c r="WEJ243" s="168"/>
      <c r="WEK243" s="168"/>
      <c r="WEL243" s="168"/>
      <c r="WEM243" s="168"/>
      <c r="WEN243" s="168"/>
      <c r="WEO243" s="168"/>
      <c r="WEP243" s="168"/>
      <c r="WEQ243" s="168"/>
      <c r="WER243" s="168"/>
      <c r="WES243" s="168"/>
      <c r="WET243" s="168"/>
      <c r="WEU243" s="168"/>
      <c r="WEV243" s="168"/>
      <c r="WEW243" s="168"/>
      <c r="WEX243" s="168"/>
      <c r="WEY243" s="168"/>
      <c r="WEZ243" s="168"/>
      <c r="WFA243" s="168"/>
      <c r="WFB243" s="168"/>
      <c r="WFC243" s="168"/>
      <c r="WFD243" s="168"/>
      <c r="WFE243" s="168"/>
      <c r="WFF243" s="168"/>
      <c r="WFG243" s="168"/>
      <c r="WFH243" s="168"/>
      <c r="WFI243" s="168"/>
      <c r="WFJ243" s="168"/>
      <c r="WFK243" s="168"/>
      <c r="WFL243" s="168"/>
      <c r="WFM243" s="168"/>
      <c r="WFN243" s="168"/>
      <c r="WFO243" s="168"/>
      <c r="WFP243" s="168"/>
      <c r="WFQ243" s="168"/>
      <c r="WFR243" s="168"/>
      <c r="WFS243" s="168"/>
      <c r="WFT243" s="168"/>
      <c r="WFU243" s="168"/>
      <c r="WFV243" s="168"/>
      <c r="WFW243" s="168"/>
      <c r="WFX243" s="168"/>
      <c r="WFY243" s="168"/>
      <c r="WFZ243" s="168"/>
      <c r="WGA243" s="168"/>
      <c r="WGB243" s="168"/>
      <c r="WGC243" s="168"/>
      <c r="WGD243" s="168"/>
      <c r="WGE243" s="168"/>
      <c r="WGF243" s="168"/>
      <c r="WGG243" s="168"/>
      <c r="WGH243" s="168"/>
      <c r="WGI243" s="168"/>
      <c r="WGJ243" s="168"/>
      <c r="WGK243" s="168"/>
      <c r="WGL243" s="168"/>
      <c r="WGM243" s="168"/>
      <c r="WGN243" s="168"/>
      <c r="WGO243" s="168"/>
      <c r="WGP243" s="168"/>
      <c r="WGQ243" s="168"/>
      <c r="WGR243" s="168"/>
      <c r="WGS243" s="168"/>
      <c r="WGT243" s="168"/>
      <c r="WGU243" s="168"/>
      <c r="WGV243" s="168"/>
      <c r="WGW243" s="168"/>
      <c r="WGX243" s="168"/>
      <c r="WGY243" s="168"/>
      <c r="WGZ243" s="168"/>
      <c r="WHA243" s="168"/>
      <c r="WHB243" s="168"/>
      <c r="WHC243" s="168"/>
      <c r="WHD243" s="168"/>
      <c r="WHE243" s="168"/>
      <c r="WHF243" s="168"/>
      <c r="WHG243" s="168"/>
      <c r="WHH243" s="168"/>
      <c r="WHI243" s="168"/>
      <c r="WHJ243" s="168"/>
      <c r="WHK243" s="168"/>
      <c r="WHL243" s="168"/>
      <c r="WHM243" s="168"/>
      <c r="WHN243" s="168"/>
      <c r="WHO243" s="168"/>
      <c r="WHP243" s="168"/>
      <c r="WHQ243" s="168"/>
      <c r="WHR243" s="168"/>
      <c r="WHS243" s="168"/>
      <c r="WHT243" s="168"/>
      <c r="WHU243" s="168"/>
      <c r="WHV243" s="168"/>
      <c r="WHW243" s="168"/>
      <c r="WHX243" s="168"/>
      <c r="WHY243" s="168"/>
      <c r="WHZ243" s="168"/>
      <c r="WIA243" s="168"/>
      <c r="WIB243" s="168"/>
      <c r="WIC243" s="168"/>
      <c r="WID243" s="168"/>
      <c r="WIE243" s="168"/>
      <c r="WIF243" s="168"/>
      <c r="WIG243" s="168"/>
      <c r="WIH243" s="168"/>
      <c r="WII243" s="168"/>
      <c r="WIJ243" s="168"/>
      <c r="WIK243" s="168"/>
      <c r="WIL243" s="168"/>
      <c r="WIM243" s="168"/>
      <c r="WIN243" s="168"/>
      <c r="WIO243" s="168"/>
      <c r="WIP243" s="168"/>
      <c r="WIQ243" s="168"/>
      <c r="WIR243" s="168"/>
      <c r="WIS243" s="168"/>
      <c r="WIT243" s="168"/>
      <c r="WIU243" s="168"/>
      <c r="WIV243" s="168"/>
      <c r="WIW243" s="168"/>
      <c r="WIX243" s="168"/>
      <c r="WIY243" s="168"/>
      <c r="WIZ243" s="168"/>
      <c r="WJA243" s="168"/>
      <c r="WJB243" s="168"/>
      <c r="WJC243" s="168"/>
      <c r="WJD243" s="168"/>
      <c r="WJE243" s="168"/>
      <c r="WJF243" s="168"/>
      <c r="WJG243" s="168"/>
      <c r="WJH243" s="168"/>
      <c r="WJI243" s="168"/>
      <c r="WJJ243" s="168"/>
      <c r="WJK243" s="168"/>
      <c r="WJL243" s="168"/>
      <c r="WJM243" s="168"/>
      <c r="WJN243" s="168"/>
      <c r="WJO243" s="168"/>
      <c r="WJP243" s="168"/>
      <c r="WJQ243" s="168"/>
      <c r="WJR243" s="168"/>
      <c r="WJS243" s="168"/>
      <c r="WJT243" s="168"/>
      <c r="WJU243" s="168"/>
      <c r="WJV243" s="168"/>
      <c r="WJW243" s="168"/>
      <c r="WJX243" s="168"/>
      <c r="WJY243" s="168"/>
      <c r="WJZ243" s="168"/>
      <c r="WKA243" s="168"/>
      <c r="WKB243" s="168"/>
      <c r="WKC243" s="168"/>
      <c r="WKD243" s="168"/>
      <c r="WKE243" s="168"/>
      <c r="WKF243" s="168"/>
      <c r="WKG243" s="168"/>
      <c r="WKH243" s="168"/>
      <c r="WKI243" s="168"/>
      <c r="WKJ243" s="168"/>
      <c r="WKK243" s="168"/>
      <c r="WKL243" s="168"/>
      <c r="WKM243" s="168"/>
      <c r="WKN243" s="168"/>
      <c r="WKO243" s="168"/>
      <c r="WKP243" s="168"/>
      <c r="WKQ243" s="168"/>
      <c r="WKR243" s="168"/>
      <c r="WKS243" s="168"/>
      <c r="WKT243" s="168"/>
      <c r="WKU243" s="168"/>
      <c r="WKV243" s="168"/>
      <c r="WKW243" s="168"/>
      <c r="WKX243" s="168"/>
      <c r="WKY243" s="168"/>
      <c r="WKZ243" s="168"/>
      <c r="WLA243" s="168"/>
      <c r="WLB243" s="168"/>
      <c r="WLC243" s="168"/>
      <c r="WLD243" s="168"/>
      <c r="WLE243" s="168"/>
      <c r="WLF243" s="168"/>
      <c r="WLG243" s="168"/>
      <c r="WLH243" s="168"/>
      <c r="WLI243" s="168"/>
      <c r="WLJ243" s="168"/>
      <c r="WLK243" s="168"/>
      <c r="WLL243" s="168"/>
      <c r="WLM243" s="168"/>
      <c r="WLN243" s="168"/>
      <c r="WLO243" s="168"/>
      <c r="WLP243" s="168"/>
      <c r="WLQ243" s="168"/>
      <c r="WLR243" s="168"/>
      <c r="WLS243" s="168"/>
      <c r="WLT243" s="168"/>
      <c r="WLU243" s="168"/>
      <c r="WLV243" s="168"/>
      <c r="WLW243" s="168"/>
      <c r="WLX243" s="168"/>
      <c r="WLY243" s="168"/>
      <c r="WLZ243" s="168"/>
      <c r="WMA243" s="168"/>
      <c r="WMB243" s="168"/>
      <c r="WMC243" s="168"/>
      <c r="WMD243" s="168"/>
      <c r="WME243" s="168"/>
      <c r="WMF243" s="168"/>
      <c r="WMG243" s="168"/>
      <c r="WMH243" s="168"/>
      <c r="WMI243" s="168"/>
      <c r="WMJ243" s="168"/>
      <c r="WMK243" s="168"/>
      <c r="WML243" s="168"/>
      <c r="WMM243" s="168"/>
      <c r="WMN243" s="168"/>
      <c r="WMO243" s="168"/>
      <c r="WMP243" s="168"/>
      <c r="WMQ243" s="168"/>
      <c r="WMR243" s="168"/>
      <c r="WMS243" s="168"/>
      <c r="WMT243" s="168"/>
      <c r="WMU243" s="168"/>
      <c r="WMV243" s="168"/>
      <c r="WMW243" s="168"/>
      <c r="WMX243" s="168"/>
      <c r="WMY243" s="168"/>
      <c r="WMZ243" s="168"/>
      <c r="WNA243" s="168"/>
      <c r="WNB243" s="168"/>
      <c r="WNC243" s="168"/>
      <c r="WND243" s="168"/>
      <c r="WNE243" s="168"/>
      <c r="WNF243" s="168"/>
      <c r="WNG243" s="168"/>
      <c r="WNH243" s="168"/>
      <c r="WNI243" s="168"/>
      <c r="WNJ243" s="168"/>
      <c r="WNK243" s="168"/>
      <c r="WNL243" s="168"/>
      <c r="WNM243" s="168"/>
      <c r="WNN243" s="168"/>
      <c r="WNO243" s="168"/>
      <c r="WNP243" s="168"/>
      <c r="WNQ243" s="168"/>
      <c r="WNR243" s="168"/>
      <c r="WNS243" s="168"/>
      <c r="WNT243" s="168"/>
      <c r="WNU243" s="168"/>
      <c r="WNV243" s="168"/>
      <c r="WNW243" s="168"/>
      <c r="WNX243" s="168"/>
      <c r="WNY243" s="168"/>
      <c r="WNZ243" s="168"/>
      <c r="WOA243" s="168"/>
      <c r="WOB243" s="168"/>
      <c r="WOC243" s="168"/>
      <c r="WOD243" s="168"/>
      <c r="WOE243" s="168"/>
      <c r="WOF243" s="168"/>
      <c r="WOG243" s="168"/>
      <c r="WOH243" s="168"/>
      <c r="WOI243" s="168"/>
      <c r="WOJ243" s="168"/>
      <c r="WOK243" s="168"/>
      <c r="WOL243" s="168"/>
      <c r="WOM243" s="168"/>
      <c r="WON243" s="168"/>
      <c r="WOO243" s="168"/>
      <c r="WOP243" s="168"/>
      <c r="WOQ243" s="168"/>
      <c r="WOR243" s="168"/>
      <c r="WOS243" s="168"/>
      <c r="WOT243" s="168"/>
      <c r="WOU243" s="168"/>
      <c r="WOV243" s="168"/>
      <c r="WOW243" s="168"/>
      <c r="WOX243" s="168"/>
      <c r="WOY243" s="168"/>
      <c r="WOZ243" s="168"/>
      <c r="WPA243" s="168"/>
      <c r="WPB243" s="168"/>
      <c r="WPC243" s="168"/>
      <c r="WPD243" s="168"/>
      <c r="WPE243" s="168"/>
      <c r="WPF243" s="168"/>
      <c r="WPG243" s="168"/>
      <c r="WPH243" s="168"/>
      <c r="WPI243" s="168"/>
      <c r="WPJ243" s="168"/>
      <c r="WPK243" s="168"/>
      <c r="WPL243" s="168"/>
      <c r="WPM243" s="168"/>
      <c r="WPN243" s="168"/>
      <c r="WPO243" s="168"/>
      <c r="WPP243" s="168"/>
      <c r="WPQ243" s="168"/>
      <c r="WPR243" s="168"/>
      <c r="WPS243" s="168"/>
      <c r="WPT243" s="168"/>
      <c r="WPU243" s="168"/>
      <c r="WPV243" s="168"/>
      <c r="WPW243" s="168"/>
      <c r="WPX243" s="168"/>
      <c r="WPY243" s="168"/>
      <c r="WPZ243" s="168"/>
      <c r="WQA243" s="168"/>
      <c r="WQB243" s="168"/>
      <c r="WQC243" s="168"/>
      <c r="WQD243" s="168"/>
      <c r="WQE243" s="168"/>
      <c r="WQF243" s="168"/>
      <c r="WQG243" s="168"/>
      <c r="WQH243" s="168"/>
      <c r="WQI243" s="168"/>
      <c r="WQJ243" s="168"/>
      <c r="WQK243" s="168"/>
      <c r="WQL243" s="168"/>
      <c r="WQM243" s="168"/>
      <c r="WQN243" s="168"/>
      <c r="WQO243" s="168"/>
      <c r="WQP243" s="168"/>
      <c r="WQQ243" s="168"/>
      <c r="WQR243" s="168"/>
      <c r="WQS243" s="168"/>
      <c r="WQT243" s="168"/>
      <c r="WQU243" s="168"/>
      <c r="WQV243" s="168"/>
      <c r="WQW243" s="168"/>
      <c r="WQX243" s="168"/>
      <c r="WQY243" s="168"/>
      <c r="WQZ243" s="168"/>
      <c r="WRA243" s="168"/>
      <c r="WRB243" s="168"/>
      <c r="WRC243" s="168"/>
      <c r="WRD243" s="168"/>
      <c r="WRE243" s="168"/>
      <c r="WRF243" s="168"/>
      <c r="WRG243" s="168"/>
      <c r="WRH243" s="168"/>
      <c r="WRI243" s="168"/>
      <c r="WRJ243" s="168"/>
      <c r="WRK243" s="168"/>
      <c r="WRL243" s="168"/>
      <c r="WRM243" s="168"/>
      <c r="WRN243" s="168"/>
      <c r="WRO243" s="168"/>
      <c r="WRP243" s="168"/>
      <c r="WRQ243" s="168"/>
      <c r="WRR243" s="168"/>
      <c r="WRS243" s="168"/>
      <c r="WRT243" s="168"/>
      <c r="WRU243" s="168"/>
      <c r="WRV243" s="168"/>
      <c r="WRW243" s="168"/>
      <c r="WRX243" s="168"/>
      <c r="WRY243" s="168"/>
      <c r="WRZ243" s="168"/>
      <c r="WSA243" s="168"/>
      <c r="WSB243" s="168"/>
      <c r="WSC243" s="168"/>
      <c r="WSD243" s="168"/>
      <c r="WSE243" s="168"/>
      <c r="WSF243" s="168"/>
      <c r="WSG243" s="168"/>
      <c r="WSH243" s="168"/>
      <c r="WSI243" s="168"/>
      <c r="WSJ243" s="168"/>
      <c r="WSK243" s="168"/>
      <c r="WSL243" s="168"/>
      <c r="WSM243" s="168"/>
      <c r="WSN243" s="168"/>
      <c r="WSO243" s="168"/>
      <c r="WSP243" s="168"/>
      <c r="WSQ243" s="168"/>
      <c r="WSR243" s="168"/>
      <c r="WSS243" s="168"/>
      <c r="WST243" s="168"/>
      <c r="WSU243" s="168"/>
      <c r="WSV243" s="168"/>
      <c r="WSW243" s="168"/>
      <c r="WSX243" s="168"/>
      <c r="WSY243" s="168"/>
      <c r="WSZ243" s="168"/>
      <c r="WTA243" s="168"/>
      <c r="WTB243" s="168"/>
      <c r="WTC243" s="168"/>
      <c r="WTD243" s="168"/>
      <c r="WTE243" s="168"/>
      <c r="WTF243" s="168"/>
      <c r="WTG243" s="168"/>
      <c r="WTH243" s="168"/>
      <c r="WTI243" s="168"/>
      <c r="WTJ243" s="168"/>
      <c r="WTK243" s="168"/>
      <c r="WTL243" s="168"/>
      <c r="WTM243" s="168"/>
      <c r="WTN243" s="168"/>
      <c r="WTO243" s="168"/>
      <c r="WTP243" s="168"/>
      <c r="WTQ243" s="168"/>
      <c r="WTR243" s="168"/>
      <c r="WTS243" s="168"/>
      <c r="WTT243" s="168"/>
      <c r="WTU243" s="168"/>
      <c r="WTV243" s="168"/>
      <c r="WTW243" s="168"/>
      <c r="WTX243" s="168"/>
      <c r="WTY243" s="168"/>
      <c r="WTZ243" s="168"/>
      <c r="WUA243" s="168"/>
      <c r="WUB243" s="168"/>
      <c r="WUC243" s="168"/>
      <c r="WUD243" s="168"/>
      <c r="WUE243" s="168"/>
      <c r="WUF243" s="168"/>
      <c r="WUG243" s="168"/>
      <c r="WUH243" s="168"/>
      <c r="WUI243" s="168"/>
      <c r="WUJ243" s="168"/>
      <c r="WUK243" s="168"/>
      <c r="WUL243" s="168"/>
      <c r="WUM243" s="168"/>
      <c r="WUN243" s="168"/>
      <c r="WUO243" s="168"/>
      <c r="WUP243" s="168"/>
      <c r="WUQ243" s="168"/>
      <c r="WUR243" s="168"/>
      <c r="WUS243" s="168"/>
      <c r="WUT243" s="168"/>
      <c r="WUU243" s="168"/>
      <c r="WUV243" s="168"/>
      <c r="WUW243" s="168"/>
      <c r="WUX243" s="168"/>
      <c r="WUY243" s="168"/>
      <c r="WUZ243" s="168"/>
      <c r="WVA243" s="168"/>
      <c r="WVB243" s="168"/>
      <c r="WVC243" s="168"/>
      <c r="WVD243" s="168"/>
      <c r="WVE243" s="168"/>
      <c r="WVF243" s="168"/>
      <c r="WVG243" s="168"/>
      <c r="WVH243" s="168"/>
      <c r="WVI243" s="168"/>
      <c r="WVJ243" s="168"/>
      <c r="WVK243" s="168"/>
      <c r="WVL243" s="168"/>
      <c r="WVM243" s="168"/>
      <c r="WVN243" s="168"/>
      <c r="WVO243" s="168"/>
      <c r="WVP243" s="168"/>
      <c r="WVQ243" s="168"/>
      <c r="WVR243" s="168"/>
      <c r="WVS243" s="168"/>
      <c r="WVT243" s="168"/>
      <c r="WVU243" s="168"/>
      <c r="WVV243" s="168"/>
      <c r="WVW243" s="168"/>
      <c r="WVX243" s="168"/>
      <c r="WVY243" s="168"/>
      <c r="WVZ243" s="168"/>
      <c r="WWA243" s="168"/>
      <c r="WWB243" s="168"/>
      <c r="WWC243" s="168"/>
      <c r="WWD243" s="168"/>
      <c r="WWE243" s="168"/>
      <c r="WWF243" s="168"/>
      <c r="WWG243" s="168"/>
      <c r="WWH243" s="168"/>
      <c r="WWI243" s="168"/>
      <c r="WWJ243" s="168"/>
      <c r="WWK243" s="168"/>
      <c r="WWL243" s="168"/>
      <c r="WWM243" s="168"/>
      <c r="WWN243" s="168"/>
      <c r="WWO243" s="168"/>
      <c r="WWP243" s="168"/>
      <c r="WWQ243" s="168"/>
      <c r="WWR243" s="168"/>
      <c r="WWS243" s="168"/>
      <c r="WWT243" s="168"/>
      <c r="WWU243" s="168"/>
      <c r="WWV243" s="168"/>
      <c r="WWW243" s="168"/>
      <c r="WWX243" s="168"/>
      <c r="WWY243" s="168"/>
      <c r="WWZ243" s="168"/>
      <c r="WXA243" s="168"/>
      <c r="WXB243" s="168"/>
      <c r="WXC243" s="168"/>
      <c r="WXD243" s="168"/>
      <c r="WXE243" s="168"/>
      <c r="WXF243" s="168"/>
      <c r="WXG243" s="168"/>
      <c r="WXH243" s="168"/>
      <c r="WXI243" s="168"/>
      <c r="WXJ243" s="168"/>
      <c r="WXK243" s="168"/>
      <c r="WXL243" s="168"/>
      <c r="WXM243" s="168"/>
      <c r="WXN243" s="168"/>
      <c r="WXO243" s="168"/>
      <c r="WXP243" s="168"/>
      <c r="WXQ243" s="168"/>
      <c r="WXR243" s="168"/>
      <c r="WXS243" s="168"/>
      <c r="WXT243" s="168"/>
      <c r="WXU243" s="168"/>
      <c r="WXV243" s="168"/>
      <c r="WXW243" s="168"/>
      <c r="WXX243" s="168"/>
      <c r="WXY243" s="168"/>
      <c r="WXZ243" s="168"/>
      <c r="WYA243" s="168"/>
      <c r="WYB243" s="168"/>
      <c r="WYC243" s="168"/>
      <c r="WYD243" s="168"/>
      <c r="WYE243" s="168"/>
      <c r="WYF243" s="168"/>
      <c r="WYG243" s="168"/>
      <c r="WYH243" s="168"/>
      <c r="WYI243" s="168"/>
      <c r="WYJ243" s="168"/>
      <c r="WYK243" s="168"/>
      <c r="WYL243" s="168"/>
      <c r="WYM243" s="168"/>
      <c r="WYN243" s="168"/>
      <c r="WYO243" s="168"/>
      <c r="WYP243" s="168"/>
      <c r="WYQ243" s="168"/>
      <c r="WYR243" s="168"/>
      <c r="WYS243" s="168"/>
      <c r="WYT243" s="168"/>
      <c r="WYU243" s="168"/>
      <c r="WYV243" s="168"/>
      <c r="WYW243" s="168"/>
      <c r="WYX243" s="168"/>
      <c r="WYY243" s="168"/>
      <c r="WYZ243" s="168"/>
      <c r="WZA243" s="168"/>
      <c r="WZB243" s="168"/>
      <c r="WZC243" s="168"/>
      <c r="WZD243" s="168"/>
      <c r="WZE243" s="168"/>
      <c r="WZF243" s="168"/>
      <c r="WZG243" s="168"/>
      <c r="WZH243" s="168"/>
      <c r="WZI243" s="168"/>
      <c r="WZJ243" s="168"/>
      <c r="WZK243" s="168"/>
      <c r="WZL243" s="168"/>
      <c r="WZM243" s="168"/>
      <c r="WZN243" s="168"/>
      <c r="WZO243" s="168"/>
      <c r="WZP243" s="168"/>
      <c r="WZQ243" s="168"/>
      <c r="WZR243" s="168"/>
      <c r="WZS243" s="168"/>
      <c r="WZT243" s="168"/>
      <c r="WZU243" s="168"/>
      <c r="WZV243" s="168"/>
      <c r="WZW243" s="168"/>
      <c r="WZX243" s="168"/>
      <c r="WZY243" s="168"/>
      <c r="WZZ243" s="168"/>
      <c r="XAA243" s="168"/>
      <c r="XAB243" s="168"/>
      <c r="XAC243" s="168"/>
      <c r="XAD243" s="168"/>
      <c r="XAE243" s="168"/>
      <c r="XAF243" s="168"/>
      <c r="XAG243" s="168"/>
      <c r="XAH243" s="168"/>
      <c r="XAI243" s="168"/>
      <c r="XAJ243" s="168"/>
      <c r="XAK243" s="168"/>
      <c r="XAL243" s="168"/>
      <c r="XAM243" s="168"/>
      <c r="XAN243" s="168"/>
      <c r="XAO243" s="168"/>
      <c r="XAP243" s="168"/>
      <c r="XAQ243" s="168"/>
      <c r="XAR243" s="168"/>
      <c r="XAS243" s="168"/>
      <c r="XAT243" s="168"/>
      <c r="XAU243" s="168"/>
      <c r="XAV243" s="168"/>
      <c r="XAW243" s="168"/>
      <c r="XAX243" s="168"/>
      <c r="XAY243" s="168"/>
      <c r="XAZ243" s="168"/>
      <c r="XBA243" s="168"/>
      <c r="XBB243" s="168"/>
      <c r="XBC243" s="168"/>
      <c r="XBD243" s="168"/>
      <c r="XBE243" s="168"/>
      <c r="XBF243" s="168"/>
      <c r="XBG243" s="168"/>
      <c r="XBH243" s="168"/>
      <c r="XBI243" s="168"/>
      <c r="XBJ243" s="168"/>
      <c r="XBK243" s="168"/>
      <c r="XBL243" s="168"/>
      <c r="XBM243" s="168"/>
      <c r="XBN243" s="168"/>
      <c r="XBO243" s="168"/>
      <c r="XBP243" s="168"/>
      <c r="XBQ243" s="168"/>
      <c r="XBR243" s="168"/>
      <c r="XBS243" s="168"/>
      <c r="XBT243" s="168"/>
      <c r="XBU243" s="168"/>
      <c r="XBV243" s="168"/>
      <c r="XBW243" s="168"/>
      <c r="XBX243" s="168"/>
      <c r="XBY243" s="168"/>
      <c r="XBZ243" s="168"/>
      <c r="XCA243" s="168"/>
      <c r="XCB243" s="168"/>
      <c r="XCC243" s="168"/>
      <c r="XCD243" s="168"/>
      <c r="XCE243" s="168"/>
      <c r="XCF243" s="168"/>
      <c r="XCG243" s="168"/>
      <c r="XCH243" s="168"/>
      <c r="XCI243" s="168"/>
      <c r="XCJ243" s="168"/>
      <c r="XCK243" s="168"/>
      <c r="XCL243" s="168"/>
      <c r="XCM243" s="168"/>
      <c r="XCN243" s="168"/>
      <c r="XCO243" s="168"/>
      <c r="XCP243" s="168"/>
      <c r="XCQ243" s="168"/>
      <c r="XCR243" s="168"/>
      <c r="XCS243" s="168"/>
      <c r="XCT243" s="168"/>
      <c r="XCU243" s="168"/>
      <c r="XCV243" s="168"/>
      <c r="XCW243" s="168"/>
      <c r="XCX243" s="168"/>
      <c r="XCY243" s="168"/>
      <c r="XCZ243" s="168"/>
      <c r="XDA243" s="168"/>
      <c r="XDB243" s="168"/>
      <c r="XDC243" s="168"/>
      <c r="XDD243" s="168"/>
      <c r="XDE243" s="168"/>
      <c r="XDF243" s="168"/>
      <c r="XDG243" s="168"/>
      <c r="XDH243" s="168"/>
      <c r="XDI243" s="168"/>
      <c r="XDJ243" s="168"/>
      <c r="XDK243" s="168"/>
      <c r="XDL243" s="168"/>
      <c r="XDM243" s="168"/>
      <c r="XDN243" s="168"/>
      <c r="XDO243" s="168"/>
      <c r="XDP243" s="168"/>
      <c r="XDQ243" s="168"/>
      <c r="XDR243" s="168"/>
      <c r="XDS243" s="168"/>
      <c r="XDT243" s="168"/>
      <c r="XDU243" s="168"/>
      <c r="XDV243" s="168"/>
      <c r="XDW243" s="168"/>
      <c r="XDX243" s="168"/>
      <c r="XDY243" s="168"/>
      <c r="XDZ243" s="168"/>
      <c r="XEA243" s="168"/>
      <c r="XEB243" s="168"/>
      <c r="XEC243" s="168"/>
      <c r="XED243" s="168"/>
      <c r="XEE243" s="168"/>
      <c r="XEF243" s="168"/>
      <c r="XEG243" s="168"/>
      <c r="XEH243" s="168"/>
      <c r="XEI243" s="168"/>
      <c r="XEJ243" s="168"/>
      <c r="XEK243" s="168"/>
      <c r="XEL243" s="168"/>
      <c r="XEM243" s="168"/>
      <c r="XEN243" s="168"/>
      <c r="XEO243" s="168"/>
      <c r="XEP243" s="168"/>
      <c r="XEQ243" s="168"/>
      <c r="XER243" s="168"/>
      <c r="XES243" s="168"/>
      <c r="XET243" s="168"/>
      <c r="XEU243" s="168"/>
      <c r="XEV243" s="168"/>
      <c r="XEW243" s="168"/>
      <c r="XEX243" s="168"/>
      <c r="XEY243" s="168"/>
    </row>
  </sheetData>
  <mergeCells count="51">
    <mergeCell ref="B241:F241"/>
    <mergeCell ref="B233:F233"/>
    <mergeCell ref="B238:F238"/>
    <mergeCell ref="B219:G219"/>
    <mergeCell ref="B226:G226"/>
    <mergeCell ref="B200:G200"/>
    <mergeCell ref="B196:F196"/>
    <mergeCell ref="B199:F199"/>
    <mergeCell ref="B177:F177"/>
    <mergeCell ref="B180:F180"/>
    <mergeCell ref="B181:G181"/>
    <mergeCell ref="B171:F171"/>
    <mergeCell ref="B174:F174"/>
    <mergeCell ref="B166:F166"/>
    <mergeCell ref="B167:G167"/>
    <mergeCell ref="B158:F158"/>
    <mergeCell ref="B161:F161"/>
    <mergeCell ref="B136:F136"/>
    <mergeCell ref="B155:F155"/>
    <mergeCell ref="B115:F115"/>
    <mergeCell ref="B116:G116"/>
    <mergeCell ref="B96:F96"/>
    <mergeCell ref="B97:G97"/>
    <mergeCell ref="B106:F106"/>
    <mergeCell ref="B81:F81"/>
    <mergeCell ref="B90:F90"/>
    <mergeCell ref="B71:G71"/>
    <mergeCell ref="B62:G62"/>
    <mergeCell ref="B67:F67"/>
    <mergeCell ref="B58:F58"/>
    <mergeCell ref="B61:F61"/>
    <mergeCell ref="B55:F55"/>
    <mergeCell ref="B50:F50"/>
    <mergeCell ref="B51:G51"/>
    <mergeCell ref="B40:F40"/>
    <mergeCell ref="B44:F44"/>
    <mergeCell ref="B35:F35"/>
    <mergeCell ref="B36:G36"/>
    <mergeCell ref="B28:F28"/>
    <mergeCell ref="B32:F32"/>
    <mergeCell ref="B20:G20"/>
    <mergeCell ref="B24:F24"/>
    <mergeCell ref="B16:F16"/>
    <mergeCell ref="B12:G12"/>
    <mergeCell ref="B5:F5"/>
    <mergeCell ref="B8:G8"/>
    <mergeCell ref="H1:O1"/>
    <mergeCell ref="P1:Z1"/>
    <mergeCell ref="AA1:AE1"/>
    <mergeCell ref="B2:G2"/>
    <mergeCell ref="A1:G1"/>
  </mergeCells>
  <pageMargins left="0.25" right="0.25" top="0.75" bottom="0.75" header="0.3" footer="0.3"/>
  <pageSetup paperSize="9" fitToHeight="0" orientation="portrait" r:id="rId1"/>
  <rowBreaks count="2" manualBreakCount="2">
    <brk id="193" max="6" man="1"/>
    <brk id="218" max="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view="pageBreakPreview" zoomScale="60" zoomScaleNormal="78" workbookViewId="0">
      <selection activeCell="A24" sqref="A24:XFD24"/>
    </sheetView>
  </sheetViews>
  <sheetFormatPr defaultColWidth="1.109375" defaultRowHeight="20.100000000000001" customHeight="1" x14ac:dyDescent="0.3"/>
  <cols>
    <col min="1" max="1" width="68.6640625" style="168" customWidth="1"/>
    <col min="2" max="3" width="11" style="168" customWidth="1"/>
    <col min="4" max="4" width="3.88671875" style="168" customWidth="1"/>
    <col min="5" max="5" width="10" style="168" customWidth="1"/>
    <col min="6" max="6" width="11.33203125" style="168" customWidth="1"/>
    <col min="7" max="16384" width="1.109375" style="168"/>
  </cols>
  <sheetData>
    <row r="1" spans="1:6" s="271" customFormat="1" ht="20.100000000000001" customHeight="1" x14ac:dyDescent="0.3">
      <c r="A1" s="537"/>
      <c r="B1" s="537"/>
      <c r="C1" s="537"/>
      <c r="D1" s="537"/>
      <c r="E1" s="269"/>
      <c r="F1" s="270"/>
    </row>
    <row r="2" spans="1:6" ht="20.100000000000001" customHeight="1" thickBot="1" x14ac:dyDescent="0.35">
      <c r="A2" s="538"/>
      <c r="B2" s="538"/>
      <c r="C2" s="538"/>
      <c r="D2" s="538"/>
      <c r="E2" s="164"/>
      <c r="F2" s="272"/>
    </row>
    <row r="3" spans="1:6" s="274" customFormat="1" ht="20.100000000000001" customHeight="1" thickBot="1" x14ac:dyDescent="0.35">
      <c r="A3" s="539"/>
      <c r="B3" s="539"/>
      <c r="C3" s="539"/>
      <c r="D3" s="539"/>
      <c r="E3" s="273"/>
      <c r="F3" s="273"/>
    </row>
    <row r="4" spans="1:6" s="157" customFormat="1" ht="20.100000000000001" customHeight="1" x14ac:dyDescent="0.25">
      <c r="A4" s="540"/>
      <c r="B4" s="540"/>
      <c r="C4" s="540"/>
      <c r="D4" s="540"/>
      <c r="E4" s="540"/>
      <c r="F4" s="540"/>
    </row>
    <row r="5" spans="1:6" s="164" customFormat="1" ht="20.100000000000001" customHeight="1" x14ac:dyDescent="0.3">
      <c r="A5" s="543" t="s">
        <v>102</v>
      </c>
      <c r="B5" s="543"/>
      <c r="C5" s="543"/>
      <c r="D5" s="543"/>
      <c r="E5" s="136" t="s">
        <v>425</v>
      </c>
      <c r="F5" s="136" t="s">
        <v>426</v>
      </c>
    </row>
    <row r="6" spans="1:6" s="164" customFormat="1" ht="20.100000000000001" customHeight="1" x14ac:dyDescent="0.25">
      <c r="A6" s="482"/>
      <c r="B6" s="482"/>
      <c r="C6" s="482"/>
      <c r="D6" s="482"/>
      <c r="E6" s="207" t="s">
        <v>232</v>
      </c>
      <c r="F6" s="208"/>
    </row>
    <row r="7" spans="1:6" s="225" customFormat="1" ht="20.100000000000001" customHeight="1" x14ac:dyDescent="0.25">
      <c r="A7" s="474" t="s">
        <v>1390</v>
      </c>
      <c r="B7" s="474"/>
      <c r="C7" s="474"/>
      <c r="D7" s="474"/>
      <c r="E7" s="106"/>
      <c r="F7" s="170" t="s">
        <v>233</v>
      </c>
    </row>
    <row r="8" spans="1:6" s="164" customFormat="1" ht="20.100000000000001" customHeight="1" x14ac:dyDescent="0.3">
      <c r="A8" s="541" t="s">
        <v>1391</v>
      </c>
      <c r="B8" s="541"/>
      <c r="C8" s="541"/>
      <c r="D8" s="541"/>
      <c r="E8" s="119" t="s">
        <v>186</v>
      </c>
      <c r="F8" s="243">
        <v>4</v>
      </c>
    </row>
    <row r="9" spans="1:6" ht="19.5" customHeight="1" x14ac:dyDescent="0.25">
      <c r="A9" s="474" t="s">
        <v>1397</v>
      </c>
      <c r="B9" s="474"/>
      <c r="C9" s="474"/>
      <c r="D9" s="474"/>
      <c r="E9" s="106"/>
      <c r="F9" s="170" t="s">
        <v>233</v>
      </c>
    </row>
    <row r="10" spans="1:6" s="164" customFormat="1" ht="20.100000000000001" customHeight="1" x14ac:dyDescent="0.25">
      <c r="A10" s="280" t="s">
        <v>1398</v>
      </c>
      <c r="E10" s="204" t="s">
        <v>186</v>
      </c>
      <c r="F10" s="204">
        <v>5</v>
      </c>
    </row>
    <row r="11" spans="1:6" ht="20.100000000000001" customHeight="1" x14ac:dyDescent="0.3">
      <c r="A11" s="474" t="s">
        <v>1399</v>
      </c>
      <c r="B11" s="474"/>
      <c r="C11" s="474"/>
      <c r="D11" s="474"/>
      <c r="E11" s="106"/>
      <c r="F11" s="170" t="s">
        <v>233</v>
      </c>
    </row>
    <row r="12" spans="1:6" s="164" customFormat="1" ht="32.25" customHeight="1" x14ac:dyDescent="0.3">
      <c r="A12" s="283" t="s">
        <v>378</v>
      </c>
      <c r="B12" s="280"/>
      <c r="C12" s="280"/>
      <c r="D12" s="280"/>
      <c r="E12" s="204" t="s">
        <v>186</v>
      </c>
      <c r="F12" s="204">
        <v>10</v>
      </c>
    </row>
    <row r="13" spans="1:6" s="164" customFormat="1" ht="20.100000000000001" customHeight="1" x14ac:dyDescent="0.3">
      <c r="A13" s="280" t="s">
        <v>1527</v>
      </c>
      <c r="B13" s="280"/>
      <c r="C13" s="280"/>
      <c r="D13" s="280"/>
      <c r="E13" s="204" t="s">
        <v>186</v>
      </c>
      <c r="F13" s="204">
        <v>1</v>
      </c>
    </row>
    <row r="14" spans="1:6" s="164" customFormat="1" ht="20.25" customHeight="1" x14ac:dyDescent="0.3">
      <c r="A14" s="280" t="s">
        <v>1403</v>
      </c>
      <c r="E14" s="181" t="s">
        <v>186</v>
      </c>
      <c r="F14" s="204">
        <v>1</v>
      </c>
    </row>
    <row r="15" spans="1:6" s="164" customFormat="1" ht="20.100000000000001" customHeight="1" x14ac:dyDescent="0.3">
      <c r="A15" s="280" t="s">
        <v>604</v>
      </c>
      <c r="B15" s="280"/>
      <c r="C15" s="280"/>
      <c r="D15" s="280"/>
      <c r="E15" s="204" t="s">
        <v>186</v>
      </c>
      <c r="F15" s="204">
        <v>3</v>
      </c>
    </row>
    <row r="16" spans="1:6" s="164" customFormat="1" ht="20.100000000000001" customHeight="1" x14ac:dyDescent="0.3">
      <c r="A16" s="280" t="s">
        <v>1406</v>
      </c>
      <c r="B16" s="280"/>
      <c r="C16" s="280"/>
      <c r="D16" s="280"/>
      <c r="E16" s="204" t="s">
        <v>186</v>
      </c>
      <c r="F16" s="204">
        <v>18</v>
      </c>
    </row>
    <row r="17" spans="1:6" s="164" customFormat="1" ht="20.100000000000001" customHeight="1" x14ac:dyDescent="0.3">
      <c r="A17" s="280" t="s">
        <v>874</v>
      </c>
      <c r="B17" s="280"/>
      <c r="C17" s="280"/>
      <c r="D17" s="280"/>
      <c r="E17" s="204" t="s">
        <v>186</v>
      </c>
      <c r="F17" s="204">
        <v>2</v>
      </c>
    </row>
    <row r="18" spans="1:6" s="164" customFormat="1" ht="14.4" x14ac:dyDescent="0.3">
      <c r="A18" s="544" t="s">
        <v>1528</v>
      </c>
      <c r="B18" s="544"/>
      <c r="C18" s="544"/>
      <c r="D18" s="544"/>
      <c r="E18" s="286" t="s">
        <v>186</v>
      </c>
      <c r="F18" s="286">
        <v>13</v>
      </c>
    </row>
    <row r="19" spans="1:6" s="164" customFormat="1" ht="20.100000000000001" customHeight="1" x14ac:dyDescent="0.3">
      <c r="A19" s="280" t="s">
        <v>1409</v>
      </c>
      <c r="B19" s="280"/>
      <c r="C19" s="280"/>
      <c r="D19" s="280"/>
      <c r="E19" s="204" t="s">
        <v>14</v>
      </c>
      <c r="F19" s="204">
        <v>59</v>
      </c>
    </row>
    <row r="20" spans="1:6" s="164" customFormat="1" ht="14.4" x14ac:dyDescent="0.3">
      <c r="A20" s="280" t="s">
        <v>1410</v>
      </c>
      <c r="B20" s="280"/>
      <c r="C20" s="280"/>
      <c r="D20" s="280"/>
      <c r="E20" s="204" t="s">
        <v>14</v>
      </c>
      <c r="F20" s="204">
        <v>2</v>
      </c>
    </row>
    <row r="21" spans="1:6" s="164" customFormat="1" ht="20.100000000000001" customHeight="1" x14ac:dyDescent="0.3">
      <c r="A21" s="280" t="s">
        <v>1411</v>
      </c>
      <c r="B21" s="280"/>
      <c r="C21" s="280"/>
      <c r="D21" s="280"/>
      <c r="E21" s="204" t="s">
        <v>14</v>
      </c>
      <c r="F21" s="204">
        <v>8</v>
      </c>
    </row>
    <row r="22" spans="1:6" s="164" customFormat="1" ht="31.5" customHeight="1" thickBot="1" x14ac:dyDescent="0.35">
      <c r="A22" s="283" t="s">
        <v>1412</v>
      </c>
      <c r="B22" s="283"/>
      <c r="C22" s="283"/>
      <c r="D22" s="283"/>
      <c r="E22" s="286" t="s">
        <v>186</v>
      </c>
      <c r="F22" s="286">
        <v>1</v>
      </c>
    </row>
    <row r="23" spans="1:6" s="164" customFormat="1" ht="31.5" customHeight="1" x14ac:dyDescent="0.3">
      <c r="A23" s="287" t="s">
        <v>1529</v>
      </c>
      <c r="B23" s="280"/>
      <c r="C23" s="280"/>
      <c r="D23" s="280"/>
      <c r="E23" s="204" t="s">
        <v>186</v>
      </c>
      <c r="F23" s="204">
        <v>1</v>
      </c>
    </row>
  </sheetData>
  <mergeCells count="9">
    <mergeCell ref="A9:D9"/>
    <mergeCell ref="A11:D11"/>
    <mergeCell ref="A18:D18"/>
    <mergeCell ref="A1:D3"/>
    <mergeCell ref="A4:F4"/>
    <mergeCell ref="A5:D5"/>
    <mergeCell ref="A6:D6"/>
    <mergeCell ref="A7:D7"/>
    <mergeCell ref="A8:D8"/>
  </mergeCells>
  <pageMargins left="0.25" right="0.25" top="0.75" bottom="0.75" header="0.3" footer="0.3"/>
  <pageSetup paperSize="9" scale="85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7"/>
  <sheetViews>
    <sheetView showGridLines="0" view="pageBreakPreview" topLeftCell="B4" zoomScale="60" zoomScaleNormal="78" workbookViewId="0">
      <selection activeCell="G8" sqref="G8"/>
    </sheetView>
  </sheetViews>
  <sheetFormatPr defaultColWidth="1.109375" defaultRowHeight="20.100000000000001" customHeight="1" x14ac:dyDescent="0.3"/>
  <cols>
    <col min="1" max="1" width="9.109375" style="214" customWidth="1"/>
    <col min="2" max="2" width="68.5546875" style="168" customWidth="1"/>
    <col min="3" max="4" width="11" style="168" customWidth="1"/>
    <col min="5" max="5" width="3.88671875" style="168" customWidth="1"/>
    <col min="6" max="6" width="10" style="168" customWidth="1"/>
    <col min="7" max="7" width="11.44140625" style="168" customWidth="1"/>
    <col min="8" max="16379" width="0" style="168" hidden="1" customWidth="1"/>
    <col min="16380" max="16380" width="0.5546875" style="168" hidden="1" customWidth="1"/>
    <col min="16381" max="16381" width="0" style="168" hidden="1" customWidth="1"/>
    <col min="16382" max="16382" width="2.44140625" style="168" hidden="1" customWidth="1"/>
    <col min="16383" max="16383" width="0" style="168" hidden="1" customWidth="1"/>
    <col min="16384" max="16384" width="2.44140625" style="168" hidden="1" customWidth="1"/>
  </cols>
  <sheetData>
    <row r="1" spans="1:16382" s="271" customFormat="1" ht="20.100000000000001" customHeight="1" x14ac:dyDescent="0.3">
      <c r="A1" s="559"/>
      <c r="B1" s="537"/>
      <c r="C1" s="537"/>
      <c r="D1" s="537"/>
      <c r="E1" s="537"/>
      <c r="F1" s="269" t="s">
        <v>1387</v>
      </c>
      <c r="G1" s="270"/>
    </row>
    <row r="2" spans="1:16382" ht="20.100000000000001" customHeight="1" thickBot="1" x14ac:dyDescent="0.35">
      <c r="A2" s="560"/>
      <c r="B2" s="538"/>
      <c r="C2" s="538"/>
      <c r="D2" s="538"/>
      <c r="E2" s="538"/>
      <c r="F2" s="164" t="s">
        <v>1388</v>
      </c>
      <c r="G2" s="272"/>
    </row>
    <row r="3" spans="1:16382" s="274" customFormat="1" ht="20.100000000000001" customHeight="1" thickBot="1" x14ac:dyDescent="0.35">
      <c r="A3" s="561"/>
      <c r="B3" s="539"/>
      <c r="C3" s="539"/>
      <c r="D3" s="539"/>
      <c r="E3" s="539"/>
      <c r="F3" s="273" t="s">
        <v>1389</v>
      </c>
      <c r="G3" s="273"/>
    </row>
    <row r="4" spans="1:16382" s="157" customFormat="1" ht="20.100000000000001" customHeight="1" x14ac:dyDescent="0.3">
      <c r="A4" s="562" t="s">
        <v>1428</v>
      </c>
      <c r="B4" s="540"/>
      <c r="C4" s="540"/>
      <c r="D4" s="540"/>
      <c r="E4" s="540"/>
      <c r="F4" s="540"/>
      <c r="G4" s="540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N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B4" s="466"/>
      <c r="GC4" s="466"/>
      <c r="GD4" s="466"/>
      <c r="GE4" s="466"/>
      <c r="GF4" s="466"/>
      <c r="GG4" s="466"/>
      <c r="GH4" s="466"/>
      <c r="GI4" s="466"/>
      <c r="GJ4" s="466"/>
      <c r="GK4" s="466"/>
      <c r="GL4" s="466"/>
      <c r="GM4" s="466"/>
      <c r="GN4" s="466"/>
      <c r="GO4" s="466"/>
      <c r="GP4" s="466"/>
      <c r="GQ4" s="466"/>
      <c r="GR4" s="466"/>
      <c r="GS4" s="466"/>
      <c r="GT4" s="466"/>
      <c r="GU4" s="466"/>
      <c r="GV4" s="466"/>
      <c r="GW4" s="466"/>
      <c r="GX4" s="466"/>
      <c r="GY4" s="466"/>
      <c r="GZ4" s="466"/>
      <c r="HA4" s="466"/>
      <c r="HB4" s="466"/>
      <c r="HC4" s="466"/>
      <c r="HD4" s="466"/>
      <c r="HE4" s="466"/>
      <c r="HF4" s="466"/>
      <c r="HG4" s="466"/>
      <c r="HH4" s="466"/>
      <c r="HI4" s="466"/>
      <c r="HJ4" s="466"/>
      <c r="HK4" s="466"/>
      <c r="HL4" s="466"/>
      <c r="HM4" s="466"/>
      <c r="HN4" s="466"/>
      <c r="HO4" s="466"/>
      <c r="HP4" s="466"/>
      <c r="HQ4" s="466"/>
      <c r="HR4" s="466"/>
      <c r="HS4" s="466"/>
      <c r="HT4" s="466"/>
      <c r="HU4" s="466"/>
      <c r="HV4" s="466"/>
      <c r="HW4" s="466"/>
      <c r="HX4" s="466"/>
      <c r="HY4" s="466"/>
      <c r="HZ4" s="466"/>
      <c r="IA4" s="466"/>
      <c r="IB4" s="466"/>
      <c r="IC4" s="466"/>
      <c r="ID4" s="466"/>
      <c r="IE4" s="466"/>
      <c r="IF4" s="466"/>
      <c r="IG4" s="466"/>
      <c r="IH4" s="466"/>
      <c r="II4" s="466"/>
      <c r="IJ4" s="466"/>
      <c r="IK4" s="466"/>
      <c r="IL4" s="466"/>
      <c r="IM4" s="466"/>
      <c r="IN4" s="466"/>
      <c r="IO4" s="466"/>
      <c r="IP4" s="466"/>
      <c r="IQ4" s="466"/>
      <c r="IR4" s="466"/>
      <c r="IS4" s="466"/>
      <c r="IT4" s="466"/>
      <c r="IU4" s="466"/>
      <c r="IV4" s="466"/>
      <c r="IW4" s="466"/>
      <c r="IX4" s="466"/>
      <c r="IY4" s="466"/>
      <c r="IZ4" s="466"/>
      <c r="JA4" s="466"/>
      <c r="JB4" s="466"/>
      <c r="JC4" s="466"/>
      <c r="JD4" s="466"/>
      <c r="JE4" s="466"/>
      <c r="JF4" s="466"/>
      <c r="JG4" s="466"/>
      <c r="JH4" s="466"/>
      <c r="JI4" s="466"/>
      <c r="JJ4" s="466"/>
      <c r="JK4" s="466"/>
      <c r="JL4" s="466"/>
      <c r="JM4" s="466"/>
      <c r="JN4" s="466"/>
      <c r="JO4" s="466"/>
      <c r="JP4" s="466"/>
      <c r="JQ4" s="466"/>
      <c r="JR4" s="466"/>
      <c r="JS4" s="466"/>
      <c r="JT4" s="466"/>
      <c r="JU4" s="466"/>
      <c r="JV4" s="466"/>
      <c r="JW4" s="466"/>
      <c r="JX4" s="466"/>
      <c r="JY4" s="466"/>
      <c r="JZ4" s="466"/>
      <c r="KA4" s="466"/>
      <c r="KB4" s="466"/>
      <c r="KC4" s="466"/>
      <c r="KD4" s="466"/>
      <c r="KE4" s="466"/>
      <c r="KF4" s="466"/>
      <c r="KG4" s="466"/>
      <c r="KH4" s="466"/>
      <c r="KI4" s="466"/>
      <c r="KJ4" s="466"/>
      <c r="KK4" s="466"/>
      <c r="KL4" s="466"/>
      <c r="KM4" s="466"/>
      <c r="KN4" s="466"/>
      <c r="KO4" s="466"/>
      <c r="KP4" s="466"/>
      <c r="KQ4" s="466"/>
      <c r="KR4" s="466"/>
      <c r="KS4" s="466"/>
      <c r="KT4" s="466"/>
      <c r="KU4" s="466"/>
      <c r="KV4" s="466"/>
      <c r="KW4" s="466"/>
      <c r="KX4" s="466"/>
      <c r="KY4" s="466"/>
      <c r="KZ4" s="466"/>
      <c r="LA4" s="466"/>
      <c r="LB4" s="466"/>
      <c r="LC4" s="466"/>
      <c r="LD4" s="466"/>
      <c r="LE4" s="466"/>
      <c r="LF4" s="466"/>
      <c r="LG4" s="466"/>
      <c r="LH4" s="466"/>
      <c r="LI4" s="466"/>
      <c r="LJ4" s="466"/>
      <c r="LK4" s="466"/>
      <c r="LL4" s="466"/>
      <c r="LM4" s="466"/>
      <c r="LN4" s="466"/>
      <c r="LO4" s="466"/>
      <c r="LP4" s="466"/>
      <c r="LQ4" s="466"/>
      <c r="LR4" s="466"/>
      <c r="LS4" s="466"/>
      <c r="LT4" s="466"/>
      <c r="LU4" s="466"/>
      <c r="LV4" s="466"/>
      <c r="LW4" s="466"/>
      <c r="LX4" s="466"/>
      <c r="LY4" s="466"/>
      <c r="LZ4" s="466"/>
      <c r="MA4" s="466"/>
      <c r="MB4" s="466"/>
      <c r="MC4" s="466"/>
      <c r="MD4" s="466"/>
      <c r="ME4" s="466"/>
      <c r="MF4" s="466"/>
      <c r="MG4" s="466"/>
      <c r="MH4" s="466"/>
      <c r="MI4" s="466"/>
      <c r="MJ4" s="466"/>
      <c r="MK4" s="466"/>
      <c r="ML4" s="466"/>
      <c r="MM4" s="466"/>
      <c r="MN4" s="466"/>
      <c r="MO4" s="466"/>
      <c r="MP4" s="466"/>
      <c r="MQ4" s="466"/>
      <c r="MR4" s="466"/>
      <c r="MS4" s="466"/>
      <c r="MT4" s="466"/>
      <c r="MU4" s="466"/>
      <c r="MV4" s="466"/>
      <c r="MW4" s="466"/>
      <c r="MX4" s="466"/>
      <c r="MY4" s="466"/>
      <c r="MZ4" s="466"/>
      <c r="NA4" s="466"/>
      <c r="NB4" s="466"/>
      <c r="NC4" s="466"/>
      <c r="ND4" s="466"/>
      <c r="NE4" s="466"/>
      <c r="NF4" s="466"/>
      <c r="NG4" s="466"/>
      <c r="NH4" s="466"/>
      <c r="NI4" s="466"/>
      <c r="NJ4" s="466"/>
      <c r="NK4" s="466"/>
      <c r="NL4" s="466"/>
      <c r="NM4" s="466"/>
      <c r="NN4" s="466"/>
      <c r="NO4" s="466"/>
      <c r="NP4" s="466"/>
      <c r="NQ4" s="466"/>
      <c r="NR4" s="466"/>
      <c r="NS4" s="466"/>
      <c r="NT4" s="466"/>
      <c r="NU4" s="466"/>
      <c r="NV4" s="466"/>
      <c r="NW4" s="466"/>
      <c r="NX4" s="466"/>
      <c r="NY4" s="466"/>
      <c r="NZ4" s="466"/>
      <c r="OA4" s="466"/>
      <c r="OB4" s="466"/>
      <c r="OC4" s="466"/>
      <c r="OD4" s="466"/>
      <c r="OE4" s="466"/>
      <c r="OF4" s="466"/>
      <c r="OG4" s="466"/>
      <c r="OH4" s="466"/>
      <c r="OI4" s="466"/>
      <c r="OJ4" s="466"/>
      <c r="OK4" s="466"/>
      <c r="OL4" s="466"/>
      <c r="OM4" s="466"/>
      <c r="ON4" s="466"/>
      <c r="OO4" s="466"/>
      <c r="OP4" s="466"/>
      <c r="OQ4" s="466"/>
      <c r="OR4" s="466"/>
      <c r="OS4" s="466"/>
      <c r="OT4" s="466"/>
      <c r="OU4" s="466"/>
      <c r="OV4" s="466"/>
      <c r="OW4" s="466"/>
      <c r="OX4" s="466"/>
      <c r="OY4" s="466"/>
      <c r="OZ4" s="466"/>
      <c r="PA4" s="466"/>
      <c r="PB4" s="466"/>
      <c r="PC4" s="466"/>
      <c r="PD4" s="466"/>
      <c r="PE4" s="466"/>
      <c r="PF4" s="466"/>
      <c r="PG4" s="466"/>
      <c r="PH4" s="466"/>
      <c r="PI4" s="466"/>
      <c r="PJ4" s="466"/>
      <c r="PK4" s="466"/>
      <c r="PL4" s="466"/>
      <c r="PM4" s="466"/>
      <c r="PN4" s="466"/>
      <c r="PO4" s="466"/>
      <c r="PP4" s="466"/>
      <c r="PQ4" s="466"/>
      <c r="PR4" s="466"/>
      <c r="PS4" s="466"/>
      <c r="PT4" s="466"/>
      <c r="PU4" s="466"/>
      <c r="PV4" s="466"/>
      <c r="PW4" s="466"/>
      <c r="PX4" s="466"/>
      <c r="PY4" s="466"/>
      <c r="PZ4" s="466"/>
      <c r="QA4" s="466"/>
      <c r="QB4" s="466"/>
      <c r="QC4" s="466"/>
      <c r="QD4" s="466"/>
      <c r="QE4" s="466"/>
      <c r="QF4" s="466"/>
      <c r="QG4" s="466"/>
      <c r="QH4" s="466"/>
      <c r="QI4" s="466"/>
      <c r="QJ4" s="466"/>
      <c r="QK4" s="466"/>
      <c r="QL4" s="466"/>
      <c r="QM4" s="466"/>
      <c r="QN4" s="466"/>
      <c r="QO4" s="466"/>
      <c r="QP4" s="466"/>
      <c r="QQ4" s="466"/>
      <c r="QR4" s="466"/>
      <c r="QS4" s="466"/>
      <c r="QT4" s="466"/>
      <c r="QU4" s="466"/>
      <c r="QV4" s="466"/>
      <c r="QW4" s="466"/>
      <c r="QX4" s="466"/>
      <c r="QY4" s="466"/>
      <c r="QZ4" s="466"/>
      <c r="RA4" s="466"/>
      <c r="RB4" s="466"/>
      <c r="RC4" s="466"/>
      <c r="RD4" s="466"/>
      <c r="RE4" s="466"/>
      <c r="RF4" s="466"/>
      <c r="RG4" s="466"/>
      <c r="RH4" s="466"/>
      <c r="RI4" s="466"/>
      <c r="RJ4" s="466"/>
      <c r="RK4" s="466"/>
      <c r="RL4" s="466"/>
      <c r="RM4" s="466"/>
      <c r="RN4" s="466"/>
      <c r="RO4" s="466"/>
      <c r="RP4" s="466"/>
      <c r="RQ4" s="466"/>
      <c r="RR4" s="466"/>
      <c r="RS4" s="466"/>
      <c r="RT4" s="466"/>
      <c r="RU4" s="466"/>
      <c r="RV4" s="466"/>
      <c r="RW4" s="466"/>
      <c r="RX4" s="466"/>
      <c r="RY4" s="466"/>
      <c r="RZ4" s="466"/>
      <c r="SA4" s="466"/>
      <c r="SB4" s="466"/>
      <c r="SC4" s="466"/>
      <c r="SD4" s="466"/>
      <c r="SE4" s="466"/>
      <c r="SF4" s="466"/>
      <c r="SG4" s="466"/>
      <c r="SH4" s="466"/>
      <c r="SI4" s="466"/>
      <c r="SJ4" s="466"/>
      <c r="SK4" s="466"/>
      <c r="SL4" s="466"/>
      <c r="SM4" s="466"/>
      <c r="SN4" s="466"/>
      <c r="SO4" s="466"/>
      <c r="SP4" s="466"/>
      <c r="SQ4" s="466"/>
      <c r="SR4" s="466"/>
      <c r="SS4" s="466"/>
      <c r="ST4" s="466"/>
      <c r="SU4" s="466"/>
      <c r="SV4" s="466"/>
      <c r="SW4" s="466"/>
      <c r="SX4" s="466"/>
      <c r="SY4" s="466"/>
      <c r="SZ4" s="466"/>
      <c r="TA4" s="466"/>
      <c r="TB4" s="466"/>
      <c r="TC4" s="466"/>
      <c r="TD4" s="466"/>
      <c r="TE4" s="466"/>
      <c r="TF4" s="466"/>
      <c r="TG4" s="466"/>
      <c r="TH4" s="466"/>
      <c r="TI4" s="466"/>
      <c r="TJ4" s="466"/>
      <c r="TK4" s="466"/>
      <c r="TL4" s="466"/>
      <c r="TM4" s="466"/>
      <c r="TN4" s="466"/>
      <c r="TO4" s="466"/>
      <c r="TP4" s="466"/>
      <c r="TQ4" s="466"/>
      <c r="TR4" s="466"/>
      <c r="TS4" s="466"/>
      <c r="TT4" s="466"/>
      <c r="TU4" s="466"/>
      <c r="TV4" s="466"/>
      <c r="TW4" s="466"/>
      <c r="TX4" s="466"/>
      <c r="TY4" s="466"/>
      <c r="TZ4" s="466"/>
      <c r="UA4" s="466"/>
      <c r="UB4" s="466"/>
      <c r="UC4" s="466"/>
      <c r="UD4" s="466"/>
      <c r="UE4" s="466"/>
      <c r="UF4" s="466"/>
      <c r="UG4" s="466"/>
      <c r="UH4" s="466"/>
      <c r="UI4" s="466"/>
      <c r="UJ4" s="466"/>
      <c r="UK4" s="466"/>
      <c r="UL4" s="466"/>
      <c r="UM4" s="466"/>
      <c r="UN4" s="466"/>
      <c r="UO4" s="466"/>
      <c r="UP4" s="466"/>
      <c r="UQ4" s="466"/>
      <c r="UR4" s="466"/>
      <c r="US4" s="466"/>
      <c r="UT4" s="466"/>
      <c r="UU4" s="466"/>
      <c r="UV4" s="466"/>
      <c r="UW4" s="466"/>
      <c r="UX4" s="466"/>
      <c r="UY4" s="466"/>
      <c r="UZ4" s="466"/>
      <c r="VA4" s="466"/>
      <c r="VB4" s="466"/>
      <c r="VC4" s="466"/>
      <c r="VD4" s="466"/>
      <c r="VE4" s="466"/>
      <c r="VF4" s="466"/>
      <c r="VG4" s="466"/>
      <c r="VH4" s="466"/>
      <c r="VI4" s="466"/>
      <c r="VJ4" s="466"/>
      <c r="VK4" s="466"/>
      <c r="VL4" s="466"/>
      <c r="VM4" s="466"/>
      <c r="VN4" s="466"/>
      <c r="VO4" s="466"/>
      <c r="VP4" s="466"/>
      <c r="VQ4" s="466"/>
      <c r="VR4" s="466"/>
      <c r="VS4" s="466"/>
      <c r="VT4" s="466"/>
      <c r="VU4" s="466"/>
      <c r="VV4" s="466"/>
      <c r="VW4" s="466"/>
      <c r="VX4" s="466"/>
      <c r="VY4" s="466"/>
      <c r="VZ4" s="466"/>
      <c r="WA4" s="466"/>
      <c r="WB4" s="466"/>
      <c r="WC4" s="466"/>
      <c r="WD4" s="466"/>
      <c r="WE4" s="466"/>
      <c r="WF4" s="466"/>
      <c r="WG4" s="466"/>
      <c r="WH4" s="466"/>
      <c r="WI4" s="466"/>
      <c r="WJ4" s="466"/>
      <c r="WK4" s="466"/>
      <c r="WL4" s="466"/>
      <c r="WM4" s="466"/>
      <c r="WN4" s="466"/>
      <c r="WO4" s="466"/>
      <c r="WP4" s="466"/>
      <c r="WQ4" s="466"/>
      <c r="WR4" s="466"/>
      <c r="WS4" s="466"/>
      <c r="WT4" s="466"/>
      <c r="WU4" s="466"/>
      <c r="WV4" s="466"/>
      <c r="WW4" s="466"/>
      <c r="WX4" s="466"/>
      <c r="WY4" s="466"/>
      <c r="WZ4" s="466"/>
      <c r="XA4" s="466"/>
      <c r="XB4" s="466"/>
      <c r="XC4" s="466"/>
      <c r="XD4" s="466"/>
      <c r="XE4" s="466"/>
      <c r="XF4" s="466"/>
      <c r="XG4" s="466"/>
      <c r="XH4" s="466"/>
      <c r="XI4" s="466"/>
      <c r="XJ4" s="466"/>
      <c r="XK4" s="466"/>
      <c r="XL4" s="466"/>
      <c r="XM4" s="466"/>
      <c r="XN4" s="466"/>
      <c r="XO4" s="466"/>
      <c r="XP4" s="466"/>
      <c r="XQ4" s="466"/>
      <c r="XR4" s="466"/>
      <c r="XS4" s="466"/>
      <c r="XT4" s="466"/>
      <c r="XU4" s="466"/>
      <c r="XV4" s="466"/>
      <c r="XW4" s="466"/>
      <c r="XX4" s="466"/>
      <c r="XY4" s="466"/>
      <c r="XZ4" s="466"/>
      <c r="YA4" s="466"/>
      <c r="YB4" s="466"/>
      <c r="YC4" s="466"/>
      <c r="YD4" s="466"/>
      <c r="YE4" s="466"/>
      <c r="YF4" s="466"/>
      <c r="YG4" s="466"/>
      <c r="YH4" s="466"/>
      <c r="YI4" s="466"/>
      <c r="YJ4" s="466"/>
      <c r="YK4" s="466"/>
      <c r="YL4" s="466"/>
      <c r="YM4" s="466"/>
      <c r="YN4" s="466"/>
      <c r="YO4" s="466"/>
      <c r="YP4" s="466"/>
      <c r="YQ4" s="466"/>
      <c r="YR4" s="466"/>
      <c r="YS4" s="466"/>
      <c r="YT4" s="466"/>
      <c r="YU4" s="466"/>
      <c r="YV4" s="466"/>
      <c r="YW4" s="466"/>
      <c r="YX4" s="466"/>
      <c r="YY4" s="466"/>
      <c r="YZ4" s="466"/>
      <c r="ZA4" s="466"/>
      <c r="ZB4" s="466"/>
      <c r="ZC4" s="466"/>
      <c r="ZD4" s="466"/>
      <c r="ZE4" s="466"/>
      <c r="ZF4" s="466"/>
      <c r="ZG4" s="466"/>
      <c r="ZH4" s="466"/>
      <c r="ZI4" s="466"/>
      <c r="ZJ4" s="466"/>
      <c r="ZK4" s="466"/>
      <c r="ZL4" s="466"/>
      <c r="ZM4" s="466"/>
      <c r="ZN4" s="466"/>
      <c r="ZO4" s="466"/>
      <c r="ZP4" s="466"/>
      <c r="ZQ4" s="466"/>
      <c r="ZR4" s="466"/>
      <c r="ZS4" s="466"/>
      <c r="ZT4" s="466"/>
      <c r="ZU4" s="466"/>
      <c r="ZV4" s="466"/>
      <c r="ZW4" s="466"/>
      <c r="ZX4" s="466"/>
      <c r="ZY4" s="466"/>
      <c r="ZZ4" s="466"/>
      <c r="AAA4" s="466"/>
      <c r="AAB4" s="466"/>
      <c r="AAC4" s="466"/>
      <c r="AAD4" s="466"/>
      <c r="AAE4" s="466"/>
      <c r="AAF4" s="466"/>
      <c r="AAG4" s="466"/>
      <c r="AAH4" s="466"/>
      <c r="AAI4" s="466"/>
      <c r="AAJ4" s="466"/>
      <c r="AAK4" s="466"/>
      <c r="AAL4" s="466"/>
      <c r="AAM4" s="466"/>
      <c r="AAN4" s="466"/>
      <c r="AAO4" s="466"/>
      <c r="AAP4" s="466"/>
      <c r="AAQ4" s="466"/>
      <c r="AAR4" s="466"/>
      <c r="AAS4" s="466"/>
      <c r="AAT4" s="466"/>
      <c r="AAU4" s="466"/>
      <c r="AAV4" s="466"/>
      <c r="AAW4" s="466"/>
      <c r="AAX4" s="466"/>
      <c r="AAY4" s="466"/>
      <c r="AAZ4" s="466"/>
      <c r="ABA4" s="466"/>
      <c r="ABB4" s="466"/>
      <c r="ABC4" s="466"/>
      <c r="ABD4" s="466"/>
      <c r="ABE4" s="466"/>
      <c r="ABF4" s="466"/>
      <c r="ABG4" s="466"/>
      <c r="ABH4" s="466"/>
      <c r="ABI4" s="466"/>
      <c r="ABJ4" s="466"/>
      <c r="ABK4" s="466"/>
      <c r="ABL4" s="466"/>
      <c r="ABM4" s="466"/>
      <c r="ABN4" s="466"/>
      <c r="ABO4" s="466"/>
      <c r="ABP4" s="466"/>
      <c r="ABQ4" s="466"/>
      <c r="ABR4" s="466"/>
      <c r="ABS4" s="466"/>
      <c r="ABT4" s="466"/>
      <c r="ABU4" s="466"/>
      <c r="ABV4" s="466"/>
      <c r="ABW4" s="466"/>
      <c r="ABX4" s="466"/>
      <c r="ABY4" s="466"/>
      <c r="ABZ4" s="466"/>
      <c r="ACA4" s="466"/>
      <c r="ACB4" s="466"/>
      <c r="ACC4" s="466"/>
      <c r="ACD4" s="466"/>
      <c r="ACE4" s="466"/>
      <c r="ACF4" s="466"/>
      <c r="ACG4" s="466"/>
      <c r="ACH4" s="466"/>
      <c r="ACI4" s="466"/>
      <c r="ACJ4" s="466"/>
      <c r="ACK4" s="466"/>
      <c r="ACL4" s="466"/>
      <c r="ACM4" s="466"/>
      <c r="ACN4" s="466"/>
      <c r="ACO4" s="466"/>
      <c r="ACP4" s="466"/>
      <c r="ACQ4" s="466"/>
      <c r="ACR4" s="466"/>
      <c r="ACS4" s="466"/>
      <c r="ACT4" s="466"/>
      <c r="ACU4" s="466"/>
      <c r="ACV4" s="466"/>
      <c r="ACW4" s="466"/>
      <c r="ACX4" s="466"/>
      <c r="ACY4" s="466"/>
      <c r="ACZ4" s="466"/>
      <c r="ADA4" s="466"/>
      <c r="ADB4" s="466"/>
      <c r="ADC4" s="466"/>
      <c r="ADD4" s="466"/>
      <c r="ADE4" s="466"/>
      <c r="ADF4" s="466"/>
      <c r="ADG4" s="466"/>
      <c r="ADH4" s="466"/>
      <c r="ADI4" s="466"/>
      <c r="ADJ4" s="466"/>
      <c r="ADK4" s="466"/>
      <c r="ADL4" s="466"/>
      <c r="ADM4" s="466"/>
      <c r="ADN4" s="466"/>
      <c r="ADO4" s="466"/>
      <c r="ADP4" s="466"/>
      <c r="ADQ4" s="466"/>
      <c r="ADR4" s="466"/>
      <c r="ADS4" s="466"/>
      <c r="ADT4" s="466"/>
      <c r="ADU4" s="466"/>
      <c r="ADV4" s="466"/>
      <c r="ADW4" s="466"/>
      <c r="ADX4" s="466"/>
      <c r="ADY4" s="466"/>
      <c r="ADZ4" s="466"/>
      <c r="AEA4" s="466"/>
      <c r="AEB4" s="466"/>
      <c r="AEC4" s="466"/>
      <c r="AED4" s="466"/>
      <c r="AEE4" s="466"/>
      <c r="AEF4" s="466"/>
      <c r="AEG4" s="466"/>
      <c r="AEH4" s="466"/>
      <c r="AEI4" s="466"/>
      <c r="AEJ4" s="466"/>
      <c r="AEK4" s="466"/>
      <c r="AEL4" s="466"/>
      <c r="AEM4" s="466"/>
      <c r="AEN4" s="466"/>
      <c r="AEO4" s="466"/>
      <c r="AEP4" s="466"/>
      <c r="AEQ4" s="466"/>
      <c r="AER4" s="466"/>
      <c r="AES4" s="466"/>
      <c r="AET4" s="466"/>
      <c r="AEU4" s="466"/>
      <c r="AEV4" s="466"/>
      <c r="AEW4" s="466"/>
      <c r="AEX4" s="466"/>
      <c r="AEY4" s="466"/>
      <c r="AEZ4" s="466"/>
      <c r="AFA4" s="466"/>
      <c r="AFB4" s="466"/>
      <c r="AFC4" s="466"/>
      <c r="AFD4" s="466"/>
      <c r="AFE4" s="466"/>
      <c r="AFF4" s="466"/>
      <c r="AFG4" s="466"/>
      <c r="AFH4" s="466"/>
      <c r="AFI4" s="466"/>
      <c r="AFJ4" s="466"/>
      <c r="AFK4" s="466"/>
      <c r="AFL4" s="466"/>
      <c r="AFM4" s="466"/>
      <c r="AFN4" s="466"/>
      <c r="AFO4" s="466"/>
      <c r="AFP4" s="466"/>
      <c r="AFQ4" s="466"/>
      <c r="AFR4" s="466"/>
      <c r="AFS4" s="466"/>
      <c r="AFT4" s="466"/>
      <c r="AFU4" s="466"/>
      <c r="AFV4" s="466"/>
      <c r="AFW4" s="466"/>
      <c r="AFX4" s="466"/>
      <c r="AFY4" s="466"/>
      <c r="AFZ4" s="466"/>
      <c r="AGA4" s="466"/>
      <c r="AGB4" s="466"/>
      <c r="AGC4" s="466"/>
      <c r="AGD4" s="466"/>
      <c r="AGE4" s="466"/>
      <c r="AGF4" s="466"/>
      <c r="AGG4" s="466"/>
      <c r="AGH4" s="466"/>
      <c r="AGI4" s="466"/>
      <c r="AGJ4" s="466"/>
      <c r="AGK4" s="466"/>
      <c r="AGL4" s="466"/>
      <c r="AGM4" s="466"/>
      <c r="AGN4" s="466"/>
      <c r="AGO4" s="466"/>
      <c r="AGP4" s="466"/>
      <c r="AGQ4" s="466"/>
      <c r="AGR4" s="466"/>
      <c r="AGS4" s="466"/>
      <c r="AGT4" s="466"/>
      <c r="AGU4" s="466"/>
      <c r="AGV4" s="466"/>
      <c r="AGW4" s="466"/>
      <c r="AGX4" s="466"/>
      <c r="AGY4" s="466"/>
      <c r="AGZ4" s="466"/>
      <c r="AHA4" s="466"/>
      <c r="AHB4" s="466"/>
      <c r="AHC4" s="466"/>
      <c r="AHD4" s="466"/>
      <c r="AHE4" s="466"/>
      <c r="AHF4" s="466"/>
      <c r="AHG4" s="466"/>
      <c r="AHH4" s="466"/>
      <c r="AHI4" s="466"/>
      <c r="AHJ4" s="466"/>
      <c r="AHK4" s="466"/>
      <c r="AHL4" s="466"/>
      <c r="AHM4" s="466"/>
      <c r="AHN4" s="466"/>
      <c r="AHO4" s="466"/>
      <c r="AHP4" s="466"/>
      <c r="AHQ4" s="466"/>
      <c r="AHR4" s="466"/>
      <c r="AHS4" s="466"/>
      <c r="AHT4" s="466"/>
      <c r="AHU4" s="466"/>
      <c r="AHV4" s="466"/>
      <c r="AHW4" s="466"/>
      <c r="AHX4" s="466"/>
      <c r="AHY4" s="466"/>
      <c r="AHZ4" s="466"/>
      <c r="AIA4" s="466"/>
      <c r="AIB4" s="466"/>
      <c r="AIC4" s="466"/>
      <c r="AID4" s="466"/>
      <c r="AIE4" s="466"/>
      <c r="AIF4" s="466"/>
      <c r="AIG4" s="466"/>
      <c r="AIH4" s="466"/>
      <c r="AII4" s="466"/>
      <c r="AIJ4" s="466"/>
      <c r="AIK4" s="466"/>
      <c r="AIL4" s="466"/>
      <c r="AIM4" s="466"/>
      <c r="AIN4" s="466"/>
      <c r="AIO4" s="466"/>
      <c r="AIP4" s="466"/>
      <c r="AIQ4" s="466"/>
      <c r="AIR4" s="466"/>
      <c r="AIS4" s="466"/>
      <c r="AIT4" s="466"/>
      <c r="AIU4" s="466"/>
      <c r="AIV4" s="466"/>
      <c r="AIW4" s="466"/>
      <c r="AIX4" s="466"/>
      <c r="AIY4" s="466"/>
      <c r="AIZ4" s="466"/>
      <c r="AJA4" s="466"/>
      <c r="AJB4" s="466"/>
      <c r="AJC4" s="466"/>
      <c r="AJD4" s="466"/>
      <c r="AJE4" s="466"/>
      <c r="AJF4" s="466"/>
      <c r="AJG4" s="466"/>
      <c r="AJH4" s="466"/>
      <c r="AJI4" s="466"/>
      <c r="AJJ4" s="466"/>
      <c r="AJK4" s="466"/>
      <c r="AJL4" s="466"/>
      <c r="AJM4" s="466"/>
      <c r="AJN4" s="466"/>
      <c r="AJO4" s="466"/>
      <c r="AJP4" s="466"/>
      <c r="AJQ4" s="466"/>
      <c r="AJR4" s="466"/>
      <c r="AJS4" s="466"/>
      <c r="AJT4" s="466"/>
      <c r="AJU4" s="466"/>
      <c r="AJV4" s="466"/>
      <c r="AJW4" s="466"/>
      <c r="AJX4" s="466"/>
      <c r="AJY4" s="466"/>
      <c r="AJZ4" s="466"/>
      <c r="AKA4" s="466"/>
      <c r="AKB4" s="466"/>
      <c r="AKC4" s="466"/>
      <c r="AKD4" s="466"/>
      <c r="AKE4" s="466"/>
      <c r="AKF4" s="466"/>
      <c r="AKG4" s="466"/>
      <c r="AKH4" s="466"/>
      <c r="AKI4" s="466"/>
      <c r="AKJ4" s="466"/>
      <c r="AKK4" s="466"/>
      <c r="AKL4" s="466"/>
      <c r="AKM4" s="466"/>
      <c r="AKN4" s="466"/>
      <c r="AKO4" s="466"/>
      <c r="AKP4" s="466"/>
      <c r="AKQ4" s="466"/>
      <c r="AKR4" s="466"/>
      <c r="AKS4" s="466"/>
      <c r="AKT4" s="466"/>
      <c r="AKU4" s="466"/>
      <c r="AKV4" s="466"/>
      <c r="AKW4" s="466"/>
      <c r="AKX4" s="466"/>
      <c r="AKY4" s="466"/>
      <c r="AKZ4" s="466"/>
      <c r="ALA4" s="466"/>
      <c r="ALB4" s="466"/>
      <c r="ALC4" s="466"/>
      <c r="ALD4" s="466"/>
      <c r="ALE4" s="466"/>
      <c r="ALF4" s="466"/>
      <c r="ALG4" s="466"/>
      <c r="ALH4" s="466"/>
      <c r="ALI4" s="466"/>
      <c r="ALJ4" s="466"/>
      <c r="ALK4" s="466"/>
      <c r="ALL4" s="466"/>
      <c r="ALM4" s="466"/>
      <c r="ALN4" s="466"/>
      <c r="ALO4" s="466"/>
      <c r="ALP4" s="466"/>
      <c r="ALQ4" s="466"/>
      <c r="ALR4" s="466"/>
      <c r="ALS4" s="466"/>
      <c r="ALT4" s="466"/>
      <c r="ALU4" s="466"/>
      <c r="ALV4" s="466"/>
      <c r="ALW4" s="466"/>
      <c r="ALX4" s="466"/>
      <c r="ALY4" s="466"/>
      <c r="ALZ4" s="466"/>
      <c r="AMA4" s="466"/>
      <c r="AMB4" s="466"/>
      <c r="AMC4" s="466"/>
      <c r="AMD4" s="466"/>
      <c r="AME4" s="466"/>
      <c r="AMF4" s="466"/>
      <c r="AMG4" s="466"/>
      <c r="AMH4" s="466"/>
      <c r="AMI4" s="466"/>
      <c r="AMJ4" s="466"/>
      <c r="AMK4" s="466"/>
      <c r="AML4" s="466"/>
      <c r="AMM4" s="466"/>
      <c r="AMN4" s="466"/>
      <c r="AMO4" s="466"/>
      <c r="AMP4" s="466"/>
      <c r="AMQ4" s="466"/>
      <c r="AMR4" s="466"/>
      <c r="AMS4" s="466"/>
      <c r="AMT4" s="466"/>
      <c r="AMU4" s="466"/>
      <c r="AMV4" s="466"/>
      <c r="AMW4" s="466"/>
      <c r="AMX4" s="466"/>
      <c r="AMY4" s="466"/>
      <c r="AMZ4" s="466"/>
      <c r="ANA4" s="466"/>
      <c r="ANB4" s="466"/>
      <c r="ANC4" s="466"/>
      <c r="AND4" s="466"/>
      <c r="ANE4" s="466"/>
      <c r="ANF4" s="466"/>
      <c r="ANG4" s="466"/>
      <c r="ANH4" s="466"/>
      <c r="ANI4" s="466"/>
      <c r="ANJ4" s="466"/>
      <c r="ANK4" s="466"/>
      <c r="ANL4" s="466"/>
      <c r="ANM4" s="466"/>
      <c r="ANN4" s="466"/>
      <c r="ANO4" s="466"/>
      <c r="ANP4" s="466"/>
      <c r="ANQ4" s="466"/>
      <c r="ANR4" s="466"/>
      <c r="ANS4" s="466"/>
      <c r="ANT4" s="466"/>
      <c r="ANU4" s="466"/>
      <c r="ANV4" s="466"/>
      <c r="ANW4" s="466"/>
      <c r="ANX4" s="466"/>
      <c r="ANY4" s="466"/>
      <c r="ANZ4" s="466"/>
      <c r="AOA4" s="466"/>
      <c r="AOB4" s="466"/>
      <c r="AOC4" s="466"/>
      <c r="AOD4" s="466"/>
      <c r="AOE4" s="466"/>
      <c r="AOF4" s="466"/>
      <c r="AOG4" s="466"/>
      <c r="AOH4" s="466"/>
      <c r="AOI4" s="466"/>
      <c r="AOJ4" s="466"/>
      <c r="AOK4" s="466"/>
      <c r="AOL4" s="466"/>
      <c r="AOM4" s="466"/>
      <c r="AON4" s="466"/>
      <c r="AOO4" s="466"/>
      <c r="AOP4" s="466"/>
      <c r="AOQ4" s="466"/>
      <c r="AOR4" s="466"/>
      <c r="AOS4" s="466"/>
      <c r="AOT4" s="466"/>
      <c r="AOU4" s="466"/>
      <c r="AOV4" s="466"/>
      <c r="AOW4" s="466"/>
      <c r="AOX4" s="466"/>
      <c r="AOY4" s="466"/>
      <c r="AOZ4" s="466"/>
      <c r="APA4" s="466"/>
      <c r="APB4" s="466"/>
      <c r="APC4" s="466"/>
      <c r="APD4" s="466"/>
      <c r="APE4" s="466"/>
      <c r="APF4" s="466"/>
      <c r="APG4" s="466"/>
      <c r="APH4" s="466"/>
      <c r="API4" s="466"/>
      <c r="APJ4" s="466"/>
      <c r="APK4" s="466"/>
      <c r="APL4" s="466"/>
      <c r="APM4" s="466"/>
      <c r="APN4" s="466"/>
      <c r="APO4" s="466"/>
      <c r="APP4" s="466"/>
      <c r="APQ4" s="466"/>
      <c r="APR4" s="466"/>
      <c r="APS4" s="466"/>
      <c r="APT4" s="466"/>
      <c r="APU4" s="466"/>
      <c r="APV4" s="466"/>
      <c r="APW4" s="466"/>
      <c r="APX4" s="466"/>
      <c r="APY4" s="466"/>
      <c r="APZ4" s="466"/>
      <c r="AQA4" s="466"/>
      <c r="AQB4" s="466"/>
      <c r="AQC4" s="466"/>
      <c r="AQD4" s="466"/>
      <c r="AQE4" s="466"/>
      <c r="AQF4" s="466"/>
      <c r="AQG4" s="466"/>
      <c r="AQH4" s="466"/>
      <c r="AQI4" s="466"/>
      <c r="AQJ4" s="466"/>
      <c r="AQK4" s="466"/>
      <c r="AQL4" s="466"/>
      <c r="AQM4" s="466"/>
      <c r="AQN4" s="466"/>
      <c r="AQO4" s="466"/>
      <c r="AQP4" s="466"/>
      <c r="AQQ4" s="466"/>
      <c r="AQR4" s="466"/>
      <c r="AQS4" s="466"/>
      <c r="AQT4" s="466"/>
      <c r="AQU4" s="466"/>
      <c r="AQV4" s="466"/>
      <c r="AQW4" s="466"/>
      <c r="AQX4" s="466"/>
      <c r="AQY4" s="466"/>
      <c r="AQZ4" s="466"/>
      <c r="ARA4" s="466"/>
      <c r="ARB4" s="466"/>
      <c r="ARC4" s="466"/>
      <c r="ARD4" s="466"/>
      <c r="ARE4" s="466"/>
      <c r="ARF4" s="466"/>
      <c r="ARG4" s="466"/>
      <c r="ARH4" s="466"/>
      <c r="ARI4" s="466"/>
      <c r="ARJ4" s="466"/>
      <c r="ARK4" s="466"/>
      <c r="ARL4" s="466"/>
      <c r="ARM4" s="466"/>
      <c r="ARN4" s="466"/>
      <c r="ARO4" s="466"/>
      <c r="ARP4" s="466"/>
      <c r="ARQ4" s="466"/>
      <c r="ARR4" s="466"/>
      <c r="ARS4" s="466"/>
      <c r="ART4" s="466"/>
      <c r="ARU4" s="466"/>
      <c r="ARV4" s="466"/>
      <c r="ARW4" s="466"/>
      <c r="ARX4" s="466"/>
      <c r="ARY4" s="466"/>
      <c r="ARZ4" s="466"/>
      <c r="ASA4" s="466"/>
      <c r="ASB4" s="466"/>
      <c r="ASC4" s="466"/>
      <c r="ASD4" s="466"/>
      <c r="ASE4" s="466"/>
      <c r="ASF4" s="466"/>
      <c r="ASG4" s="466"/>
      <c r="ASH4" s="466"/>
      <c r="ASI4" s="466"/>
      <c r="ASJ4" s="466"/>
      <c r="ASK4" s="466"/>
      <c r="ASL4" s="466"/>
      <c r="ASM4" s="466"/>
      <c r="ASN4" s="466"/>
      <c r="ASO4" s="466"/>
      <c r="ASP4" s="466"/>
      <c r="ASQ4" s="466"/>
      <c r="ASR4" s="466"/>
      <c r="ASS4" s="466"/>
      <c r="AST4" s="466"/>
      <c r="ASU4" s="466"/>
      <c r="ASV4" s="466"/>
      <c r="ASW4" s="466"/>
      <c r="ASX4" s="466"/>
      <c r="ASY4" s="466"/>
      <c r="ASZ4" s="466"/>
      <c r="ATA4" s="466"/>
      <c r="ATB4" s="466"/>
      <c r="ATC4" s="466"/>
      <c r="ATD4" s="466"/>
      <c r="ATE4" s="466"/>
      <c r="ATF4" s="466"/>
      <c r="ATG4" s="466"/>
      <c r="ATH4" s="466"/>
      <c r="ATI4" s="466"/>
      <c r="ATJ4" s="466"/>
      <c r="ATK4" s="466"/>
      <c r="ATL4" s="466"/>
      <c r="ATM4" s="466"/>
      <c r="ATN4" s="466"/>
      <c r="ATO4" s="466"/>
      <c r="ATP4" s="466"/>
      <c r="ATQ4" s="466"/>
      <c r="ATR4" s="466"/>
      <c r="ATS4" s="466"/>
      <c r="ATT4" s="466"/>
      <c r="ATU4" s="466"/>
      <c r="ATV4" s="466"/>
      <c r="ATW4" s="466"/>
      <c r="ATX4" s="466"/>
      <c r="ATY4" s="466"/>
      <c r="ATZ4" s="466"/>
      <c r="AUA4" s="466"/>
      <c r="AUB4" s="466"/>
      <c r="AUC4" s="466"/>
      <c r="AUD4" s="466"/>
      <c r="AUE4" s="466"/>
      <c r="AUF4" s="466"/>
      <c r="AUG4" s="466"/>
      <c r="AUH4" s="466"/>
      <c r="AUI4" s="466"/>
      <c r="AUJ4" s="466"/>
      <c r="AUK4" s="466"/>
      <c r="AUL4" s="466"/>
      <c r="AUM4" s="466"/>
      <c r="AUN4" s="466"/>
      <c r="AUO4" s="466"/>
      <c r="AUP4" s="466"/>
      <c r="AUQ4" s="466"/>
      <c r="AUR4" s="466"/>
      <c r="AUS4" s="466"/>
      <c r="AUT4" s="466"/>
      <c r="AUU4" s="466"/>
      <c r="AUV4" s="466"/>
      <c r="AUW4" s="466"/>
      <c r="AUX4" s="466"/>
      <c r="AUY4" s="466"/>
      <c r="AUZ4" s="466"/>
      <c r="AVA4" s="466"/>
      <c r="AVB4" s="466"/>
      <c r="AVC4" s="466"/>
      <c r="AVD4" s="466"/>
      <c r="AVE4" s="466"/>
      <c r="AVF4" s="466"/>
      <c r="AVG4" s="466"/>
      <c r="AVH4" s="466"/>
      <c r="AVI4" s="466"/>
      <c r="AVJ4" s="466"/>
      <c r="AVK4" s="466"/>
      <c r="AVL4" s="466"/>
      <c r="AVM4" s="466"/>
      <c r="AVN4" s="466"/>
      <c r="AVO4" s="466"/>
      <c r="AVP4" s="466"/>
      <c r="AVQ4" s="466"/>
      <c r="AVR4" s="466"/>
      <c r="AVS4" s="466"/>
      <c r="AVT4" s="466"/>
      <c r="AVU4" s="466"/>
      <c r="AVV4" s="466"/>
      <c r="AVW4" s="466"/>
      <c r="AVX4" s="466"/>
      <c r="AVY4" s="466"/>
      <c r="AVZ4" s="466"/>
      <c r="AWA4" s="466"/>
      <c r="AWB4" s="466"/>
      <c r="AWC4" s="466"/>
      <c r="AWD4" s="466"/>
      <c r="AWE4" s="466"/>
      <c r="AWF4" s="466"/>
      <c r="AWG4" s="466"/>
      <c r="AWH4" s="466"/>
      <c r="AWI4" s="466"/>
      <c r="AWJ4" s="466"/>
      <c r="AWK4" s="466"/>
      <c r="AWL4" s="466"/>
      <c r="AWM4" s="466"/>
      <c r="AWN4" s="466"/>
      <c r="AWO4" s="466"/>
      <c r="AWP4" s="466"/>
      <c r="AWQ4" s="466"/>
      <c r="AWR4" s="466"/>
      <c r="AWS4" s="466"/>
      <c r="AWT4" s="466"/>
      <c r="AWU4" s="466"/>
      <c r="AWV4" s="466"/>
      <c r="AWW4" s="466"/>
      <c r="AWX4" s="466"/>
      <c r="AWY4" s="466"/>
      <c r="AWZ4" s="466"/>
      <c r="AXA4" s="466"/>
      <c r="AXB4" s="466"/>
      <c r="AXC4" s="466"/>
      <c r="AXD4" s="466"/>
      <c r="AXE4" s="466"/>
      <c r="AXF4" s="466"/>
      <c r="AXG4" s="466"/>
      <c r="AXH4" s="466"/>
      <c r="AXI4" s="466"/>
      <c r="AXJ4" s="466"/>
      <c r="AXK4" s="466"/>
      <c r="AXL4" s="466"/>
      <c r="AXM4" s="466"/>
      <c r="AXN4" s="466"/>
      <c r="AXO4" s="466"/>
      <c r="AXP4" s="466"/>
      <c r="AXQ4" s="466"/>
      <c r="AXR4" s="466"/>
      <c r="AXS4" s="466"/>
      <c r="AXT4" s="466"/>
      <c r="AXU4" s="466"/>
      <c r="AXV4" s="466"/>
      <c r="AXW4" s="466"/>
      <c r="AXX4" s="466"/>
      <c r="AXY4" s="466"/>
      <c r="AXZ4" s="466"/>
      <c r="AYA4" s="466"/>
      <c r="AYB4" s="466"/>
      <c r="AYC4" s="466"/>
      <c r="AYD4" s="466"/>
      <c r="AYE4" s="466"/>
      <c r="AYF4" s="466"/>
      <c r="AYG4" s="466"/>
      <c r="AYH4" s="466"/>
      <c r="AYI4" s="466"/>
      <c r="AYJ4" s="466"/>
      <c r="AYK4" s="466"/>
      <c r="AYL4" s="466"/>
      <c r="AYM4" s="466"/>
      <c r="AYN4" s="466"/>
      <c r="AYO4" s="466"/>
      <c r="AYP4" s="466"/>
      <c r="AYQ4" s="466"/>
      <c r="AYR4" s="466"/>
      <c r="AYS4" s="466"/>
      <c r="AYT4" s="466"/>
      <c r="AYU4" s="466"/>
      <c r="AYV4" s="466"/>
      <c r="AYW4" s="466"/>
      <c r="AYX4" s="466"/>
      <c r="AYY4" s="466"/>
      <c r="AYZ4" s="466"/>
      <c r="AZA4" s="466"/>
      <c r="AZB4" s="466"/>
      <c r="AZC4" s="466"/>
      <c r="AZD4" s="466"/>
      <c r="AZE4" s="466"/>
      <c r="AZF4" s="466"/>
      <c r="AZG4" s="466"/>
      <c r="AZH4" s="466"/>
      <c r="AZI4" s="466"/>
      <c r="AZJ4" s="466"/>
      <c r="AZK4" s="466"/>
      <c r="AZL4" s="466"/>
      <c r="AZM4" s="466"/>
      <c r="AZN4" s="466"/>
      <c r="AZO4" s="466"/>
      <c r="AZP4" s="466"/>
      <c r="AZQ4" s="466"/>
      <c r="AZR4" s="466"/>
      <c r="AZS4" s="466"/>
      <c r="AZT4" s="466"/>
      <c r="AZU4" s="466"/>
      <c r="AZV4" s="466"/>
      <c r="AZW4" s="466"/>
      <c r="AZX4" s="466"/>
      <c r="AZY4" s="466"/>
      <c r="AZZ4" s="466"/>
      <c r="BAA4" s="466"/>
      <c r="BAB4" s="466"/>
      <c r="BAC4" s="466"/>
      <c r="BAD4" s="466"/>
      <c r="BAE4" s="466"/>
      <c r="BAF4" s="466"/>
      <c r="BAG4" s="466"/>
      <c r="BAH4" s="466"/>
      <c r="BAI4" s="466"/>
      <c r="BAJ4" s="466"/>
      <c r="BAK4" s="466"/>
      <c r="BAL4" s="466"/>
      <c r="BAM4" s="466"/>
      <c r="BAN4" s="466"/>
      <c r="BAO4" s="466"/>
      <c r="BAP4" s="466"/>
      <c r="BAQ4" s="466"/>
      <c r="BAR4" s="466"/>
      <c r="BAS4" s="466"/>
      <c r="BAT4" s="466"/>
      <c r="BAU4" s="466"/>
      <c r="BAV4" s="466"/>
      <c r="BAW4" s="466"/>
      <c r="BAX4" s="466"/>
      <c r="BAY4" s="466"/>
      <c r="BAZ4" s="466"/>
      <c r="BBA4" s="466"/>
      <c r="BBB4" s="466"/>
      <c r="BBC4" s="466"/>
      <c r="BBD4" s="466"/>
      <c r="BBE4" s="466"/>
      <c r="BBF4" s="466"/>
      <c r="BBG4" s="466"/>
      <c r="BBH4" s="466"/>
      <c r="BBI4" s="466"/>
      <c r="BBJ4" s="466"/>
      <c r="BBK4" s="466"/>
      <c r="BBL4" s="466"/>
      <c r="BBM4" s="466"/>
      <c r="BBN4" s="466"/>
      <c r="BBO4" s="466"/>
      <c r="BBP4" s="466"/>
      <c r="BBQ4" s="466"/>
      <c r="BBR4" s="466"/>
      <c r="BBS4" s="466"/>
      <c r="BBT4" s="466"/>
      <c r="BBU4" s="466"/>
      <c r="BBV4" s="466"/>
      <c r="BBW4" s="466"/>
      <c r="BBX4" s="466"/>
      <c r="BBY4" s="466"/>
      <c r="BBZ4" s="466"/>
      <c r="BCA4" s="466"/>
      <c r="BCB4" s="466"/>
      <c r="BCC4" s="466"/>
      <c r="BCD4" s="466"/>
      <c r="BCE4" s="466"/>
      <c r="BCF4" s="466"/>
      <c r="BCG4" s="466"/>
      <c r="BCH4" s="466"/>
      <c r="BCI4" s="466"/>
      <c r="BCJ4" s="466"/>
      <c r="BCK4" s="466"/>
      <c r="BCL4" s="466"/>
      <c r="BCM4" s="466"/>
      <c r="BCN4" s="466"/>
      <c r="BCO4" s="466"/>
      <c r="BCP4" s="466"/>
      <c r="BCQ4" s="466"/>
      <c r="BCR4" s="466"/>
      <c r="BCS4" s="466"/>
      <c r="BCT4" s="466"/>
      <c r="BCU4" s="466"/>
      <c r="BCV4" s="466"/>
      <c r="BCW4" s="466"/>
      <c r="BCX4" s="466"/>
      <c r="BCY4" s="466"/>
      <c r="BCZ4" s="466"/>
      <c r="BDA4" s="466"/>
      <c r="BDB4" s="466"/>
      <c r="BDC4" s="466"/>
      <c r="BDD4" s="466"/>
      <c r="BDE4" s="466"/>
      <c r="BDF4" s="466"/>
      <c r="BDG4" s="466"/>
      <c r="BDH4" s="466"/>
      <c r="BDI4" s="466"/>
      <c r="BDJ4" s="466"/>
      <c r="BDK4" s="466"/>
      <c r="BDL4" s="466"/>
      <c r="BDM4" s="466"/>
      <c r="BDN4" s="466"/>
      <c r="BDO4" s="466"/>
      <c r="BDP4" s="466"/>
      <c r="BDQ4" s="466"/>
      <c r="BDR4" s="466"/>
      <c r="BDS4" s="466"/>
      <c r="BDT4" s="466"/>
      <c r="BDU4" s="466"/>
      <c r="BDV4" s="466"/>
      <c r="BDW4" s="466"/>
      <c r="BDX4" s="466"/>
      <c r="BDY4" s="466"/>
      <c r="BDZ4" s="466"/>
      <c r="BEA4" s="466"/>
      <c r="BEB4" s="466"/>
      <c r="BEC4" s="466"/>
      <c r="BED4" s="466"/>
      <c r="BEE4" s="466"/>
      <c r="BEF4" s="466"/>
      <c r="BEG4" s="466"/>
      <c r="BEH4" s="466"/>
      <c r="BEI4" s="466"/>
      <c r="BEJ4" s="466"/>
      <c r="BEK4" s="466"/>
      <c r="BEL4" s="466"/>
      <c r="BEM4" s="466"/>
      <c r="BEN4" s="466"/>
      <c r="BEO4" s="466"/>
      <c r="BEP4" s="466"/>
      <c r="BEQ4" s="466"/>
      <c r="BER4" s="466"/>
      <c r="BES4" s="466"/>
      <c r="BET4" s="466"/>
      <c r="BEU4" s="466"/>
      <c r="BEV4" s="466"/>
      <c r="BEW4" s="466"/>
      <c r="BEX4" s="466"/>
      <c r="BEY4" s="466"/>
      <c r="BEZ4" s="466"/>
      <c r="BFA4" s="466"/>
      <c r="BFB4" s="466"/>
      <c r="BFC4" s="466"/>
      <c r="BFD4" s="466"/>
      <c r="BFE4" s="466"/>
      <c r="BFF4" s="466"/>
      <c r="BFG4" s="466"/>
      <c r="BFH4" s="466"/>
      <c r="BFI4" s="466"/>
      <c r="BFJ4" s="466"/>
      <c r="BFK4" s="466"/>
      <c r="BFL4" s="466"/>
      <c r="BFM4" s="466"/>
      <c r="BFN4" s="466"/>
      <c r="BFO4" s="466"/>
      <c r="BFP4" s="466"/>
      <c r="BFQ4" s="466"/>
      <c r="BFR4" s="466"/>
      <c r="BFS4" s="466"/>
      <c r="BFT4" s="466"/>
      <c r="BFU4" s="466"/>
      <c r="BFV4" s="466"/>
      <c r="BFW4" s="466"/>
      <c r="BFX4" s="466"/>
      <c r="BFY4" s="466"/>
      <c r="BFZ4" s="466"/>
      <c r="BGA4" s="466"/>
      <c r="BGB4" s="466"/>
      <c r="BGC4" s="466"/>
      <c r="BGD4" s="466"/>
      <c r="BGE4" s="466"/>
      <c r="BGF4" s="466"/>
      <c r="BGG4" s="466"/>
      <c r="BGH4" s="466"/>
      <c r="BGI4" s="466"/>
      <c r="BGJ4" s="466"/>
      <c r="BGK4" s="466"/>
      <c r="BGL4" s="466"/>
      <c r="BGM4" s="466"/>
      <c r="BGN4" s="466"/>
      <c r="BGO4" s="466"/>
      <c r="BGP4" s="466"/>
      <c r="BGQ4" s="466"/>
      <c r="BGR4" s="466"/>
      <c r="BGS4" s="466"/>
      <c r="BGT4" s="466"/>
      <c r="BGU4" s="466"/>
      <c r="BGV4" s="466"/>
      <c r="BGW4" s="466"/>
      <c r="BGX4" s="466"/>
      <c r="BGY4" s="466"/>
      <c r="BGZ4" s="466"/>
      <c r="BHA4" s="466"/>
      <c r="BHB4" s="466"/>
      <c r="BHC4" s="466"/>
      <c r="BHD4" s="466"/>
      <c r="BHE4" s="466"/>
      <c r="BHF4" s="466"/>
      <c r="BHG4" s="466"/>
      <c r="BHH4" s="466"/>
      <c r="BHI4" s="466"/>
      <c r="BHJ4" s="466"/>
      <c r="BHK4" s="466"/>
      <c r="BHL4" s="466"/>
      <c r="BHM4" s="466"/>
      <c r="BHN4" s="466"/>
      <c r="BHO4" s="466"/>
      <c r="BHP4" s="466"/>
      <c r="BHQ4" s="466"/>
      <c r="BHR4" s="466"/>
      <c r="BHS4" s="466"/>
      <c r="BHT4" s="466"/>
      <c r="BHU4" s="466"/>
      <c r="BHV4" s="466"/>
      <c r="BHW4" s="466"/>
      <c r="BHX4" s="466"/>
      <c r="BHY4" s="466"/>
      <c r="BHZ4" s="466"/>
      <c r="BIA4" s="466"/>
      <c r="BIB4" s="466"/>
      <c r="BIC4" s="466"/>
      <c r="BID4" s="466"/>
      <c r="BIE4" s="466"/>
      <c r="BIF4" s="466"/>
      <c r="BIG4" s="466"/>
      <c r="BIH4" s="466"/>
      <c r="BII4" s="466"/>
      <c r="BIJ4" s="466"/>
      <c r="BIK4" s="466"/>
      <c r="BIL4" s="466"/>
      <c r="BIM4" s="466"/>
      <c r="BIN4" s="466"/>
      <c r="BIO4" s="466"/>
      <c r="BIP4" s="466"/>
      <c r="BIQ4" s="466"/>
      <c r="BIR4" s="466"/>
      <c r="BIS4" s="466"/>
      <c r="BIT4" s="466"/>
      <c r="BIU4" s="466"/>
      <c r="BIV4" s="466"/>
      <c r="BIW4" s="466"/>
      <c r="BIX4" s="466"/>
      <c r="BIY4" s="466"/>
      <c r="BIZ4" s="466"/>
      <c r="BJA4" s="466"/>
      <c r="BJB4" s="466"/>
      <c r="BJC4" s="466"/>
      <c r="BJD4" s="466"/>
      <c r="BJE4" s="466"/>
      <c r="BJF4" s="466"/>
      <c r="BJG4" s="466"/>
      <c r="BJH4" s="466"/>
      <c r="BJI4" s="466"/>
      <c r="BJJ4" s="466"/>
      <c r="BJK4" s="466"/>
      <c r="BJL4" s="466"/>
      <c r="BJM4" s="466"/>
      <c r="BJN4" s="466"/>
      <c r="BJO4" s="466"/>
      <c r="BJP4" s="466"/>
      <c r="BJQ4" s="466"/>
      <c r="BJR4" s="466"/>
      <c r="BJS4" s="466"/>
      <c r="BJT4" s="466"/>
      <c r="BJU4" s="466"/>
      <c r="BJV4" s="466"/>
      <c r="BJW4" s="466"/>
      <c r="BJX4" s="466"/>
      <c r="BJY4" s="466"/>
      <c r="BJZ4" s="466"/>
      <c r="BKA4" s="466"/>
      <c r="BKB4" s="466"/>
      <c r="BKC4" s="466"/>
      <c r="BKD4" s="466"/>
      <c r="BKE4" s="466"/>
      <c r="BKF4" s="466"/>
      <c r="BKG4" s="466"/>
      <c r="BKH4" s="466"/>
      <c r="BKI4" s="466"/>
      <c r="BKJ4" s="466"/>
      <c r="BKK4" s="466"/>
      <c r="BKL4" s="466"/>
      <c r="BKM4" s="466"/>
      <c r="BKN4" s="466"/>
      <c r="BKO4" s="466"/>
      <c r="BKP4" s="466"/>
      <c r="BKQ4" s="466"/>
      <c r="BKR4" s="466"/>
      <c r="BKS4" s="466"/>
      <c r="BKT4" s="466"/>
      <c r="BKU4" s="466"/>
      <c r="BKV4" s="466"/>
      <c r="BKW4" s="466"/>
      <c r="BKX4" s="466"/>
      <c r="BKY4" s="466"/>
      <c r="BKZ4" s="466"/>
      <c r="BLA4" s="466"/>
      <c r="BLB4" s="466"/>
      <c r="BLC4" s="466"/>
      <c r="BLD4" s="466"/>
      <c r="BLE4" s="466"/>
      <c r="BLF4" s="466"/>
      <c r="BLG4" s="466"/>
      <c r="BLH4" s="466"/>
      <c r="BLI4" s="466"/>
      <c r="BLJ4" s="466"/>
      <c r="BLK4" s="466"/>
      <c r="BLL4" s="466"/>
      <c r="BLM4" s="466"/>
      <c r="BLN4" s="466"/>
      <c r="BLO4" s="466"/>
      <c r="BLP4" s="466"/>
      <c r="BLQ4" s="466"/>
      <c r="BLR4" s="466"/>
      <c r="BLS4" s="466"/>
      <c r="BLT4" s="466"/>
      <c r="BLU4" s="466"/>
      <c r="BLV4" s="466"/>
      <c r="BLW4" s="466"/>
      <c r="BLX4" s="466"/>
      <c r="BLY4" s="466"/>
      <c r="BLZ4" s="466"/>
      <c r="BMA4" s="466"/>
      <c r="BMB4" s="466"/>
      <c r="BMC4" s="466"/>
      <c r="BMD4" s="466"/>
      <c r="BME4" s="466"/>
      <c r="BMF4" s="466"/>
      <c r="BMG4" s="466"/>
      <c r="BMH4" s="466"/>
      <c r="BMI4" s="466"/>
      <c r="BMJ4" s="466"/>
      <c r="BMK4" s="466"/>
      <c r="BML4" s="466"/>
      <c r="BMM4" s="466"/>
      <c r="BMN4" s="466"/>
      <c r="BMO4" s="466"/>
      <c r="BMP4" s="466"/>
      <c r="BMQ4" s="466"/>
      <c r="BMR4" s="466"/>
      <c r="BMS4" s="466"/>
      <c r="BMT4" s="466"/>
      <c r="BMU4" s="466"/>
      <c r="BMV4" s="466"/>
      <c r="BMW4" s="466"/>
      <c r="BMX4" s="466"/>
      <c r="BMY4" s="466"/>
      <c r="BMZ4" s="466"/>
      <c r="BNA4" s="466"/>
      <c r="BNB4" s="466"/>
      <c r="BNC4" s="466"/>
      <c r="BND4" s="466"/>
      <c r="BNE4" s="466"/>
      <c r="BNF4" s="466"/>
      <c r="BNG4" s="466"/>
      <c r="BNH4" s="466"/>
      <c r="BNI4" s="466"/>
      <c r="BNJ4" s="466"/>
      <c r="BNK4" s="466"/>
      <c r="BNL4" s="466"/>
      <c r="BNM4" s="466"/>
      <c r="BNN4" s="466"/>
      <c r="BNO4" s="466"/>
      <c r="BNP4" s="466"/>
      <c r="BNQ4" s="466"/>
      <c r="BNR4" s="466"/>
      <c r="BNS4" s="466"/>
      <c r="BNT4" s="466"/>
      <c r="BNU4" s="466"/>
      <c r="BNV4" s="466"/>
      <c r="BNW4" s="466"/>
      <c r="BNX4" s="466"/>
      <c r="BNY4" s="466"/>
      <c r="BNZ4" s="466"/>
      <c r="BOA4" s="466"/>
      <c r="BOB4" s="466"/>
      <c r="BOC4" s="466"/>
      <c r="BOD4" s="466"/>
      <c r="BOE4" s="466"/>
      <c r="BOF4" s="466"/>
      <c r="BOG4" s="466"/>
      <c r="BOH4" s="466"/>
      <c r="BOI4" s="466"/>
      <c r="BOJ4" s="466"/>
      <c r="BOK4" s="466"/>
      <c r="BOL4" s="466"/>
      <c r="BOM4" s="466"/>
      <c r="BON4" s="466"/>
      <c r="BOO4" s="466"/>
      <c r="BOP4" s="466"/>
      <c r="BOQ4" s="466"/>
      <c r="BOR4" s="466"/>
      <c r="BOS4" s="466"/>
      <c r="BOT4" s="466"/>
      <c r="BOU4" s="466"/>
      <c r="BOV4" s="466"/>
      <c r="BOW4" s="466"/>
      <c r="BOX4" s="466"/>
      <c r="BOY4" s="466"/>
      <c r="BOZ4" s="466"/>
      <c r="BPA4" s="466"/>
      <c r="BPB4" s="466"/>
      <c r="BPC4" s="466"/>
      <c r="BPD4" s="466"/>
      <c r="BPE4" s="466"/>
      <c r="BPF4" s="466"/>
      <c r="BPG4" s="466"/>
      <c r="BPH4" s="466"/>
      <c r="BPI4" s="466"/>
      <c r="BPJ4" s="466"/>
      <c r="BPK4" s="466"/>
      <c r="BPL4" s="466"/>
      <c r="BPM4" s="466"/>
      <c r="BPN4" s="466"/>
      <c r="BPO4" s="466"/>
      <c r="BPP4" s="466"/>
      <c r="BPQ4" s="466"/>
      <c r="BPR4" s="466"/>
      <c r="BPS4" s="466"/>
      <c r="BPT4" s="466"/>
      <c r="BPU4" s="466"/>
      <c r="BPV4" s="466"/>
      <c r="BPW4" s="466"/>
      <c r="BPX4" s="466"/>
      <c r="BPY4" s="466"/>
      <c r="BPZ4" s="466"/>
      <c r="BQA4" s="466"/>
      <c r="BQB4" s="466"/>
      <c r="BQC4" s="466"/>
      <c r="BQD4" s="466"/>
      <c r="BQE4" s="466"/>
      <c r="BQF4" s="466"/>
      <c r="BQG4" s="466"/>
      <c r="BQH4" s="466"/>
      <c r="BQI4" s="466"/>
      <c r="BQJ4" s="466"/>
      <c r="BQK4" s="466"/>
      <c r="BQL4" s="466"/>
      <c r="BQM4" s="466"/>
      <c r="BQN4" s="466"/>
      <c r="BQO4" s="466"/>
      <c r="BQP4" s="466"/>
      <c r="BQQ4" s="466"/>
      <c r="BQR4" s="466"/>
      <c r="BQS4" s="466"/>
      <c r="BQT4" s="466"/>
      <c r="BQU4" s="466"/>
      <c r="BQV4" s="466"/>
      <c r="BQW4" s="466"/>
      <c r="BQX4" s="466"/>
      <c r="BQY4" s="466"/>
      <c r="BQZ4" s="466"/>
      <c r="BRA4" s="466"/>
      <c r="BRB4" s="466"/>
      <c r="BRC4" s="466"/>
      <c r="BRD4" s="466"/>
      <c r="BRE4" s="466"/>
      <c r="BRF4" s="466"/>
      <c r="BRG4" s="466"/>
      <c r="BRH4" s="466"/>
      <c r="BRI4" s="466"/>
      <c r="BRJ4" s="466"/>
      <c r="BRK4" s="466"/>
      <c r="BRL4" s="466"/>
      <c r="BRM4" s="466"/>
      <c r="BRN4" s="466"/>
      <c r="BRO4" s="466"/>
      <c r="BRP4" s="466"/>
      <c r="BRQ4" s="466"/>
      <c r="BRR4" s="466"/>
      <c r="BRS4" s="466"/>
      <c r="BRT4" s="466"/>
      <c r="BRU4" s="466"/>
      <c r="BRV4" s="466"/>
      <c r="BRW4" s="466"/>
      <c r="BRX4" s="466"/>
      <c r="BRY4" s="466"/>
      <c r="BRZ4" s="466"/>
      <c r="BSA4" s="466"/>
      <c r="BSB4" s="466"/>
      <c r="BSC4" s="466"/>
      <c r="BSD4" s="466"/>
      <c r="BSE4" s="466"/>
      <c r="BSF4" s="466"/>
      <c r="BSG4" s="466"/>
      <c r="BSH4" s="466"/>
      <c r="BSI4" s="466"/>
      <c r="BSJ4" s="466"/>
      <c r="BSK4" s="466"/>
      <c r="BSL4" s="466"/>
      <c r="BSM4" s="466"/>
      <c r="BSN4" s="466"/>
      <c r="BSO4" s="466"/>
      <c r="BSP4" s="466"/>
      <c r="BSQ4" s="466"/>
      <c r="BSR4" s="466"/>
      <c r="BSS4" s="466"/>
      <c r="BST4" s="466"/>
      <c r="BSU4" s="466"/>
      <c r="BSV4" s="466"/>
      <c r="BSW4" s="466"/>
      <c r="BSX4" s="466"/>
      <c r="BSY4" s="466"/>
      <c r="BSZ4" s="466"/>
      <c r="BTA4" s="466"/>
      <c r="BTB4" s="466"/>
      <c r="BTC4" s="466"/>
      <c r="BTD4" s="466"/>
      <c r="BTE4" s="466"/>
      <c r="BTF4" s="466"/>
      <c r="BTG4" s="466"/>
      <c r="BTH4" s="466"/>
      <c r="BTI4" s="466"/>
      <c r="BTJ4" s="466"/>
      <c r="BTK4" s="466"/>
      <c r="BTL4" s="466"/>
      <c r="BTM4" s="466"/>
      <c r="BTN4" s="466"/>
      <c r="BTO4" s="466"/>
      <c r="BTP4" s="466"/>
      <c r="BTQ4" s="466"/>
      <c r="BTR4" s="466"/>
      <c r="BTS4" s="466"/>
      <c r="BTT4" s="466"/>
      <c r="BTU4" s="466"/>
      <c r="BTV4" s="466"/>
      <c r="BTW4" s="466"/>
      <c r="BTX4" s="466"/>
      <c r="BTY4" s="466"/>
      <c r="BTZ4" s="466"/>
      <c r="BUA4" s="466"/>
      <c r="BUB4" s="466"/>
      <c r="BUC4" s="466"/>
      <c r="BUD4" s="466"/>
      <c r="BUE4" s="466"/>
      <c r="BUF4" s="466"/>
      <c r="BUG4" s="466"/>
      <c r="BUH4" s="466"/>
      <c r="BUI4" s="466"/>
      <c r="BUJ4" s="466"/>
      <c r="BUK4" s="466"/>
      <c r="BUL4" s="466"/>
      <c r="BUM4" s="466"/>
      <c r="BUN4" s="466"/>
      <c r="BUO4" s="466"/>
      <c r="BUP4" s="466"/>
      <c r="BUQ4" s="466"/>
      <c r="BUR4" s="466"/>
      <c r="BUS4" s="466"/>
      <c r="BUT4" s="466"/>
      <c r="BUU4" s="466"/>
      <c r="BUV4" s="466"/>
      <c r="BUW4" s="466"/>
      <c r="BUX4" s="466"/>
      <c r="BUY4" s="466"/>
      <c r="BUZ4" s="466"/>
      <c r="BVA4" s="466"/>
      <c r="BVB4" s="466"/>
      <c r="BVC4" s="466"/>
      <c r="BVD4" s="466"/>
      <c r="BVE4" s="466"/>
      <c r="BVF4" s="466"/>
      <c r="BVG4" s="466"/>
      <c r="BVH4" s="466"/>
      <c r="BVI4" s="466"/>
      <c r="BVJ4" s="466"/>
      <c r="BVK4" s="466"/>
      <c r="BVL4" s="466"/>
      <c r="BVM4" s="466"/>
      <c r="BVN4" s="466"/>
      <c r="BVO4" s="466"/>
      <c r="BVP4" s="466"/>
      <c r="BVQ4" s="466"/>
      <c r="BVR4" s="466"/>
      <c r="BVS4" s="466"/>
      <c r="BVT4" s="466"/>
      <c r="BVU4" s="466"/>
      <c r="BVV4" s="466"/>
      <c r="BVW4" s="466"/>
      <c r="BVX4" s="466"/>
      <c r="BVY4" s="466"/>
      <c r="BVZ4" s="466"/>
      <c r="BWA4" s="466"/>
      <c r="BWB4" s="466"/>
      <c r="BWC4" s="466"/>
      <c r="BWD4" s="466"/>
      <c r="BWE4" s="466"/>
      <c r="BWF4" s="466"/>
      <c r="BWG4" s="466"/>
      <c r="BWH4" s="466"/>
      <c r="BWI4" s="466"/>
      <c r="BWJ4" s="466"/>
      <c r="BWK4" s="466"/>
      <c r="BWL4" s="466"/>
      <c r="BWM4" s="466"/>
      <c r="BWN4" s="466"/>
      <c r="BWO4" s="466"/>
      <c r="BWP4" s="466"/>
      <c r="BWQ4" s="466"/>
      <c r="BWR4" s="466"/>
      <c r="BWS4" s="466"/>
      <c r="BWT4" s="466"/>
      <c r="BWU4" s="466"/>
      <c r="BWV4" s="466"/>
      <c r="BWW4" s="466"/>
      <c r="BWX4" s="466"/>
      <c r="BWY4" s="466"/>
      <c r="BWZ4" s="466"/>
      <c r="BXA4" s="466"/>
      <c r="BXB4" s="466"/>
      <c r="BXC4" s="466"/>
      <c r="BXD4" s="466"/>
      <c r="BXE4" s="466"/>
      <c r="BXF4" s="466"/>
      <c r="BXG4" s="466"/>
      <c r="BXH4" s="466"/>
      <c r="BXI4" s="466"/>
      <c r="BXJ4" s="466"/>
      <c r="BXK4" s="466"/>
      <c r="BXL4" s="466"/>
      <c r="BXM4" s="466"/>
      <c r="BXN4" s="466"/>
      <c r="BXO4" s="466"/>
      <c r="BXP4" s="466"/>
      <c r="BXQ4" s="466"/>
      <c r="BXR4" s="466"/>
      <c r="BXS4" s="466"/>
      <c r="BXT4" s="466"/>
      <c r="BXU4" s="466"/>
      <c r="BXV4" s="466"/>
      <c r="BXW4" s="466"/>
      <c r="BXX4" s="466"/>
      <c r="BXY4" s="466"/>
      <c r="BXZ4" s="466"/>
      <c r="BYA4" s="466"/>
      <c r="BYB4" s="466"/>
      <c r="BYC4" s="466"/>
      <c r="BYD4" s="466"/>
      <c r="BYE4" s="466"/>
      <c r="BYF4" s="466"/>
      <c r="BYG4" s="466"/>
      <c r="BYH4" s="466"/>
      <c r="BYI4" s="466"/>
      <c r="BYJ4" s="466"/>
      <c r="BYK4" s="466"/>
      <c r="BYL4" s="466"/>
      <c r="BYM4" s="466"/>
      <c r="BYN4" s="466"/>
      <c r="BYO4" s="466"/>
      <c r="BYP4" s="466"/>
      <c r="BYQ4" s="466"/>
      <c r="BYR4" s="466"/>
      <c r="BYS4" s="466"/>
      <c r="BYT4" s="466"/>
      <c r="BYU4" s="466"/>
      <c r="BYV4" s="466"/>
      <c r="BYW4" s="466"/>
      <c r="BYX4" s="466"/>
      <c r="BYY4" s="466"/>
      <c r="BYZ4" s="466"/>
      <c r="BZA4" s="466"/>
      <c r="BZB4" s="466"/>
      <c r="BZC4" s="466"/>
      <c r="BZD4" s="466"/>
      <c r="BZE4" s="466"/>
      <c r="BZF4" s="466"/>
      <c r="BZG4" s="466"/>
      <c r="BZH4" s="466"/>
      <c r="BZI4" s="466"/>
      <c r="BZJ4" s="466"/>
      <c r="BZK4" s="466"/>
      <c r="BZL4" s="466"/>
      <c r="BZM4" s="466"/>
      <c r="BZN4" s="466"/>
      <c r="BZO4" s="466"/>
      <c r="BZP4" s="466"/>
      <c r="BZQ4" s="466"/>
      <c r="BZR4" s="466"/>
      <c r="BZS4" s="466"/>
      <c r="BZT4" s="466"/>
      <c r="BZU4" s="466"/>
      <c r="BZV4" s="466"/>
      <c r="BZW4" s="466"/>
      <c r="BZX4" s="466"/>
      <c r="BZY4" s="466"/>
      <c r="BZZ4" s="466"/>
      <c r="CAA4" s="466"/>
      <c r="CAB4" s="466"/>
      <c r="CAC4" s="466"/>
      <c r="CAD4" s="466"/>
      <c r="CAE4" s="466"/>
      <c r="CAF4" s="466"/>
      <c r="CAG4" s="466"/>
      <c r="CAH4" s="466"/>
      <c r="CAI4" s="466"/>
      <c r="CAJ4" s="466"/>
      <c r="CAK4" s="466"/>
      <c r="CAL4" s="466"/>
      <c r="CAM4" s="466"/>
      <c r="CAN4" s="466"/>
      <c r="CAO4" s="466"/>
      <c r="CAP4" s="466"/>
      <c r="CAQ4" s="466"/>
      <c r="CAR4" s="466"/>
      <c r="CAS4" s="466"/>
      <c r="CAT4" s="466"/>
      <c r="CAU4" s="466"/>
      <c r="CAV4" s="466"/>
      <c r="CAW4" s="466"/>
      <c r="CAX4" s="466"/>
      <c r="CAY4" s="466"/>
      <c r="CAZ4" s="466"/>
      <c r="CBA4" s="466"/>
      <c r="CBB4" s="466"/>
      <c r="CBC4" s="466"/>
      <c r="CBD4" s="466"/>
      <c r="CBE4" s="466"/>
      <c r="CBF4" s="466"/>
      <c r="CBG4" s="466"/>
      <c r="CBH4" s="466"/>
      <c r="CBI4" s="466"/>
      <c r="CBJ4" s="466"/>
      <c r="CBK4" s="466"/>
      <c r="CBL4" s="466"/>
      <c r="CBM4" s="466"/>
      <c r="CBN4" s="466"/>
      <c r="CBO4" s="466"/>
      <c r="CBP4" s="466"/>
      <c r="CBQ4" s="466"/>
      <c r="CBR4" s="466"/>
      <c r="CBS4" s="466"/>
      <c r="CBT4" s="466"/>
      <c r="CBU4" s="466"/>
      <c r="CBV4" s="466"/>
      <c r="CBW4" s="466"/>
      <c r="CBX4" s="466"/>
      <c r="CBY4" s="466"/>
      <c r="CBZ4" s="466"/>
      <c r="CCA4" s="466"/>
      <c r="CCB4" s="466"/>
      <c r="CCC4" s="466"/>
      <c r="CCD4" s="466"/>
      <c r="CCE4" s="466"/>
      <c r="CCF4" s="466"/>
      <c r="CCG4" s="466"/>
      <c r="CCH4" s="466"/>
      <c r="CCI4" s="466"/>
      <c r="CCJ4" s="466"/>
      <c r="CCK4" s="466"/>
      <c r="CCL4" s="466"/>
      <c r="CCM4" s="466"/>
      <c r="CCN4" s="466"/>
      <c r="CCO4" s="466"/>
      <c r="CCP4" s="466"/>
      <c r="CCQ4" s="466"/>
      <c r="CCR4" s="466"/>
      <c r="CCS4" s="466"/>
      <c r="CCT4" s="466"/>
      <c r="CCU4" s="466"/>
      <c r="CCV4" s="466"/>
      <c r="CCW4" s="466"/>
      <c r="CCX4" s="466"/>
      <c r="CCY4" s="466"/>
      <c r="CCZ4" s="466"/>
      <c r="CDA4" s="466"/>
      <c r="CDB4" s="466"/>
      <c r="CDC4" s="466"/>
      <c r="CDD4" s="466"/>
      <c r="CDE4" s="466"/>
      <c r="CDF4" s="466"/>
      <c r="CDG4" s="466"/>
      <c r="CDH4" s="466"/>
      <c r="CDI4" s="466"/>
      <c r="CDJ4" s="466"/>
      <c r="CDK4" s="466"/>
      <c r="CDL4" s="466"/>
      <c r="CDM4" s="466"/>
      <c r="CDN4" s="466"/>
      <c r="CDO4" s="466"/>
      <c r="CDP4" s="466"/>
      <c r="CDQ4" s="466"/>
      <c r="CDR4" s="466"/>
      <c r="CDS4" s="466"/>
      <c r="CDT4" s="466"/>
      <c r="CDU4" s="466"/>
      <c r="CDV4" s="466"/>
      <c r="CDW4" s="466"/>
      <c r="CDX4" s="466"/>
      <c r="CDY4" s="466"/>
      <c r="CDZ4" s="466"/>
      <c r="CEA4" s="466"/>
      <c r="CEB4" s="466"/>
      <c r="CEC4" s="466"/>
      <c r="CED4" s="466"/>
      <c r="CEE4" s="466"/>
      <c r="CEF4" s="466"/>
      <c r="CEG4" s="466"/>
      <c r="CEH4" s="466"/>
      <c r="CEI4" s="466"/>
      <c r="CEJ4" s="466"/>
      <c r="CEK4" s="466"/>
      <c r="CEL4" s="466"/>
      <c r="CEM4" s="466"/>
      <c r="CEN4" s="466"/>
      <c r="CEO4" s="466"/>
      <c r="CEP4" s="466"/>
      <c r="CEQ4" s="466"/>
      <c r="CER4" s="466"/>
      <c r="CES4" s="466"/>
      <c r="CET4" s="466"/>
      <c r="CEU4" s="466"/>
      <c r="CEV4" s="466"/>
      <c r="CEW4" s="466"/>
      <c r="CEX4" s="466"/>
      <c r="CEY4" s="466"/>
      <c r="CEZ4" s="466"/>
      <c r="CFA4" s="466"/>
      <c r="CFB4" s="466"/>
      <c r="CFC4" s="466"/>
      <c r="CFD4" s="466"/>
      <c r="CFE4" s="466"/>
      <c r="CFF4" s="466"/>
      <c r="CFG4" s="466"/>
      <c r="CFH4" s="466"/>
      <c r="CFI4" s="466"/>
      <c r="CFJ4" s="466"/>
      <c r="CFK4" s="466"/>
      <c r="CFL4" s="466"/>
      <c r="CFM4" s="466"/>
      <c r="CFN4" s="466"/>
      <c r="CFO4" s="466"/>
      <c r="CFP4" s="466"/>
      <c r="CFQ4" s="466"/>
      <c r="CFR4" s="466"/>
      <c r="CFS4" s="466"/>
      <c r="CFT4" s="466"/>
      <c r="CFU4" s="466"/>
      <c r="CFV4" s="466"/>
      <c r="CFW4" s="466"/>
      <c r="CFX4" s="466"/>
      <c r="CFY4" s="466"/>
      <c r="CFZ4" s="466"/>
      <c r="CGA4" s="466"/>
      <c r="CGB4" s="466"/>
      <c r="CGC4" s="466"/>
      <c r="CGD4" s="466"/>
      <c r="CGE4" s="466"/>
      <c r="CGF4" s="466"/>
      <c r="CGG4" s="466"/>
      <c r="CGH4" s="466"/>
      <c r="CGI4" s="466"/>
      <c r="CGJ4" s="466"/>
      <c r="CGK4" s="466"/>
      <c r="CGL4" s="466"/>
      <c r="CGM4" s="466"/>
      <c r="CGN4" s="466"/>
      <c r="CGO4" s="466"/>
      <c r="CGP4" s="466"/>
      <c r="CGQ4" s="466"/>
      <c r="CGR4" s="466"/>
      <c r="CGS4" s="466"/>
      <c r="CGT4" s="466"/>
      <c r="CGU4" s="466"/>
      <c r="CGV4" s="466"/>
      <c r="CGW4" s="466"/>
      <c r="CGX4" s="466"/>
      <c r="CGY4" s="466"/>
      <c r="CGZ4" s="466"/>
      <c r="CHA4" s="466"/>
      <c r="CHB4" s="466"/>
      <c r="CHC4" s="466"/>
      <c r="CHD4" s="466"/>
      <c r="CHE4" s="466"/>
      <c r="CHF4" s="466"/>
      <c r="CHG4" s="466"/>
      <c r="CHH4" s="466"/>
      <c r="CHI4" s="466"/>
      <c r="CHJ4" s="466"/>
      <c r="CHK4" s="466"/>
      <c r="CHL4" s="466"/>
      <c r="CHM4" s="466"/>
      <c r="CHN4" s="466"/>
      <c r="CHO4" s="466"/>
      <c r="CHP4" s="466"/>
      <c r="CHQ4" s="466"/>
      <c r="CHR4" s="466"/>
      <c r="CHS4" s="466"/>
      <c r="CHT4" s="466"/>
      <c r="CHU4" s="466"/>
      <c r="CHV4" s="466"/>
      <c r="CHW4" s="466"/>
      <c r="CHX4" s="466"/>
      <c r="CHY4" s="466"/>
      <c r="CHZ4" s="466"/>
      <c r="CIA4" s="466"/>
      <c r="CIB4" s="466"/>
      <c r="CIC4" s="466"/>
      <c r="CID4" s="466"/>
      <c r="CIE4" s="466"/>
      <c r="CIF4" s="466"/>
      <c r="CIG4" s="466"/>
      <c r="CIH4" s="466"/>
      <c r="CII4" s="466"/>
      <c r="CIJ4" s="466"/>
      <c r="CIK4" s="466"/>
      <c r="CIL4" s="466"/>
      <c r="CIM4" s="466"/>
      <c r="CIN4" s="466"/>
      <c r="CIO4" s="466"/>
      <c r="CIP4" s="466"/>
      <c r="CIQ4" s="466"/>
      <c r="CIR4" s="466"/>
      <c r="CIS4" s="466"/>
      <c r="CIT4" s="466"/>
      <c r="CIU4" s="466"/>
      <c r="CIV4" s="466"/>
      <c r="CIW4" s="466"/>
      <c r="CIX4" s="466"/>
      <c r="CIY4" s="466"/>
      <c r="CIZ4" s="466"/>
      <c r="CJA4" s="466"/>
      <c r="CJB4" s="466"/>
      <c r="CJC4" s="466"/>
      <c r="CJD4" s="466"/>
      <c r="CJE4" s="466"/>
      <c r="CJF4" s="466"/>
      <c r="CJG4" s="466"/>
      <c r="CJH4" s="466"/>
      <c r="CJI4" s="466"/>
      <c r="CJJ4" s="466"/>
      <c r="CJK4" s="466"/>
      <c r="CJL4" s="466"/>
      <c r="CJM4" s="466"/>
      <c r="CJN4" s="466"/>
      <c r="CJO4" s="466"/>
      <c r="CJP4" s="466"/>
      <c r="CJQ4" s="466"/>
      <c r="CJR4" s="466"/>
      <c r="CJS4" s="466"/>
      <c r="CJT4" s="466"/>
      <c r="CJU4" s="466"/>
      <c r="CJV4" s="466"/>
      <c r="CJW4" s="466"/>
      <c r="CJX4" s="466"/>
      <c r="CJY4" s="466"/>
      <c r="CJZ4" s="466"/>
      <c r="CKA4" s="466"/>
      <c r="CKB4" s="466"/>
      <c r="CKC4" s="466"/>
      <c r="CKD4" s="466"/>
      <c r="CKE4" s="466"/>
      <c r="CKF4" s="466"/>
      <c r="CKG4" s="466"/>
      <c r="CKH4" s="466"/>
      <c r="CKI4" s="466"/>
      <c r="CKJ4" s="466"/>
      <c r="CKK4" s="466"/>
      <c r="CKL4" s="466"/>
      <c r="CKM4" s="466"/>
      <c r="CKN4" s="466"/>
      <c r="CKO4" s="466"/>
      <c r="CKP4" s="466"/>
      <c r="CKQ4" s="466"/>
      <c r="CKR4" s="466"/>
      <c r="CKS4" s="466"/>
      <c r="CKT4" s="466"/>
      <c r="CKU4" s="466"/>
      <c r="CKV4" s="466"/>
      <c r="CKW4" s="466"/>
      <c r="CKX4" s="466"/>
      <c r="CKY4" s="466"/>
      <c r="CKZ4" s="466"/>
      <c r="CLA4" s="466"/>
      <c r="CLB4" s="466"/>
      <c r="CLC4" s="466"/>
      <c r="CLD4" s="466"/>
      <c r="CLE4" s="466"/>
      <c r="CLF4" s="466"/>
      <c r="CLG4" s="466"/>
      <c r="CLH4" s="466"/>
      <c r="CLI4" s="466"/>
      <c r="CLJ4" s="466"/>
      <c r="CLK4" s="466"/>
      <c r="CLL4" s="466"/>
      <c r="CLM4" s="466"/>
      <c r="CLN4" s="466"/>
      <c r="CLO4" s="466"/>
      <c r="CLP4" s="466"/>
      <c r="CLQ4" s="466"/>
      <c r="CLR4" s="466"/>
      <c r="CLS4" s="466"/>
      <c r="CLT4" s="466"/>
      <c r="CLU4" s="466"/>
      <c r="CLV4" s="466"/>
      <c r="CLW4" s="466"/>
      <c r="CLX4" s="466"/>
      <c r="CLY4" s="466"/>
      <c r="CLZ4" s="466"/>
      <c r="CMA4" s="466"/>
      <c r="CMB4" s="466"/>
      <c r="CMC4" s="466"/>
      <c r="CMD4" s="466"/>
      <c r="CME4" s="466"/>
      <c r="CMF4" s="466"/>
      <c r="CMG4" s="466"/>
      <c r="CMH4" s="466"/>
      <c r="CMI4" s="466"/>
      <c r="CMJ4" s="466"/>
      <c r="CMK4" s="466"/>
      <c r="CML4" s="466"/>
      <c r="CMM4" s="466"/>
      <c r="CMN4" s="466"/>
      <c r="CMO4" s="466"/>
      <c r="CMP4" s="466"/>
      <c r="CMQ4" s="466"/>
      <c r="CMR4" s="466"/>
      <c r="CMS4" s="466"/>
      <c r="CMT4" s="466"/>
      <c r="CMU4" s="466"/>
      <c r="CMV4" s="466"/>
      <c r="CMW4" s="466"/>
      <c r="CMX4" s="466"/>
      <c r="CMY4" s="466"/>
      <c r="CMZ4" s="466"/>
      <c r="CNA4" s="466"/>
      <c r="CNB4" s="466"/>
      <c r="CNC4" s="466"/>
      <c r="CND4" s="466"/>
      <c r="CNE4" s="466"/>
      <c r="CNF4" s="466"/>
      <c r="CNG4" s="466"/>
      <c r="CNH4" s="466"/>
      <c r="CNI4" s="466"/>
      <c r="CNJ4" s="466"/>
      <c r="CNK4" s="466"/>
      <c r="CNL4" s="466"/>
      <c r="CNM4" s="466"/>
      <c r="CNN4" s="466"/>
      <c r="CNO4" s="466"/>
      <c r="CNP4" s="466"/>
      <c r="CNQ4" s="466"/>
      <c r="CNR4" s="466"/>
      <c r="CNS4" s="466"/>
      <c r="CNT4" s="466"/>
      <c r="CNU4" s="466"/>
      <c r="CNV4" s="466"/>
      <c r="CNW4" s="466"/>
      <c r="CNX4" s="466"/>
      <c r="CNY4" s="466"/>
      <c r="CNZ4" s="466"/>
      <c r="COA4" s="466"/>
      <c r="COB4" s="466"/>
      <c r="COC4" s="466"/>
      <c r="COD4" s="466"/>
      <c r="COE4" s="466"/>
      <c r="COF4" s="466"/>
      <c r="COG4" s="466"/>
      <c r="COH4" s="466"/>
      <c r="COI4" s="466"/>
      <c r="COJ4" s="466"/>
      <c r="COK4" s="466"/>
      <c r="COL4" s="466"/>
      <c r="COM4" s="466"/>
      <c r="CON4" s="466"/>
      <c r="COO4" s="466"/>
      <c r="COP4" s="466"/>
      <c r="COQ4" s="466"/>
      <c r="COR4" s="466"/>
      <c r="COS4" s="466"/>
      <c r="COT4" s="466"/>
      <c r="COU4" s="466"/>
      <c r="COV4" s="466"/>
      <c r="COW4" s="466"/>
      <c r="COX4" s="466"/>
      <c r="COY4" s="466"/>
      <c r="COZ4" s="466"/>
      <c r="CPA4" s="466"/>
      <c r="CPB4" s="466"/>
      <c r="CPC4" s="466"/>
      <c r="CPD4" s="466"/>
      <c r="CPE4" s="466"/>
      <c r="CPF4" s="466"/>
      <c r="CPG4" s="466"/>
      <c r="CPH4" s="466"/>
      <c r="CPI4" s="466"/>
      <c r="CPJ4" s="466"/>
      <c r="CPK4" s="466"/>
      <c r="CPL4" s="466"/>
      <c r="CPM4" s="466"/>
      <c r="CPN4" s="466"/>
      <c r="CPO4" s="466"/>
      <c r="CPP4" s="466"/>
      <c r="CPQ4" s="466"/>
      <c r="CPR4" s="466"/>
      <c r="CPS4" s="466"/>
      <c r="CPT4" s="466"/>
      <c r="CPU4" s="466"/>
      <c r="CPV4" s="466"/>
      <c r="CPW4" s="466"/>
      <c r="CPX4" s="466"/>
      <c r="CPY4" s="466"/>
      <c r="CPZ4" s="466"/>
      <c r="CQA4" s="466"/>
      <c r="CQB4" s="466"/>
      <c r="CQC4" s="466"/>
      <c r="CQD4" s="466"/>
      <c r="CQE4" s="466"/>
      <c r="CQF4" s="466"/>
      <c r="CQG4" s="466"/>
      <c r="CQH4" s="466"/>
      <c r="CQI4" s="466"/>
      <c r="CQJ4" s="466"/>
      <c r="CQK4" s="466"/>
      <c r="CQL4" s="466"/>
      <c r="CQM4" s="466"/>
      <c r="CQN4" s="466"/>
      <c r="CQO4" s="466"/>
      <c r="CQP4" s="466"/>
      <c r="CQQ4" s="466"/>
      <c r="CQR4" s="466"/>
      <c r="CQS4" s="466"/>
      <c r="CQT4" s="466"/>
      <c r="CQU4" s="466"/>
      <c r="CQV4" s="466"/>
      <c r="CQW4" s="466"/>
      <c r="CQX4" s="466"/>
      <c r="CQY4" s="466"/>
      <c r="CQZ4" s="466"/>
      <c r="CRA4" s="466"/>
      <c r="CRB4" s="466"/>
      <c r="CRC4" s="466"/>
      <c r="CRD4" s="466"/>
      <c r="CRE4" s="466"/>
      <c r="CRF4" s="466"/>
      <c r="CRG4" s="466"/>
      <c r="CRH4" s="466"/>
      <c r="CRI4" s="466"/>
      <c r="CRJ4" s="466"/>
      <c r="CRK4" s="466"/>
      <c r="CRL4" s="466"/>
      <c r="CRM4" s="466"/>
      <c r="CRN4" s="466"/>
      <c r="CRO4" s="466"/>
      <c r="CRP4" s="466"/>
      <c r="CRQ4" s="466"/>
      <c r="CRR4" s="466"/>
      <c r="CRS4" s="466"/>
      <c r="CRT4" s="466"/>
      <c r="CRU4" s="466"/>
      <c r="CRV4" s="466"/>
      <c r="CRW4" s="466"/>
      <c r="CRX4" s="466"/>
      <c r="CRY4" s="466"/>
      <c r="CRZ4" s="466"/>
      <c r="CSA4" s="466"/>
      <c r="CSB4" s="466"/>
      <c r="CSC4" s="466"/>
      <c r="CSD4" s="466"/>
      <c r="CSE4" s="466"/>
      <c r="CSF4" s="466"/>
      <c r="CSG4" s="466"/>
      <c r="CSH4" s="466"/>
      <c r="CSI4" s="466"/>
      <c r="CSJ4" s="466"/>
      <c r="CSK4" s="466"/>
      <c r="CSL4" s="466"/>
      <c r="CSM4" s="466"/>
      <c r="CSN4" s="466"/>
      <c r="CSO4" s="466"/>
      <c r="CSP4" s="466"/>
      <c r="CSQ4" s="466"/>
      <c r="CSR4" s="466"/>
      <c r="CSS4" s="466"/>
      <c r="CST4" s="466"/>
      <c r="CSU4" s="466"/>
      <c r="CSV4" s="466"/>
      <c r="CSW4" s="466"/>
      <c r="CSX4" s="466"/>
      <c r="CSY4" s="466"/>
      <c r="CSZ4" s="466"/>
      <c r="CTA4" s="466"/>
      <c r="CTB4" s="466"/>
      <c r="CTC4" s="466"/>
      <c r="CTD4" s="466"/>
      <c r="CTE4" s="466"/>
      <c r="CTF4" s="466"/>
      <c r="CTG4" s="466"/>
      <c r="CTH4" s="466"/>
      <c r="CTI4" s="466"/>
      <c r="CTJ4" s="466"/>
      <c r="CTK4" s="466"/>
      <c r="CTL4" s="466"/>
      <c r="CTM4" s="466"/>
      <c r="CTN4" s="466"/>
      <c r="CTO4" s="466"/>
      <c r="CTP4" s="466"/>
      <c r="CTQ4" s="466"/>
      <c r="CTR4" s="466"/>
      <c r="CTS4" s="466"/>
      <c r="CTT4" s="466"/>
      <c r="CTU4" s="466"/>
      <c r="CTV4" s="466"/>
      <c r="CTW4" s="466"/>
      <c r="CTX4" s="466"/>
      <c r="CTY4" s="466"/>
      <c r="CTZ4" s="466"/>
      <c r="CUA4" s="466"/>
      <c r="CUB4" s="466"/>
      <c r="CUC4" s="466"/>
      <c r="CUD4" s="466"/>
      <c r="CUE4" s="466"/>
      <c r="CUF4" s="466"/>
      <c r="CUG4" s="466"/>
      <c r="CUH4" s="466"/>
      <c r="CUI4" s="466"/>
      <c r="CUJ4" s="466"/>
      <c r="CUK4" s="466"/>
      <c r="CUL4" s="466"/>
      <c r="CUM4" s="466"/>
      <c r="CUN4" s="466"/>
      <c r="CUO4" s="466"/>
      <c r="CUP4" s="466"/>
      <c r="CUQ4" s="466"/>
      <c r="CUR4" s="466"/>
      <c r="CUS4" s="466"/>
      <c r="CUT4" s="466"/>
      <c r="CUU4" s="466"/>
      <c r="CUV4" s="466"/>
      <c r="CUW4" s="466"/>
      <c r="CUX4" s="466"/>
      <c r="CUY4" s="466"/>
      <c r="CUZ4" s="466"/>
      <c r="CVA4" s="466"/>
      <c r="CVB4" s="466"/>
      <c r="CVC4" s="466"/>
      <c r="CVD4" s="466"/>
      <c r="CVE4" s="466"/>
      <c r="CVF4" s="466"/>
      <c r="CVG4" s="466"/>
      <c r="CVH4" s="466"/>
      <c r="CVI4" s="466"/>
      <c r="CVJ4" s="466"/>
      <c r="CVK4" s="466"/>
      <c r="CVL4" s="466"/>
      <c r="CVM4" s="466"/>
      <c r="CVN4" s="466"/>
      <c r="CVO4" s="466"/>
      <c r="CVP4" s="466"/>
      <c r="CVQ4" s="466"/>
      <c r="CVR4" s="466"/>
      <c r="CVS4" s="466"/>
      <c r="CVT4" s="466"/>
      <c r="CVU4" s="466"/>
      <c r="CVV4" s="466"/>
      <c r="CVW4" s="466"/>
      <c r="CVX4" s="466"/>
      <c r="CVY4" s="466"/>
      <c r="CVZ4" s="466"/>
      <c r="CWA4" s="466"/>
      <c r="CWB4" s="466"/>
      <c r="CWC4" s="466"/>
      <c r="CWD4" s="466"/>
      <c r="CWE4" s="466"/>
      <c r="CWF4" s="466"/>
      <c r="CWG4" s="466"/>
      <c r="CWH4" s="466"/>
      <c r="CWI4" s="466"/>
      <c r="CWJ4" s="466"/>
      <c r="CWK4" s="466"/>
      <c r="CWL4" s="466"/>
      <c r="CWM4" s="466"/>
      <c r="CWN4" s="466"/>
      <c r="CWO4" s="466"/>
      <c r="CWP4" s="466"/>
      <c r="CWQ4" s="466"/>
      <c r="CWR4" s="466"/>
      <c r="CWS4" s="466"/>
      <c r="CWT4" s="466"/>
      <c r="CWU4" s="466"/>
      <c r="CWV4" s="466"/>
      <c r="CWW4" s="466"/>
      <c r="CWX4" s="466"/>
      <c r="CWY4" s="466"/>
      <c r="CWZ4" s="466"/>
      <c r="CXA4" s="466"/>
      <c r="CXB4" s="466"/>
      <c r="CXC4" s="466"/>
      <c r="CXD4" s="466"/>
      <c r="CXE4" s="466"/>
      <c r="CXF4" s="466"/>
      <c r="CXG4" s="466"/>
      <c r="CXH4" s="466"/>
      <c r="CXI4" s="466"/>
      <c r="CXJ4" s="466"/>
      <c r="CXK4" s="466"/>
      <c r="CXL4" s="466"/>
      <c r="CXM4" s="466"/>
      <c r="CXN4" s="466"/>
      <c r="CXO4" s="466"/>
      <c r="CXP4" s="466"/>
      <c r="CXQ4" s="466"/>
      <c r="CXR4" s="466"/>
      <c r="CXS4" s="466"/>
      <c r="CXT4" s="466"/>
      <c r="CXU4" s="466"/>
      <c r="CXV4" s="466"/>
      <c r="CXW4" s="466"/>
      <c r="CXX4" s="466"/>
      <c r="CXY4" s="466"/>
      <c r="CXZ4" s="466"/>
      <c r="CYA4" s="466"/>
      <c r="CYB4" s="466"/>
      <c r="CYC4" s="466"/>
      <c r="CYD4" s="466"/>
      <c r="CYE4" s="466"/>
      <c r="CYF4" s="466"/>
      <c r="CYG4" s="466"/>
      <c r="CYH4" s="466"/>
      <c r="CYI4" s="466"/>
      <c r="CYJ4" s="466"/>
      <c r="CYK4" s="466"/>
      <c r="CYL4" s="466"/>
      <c r="CYM4" s="466"/>
      <c r="CYN4" s="466"/>
      <c r="CYO4" s="466"/>
      <c r="CYP4" s="466"/>
      <c r="CYQ4" s="466"/>
      <c r="CYR4" s="466"/>
      <c r="CYS4" s="466"/>
      <c r="CYT4" s="466"/>
      <c r="CYU4" s="466"/>
      <c r="CYV4" s="466"/>
      <c r="CYW4" s="466"/>
      <c r="CYX4" s="466"/>
      <c r="CYY4" s="466"/>
      <c r="CYZ4" s="466"/>
      <c r="CZA4" s="466"/>
      <c r="CZB4" s="466"/>
      <c r="CZC4" s="466"/>
      <c r="CZD4" s="466"/>
      <c r="CZE4" s="466"/>
      <c r="CZF4" s="466"/>
      <c r="CZG4" s="466"/>
      <c r="CZH4" s="466"/>
      <c r="CZI4" s="466"/>
      <c r="CZJ4" s="466"/>
      <c r="CZK4" s="466"/>
      <c r="CZL4" s="466"/>
      <c r="CZM4" s="466"/>
      <c r="CZN4" s="466"/>
      <c r="CZO4" s="466"/>
      <c r="CZP4" s="466"/>
      <c r="CZQ4" s="466"/>
      <c r="CZR4" s="466"/>
      <c r="CZS4" s="466"/>
      <c r="CZT4" s="466"/>
      <c r="CZU4" s="466"/>
      <c r="CZV4" s="466"/>
      <c r="CZW4" s="466"/>
      <c r="CZX4" s="466"/>
      <c r="CZY4" s="466"/>
      <c r="CZZ4" s="466"/>
      <c r="DAA4" s="466"/>
      <c r="DAB4" s="466"/>
      <c r="DAC4" s="466"/>
      <c r="DAD4" s="466"/>
      <c r="DAE4" s="466"/>
      <c r="DAF4" s="466"/>
      <c r="DAG4" s="466"/>
      <c r="DAH4" s="466"/>
      <c r="DAI4" s="466"/>
      <c r="DAJ4" s="466"/>
      <c r="DAK4" s="466"/>
      <c r="DAL4" s="466"/>
      <c r="DAM4" s="466"/>
      <c r="DAN4" s="466"/>
      <c r="DAO4" s="466"/>
      <c r="DAP4" s="466"/>
      <c r="DAQ4" s="466"/>
      <c r="DAR4" s="466"/>
      <c r="DAS4" s="466"/>
      <c r="DAT4" s="466"/>
      <c r="DAU4" s="466"/>
      <c r="DAV4" s="466"/>
      <c r="DAW4" s="466"/>
      <c r="DAX4" s="466"/>
      <c r="DAY4" s="466"/>
      <c r="DAZ4" s="466"/>
      <c r="DBA4" s="466"/>
      <c r="DBB4" s="466"/>
      <c r="DBC4" s="466"/>
      <c r="DBD4" s="466"/>
      <c r="DBE4" s="466"/>
      <c r="DBF4" s="466"/>
      <c r="DBG4" s="466"/>
      <c r="DBH4" s="466"/>
      <c r="DBI4" s="466"/>
      <c r="DBJ4" s="466"/>
      <c r="DBK4" s="466"/>
      <c r="DBL4" s="466"/>
      <c r="DBM4" s="466"/>
      <c r="DBN4" s="466"/>
      <c r="DBO4" s="466"/>
      <c r="DBP4" s="466"/>
      <c r="DBQ4" s="466"/>
      <c r="DBR4" s="466"/>
      <c r="DBS4" s="466"/>
      <c r="DBT4" s="466"/>
      <c r="DBU4" s="466"/>
      <c r="DBV4" s="466"/>
      <c r="DBW4" s="466"/>
      <c r="DBX4" s="466"/>
      <c r="DBY4" s="466"/>
      <c r="DBZ4" s="466"/>
      <c r="DCA4" s="466"/>
      <c r="DCB4" s="466"/>
      <c r="DCC4" s="466"/>
      <c r="DCD4" s="466"/>
      <c r="DCE4" s="466"/>
      <c r="DCF4" s="466"/>
      <c r="DCG4" s="466"/>
      <c r="DCH4" s="466"/>
      <c r="DCI4" s="466"/>
      <c r="DCJ4" s="466"/>
      <c r="DCK4" s="466"/>
      <c r="DCL4" s="466"/>
      <c r="DCM4" s="466"/>
      <c r="DCN4" s="466"/>
      <c r="DCO4" s="466"/>
      <c r="DCP4" s="466"/>
      <c r="DCQ4" s="466"/>
      <c r="DCR4" s="466"/>
      <c r="DCS4" s="466"/>
      <c r="DCT4" s="466"/>
      <c r="DCU4" s="466"/>
      <c r="DCV4" s="466"/>
      <c r="DCW4" s="466"/>
      <c r="DCX4" s="466"/>
      <c r="DCY4" s="466"/>
      <c r="DCZ4" s="466"/>
      <c r="DDA4" s="466"/>
      <c r="DDB4" s="466"/>
      <c r="DDC4" s="466"/>
      <c r="DDD4" s="466"/>
      <c r="DDE4" s="466"/>
      <c r="DDF4" s="466"/>
      <c r="DDG4" s="466"/>
      <c r="DDH4" s="466"/>
      <c r="DDI4" s="466"/>
      <c r="DDJ4" s="466"/>
      <c r="DDK4" s="466"/>
      <c r="DDL4" s="466"/>
      <c r="DDM4" s="466"/>
      <c r="DDN4" s="466"/>
      <c r="DDO4" s="466"/>
      <c r="DDP4" s="466"/>
      <c r="DDQ4" s="466"/>
      <c r="DDR4" s="466"/>
      <c r="DDS4" s="466"/>
      <c r="DDT4" s="466"/>
      <c r="DDU4" s="466"/>
      <c r="DDV4" s="466"/>
      <c r="DDW4" s="466"/>
      <c r="DDX4" s="466"/>
      <c r="DDY4" s="466"/>
      <c r="DDZ4" s="466"/>
      <c r="DEA4" s="466"/>
      <c r="DEB4" s="466"/>
      <c r="DEC4" s="466"/>
      <c r="DED4" s="466"/>
      <c r="DEE4" s="466"/>
      <c r="DEF4" s="466"/>
      <c r="DEG4" s="466"/>
      <c r="DEH4" s="466"/>
      <c r="DEI4" s="466"/>
      <c r="DEJ4" s="466"/>
      <c r="DEK4" s="466"/>
      <c r="DEL4" s="466"/>
      <c r="DEM4" s="466"/>
      <c r="DEN4" s="466"/>
      <c r="DEO4" s="466"/>
      <c r="DEP4" s="466"/>
      <c r="DEQ4" s="466"/>
      <c r="DER4" s="466"/>
      <c r="DES4" s="466"/>
      <c r="DET4" s="466"/>
      <c r="DEU4" s="466"/>
      <c r="DEV4" s="466"/>
      <c r="DEW4" s="466"/>
      <c r="DEX4" s="466"/>
      <c r="DEY4" s="466"/>
      <c r="DEZ4" s="466"/>
      <c r="DFA4" s="466"/>
      <c r="DFB4" s="466"/>
      <c r="DFC4" s="466"/>
      <c r="DFD4" s="466"/>
      <c r="DFE4" s="466"/>
      <c r="DFF4" s="466"/>
      <c r="DFG4" s="466"/>
      <c r="DFH4" s="466"/>
      <c r="DFI4" s="466"/>
      <c r="DFJ4" s="466"/>
      <c r="DFK4" s="466"/>
      <c r="DFL4" s="466"/>
      <c r="DFM4" s="466"/>
      <c r="DFN4" s="466"/>
      <c r="DFO4" s="466"/>
      <c r="DFP4" s="466"/>
      <c r="DFQ4" s="466"/>
      <c r="DFR4" s="466"/>
      <c r="DFS4" s="466"/>
      <c r="DFT4" s="466"/>
      <c r="DFU4" s="466"/>
      <c r="DFV4" s="466"/>
      <c r="DFW4" s="466"/>
      <c r="DFX4" s="466"/>
      <c r="DFY4" s="466"/>
      <c r="DFZ4" s="466"/>
      <c r="DGA4" s="466"/>
      <c r="DGB4" s="466"/>
      <c r="DGC4" s="466"/>
      <c r="DGD4" s="466"/>
      <c r="DGE4" s="466"/>
      <c r="DGF4" s="466"/>
      <c r="DGG4" s="466"/>
      <c r="DGH4" s="466"/>
      <c r="DGI4" s="466"/>
      <c r="DGJ4" s="466"/>
      <c r="DGK4" s="466"/>
      <c r="DGL4" s="466"/>
      <c r="DGM4" s="466"/>
      <c r="DGN4" s="466"/>
      <c r="DGO4" s="466"/>
      <c r="DGP4" s="466"/>
      <c r="DGQ4" s="466"/>
      <c r="DGR4" s="466"/>
      <c r="DGS4" s="466"/>
      <c r="DGT4" s="466"/>
      <c r="DGU4" s="466"/>
      <c r="DGV4" s="466"/>
      <c r="DGW4" s="466"/>
      <c r="DGX4" s="466"/>
      <c r="DGY4" s="466"/>
      <c r="DGZ4" s="466"/>
      <c r="DHA4" s="466"/>
      <c r="DHB4" s="466"/>
      <c r="DHC4" s="466"/>
      <c r="DHD4" s="466"/>
      <c r="DHE4" s="466"/>
      <c r="DHF4" s="466"/>
      <c r="DHG4" s="466"/>
      <c r="DHH4" s="466"/>
      <c r="DHI4" s="466"/>
      <c r="DHJ4" s="466"/>
      <c r="DHK4" s="466"/>
      <c r="DHL4" s="466"/>
      <c r="DHM4" s="466"/>
      <c r="DHN4" s="466"/>
      <c r="DHO4" s="466"/>
      <c r="DHP4" s="466"/>
      <c r="DHQ4" s="466"/>
      <c r="DHR4" s="466"/>
      <c r="DHS4" s="466"/>
      <c r="DHT4" s="466"/>
      <c r="DHU4" s="466"/>
      <c r="DHV4" s="466"/>
      <c r="DHW4" s="466"/>
      <c r="DHX4" s="466"/>
      <c r="DHY4" s="466"/>
      <c r="DHZ4" s="466"/>
      <c r="DIA4" s="466"/>
      <c r="DIB4" s="466"/>
      <c r="DIC4" s="466"/>
      <c r="DID4" s="466"/>
      <c r="DIE4" s="466"/>
      <c r="DIF4" s="466"/>
      <c r="DIG4" s="466"/>
      <c r="DIH4" s="466"/>
      <c r="DII4" s="466"/>
      <c r="DIJ4" s="466"/>
      <c r="DIK4" s="466"/>
      <c r="DIL4" s="466"/>
      <c r="DIM4" s="466"/>
      <c r="DIN4" s="466"/>
      <c r="DIO4" s="466"/>
      <c r="DIP4" s="466"/>
      <c r="DIQ4" s="466"/>
      <c r="DIR4" s="466"/>
      <c r="DIS4" s="466"/>
      <c r="DIT4" s="466"/>
      <c r="DIU4" s="466"/>
      <c r="DIV4" s="466"/>
      <c r="DIW4" s="466"/>
      <c r="DIX4" s="466"/>
      <c r="DIY4" s="466"/>
      <c r="DIZ4" s="466"/>
      <c r="DJA4" s="466"/>
      <c r="DJB4" s="466"/>
      <c r="DJC4" s="466"/>
      <c r="DJD4" s="466"/>
      <c r="DJE4" s="466"/>
      <c r="DJF4" s="466"/>
      <c r="DJG4" s="466"/>
      <c r="DJH4" s="466"/>
      <c r="DJI4" s="466"/>
      <c r="DJJ4" s="466"/>
      <c r="DJK4" s="466"/>
      <c r="DJL4" s="466"/>
      <c r="DJM4" s="466"/>
      <c r="DJN4" s="466"/>
      <c r="DJO4" s="466"/>
      <c r="DJP4" s="466"/>
      <c r="DJQ4" s="466"/>
      <c r="DJR4" s="466"/>
      <c r="DJS4" s="466"/>
      <c r="DJT4" s="466"/>
      <c r="DJU4" s="466"/>
      <c r="DJV4" s="466"/>
      <c r="DJW4" s="466"/>
      <c r="DJX4" s="466"/>
      <c r="DJY4" s="466"/>
      <c r="DJZ4" s="466"/>
      <c r="DKA4" s="466"/>
      <c r="DKB4" s="466"/>
      <c r="DKC4" s="466"/>
      <c r="DKD4" s="466"/>
      <c r="DKE4" s="466"/>
      <c r="DKF4" s="466"/>
      <c r="DKG4" s="466"/>
      <c r="DKH4" s="466"/>
      <c r="DKI4" s="466"/>
      <c r="DKJ4" s="466"/>
      <c r="DKK4" s="466"/>
      <c r="DKL4" s="466"/>
      <c r="DKM4" s="466"/>
      <c r="DKN4" s="466"/>
      <c r="DKO4" s="466"/>
      <c r="DKP4" s="466"/>
      <c r="DKQ4" s="466"/>
      <c r="DKR4" s="466"/>
      <c r="DKS4" s="466"/>
      <c r="DKT4" s="466"/>
      <c r="DKU4" s="466"/>
      <c r="DKV4" s="466"/>
      <c r="DKW4" s="466"/>
      <c r="DKX4" s="466"/>
      <c r="DKY4" s="466"/>
      <c r="DKZ4" s="466"/>
      <c r="DLA4" s="466"/>
      <c r="DLB4" s="466"/>
      <c r="DLC4" s="466"/>
      <c r="DLD4" s="466"/>
      <c r="DLE4" s="466"/>
      <c r="DLF4" s="466"/>
      <c r="DLG4" s="466"/>
      <c r="DLH4" s="466"/>
      <c r="DLI4" s="466"/>
      <c r="DLJ4" s="466"/>
      <c r="DLK4" s="466"/>
      <c r="DLL4" s="466"/>
      <c r="DLM4" s="466"/>
      <c r="DLN4" s="466"/>
      <c r="DLO4" s="466"/>
      <c r="DLP4" s="466"/>
      <c r="DLQ4" s="466"/>
      <c r="DLR4" s="466"/>
      <c r="DLS4" s="466"/>
      <c r="DLT4" s="466"/>
      <c r="DLU4" s="466"/>
      <c r="DLV4" s="466"/>
      <c r="DLW4" s="466"/>
      <c r="DLX4" s="466"/>
      <c r="DLY4" s="466"/>
      <c r="DLZ4" s="466"/>
      <c r="DMA4" s="466"/>
      <c r="DMB4" s="466"/>
      <c r="DMC4" s="466"/>
      <c r="DMD4" s="466"/>
      <c r="DME4" s="466"/>
      <c r="DMF4" s="466"/>
      <c r="DMG4" s="466"/>
      <c r="DMH4" s="466"/>
      <c r="DMI4" s="466"/>
      <c r="DMJ4" s="466"/>
      <c r="DMK4" s="466"/>
      <c r="DML4" s="466"/>
      <c r="DMM4" s="466"/>
      <c r="DMN4" s="466"/>
      <c r="DMO4" s="466"/>
      <c r="DMP4" s="466"/>
      <c r="DMQ4" s="466"/>
      <c r="DMR4" s="466"/>
      <c r="DMS4" s="466"/>
      <c r="DMT4" s="466"/>
      <c r="DMU4" s="466"/>
      <c r="DMV4" s="466"/>
      <c r="DMW4" s="466"/>
      <c r="DMX4" s="466"/>
      <c r="DMY4" s="466"/>
      <c r="DMZ4" s="466"/>
      <c r="DNA4" s="466"/>
      <c r="DNB4" s="466"/>
      <c r="DNC4" s="466"/>
      <c r="DND4" s="466"/>
      <c r="DNE4" s="466"/>
      <c r="DNF4" s="466"/>
      <c r="DNG4" s="466"/>
      <c r="DNH4" s="466"/>
      <c r="DNI4" s="466"/>
      <c r="DNJ4" s="466"/>
      <c r="DNK4" s="466"/>
      <c r="DNL4" s="466"/>
      <c r="DNM4" s="466"/>
      <c r="DNN4" s="466"/>
      <c r="DNO4" s="466"/>
      <c r="DNP4" s="466"/>
      <c r="DNQ4" s="466"/>
      <c r="DNR4" s="466"/>
      <c r="DNS4" s="466"/>
      <c r="DNT4" s="466"/>
      <c r="DNU4" s="466"/>
      <c r="DNV4" s="466"/>
      <c r="DNW4" s="466"/>
      <c r="DNX4" s="466"/>
      <c r="DNY4" s="466"/>
      <c r="DNZ4" s="466"/>
      <c r="DOA4" s="466"/>
      <c r="DOB4" s="466"/>
      <c r="DOC4" s="466"/>
      <c r="DOD4" s="466"/>
      <c r="DOE4" s="466"/>
      <c r="DOF4" s="466"/>
      <c r="DOG4" s="466"/>
      <c r="DOH4" s="466"/>
      <c r="DOI4" s="466"/>
      <c r="DOJ4" s="466"/>
      <c r="DOK4" s="466"/>
      <c r="DOL4" s="466"/>
      <c r="DOM4" s="466"/>
      <c r="DON4" s="466"/>
      <c r="DOO4" s="466"/>
      <c r="DOP4" s="466"/>
      <c r="DOQ4" s="466"/>
      <c r="DOR4" s="466"/>
      <c r="DOS4" s="466"/>
      <c r="DOT4" s="466"/>
      <c r="DOU4" s="466"/>
      <c r="DOV4" s="466"/>
      <c r="DOW4" s="466"/>
      <c r="DOX4" s="466"/>
      <c r="DOY4" s="466"/>
      <c r="DOZ4" s="466"/>
      <c r="DPA4" s="466"/>
      <c r="DPB4" s="466"/>
      <c r="DPC4" s="466"/>
      <c r="DPD4" s="466"/>
      <c r="DPE4" s="466"/>
      <c r="DPF4" s="466"/>
      <c r="DPG4" s="466"/>
      <c r="DPH4" s="466"/>
      <c r="DPI4" s="466"/>
      <c r="DPJ4" s="466"/>
      <c r="DPK4" s="466"/>
      <c r="DPL4" s="466"/>
      <c r="DPM4" s="466"/>
      <c r="DPN4" s="466"/>
      <c r="DPO4" s="466"/>
      <c r="DPP4" s="466"/>
      <c r="DPQ4" s="466"/>
      <c r="DPR4" s="466"/>
      <c r="DPS4" s="466"/>
      <c r="DPT4" s="466"/>
      <c r="DPU4" s="466"/>
      <c r="DPV4" s="466"/>
      <c r="DPW4" s="466"/>
      <c r="DPX4" s="466"/>
      <c r="DPY4" s="466"/>
      <c r="DPZ4" s="466"/>
      <c r="DQA4" s="466"/>
      <c r="DQB4" s="466"/>
      <c r="DQC4" s="466"/>
      <c r="DQD4" s="466"/>
      <c r="DQE4" s="466"/>
      <c r="DQF4" s="466"/>
      <c r="DQG4" s="466"/>
      <c r="DQH4" s="466"/>
      <c r="DQI4" s="466"/>
      <c r="DQJ4" s="466"/>
      <c r="DQK4" s="466"/>
      <c r="DQL4" s="466"/>
      <c r="DQM4" s="466"/>
      <c r="DQN4" s="466"/>
      <c r="DQO4" s="466"/>
      <c r="DQP4" s="466"/>
      <c r="DQQ4" s="466"/>
      <c r="DQR4" s="466"/>
      <c r="DQS4" s="466"/>
      <c r="DQT4" s="466"/>
      <c r="DQU4" s="466"/>
      <c r="DQV4" s="466"/>
      <c r="DQW4" s="466"/>
      <c r="DQX4" s="466"/>
      <c r="DQY4" s="466"/>
      <c r="DQZ4" s="466"/>
      <c r="DRA4" s="466"/>
      <c r="DRB4" s="466"/>
      <c r="DRC4" s="466"/>
      <c r="DRD4" s="466"/>
      <c r="DRE4" s="466"/>
      <c r="DRF4" s="466"/>
      <c r="DRG4" s="466"/>
      <c r="DRH4" s="466"/>
      <c r="DRI4" s="466"/>
      <c r="DRJ4" s="466"/>
      <c r="DRK4" s="466"/>
      <c r="DRL4" s="466"/>
      <c r="DRM4" s="466"/>
      <c r="DRN4" s="466"/>
      <c r="DRO4" s="466"/>
      <c r="DRP4" s="466"/>
      <c r="DRQ4" s="466"/>
      <c r="DRR4" s="466"/>
      <c r="DRS4" s="466"/>
      <c r="DRT4" s="466"/>
      <c r="DRU4" s="466"/>
      <c r="DRV4" s="466"/>
      <c r="DRW4" s="466"/>
      <c r="DRX4" s="466"/>
      <c r="DRY4" s="466"/>
      <c r="DRZ4" s="466"/>
      <c r="DSA4" s="466"/>
      <c r="DSB4" s="466"/>
      <c r="DSC4" s="466"/>
      <c r="DSD4" s="466"/>
      <c r="DSE4" s="466"/>
      <c r="DSF4" s="466"/>
      <c r="DSG4" s="466"/>
      <c r="DSH4" s="466"/>
      <c r="DSI4" s="466"/>
      <c r="DSJ4" s="466"/>
      <c r="DSK4" s="466"/>
      <c r="DSL4" s="466"/>
      <c r="DSM4" s="466"/>
      <c r="DSN4" s="466"/>
      <c r="DSO4" s="466"/>
      <c r="DSP4" s="466"/>
      <c r="DSQ4" s="466"/>
      <c r="DSR4" s="466"/>
      <c r="DSS4" s="466"/>
      <c r="DST4" s="466"/>
      <c r="DSU4" s="466"/>
      <c r="DSV4" s="466"/>
      <c r="DSW4" s="466"/>
      <c r="DSX4" s="466"/>
      <c r="DSY4" s="466"/>
      <c r="DSZ4" s="466"/>
      <c r="DTA4" s="466"/>
      <c r="DTB4" s="466"/>
      <c r="DTC4" s="466"/>
      <c r="DTD4" s="466"/>
      <c r="DTE4" s="466"/>
      <c r="DTF4" s="466"/>
      <c r="DTG4" s="466"/>
      <c r="DTH4" s="466"/>
      <c r="DTI4" s="466"/>
      <c r="DTJ4" s="466"/>
      <c r="DTK4" s="466"/>
      <c r="DTL4" s="466"/>
      <c r="DTM4" s="466"/>
      <c r="DTN4" s="466"/>
      <c r="DTO4" s="466"/>
      <c r="DTP4" s="466"/>
      <c r="DTQ4" s="466"/>
      <c r="DTR4" s="466"/>
      <c r="DTS4" s="466"/>
      <c r="DTT4" s="466"/>
      <c r="DTU4" s="466"/>
      <c r="DTV4" s="466"/>
      <c r="DTW4" s="466"/>
      <c r="DTX4" s="466"/>
      <c r="DTY4" s="466"/>
      <c r="DTZ4" s="466"/>
      <c r="DUA4" s="466"/>
      <c r="DUB4" s="466"/>
      <c r="DUC4" s="466"/>
      <c r="DUD4" s="466"/>
      <c r="DUE4" s="466"/>
      <c r="DUF4" s="466"/>
      <c r="DUG4" s="466"/>
      <c r="DUH4" s="466"/>
      <c r="DUI4" s="466"/>
      <c r="DUJ4" s="466"/>
      <c r="DUK4" s="466"/>
      <c r="DUL4" s="466"/>
      <c r="DUM4" s="466"/>
      <c r="DUN4" s="466"/>
      <c r="DUO4" s="466"/>
      <c r="DUP4" s="466"/>
      <c r="DUQ4" s="466"/>
      <c r="DUR4" s="466"/>
      <c r="DUS4" s="466"/>
      <c r="DUT4" s="466"/>
      <c r="DUU4" s="466"/>
      <c r="DUV4" s="466"/>
      <c r="DUW4" s="466"/>
      <c r="DUX4" s="466"/>
      <c r="DUY4" s="466"/>
      <c r="DUZ4" s="466"/>
      <c r="DVA4" s="466"/>
      <c r="DVB4" s="466"/>
      <c r="DVC4" s="466"/>
      <c r="DVD4" s="466"/>
      <c r="DVE4" s="466"/>
      <c r="DVF4" s="466"/>
      <c r="DVG4" s="466"/>
      <c r="DVH4" s="466"/>
      <c r="DVI4" s="466"/>
      <c r="DVJ4" s="466"/>
      <c r="DVK4" s="466"/>
      <c r="DVL4" s="466"/>
      <c r="DVM4" s="466"/>
      <c r="DVN4" s="466"/>
      <c r="DVO4" s="466"/>
      <c r="DVP4" s="466"/>
      <c r="DVQ4" s="466"/>
      <c r="DVR4" s="466"/>
      <c r="DVS4" s="466"/>
      <c r="DVT4" s="466"/>
      <c r="DVU4" s="466"/>
      <c r="DVV4" s="466"/>
      <c r="DVW4" s="466"/>
      <c r="DVX4" s="466"/>
      <c r="DVY4" s="466"/>
      <c r="DVZ4" s="466"/>
      <c r="DWA4" s="466"/>
      <c r="DWB4" s="466"/>
      <c r="DWC4" s="466"/>
      <c r="DWD4" s="466"/>
      <c r="DWE4" s="466"/>
      <c r="DWF4" s="466"/>
      <c r="DWG4" s="466"/>
      <c r="DWH4" s="466"/>
      <c r="DWI4" s="466"/>
      <c r="DWJ4" s="466"/>
      <c r="DWK4" s="466"/>
      <c r="DWL4" s="466"/>
      <c r="DWM4" s="466"/>
      <c r="DWN4" s="466"/>
      <c r="DWO4" s="466"/>
      <c r="DWP4" s="466"/>
      <c r="DWQ4" s="466"/>
      <c r="DWR4" s="466"/>
      <c r="DWS4" s="466"/>
      <c r="DWT4" s="466"/>
      <c r="DWU4" s="466"/>
      <c r="DWV4" s="466"/>
      <c r="DWW4" s="466"/>
      <c r="DWX4" s="466"/>
      <c r="DWY4" s="466"/>
      <c r="DWZ4" s="466"/>
      <c r="DXA4" s="466"/>
      <c r="DXB4" s="466"/>
      <c r="DXC4" s="466"/>
      <c r="DXD4" s="466"/>
      <c r="DXE4" s="466"/>
      <c r="DXF4" s="466"/>
      <c r="DXG4" s="466"/>
      <c r="DXH4" s="466"/>
      <c r="DXI4" s="466"/>
      <c r="DXJ4" s="466"/>
      <c r="DXK4" s="466"/>
      <c r="DXL4" s="466"/>
      <c r="DXM4" s="466"/>
      <c r="DXN4" s="466"/>
      <c r="DXO4" s="466"/>
      <c r="DXP4" s="466"/>
      <c r="DXQ4" s="466"/>
      <c r="DXR4" s="466"/>
      <c r="DXS4" s="466"/>
      <c r="DXT4" s="466"/>
      <c r="DXU4" s="466"/>
      <c r="DXV4" s="466"/>
      <c r="DXW4" s="466"/>
      <c r="DXX4" s="466"/>
      <c r="DXY4" s="466"/>
      <c r="DXZ4" s="466"/>
      <c r="DYA4" s="466"/>
      <c r="DYB4" s="466"/>
      <c r="DYC4" s="466"/>
      <c r="DYD4" s="466"/>
      <c r="DYE4" s="466"/>
      <c r="DYF4" s="466"/>
      <c r="DYG4" s="466"/>
      <c r="DYH4" s="466"/>
      <c r="DYI4" s="466"/>
      <c r="DYJ4" s="466"/>
      <c r="DYK4" s="466"/>
      <c r="DYL4" s="466"/>
      <c r="DYM4" s="466"/>
      <c r="DYN4" s="466"/>
      <c r="DYO4" s="466"/>
      <c r="DYP4" s="466"/>
      <c r="DYQ4" s="466"/>
      <c r="DYR4" s="466"/>
      <c r="DYS4" s="466"/>
      <c r="DYT4" s="466"/>
      <c r="DYU4" s="466"/>
      <c r="DYV4" s="466"/>
      <c r="DYW4" s="466"/>
      <c r="DYX4" s="466"/>
      <c r="DYY4" s="466"/>
      <c r="DYZ4" s="466"/>
      <c r="DZA4" s="466"/>
      <c r="DZB4" s="466"/>
      <c r="DZC4" s="466"/>
      <c r="DZD4" s="466"/>
      <c r="DZE4" s="466"/>
      <c r="DZF4" s="466"/>
      <c r="DZG4" s="466"/>
      <c r="DZH4" s="466"/>
      <c r="DZI4" s="466"/>
      <c r="DZJ4" s="466"/>
      <c r="DZK4" s="466"/>
      <c r="DZL4" s="466"/>
      <c r="DZM4" s="466"/>
      <c r="DZN4" s="466"/>
      <c r="DZO4" s="466"/>
      <c r="DZP4" s="466"/>
      <c r="DZQ4" s="466"/>
      <c r="DZR4" s="466"/>
      <c r="DZS4" s="466"/>
      <c r="DZT4" s="466"/>
      <c r="DZU4" s="466"/>
      <c r="DZV4" s="466"/>
      <c r="DZW4" s="466"/>
      <c r="DZX4" s="466"/>
      <c r="DZY4" s="466"/>
      <c r="DZZ4" s="466"/>
      <c r="EAA4" s="466"/>
      <c r="EAB4" s="466"/>
      <c r="EAC4" s="466"/>
      <c r="EAD4" s="466"/>
      <c r="EAE4" s="466"/>
      <c r="EAF4" s="466"/>
      <c r="EAG4" s="466"/>
      <c r="EAH4" s="466"/>
      <c r="EAI4" s="466"/>
      <c r="EAJ4" s="466"/>
      <c r="EAK4" s="466"/>
      <c r="EAL4" s="466"/>
      <c r="EAM4" s="466"/>
      <c r="EAN4" s="466"/>
      <c r="EAO4" s="466"/>
      <c r="EAP4" s="466"/>
      <c r="EAQ4" s="466"/>
      <c r="EAR4" s="466"/>
      <c r="EAS4" s="466"/>
      <c r="EAT4" s="466"/>
      <c r="EAU4" s="466"/>
      <c r="EAV4" s="466"/>
      <c r="EAW4" s="466"/>
      <c r="EAX4" s="466"/>
      <c r="EAY4" s="466"/>
      <c r="EAZ4" s="466"/>
      <c r="EBA4" s="466"/>
      <c r="EBB4" s="466"/>
      <c r="EBC4" s="466"/>
      <c r="EBD4" s="466"/>
      <c r="EBE4" s="466"/>
      <c r="EBF4" s="466"/>
      <c r="EBG4" s="466"/>
      <c r="EBH4" s="466"/>
      <c r="EBI4" s="466"/>
      <c r="EBJ4" s="466"/>
      <c r="EBK4" s="466"/>
      <c r="EBL4" s="466"/>
      <c r="EBM4" s="466"/>
      <c r="EBN4" s="466"/>
      <c r="EBO4" s="466"/>
      <c r="EBP4" s="466"/>
      <c r="EBQ4" s="466"/>
      <c r="EBR4" s="466"/>
      <c r="EBS4" s="466"/>
      <c r="EBT4" s="466"/>
      <c r="EBU4" s="466"/>
      <c r="EBV4" s="466"/>
      <c r="EBW4" s="466"/>
      <c r="EBX4" s="466"/>
      <c r="EBY4" s="466"/>
      <c r="EBZ4" s="466"/>
      <c r="ECA4" s="466"/>
      <c r="ECB4" s="466"/>
      <c r="ECC4" s="466"/>
      <c r="ECD4" s="466"/>
      <c r="ECE4" s="466"/>
      <c r="ECF4" s="466"/>
      <c r="ECG4" s="466"/>
      <c r="ECH4" s="466"/>
      <c r="ECI4" s="466"/>
      <c r="ECJ4" s="466"/>
      <c r="ECK4" s="466"/>
      <c r="ECL4" s="466"/>
      <c r="ECM4" s="466"/>
      <c r="ECN4" s="466"/>
      <c r="ECO4" s="466"/>
      <c r="ECP4" s="466"/>
      <c r="ECQ4" s="466"/>
      <c r="ECR4" s="466"/>
      <c r="ECS4" s="466"/>
      <c r="ECT4" s="466"/>
      <c r="ECU4" s="466"/>
      <c r="ECV4" s="466"/>
      <c r="ECW4" s="466"/>
      <c r="ECX4" s="466"/>
      <c r="ECY4" s="466"/>
      <c r="ECZ4" s="466"/>
      <c r="EDA4" s="466"/>
      <c r="EDB4" s="466"/>
      <c r="EDC4" s="466"/>
      <c r="EDD4" s="466"/>
      <c r="EDE4" s="466"/>
      <c r="EDF4" s="466"/>
      <c r="EDG4" s="466"/>
      <c r="EDH4" s="466"/>
      <c r="EDI4" s="466"/>
      <c r="EDJ4" s="466"/>
      <c r="EDK4" s="466"/>
      <c r="EDL4" s="466"/>
      <c r="EDM4" s="466"/>
      <c r="EDN4" s="466"/>
      <c r="EDO4" s="466"/>
      <c r="EDP4" s="466"/>
      <c r="EDQ4" s="466"/>
      <c r="EDR4" s="466"/>
      <c r="EDS4" s="466"/>
      <c r="EDT4" s="466"/>
      <c r="EDU4" s="466"/>
      <c r="EDV4" s="466"/>
      <c r="EDW4" s="466"/>
      <c r="EDX4" s="466"/>
      <c r="EDY4" s="466"/>
      <c r="EDZ4" s="466"/>
      <c r="EEA4" s="466"/>
      <c r="EEB4" s="466"/>
      <c r="EEC4" s="466"/>
      <c r="EED4" s="466"/>
      <c r="EEE4" s="466"/>
      <c r="EEF4" s="466"/>
      <c r="EEG4" s="466"/>
      <c r="EEH4" s="466"/>
      <c r="EEI4" s="466"/>
      <c r="EEJ4" s="466"/>
      <c r="EEK4" s="466"/>
      <c r="EEL4" s="466"/>
      <c r="EEM4" s="466"/>
      <c r="EEN4" s="466"/>
      <c r="EEO4" s="466"/>
      <c r="EEP4" s="466"/>
      <c r="EEQ4" s="466"/>
      <c r="EER4" s="466"/>
      <c r="EES4" s="466"/>
      <c r="EET4" s="466"/>
      <c r="EEU4" s="466"/>
      <c r="EEV4" s="466"/>
      <c r="EEW4" s="466"/>
      <c r="EEX4" s="466"/>
      <c r="EEY4" s="466"/>
      <c r="EEZ4" s="466"/>
      <c r="EFA4" s="466"/>
      <c r="EFB4" s="466"/>
      <c r="EFC4" s="466"/>
      <c r="EFD4" s="466"/>
      <c r="EFE4" s="466"/>
      <c r="EFF4" s="466"/>
      <c r="EFG4" s="466"/>
      <c r="EFH4" s="466"/>
      <c r="EFI4" s="466"/>
      <c r="EFJ4" s="466"/>
      <c r="EFK4" s="466"/>
      <c r="EFL4" s="466"/>
      <c r="EFM4" s="466"/>
      <c r="EFN4" s="466"/>
      <c r="EFO4" s="466"/>
      <c r="EFP4" s="466"/>
      <c r="EFQ4" s="466"/>
      <c r="EFR4" s="466"/>
      <c r="EFS4" s="466"/>
      <c r="EFT4" s="466"/>
      <c r="EFU4" s="466"/>
      <c r="EFV4" s="466"/>
      <c r="EFW4" s="466"/>
      <c r="EFX4" s="466"/>
      <c r="EFY4" s="466"/>
      <c r="EFZ4" s="466"/>
      <c r="EGA4" s="466"/>
      <c r="EGB4" s="466"/>
      <c r="EGC4" s="466"/>
      <c r="EGD4" s="466"/>
      <c r="EGE4" s="466"/>
      <c r="EGF4" s="466"/>
      <c r="EGG4" s="466"/>
      <c r="EGH4" s="466"/>
      <c r="EGI4" s="466"/>
      <c r="EGJ4" s="466"/>
      <c r="EGK4" s="466"/>
      <c r="EGL4" s="466"/>
      <c r="EGM4" s="466"/>
      <c r="EGN4" s="466"/>
      <c r="EGO4" s="466"/>
      <c r="EGP4" s="466"/>
      <c r="EGQ4" s="466"/>
      <c r="EGR4" s="466"/>
      <c r="EGS4" s="466"/>
      <c r="EGT4" s="466"/>
      <c r="EGU4" s="466"/>
      <c r="EGV4" s="466"/>
      <c r="EGW4" s="466"/>
      <c r="EGX4" s="466"/>
      <c r="EGY4" s="466"/>
      <c r="EGZ4" s="466"/>
      <c r="EHA4" s="466"/>
      <c r="EHB4" s="466"/>
      <c r="EHC4" s="466"/>
      <c r="EHD4" s="466"/>
      <c r="EHE4" s="466"/>
      <c r="EHF4" s="466"/>
      <c r="EHG4" s="466"/>
      <c r="EHH4" s="466"/>
      <c r="EHI4" s="466"/>
      <c r="EHJ4" s="466"/>
      <c r="EHK4" s="466"/>
      <c r="EHL4" s="466"/>
      <c r="EHM4" s="466"/>
      <c r="EHN4" s="466"/>
      <c r="EHO4" s="466"/>
      <c r="EHP4" s="466"/>
      <c r="EHQ4" s="466"/>
      <c r="EHR4" s="466"/>
      <c r="EHS4" s="466"/>
      <c r="EHT4" s="466"/>
      <c r="EHU4" s="466"/>
      <c r="EHV4" s="466"/>
      <c r="EHW4" s="466"/>
      <c r="EHX4" s="466"/>
      <c r="EHY4" s="466"/>
      <c r="EHZ4" s="466"/>
      <c r="EIA4" s="466"/>
      <c r="EIB4" s="466"/>
      <c r="EIC4" s="466"/>
      <c r="EID4" s="466"/>
      <c r="EIE4" s="466"/>
      <c r="EIF4" s="466"/>
      <c r="EIG4" s="466"/>
      <c r="EIH4" s="466"/>
      <c r="EII4" s="466"/>
      <c r="EIJ4" s="466"/>
      <c r="EIK4" s="466"/>
      <c r="EIL4" s="466"/>
      <c r="EIM4" s="466"/>
      <c r="EIN4" s="466"/>
      <c r="EIO4" s="466"/>
      <c r="EIP4" s="466"/>
      <c r="EIQ4" s="466"/>
      <c r="EIR4" s="466"/>
      <c r="EIS4" s="466"/>
      <c r="EIT4" s="466"/>
      <c r="EIU4" s="466"/>
      <c r="EIV4" s="466"/>
      <c r="EIW4" s="466"/>
      <c r="EIX4" s="466"/>
      <c r="EIY4" s="466"/>
      <c r="EIZ4" s="466"/>
      <c r="EJA4" s="466"/>
      <c r="EJB4" s="466"/>
      <c r="EJC4" s="466"/>
      <c r="EJD4" s="466"/>
      <c r="EJE4" s="466"/>
      <c r="EJF4" s="466"/>
      <c r="EJG4" s="466"/>
      <c r="EJH4" s="466"/>
      <c r="EJI4" s="466"/>
      <c r="EJJ4" s="466"/>
      <c r="EJK4" s="466"/>
      <c r="EJL4" s="466"/>
      <c r="EJM4" s="466"/>
      <c r="EJN4" s="466"/>
      <c r="EJO4" s="466"/>
      <c r="EJP4" s="466"/>
      <c r="EJQ4" s="466"/>
      <c r="EJR4" s="466"/>
      <c r="EJS4" s="466"/>
      <c r="EJT4" s="466"/>
      <c r="EJU4" s="466"/>
      <c r="EJV4" s="466"/>
      <c r="EJW4" s="466"/>
      <c r="EJX4" s="466"/>
      <c r="EJY4" s="466"/>
      <c r="EJZ4" s="466"/>
      <c r="EKA4" s="466"/>
      <c r="EKB4" s="466"/>
      <c r="EKC4" s="466"/>
      <c r="EKD4" s="466"/>
      <c r="EKE4" s="466"/>
      <c r="EKF4" s="466"/>
      <c r="EKG4" s="466"/>
      <c r="EKH4" s="466"/>
      <c r="EKI4" s="466"/>
      <c r="EKJ4" s="466"/>
      <c r="EKK4" s="466"/>
      <c r="EKL4" s="466"/>
      <c r="EKM4" s="466"/>
      <c r="EKN4" s="466"/>
      <c r="EKO4" s="466"/>
      <c r="EKP4" s="466"/>
      <c r="EKQ4" s="466"/>
      <c r="EKR4" s="466"/>
      <c r="EKS4" s="466"/>
      <c r="EKT4" s="466"/>
      <c r="EKU4" s="466"/>
      <c r="EKV4" s="466"/>
      <c r="EKW4" s="466"/>
      <c r="EKX4" s="466"/>
      <c r="EKY4" s="466"/>
      <c r="EKZ4" s="466"/>
      <c r="ELA4" s="466"/>
      <c r="ELB4" s="466"/>
      <c r="ELC4" s="466"/>
      <c r="ELD4" s="466"/>
      <c r="ELE4" s="466"/>
      <c r="ELF4" s="466"/>
      <c r="ELG4" s="466"/>
      <c r="ELH4" s="466"/>
      <c r="ELI4" s="466"/>
      <c r="ELJ4" s="466"/>
      <c r="ELK4" s="466"/>
      <c r="ELL4" s="466"/>
      <c r="ELM4" s="466"/>
      <c r="ELN4" s="466"/>
      <c r="ELO4" s="466"/>
      <c r="ELP4" s="466"/>
      <c r="ELQ4" s="466"/>
      <c r="ELR4" s="466"/>
      <c r="ELS4" s="466"/>
      <c r="ELT4" s="466"/>
      <c r="ELU4" s="466"/>
      <c r="ELV4" s="466"/>
      <c r="ELW4" s="466"/>
      <c r="ELX4" s="466"/>
      <c r="ELY4" s="466"/>
      <c r="ELZ4" s="466"/>
      <c r="EMA4" s="466"/>
      <c r="EMB4" s="466"/>
      <c r="EMC4" s="466"/>
      <c r="EMD4" s="466"/>
      <c r="EME4" s="466"/>
      <c r="EMF4" s="466"/>
      <c r="EMG4" s="466"/>
      <c r="EMH4" s="466"/>
      <c r="EMI4" s="466"/>
      <c r="EMJ4" s="466"/>
      <c r="EMK4" s="466"/>
      <c r="EML4" s="466"/>
      <c r="EMM4" s="466"/>
      <c r="EMN4" s="466"/>
      <c r="EMO4" s="466"/>
      <c r="EMP4" s="466"/>
      <c r="EMQ4" s="466"/>
      <c r="EMR4" s="466"/>
      <c r="EMS4" s="466"/>
      <c r="EMT4" s="466"/>
      <c r="EMU4" s="466"/>
      <c r="EMV4" s="466"/>
      <c r="EMW4" s="466"/>
      <c r="EMX4" s="466"/>
      <c r="EMY4" s="466"/>
      <c r="EMZ4" s="466"/>
      <c r="ENA4" s="466"/>
      <c r="ENB4" s="466"/>
      <c r="ENC4" s="466"/>
      <c r="END4" s="466"/>
      <c r="ENE4" s="466"/>
      <c r="ENF4" s="466"/>
      <c r="ENG4" s="466"/>
      <c r="ENH4" s="466"/>
      <c r="ENI4" s="466"/>
      <c r="ENJ4" s="466"/>
      <c r="ENK4" s="466"/>
      <c r="ENL4" s="466"/>
      <c r="ENM4" s="466"/>
      <c r="ENN4" s="466"/>
      <c r="ENO4" s="466"/>
      <c r="ENP4" s="466"/>
      <c r="ENQ4" s="466"/>
      <c r="ENR4" s="466"/>
      <c r="ENS4" s="466"/>
      <c r="ENT4" s="466"/>
      <c r="ENU4" s="466"/>
      <c r="ENV4" s="466"/>
      <c r="ENW4" s="466"/>
      <c r="ENX4" s="466"/>
      <c r="ENY4" s="466"/>
      <c r="ENZ4" s="466"/>
      <c r="EOA4" s="466"/>
      <c r="EOB4" s="466"/>
      <c r="EOC4" s="466"/>
      <c r="EOD4" s="466"/>
      <c r="EOE4" s="466"/>
      <c r="EOF4" s="466"/>
      <c r="EOG4" s="466"/>
      <c r="EOH4" s="466"/>
      <c r="EOI4" s="466"/>
      <c r="EOJ4" s="466"/>
      <c r="EOK4" s="466"/>
      <c r="EOL4" s="466"/>
      <c r="EOM4" s="466"/>
      <c r="EON4" s="466"/>
      <c r="EOO4" s="466"/>
      <c r="EOP4" s="466"/>
      <c r="EOQ4" s="466"/>
      <c r="EOR4" s="466"/>
      <c r="EOS4" s="466"/>
      <c r="EOT4" s="466"/>
      <c r="EOU4" s="466"/>
      <c r="EOV4" s="466"/>
      <c r="EOW4" s="466"/>
      <c r="EOX4" s="466"/>
      <c r="EOY4" s="466"/>
      <c r="EOZ4" s="466"/>
      <c r="EPA4" s="466"/>
      <c r="EPB4" s="466"/>
      <c r="EPC4" s="466"/>
      <c r="EPD4" s="466"/>
      <c r="EPE4" s="466"/>
      <c r="EPF4" s="466"/>
      <c r="EPG4" s="466"/>
      <c r="EPH4" s="466"/>
      <c r="EPI4" s="466"/>
      <c r="EPJ4" s="466"/>
      <c r="EPK4" s="466"/>
      <c r="EPL4" s="466"/>
      <c r="EPM4" s="466"/>
      <c r="EPN4" s="466"/>
      <c r="EPO4" s="466"/>
      <c r="EPP4" s="466"/>
      <c r="EPQ4" s="466"/>
      <c r="EPR4" s="466"/>
      <c r="EPS4" s="466"/>
      <c r="EPT4" s="466"/>
      <c r="EPU4" s="466"/>
      <c r="EPV4" s="466"/>
      <c r="EPW4" s="466"/>
      <c r="EPX4" s="466"/>
      <c r="EPY4" s="466"/>
      <c r="EPZ4" s="466"/>
      <c r="EQA4" s="466"/>
      <c r="EQB4" s="466"/>
      <c r="EQC4" s="466"/>
      <c r="EQD4" s="466"/>
      <c r="EQE4" s="466"/>
      <c r="EQF4" s="466"/>
      <c r="EQG4" s="466"/>
      <c r="EQH4" s="466"/>
      <c r="EQI4" s="466"/>
      <c r="EQJ4" s="466"/>
      <c r="EQK4" s="466"/>
      <c r="EQL4" s="466"/>
      <c r="EQM4" s="466"/>
      <c r="EQN4" s="466"/>
      <c r="EQO4" s="466"/>
      <c r="EQP4" s="466"/>
      <c r="EQQ4" s="466"/>
      <c r="EQR4" s="466"/>
      <c r="EQS4" s="466"/>
      <c r="EQT4" s="466"/>
      <c r="EQU4" s="466"/>
      <c r="EQV4" s="466"/>
      <c r="EQW4" s="466"/>
      <c r="EQX4" s="466"/>
      <c r="EQY4" s="466"/>
      <c r="EQZ4" s="466"/>
      <c r="ERA4" s="466"/>
      <c r="ERB4" s="466"/>
      <c r="ERC4" s="466"/>
      <c r="ERD4" s="466"/>
      <c r="ERE4" s="466"/>
      <c r="ERF4" s="466"/>
      <c r="ERG4" s="466"/>
      <c r="ERH4" s="466"/>
      <c r="ERI4" s="466"/>
      <c r="ERJ4" s="466"/>
      <c r="ERK4" s="466"/>
      <c r="ERL4" s="466"/>
      <c r="ERM4" s="466"/>
      <c r="ERN4" s="466"/>
      <c r="ERO4" s="466"/>
      <c r="ERP4" s="466"/>
      <c r="ERQ4" s="466"/>
      <c r="ERR4" s="466"/>
      <c r="ERS4" s="466"/>
      <c r="ERT4" s="466"/>
      <c r="ERU4" s="466"/>
      <c r="ERV4" s="466"/>
      <c r="ERW4" s="466"/>
      <c r="ERX4" s="466"/>
      <c r="ERY4" s="466"/>
      <c r="ERZ4" s="466"/>
      <c r="ESA4" s="466"/>
      <c r="ESB4" s="466"/>
      <c r="ESC4" s="466"/>
      <c r="ESD4" s="466"/>
      <c r="ESE4" s="466"/>
      <c r="ESF4" s="466"/>
      <c r="ESG4" s="466"/>
      <c r="ESH4" s="466"/>
      <c r="ESI4" s="466"/>
      <c r="ESJ4" s="466"/>
      <c r="ESK4" s="466"/>
      <c r="ESL4" s="466"/>
      <c r="ESM4" s="466"/>
      <c r="ESN4" s="466"/>
      <c r="ESO4" s="466"/>
      <c r="ESP4" s="466"/>
      <c r="ESQ4" s="466"/>
      <c r="ESR4" s="466"/>
      <c r="ESS4" s="466"/>
      <c r="EST4" s="466"/>
      <c r="ESU4" s="466"/>
      <c r="ESV4" s="466"/>
      <c r="ESW4" s="466"/>
      <c r="ESX4" s="466"/>
      <c r="ESY4" s="466"/>
      <c r="ESZ4" s="466"/>
      <c r="ETA4" s="466"/>
      <c r="ETB4" s="466"/>
      <c r="ETC4" s="466"/>
      <c r="ETD4" s="466"/>
      <c r="ETE4" s="466"/>
      <c r="ETF4" s="466"/>
      <c r="ETG4" s="466"/>
      <c r="ETH4" s="466"/>
      <c r="ETI4" s="466"/>
      <c r="ETJ4" s="466"/>
      <c r="ETK4" s="466"/>
      <c r="ETL4" s="466"/>
      <c r="ETM4" s="466"/>
      <c r="ETN4" s="466"/>
      <c r="ETO4" s="466"/>
      <c r="ETP4" s="466"/>
      <c r="ETQ4" s="466"/>
      <c r="ETR4" s="466"/>
      <c r="ETS4" s="466"/>
      <c r="ETT4" s="466"/>
      <c r="ETU4" s="466"/>
      <c r="ETV4" s="466"/>
      <c r="ETW4" s="466"/>
      <c r="ETX4" s="466"/>
      <c r="ETY4" s="466"/>
      <c r="ETZ4" s="466"/>
      <c r="EUA4" s="466"/>
      <c r="EUB4" s="466"/>
      <c r="EUC4" s="466"/>
      <c r="EUD4" s="466"/>
      <c r="EUE4" s="466"/>
      <c r="EUF4" s="466"/>
      <c r="EUG4" s="466"/>
      <c r="EUH4" s="466"/>
      <c r="EUI4" s="466"/>
      <c r="EUJ4" s="466"/>
      <c r="EUK4" s="466"/>
      <c r="EUL4" s="466"/>
      <c r="EUM4" s="466"/>
      <c r="EUN4" s="466"/>
      <c r="EUO4" s="466"/>
      <c r="EUP4" s="466"/>
      <c r="EUQ4" s="466"/>
      <c r="EUR4" s="466"/>
      <c r="EUS4" s="466"/>
      <c r="EUT4" s="466"/>
      <c r="EUU4" s="466"/>
      <c r="EUV4" s="466"/>
      <c r="EUW4" s="466"/>
      <c r="EUX4" s="466"/>
      <c r="EUY4" s="466"/>
      <c r="EUZ4" s="466"/>
      <c r="EVA4" s="466"/>
      <c r="EVB4" s="466"/>
      <c r="EVC4" s="466"/>
      <c r="EVD4" s="466"/>
      <c r="EVE4" s="466"/>
      <c r="EVF4" s="466"/>
      <c r="EVG4" s="466"/>
      <c r="EVH4" s="466"/>
      <c r="EVI4" s="466"/>
      <c r="EVJ4" s="466"/>
      <c r="EVK4" s="466"/>
      <c r="EVL4" s="466"/>
      <c r="EVM4" s="466"/>
      <c r="EVN4" s="466"/>
      <c r="EVO4" s="466"/>
      <c r="EVP4" s="466"/>
      <c r="EVQ4" s="466"/>
      <c r="EVR4" s="466"/>
      <c r="EVS4" s="466"/>
      <c r="EVT4" s="466"/>
      <c r="EVU4" s="466"/>
      <c r="EVV4" s="466"/>
      <c r="EVW4" s="466"/>
      <c r="EVX4" s="466"/>
      <c r="EVY4" s="466"/>
      <c r="EVZ4" s="466"/>
      <c r="EWA4" s="466"/>
      <c r="EWB4" s="466"/>
      <c r="EWC4" s="466"/>
      <c r="EWD4" s="466"/>
      <c r="EWE4" s="466"/>
      <c r="EWF4" s="466"/>
      <c r="EWG4" s="466"/>
      <c r="EWH4" s="466"/>
      <c r="EWI4" s="466"/>
      <c r="EWJ4" s="466"/>
      <c r="EWK4" s="466"/>
      <c r="EWL4" s="466"/>
      <c r="EWM4" s="466"/>
      <c r="EWN4" s="466"/>
      <c r="EWO4" s="466"/>
      <c r="EWP4" s="466"/>
      <c r="EWQ4" s="466"/>
      <c r="EWR4" s="466"/>
      <c r="EWS4" s="466"/>
      <c r="EWT4" s="466"/>
      <c r="EWU4" s="466"/>
      <c r="EWV4" s="466"/>
      <c r="EWW4" s="466"/>
      <c r="EWX4" s="466"/>
      <c r="EWY4" s="466"/>
      <c r="EWZ4" s="466"/>
      <c r="EXA4" s="466"/>
      <c r="EXB4" s="466"/>
      <c r="EXC4" s="466"/>
      <c r="EXD4" s="466"/>
      <c r="EXE4" s="466"/>
      <c r="EXF4" s="466"/>
      <c r="EXG4" s="466"/>
      <c r="EXH4" s="466"/>
      <c r="EXI4" s="466"/>
      <c r="EXJ4" s="466"/>
      <c r="EXK4" s="466"/>
      <c r="EXL4" s="466"/>
      <c r="EXM4" s="466"/>
      <c r="EXN4" s="466"/>
      <c r="EXO4" s="466"/>
      <c r="EXP4" s="466"/>
      <c r="EXQ4" s="466"/>
      <c r="EXR4" s="466"/>
      <c r="EXS4" s="466"/>
      <c r="EXT4" s="466"/>
      <c r="EXU4" s="466"/>
      <c r="EXV4" s="466"/>
      <c r="EXW4" s="466"/>
      <c r="EXX4" s="466"/>
      <c r="EXY4" s="466"/>
      <c r="EXZ4" s="466"/>
      <c r="EYA4" s="466"/>
      <c r="EYB4" s="466"/>
      <c r="EYC4" s="466"/>
      <c r="EYD4" s="466"/>
      <c r="EYE4" s="466"/>
      <c r="EYF4" s="466"/>
      <c r="EYG4" s="466"/>
      <c r="EYH4" s="466"/>
      <c r="EYI4" s="466"/>
      <c r="EYJ4" s="466"/>
      <c r="EYK4" s="466"/>
      <c r="EYL4" s="466"/>
      <c r="EYM4" s="466"/>
      <c r="EYN4" s="466"/>
      <c r="EYO4" s="466"/>
      <c r="EYP4" s="466"/>
      <c r="EYQ4" s="466"/>
      <c r="EYR4" s="466"/>
      <c r="EYS4" s="466"/>
      <c r="EYT4" s="466"/>
      <c r="EYU4" s="466"/>
      <c r="EYV4" s="466"/>
      <c r="EYW4" s="466"/>
      <c r="EYX4" s="466"/>
      <c r="EYY4" s="466"/>
      <c r="EYZ4" s="466"/>
      <c r="EZA4" s="466"/>
      <c r="EZB4" s="466"/>
      <c r="EZC4" s="466"/>
      <c r="EZD4" s="466"/>
      <c r="EZE4" s="466"/>
      <c r="EZF4" s="466"/>
      <c r="EZG4" s="466"/>
      <c r="EZH4" s="466"/>
      <c r="EZI4" s="466"/>
      <c r="EZJ4" s="466"/>
      <c r="EZK4" s="466"/>
      <c r="EZL4" s="466"/>
      <c r="EZM4" s="466"/>
      <c r="EZN4" s="466"/>
      <c r="EZO4" s="466"/>
      <c r="EZP4" s="466"/>
      <c r="EZQ4" s="466"/>
      <c r="EZR4" s="466"/>
      <c r="EZS4" s="466"/>
      <c r="EZT4" s="466"/>
      <c r="EZU4" s="466"/>
      <c r="EZV4" s="466"/>
      <c r="EZW4" s="466"/>
      <c r="EZX4" s="466"/>
      <c r="EZY4" s="466"/>
      <c r="EZZ4" s="466"/>
      <c r="FAA4" s="466"/>
      <c r="FAB4" s="466"/>
      <c r="FAC4" s="466"/>
      <c r="FAD4" s="466"/>
      <c r="FAE4" s="466"/>
      <c r="FAF4" s="466"/>
      <c r="FAG4" s="466"/>
      <c r="FAH4" s="466"/>
      <c r="FAI4" s="466"/>
      <c r="FAJ4" s="466"/>
      <c r="FAK4" s="466"/>
      <c r="FAL4" s="466"/>
      <c r="FAM4" s="466"/>
      <c r="FAN4" s="466"/>
      <c r="FAO4" s="466"/>
      <c r="FAP4" s="466"/>
      <c r="FAQ4" s="466"/>
      <c r="FAR4" s="466"/>
      <c r="FAS4" s="466"/>
      <c r="FAT4" s="466"/>
      <c r="FAU4" s="466"/>
      <c r="FAV4" s="466"/>
      <c r="FAW4" s="466"/>
      <c r="FAX4" s="466"/>
      <c r="FAY4" s="466"/>
      <c r="FAZ4" s="466"/>
      <c r="FBA4" s="466"/>
      <c r="FBB4" s="466"/>
      <c r="FBC4" s="466"/>
      <c r="FBD4" s="466"/>
      <c r="FBE4" s="466"/>
      <c r="FBF4" s="466"/>
      <c r="FBG4" s="466"/>
      <c r="FBH4" s="466"/>
      <c r="FBI4" s="466"/>
      <c r="FBJ4" s="466"/>
      <c r="FBK4" s="466"/>
      <c r="FBL4" s="466"/>
      <c r="FBM4" s="466"/>
      <c r="FBN4" s="466"/>
      <c r="FBO4" s="466"/>
      <c r="FBP4" s="466"/>
      <c r="FBQ4" s="466"/>
      <c r="FBR4" s="466"/>
      <c r="FBS4" s="466"/>
      <c r="FBT4" s="466"/>
      <c r="FBU4" s="466"/>
      <c r="FBV4" s="466"/>
      <c r="FBW4" s="466"/>
      <c r="FBX4" s="466"/>
      <c r="FBY4" s="466"/>
      <c r="FBZ4" s="466"/>
      <c r="FCA4" s="466"/>
      <c r="FCB4" s="466"/>
      <c r="FCC4" s="466"/>
      <c r="FCD4" s="466"/>
      <c r="FCE4" s="466"/>
      <c r="FCF4" s="466"/>
      <c r="FCG4" s="466"/>
      <c r="FCH4" s="466"/>
      <c r="FCI4" s="466"/>
      <c r="FCJ4" s="466"/>
      <c r="FCK4" s="466"/>
      <c r="FCL4" s="466"/>
      <c r="FCM4" s="466"/>
      <c r="FCN4" s="466"/>
      <c r="FCO4" s="466"/>
      <c r="FCP4" s="466"/>
      <c r="FCQ4" s="466"/>
      <c r="FCR4" s="466"/>
      <c r="FCS4" s="466"/>
      <c r="FCT4" s="466"/>
      <c r="FCU4" s="466"/>
      <c r="FCV4" s="466"/>
      <c r="FCW4" s="466"/>
      <c r="FCX4" s="466"/>
      <c r="FCY4" s="466"/>
      <c r="FCZ4" s="466"/>
      <c r="FDA4" s="466"/>
      <c r="FDB4" s="466"/>
      <c r="FDC4" s="466"/>
      <c r="FDD4" s="466"/>
      <c r="FDE4" s="466"/>
      <c r="FDF4" s="466"/>
      <c r="FDG4" s="466"/>
      <c r="FDH4" s="466"/>
      <c r="FDI4" s="466"/>
      <c r="FDJ4" s="466"/>
      <c r="FDK4" s="466"/>
      <c r="FDL4" s="466"/>
      <c r="FDM4" s="466"/>
      <c r="FDN4" s="466"/>
      <c r="FDO4" s="466"/>
      <c r="FDP4" s="466"/>
      <c r="FDQ4" s="466"/>
      <c r="FDR4" s="466"/>
      <c r="FDS4" s="466"/>
      <c r="FDT4" s="466"/>
      <c r="FDU4" s="466"/>
      <c r="FDV4" s="466"/>
      <c r="FDW4" s="466"/>
      <c r="FDX4" s="466"/>
      <c r="FDY4" s="466"/>
      <c r="FDZ4" s="466"/>
      <c r="FEA4" s="466"/>
      <c r="FEB4" s="466"/>
      <c r="FEC4" s="466"/>
      <c r="FED4" s="466"/>
      <c r="FEE4" s="466"/>
      <c r="FEF4" s="466"/>
      <c r="FEG4" s="466"/>
      <c r="FEH4" s="466"/>
      <c r="FEI4" s="466"/>
      <c r="FEJ4" s="466"/>
      <c r="FEK4" s="466"/>
      <c r="FEL4" s="466"/>
      <c r="FEM4" s="466"/>
      <c r="FEN4" s="466"/>
      <c r="FEO4" s="466"/>
      <c r="FEP4" s="466"/>
      <c r="FEQ4" s="466"/>
      <c r="FER4" s="466"/>
      <c r="FES4" s="466"/>
      <c r="FET4" s="466"/>
      <c r="FEU4" s="466"/>
      <c r="FEV4" s="466"/>
      <c r="FEW4" s="466"/>
      <c r="FEX4" s="466"/>
      <c r="FEY4" s="466"/>
      <c r="FEZ4" s="466"/>
      <c r="FFA4" s="466"/>
      <c r="FFB4" s="466"/>
      <c r="FFC4" s="466"/>
      <c r="FFD4" s="466"/>
      <c r="FFE4" s="466"/>
      <c r="FFF4" s="466"/>
      <c r="FFG4" s="466"/>
      <c r="FFH4" s="466"/>
      <c r="FFI4" s="466"/>
      <c r="FFJ4" s="466"/>
      <c r="FFK4" s="466"/>
      <c r="FFL4" s="466"/>
      <c r="FFM4" s="466"/>
      <c r="FFN4" s="466"/>
      <c r="FFO4" s="466"/>
      <c r="FFP4" s="466"/>
      <c r="FFQ4" s="466"/>
      <c r="FFR4" s="466"/>
      <c r="FFS4" s="466"/>
      <c r="FFT4" s="466"/>
      <c r="FFU4" s="466"/>
      <c r="FFV4" s="466"/>
      <c r="FFW4" s="466"/>
      <c r="FFX4" s="466"/>
      <c r="FFY4" s="466"/>
      <c r="FFZ4" s="466"/>
      <c r="FGA4" s="466"/>
      <c r="FGB4" s="466"/>
      <c r="FGC4" s="466"/>
      <c r="FGD4" s="466"/>
      <c r="FGE4" s="466"/>
      <c r="FGF4" s="466"/>
      <c r="FGG4" s="466"/>
      <c r="FGH4" s="466"/>
      <c r="FGI4" s="466"/>
      <c r="FGJ4" s="466"/>
      <c r="FGK4" s="466"/>
      <c r="FGL4" s="466"/>
      <c r="FGM4" s="466"/>
      <c r="FGN4" s="466"/>
      <c r="FGO4" s="466"/>
      <c r="FGP4" s="466"/>
      <c r="FGQ4" s="466"/>
      <c r="FGR4" s="466"/>
      <c r="FGS4" s="466"/>
      <c r="FGT4" s="466"/>
      <c r="FGU4" s="466"/>
      <c r="FGV4" s="466"/>
      <c r="FGW4" s="466"/>
      <c r="FGX4" s="466"/>
      <c r="FGY4" s="466"/>
      <c r="FGZ4" s="466"/>
      <c r="FHA4" s="466"/>
      <c r="FHB4" s="466"/>
      <c r="FHC4" s="466"/>
      <c r="FHD4" s="466"/>
      <c r="FHE4" s="466"/>
      <c r="FHF4" s="466"/>
      <c r="FHG4" s="466"/>
      <c r="FHH4" s="466"/>
      <c r="FHI4" s="466"/>
      <c r="FHJ4" s="466"/>
      <c r="FHK4" s="466"/>
      <c r="FHL4" s="466"/>
      <c r="FHM4" s="466"/>
      <c r="FHN4" s="466"/>
      <c r="FHO4" s="466"/>
      <c r="FHP4" s="466"/>
      <c r="FHQ4" s="466"/>
      <c r="FHR4" s="466"/>
      <c r="FHS4" s="466"/>
      <c r="FHT4" s="466"/>
      <c r="FHU4" s="466"/>
      <c r="FHV4" s="466"/>
      <c r="FHW4" s="466"/>
      <c r="FHX4" s="466"/>
      <c r="FHY4" s="466"/>
      <c r="FHZ4" s="466"/>
      <c r="FIA4" s="466"/>
      <c r="FIB4" s="466"/>
      <c r="FIC4" s="466"/>
      <c r="FID4" s="466"/>
      <c r="FIE4" s="466"/>
      <c r="FIF4" s="466"/>
      <c r="FIG4" s="466"/>
      <c r="FIH4" s="466"/>
      <c r="FII4" s="466"/>
      <c r="FIJ4" s="466"/>
      <c r="FIK4" s="466"/>
      <c r="FIL4" s="466"/>
      <c r="FIM4" s="466"/>
      <c r="FIN4" s="466"/>
      <c r="FIO4" s="466"/>
      <c r="FIP4" s="466"/>
      <c r="FIQ4" s="466"/>
      <c r="FIR4" s="466"/>
      <c r="FIS4" s="466"/>
      <c r="FIT4" s="466"/>
      <c r="FIU4" s="466"/>
      <c r="FIV4" s="466"/>
      <c r="FIW4" s="466"/>
      <c r="FIX4" s="466"/>
      <c r="FIY4" s="466"/>
      <c r="FIZ4" s="466"/>
      <c r="FJA4" s="466"/>
      <c r="FJB4" s="466"/>
      <c r="FJC4" s="466"/>
      <c r="FJD4" s="466"/>
      <c r="FJE4" s="466"/>
      <c r="FJF4" s="466"/>
      <c r="FJG4" s="466"/>
      <c r="FJH4" s="466"/>
      <c r="FJI4" s="466"/>
      <c r="FJJ4" s="466"/>
      <c r="FJK4" s="466"/>
      <c r="FJL4" s="466"/>
      <c r="FJM4" s="466"/>
      <c r="FJN4" s="466"/>
      <c r="FJO4" s="466"/>
      <c r="FJP4" s="466"/>
      <c r="FJQ4" s="466"/>
      <c r="FJR4" s="466"/>
      <c r="FJS4" s="466"/>
      <c r="FJT4" s="466"/>
      <c r="FJU4" s="466"/>
      <c r="FJV4" s="466"/>
      <c r="FJW4" s="466"/>
      <c r="FJX4" s="466"/>
      <c r="FJY4" s="466"/>
      <c r="FJZ4" s="466"/>
      <c r="FKA4" s="466"/>
      <c r="FKB4" s="466"/>
      <c r="FKC4" s="466"/>
      <c r="FKD4" s="466"/>
      <c r="FKE4" s="466"/>
      <c r="FKF4" s="466"/>
      <c r="FKG4" s="466"/>
      <c r="FKH4" s="466"/>
      <c r="FKI4" s="466"/>
      <c r="FKJ4" s="466"/>
      <c r="FKK4" s="466"/>
      <c r="FKL4" s="466"/>
      <c r="FKM4" s="466"/>
      <c r="FKN4" s="466"/>
      <c r="FKO4" s="466"/>
      <c r="FKP4" s="466"/>
      <c r="FKQ4" s="466"/>
      <c r="FKR4" s="466"/>
      <c r="FKS4" s="466"/>
      <c r="FKT4" s="466"/>
      <c r="FKU4" s="466"/>
      <c r="FKV4" s="466"/>
      <c r="FKW4" s="466"/>
      <c r="FKX4" s="466"/>
      <c r="FKY4" s="466"/>
      <c r="FKZ4" s="466"/>
      <c r="FLA4" s="466"/>
      <c r="FLB4" s="466"/>
      <c r="FLC4" s="466"/>
      <c r="FLD4" s="466"/>
      <c r="FLE4" s="466"/>
      <c r="FLF4" s="466"/>
      <c r="FLG4" s="466"/>
      <c r="FLH4" s="466"/>
      <c r="FLI4" s="466"/>
      <c r="FLJ4" s="466"/>
      <c r="FLK4" s="466"/>
      <c r="FLL4" s="466"/>
      <c r="FLM4" s="466"/>
      <c r="FLN4" s="466"/>
      <c r="FLO4" s="466"/>
      <c r="FLP4" s="466"/>
      <c r="FLQ4" s="466"/>
      <c r="FLR4" s="466"/>
      <c r="FLS4" s="466"/>
      <c r="FLT4" s="466"/>
      <c r="FLU4" s="466"/>
      <c r="FLV4" s="466"/>
      <c r="FLW4" s="466"/>
      <c r="FLX4" s="466"/>
      <c r="FLY4" s="466"/>
      <c r="FLZ4" s="466"/>
      <c r="FMA4" s="466"/>
      <c r="FMB4" s="466"/>
      <c r="FMC4" s="466"/>
      <c r="FMD4" s="466"/>
      <c r="FME4" s="466"/>
      <c r="FMF4" s="466"/>
      <c r="FMG4" s="466"/>
      <c r="FMH4" s="466"/>
      <c r="FMI4" s="466"/>
      <c r="FMJ4" s="466"/>
      <c r="FMK4" s="466"/>
      <c r="FML4" s="466"/>
      <c r="FMM4" s="466"/>
      <c r="FMN4" s="466"/>
      <c r="FMO4" s="466"/>
      <c r="FMP4" s="466"/>
      <c r="FMQ4" s="466"/>
      <c r="FMR4" s="466"/>
      <c r="FMS4" s="466"/>
      <c r="FMT4" s="466"/>
      <c r="FMU4" s="466"/>
      <c r="FMV4" s="466"/>
      <c r="FMW4" s="466"/>
      <c r="FMX4" s="466"/>
      <c r="FMY4" s="466"/>
      <c r="FMZ4" s="466"/>
      <c r="FNA4" s="466"/>
      <c r="FNB4" s="466"/>
      <c r="FNC4" s="466"/>
      <c r="FND4" s="466"/>
      <c r="FNE4" s="466"/>
      <c r="FNF4" s="466"/>
      <c r="FNG4" s="466"/>
      <c r="FNH4" s="466"/>
      <c r="FNI4" s="466"/>
      <c r="FNJ4" s="466"/>
      <c r="FNK4" s="466"/>
      <c r="FNL4" s="466"/>
      <c r="FNM4" s="466"/>
      <c r="FNN4" s="466"/>
      <c r="FNO4" s="466"/>
      <c r="FNP4" s="466"/>
      <c r="FNQ4" s="466"/>
      <c r="FNR4" s="466"/>
      <c r="FNS4" s="466"/>
      <c r="FNT4" s="466"/>
      <c r="FNU4" s="466"/>
      <c r="FNV4" s="466"/>
      <c r="FNW4" s="466"/>
      <c r="FNX4" s="466"/>
      <c r="FNY4" s="466"/>
      <c r="FNZ4" s="466"/>
      <c r="FOA4" s="466"/>
      <c r="FOB4" s="466"/>
      <c r="FOC4" s="466"/>
      <c r="FOD4" s="466"/>
      <c r="FOE4" s="466"/>
      <c r="FOF4" s="466"/>
      <c r="FOG4" s="466"/>
      <c r="FOH4" s="466"/>
      <c r="FOI4" s="466"/>
      <c r="FOJ4" s="466"/>
      <c r="FOK4" s="466"/>
      <c r="FOL4" s="466"/>
      <c r="FOM4" s="466"/>
      <c r="FON4" s="466"/>
      <c r="FOO4" s="466"/>
      <c r="FOP4" s="466"/>
      <c r="FOQ4" s="466"/>
      <c r="FOR4" s="466"/>
      <c r="FOS4" s="466"/>
      <c r="FOT4" s="466"/>
      <c r="FOU4" s="466"/>
      <c r="FOV4" s="466"/>
      <c r="FOW4" s="466"/>
      <c r="FOX4" s="466"/>
      <c r="FOY4" s="466"/>
      <c r="FOZ4" s="466"/>
      <c r="FPA4" s="466"/>
      <c r="FPB4" s="466"/>
      <c r="FPC4" s="466"/>
      <c r="FPD4" s="466"/>
      <c r="FPE4" s="466"/>
      <c r="FPF4" s="466"/>
      <c r="FPG4" s="466"/>
      <c r="FPH4" s="466"/>
      <c r="FPI4" s="466"/>
      <c r="FPJ4" s="466"/>
      <c r="FPK4" s="466"/>
      <c r="FPL4" s="466"/>
      <c r="FPM4" s="466"/>
      <c r="FPN4" s="466"/>
      <c r="FPO4" s="466"/>
      <c r="FPP4" s="466"/>
      <c r="FPQ4" s="466"/>
      <c r="FPR4" s="466"/>
      <c r="FPS4" s="466"/>
      <c r="FPT4" s="466"/>
      <c r="FPU4" s="466"/>
      <c r="FPV4" s="466"/>
      <c r="FPW4" s="466"/>
      <c r="FPX4" s="466"/>
      <c r="FPY4" s="466"/>
      <c r="FPZ4" s="466"/>
      <c r="FQA4" s="466"/>
      <c r="FQB4" s="466"/>
      <c r="FQC4" s="466"/>
      <c r="FQD4" s="466"/>
      <c r="FQE4" s="466"/>
      <c r="FQF4" s="466"/>
      <c r="FQG4" s="466"/>
      <c r="FQH4" s="466"/>
      <c r="FQI4" s="466"/>
      <c r="FQJ4" s="466"/>
      <c r="FQK4" s="466"/>
      <c r="FQL4" s="466"/>
      <c r="FQM4" s="466"/>
      <c r="FQN4" s="466"/>
      <c r="FQO4" s="466"/>
      <c r="FQP4" s="466"/>
      <c r="FQQ4" s="466"/>
      <c r="FQR4" s="466"/>
      <c r="FQS4" s="466"/>
      <c r="FQT4" s="466"/>
      <c r="FQU4" s="466"/>
      <c r="FQV4" s="466"/>
      <c r="FQW4" s="466"/>
      <c r="FQX4" s="466"/>
      <c r="FQY4" s="466"/>
      <c r="FQZ4" s="466"/>
      <c r="FRA4" s="466"/>
      <c r="FRB4" s="466"/>
      <c r="FRC4" s="466"/>
      <c r="FRD4" s="466"/>
      <c r="FRE4" s="466"/>
      <c r="FRF4" s="466"/>
      <c r="FRG4" s="466"/>
      <c r="FRH4" s="466"/>
      <c r="FRI4" s="466"/>
      <c r="FRJ4" s="466"/>
      <c r="FRK4" s="466"/>
      <c r="FRL4" s="466"/>
      <c r="FRM4" s="466"/>
      <c r="FRN4" s="466"/>
      <c r="FRO4" s="466"/>
      <c r="FRP4" s="466"/>
      <c r="FRQ4" s="466"/>
      <c r="FRR4" s="466"/>
      <c r="FRS4" s="466"/>
      <c r="FRT4" s="466"/>
      <c r="FRU4" s="466"/>
      <c r="FRV4" s="466"/>
      <c r="FRW4" s="466"/>
      <c r="FRX4" s="466"/>
      <c r="FRY4" s="466"/>
      <c r="FRZ4" s="466"/>
      <c r="FSA4" s="466"/>
      <c r="FSB4" s="466"/>
      <c r="FSC4" s="466"/>
      <c r="FSD4" s="466"/>
      <c r="FSE4" s="466"/>
      <c r="FSF4" s="466"/>
      <c r="FSG4" s="466"/>
      <c r="FSH4" s="466"/>
      <c r="FSI4" s="466"/>
      <c r="FSJ4" s="466"/>
      <c r="FSK4" s="466"/>
      <c r="FSL4" s="466"/>
      <c r="FSM4" s="466"/>
      <c r="FSN4" s="466"/>
      <c r="FSO4" s="466"/>
      <c r="FSP4" s="466"/>
      <c r="FSQ4" s="466"/>
      <c r="FSR4" s="466"/>
      <c r="FSS4" s="466"/>
      <c r="FST4" s="466"/>
      <c r="FSU4" s="466"/>
      <c r="FSV4" s="466"/>
      <c r="FSW4" s="466"/>
      <c r="FSX4" s="466"/>
      <c r="FSY4" s="466"/>
      <c r="FSZ4" s="466"/>
      <c r="FTA4" s="466"/>
      <c r="FTB4" s="466"/>
      <c r="FTC4" s="466"/>
      <c r="FTD4" s="466"/>
      <c r="FTE4" s="466"/>
      <c r="FTF4" s="466"/>
      <c r="FTG4" s="466"/>
      <c r="FTH4" s="466"/>
      <c r="FTI4" s="466"/>
      <c r="FTJ4" s="466"/>
      <c r="FTK4" s="466"/>
      <c r="FTL4" s="466"/>
      <c r="FTM4" s="466"/>
      <c r="FTN4" s="466"/>
      <c r="FTO4" s="466"/>
      <c r="FTP4" s="466"/>
      <c r="FTQ4" s="466"/>
      <c r="FTR4" s="466"/>
      <c r="FTS4" s="466"/>
      <c r="FTT4" s="466"/>
      <c r="FTU4" s="466"/>
      <c r="FTV4" s="466"/>
      <c r="FTW4" s="466"/>
      <c r="FTX4" s="466"/>
      <c r="FTY4" s="466"/>
      <c r="FTZ4" s="466"/>
      <c r="FUA4" s="466"/>
      <c r="FUB4" s="466"/>
      <c r="FUC4" s="466"/>
      <c r="FUD4" s="466"/>
      <c r="FUE4" s="466"/>
      <c r="FUF4" s="466"/>
      <c r="FUG4" s="466"/>
      <c r="FUH4" s="466"/>
      <c r="FUI4" s="466"/>
      <c r="FUJ4" s="466"/>
      <c r="FUK4" s="466"/>
      <c r="FUL4" s="466"/>
      <c r="FUM4" s="466"/>
      <c r="FUN4" s="466"/>
      <c r="FUO4" s="466"/>
      <c r="FUP4" s="466"/>
      <c r="FUQ4" s="466"/>
      <c r="FUR4" s="466"/>
      <c r="FUS4" s="466"/>
      <c r="FUT4" s="466"/>
      <c r="FUU4" s="466"/>
      <c r="FUV4" s="466"/>
      <c r="FUW4" s="466"/>
      <c r="FUX4" s="466"/>
      <c r="FUY4" s="466"/>
      <c r="FUZ4" s="466"/>
      <c r="FVA4" s="466"/>
      <c r="FVB4" s="466"/>
      <c r="FVC4" s="466"/>
      <c r="FVD4" s="466"/>
      <c r="FVE4" s="466"/>
      <c r="FVF4" s="466"/>
      <c r="FVG4" s="466"/>
      <c r="FVH4" s="466"/>
      <c r="FVI4" s="466"/>
      <c r="FVJ4" s="466"/>
      <c r="FVK4" s="466"/>
      <c r="FVL4" s="466"/>
      <c r="FVM4" s="466"/>
      <c r="FVN4" s="466"/>
      <c r="FVO4" s="466"/>
      <c r="FVP4" s="466"/>
      <c r="FVQ4" s="466"/>
      <c r="FVR4" s="466"/>
      <c r="FVS4" s="466"/>
      <c r="FVT4" s="466"/>
      <c r="FVU4" s="466"/>
      <c r="FVV4" s="466"/>
      <c r="FVW4" s="466"/>
      <c r="FVX4" s="466"/>
      <c r="FVY4" s="466"/>
      <c r="FVZ4" s="466"/>
      <c r="FWA4" s="466"/>
      <c r="FWB4" s="466"/>
      <c r="FWC4" s="466"/>
      <c r="FWD4" s="466"/>
      <c r="FWE4" s="466"/>
      <c r="FWF4" s="466"/>
      <c r="FWG4" s="466"/>
      <c r="FWH4" s="466"/>
      <c r="FWI4" s="466"/>
      <c r="FWJ4" s="466"/>
      <c r="FWK4" s="466"/>
      <c r="FWL4" s="466"/>
      <c r="FWM4" s="466"/>
      <c r="FWN4" s="466"/>
      <c r="FWO4" s="466"/>
      <c r="FWP4" s="466"/>
      <c r="FWQ4" s="466"/>
      <c r="FWR4" s="466"/>
      <c r="FWS4" s="466"/>
      <c r="FWT4" s="466"/>
      <c r="FWU4" s="466"/>
      <c r="FWV4" s="466"/>
      <c r="FWW4" s="466"/>
      <c r="FWX4" s="466"/>
      <c r="FWY4" s="466"/>
      <c r="FWZ4" s="466"/>
      <c r="FXA4" s="466"/>
      <c r="FXB4" s="466"/>
      <c r="FXC4" s="466"/>
      <c r="FXD4" s="466"/>
      <c r="FXE4" s="466"/>
      <c r="FXF4" s="466"/>
      <c r="FXG4" s="466"/>
      <c r="FXH4" s="466"/>
      <c r="FXI4" s="466"/>
      <c r="FXJ4" s="466"/>
      <c r="FXK4" s="466"/>
      <c r="FXL4" s="466"/>
      <c r="FXM4" s="466"/>
      <c r="FXN4" s="466"/>
      <c r="FXO4" s="466"/>
      <c r="FXP4" s="466"/>
      <c r="FXQ4" s="466"/>
      <c r="FXR4" s="466"/>
      <c r="FXS4" s="466"/>
      <c r="FXT4" s="466"/>
      <c r="FXU4" s="466"/>
      <c r="FXV4" s="466"/>
      <c r="FXW4" s="466"/>
      <c r="FXX4" s="466"/>
      <c r="FXY4" s="466"/>
      <c r="FXZ4" s="466"/>
      <c r="FYA4" s="466"/>
      <c r="FYB4" s="466"/>
      <c r="FYC4" s="466"/>
      <c r="FYD4" s="466"/>
      <c r="FYE4" s="466"/>
      <c r="FYF4" s="466"/>
      <c r="FYG4" s="466"/>
      <c r="FYH4" s="466"/>
      <c r="FYI4" s="466"/>
      <c r="FYJ4" s="466"/>
      <c r="FYK4" s="466"/>
      <c r="FYL4" s="466"/>
      <c r="FYM4" s="466"/>
      <c r="FYN4" s="466"/>
      <c r="FYO4" s="466"/>
      <c r="FYP4" s="466"/>
      <c r="FYQ4" s="466"/>
      <c r="FYR4" s="466"/>
      <c r="FYS4" s="466"/>
      <c r="FYT4" s="466"/>
      <c r="FYU4" s="466"/>
      <c r="FYV4" s="466"/>
      <c r="FYW4" s="466"/>
      <c r="FYX4" s="466"/>
      <c r="FYY4" s="466"/>
      <c r="FYZ4" s="466"/>
      <c r="FZA4" s="466"/>
      <c r="FZB4" s="466"/>
      <c r="FZC4" s="466"/>
      <c r="FZD4" s="466"/>
      <c r="FZE4" s="466"/>
      <c r="FZF4" s="466"/>
      <c r="FZG4" s="466"/>
      <c r="FZH4" s="466"/>
      <c r="FZI4" s="466"/>
      <c r="FZJ4" s="466"/>
      <c r="FZK4" s="466"/>
      <c r="FZL4" s="466"/>
      <c r="FZM4" s="466"/>
      <c r="FZN4" s="466"/>
      <c r="FZO4" s="466"/>
      <c r="FZP4" s="466"/>
      <c r="FZQ4" s="466"/>
      <c r="FZR4" s="466"/>
      <c r="FZS4" s="466"/>
      <c r="FZT4" s="466"/>
      <c r="FZU4" s="466"/>
      <c r="FZV4" s="466"/>
      <c r="FZW4" s="466"/>
      <c r="FZX4" s="466"/>
      <c r="FZY4" s="466"/>
      <c r="FZZ4" s="466"/>
      <c r="GAA4" s="466"/>
      <c r="GAB4" s="466"/>
      <c r="GAC4" s="466"/>
      <c r="GAD4" s="466"/>
      <c r="GAE4" s="466"/>
      <c r="GAF4" s="466"/>
      <c r="GAG4" s="466"/>
      <c r="GAH4" s="466"/>
      <c r="GAI4" s="466"/>
      <c r="GAJ4" s="466"/>
      <c r="GAK4" s="466"/>
      <c r="GAL4" s="466"/>
      <c r="GAM4" s="466"/>
      <c r="GAN4" s="466"/>
      <c r="GAO4" s="466"/>
      <c r="GAP4" s="466"/>
      <c r="GAQ4" s="466"/>
      <c r="GAR4" s="466"/>
      <c r="GAS4" s="466"/>
      <c r="GAT4" s="466"/>
      <c r="GAU4" s="466"/>
      <c r="GAV4" s="466"/>
      <c r="GAW4" s="466"/>
      <c r="GAX4" s="466"/>
      <c r="GAY4" s="466"/>
      <c r="GAZ4" s="466"/>
      <c r="GBA4" s="466"/>
      <c r="GBB4" s="466"/>
      <c r="GBC4" s="466"/>
      <c r="GBD4" s="466"/>
      <c r="GBE4" s="466"/>
      <c r="GBF4" s="466"/>
      <c r="GBG4" s="466"/>
      <c r="GBH4" s="466"/>
      <c r="GBI4" s="466"/>
      <c r="GBJ4" s="466"/>
      <c r="GBK4" s="466"/>
      <c r="GBL4" s="466"/>
      <c r="GBM4" s="466"/>
      <c r="GBN4" s="466"/>
      <c r="GBO4" s="466"/>
      <c r="GBP4" s="466"/>
      <c r="GBQ4" s="466"/>
      <c r="GBR4" s="466"/>
      <c r="GBS4" s="466"/>
      <c r="GBT4" s="466"/>
      <c r="GBU4" s="466"/>
      <c r="GBV4" s="466"/>
      <c r="GBW4" s="466"/>
      <c r="GBX4" s="466"/>
      <c r="GBY4" s="466"/>
      <c r="GBZ4" s="466"/>
      <c r="GCA4" s="466"/>
      <c r="GCB4" s="466"/>
      <c r="GCC4" s="466"/>
      <c r="GCD4" s="466"/>
      <c r="GCE4" s="466"/>
      <c r="GCF4" s="466"/>
      <c r="GCG4" s="466"/>
      <c r="GCH4" s="466"/>
      <c r="GCI4" s="466"/>
      <c r="GCJ4" s="466"/>
      <c r="GCK4" s="466"/>
      <c r="GCL4" s="466"/>
      <c r="GCM4" s="466"/>
      <c r="GCN4" s="466"/>
      <c r="GCO4" s="466"/>
      <c r="GCP4" s="466"/>
      <c r="GCQ4" s="466"/>
      <c r="GCR4" s="466"/>
      <c r="GCS4" s="466"/>
      <c r="GCT4" s="466"/>
      <c r="GCU4" s="466"/>
      <c r="GCV4" s="466"/>
      <c r="GCW4" s="466"/>
      <c r="GCX4" s="466"/>
      <c r="GCY4" s="466"/>
      <c r="GCZ4" s="466"/>
      <c r="GDA4" s="466"/>
      <c r="GDB4" s="466"/>
      <c r="GDC4" s="466"/>
      <c r="GDD4" s="466"/>
      <c r="GDE4" s="466"/>
      <c r="GDF4" s="466"/>
      <c r="GDG4" s="466"/>
      <c r="GDH4" s="466"/>
      <c r="GDI4" s="466"/>
      <c r="GDJ4" s="466"/>
      <c r="GDK4" s="466"/>
      <c r="GDL4" s="466"/>
      <c r="GDM4" s="466"/>
      <c r="GDN4" s="466"/>
      <c r="GDO4" s="466"/>
      <c r="GDP4" s="466"/>
      <c r="GDQ4" s="466"/>
      <c r="GDR4" s="466"/>
      <c r="GDS4" s="466"/>
      <c r="GDT4" s="466"/>
      <c r="GDU4" s="466"/>
      <c r="GDV4" s="466"/>
      <c r="GDW4" s="466"/>
      <c r="GDX4" s="466"/>
      <c r="GDY4" s="466"/>
      <c r="GDZ4" s="466"/>
      <c r="GEA4" s="466"/>
      <c r="GEB4" s="466"/>
      <c r="GEC4" s="466"/>
      <c r="GED4" s="466"/>
      <c r="GEE4" s="466"/>
      <c r="GEF4" s="466"/>
      <c r="GEG4" s="466"/>
      <c r="GEH4" s="466"/>
      <c r="GEI4" s="466"/>
      <c r="GEJ4" s="466"/>
      <c r="GEK4" s="466"/>
      <c r="GEL4" s="466"/>
      <c r="GEM4" s="466"/>
      <c r="GEN4" s="466"/>
      <c r="GEO4" s="466"/>
      <c r="GEP4" s="466"/>
      <c r="GEQ4" s="466"/>
      <c r="GER4" s="466"/>
      <c r="GES4" s="466"/>
      <c r="GET4" s="466"/>
      <c r="GEU4" s="466"/>
      <c r="GEV4" s="466"/>
      <c r="GEW4" s="466"/>
      <c r="GEX4" s="466"/>
      <c r="GEY4" s="466"/>
      <c r="GEZ4" s="466"/>
      <c r="GFA4" s="466"/>
      <c r="GFB4" s="466"/>
      <c r="GFC4" s="466"/>
      <c r="GFD4" s="466"/>
      <c r="GFE4" s="466"/>
      <c r="GFF4" s="466"/>
      <c r="GFG4" s="466"/>
      <c r="GFH4" s="466"/>
      <c r="GFI4" s="466"/>
      <c r="GFJ4" s="466"/>
      <c r="GFK4" s="466"/>
      <c r="GFL4" s="466"/>
      <c r="GFM4" s="466"/>
      <c r="GFN4" s="466"/>
      <c r="GFO4" s="466"/>
      <c r="GFP4" s="466"/>
      <c r="GFQ4" s="466"/>
      <c r="GFR4" s="466"/>
      <c r="GFS4" s="466"/>
      <c r="GFT4" s="466"/>
      <c r="GFU4" s="466"/>
      <c r="GFV4" s="466"/>
      <c r="GFW4" s="466"/>
      <c r="GFX4" s="466"/>
      <c r="GFY4" s="466"/>
      <c r="GFZ4" s="466"/>
      <c r="GGA4" s="466"/>
      <c r="GGB4" s="466"/>
      <c r="GGC4" s="466"/>
      <c r="GGD4" s="466"/>
      <c r="GGE4" s="466"/>
      <c r="GGF4" s="466"/>
      <c r="GGG4" s="466"/>
      <c r="GGH4" s="466"/>
      <c r="GGI4" s="466"/>
      <c r="GGJ4" s="466"/>
      <c r="GGK4" s="466"/>
      <c r="GGL4" s="466"/>
      <c r="GGM4" s="466"/>
      <c r="GGN4" s="466"/>
      <c r="GGO4" s="466"/>
      <c r="GGP4" s="466"/>
      <c r="GGQ4" s="466"/>
      <c r="GGR4" s="466"/>
      <c r="GGS4" s="466"/>
      <c r="GGT4" s="466"/>
      <c r="GGU4" s="466"/>
      <c r="GGV4" s="466"/>
      <c r="GGW4" s="466"/>
      <c r="GGX4" s="466"/>
      <c r="GGY4" s="466"/>
      <c r="GGZ4" s="466"/>
      <c r="GHA4" s="466"/>
      <c r="GHB4" s="466"/>
      <c r="GHC4" s="466"/>
      <c r="GHD4" s="466"/>
      <c r="GHE4" s="466"/>
      <c r="GHF4" s="466"/>
      <c r="GHG4" s="466"/>
      <c r="GHH4" s="466"/>
      <c r="GHI4" s="466"/>
      <c r="GHJ4" s="466"/>
      <c r="GHK4" s="466"/>
      <c r="GHL4" s="466"/>
      <c r="GHM4" s="466"/>
      <c r="GHN4" s="466"/>
      <c r="GHO4" s="466"/>
      <c r="GHP4" s="466"/>
      <c r="GHQ4" s="466"/>
      <c r="GHR4" s="466"/>
      <c r="GHS4" s="466"/>
      <c r="GHT4" s="466"/>
      <c r="GHU4" s="466"/>
      <c r="GHV4" s="466"/>
      <c r="GHW4" s="466"/>
      <c r="GHX4" s="466"/>
      <c r="GHY4" s="466"/>
      <c r="GHZ4" s="466"/>
      <c r="GIA4" s="466"/>
      <c r="GIB4" s="466"/>
      <c r="GIC4" s="466"/>
      <c r="GID4" s="466"/>
      <c r="GIE4" s="466"/>
      <c r="GIF4" s="466"/>
      <c r="GIG4" s="466"/>
      <c r="GIH4" s="466"/>
      <c r="GII4" s="466"/>
      <c r="GIJ4" s="466"/>
      <c r="GIK4" s="466"/>
      <c r="GIL4" s="466"/>
      <c r="GIM4" s="466"/>
      <c r="GIN4" s="466"/>
      <c r="GIO4" s="466"/>
      <c r="GIP4" s="466"/>
      <c r="GIQ4" s="466"/>
      <c r="GIR4" s="466"/>
      <c r="GIS4" s="466"/>
      <c r="GIT4" s="466"/>
      <c r="GIU4" s="466"/>
      <c r="GIV4" s="466"/>
      <c r="GIW4" s="466"/>
      <c r="GIX4" s="466"/>
      <c r="GIY4" s="466"/>
      <c r="GIZ4" s="466"/>
      <c r="GJA4" s="466"/>
      <c r="GJB4" s="466"/>
      <c r="GJC4" s="466"/>
      <c r="GJD4" s="466"/>
      <c r="GJE4" s="466"/>
      <c r="GJF4" s="466"/>
      <c r="GJG4" s="466"/>
      <c r="GJH4" s="466"/>
      <c r="GJI4" s="466"/>
      <c r="GJJ4" s="466"/>
      <c r="GJK4" s="466"/>
      <c r="GJL4" s="466"/>
      <c r="GJM4" s="466"/>
      <c r="GJN4" s="466"/>
      <c r="GJO4" s="466"/>
      <c r="GJP4" s="466"/>
      <c r="GJQ4" s="466"/>
      <c r="GJR4" s="466"/>
      <c r="GJS4" s="466"/>
      <c r="GJT4" s="466"/>
      <c r="GJU4" s="466"/>
      <c r="GJV4" s="466"/>
      <c r="GJW4" s="466"/>
      <c r="GJX4" s="466"/>
      <c r="GJY4" s="466"/>
      <c r="GJZ4" s="466"/>
      <c r="GKA4" s="466"/>
      <c r="GKB4" s="466"/>
      <c r="GKC4" s="466"/>
      <c r="GKD4" s="466"/>
      <c r="GKE4" s="466"/>
      <c r="GKF4" s="466"/>
      <c r="GKG4" s="466"/>
      <c r="GKH4" s="466"/>
      <c r="GKI4" s="466"/>
      <c r="GKJ4" s="466"/>
      <c r="GKK4" s="466"/>
      <c r="GKL4" s="466"/>
      <c r="GKM4" s="466"/>
      <c r="GKN4" s="466"/>
      <c r="GKO4" s="466"/>
      <c r="GKP4" s="466"/>
      <c r="GKQ4" s="466"/>
      <c r="GKR4" s="466"/>
      <c r="GKS4" s="466"/>
      <c r="GKT4" s="466"/>
      <c r="GKU4" s="466"/>
      <c r="GKV4" s="466"/>
      <c r="GKW4" s="466"/>
      <c r="GKX4" s="466"/>
      <c r="GKY4" s="466"/>
      <c r="GKZ4" s="466"/>
      <c r="GLA4" s="466"/>
      <c r="GLB4" s="466"/>
      <c r="GLC4" s="466"/>
      <c r="GLD4" s="466"/>
      <c r="GLE4" s="466"/>
      <c r="GLF4" s="466"/>
      <c r="GLG4" s="466"/>
      <c r="GLH4" s="466"/>
      <c r="GLI4" s="466"/>
      <c r="GLJ4" s="466"/>
      <c r="GLK4" s="466"/>
      <c r="GLL4" s="466"/>
      <c r="GLM4" s="466"/>
      <c r="GLN4" s="466"/>
      <c r="GLO4" s="466"/>
      <c r="GLP4" s="466"/>
      <c r="GLQ4" s="466"/>
      <c r="GLR4" s="466"/>
      <c r="GLS4" s="466"/>
      <c r="GLT4" s="466"/>
      <c r="GLU4" s="466"/>
      <c r="GLV4" s="466"/>
      <c r="GLW4" s="466"/>
      <c r="GLX4" s="466"/>
      <c r="GLY4" s="466"/>
      <c r="GLZ4" s="466"/>
      <c r="GMA4" s="466"/>
      <c r="GMB4" s="466"/>
      <c r="GMC4" s="466"/>
      <c r="GMD4" s="466"/>
      <c r="GME4" s="466"/>
      <c r="GMF4" s="466"/>
      <c r="GMG4" s="466"/>
      <c r="GMH4" s="466"/>
      <c r="GMI4" s="466"/>
      <c r="GMJ4" s="466"/>
      <c r="GMK4" s="466"/>
      <c r="GML4" s="466"/>
      <c r="GMM4" s="466"/>
      <c r="GMN4" s="466"/>
      <c r="GMO4" s="466"/>
      <c r="GMP4" s="466"/>
      <c r="GMQ4" s="466"/>
      <c r="GMR4" s="466"/>
      <c r="GMS4" s="466"/>
      <c r="GMT4" s="466"/>
      <c r="GMU4" s="466"/>
      <c r="GMV4" s="466"/>
      <c r="GMW4" s="466"/>
      <c r="GMX4" s="466"/>
      <c r="GMY4" s="466"/>
      <c r="GMZ4" s="466"/>
      <c r="GNA4" s="466"/>
      <c r="GNB4" s="466"/>
      <c r="GNC4" s="466"/>
      <c r="GND4" s="466"/>
      <c r="GNE4" s="466"/>
      <c r="GNF4" s="466"/>
      <c r="GNG4" s="466"/>
      <c r="GNH4" s="466"/>
      <c r="GNI4" s="466"/>
      <c r="GNJ4" s="466"/>
      <c r="GNK4" s="466"/>
      <c r="GNL4" s="466"/>
      <c r="GNM4" s="466"/>
      <c r="GNN4" s="466"/>
      <c r="GNO4" s="466"/>
      <c r="GNP4" s="466"/>
      <c r="GNQ4" s="466"/>
      <c r="GNR4" s="466"/>
      <c r="GNS4" s="466"/>
      <c r="GNT4" s="466"/>
      <c r="GNU4" s="466"/>
      <c r="GNV4" s="466"/>
      <c r="GNW4" s="466"/>
      <c r="GNX4" s="466"/>
      <c r="GNY4" s="466"/>
      <c r="GNZ4" s="466"/>
      <c r="GOA4" s="466"/>
      <c r="GOB4" s="466"/>
      <c r="GOC4" s="466"/>
      <c r="GOD4" s="466"/>
      <c r="GOE4" s="466"/>
      <c r="GOF4" s="466"/>
      <c r="GOG4" s="466"/>
      <c r="GOH4" s="466"/>
      <c r="GOI4" s="466"/>
      <c r="GOJ4" s="466"/>
      <c r="GOK4" s="466"/>
      <c r="GOL4" s="466"/>
      <c r="GOM4" s="466"/>
      <c r="GON4" s="466"/>
      <c r="GOO4" s="466"/>
      <c r="GOP4" s="466"/>
      <c r="GOQ4" s="466"/>
      <c r="GOR4" s="466"/>
      <c r="GOS4" s="466"/>
      <c r="GOT4" s="466"/>
      <c r="GOU4" s="466"/>
      <c r="GOV4" s="466"/>
      <c r="GOW4" s="466"/>
      <c r="GOX4" s="466"/>
      <c r="GOY4" s="466"/>
      <c r="GOZ4" s="466"/>
      <c r="GPA4" s="466"/>
      <c r="GPB4" s="466"/>
      <c r="GPC4" s="466"/>
      <c r="GPD4" s="466"/>
      <c r="GPE4" s="466"/>
      <c r="GPF4" s="466"/>
      <c r="GPG4" s="466"/>
      <c r="GPH4" s="466"/>
      <c r="GPI4" s="466"/>
      <c r="GPJ4" s="466"/>
      <c r="GPK4" s="466"/>
      <c r="GPL4" s="466"/>
      <c r="GPM4" s="466"/>
      <c r="GPN4" s="466"/>
      <c r="GPO4" s="466"/>
      <c r="GPP4" s="466"/>
      <c r="GPQ4" s="466"/>
      <c r="GPR4" s="466"/>
      <c r="GPS4" s="466"/>
      <c r="GPT4" s="466"/>
      <c r="GPU4" s="466"/>
      <c r="GPV4" s="466"/>
      <c r="GPW4" s="466"/>
      <c r="GPX4" s="466"/>
      <c r="GPY4" s="466"/>
      <c r="GPZ4" s="466"/>
      <c r="GQA4" s="466"/>
      <c r="GQB4" s="466"/>
      <c r="GQC4" s="466"/>
      <c r="GQD4" s="466"/>
      <c r="GQE4" s="466"/>
      <c r="GQF4" s="466"/>
      <c r="GQG4" s="466"/>
      <c r="GQH4" s="466"/>
      <c r="GQI4" s="466"/>
      <c r="GQJ4" s="466"/>
      <c r="GQK4" s="466"/>
      <c r="GQL4" s="466"/>
      <c r="GQM4" s="466"/>
      <c r="GQN4" s="466"/>
      <c r="GQO4" s="466"/>
      <c r="GQP4" s="466"/>
      <c r="GQQ4" s="466"/>
      <c r="GQR4" s="466"/>
      <c r="GQS4" s="466"/>
      <c r="GQT4" s="466"/>
      <c r="GQU4" s="466"/>
      <c r="GQV4" s="466"/>
      <c r="GQW4" s="466"/>
      <c r="GQX4" s="466"/>
      <c r="GQY4" s="466"/>
      <c r="GQZ4" s="466"/>
      <c r="GRA4" s="466"/>
      <c r="GRB4" s="466"/>
      <c r="GRC4" s="466"/>
      <c r="GRD4" s="466"/>
      <c r="GRE4" s="466"/>
      <c r="GRF4" s="466"/>
      <c r="GRG4" s="466"/>
      <c r="GRH4" s="466"/>
      <c r="GRI4" s="466"/>
      <c r="GRJ4" s="466"/>
      <c r="GRK4" s="466"/>
      <c r="GRL4" s="466"/>
      <c r="GRM4" s="466"/>
      <c r="GRN4" s="466"/>
      <c r="GRO4" s="466"/>
      <c r="GRP4" s="466"/>
      <c r="GRQ4" s="466"/>
      <c r="GRR4" s="466"/>
      <c r="GRS4" s="466"/>
      <c r="GRT4" s="466"/>
      <c r="GRU4" s="466"/>
      <c r="GRV4" s="466"/>
      <c r="GRW4" s="466"/>
      <c r="GRX4" s="466"/>
      <c r="GRY4" s="466"/>
      <c r="GRZ4" s="466"/>
      <c r="GSA4" s="466"/>
      <c r="GSB4" s="466"/>
      <c r="GSC4" s="466"/>
      <c r="GSD4" s="466"/>
      <c r="GSE4" s="466"/>
      <c r="GSF4" s="466"/>
      <c r="GSG4" s="466"/>
      <c r="GSH4" s="466"/>
      <c r="GSI4" s="466"/>
      <c r="GSJ4" s="466"/>
      <c r="GSK4" s="466"/>
      <c r="GSL4" s="466"/>
      <c r="GSM4" s="466"/>
      <c r="GSN4" s="466"/>
      <c r="GSO4" s="466"/>
      <c r="GSP4" s="466"/>
      <c r="GSQ4" s="466"/>
      <c r="GSR4" s="466"/>
      <c r="GSS4" s="466"/>
      <c r="GST4" s="466"/>
      <c r="GSU4" s="466"/>
      <c r="GSV4" s="466"/>
      <c r="GSW4" s="466"/>
      <c r="GSX4" s="466"/>
      <c r="GSY4" s="466"/>
      <c r="GSZ4" s="466"/>
      <c r="GTA4" s="466"/>
      <c r="GTB4" s="466"/>
      <c r="GTC4" s="466"/>
      <c r="GTD4" s="466"/>
      <c r="GTE4" s="466"/>
      <c r="GTF4" s="466"/>
      <c r="GTG4" s="466"/>
      <c r="GTH4" s="466"/>
      <c r="GTI4" s="466"/>
      <c r="GTJ4" s="466"/>
      <c r="GTK4" s="466"/>
      <c r="GTL4" s="466"/>
      <c r="GTM4" s="466"/>
      <c r="GTN4" s="466"/>
      <c r="GTO4" s="466"/>
      <c r="GTP4" s="466"/>
      <c r="GTQ4" s="466"/>
      <c r="GTR4" s="466"/>
      <c r="GTS4" s="466"/>
      <c r="GTT4" s="466"/>
      <c r="GTU4" s="466"/>
      <c r="GTV4" s="466"/>
      <c r="GTW4" s="466"/>
      <c r="GTX4" s="466"/>
      <c r="GTY4" s="466"/>
      <c r="GTZ4" s="466"/>
      <c r="GUA4" s="466"/>
      <c r="GUB4" s="466"/>
      <c r="GUC4" s="466"/>
      <c r="GUD4" s="466"/>
      <c r="GUE4" s="466"/>
      <c r="GUF4" s="466"/>
      <c r="GUG4" s="466"/>
      <c r="GUH4" s="466"/>
      <c r="GUI4" s="466"/>
      <c r="GUJ4" s="466"/>
      <c r="GUK4" s="466"/>
      <c r="GUL4" s="466"/>
      <c r="GUM4" s="466"/>
      <c r="GUN4" s="466"/>
      <c r="GUO4" s="466"/>
      <c r="GUP4" s="466"/>
      <c r="GUQ4" s="466"/>
      <c r="GUR4" s="466"/>
      <c r="GUS4" s="466"/>
      <c r="GUT4" s="466"/>
      <c r="GUU4" s="466"/>
      <c r="GUV4" s="466"/>
      <c r="GUW4" s="466"/>
      <c r="GUX4" s="466"/>
      <c r="GUY4" s="466"/>
      <c r="GUZ4" s="466"/>
      <c r="GVA4" s="466"/>
      <c r="GVB4" s="466"/>
      <c r="GVC4" s="466"/>
      <c r="GVD4" s="466"/>
      <c r="GVE4" s="466"/>
      <c r="GVF4" s="466"/>
      <c r="GVG4" s="466"/>
      <c r="GVH4" s="466"/>
      <c r="GVI4" s="466"/>
      <c r="GVJ4" s="466"/>
      <c r="GVK4" s="466"/>
      <c r="GVL4" s="466"/>
      <c r="GVM4" s="466"/>
      <c r="GVN4" s="466"/>
      <c r="GVO4" s="466"/>
      <c r="GVP4" s="466"/>
      <c r="GVQ4" s="466"/>
      <c r="GVR4" s="466"/>
      <c r="GVS4" s="466"/>
      <c r="GVT4" s="466"/>
      <c r="GVU4" s="466"/>
      <c r="GVV4" s="466"/>
      <c r="GVW4" s="466"/>
      <c r="GVX4" s="466"/>
      <c r="GVY4" s="466"/>
      <c r="GVZ4" s="466"/>
      <c r="GWA4" s="466"/>
      <c r="GWB4" s="466"/>
      <c r="GWC4" s="466"/>
      <c r="GWD4" s="466"/>
      <c r="GWE4" s="466"/>
      <c r="GWF4" s="466"/>
      <c r="GWG4" s="466"/>
      <c r="GWH4" s="466"/>
      <c r="GWI4" s="466"/>
      <c r="GWJ4" s="466"/>
      <c r="GWK4" s="466"/>
      <c r="GWL4" s="466"/>
      <c r="GWM4" s="466"/>
      <c r="GWN4" s="466"/>
      <c r="GWO4" s="466"/>
      <c r="GWP4" s="466"/>
      <c r="GWQ4" s="466"/>
      <c r="GWR4" s="466"/>
      <c r="GWS4" s="466"/>
      <c r="GWT4" s="466"/>
      <c r="GWU4" s="466"/>
      <c r="GWV4" s="466"/>
      <c r="GWW4" s="466"/>
      <c r="GWX4" s="466"/>
      <c r="GWY4" s="466"/>
      <c r="GWZ4" s="466"/>
      <c r="GXA4" s="466"/>
      <c r="GXB4" s="466"/>
      <c r="GXC4" s="466"/>
      <c r="GXD4" s="466"/>
      <c r="GXE4" s="466"/>
      <c r="GXF4" s="466"/>
      <c r="GXG4" s="466"/>
      <c r="GXH4" s="466"/>
      <c r="GXI4" s="466"/>
      <c r="GXJ4" s="466"/>
      <c r="GXK4" s="466"/>
      <c r="GXL4" s="466"/>
      <c r="GXM4" s="466"/>
      <c r="GXN4" s="466"/>
      <c r="GXO4" s="466"/>
      <c r="GXP4" s="466"/>
      <c r="GXQ4" s="466"/>
      <c r="GXR4" s="466"/>
      <c r="GXS4" s="466"/>
      <c r="GXT4" s="466"/>
      <c r="GXU4" s="466"/>
      <c r="GXV4" s="466"/>
      <c r="GXW4" s="466"/>
      <c r="GXX4" s="466"/>
      <c r="GXY4" s="466"/>
      <c r="GXZ4" s="466"/>
      <c r="GYA4" s="466"/>
      <c r="GYB4" s="466"/>
      <c r="GYC4" s="466"/>
      <c r="GYD4" s="466"/>
      <c r="GYE4" s="466"/>
      <c r="GYF4" s="466"/>
      <c r="GYG4" s="466"/>
      <c r="GYH4" s="466"/>
      <c r="GYI4" s="466"/>
      <c r="GYJ4" s="466"/>
      <c r="GYK4" s="466"/>
      <c r="GYL4" s="466"/>
      <c r="GYM4" s="466"/>
      <c r="GYN4" s="466"/>
      <c r="GYO4" s="466"/>
      <c r="GYP4" s="466"/>
      <c r="GYQ4" s="466"/>
      <c r="GYR4" s="466"/>
      <c r="GYS4" s="466"/>
      <c r="GYT4" s="466"/>
      <c r="GYU4" s="466"/>
      <c r="GYV4" s="466"/>
      <c r="GYW4" s="466"/>
      <c r="GYX4" s="466"/>
      <c r="GYY4" s="466"/>
      <c r="GYZ4" s="466"/>
      <c r="GZA4" s="466"/>
      <c r="GZB4" s="466"/>
      <c r="GZC4" s="466"/>
      <c r="GZD4" s="466"/>
      <c r="GZE4" s="466"/>
      <c r="GZF4" s="466"/>
      <c r="GZG4" s="466"/>
      <c r="GZH4" s="466"/>
      <c r="GZI4" s="466"/>
      <c r="GZJ4" s="466"/>
      <c r="GZK4" s="466"/>
      <c r="GZL4" s="466"/>
      <c r="GZM4" s="466"/>
      <c r="GZN4" s="466"/>
      <c r="GZO4" s="466"/>
      <c r="GZP4" s="466"/>
      <c r="GZQ4" s="466"/>
      <c r="GZR4" s="466"/>
      <c r="GZS4" s="466"/>
      <c r="GZT4" s="466"/>
      <c r="GZU4" s="466"/>
      <c r="GZV4" s="466"/>
      <c r="GZW4" s="466"/>
      <c r="GZX4" s="466"/>
      <c r="GZY4" s="466"/>
      <c r="GZZ4" s="466"/>
      <c r="HAA4" s="466"/>
      <c r="HAB4" s="466"/>
      <c r="HAC4" s="466"/>
      <c r="HAD4" s="466"/>
      <c r="HAE4" s="466"/>
      <c r="HAF4" s="466"/>
      <c r="HAG4" s="466"/>
      <c r="HAH4" s="466"/>
      <c r="HAI4" s="466"/>
      <c r="HAJ4" s="466"/>
      <c r="HAK4" s="466"/>
      <c r="HAL4" s="466"/>
      <c r="HAM4" s="466"/>
      <c r="HAN4" s="466"/>
      <c r="HAO4" s="466"/>
      <c r="HAP4" s="466"/>
      <c r="HAQ4" s="466"/>
      <c r="HAR4" s="466"/>
      <c r="HAS4" s="466"/>
      <c r="HAT4" s="466"/>
      <c r="HAU4" s="466"/>
      <c r="HAV4" s="466"/>
      <c r="HAW4" s="466"/>
      <c r="HAX4" s="466"/>
      <c r="HAY4" s="466"/>
      <c r="HAZ4" s="466"/>
      <c r="HBA4" s="466"/>
      <c r="HBB4" s="466"/>
      <c r="HBC4" s="466"/>
      <c r="HBD4" s="466"/>
      <c r="HBE4" s="466"/>
      <c r="HBF4" s="466"/>
      <c r="HBG4" s="466"/>
      <c r="HBH4" s="466"/>
      <c r="HBI4" s="466"/>
      <c r="HBJ4" s="466"/>
      <c r="HBK4" s="466"/>
      <c r="HBL4" s="466"/>
      <c r="HBM4" s="466"/>
      <c r="HBN4" s="466"/>
      <c r="HBO4" s="466"/>
      <c r="HBP4" s="466"/>
      <c r="HBQ4" s="466"/>
      <c r="HBR4" s="466"/>
      <c r="HBS4" s="466"/>
      <c r="HBT4" s="466"/>
      <c r="HBU4" s="466"/>
      <c r="HBV4" s="466"/>
      <c r="HBW4" s="466"/>
      <c r="HBX4" s="466"/>
      <c r="HBY4" s="466"/>
      <c r="HBZ4" s="466"/>
      <c r="HCA4" s="466"/>
      <c r="HCB4" s="466"/>
      <c r="HCC4" s="466"/>
      <c r="HCD4" s="466"/>
      <c r="HCE4" s="466"/>
      <c r="HCF4" s="466"/>
      <c r="HCG4" s="466"/>
      <c r="HCH4" s="466"/>
      <c r="HCI4" s="466"/>
      <c r="HCJ4" s="466"/>
      <c r="HCK4" s="466"/>
      <c r="HCL4" s="466"/>
      <c r="HCM4" s="466"/>
      <c r="HCN4" s="466"/>
      <c r="HCO4" s="466"/>
      <c r="HCP4" s="466"/>
      <c r="HCQ4" s="466"/>
      <c r="HCR4" s="466"/>
      <c r="HCS4" s="466"/>
      <c r="HCT4" s="466"/>
      <c r="HCU4" s="466"/>
      <c r="HCV4" s="466"/>
      <c r="HCW4" s="466"/>
      <c r="HCX4" s="466"/>
      <c r="HCY4" s="466"/>
      <c r="HCZ4" s="466"/>
      <c r="HDA4" s="466"/>
      <c r="HDB4" s="466"/>
      <c r="HDC4" s="466"/>
      <c r="HDD4" s="466"/>
      <c r="HDE4" s="466"/>
      <c r="HDF4" s="466"/>
      <c r="HDG4" s="466"/>
      <c r="HDH4" s="466"/>
      <c r="HDI4" s="466"/>
      <c r="HDJ4" s="466"/>
      <c r="HDK4" s="466"/>
      <c r="HDL4" s="466"/>
      <c r="HDM4" s="466"/>
      <c r="HDN4" s="466"/>
      <c r="HDO4" s="466"/>
      <c r="HDP4" s="466"/>
      <c r="HDQ4" s="466"/>
      <c r="HDR4" s="466"/>
      <c r="HDS4" s="466"/>
      <c r="HDT4" s="466"/>
      <c r="HDU4" s="466"/>
      <c r="HDV4" s="466"/>
      <c r="HDW4" s="466"/>
      <c r="HDX4" s="466"/>
      <c r="HDY4" s="466"/>
      <c r="HDZ4" s="466"/>
      <c r="HEA4" s="466"/>
      <c r="HEB4" s="466"/>
      <c r="HEC4" s="466"/>
      <c r="HED4" s="466"/>
      <c r="HEE4" s="466"/>
      <c r="HEF4" s="466"/>
      <c r="HEG4" s="466"/>
      <c r="HEH4" s="466"/>
      <c r="HEI4" s="466"/>
      <c r="HEJ4" s="466"/>
      <c r="HEK4" s="466"/>
      <c r="HEL4" s="466"/>
      <c r="HEM4" s="466"/>
      <c r="HEN4" s="466"/>
      <c r="HEO4" s="466"/>
      <c r="HEP4" s="466"/>
      <c r="HEQ4" s="466"/>
      <c r="HER4" s="466"/>
      <c r="HES4" s="466"/>
      <c r="HET4" s="466"/>
      <c r="HEU4" s="466"/>
      <c r="HEV4" s="466"/>
      <c r="HEW4" s="466"/>
      <c r="HEX4" s="466"/>
      <c r="HEY4" s="466"/>
      <c r="HEZ4" s="466"/>
      <c r="HFA4" s="466"/>
      <c r="HFB4" s="466"/>
      <c r="HFC4" s="466"/>
      <c r="HFD4" s="466"/>
      <c r="HFE4" s="466"/>
      <c r="HFF4" s="466"/>
      <c r="HFG4" s="466"/>
      <c r="HFH4" s="466"/>
      <c r="HFI4" s="466"/>
      <c r="HFJ4" s="466"/>
      <c r="HFK4" s="466"/>
      <c r="HFL4" s="466"/>
      <c r="HFM4" s="466"/>
      <c r="HFN4" s="466"/>
      <c r="HFO4" s="466"/>
      <c r="HFP4" s="466"/>
      <c r="HFQ4" s="466"/>
      <c r="HFR4" s="466"/>
      <c r="HFS4" s="466"/>
      <c r="HFT4" s="466"/>
      <c r="HFU4" s="466"/>
      <c r="HFV4" s="466"/>
      <c r="HFW4" s="466"/>
      <c r="HFX4" s="466"/>
      <c r="HFY4" s="466"/>
      <c r="HFZ4" s="466"/>
      <c r="HGA4" s="466"/>
      <c r="HGB4" s="466"/>
      <c r="HGC4" s="466"/>
      <c r="HGD4" s="466"/>
      <c r="HGE4" s="466"/>
      <c r="HGF4" s="466"/>
      <c r="HGG4" s="466"/>
      <c r="HGH4" s="466"/>
      <c r="HGI4" s="466"/>
      <c r="HGJ4" s="466"/>
      <c r="HGK4" s="466"/>
      <c r="HGL4" s="466"/>
      <c r="HGM4" s="466"/>
      <c r="HGN4" s="466"/>
      <c r="HGO4" s="466"/>
      <c r="HGP4" s="466"/>
      <c r="HGQ4" s="466"/>
      <c r="HGR4" s="466"/>
      <c r="HGS4" s="466"/>
      <c r="HGT4" s="466"/>
      <c r="HGU4" s="466"/>
      <c r="HGV4" s="466"/>
      <c r="HGW4" s="466"/>
      <c r="HGX4" s="466"/>
      <c r="HGY4" s="466"/>
      <c r="HGZ4" s="466"/>
      <c r="HHA4" s="466"/>
      <c r="HHB4" s="466"/>
      <c r="HHC4" s="466"/>
      <c r="HHD4" s="466"/>
      <c r="HHE4" s="466"/>
      <c r="HHF4" s="466"/>
      <c r="HHG4" s="466"/>
      <c r="HHH4" s="466"/>
      <c r="HHI4" s="466"/>
      <c r="HHJ4" s="466"/>
      <c r="HHK4" s="466"/>
      <c r="HHL4" s="466"/>
      <c r="HHM4" s="466"/>
      <c r="HHN4" s="466"/>
      <c r="HHO4" s="466"/>
      <c r="HHP4" s="466"/>
      <c r="HHQ4" s="466"/>
      <c r="HHR4" s="466"/>
      <c r="HHS4" s="466"/>
      <c r="HHT4" s="466"/>
      <c r="HHU4" s="466"/>
      <c r="HHV4" s="466"/>
      <c r="HHW4" s="466"/>
      <c r="HHX4" s="466"/>
      <c r="HHY4" s="466"/>
      <c r="HHZ4" s="466"/>
      <c r="HIA4" s="466"/>
      <c r="HIB4" s="466"/>
      <c r="HIC4" s="466"/>
      <c r="HID4" s="466"/>
      <c r="HIE4" s="466"/>
      <c r="HIF4" s="466"/>
      <c r="HIG4" s="466"/>
      <c r="HIH4" s="466"/>
      <c r="HII4" s="466"/>
      <c r="HIJ4" s="466"/>
      <c r="HIK4" s="466"/>
      <c r="HIL4" s="466"/>
      <c r="HIM4" s="466"/>
      <c r="HIN4" s="466"/>
      <c r="HIO4" s="466"/>
      <c r="HIP4" s="466"/>
      <c r="HIQ4" s="466"/>
      <c r="HIR4" s="466"/>
      <c r="HIS4" s="466"/>
      <c r="HIT4" s="466"/>
      <c r="HIU4" s="466"/>
      <c r="HIV4" s="466"/>
      <c r="HIW4" s="466"/>
      <c r="HIX4" s="466"/>
      <c r="HIY4" s="466"/>
      <c r="HIZ4" s="466"/>
      <c r="HJA4" s="466"/>
      <c r="HJB4" s="466"/>
      <c r="HJC4" s="466"/>
      <c r="HJD4" s="466"/>
      <c r="HJE4" s="466"/>
      <c r="HJF4" s="466"/>
      <c r="HJG4" s="466"/>
      <c r="HJH4" s="466"/>
      <c r="HJI4" s="466"/>
      <c r="HJJ4" s="466"/>
      <c r="HJK4" s="466"/>
      <c r="HJL4" s="466"/>
      <c r="HJM4" s="466"/>
      <c r="HJN4" s="466"/>
      <c r="HJO4" s="466"/>
      <c r="HJP4" s="466"/>
      <c r="HJQ4" s="466"/>
      <c r="HJR4" s="466"/>
      <c r="HJS4" s="466"/>
      <c r="HJT4" s="466"/>
      <c r="HJU4" s="466"/>
      <c r="HJV4" s="466"/>
      <c r="HJW4" s="466"/>
      <c r="HJX4" s="466"/>
      <c r="HJY4" s="466"/>
      <c r="HJZ4" s="466"/>
      <c r="HKA4" s="466"/>
      <c r="HKB4" s="466"/>
      <c r="HKC4" s="466"/>
      <c r="HKD4" s="466"/>
      <c r="HKE4" s="466"/>
      <c r="HKF4" s="466"/>
      <c r="HKG4" s="466"/>
      <c r="HKH4" s="466"/>
      <c r="HKI4" s="466"/>
      <c r="HKJ4" s="466"/>
      <c r="HKK4" s="466"/>
      <c r="HKL4" s="466"/>
      <c r="HKM4" s="466"/>
      <c r="HKN4" s="466"/>
      <c r="HKO4" s="466"/>
      <c r="HKP4" s="466"/>
      <c r="HKQ4" s="466"/>
      <c r="HKR4" s="466"/>
      <c r="HKS4" s="466"/>
      <c r="HKT4" s="466"/>
      <c r="HKU4" s="466"/>
      <c r="HKV4" s="466"/>
      <c r="HKW4" s="466"/>
      <c r="HKX4" s="466"/>
      <c r="HKY4" s="466"/>
      <c r="HKZ4" s="466"/>
      <c r="HLA4" s="466"/>
      <c r="HLB4" s="466"/>
      <c r="HLC4" s="466"/>
      <c r="HLD4" s="466"/>
      <c r="HLE4" s="466"/>
      <c r="HLF4" s="466"/>
      <c r="HLG4" s="466"/>
      <c r="HLH4" s="466"/>
      <c r="HLI4" s="466"/>
      <c r="HLJ4" s="466"/>
      <c r="HLK4" s="466"/>
      <c r="HLL4" s="466"/>
      <c r="HLM4" s="466"/>
      <c r="HLN4" s="466"/>
      <c r="HLO4" s="466"/>
      <c r="HLP4" s="466"/>
      <c r="HLQ4" s="466"/>
      <c r="HLR4" s="466"/>
      <c r="HLS4" s="466"/>
      <c r="HLT4" s="466"/>
      <c r="HLU4" s="466"/>
      <c r="HLV4" s="466"/>
      <c r="HLW4" s="466"/>
      <c r="HLX4" s="466"/>
      <c r="HLY4" s="466"/>
      <c r="HLZ4" s="466"/>
      <c r="HMA4" s="466"/>
      <c r="HMB4" s="466"/>
      <c r="HMC4" s="466"/>
      <c r="HMD4" s="466"/>
      <c r="HME4" s="466"/>
      <c r="HMF4" s="466"/>
      <c r="HMG4" s="466"/>
      <c r="HMH4" s="466"/>
      <c r="HMI4" s="466"/>
      <c r="HMJ4" s="466"/>
      <c r="HMK4" s="466"/>
      <c r="HML4" s="466"/>
      <c r="HMM4" s="466"/>
      <c r="HMN4" s="466"/>
      <c r="HMO4" s="466"/>
      <c r="HMP4" s="466"/>
      <c r="HMQ4" s="466"/>
      <c r="HMR4" s="466"/>
      <c r="HMS4" s="466"/>
      <c r="HMT4" s="466"/>
      <c r="HMU4" s="466"/>
      <c r="HMV4" s="466"/>
      <c r="HMW4" s="466"/>
      <c r="HMX4" s="466"/>
      <c r="HMY4" s="466"/>
      <c r="HMZ4" s="466"/>
      <c r="HNA4" s="466"/>
      <c r="HNB4" s="466"/>
      <c r="HNC4" s="466"/>
      <c r="HND4" s="466"/>
      <c r="HNE4" s="466"/>
      <c r="HNF4" s="466"/>
      <c r="HNG4" s="466"/>
      <c r="HNH4" s="466"/>
      <c r="HNI4" s="466"/>
      <c r="HNJ4" s="466"/>
      <c r="HNK4" s="466"/>
      <c r="HNL4" s="466"/>
      <c r="HNM4" s="466"/>
      <c r="HNN4" s="466"/>
      <c r="HNO4" s="466"/>
      <c r="HNP4" s="466"/>
      <c r="HNQ4" s="466"/>
      <c r="HNR4" s="466"/>
      <c r="HNS4" s="466"/>
      <c r="HNT4" s="466"/>
      <c r="HNU4" s="466"/>
      <c r="HNV4" s="466"/>
      <c r="HNW4" s="466"/>
      <c r="HNX4" s="466"/>
      <c r="HNY4" s="466"/>
      <c r="HNZ4" s="466"/>
      <c r="HOA4" s="466"/>
      <c r="HOB4" s="466"/>
      <c r="HOC4" s="466"/>
      <c r="HOD4" s="466"/>
      <c r="HOE4" s="466"/>
      <c r="HOF4" s="466"/>
      <c r="HOG4" s="466"/>
      <c r="HOH4" s="466"/>
      <c r="HOI4" s="466"/>
      <c r="HOJ4" s="466"/>
      <c r="HOK4" s="466"/>
      <c r="HOL4" s="466"/>
      <c r="HOM4" s="466"/>
      <c r="HON4" s="466"/>
      <c r="HOO4" s="466"/>
      <c r="HOP4" s="466"/>
      <c r="HOQ4" s="466"/>
      <c r="HOR4" s="466"/>
      <c r="HOS4" s="466"/>
      <c r="HOT4" s="466"/>
      <c r="HOU4" s="466"/>
      <c r="HOV4" s="466"/>
      <c r="HOW4" s="466"/>
      <c r="HOX4" s="466"/>
      <c r="HOY4" s="466"/>
      <c r="HOZ4" s="466"/>
      <c r="HPA4" s="466"/>
      <c r="HPB4" s="466"/>
      <c r="HPC4" s="466"/>
      <c r="HPD4" s="466"/>
      <c r="HPE4" s="466"/>
      <c r="HPF4" s="466"/>
      <c r="HPG4" s="466"/>
      <c r="HPH4" s="466"/>
      <c r="HPI4" s="466"/>
      <c r="HPJ4" s="466"/>
      <c r="HPK4" s="466"/>
      <c r="HPL4" s="466"/>
      <c r="HPM4" s="466"/>
      <c r="HPN4" s="466"/>
      <c r="HPO4" s="466"/>
      <c r="HPP4" s="466"/>
      <c r="HPQ4" s="466"/>
      <c r="HPR4" s="466"/>
      <c r="HPS4" s="466"/>
      <c r="HPT4" s="466"/>
      <c r="HPU4" s="466"/>
      <c r="HPV4" s="466"/>
      <c r="HPW4" s="466"/>
      <c r="HPX4" s="466"/>
      <c r="HPY4" s="466"/>
      <c r="HPZ4" s="466"/>
      <c r="HQA4" s="466"/>
      <c r="HQB4" s="466"/>
      <c r="HQC4" s="466"/>
      <c r="HQD4" s="466"/>
      <c r="HQE4" s="466"/>
      <c r="HQF4" s="466"/>
      <c r="HQG4" s="466"/>
      <c r="HQH4" s="466"/>
      <c r="HQI4" s="466"/>
      <c r="HQJ4" s="466"/>
      <c r="HQK4" s="466"/>
      <c r="HQL4" s="466"/>
      <c r="HQM4" s="466"/>
      <c r="HQN4" s="466"/>
      <c r="HQO4" s="466"/>
      <c r="HQP4" s="466"/>
      <c r="HQQ4" s="466"/>
      <c r="HQR4" s="466"/>
      <c r="HQS4" s="466"/>
      <c r="HQT4" s="466"/>
      <c r="HQU4" s="466"/>
      <c r="HQV4" s="466"/>
      <c r="HQW4" s="466"/>
      <c r="HQX4" s="466"/>
      <c r="HQY4" s="466"/>
      <c r="HQZ4" s="466"/>
      <c r="HRA4" s="466"/>
      <c r="HRB4" s="466"/>
      <c r="HRC4" s="466"/>
      <c r="HRD4" s="466"/>
      <c r="HRE4" s="466"/>
      <c r="HRF4" s="466"/>
      <c r="HRG4" s="466"/>
      <c r="HRH4" s="466"/>
      <c r="HRI4" s="466"/>
      <c r="HRJ4" s="466"/>
      <c r="HRK4" s="466"/>
      <c r="HRL4" s="466"/>
      <c r="HRM4" s="466"/>
      <c r="HRN4" s="466"/>
      <c r="HRO4" s="466"/>
      <c r="HRP4" s="466"/>
      <c r="HRQ4" s="466"/>
      <c r="HRR4" s="466"/>
      <c r="HRS4" s="466"/>
      <c r="HRT4" s="466"/>
      <c r="HRU4" s="466"/>
      <c r="HRV4" s="466"/>
      <c r="HRW4" s="466"/>
      <c r="HRX4" s="466"/>
      <c r="HRY4" s="466"/>
      <c r="HRZ4" s="466"/>
      <c r="HSA4" s="466"/>
      <c r="HSB4" s="466"/>
      <c r="HSC4" s="466"/>
      <c r="HSD4" s="466"/>
      <c r="HSE4" s="466"/>
      <c r="HSF4" s="466"/>
      <c r="HSG4" s="466"/>
      <c r="HSH4" s="466"/>
      <c r="HSI4" s="466"/>
      <c r="HSJ4" s="466"/>
      <c r="HSK4" s="466"/>
      <c r="HSL4" s="466"/>
      <c r="HSM4" s="466"/>
      <c r="HSN4" s="466"/>
      <c r="HSO4" s="466"/>
      <c r="HSP4" s="466"/>
      <c r="HSQ4" s="466"/>
      <c r="HSR4" s="466"/>
      <c r="HSS4" s="466"/>
      <c r="HST4" s="466"/>
      <c r="HSU4" s="466"/>
      <c r="HSV4" s="466"/>
      <c r="HSW4" s="466"/>
      <c r="HSX4" s="466"/>
      <c r="HSY4" s="466"/>
      <c r="HSZ4" s="466"/>
      <c r="HTA4" s="466"/>
      <c r="HTB4" s="466"/>
      <c r="HTC4" s="466"/>
      <c r="HTD4" s="466"/>
      <c r="HTE4" s="466"/>
      <c r="HTF4" s="466"/>
      <c r="HTG4" s="466"/>
      <c r="HTH4" s="466"/>
      <c r="HTI4" s="466"/>
      <c r="HTJ4" s="466"/>
      <c r="HTK4" s="466"/>
      <c r="HTL4" s="466"/>
      <c r="HTM4" s="466"/>
      <c r="HTN4" s="466"/>
      <c r="HTO4" s="466"/>
      <c r="HTP4" s="466"/>
      <c r="HTQ4" s="466"/>
      <c r="HTR4" s="466"/>
      <c r="HTS4" s="466"/>
      <c r="HTT4" s="466"/>
      <c r="HTU4" s="466"/>
      <c r="HTV4" s="466"/>
      <c r="HTW4" s="466"/>
      <c r="HTX4" s="466"/>
      <c r="HTY4" s="466"/>
      <c r="HTZ4" s="466"/>
      <c r="HUA4" s="466"/>
      <c r="HUB4" s="466"/>
      <c r="HUC4" s="466"/>
      <c r="HUD4" s="466"/>
      <c r="HUE4" s="466"/>
      <c r="HUF4" s="466"/>
      <c r="HUG4" s="466"/>
      <c r="HUH4" s="466"/>
      <c r="HUI4" s="466"/>
      <c r="HUJ4" s="466"/>
      <c r="HUK4" s="466"/>
      <c r="HUL4" s="466"/>
      <c r="HUM4" s="466"/>
      <c r="HUN4" s="466"/>
      <c r="HUO4" s="466"/>
      <c r="HUP4" s="466"/>
      <c r="HUQ4" s="466"/>
      <c r="HUR4" s="466"/>
      <c r="HUS4" s="466"/>
      <c r="HUT4" s="466"/>
      <c r="HUU4" s="466"/>
      <c r="HUV4" s="466"/>
      <c r="HUW4" s="466"/>
      <c r="HUX4" s="466"/>
      <c r="HUY4" s="466"/>
      <c r="HUZ4" s="466"/>
      <c r="HVA4" s="466"/>
      <c r="HVB4" s="466"/>
      <c r="HVC4" s="466"/>
      <c r="HVD4" s="466"/>
      <c r="HVE4" s="466"/>
      <c r="HVF4" s="466"/>
      <c r="HVG4" s="466"/>
      <c r="HVH4" s="466"/>
      <c r="HVI4" s="466"/>
      <c r="HVJ4" s="466"/>
      <c r="HVK4" s="466"/>
      <c r="HVL4" s="466"/>
      <c r="HVM4" s="466"/>
      <c r="HVN4" s="466"/>
      <c r="HVO4" s="466"/>
      <c r="HVP4" s="466"/>
      <c r="HVQ4" s="466"/>
      <c r="HVR4" s="466"/>
      <c r="HVS4" s="466"/>
      <c r="HVT4" s="466"/>
      <c r="HVU4" s="466"/>
      <c r="HVV4" s="466"/>
      <c r="HVW4" s="466"/>
      <c r="HVX4" s="466"/>
      <c r="HVY4" s="466"/>
      <c r="HVZ4" s="466"/>
      <c r="HWA4" s="466"/>
      <c r="HWB4" s="466"/>
      <c r="HWC4" s="466"/>
      <c r="HWD4" s="466"/>
      <c r="HWE4" s="466"/>
      <c r="HWF4" s="466"/>
      <c r="HWG4" s="466"/>
      <c r="HWH4" s="466"/>
      <c r="HWI4" s="466"/>
      <c r="HWJ4" s="466"/>
      <c r="HWK4" s="466"/>
      <c r="HWL4" s="466"/>
      <c r="HWM4" s="466"/>
      <c r="HWN4" s="466"/>
      <c r="HWO4" s="466"/>
      <c r="HWP4" s="466"/>
      <c r="HWQ4" s="466"/>
      <c r="HWR4" s="466"/>
      <c r="HWS4" s="466"/>
      <c r="HWT4" s="466"/>
      <c r="HWU4" s="466"/>
      <c r="HWV4" s="466"/>
      <c r="HWW4" s="466"/>
      <c r="HWX4" s="466"/>
      <c r="HWY4" s="466"/>
      <c r="HWZ4" s="466"/>
      <c r="HXA4" s="466"/>
      <c r="HXB4" s="466"/>
      <c r="HXC4" s="466"/>
      <c r="HXD4" s="466"/>
      <c r="HXE4" s="466"/>
      <c r="HXF4" s="466"/>
      <c r="HXG4" s="466"/>
      <c r="HXH4" s="466"/>
      <c r="HXI4" s="466"/>
      <c r="HXJ4" s="466"/>
      <c r="HXK4" s="466"/>
      <c r="HXL4" s="466"/>
      <c r="HXM4" s="466"/>
      <c r="HXN4" s="466"/>
      <c r="HXO4" s="466"/>
      <c r="HXP4" s="466"/>
      <c r="HXQ4" s="466"/>
      <c r="HXR4" s="466"/>
      <c r="HXS4" s="466"/>
      <c r="HXT4" s="466"/>
      <c r="HXU4" s="466"/>
      <c r="HXV4" s="466"/>
      <c r="HXW4" s="466"/>
      <c r="HXX4" s="466"/>
      <c r="HXY4" s="466"/>
      <c r="HXZ4" s="466"/>
      <c r="HYA4" s="466"/>
      <c r="HYB4" s="466"/>
      <c r="HYC4" s="466"/>
      <c r="HYD4" s="466"/>
      <c r="HYE4" s="466"/>
      <c r="HYF4" s="466"/>
      <c r="HYG4" s="466"/>
      <c r="HYH4" s="466"/>
      <c r="HYI4" s="466"/>
      <c r="HYJ4" s="466"/>
      <c r="HYK4" s="466"/>
      <c r="HYL4" s="466"/>
      <c r="HYM4" s="466"/>
      <c r="HYN4" s="466"/>
      <c r="HYO4" s="466"/>
      <c r="HYP4" s="466"/>
      <c r="HYQ4" s="466"/>
      <c r="HYR4" s="466"/>
      <c r="HYS4" s="466"/>
      <c r="HYT4" s="466"/>
      <c r="HYU4" s="466"/>
      <c r="HYV4" s="466"/>
      <c r="HYW4" s="466"/>
      <c r="HYX4" s="466"/>
      <c r="HYY4" s="466"/>
      <c r="HYZ4" s="466"/>
      <c r="HZA4" s="466"/>
      <c r="HZB4" s="466"/>
      <c r="HZC4" s="466"/>
      <c r="HZD4" s="466"/>
      <c r="HZE4" s="466"/>
      <c r="HZF4" s="466"/>
      <c r="HZG4" s="466"/>
      <c r="HZH4" s="466"/>
      <c r="HZI4" s="466"/>
      <c r="HZJ4" s="466"/>
      <c r="HZK4" s="466"/>
      <c r="HZL4" s="466"/>
      <c r="HZM4" s="466"/>
      <c r="HZN4" s="466"/>
      <c r="HZO4" s="466"/>
      <c r="HZP4" s="466"/>
      <c r="HZQ4" s="466"/>
      <c r="HZR4" s="466"/>
      <c r="HZS4" s="466"/>
      <c r="HZT4" s="466"/>
      <c r="HZU4" s="466"/>
      <c r="HZV4" s="466"/>
      <c r="HZW4" s="466"/>
      <c r="HZX4" s="466"/>
      <c r="HZY4" s="466"/>
      <c r="HZZ4" s="466"/>
      <c r="IAA4" s="466"/>
      <c r="IAB4" s="466"/>
      <c r="IAC4" s="466"/>
      <c r="IAD4" s="466"/>
      <c r="IAE4" s="466"/>
      <c r="IAF4" s="466"/>
      <c r="IAG4" s="466"/>
      <c r="IAH4" s="466"/>
      <c r="IAI4" s="466"/>
      <c r="IAJ4" s="466"/>
      <c r="IAK4" s="466"/>
      <c r="IAL4" s="466"/>
      <c r="IAM4" s="466"/>
      <c r="IAN4" s="466"/>
      <c r="IAO4" s="466"/>
      <c r="IAP4" s="466"/>
      <c r="IAQ4" s="466"/>
      <c r="IAR4" s="466"/>
      <c r="IAS4" s="466"/>
      <c r="IAT4" s="466"/>
      <c r="IAU4" s="466"/>
      <c r="IAV4" s="466"/>
      <c r="IAW4" s="466"/>
      <c r="IAX4" s="466"/>
      <c r="IAY4" s="466"/>
      <c r="IAZ4" s="466"/>
      <c r="IBA4" s="466"/>
      <c r="IBB4" s="466"/>
      <c r="IBC4" s="466"/>
      <c r="IBD4" s="466"/>
      <c r="IBE4" s="466"/>
      <c r="IBF4" s="466"/>
      <c r="IBG4" s="466"/>
      <c r="IBH4" s="466"/>
      <c r="IBI4" s="466"/>
      <c r="IBJ4" s="466"/>
      <c r="IBK4" s="466"/>
      <c r="IBL4" s="466"/>
      <c r="IBM4" s="466"/>
      <c r="IBN4" s="466"/>
      <c r="IBO4" s="466"/>
      <c r="IBP4" s="466"/>
      <c r="IBQ4" s="466"/>
      <c r="IBR4" s="466"/>
      <c r="IBS4" s="466"/>
      <c r="IBT4" s="466"/>
      <c r="IBU4" s="466"/>
      <c r="IBV4" s="466"/>
      <c r="IBW4" s="466"/>
      <c r="IBX4" s="466"/>
      <c r="IBY4" s="466"/>
      <c r="IBZ4" s="466"/>
      <c r="ICA4" s="466"/>
      <c r="ICB4" s="466"/>
      <c r="ICC4" s="466"/>
      <c r="ICD4" s="466"/>
      <c r="ICE4" s="466"/>
      <c r="ICF4" s="466"/>
      <c r="ICG4" s="466"/>
      <c r="ICH4" s="466"/>
      <c r="ICI4" s="466"/>
      <c r="ICJ4" s="466"/>
      <c r="ICK4" s="466"/>
      <c r="ICL4" s="466"/>
      <c r="ICM4" s="466"/>
      <c r="ICN4" s="466"/>
      <c r="ICO4" s="466"/>
      <c r="ICP4" s="466"/>
      <c r="ICQ4" s="466"/>
      <c r="ICR4" s="466"/>
      <c r="ICS4" s="466"/>
      <c r="ICT4" s="466"/>
      <c r="ICU4" s="466"/>
      <c r="ICV4" s="466"/>
      <c r="ICW4" s="466"/>
      <c r="ICX4" s="466"/>
      <c r="ICY4" s="466"/>
      <c r="ICZ4" s="466"/>
      <c r="IDA4" s="466"/>
      <c r="IDB4" s="466"/>
      <c r="IDC4" s="466"/>
      <c r="IDD4" s="466"/>
      <c r="IDE4" s="466"/>
      <c r="IDF4" s="466"/>
      <c r="IDG4" s="466"/>
      <c r="IDH4" s="466"/>
      <c r="IDI4" s="466"/>
      <c r="IDJ4" s="466"/>
      <c r="IDK4" s="466"/>
      <c r="IDL4" s="466"/>
      <c r="IDM4" s="466"/>
      <c r="IDN4" s="466"/>
      <c r="IDO4" s="466"/>
      <c r="IDP4" s="466"/>
      <c r="IDQ4" s="466"/>
      <c r="IDR4" s="466"/>
      <c r="IDS4" s="466"/>
      <c r="IDT4" s="466"/>
      <c r="IDU4" s="466"/>
      <c r="IDV4" s="466"/>
      <c r="IDW4" s="466"/>
      <c r="IDX4" s="466"/>
      <c r="IDY4" s="466"/>
      <c r="IDZ4" s="466"/>
      <c r="IEA4" s="466"/>
      <c r="IEB4" s="466"/>
      <c r="IEC4" s="466"/>
      <c r="IED4" s="466"/>
      <c r="IEE4" s="466"/>
      <c r="IEF4" s="466"/>
      <c r="IEG4" s="466"/>
      <c r="IEH4" s="466"/>
      <c r="IEI4" s="466"/>
      <c r="IEJ4" s="466"/>
      <c r="IEK4" s="466"/>
      <c r="IEL4" s="466"/>
      <c r="IEM4" s="466"/>
      <c r="IEN4" s="466"/>
      <c r="IEO4" s="466"/>
      <c r="IEP4" s="466"/>
      <c r="IEQ4" s="466"/>
      <c r="IER4" s="466"/>
      <c r="IES4" s="466"/>
      <c r="IET4" s="466"/>
      <c r="IEU4" s="466"/>
      <c r="IEV4" s="466"/>
      <c r="IEW4" s="466"/>
      <c r="IEX4" s="466"/>
      <c r="IEY4" s="466"/>
      <c r="IEZ4" s="466"/>
      <c r="IFA4" s="466"/>
      <c r="IFB4" s="466"/>
      <c r="IFC4" s="466"/>
      <c r="IFD4" s="466"/>
      <c r="IFE4" s="466"/>
      <c r="IFF4" s="466"/>
      <c r="IFG4" s="466"/>
      <c r="IFH4" s="466"/>
      <c r="IFI4" s="466"/>
      <c r="IFJ4" s="466"/>
      <c r="IFK4" s="466"/>
      <c r="IFL4" s="466"/>
      <c r="IFM4" s="466"/>
      <c r="IFN4" s="466"/>
      <c r="IFO4" s="466"/>
      <c r="IFP4" s="466"/>
      <c r="IFQ4" s="466"/>
      <c r="IFR4" s="466"/>
      <c r="IFS4" s="466"/>
      <c r="IFT4" s="466"/>
      <c r="IFU4" s="466"/>
      <c r="IFV4" s="466"/>
      <c r="IFW4" s="466"/>
      <c r="IFX4" s="466"/>
      <c r="IFY4" s="466"/>
      <c r="IFZ4" s="466"/>
      <c r="IGA4" s="466"/>
      <c r="IGB4" s="466"/>
      <c r="IGC4" s="466"/>
      <c r="IGD4" s="466"/>
      <c r="IGE4" s="466"/>
      <c r="IGF4" s="466"/>
      <c r="IGG4" s="466"/>
      <c r="IGH4" s="466"/>
      <c r="IGI4" s="466"/>
      <c r="IGJ4" s="466"/>
      <c r="IGK4" s="466"/>
      <c r="IGL4" s="466"/>
      <c r="IGM4" s="466"/>
      <c r="IGN4" s="466"/>
      <c r="IGO4" s="466"/>
      <c r="IGP4" s="466"/>
      <c r="IGQ4" s="466"/>
      <c r="IGR4" s="466"/>
      <c r="IGS4" s="466"/>
      <c r="IGT4" s="466"/>
      <c r="IGU4" s="466"/>
      <c r="IGV4" s="466"/>
      <c r="IGW4" s="466"/>
      <c r="IGX4" s="466"/>
      <c r="IGY4" s="466"/>
      <c r="IGZ4" s="466"/>
      <c r="IHA4" s="466"/>
      <c r="IHB4" s="466"/>
      <c r="IHC4" s="466"/>
      <c r="IHD4" s="466"/>
      <c r="IHE4" s="466"/>
      <c r="IHF4" s="466"/>
      <c r="IHG4" s="466"/>
      <c r="IHH4" s="466"/>
      <c r="IHI4" s="466"/>
      <c r="IHJ4" s="466"/>
      <c r="IHK4" s="466"/>
      <c r="IHL4" s="466"/>
      <c r="IHM4" s="466"/>
      <c r="IHN4" s="466"/>
      <c r="IHO4" s="466"/>
      <c r="IHP4" s="466"/>
      <c r="IHQ4" s="466"/>
      <c r="IHR4" s="466"/>
      <c r="IHS4" s="466"/>
      <c r="IHT4" s="466"/>
      <c r="IHU4" s="466"/>
      <c r="IHV4" s="466"/>
      <c r="IHW4" s="466"/>
      <c r="IHX4" s="466"/>
      <c r="IHY4" s="466"/>
      <c r="IHZ4" s="466"/>
      <c r="IIA4" s="466"/>
      <c r="IIB4" s="466"/>
      <c r="IIC4" s="466"/>
      <c r="IID4" s="466"/>
      <c r="IIE4" s="466"/>
      <c r="IIF4" s="466"/>
      <c r="IIG4" s="466"/>
      <c r="IIH4" s="466"/>
      <c r="III4" s="466"/>
      <c r="IIJ4" s="466"/>
      <c r="IIK4" s="466"/>
      <c r="IIL4" s="466"/>
      <c r="IIM4" s="466"/>
      <c r="IIN4" s="466"/>
      <c r="IIO4" s="466"/>
      <c r="IIP4" s="466"/>
      <c r="IIQ4" s="466"/>
      <c r="IIR4" s="466"/>
      <c r="IIS4" s="466"/>
      <c r="IIT4" s="466"/>
      <c r="IIU4" s="466"/>
      <c r="IIV4" s="466"/>
      <c r="IIW4" s="466"/>
      <c r="IIX4" s="466"/>
      <c r="IIY4" s="466"/>
      <c r="IIZ4" s="466"/>
      <c r="IJA4" s="466"/>
      <c r="IJB4" s="466"/>
      <c r="IJC4" s="466"/>
      <c r="IJD4" s="466"/>
      <c r="IJE4" s="466"/>
      <c r="IJF4" s="466"/>
      <c r="IJG4" s="466"/>
      <c r="IJH4" s="466"/>
      <c r="IJI4" s="466"/>
      <c r="IJJ4" s="466"/>
      <c r="IJK4" s="466"/>
      <c r="IJL4" s="466"/>
      <c r="IJM4" s="466"/>
      <c r="IJN4" s="466"/>
      <c r="IJO4" s="466"/>
      <c r="IJP4" s="466"/>
      <c r="IJQ4" s="466"/>
      <c r="IJR4" s="466"/>
      <c r="IJS4" s="466"/>
      <c r="IJT4" s="466"/>
      <c r="IJU4" s="466"/>
      <c r="IJV4" s="466"/>
      <c r="IJW4" s="466"/>
      <c r="IJX4" s="466"/>
      <c r="IJY4" s="466"/>
      <c r="IJZ4" s="466"/>
      <c r="IKA4" s="466"/>
      <c r="IKB4" s="466"/>
      <c r="IKC4" s="466"/>
      <c r="IKD4" s="466"/>
      <c r="IKE4" s="466"/>
      <c r="IKF4" s="466"/>
      <c r="IKG4" s="466"/>
      <c r="IKH4" s="466"/>
      <c r="IKI4" s="466"/>
      <c r="IKJ4" s="466"/>
      <c r="IKK4" s="466"/>
      <c r="IKL4" s="466"/>
      <c r="IKM4" s="466"/>
      <c r="IKN4" s="466"/>
      <c r="IKO4" s="466"/>
      <c r="IKP4" s="466"/>
      <c r="IKQ4" s="466"/>
      <c r="IKR4" s="466"/>
      <c r="IKS4" s="466"/>
      <c r="IKT4" s="466"/>
      <c r="IKU4" s="466"/>
      <c r="IKV4" s="466"/>
      <c r="IKW4" s="466"/>
      <c r="IKX4" s="466"/>
      <c r="IKY4" s="466"/>
      <c r="IKZ4" s="466"/>
      <c r="ILA4" s="466"/>
      <c r="ILB4" s="466"/>
      <c r="ILC4" s="466"/>
      <c r="ILD4" s="466"/>
      <c r="ILE4" s="466"/>
      <c r="ILF4" s="466"/>
      <c r="ILG4" s="466"/>
      <c r="ILH4" s="466"/>
      <c r="ILI4" s="466"/>
      <c r="ILJ4" s="466"/>
      <c r="ILK4" s="466"/>
      <c r="ILL4" s="466"/>
      <c r="ILM4" s="466"/>
      <c r="ILN4" s="466"/>
      <c r="ILO4" s="466"/>
      <c r="ILP4" s="466"/>
      <c r="ILQ4" s="466"/>
      <c r="ILR4" s="466"/>
      <c r="ILS4" s="466"/>
      <c r="ILT4" s="466"/>
      <c r="ILU4" s="466"/>
      <c r="ILV4" s="466"/>
      <c r="ILW4" s="466"/>
      <c r="ILX4" s="466"/>
      <c r="ILY4" s="466"/>
      <c r="ILZ4" s="466"/>
      <c r="IMA4" s="466"/>
      <c r="IMB4" s="466"/>
      <c r="IMC4" s="466"/>
      <c r="IMD4" s="466"/>
      <c r="IME4" s="466"/>
      <c r="IMF4" s="466"/>
      <c r="IMG4" s="466"/>
      <c r="IMH4" s="466"/>
      <c r="IMI4" s="466"/>
      <c r="IMJ4" s="466"/>
      <c r="IMK4" s="466"/>
      <c r="IML4" s="466"/>
      <c r="IMM4" s="466"/>
      <c r="IMN4" s="466"/>
      <c r="IMO4" s="466"/>
      <c r="IMP4" s="466"/>
      <c r="IMQ4" s="466"/>
      <c r="IMR4" s="466"/>
      <c r="IMS4" s="466"/>
      <c r="IMT4" s="466"/>
      <c r="IMU4" s="466"/>
      <c r="IMV4" s="466"/>
      <c r="IMW4" s="466"/>
      <c r="IMX4" s="466"/>
      <c r="IMY4" s="466"/>
      <c r="IMZ4" s="466"/>
      <c r="INA4" s="466"/>
      <c r="INB4" s="466"/>
      <c r="INC4" s="466"/>
      <c r="IND4" s="466"/>
      <c r="INE4" s="466"/>
      <c r="INF4" s="466"/>
      <c r="ING4" s="466"/>
      <c r="INH4" s="466"/>
      <c r="INI4" s="466"/>
      <c r="INJ4" s="466"/>
      <c r="INK4" s="466"/>
      <c r="INL4" s="466"/>
      <c r="INM4" s="466"/>
      <c r="INN4" s="466"/>
      <c r="INO4" s="466"/>
      <c r="INP4" s="466"/>
      <c r="INQ4" s="466"/>
      <c r="INR4" s="466"/>
      <c r="INS4" s="466"/>
      <c r="INT4" s="466"/>
      <c r="INU4" s="466"/>
      <c r="INV4" s="466"/>
      <c r="INW4" s="466"/>
      <c r="INX4" s="466"/>
      <c r="INY4" s="466"/>
      <c r="INZ4" s="466"/>
      <c r="IOA4" s="466"/>
      <c r="IOB4" s="466"/>
      <c r="IOC4" s="466"/>
      <c r="IOD4" s="466"/>
      <c r="IOE4" s="466"/>
      <c r="IOF4" s="466"/>
      <c r="IOG4" s="466"/>
      <c r="IOH4" s="466"/>
      <c r="IOI4" s="466"/>
      <c r="IOJ4" s="466"/>
      <c r="IOK4" s="466"/>
      <c r="IOL4" s="466"/>
      <c r="IOM4" s="466"/>
      <c r="ION4" s="466"/>
      <c r="IOO4" s="466"/>
      <c r="IOP4" s="466"/>
      <c r="IOQ4" s="466"/>
      <c r="IOR4" s="466"/>
      <c r="IOS4" s="466"/>
      <c r="IOT4" s="466"/>
      <c r="IOU4" s="466"/>
      <c r="IOV4" s="466"/>
      <c r="IOW4" s="466"/>
      <c r="IOX4" s="466"/>
      <c r="IOY4" s="466"/>
      <c r="IOZ4" s="466"/>
      <c r="IPA4" s="466"/>
      <c r="IPB4" s="466"/>
      <c r="IPC4" s="466"/>
      <c r="IPD4" s="466"/>
      <c r="IPE4" s="466"/>
      <c r="IPF4" s="466"/>
      <c r="IPG4" s="466"/>
      <c r="IPH4" s="466"/>
      <c r="IPI4" s="466"/>
      <c r="IPJ4" s="466"/>
      <c r="IPK4" s="466"/>
      <c r="IPL4" s="466"/>
      <c r="IPM4" s="466"/>
      <c r="IPN4" s="466"/>
      <c r="IPO4" s="466"/>
      <c r="IPP4" s="466"/>
      <c r="IPQ4" s="466"/>
      <c r="IPR4" s="466"/>
      <c r="IPS4" s="466"/>
      <c r="IPT4" s="466"/>
      <c r="IPU4" s="466"/>
      <c r="IPV4" s="466"/>
      <c r="IPW4" s="466"/>
      <c r="IPX4" s="466"/>
      <c r="IPY4" s="466"/>
      <c r="IPZ4" s="466"/>
      <c r="IQA4" s="466"/>
      <c r="IQB4" s="466"/>
      <c r="IQC4" s="466"/>
      <c r="IQD4" s="466"/>
      <c r="IQE4" s="466"/>
      <c r="IQF4" s="466"/>
      <c r="IQG4" s="466"/>
      <c r="IQH4" s="466"/>
      <c r="IQI4" s="466"/>
      <c r="IQJ4" s="466"/>
      <c r="IQK4" s="466"/>
      <c r="IQL4" s="466"/>
      <c r="IQM4" s="466"/>
      <c r="IQN4" s="466"/>
      <c r="IQO4" s="466"/>
      <c r="IQP4" s="466"/>
      <c r="IQQ4" s="466"/>
      <c r="IQR4" s="466"/>
      <c r="IQS4" s="466"/>
      <c r="IQT4" s="466"/>
      <c r="IQU4" s="466"/>
      <c r="IQV4" s="466"/>
      <c r="IQW4" s="466"/>
      <c r="IQX4" s="466"/>
      <c r="IQY4" s="466"/>
      <c r="IQZ4" s="466"/>
      <c r="IRA4" s="466"/>
      <c r="IRB4" s="466"/>
      <c r="IRC4" s="466"/>
      <c r="IRD4" s="466"/>
      <c r="IRE4" s="466"/>
      <c r="IRF4" s="466"/>
      <c r="IRG4" s="466"/>
      <c r="IRH4" s="466"/>
      <c r="IRI4" s="466"/>
      <c r="IRJ4" s="466"/>
      <c r="IRK4" s="466"/>
      <c r="IRL4" s="466"/>
      <c r="IRM4" s="466"/>
      <c r="IRN4" s="466"/>
      <c r="IRO4" s="466"/>
      <c r="IRP4" s="466"/>
      <c r="IRQ4" s="466"/>
      <c r="IRR4" s="466"/>
      <c r="IRS4" s="466"/>
      <c r="IRT4" s="466"/>
      <c r="IRU4" s="466"/>
      <c r="IRV4" s="466"/>
      <c r="IRW4" s="466"/>
      <c r="IRX4" s="466"/>
      <c r="IRY4" s="466"/>
      <c r="IRZ4" s="466"/>
      <c r="ISA4" s="466"/>
      <c r="ISB4" s="466"/>
      <c r="ISC4" s="466"/>
      <c r="ISD4" s="466"/>
      <c r="ISE4" s="466"/>
      <c r="ISF4" s="466"/>
      <c r="ISG4" s="466"/>
      <c r="ISH4" s="466"/>
      <c r="ISI4" s="466"/>
      <c r="ISJ4" s="466"/>
      <c r="ISK4" s="466"/>
      <c r="ISL4" s="466"/>
      <c r="ISM4" s="466"/>
      <c r="ISN4" s="466"/>
      <c r="ISO4" s="466"/>
      <c r="ISP4" s="466"/>
      <c r="ISQ4" s="466"/>
      <c r="ISR4" s="466"/>
      <c r="ISS4" s="466"/>
      <c r="IST4" s="466"/>
      <c r="ISU4" s="466"/>
      <c r="ISV4" s="466"/>
      <c r="ISW4" s="466"/>
      <c r="ISX4" s="466"/>
      <c r="ISY4" s="466"/>
      <c r="ISZ4" s="466"/>
      <c r="ITA4" s="466"/>
      <c r="ITB4" s="466"/>
      <c r="ITC4" s="466"/>
      <c r="ITD4" s="466"/>
      <c r="ITE4" s="466"/>
      <c r="ITF4" s="466"/>
      <c r="ITG4" s="466"/>
      <c r="ITH4" s="466"/>
      <c r="ITI4" s="466"/>
      <c r="ITJ4" s="466"/>
      <c r="ITK4" s="466"/>
      <c r="ITL4" s="466"/>
      <c r="ITM4" s="466"/>
      <c r="ITN4" s="466"/>
      <c r="ITO4" s="466"/>
      <c r="ITP4" s="466"/>
      <c r="ITQ4" s="466"/>
      <c r="ITR4" s="466"/>
      <c r="ITS4" s="466"/>
      <c r="ITT4" s="466"/>
      <c r="ITU4" s="466"/>
      <c r="ITV4" s="466"/>
      <c r="ITW4" s="466"/>
      <c r="ITX4" s="466"/>
      <c r="ITY4" s="466"/>
      <c r="ITZ4" s="466"/>
      <c r="IUA4" s="466"/>
      <c r="IUB4" s="466"/>
      <c r="IUC4" s="466"/>
      <c r="IUD4" s="466"/>
      <c r="IUE4" s="466"/>
      <c r="IUF4" s="466"/>
      <c r="IUG4" s="466"/>
      <c r="IUH4" s="466"/>
      <c r="IUI4" s="466"/>
      <c r="IUJ4" s="466"/>
      <c r="IUK4" s="466"/>
      <c r="IUL4" s="466"/>
      <c r="IUM4" s="466"/>
      <c r="IUN4" s="466"/>
      <c r="IUO4" s="466"/>
      <c r="IUP4" s="466"/>
      <c r="IUQ4" s="466"/>
      <c r="IUR4" s="466"/>
      <c r="IUS4" s="466"/>
      <c r="IUT4" s="466"/>
      <c r="IUU4" s="466"/>
      <c r="IUV4" s="466"/>
      <c r="IUW4" s="466"/>
      <c r="IUX4" s="466"/>
      <c r="IUY4" s="466"/>
      <c r="IUZ4" s="466"/>
      <c r="IVA4" s="466"/>
      <c r="IVB4" s="466"/>
      <c r="IVC4" s="466"/>
      <c r="IVD4" s="466"/>
      <c r="IVE4" s="466"/>
      <c r="IVF4" s="466"/>
      <c r="IVG4" s="466"/>
      <c r="IVH4" s="466"/>
      <c r="IVI4" s="466"/>
      <c r="IVJ4" s="466"/>
      <c r="IVK4" s="466"/>
      <c r="IVL4" s="466"/>
      <c r="IVM4" s="466"/>
      <c r="IVN4" s="466"/>
      <c r="IVO4" s="466"/>
      <c r="IVP4" s="466"/>
      <c r="IVQ4" s="466"/>
      <c r="IVR4" s="466"/>
      <c r="IVS4" s="466"/>
      <c r="IVT4" s="466"/>
      <c r="IVU4" s="466"/>
      <c r="IVV4" s="466"/>
      <c r="IVW4" s="466"/>
      <c r="IVX4" s="466"/>
      <c r="IVY4" s="466"/>
      <c r="IVZ4" s="466"/>
      <c r="IWA4" s="466"/>
      <c r="IWB4" s="466"/>
      <c r="IWC4" s="466"/>
      <c r="IWD4" s="466"/>
      <c r="IWE4" s="466"/>
      <c r="IWF4" s="466"/>
      <c r="IWG4" s="466"/>
      <c r="IWH4" s="466"/>
      <c r="IWI4" s="466"/>
      <c r="IWJ4" s="466"/>
      <c r="IWK4" s="466"/>
      <c r="IWL4" s="466"/>
      <c r="IWM4" s="466"/>
      <c r="IWN4" s="466"/>
      <c r="IWO4" s="466"/>
      <c r="IWP4" s="466"/>
      <c r="IWQ4" s="466"/>
      <c r="IWR4" s="466"/>
      <c r="IWS4" s="466"/>
      <c r="IWT4" s="466"/>
      <c r="IWU4" s="466"/>
      <c r="IWV4" s="466"/>
      <c r="IWW4" s="466"/>
      <c r="IWX4" s="466"/>
      <c r="IWY4" s="466"/>
      <c r="IWZ4" s="466"/>
      <c r="IXA4" s="466"/>
      <c r="IXB4" s="466"/>
      <c r="IXC4" s="466"/>
      <c r="IXD4" s="466"/>
      <c r="IXE4" s="466"/>
      <c r="IXF4" s="466"/>
      <c r="IXG4" s="466"/>
      <c r="IXH4" s="466"/>
      <c r="IXI4" s="466"/>
      <c r="IXJ4" s="466"/>
      <c r="IXK4" s="466"/>
      <c r="IXL4" s="466"/>
      <c r="IXM4" s="466"/>
      <c r="IXN4" s="466"/>
      <c r="IXO4" s="466"/>
      <c r="IXP4" s="466"/>
      <c r="IXQ4" s="466"/>
      <c r="IXR4" s="466"/>
      <c r="IXS4" s="466"/>
      <c r="IXT4" s="466"/>
      <c r="IXU4" s="466"/>
      <c r="IXV4" s="466"/>
      <c r="IXW4" s="466"/>
      <c r="IXX4" s="466"/>
      <c r="IXY4" s="466"/>
      <c r="IXZ4" s="466"/>
      <c r="IYA4" s="466"/>
      <c r="IYB4" s="466"/>
      <c r="IYC4" s="466"/>
      <c r="IYD4" s="466"/>
      <c r="IYE4" s="466"/>
      <c r="IYF4" s="466"/>
      <c r="IYG4" s="466"/>
      <c r="IYH4" s="466"/>
      <c r="IYI4" s="466"/>
      <c r="IYJ4" s="466"/>
      <c r="IYK4" s="466"/>
      <c r="IYL4" s="466"/>
      <c r="IYM4" s="466"/>
      <c r="IYN4" s="466"/>
      <c r="IYO4" s="466"/>
      <c r="IYP4" s="466"/>
      <c r="IYQ4" s="466"/>
      <c r="IYR4" s="466"/>
      <c r="IYS4" s="466"/>
      <c r="IYT4" s="466"/>
      <c r="IYU4" s="466"/>
      <c r="IYV4" s="466"/>
      <c r="IYW4" s="466"/>
      <c r="IYX4" s="466"/>
      <c r="IYY4" s="466"/>
      <c r="IYZ4" s="466"/>
      <c r="IZA4" s="466"/>
      <c r="IZB4" s="466"/>
      <c r="IZC4" s="466"/>
      <c r="IZD4" s="466"/>
      <c r="IZE4" s="466"/>
      <c r="IZF4" s="466"/>
      <c r="IZG4" s="466"/>
      <c r="IZH4" s="466"/>
      <c r="IZI4" s="466"/>
      <c r="IZJ4" s="466"/>
      <c r="IZK4" s="466"/>
      <c r="IZL4" s="466"/>
      <c r="IZM4" s="466"/>
      <c r="IZN4" s="466"/>
      <c r="IZO4" s="466"/>
      <c r="IZP4" s="466"/>
      <c r="IZQ4" s="466"/>
      <c r="IZR4" s="466"/>
      <c r="IZS4" s="466"/>
      <c r="IZT4" s="466"/>
      <c r="IZU4" s="466"/>
      <c r="IZV4" s="466"/>
      <c r="IZW4" s="466"/>
      <c r="IZX4" s="466"/>
      <c r="IZY4" s="466"/>
      <c r="IZZ4" s="466"/>
      <c r="JAA4" s="466"/>
      <c r="JAB4" s="466"/>
      <c r="JAC4" s="466"/>
      <c r="JAD4" s="466"/>
      <c r="JAE4" s="466"/>
      <c r="JAF4" s="466"/>
      <c r="JAG4" s="466"/>
      <c r="JAH4" s="466"/>
      <c r="JAI4" s="466"/>
      <c r="JAJ4" s="466"/>
      <c r="JAK4" s="466"/>
      <c r="JAL4" s="466"/>
      <c r="JAM4" s="466"/>
      <c r="JAN4" s="466"/>
      <c r="JAO4" s="466"/>
      <c r="JAP4" s="466"/>
      <c r="JAQ4" s="466"/>
      <c r="JAR4" s="466"/>
      <c r="JAS4" s="466"/>
      <c r="JAT4" s="466"/>
      <c r="JAU4" s="466"/>
      <c r="JAV4" s="466"/>
      <c r="JAW4" s="466"/>
      <c r="JAX4" s="466"/>
      <c r="JAY4" s="466"/>
      <c r="JAZ4" s="466"/>
      <c r="JBA4" s="466"/>
      <c r="JBB4" s="466"/>
      <c r="JBC4" s="466"/>
      <c r="JBD4" s="466"/>
      <c r="JBE4" s="466"/>
      <c r="JBF4" s="466"/>
      <c r="JBG4" s="466"/>
      <c r="JBH4" s="466"/>
      <c r="JBI4" s="466"/>
      <c r="JBJ4" s="466"/>
      <c r="JBK4" s="466"/>
      <c r="JBL4" s="466"/>
      <c r="JBM4" s="466"/>
      <c r="JBN4" s="466"/>
      <c r="JBO4" s="466"/>
      <c r="JBP4" s="466"/>
      <c r="JBQ4" s="466"/>
      <c r="JBR4" s="466"/>
      <c r="JBS4" s="466"/>
      <c r="JBT4" s="466"/>
      <c r="JBU4" s="466"/>
      <c r="JBV4" s="466"/>
      <c r="JBW4" s="466"/>
      <c r="JBX4" s="466"/>
      <c r="JBY4" s="466"/>
      <c r="JBZ4" s="466"/>
      <c r="JCA4" s="466"/>
      <c r="JCB4" s="466"/>
      <c r="JCC4" s="466"/>
      <c r="JCD4" s="466"/>
      <c r="JCE4" s="466"/>
      <c r="JCF4" s="466"/>
      <c r="JCG4" s="466"/>
      <c r="JCH4" s="466"/>
      <c r="JCI4" s="466"/>
      <c r="JCJ4" s="466"/>
      <c r="JCK4" s="466"/>
      <c r="JCL4" s="466"/>
      <c r="JCM4" s="466"/>
      <c r="JCN4" s="466"/>
      <c r="JCO4" s="466"/>
      <c r="JCP4" s="466"/>
      <c r="JCQ4" s="466"/>
      <c r="JCR4" s="466"/>
      <c r="JCS4" s="466"/>
      <c r="JCT4" s="466"/>
      <c r="JCU4" s="466"/>
      <c r="JCV4" s="466"/>
      <c r="JCW4" s="466"/>
      <c r="JCX4" s="466"/>
      <c r="JCY4" s="466"/>
      <c r="JCZ4" s="466"/>
      <c r="JDA4" s="466"/>
      <c r="JDB4" s="466"/>
      <c r="JDC4" s="466"/>
      <c r="JDD4" s="466"/>
      <c r="JDE4" s="466"/>
      <c r="JDF4" s="466"/>
      <c r="JDG4" s="466"/>
      <c r="JDH4" s="466"/>
      <c r="JDI4" s="466"/>
      <c r="JDJ4" s="466"/>
      <c r="JDK4" s="466"/>
      <c r="JDL4" s="466"/>
      <c r="JDM4" s="466"/>
      <c r="JDN4" s="466"/>
      <c r="JDO4" s="466"/>
      <c r="JDP4" s="466"/>
      <c r="JDQ4" s="466"/>
      <c r="JDR4" s="466"/>
      <c r="JDS4" s="466"/>
      <c r="JDT4" s="466"/>
      <c r="JDU4" s="466"/>
      <c r="JDV4" s="466"/>
      <c r="JDW4" s="466"/>
      <c r="JDX4" s="466"/>
      <c r="JDY4" s="466"/>
      <c r="JDZ4" s="466"/>
      <c r="JEA4" s="466"/>
      <c r="JEB4" s="466"/>
      <c r="JEC4" s="466"/>
      <c r="JED4" s="466"/>
      <c r="JEE4" s="466"/>
      <c r="JEF4" s="466"/>
      <c r="JEG4" s="466"/>
      <c r="JEH4" s="466"/>
      <c r="JEI4" s="466"/>
      <c r="JEJ4" s="466"/>
      <c r="JEK4" s="466"/>
      <c r="JEL4" s="466"/>
      <c r="JEM4" s="466"/>
      <c r="JEN4" s="466"/>
      <c r="JEO4" s="466"/>
      <c r="JEP4" s="466"/>
      <c r="JEQ4" s="466"/>
      <c r="JER4" s="466"/>
      <c r="JES4" s="466"/>
      <c r="JET4" s="466"/>
      <c r="JEU4" s="466"/>
      <c r="JEV4" s="466"/>
      <c r="JEW4" s="466"/>
      <c r="JEX4" s="466"/>
      <c r="JEY4" s="466"/>
      <c r="JEZ4" s="466"/>
      <c r="JFA4" s="466"/>
      <c r="JFB4" s="466"/>
      <c r="JFC4" s="466"/>
      <c r="JFD4" s="466"/>
      <c r="JFE4" s="466"/>
      <c r="JFF4" s="466"/>
      <c r="JFG4" s="466"/>
      <c r="JFH4" s="466"/>
      <c r="JFI4" s="466"/>
      <c r="JFJ4" s="466"/>
      <c r="JFK4" s="466"/>
      <c r="JFL4" s="466"/>
      <c r="JFM4" s="466"/>
      <c r="JFN4" s="466"/>
      <c r="JFO4" s="466"/>
      <c r="JFP4" s="466"/>
      <c r="JFQ4" s="466"/>
      <c r="JFR4" s="466"/>
      <c r="JFS4" s="466"/>
      <c r="JFT4" s="466"/>
      <c r="JFU4" s="466"/>
      <c r="JFV4" s="466"/>
      <c r="JFW4" s="466"/>
      <c r="JFX4" s="466"/>
      <c r="JFY4" s="466"/>
      <c r="JFZ4" s="466"/>
      <c r="JGA4" s="466"/>
      <c r="JGB4" s="466"/>
      <c r="JGC4" s="466"/>
      <c r="JGD4" s="466"/>
      <c r="JGE4" s="466"/>
      <c r="JGF4" s="466"/>
      <c r="JGG4" s="466"/>
      <c r="JGH4" s="466"/>
      <c r="JGI4" s="466"/>
      <c r="JGJ4" s="466"/>
      <c r="JGK4" s="466"/>
      <c r="JGL4" s="466"/>
      <c r="JGM4" s="466"/>
      <c r="JGN4" s="466"/>
      <c r="JGO4" s="466"/>
      <c r="JGP4" s="466"/>
      <c r="JGQ4" s="466"/>
      <c r="JGR4" s="466"/>
      <c r="JGS4" s="466"/>
      <c r="JGT4" s="466"/>
      <c r="JGU4" s="466"/>
      <c r="JGV4" s="466"/>
      <c r="JGW4" s="466"/>
      <c r="JGX4" s="466"/>
      <c r="JGY4" s="466"/>
      <c r="JGZ4" s="466"/>
      <c r="JHA4" s="466"/>
      <c r="JHB4" s="466"/>
      <c r="JHC4" s="466"/>
      <c r="JHD4" s="466"/>
      <c r="JHE4" s="466"/>
      <c r="JHF4" s="466"/>
      <c r="JHG4" s="466"/>
      <c r="JHH4" s="466"/>
      <c r="JHI4" s="466"/>
      <c r="JHJ4" s="466"/>
      <c r="JHK4" s="466"/>
      <c r="JHL4" s="466"/>
      <c r="JHM4" s="466"/>
      <c r="JHN4" s="466"/>
      <c r="JHO4" s="466"/>
      <c r="JHP4" s="466"/>
      <c r="JHQ4" s="466"/>
      <c r="JHR4" s="466"/>
      <c r="JHS4" s="466"/>
      <c r="JHT4" s="466"/>
      <c r="JHU4" s="466"/>
      <c r="JHV4" s="466"/>
      <c r="JHW4" s="466"/>
      <c r="JHX4" s="466"/>
      <c r="JHY4" s="466"/>
      <c r="JHZ4" s="466"/>
      <c r="JIA4" s="466"/>
      <c r="JIB4" s="466"/>
      <c r="JIC4" s="466"/>
      <c r="JID4" s="466"/>
      <c r="JIE4" s="466"/>
      <c r="JIF4" s="466"/>
      <c r="JIG4" s="466"/>
      <c r="JIH4" s="466"/>
      <c r="JII4" s="466"/>
      <c r="JIJ4" s="466"/>
      <c r="JIK4" s="466"/>
      <c r="JIL4" s="466"/>
      <c r="JIM4" s="466"/>
      <c r="JIN4" s="466"/>
      <c r="JIO4" s="466"/>
      <c r="JIP4" s="466"/>
      <c r="JIQ4" s="466"/>
      <c r="JIR4" s="466"/>
      <c r="JIS4" s="466"/>
      <c r="JIT4" s="466"/>
      <c r="JIU4" s="466"/>
      <c r="JIV4" s="466"/>
      <c r="JIW4" s="466"/>
      <c r="JIX4" s="466"/>
      <c r="JIY4" s="466"/>
      <c r="JIZ4" s="466"/>
      <c r="JJA4" s="466"/>
      <c r="JJB4" s="466"/>
      <c r="JJC4" s="466"/>
      <c r="JJD4" s="466"/>
      <c r="JJE4" s="466"/>
      <c r="JJF4" s="466"/>
      <c r="JJG4" s="466"/>
      <c r="JJH4" s="466"/>
      <c r="JJI4" s="466"/>
      <c r="JJJ4" s="466"/>
      <c r="JJK4" s="466"/>
      <c r="JJL4" s="466"/>
      <c r="JJM4" s="466"/>
      <c r="JJN4" s="466"/>
      <c r="JJO4" s="466"/>
      <c r="JJP4" s="466"/>
      <c r="JJQ4" s="466"/>
      <c r="JJR4" s="466"/>
      <c r="JJS4" s="466"/>
      <c r="JJT4" s="466"/>
      <c r="JJU4" s="466"/>
      <c r="JJV4" s="466"/>
      <c r="JJW4" s="466"/>
      <c r="JJX4" s="466"/>
      <c r="JJY4" s="466"/>
      <c r="JJZ4" s="466"/>
      <c r="JKA4" s="466"/>
      <c r="JKB4" s="466"/>
      <c r="JKC4" s="466"/>
      <c r="JKD4" s="466"/>
      <c r="JKE4" s="466"/>
      <c r="JKF4" s="466"/>
      <c r="JKG4" s="466"/>
      <c r="JKH4" s="466"/>
      <c r="JKI4" s="466"/>
      <c r="JKJ4" s="466"/>
      <c r="JKK4" s="466"/>
      <c r="JKL4" s="466"/>
      <c r="JKM4" s="466"/>
      <c r="JKN4" s="466"/>
      <c r="JKO4" s="466"/>
      <c r="JKP4" s="466"/>
      <c r="JKQ4" s="466"/>
      <c r="JKR4" s="466"/>
      <c r="JKS4" s="466"/>
      <c r="JKT4" s="466"/>
      <c r="JKU4" s="466"/>
      <c r="JKV4" s="466"/>
      <c r="JKW4" s="466"/>
      <c r="JKX4" s="466"/>
      <c r="JKY4" s="466"/>
      <c r="JKZ4" s="466"/>
      <c r="JLA4" s="466"/>
      <c r="JLB4" s="466"/>
      <c r="JLC4" s="466"/>
      <c r="JLD4" s="466"/>
      <c r="JLE4" s="466"/>
      <c r="JLF4" s="466"/>
      <c r="JLG4" s="466"/>
      <c r="JLH4" s="466"/>
      <c r="JLI4" s="466"/>
      <c r="JLJ4" s="466"/>
      <c r="JLK4" s="466"/>
      <c r="JLL4" s="466"/>
      <c r="JLM4" s="466"/>
      <c r="JLN4" s="466"/>
      <c r="JLO4" s="466"/>
      <c r="JLP4" s="466"/>
      <c r="JLQ4" s="466"/>
      <c r="JLR4" s="466"/>
      <c r="JLS4" s="466"/>
      <c r="JLT4" s="466"/>
      <c r="JLU4" s="466"/>
      <c r="JLV4" s="466"/>
      <c r="JLW4" s="466"/>
      <c r="JLX4" s="466"/>
      <c r="JLY4" s="466"/>
      <c r="JLZ4" s="466"/>
      <c r="JMA4" s="466"/>
      <c r="JMB4" s="466"/>
      <c r="JMC4" s="466"/>
      <c r="JMD4" s="466"/>
      <c r="JME4" s="466"/>
      <c r="JMF4" s="466"/>
      <c r="JMG4" s="466"/>
      <c r="JMH4" s="466"/>
      <c r="JMI4" s="466"/>
      <c r="JMJ4" s="466"/>
      <c r="JMK4" s="466"/>
      <c r="JML4" s="466"/>
      <c r="JMM4" s="466"/>
      <c r="JMN4" s="466"/>
      <c r="JMO4" s="466"/>
      <c r="JMP4" s="466"/>
      <c r="JMQ4" s="466"/>
      <c r="JMR4" s="466"/>
      <c r="JMS4" s="466"/>
      <c r="JMT4" s="466"/>
      <c r="JMU4" s="466"/>
      <c r="JMV4" s="466"/>
      <c r="JMW4" s="466"/>
      <c r="JMX4" s="466"/>
      <c r="JMY4" s="466"/>
      <c r="JMZ4" s="466"/>
      <c r="JNA4" s="466"/>
      <c r="JNB4" s="466"/>
      <c r="JNC4" s="466"/>
      <c r="JND4" s="466"/>
      <c r="JNE4" s="466"/>
      <c r="JNF4" s="466"/>
      <c r="JNG4" s="466"/>
      <c r="JNH4" s="466"/>
      <c r="JNI4" s="466"/>
      <c r="JNJ4" s="466"/>
      <c r="JNK4" s="466"/>
      <c r="JNL4" s="466"/>
      <c r="JNM4" s="466"/>
      <c r="JNN4" s="466"/>
      <c r="JNO4" s="466"/>
      <c r="JNP4" s="466"/>
      <c r="JNQ4" s="466"/>
      <c r="JNR4" s="466"/>
      <c r="JNS4" s="466"/>
      <c r="JNT4" s="466"/>
      <c r="JNU4" s="466"/>
      <c r="JNV4" s="466"/>
      <c r="JNW4" s="466"/>
      <c r="JNX4" s="466"/>
      <c r="JNY4" s="466"/>
      <c r="JNZ4" s="466"/>
      <c r="JOA4" s="466"/>
      <c r="JOB4" s="466"/>
      <c r="JOC4" s="466"/>
      <c r="JOD4" s="466"/>
      <c r="JOE4" s="466"/>
      <c r="JOF4" s="466"/>
      <c r="JOG4" s="466"/>
      <c r="JOH4" s="466"/>
      <c r="JOI4" s="466"/>
      <c r="JOJ4" s="466"/>
      <c r="JOK4" s="466"/>
      <c r="JOL4" s="466"/>
      <c r="JOM4" s="466"/>
      <c r="JON4" s="466"/>
      <c r="JOO4" s="466"/>
      <c r="JOP4" s="466"/>
      <c r="JOQ4" s="466"/>
      <c r="JOR4" s="466"/>
      <c r="JOS4" s="466"/>
      <c r="JOT4" s="466"/>
      <c r="JOU4" s="466"/>
      <c r="JOV4" s="466"/>
      <c r="JOW4" s="466"/>
      <c r="JOX4" s="466"/>
      <c r="JOY4" s="466"/>
      <c r="JOZ4" s="466"/>
      <c r="JPA4" s="466"/>
      <c r="JPB4" s="466"/>
      <c r="JPC4" s="466"/>
      <c r="JPD4" s="466"/>
      <c r="JPE4" s="466"/>
      <c r="JPF4" s="466"/>
      <c r="JPG4" s="466"/>
      <c r="JPH4" s="466"/>
      <c r="JPI4" s="466"/>
      <c r="JPJ4" s="466"/>
      <c r="JPK4" s="466"/>
      <c r="JPL4" s="466"/>
      <c r="JPM4" s="466"/>
      <c r="JPN4" s="466"/>
      <c r="JPO4" s="466"/>
      <c r="JPP4" s="466"/>
      <c r="JPQ4" s="466"/>
      <c r="JPR4" s="466"/>
      <c r="JPS4" s="466"/>
      <c r="JPT4" s="466"/>
      <c r="JPU4" s="466"/>
      <c r="JPV4" s="466"/>
      <c r="JPW4" s="466"/>
      <c r="JPX4" s="466"/>
      <c r="JPY4" s="466"/>
      <c r="JPZ4" s="466"/>
      <c r="JQA4" s="466"/>
      <c r="JQB4" s="466"/>
      <c r="JQC4" s="466"/>
      <c r="JQD4" s="466"/>
      <c r="JQE4" s="466"/>
      <c r="JQF4" s="466"/>
      <c r="JQG4" s="466"/>
      <c r="JQH4" s="466"/>
      <c r="JQI4" s="466"/>
      <c r="JQJ4" s="466"/>
      <c r="JQK4" s="466"/>
      <c r="JQL4" s="466"/>
      <c r="JQM4" s="466"/>
      <c r="JQN4" s="466"/>
      <c r="JQO4" s="466"/>
      <c r="JQP4" s="466"/>
      <c r="JQQ4" s="466"/>
      <c r="JQR4" s="466"/>
      <c r="JQS4" s="466"/>
      <c r="JQT4" s="466"/>
      <c r="JQU4" s="466"/>
      <c r="JQV4" s="466"/>
      <c r="JQW4" s="466"/>
      <c r="JQX4" s="466"/>
      <c r="JQY4" s="466"/>
      <c r="JQZ4" s="466"/>
      <c r="JRA4" s="466"/>
      <c r="JRB4" s="466"/>
      <c r="JRC4" s="466"/>
      <c r="JRD4" s="466"/>
      <c r="JRE4" s="466"/>
      <c r="JRF4" s="466"/>
      <c r="JRG4" s="466"/>
      <c r="JRH4" s="466"/>
      <c r="JRI4" s="466"/>
      <c r="JRJ4" s="466"/>
      <c r="JRK4" s="466"/>
      <c r="JRL4" s="466"/>
      <c r="JRM4" s="466"/>
      <c r="JRN4" s="466"/>
      <c r="JRO4" s="466"/>
      <c r="JRP4" s="466"/>
      <c r="JRQ4" s="466"/>
      <c r="JRR4" s="466"/>
      <c r="JRS4" s="466"/>
      <c r="JRT4" s="466"/>
      <c r="JRU4" s="466"/>
      <c r="JRV4" s="466"/>
      <c r="JRW4" s="466"/>
      <c r="JRX4" s="466"/>
      <c r="JRY4" s="466"/>
      <c r="JRZ4" s="466"/>
      <c r="JSA4" s="466"/>
      <c r="JSB4" s="466"/>
      <c r="JSC4" s="466"/>
      <c r="JSD4" s="466"/>
      <c r="JSE4" s="466"/>
      <c r="JSF4" s="466"/>
      <c r="JSG4" s="466"/>
      <c r="JSH4" s="466"/>
      <c r="JSI4" s="466"/>
      <c r="JSJ4" s="466"/>
      <c r="JSK4" s="466"/>
      <c r="JSL4" s="466"/>
      <c r="JSM4" s="466"/>
      <c r="JSN4" s="466"/>
      <c r="JSO4" s="466"/>
      <c r="JSP4" s="466"/>
      <c r="JSQ4" s="466"/>
      <c r="JSR4" s="466"/>
      <c r="JSS4" s="466"/>
      <c r="JST4" s="466"/>
      <c r="JSU4" s="466"/>
      <c r="JSV4" s="466"/>
      <c r="JSW4" s="466"/>
      <c r="JSX4" s="466"/>
      <c r="JSY4" s="466"/>
      <c r="JSZ4" s="466"/>
      <c r="JTA4" s="466"/>
      <c r="JTB4" s="466"/>
      <c r="JTC4" s="466"/>
      <c r="JTD4" s="466"/>
      <c r="JTE4" s="466"/>
      <c r="JTF4" s="466"/>
      <c r="JTG4" s="466"/>
      <c r="JTH4" s="466"/>
      <c r="JTI4" s="466"/>
      <c r="JTJ4" s="466"/>
      <c r="JTK4" s="466"/>
      <c r="JTL4" s="466"/>
      <c r="JTM4" s="466"/>
      <c r="JTN4" s="466"/>
      <c r="JTO4" s="466"/>
      <c r="JTP4" s="466"/>
      <c r="JTQ4" s="466"/>
      <c r="JTR4" s="466"/>
      <c r="JTS4" s="466"/>
      <c r="JTT4" s="466"/>
      <c r="JTU4" s="466"/>
      <c r="JTV4" s="466"/>
      <c r="JTW4" s="466"/>
      <c r="JTX4" s="466"/>
      <c r="JTY4" s="466"/>
      <c r="JTZ4" s="466"/>
      <c r="JUA4" s="466"/>
      <c r="JUB4" s="466"/>
      <c r="JUC4" s="466"/>
      <c r="JUD4" s="466"/>
      <c r="JUE4" s="466"/>
      <c r="JUF4" s="466"/>
      <c r="JUG4" s="466"/>
      <c r="JUH4" s="466"/>
      <c r="JUI4" s="466"/>
      <c r="JUJ4" s="466"/>
      <c r="JUK4" s="466"/>
      <c r="JUL4" s="466"/>
      <c r="JUM4" s="466"/>
      <c r="JUN4" s="466"/>
      <c r="JUO4" s="466"/>
      <c r="JUP4" s="466"/>
      <c r="JUQ4" s="466"/>
      <c r="JUR4" s="466"/>
      <c r="JUS4" s="466"/>
      <c r="JUT4" s="466"/>
      <c r="JUU4" s="466"/>
      <c r="JUV4" s="466"/>
      <c r="JUW4" s="466"/>
      <c r="JUX4" s="466"/>
      <c r="JUY4" s="466"/>
      <c r="JUZ4" s="466"/>
      <c r="JVA4" s="466"/>
      <c r="JVB4" s="466"/>
      <c r="JVC4" s="466"/>
      <c r="JVD4" s="466"/>
      <c r="JVE4" s="466"/>
      <c r="JVF4" s="466"/>
      <c r="JVG4" s="466"/>
      <c r="JVH4" s="466"/>
      <c r="JVI4" s="466"/>
      <c r="JVJ4" s="466"/>
      <c r="JVK4" s="466"/>
      <c r="JVL4" s="466"/>
      <c r="JVM4" s="466"/>
      <c r="JVN4" s="466"/>
      <c r="JVO4" s="466"/>
      <c r="JVP4" s="466"/>
      <c r="JVQ4" s="466"/>
      <c r="JVR4" s="466"/>
      <c r="JVS4" s="466"/>
      <c r="JVT4" s="466"/>
      <c r="JVU4" s="466"/>
      <c r="JVV4" s="466"/>
      <c r="JVW4" s="466"/>
      <c r="JVX4" s="466"/>
      <c r="JVY4" s="466"/>
      <c r="JVZ4" s="466"/>
      <c r="JWA4" s="466"/>
      <c r="JWB4" s="466"/>
      <c r="JWC4" s="466"/>
      <c r="JWD4" s="466"/>
      <c r="JWE4" s="466"/>
      <c r="JWF4" s="466"/>
      <c r="JWG4" s="466"/>
      <c r="JWH4" s="466"/>
      <c r="JWI4" s="466"/>
      <c r="JWJ4" s="466"/>
      <c r="JWK4" s="466"/>
      <c r="JWL4" s="466"/>
      <c r="JWM4" s="466"/>
      <c r="JWN4" s="466"/>
      <c r="JWO4" s="466"/>
      <c r="JWP4" s="466"/>
      <c r="JWQ4" s="466"/>
      <c r="JWR4" s="466"/>
      <c r="JWS4" s="466"/>
      <c r="JWT4" s="466"/>
      <c r="JWU4" s="466"/>
      <c r="JWV4" s="466"/>
      <c r="JWW4" s="466"/>
      <c r="JWX4" s="466"/>
      <c r="JWY4" s="466"/>
      <c r="JWZ4" s="466"/>
      <c r="JXA4" s="466"/>
      <c r="JXB4" s="466"/>
      <c r="JXC4" s="466"/>
      <c r="JXD4" s="466"/>
      <c r="JXE4" s="466"/>
      <c r="JXF4" s="466"/>
      <c r="JXG4" s="466"/>
      <c r="JXH4" s="466"/>
      <c r="JXI4" s="466"/>
      <c r="JXJ4" s="466"/>
      <c r="JXK4" s="466"/>
      <c r="JXL4" s="466"/>
      <c r="JXM4" s="466"/>
      <c r="JXN4" s="466"/>
      <c r="JXO4" s="466"/>
      <c r="JXP4" s="466"/>
      <c r="JXQ4" s="466"/>
      <c r="JXR4" s="466"/>
      <c r="JXS4" s="466"/>
      <c r="JXT4" s="466"/>
      <c r="JXU4" s="466"/>
      <c r="JXV4" s="466"/>
      <c r="JXW4" s="466"/>
      <c r="JXX4" s="466"/>
      <c r="JXY4" s="466"/>
      <c r="JXZ4" s="466"/>
      <c r="JYA4" s="466"/>
      <c r="JYB4" s="466"/>
      <c r="JYC4" s="466"/>
      <c r="JYD4" s="466"/>
      <c r="JYE4" s="466"/>
      <c r="JYF4" s="466"/>
      <c r="JYG4" s="466"/>
      <c r="JYH4" s="466"/>
      <c r="JYI4" s="466"/>
      <c r="JYJ4" s="466"/>
      <c r="JYK4" s="466"/>
      <c r="JYL4" s="466"/>
      <c r="JYM4" s="466"/>
      <c r="JYN4" s="466"/>
      <c r="JYO4" s="466"/>
      <c r="JYP4" s="466"/>
      <c r="JYQ4" s="466"/>
      <c r="JYR4" s="466"/>
      <c r="JYS4" s="466"/>
      <c r="JYT4" s="466"/>
      <c r="JYU4" s="466"/>
      <c r="JYV4" s="466"/>
      <c r="JYW4" s="466"/>
      <c r="JYX4" s="466"/>
      <c r="JYY4" s="466"/>
      <c r="JYZ4" s="466"/>
      <c r="JZA4" s="466"/>
      <c r="JZB4" s="466"/>
      <c r="JZC4" s="466"/>
      <c r="JZD4" s="466"/>
      <c r="JZE4" s="466"/>
      <c r="JZF4" s="466"/>
      <c r="JZG4" s="466"/>
      <c r="JZH4" s="466"/>
      <c r="JZI4" s="466"/>
      <c r="JZJ4" s="466"/>
      <c r="JZK4" s="466"/>
      <c r="JZL4" s="466"/>
      <c r="JZM4" s="466"/>
      <c r="JZN4" s="466"/>
      <c r="JZO4" s="466"/>
      <c r="JZP4" s="466"/>
      <c r="JZQ4" s="466"/>
      <c r="JZR4" s="466"/>
      <c r="JZS4" s="466"/>
      <c r="JZT4" s="466"/>
      <c r="JZU4" s="466"/>
      <c r="JZV4" s="466"/>
      <c r="JZW4" s="466"/>
      <c r="JZX4" s="466"/>
      <c r="JZY4" s="466"/>
      <c r="JZZ4" s="466"/>
      <c r="KAA4" s="466"/>
      <c r="KAB4" s="466"/>
      <c r="KAC4" s="466"/>
      <c r="KAD4" s="466"/>
      <c r="KAE4" s="466"/>
      <c r="KAF4" s="466"/>
      <c r="KAG4" s="466"/>
      <c r="KAH4" s="466"/>
      <c r="KAI4" s="466"/>
      <c r="KAJ4" s="466"/>
      <c r="KAK4" s="466"/>
      <c r="KAL4" s="466"/>
      <c r="KAM4" s="466"/>
      <c r="KAN4" s="466"/>
      <c r="KAO4" s="466"/>
      <c r="KAP4" s="466"/>
      <c r="KAQ4" s="466"/>
      <c r="KAR4" s="466"/>
      <c r="KAS4" s="466"/>
      <c r="KAT4" s="466"/>
      <c r="KAU4" s="466"/>
      <c r="KAV4" s="466"/>
      <c r="KAW4" s="466"/>
      <c r="KAX4" s="466"/>
      <c r="KAY4" s="466"/>
      <c r="KAZ4" s="466"/>
      <c r="KBA4" s="466"/>
      <c r="KBB4" s="466"/>
      <c r="KBC4" s="466"/>
      <c r="KBD4" s="466"/>
      <c r="KBE4" s="466"/>
      <c r="KBF4" s="466"/>
      <c r="KBG4" s="466"/>
      <c r="KBH4" s="466"/>
      <c r="KBI4" s="466"/>
      <c r="KBJ4" s="466"/>
      <c r="KBK4" s="466"/>
      <c r="KBL4" s="466"/>
      <c r="KBM4" s="466"/>
      <c r="KBN4" s="466"/>
      <c r="KBO4" s="466"/>
      <c r="KBP4" s="466"/>
      <c r="KBQ4" s="466"/>
      <c r="KBR4" s="466"/>
      <c r="KBS4" s="466"/>
      <c r="KBT4" s="466"/>
      <c r="KBU4" s="466"/>
      <c r="KBV4" s="466"/>
      <c r="KBW4" s="466"/>
      <c r="KBX4" s="466"/>
      <c r="KBY4" s="466"/>
      <c r="KBZ4" s="466"/>
      <c r="KCA4" s="466"/>
      <c r="KCB4" s="466"/>
      <c r="KCC4" s="466"/>
      <c r="KCD4" s="466"/>
      <c r="KCE4" s="466"/>
      <c r="KCF4" s="466"/>
      <c r="KCG4" s="466"/>
      <c r="KCH4" s="466"/>
      <c r="KCI4" s="466"/>
      <c r="KCJ4" s="466"/>
      <c r="KCK4" s="466"/>
      <c r="KCL4" s="466"/>
      <c r="KCM4" s="466"/>
      <c r="KCN4" s="466"/>
      <c r="KCO4" s="466"/>
      <c r="KCP4" s="466"/>
      <c r="KCQ4" s="466"/>
      <c r="KCR4" s="466"/>
      <c r="KCS4" s="466"/>
      <c r="KCT4" s="466"/>
      <c r="KCU4" s="466"/>
      <c r="KCV4" s="466"/>
      <c r="KCW4" s="466"/>
      <c r="KCX4" s="466"/>
      <c r="KCY4" s="466"/>
      <c r="KCZ4" s="466"/>
      <c r="KDA4" s="466"/>
      <c r="KDB4" s="466"/>
      <c r="KDC4" s="466"/>
      <c r="KDD4" s="466"/>
      <c r="KDE4" s="466"/>
      <c r="KDF4" s="466"/>
      <c r="KDG4" s="466"/>
      <c r="KDH4" s="466"/>
      <c r="KDI4" s="466"/>
      <c r="KDJ4" s="466"/>
      <c r="KDK4" s="466"/>
      <c r="KDL4" s="466"/>
      <c r="KDM4" s="466"/>
      <c r="KDN4" s="466"/>
      <c r="KDO4" s="466"/>
      <c r="KDP4" s="466"/>
      <c r="KDQ4" s="466"/>
      <c r="KDR4" s="466"/>
      <c r="KDS4" s="466"/>
      <c r="KDT4" s="466"/>
      <c r="KDU4" s="466"/>
      <c r="KDV4" s="466"/>
      <c r="KDW4" s="466"/>
      <c r="KDX4" s="466"/>
      <c r="KDY4" s="466"/>
      <c r="KDZ4" s="466"/>
      <c r="KEA4" s="466"/>
      <c r="KEB4" s="466"/>
      <c r="KEC4" s="466"/>
      <c r="KED4" s="466"/>
      <c r="KEE4" s="466"/>
      <c r="KEF4" s="466"/>
      <c r="KEG4" s="466"/>
      <c r="KEH4" s="466"/>
      <c r="KEI4" s="466"/>
      <c r="KEJ4" s="466"/>
      <c r="KEK4" s="466"/>
      <c r="KEL4" s="466"/>
      <c r="KEM4" s="466"/>
      <c r="KEN4" s="466"/>
      <c r="KEO4" s="466"/>
      <c r="KEP4" s="466"/>
      <c r="KEQ4" s="466"/>
      <c r="KER4" s="466"/>
      <c r="KES4" s="466"/>
      <c r="KET4" s="466"/>
      <c r="KEU4" s="466"/>
      <c r="KEV4" s="466"/>
      <c r="KEW4" s="466"/>
      <c r="KEX4" s="466"/>
      <c r="KEY4" s="466"/>
      <c r="KEZ4" s="466"/>
      <c r="KFA4" s="466"/>
      <c r="KFB4" s="466"/>
      <c r="KFC4" s="466"/>
      <c r="KFD4" s="466"/>
      <c r="KFE4" s="466"/>
      <c r="KFF4" s="466"/>
      <c r="KFG4" s="466"/>
      <c r="KFH4" s="466"/>
      <c r="KFI4" s="466"/>
      <c r="KFJ4" s="466"/>
      <c r="KFK4" s="466"/>
      <c r="KFL4" s="466"/>
      <c r="KFM4" s="466"/>
      <c r="KFN4" s="466"/>
      <c r="KFO4" s="466"/>
      <c r="KFP4" s="466"/>
      <c r="KFQ4" s="466"/>
      <c r="KFR4" s="466"/>
      <c r="KFS4" s="466"/>
      <c r="KFT4" s="466"/>
      <c r="KFU4" s="466"/>
      <c r="KFV4" s="466"/>
      <c r="KFW4" s="466"/>
      <c r="KFX4" s="466"/>
      <c r="KFY4" s="466"/>
      <c r="KFZ4" s="466"/>
      <c r="KGA4" s="466"/>
      <c r="KGB4" s="466"/>
      <c r="KGC4" s="466"/>
      <c r="KGD4" s="466"/>
      <c r="KGE4" s="466"/>
      <c r="KGF4" s="466"/>
      <c r="KGG4" s="466"/>
      <c r="KGH4" s="466"/>
      <c r="KGI4" s="466"/>
      <c r="KGJ4" s="466"/>
      <c r="KGK4" s="466"/>
      <c r="KGL4" s="466"/>
      <c r="KGM4" s="466"/>
      <c r="KGN4" s="466"/>
      <c r="KGO4" s="466"/>
      <c r="KGP4" s="466"/>
      <c r="KGQ4" s="466"/>
      <c r="KGR4" s="466"/>
      <c r="KGS4" s="466"/>
      <c r="KGT4" s="466"/>
      <c r="KGU4" s="466"/>
      <c r="KGV4" s="466"/>
      <c r="KGW4" s="466"/>
      <c r="KGX4" s="466"/>
      <c r="KGY4" s="466"/>
      <c r="KGZ4" s="466"/>
      <c r="KHA4" s="466"/>
      <c r="KHB4" s="466"/>
      <c r="KHC4" s="466"/>
      <c r="KHD4" s="466"/>
      <c r="KHE4" s="466"/>
      <c r="KHF4" s="466"/>
      <c r="KHG4" s="466"/>
      <c r="KHH4" s="466"/>
      <c r="KHI4" s="466"/>
      <c r="KHJ4" s="466"/>
      <c r="KHK4" s="466"/>
      <c r="KHL4" s="466"/>
      <c r="KHM4" s="466"/>
      <c r="KHN4" s="466"/>
      <c r="KHO4" s="466"/>
      <c r="KHP4" s="466"/>
      <c r="KHQ4" s="466"/>
      <c r="KHR4" s="466"/>
      <c r="KHS4" s="466"/>
      <c r="KHT4" s="466"/>
      <c r="KHU4" s="466"/>
      <c r="KHV4" s="466"/>
      <c r="KHW4" s="466"/>
      <c r="KHX4" s="466"/>
      <c r="KHY4" s="466"/>
      <c r="KHZ4" s="466"/>
      <c r="KIA4" s="466"/>
      <c r="KIB4" s="466"/>
      <c r="KIC4" s="466"/>
      <c r="KID4" s="466"/>
      <c r="KIE4" s="466"/>
      <c r="KIF4" s="466"/>
      <c r="KIG4" s="466"/>
      <c r="KIH4" s="466"/>
      <c r="KII4" s="466"/>
      <c r="KIJ4" s="466"/>
      <c r="KIK4" s="466"/>
      <c r="KIL4" s="466"/>
      <c r="KIM4" s="466"/>
      <c r="KIN4" s="466"/>
      <c r="KIO4" s="466"/>
      <c r="KIP4" s="466"/>
      <c r="KIQ4" s="466"/>
      <c r="KIR4" s="466"/>
      <c r="KIS4" s="466"/>
      <c r="KIT4" s="466"/>
      <c r="KIU4" s="466"/>
      <c r="KIV4" s="466"/>
      <c r="KIW4" s="466"/>
      <c r="KIX4" s="466"/>
      <c r="KIY4" s="466"/>
      <c r="KIZ4" s="466"/>
      <c r="KJA4" s="466"/>
      <c r="KJB4" s="466"/>
      <c r="KJC4" s="466"/>
      <c r="KJD4" s="466"/>
      <c r="KJE4" s="466"/>
      <c r="KJF4" s="466"/>
      <c r="KJG4" s="466"/>
      <c r="KJH4" s="466"/>
      <c r="KJI4" s="466"/>
      <c r="KJJ4" s="466"/>
      <c r="KJK4" s="466"/>
      <c r="KJL4" s="466"/>
      <c r="KJM4" s="466"/>
      <c r="KJN4" s="466"/>
      <c r="KJO4" s="466"/>
      <c r="KJP4" s="466"/>
      <c r="KJQ4" s="466"/>
      <c r="KJR4" s="466"/>
      <c r="KJS4" s="466"/>
      <c r="KJT4" s="466"/>
      <c r="KJU4" s="466"/>
      <c r="KJV4" s="466"/>
      <c r="KJW4" s="466"/>
      <c r="KJX4" s="466"/>
      <c r="KJY4" s="466"/>
      <c r="KJZ4" s="466"/>
      <c r="KKA4" s="466"/>
      <c r="KKB4" s="466"/>
      <c r="KKC4" s="466"/>
      <c r="KKD4" s="466"/>
      <c r="KKE4" s="466"/>
      <c r="KKF4" s="466"/>
      <c r="KKG4" s="466"/>
      <c r="KKH4" s="466"/>
      <c r="KKI4" s="466"/>
      <c r="KKJ4" s="466"/>
      <c r="KKK4" s="466"/>
      <c r="KKL4" s="466"/>
      <c r="KKM4" s="466"/>
      <c r="KKN4" s="466"/>
      <c r="KKO4" s="466"/>
      <c r="KKP4" s="466"/>
      <c r="KKQ4" s="466"/>
      <c r="KKR4" s="466"/>
      <c r="KKS4" s="466"/>
      <c r="KKT4" s="466"/>
      <c r="KKU4" s="466"/>
      <c r="KKV4" s="466"/>
      <c r="KKW4" s="466"/>
      <c r="KKX4" s="466"/>
      <c r="KKY4" s="466"/>
      <c r="KKZ4" s="466"/>
      <c r="KLA4" s="466"/>
      <c r="KLB4" s="466"/>
      <c r="KLC4" s="466"/>
      <c r="KLD4" s="466"/>
      <c r="KLE4" s="466"/>
      <c r="KLF4" s="466"/>
      <c r="KLG4" s="466"/>
      <c r="KLH4" s="466"/>
      <c r="KLI4" s="466"/>
      <c r="KLJ4" s="466"/>
      <c r="KLK4" s="466"/>
      <c r="KLL4" s="466"/>
      <c r="KLM4" s="466"/>
      <c r="KLN4" s="466"/>
      <c r="KLO4" s="466"/>
      <c r="KLP4" s="466"/>
      <c r="KLQ4" s="466"/>
      <c r="KLR4" s="466"/>
      <c r="KLS4" s="466"/>
      <c r="KLT4" s="466"/>
      <c r="KLU4" s="466"/>
      <c r="KLV4" s="466"/>
      <c r="KLW4" s="466"/>
      <c r="KLX4" s="466"/>
      <c r="KLY4" s="466"/>
      <c r="KLZ4" s="466"/>
      <c r="KMA4" s="466"/>
      <c r="KMB4" s="466"/>
      <c r="KMC4" s="466"/>
      <c r="KMD4" s="466"/>
      <c r="KME4" s="466"/>
      <c r="KMF4" s="466"/>
      <c r="KMG4" s="466"/>
      <c r="KMH4" s="466"/>
      <c r="KMI4" s="466"/>
      <c r="KMJ4" s="466"/>
      <c r="KMK4" s="466"/>
      <c r="KML4" s="466"/>
      <c r="KMM4" s="466"/>
      <c r="KMN4" s="466"/>
      <c r="KMO4" s="466"/>
      <c r="KMP4" s="466"/>
      <c r="KMQ4" s="466"/>
      <c r="KMR4" s="466"/>
      <c r="KMS4" s="466"/>
      <c r="KMT4" s="466"/>
      <c r="KMU4" s="466"/>
      <c r="KMV4" s="466"/>
      <c r="KMW4" s="466"/>
      <c r="KMX4" s="466"/>
      <c r="KMY4" s="466"/>
      <c r="KMZ4" s="466"/>
      <c r="KNA4" s="466"/>
      <c r="KNB4" s="466"/>
      <c r="KNC4" s="466"/>
      <c r="KND4" s="466"/>
      <c r="KNE4" s="466"/>
      <c r="KNF4" s="466"/>
      <c r="KNG4" s="466"/>
      <c r="KNH4" s="466"/>
      <c r="KNI4" s="466"/>
      <c r="KNJ4" s="466"/>
      <c r="KNK4" s="466"/>
      <c r="KNL4" s="466"/>
      <c r="KNM4" s="466"/>
      <c r="KNN4" s="466"/>
      <c r="KNO4" s="466"/>
      <c r="KNP4" s="466"/>
      <c r="KNQ4" s="466"/>
      <c r="KNR4" s="466"/>
      <c r="KNS4" s="466"/>
      <c r="KNT4" s="466"/>
      <c r="KNU4" s="466"/>
      <c r="KNV4" s="466"/>
      <c r="KNW4" s="466"/>
      <c r="KNX4" s="466"/>
      <c r="KNY4" s="466"/>
      <c r="KNZ4" s="466"/>
      <c r="KOA4" s="466"/>
      <c r="KOB4" s="466"/>
      <c r="KOC4" s="466"/>
      <c r="KOD4" s="466"/>
      <c r="KOE4" s="466"/>
      <c r="KOF4" s="466"/>
      <c r="KOG4" s="466"/>
      <c r="KOH4" s="466"/>
      <c r="KOI4" s="466"/>
      <c r="KOJ4" s="466"/>
      <c r="KOK4" s="466"/>
      <c r="KOL4" s="466"/>
      <c r="KOM4" s="466"/>
      <c r="KON4" s="466"/>
      <c r="KOO4" s="466"/>
      <c r="KOP4" s="466"/>
      <c r="KOQ4" s="466"/>
      <c r="KOR4" s="466"/>
      <c r="KOS4" s="466"/>
      <c r="KOT4" s="466"/>
      <c r="KOU4" s="466"/>
      <c r="KOV4" s="466"/>
      <c r="KOW4" s="466"/>
      <c r="KOX4" s="466"/>
      <c r="KOY4" s="466"/>
      <c r="KOZ4" s="466"/>
      <c r="KPA4" s="466"/>
      <c r="KPB4" s="466"/>
      <c r="KPC4" s="466"/>
      <c r="KPD4" s="466"/>
      <c r="KPE4" s="466"/>
      <c r="KPF4" s="466"/>
      <c r="KPG4" s="466"/>
      <c r="KPH4" s="466"/>
      <c r="KPI4" s="466"/>
      <c r="KPJ4" s="466"/>
      <c r="KPK4" s="466"/>
      <c r="KPL4" s="466"/>
      <c r="KPM4" s="466"/>
      <c r="KPN4" s="466"/>
      <c r="KPO4" s="466"/>
      <c r="KPP4" s="466"/>
      <c r="KPQ4" s="466"/>
      <c r="KPR4" s="466"/>
      <c r="KPS4" s="466"/>
      <c r="KPT4" s="466"/>
      <c r="KPU4" s="466"/>
      <c r="KPV4" s="466"/>
      <c r="KPW4" s="466"/>
      <c r="KPX4" s="466"/>
      <c r="KPY4" s="466"/>
      <c r="KPZ4" s="466"/>
      <c r="KQA4" s="466"/>
      <c r="KQB4" s="466"/>
      <c r="KQC4" s="466"/>
      <c r="KQD4" s="466"/>
      <c r="KQE4" s="466"/>
      <c r="KQF4" s="466"/>
      <c r="KQG4" s="466"/>
      <c r="KQH4" s="466"/>
      <c r="KQI4" s="466"/>
      <c r="KQJ4" s="466"/>
      <c r="KQK4" s="466"/>
      <c r="KQL4" s="466"/>
      <c r="KQM4" s="466"/>
      <c r="KQN4" s="466"/>
      <c r="KQO4" s="466"/>
      <c r="KQP4" s="466"/>
      <c r="KQQ4" s="466"/>
      <c r="KQR4" s="466"/>
      <c r="KQS4" s="466"/>
      <c r="KQT4" s="466"/>
      <c r="KQU4" s="466"/>
      <c r="KQV4" s="466"/>
      <c r="KQW4" s="466"/>
      <c r="KQX4" s="466"/>
      <c r="KQY4" s="466"/>
      <c r="KQZ4" s="466"/>
      <c r="KRA4" s="466"/>
      <c r="KRB4" s="466"/>
      <c r="KRC4" s="466"/>
      <c r="KRD4" s="466"/>
      <c r="KRE4" s="466"/>
      <c r="KRF4" s="466"/>
      <c r="KRG4" s="466"/>
      <c r="KRH4" s="466"/>
      <c r="KRI4" s="466"/>
      <c r="KRJ4" s="466"/>
      <c r="KRK4" s="466"/>
      <c r="KRL4" s="466"/>
      <c r="KRM4" s="466"/>
      <c r="KRN4" s="466"/>
      <c r="KRO4" s="466"/>
      <c r="KRP4" s="466"/>
      <c r="KRQ4" s="466"/>
      <c r="KRR4" s="466"/>
      <c r="KRS4" s="466"/>
      <c r="KRT4" s="466"/>
      <c r="KRU4" s="466"/>
      <c r="KRV4" s="466"/>
      <c r="KRW4" s="466"/>
      <c r="KRX4" s="466"/>
      <c r="KRY4" s="466"/>
      <c r="KRZ4" s="466"/>
      <c r="KSA4" s="466"/>
      <c r="KSB4" s="466"/>
      <c r="KSC4" s="466"/>
      <c r="KSD4" s="466"/>
      <c r="KSE4" s="466"/>
      <c r="KSF4" s="466"/>
      <c r="KSG4" s="466"/>
      <c r="KSH4" s="466"/>
      <c r="KSI4" s="466"/>
      <c r="KSJ4" s="466"/>
      <c r="KSK4" s="466"/>
      <c r="KSL4" s="466"/>
      <c r="KSM4" s="466"/>
      <c r="KSN4" s="466"/>
      <c r="KSO4" s="466"/>
      <c r="KSP4" s="466"/>
      <c r="KSQ4" s="466"/>
      <c r="KSR4" s="466"/>
      <c r="KSS4" s="466"/>
      <c r="KST4" s="466"/>
      <c r="KSU4" s="466"/>
      <c r="KSV4" s="466"/>
      <c r="KSW4" s="466"/>
      <c r="KSX4" s="466"/>
      <c r="KSY4" s="466"/>
      <c r="KSZ4" s="466"/>
      <c r="KTA4" s="466"/>
      <c r="KTB4" s="466"/>
      <c r="KTC4" s="466"/>
      <c r="KTD4" s="466"/>
      <c r="KTE4" s="466"/>
      <c r="KTF4" s="466"/>
      <c r="KTG4" s="466"/>
      <c r="KTH4" s="466"/>
      <c r="KTI4" s="466"/>
      <c r="KTJ4" s="466"/>
      <c r="KTK4" s="466"/>
      <c r="KTL4" s="466"/>
      <c r="KTM4" s="466"/>
      <c r="KTN4" s="466"/>
      <c r="KTO4" s="466"/>
      <c r="KTP4" s="466"/>
      <c r="KTQ4" s="466"/>
      <c r="KTR4" s="466"/>
      <c r="KTS4" s="466"/>
      <c r="KTT4" s="466"/>
      <c r="KTU4" s="466"/>
      <c r="KTV4" s="466"/>
      <c r="KTW4" s="466"/>
      <c r="KTX4" s="466"/>
      <c r="KTY4" s="466"/>
      <c r="KTZ4" s="466"/>
      <c r="KUA4" s="466"/>
      <c r="KUB4" s="466"/>
      <c r="KUC4" s="466"/>
      <c r="KUD4" s="466"/>
      <c r="KUE4" s="466"/>
      <c r="KUF4" s="466"/>
      <c r="KUG4" s="466"/>
      <c r="KUH4" s="466"/>
      <c r="KUI4" s="466"/>
      <c r="KUJ4" s="466"/>
      <c r="KUK4" s="466"/>
      <c r="KUL4" s="466"/>
      <c r="KUM4" s="466"/>
      <c r="KUN4" s="466"/>
      <c r="KUO4" s="466"/>
      <c r="KUP4" s="466"/>
      <c r="KUQ4" s="466"/>
      <c r="KUR4" s="466"/>
      <c r="KUS4" s="466"/>
      <c r="KUT4" s="466"/>
      <c r="KUU4" s="466"/>
      <c r="KUV4" s="466"/>
      <c r="KUW4" s="466"/>
      <c r="KUX4" s="466"/>
      <c r="KUY4" s="466"/>
      <c r="KUZ4" s="466"/>
      <c r="KVA4" s="466"/>
      <c r="KVB4" s="466"/>
      <c r="KVC4" s="466"/>
      <c r="KVD4" s="466"/>
      <c r="KVE4" s="466"/>
      <c r="KVF4" s="466"/>
      <c r="KVG4" s="466"/>
      <c r="KVH4" s="466"/>
      <c r="KVI4" s="466"/>
      <c r="KVJ4" s="466"/>
      <c r="KVK4" s="466"/>
      <c r="KVL4" s="466"/>
      <c r="KVM4" s="466"/>
      <c r="KVN4" s="466"/>
      <c r="KVO4" s="466"/>
      <c r="KVP4" s="466"/>
      <c r="KVQ4" s="466"/>
      <c r="KVR4" s="466"/>
      <c r="KVS4" s="466"/>
      <c r="KVT4" s="466"/>
      <c r="KVU4" s="466"/>
      <c r="KVV4" s="466"/>
      <c r="KVW4" s="466"/>
      <c r="KVX4" s="466"/>
      <c r="KVY4" s="466"/>
      <c r="KVZ4" s="466"/>
      <c r="KWA4" s="466"/>
      <c r="KWB4" s="466"/>
      <c r="KWC4" s="466"/>
      <c r="KWD4" s="466"/>
      <c r="KWE4" s="466"/>
      <c r="KWF4" s="466"/>
      <c r="KWG4" s="466"/>
      <c r="KWH4" s="466"/>
      <c r="KWI4" s="466"/>
      <c r="KWJ4" s="466"/>
      <c r="KWK4" s="466"/>
      <c r="KWL4" s="466"/>
      <c r="KWM4" s="466"/>
      <c r="KWN4" s="466"/>
      <c r="KWO4" s="466"/>
      <c r="KWP4" s="466"/>
      <c r="KWQ4" s="466"/>
      <c r="KWR4" s="466"/>
      <c r="KWS4" s="466"/>
      <c r="KWT4" s="466"/>
      <c r="KWU4" s="466"/>
      <c r="KWV4" s="466"/>
      <c r="KWW4" s="466"/>
      <c r="KWX4" s="466"/>
      <c r="KWY4" s="466"/>
      <c r="KWZ4" s="466"/>
      <c r="KXA4" s="466"/>
      <c r="KXB4" s="466"/>
      <c r="KXC4" s="466"/>
      <c r="KXD4" s="466"/>
      <c r="KXE4" s="466"/>
      <c r="KXF4" s="466"/>
      <c r="KXG4" s="466"/>
      <c r="KXH4" s="466"/>
      <c r="KXI4" s="466"/>
      <c r="KXJ4" s="466"/>
      <c r="KXK4" s="466"/>
      <c r="KXL4" s="466"/>
      <c r="KXM4" s="466"/>
      <c r="KXN4" s="466"/>
      <c r="KXO4" s="466"/>
      <c r="KXP4" s="466"/>
      <c r="KXQ4" s="466"/>
      <c r="KXR4" s="466"/>
      <c r="KXS4" s="466"/>
      <c r="KXT4" s="466"/>
      <c r="KXU4" s="466"/>
      <c r="KXV4" s="466"/>
      <c r="KXW4" s="466"/>
      <c r="KXX4" s="466"/>
      <c r="KXY4" s="466"/>
      <c r="KXZ4" s="466"/>
      <c r="KYA4" s="466"/>
      <c r="KYB4" s="466"/>
      <c r="KYC4" s="466"/>
      <c r="KYD4" s="466"/>
      <c r="KYE4" s="466"/>
      <c r="KYF4" s="466"/>
      <c r="KYG4" s="466"/>
      <c r="KYH4" s="466"/>
      <c r="KYI4" s="466"/>
      <c r="KYJ4" s="466"/>
      <c r="KYK4" s="466"/>
      <c r="KYL4" s="466"/>
      <c r="KYM4" s="466"/>
      <c r="KYN4" s="466"/>
      <c r="KYO4" s="466"/>
      <c r="KYP4" s="466"/>
      <c r="KYQ4" s="466"/>
      <c r="KYR4" s="466"/>
      <c r="KYS4" s="466"/>
      <c r="KYT4" s="466"/>
      <c r="KYU4" s="466"/>
      <c r="KYV4" s="466"/>
      <c r="KYW4" s="466"/>
      <c r="KYX4" s="466"/>
      <c r="KYY4" s="466"/>
      <c r="KYZ4" s="466"/>
      <c r="KZA4" s="466"/>
      <c r="KZB4" s="466"/>
      <c r="KZC4" s="466"/>
      <c r="KZD4" s="466"/>
      <c r="KZE4" s="466"/>
      <c r="KZF4" s="466"/>
      <c r="KZG4" s="466"/>
      <c r="KZH4" s="466"/>
      <c r="KZI4" s="466"/>
      <c r="KZJ4" s="466"/>
      <c r="KZK4" s="466"/>
      <c r="KZL4" s="466"/>
      <c r="KZM4" s="466"/>
      <c r="KZN4" s="466"/>
      <c r="KZO4" s="466"/>
      <c r="KZP4" s="466"/>
      <c r="KZQ4" s="466"/>
      <c r="KZR4" s="466"/>
      <c r="KZS4" s="466"/>
      <c r="KZT4" s="466"/>
      <c r="KZU4" s="466"/>
      <c r="KZV4" s="466"/>
      <c r="KZW4" s="466"/>
      <c r="KZX4" s="466"/>
      <c r="KZY4" s="466"/>
      <c r="KZZ4" s="466"/>
      <c r="LAA4" s="466"/>
      <c r="LAB4" s="466"/>
      <c r="LAC4" s="466"/>
      <c r="LAD4" s="466"/>
      <c r="LAE4" s="466"/>
      <c r="LAF4" s="466"/>
      <c r="LAG4" s="466"/>
      <c r="LAH4" s="466"/>
      <c r="LAI4" s="466"/>
      <c r="LAJ4" s="466"/>
      <c r="LAK4" s="466"/>
      <c r="LAL4" s="466"/>
      <c r="LAM4" s="466"/>
      <c r="LAN4" s="466"/>
      <c r="LAO4" s="466"/>
      <c r="LAP4" s="466"/>
      <c r="LAQ4" s="466"/>
      <c r="LAR4" s="466"/>
      <c r="LAS4" s="466"/>
      <c r="LAT4" s="466"/>
      <c r="LAU4" s="466"/>
      <c r="LAV4" s="466"/>
      <c r="LAW4" s="466"/>
      <c r="LAX4" s="466"/>
      <c r="LAY4" s="466"/>
      <c r="LAZ4" s="466"/>
      <c r="LBA4" s="466"/>
      <c r="LBB4" s="466"/>
      <c r="LBC4" s="466"/>
      <c r="LBD4" s="466"/>
      <c r="LBE4" s="466"/>
      <c r="LBF4" s="466"/>
      <c r="LBG4" s="466"/>
      <c r="LBH4" s="466"/>
      <c r="LBI4" s="466"/>
      <c r="LBJ4" s="466"/>
      <c r="LBK4" s="466"/>
      <c r="LBL4" s="466"/>
      <c r="LBM4" s="466"/>
      <c r="LBN4" s="466"/>
      <c r="LBO4" s="466"/>
      <c r="LBP4" s="466"/>
      <c r="LBQ4" s="466"/>
      <c r="LBR4" s="466"/>
      <c r="LBS4" s="466"/>
      <c r="LBT4" s="466"/>
      <c r="LBU4" s="466"/>
      <c r="LBV4" s="466"/>
      <c r="LBW4" s="466"/>
      <c r="LBX4" s="466"/>
      <c r="LBY4" s="466"/>
      <c r="LBZ4" s="466"/>
      <c r="LCA4" s="466"/>
      <c r="LCB4" s="466"/>
      <c r="LCC4" s="466"/>
      <c r="LCD4" s="466"/>
      <c r="LCE4" s="466"/>
      <c r="LCF4" s="466"/>
      <c r="LCG4" s="466"/>
      <c r="LCH4" s="466"/>
      <c r="LCI4" s="466"/>
      <c r="LCJ4" s="466"/>
      <c r="LCK4" s="466"/>
      <c r="LCL4" s="466"/>
      <c r="LCM4" s="466"/>
      <c r="LCN4" s="466"/>
      <c r="LCO4" s="466"/>
      <c r="LCP4" s="466"/>
      <c r="LCQ4" s="466"/>
      <c r="LCR4" s="466"/>
      <c r="LCS4" s="466"/>
      <c r="LCT4" s="466"/>
      <c r="LCU4" s="466"/>
      <c r="LCV4" s="466"/>
      <c r="LCW4" s="466"/>
      <c r="LCX4" s="466"/>
      <c r="LCY4" s="466"/>
      <c r="LCZ4" s="466"/>
      <c r="LDA4" s="466"/>
      <c r="LDB4" s="466"/>
      <c r="LDC4" s="466"/>
      <c r="LDD4" s="466"/>
      <c r="LDE4" s="466"/>
      <c r="LDF4" s="466"/>
      <c r="LDG4" s="466"/>
      <c r="LDH4" s="466"/>
      <c r="LDI4" s="466"/>
      <c r="LDJ4" s="466"/>
      <c r="LDK4" s="466"/>
      <c r="LDL4" s="466"/>
      <c r="LDM4" s="466"/>
      <c r="LDN4" s="466"/>
      <c r="LDO4" s="466"/>
      <c r="LDP4" s="466"/>
      <c r="LDQ4" s="466"/>
      <c r="LDR4" s="466"/>
      <c r="LDS4" s="466"/>
      <c r="LDT4" s="466"/>
      <c r="LDU4" s="466"/>
      <c r="LDV4" s="466"/>
      <c r="LDW4" s="466"/>
      <c r="LDX4" s="466"/>
      <c r="LDY4" s="466"/>
      <c r="LDZ4" s="466"/>
      <c r="LEA4" s="466"/>
      <c r="LEB4" s="466"/>
      <c r="LEC4" s="466"/>
      <c r="LED4" s="466"/>
      <c r="LEE4" s="466"/>
      <c r="LEF4" s="466"/>
      <c r="LEG4" s="466"/>
      <c r="LEH4" s="466"/>
      <c r="LEI4" s="466"/>
      <c r="LEJ4" s="466"/>
      <c r="LEK4" s="466"/>
      <c r="LEL4" s="466"/>
      <c r="LEM4" s="466"/>
      <c r="LEN4" s="466"/>
      <c r="LEO4" s="466"/>
      <c r="LEP4" s="466"/>
      <c r="LEQ4" s="466"/>
      <c r="LER4" s="466"/>
      <c r="LES4" s="466"/>
      <c r="LET4" s="466"/>
      <c r="LEU4" s="466"/>
      <c r="LEV4" s="466"/>
      <c r="LEW4" s="466"/>
      <c r="LEX4" s="466"/>
      <c r="LEY4" s="466"/>
      <c r="LEZ4" s="466"/>
      <c r="LFA4" s="466"/>
      <c r="LFB4" s="466"/>
      <c r="LFC4" s="466"/>
      <c r="LFD4" s="466"/>
      <c r="LFE4" s="466"/>
      <c r="LFF4" s="466"/>
      <c r="LFG4" s="466"/>
      <c r="LFH4" s="466"/>
      <c r="LFI4" s="466"/>
      <c r="LFJ4" s="466"/>
      <c r="LFK4" s="466"/>
      <c r="LFL4" s="466"/>
      <c r="LFM4" s="466"/>
      <c r="LFN4" s="466"/>
      <c r="LFO4" s="466"/>
      <c r="LFP4" s="466"/>
      <c r="LFQ4" s="466"/>
      <c r="LFR4" s="466"/>
      <c r="LFS4" s="466"/>
      <c r="LFT4" s="466"/>
      <c r="LFU4" s="466"/>
      <c r="LFV4" s="466"/>
      <c r="LFW4" s="466"/>
      <c r="LFX4" s="466"/>
      <c r="LFY4" s="466"/>
      <c r="LFZ4" s="466"/>
      <c r="LGA4" s="466"/>
      <c r="LGB4" s="466"/>
      <c r="LGC4" s="466"/>
      <c r="LGD4" s="466"/>
      <c r="LGE4" s="466"/>
      <c r="LGF4" s="466"/>
      <c r="LGG4" s="466"/>
      <c r="LGH4" s="466"/>
      <c r="LGI4" s="466"/>
      <c r="LGJ4" s="466"/>
      <c r="LGK4" s="466"/>
      <c r="LGL4" s="466"/>
      <c r="LGM4" s="466"/>
      <c r="LGN4" s="466"/>
      <c r="LGO4" s="466"/>
      <c r="LGP4" s="466"/>
      <c r="LGQ4" s="466"/>
      <c r="LGR4" s="466"/>
      <c r="LGS4" s="466"/>
      <c r="LGT4" s="466"/>
      <c r="LGU4" s="466"/>
      <c r="LGV4" s="466"/>
      <c r="LGW4" s="466"/>
      <c r="LGX4" s="466"/>
      <c r="LGY4" s="466"/>
      <c r="LGZ4" s="466"/>
      <c r="LHA4" s="466"/>
      <c r="LHB4" s="466"/>
      <c r="LHC4" s="466"/>
      <c r="LHD4" s="466"/>
      <c r="LHE4" s="466"/>
      <c r="LHF4" s="466"/>
      <c r="LHG4" s="466"/>
      <c r="LHH4" s="466"/>
      <c r="LHI4" s="466"/>
      <c r="LHJ4" s="466"/>
      <c r="LHK4" s="466"/>
      <c r="LHL4" s="466"/>
      <c r="LHM4" s="466"/>
      <c r="LHN4" s="466"/>
      <c r="LHO4" s="466"/>
      <c r="LHP4" s="466"/>
      <c r="LHQ4" s="466"/>
      <c r="LHR4" s="466"/>
      <c r="LHS4" s="466"/>
      <c r="LHT4" s="466"/>
      <c r="LHU4" s="466"/>
      <c r="LHV4" s="466"/>
      <c r="LHW4" s="466"/>
      <c r="LHX4" s="466"/>
      <c r="LHY4" s="466"/>
      <c r="LHZ4" s="466"/>
      <c r="LIA4" s="466"/>
      <c r="LIB4" s="466"/>
      <c r="LIC4" s="466"/>
      <c r="LID4" s="466"/>
      <c r="LIE4" s="466"/>
      <c r="LIF4" s="466"/>
      <c r="LIG4" s="466"/>
      <c r="LIH4" s="466"/>
      <c r="LII4" s="466"/>
      <c r="LIJ4" s="466"/>
      <c r="LIK4" s="466"/>
      <c r="LIL4" s="466"/>
      <c r="LIM4" s="466"/>
      <c r="LIN4" s="466"/>
      <c r="LIO4" s="466"/>
      <c r="LIP4" s="466"/>
      <c r="LIQ4" s="466"/>
      <c r="LIR4" s="466"/>
      <c r="LIS4" s="466"/>
      <c r="LIT4" s="466"/>
      <c r="LIU4" s="466"/>
      <c r="LIV4" s="466"/>
      <c r="LIW4" s="466"/>
      <c r="LIX4" s="466"/>
      <c r="LIY4" s="466"/>
      <c r="LIZ4" s="466"/>
      <c r="LJA4" s="466"/>
      <c r="LJB4" s="466"/>
      <c r="LJC4" s="466"/>
      <c r="LJD4" s="466"/>
      <c r="LJE4" s="466"/>
      <c r="LJF4" s="466"/>
      <c r="LJG4" s="466"/>
      <c r="LJH4" s="466"/>
      <c r="LJI4" s="466"/>
      <c r="LJJ4" s="466"/>
      <c r="LJK4" s="466"/>
      <c r="LJL4" s="466"/>
      <c r="LJM4" s="466"/>
      <c r="LJN4" s="466"/>
      <c r="LJO4" s="466"/>
      <c r="LJP4" s="466"/>
      <c r="LJQ4" s="466"/>
      <c r="LJR4" s="466"/>
      <c r="LJS4" s="466"/>
      <c r="LJT4" s="466"/>
      <c r="LJU4" s="466"/>
      <c r="LJV4" s="466"/>
      <c r="LJW4" s="466"/>
      <c r="LJX4" s="466"/>
      <c r="LJY4" s="466"/>
      <c r="LJZ4" s="466"/>
      <c r="LKA4" s="466"/>
      <c r="LKB4" s="466"/>
      <c r="LKC4" s="466"/>
      <c r="LKD4" s="466"/>
      <c r="LKE4" s="466"/>
      <c r="LKF4" s="466"/>
      <c r="LKG4" s="466"/>
      <c r="LKH4" s="466"/>
      <c r="LKI4" s="466"/>
      <c r="LKJ4" s="466"/>
      <c r="LKK4" s="466"/>
      <c r="LKL4" s="466"/>
      <c r="LKM4" s="466"/>
      <c r="LKN4" s="466"/>
      <c r="LKO4" s="466"/>
      <c r="LKP4" s="466"/>
      <c r="LKQ4" s="466"/>
      <c r="LKR4" s="466"/>
      <c r="LKS4" s="466"/>
      <c r="LKT4" s="466"/>
      <c r="LKU4" s="466"/>
      <c r="LKV4" s="466"/>
      <c r="LKW4" s="466"/>
      <c r="LKX4" s="466"/>
      <c r="LKY4" s="466"/>
      <c r="LKZ4" s="466"/>
      <c r="LLA4" s="466"/>
      <c r="LLB4" s="466"/>
      <c r="LLC4" s="466"/>
      <c r="LLD4" s="466"/>
      <c r="LLE4" s="466"/>
      <c r="LLF4" s="466"/>
      <c r="LLG4" s="466"/>
      <c r="LLH4" s="466"/>
      <c r="LLI4" s="466"/>
      <c r="LLJ4" s="466"/>
      <c r="LLK4" s="466"/>
      <c r="LLL4" s="466"/>
      <c r="LLM4" s="466"/>
      <c r="LLN4" s="466"/>
      <c r="LLO4" s="466"/>
      <c r="LLP4" s="466"/>
      <c r="LLQ4" s="466"/>
      <c r="LLR4" s="466"/>
      <c r="LLS4" s="466"/>
      <c r="LLT4" s="466"/>
      <c r="LLU4" s="466"/>
      <c r="LLV4" s="466"/>
      <c r="LLW4" s="466"/>
      <c r="LLX4" s="466"/>
      <c r="LLY4" s="466"/>
      <c r="LLZ4" s="466"/>
      <c r="LMA4" s="466"/>
      <c r="LMB4" s="466"/>
      <c r="LMC4" s="466"/>
      <c r="LMD4" s="466"/>
      <c r="LME4" s="466"/>
      <c r="LMF4" s="466"/>
      <c r="LMG4" s="466"/>
      <c r="LMH4" s="466"/>
      <c r="LMI4" s="466"/>
      <c r="LMJ4" s="466"/>
      <c r="LMK4" s="466"/>
      <c r="LML4" s="466"/>
      <c r="LMM4" s="466"/>
      <c r="LMN4" s="466"/>
      <c r="LMO4" s="466"/>
      <c r="LMP4" s="466"/>
      <c r="LMQ4" s="466"/>
      <c r="LMR4" s="466"/>
      <c r="LMS4" s="466"/>
      <c r="LMT4" s="466"/>
      <c r="LMU4" s="466"/>
      <c r="LMV4" s="466"/>
      <c r="LMW4" s="466"/>
      <c r="LMX4" s="466"/>
      <c r="LMY4" s="466"/>
      <c r="LMZ4" s="466"/>
      <c r="LNA4" s="466"/>
      <c r="LNB4" s="466"/>
      <c r="LNC4" s="466"/>
      <c r="LND4" s="466"/>
      <c r="LNE4" s="466"/>
      <c r="LNF4" s="466"/>
      <c r="LNG4" s="466"/>
      <c r="LNH4" s="466"/>
      <c r="LNI4" s="466"/>
      <c r="LNJ4" s="466"/>
      <c r="LNK4" s="466"/>
      <c r="LNL4" s="466"/>
      <c r="LNM4" s="466"/>
      <c r="LNN4" s="466"/>
      <c r="LNO4" s="466"/>
      <c r="LNP4" s="466"/>
      <c r="LNQ4" s="466"/>
      <c r="LNR4" s="466"/>
      <c r="LNS4" s="466"/>
      <c r="LNT4" s="466"/>
      <c r="LNU4" s="466"/>
      <c r="LNV4" s="466"/>
      <c r="LNW4" s="466"/>
      <c r="LNX4" s="466"/>
      <c r="LNY4" s="466"/>
      <c r="LNZ4" s="466"/>
      <c r="LOA4" s="466"/>
      <c r="LOB4" s="466"/>
      <c r="LOC4" s="466"/>
      <c r="LOD4" s="466"/>
      <c r="LOE4" s="466"/>
      <c r="LOF4" s="466"/>
      <c r="LOG4" s="466"/>
      <c r="LOH4" s="466"/>
      <c r="LOI4" s="466"/>
      <c r="LOJ4" s="466"/>
      <c r="LOK4" s="466"/>
      <c r="LOL4" s="466"/>
      <c r="LOM4" s="466"/>
      <c r="LON4" s="466"/>
      <c r="LOO4" s="466"/>
      <c r="LOP4" s="466"/>
      <c r="LOQ4" s="466"/>
      <c r="LOR4" s="466"/>
      <c r="LOS4" s="466"/>
      <c r="LOT4" s="466"/>
      <c r="LOU4" s="466"/>
      <c r="LOV4" s="466"/>
      <c r="LOW4" s="466"/>
      <c r="LOX4" s="466"/>
      <c r="LOY4" s="466"/>
      <c r="LOZ4" s="466"/>
      <c r="LPA4" s="466"/>
      <c r="LPB4" s="466"/>
      <c r="LPC4" s="466"/>
      <c r="LPD4" s="466"/>
      <c r="LPE4" s="466"/>
      <c r="LPF4" s="466"/>
      <c r="LPG4" s="466"/>
      <c r="LPH4" s="466"/>
      <c r="LPI4" s="466"/>
      <c r="LPJ4" s="466"/>
      <c r="LPK4" s="466"/>
      <c r="LPL4" s="466"/>
      <c r="LPM4" s="466"/>
      <c r="LPN4" s="466"/>
      <c r="LPO4" s="466"/>
      <c r="LPP4" s="466"/>
      <c r="LPQ4" s="466"/>
      <c r="LPR4" s="466"/>
      <c r="LPS4" s="466"/>
      <c r="LPT4" s="466"/>
      <c r="LPU4" s="466"/>
      <c r="LPV4" s="466"/>
      <c r="LPW4" s="466"/>
      <c r="LPX4" s="466"/>
      <c r="LPY4" s="466"/>
      <c r="LPZ4" s="466"/>
      <c r="LQA4" s="466"/>
      <c r="LQB4" s="466"/>
      <c r="LQC4" s="466"/>
      <c r="LQD4" s="466"/>
      <c r="LQE4" s="466"/>
      <c r="LQF4" s="466"/>
      <c r="LQG4" s="466"/>
      <c r="LQH4" s="466"/>
      <c r="LQI4" s="466"/>
      <c r="LQJ4" s="466"/>
      <c r="LQK4" s="466"/>
      <c r="LQL4" s="466"/>
      <c r="LQM4" s="466"/>
      <c r="LQN4" s="466"/>
      <c r="LQO4" s="466"/>
      <c r="LQP4" s="466"/>
      <c r="LQQ4" s="466"/>
      <c r="LQR4" s="466"/>
      <c r="LQS4" s="466"/>
      <c r="LQT4" s="466"/>
      <c r="LQU4" s="466"/>
      <c r="LQV4" s="466"/>
      <c r="LQW4" s="466"/>
      <c r="LQX4" s="466"/>
      <c r="LQY4" s="466"/>
      <c r="LQZ4" s="466"/>
      <c r="LRA4" s="466"/>
      <c r="LRB4" s="466"/>
      <c r="LRC4" s="466"/>
      <c r="LRD4" s="466"/>
      <c r="LRE4" s="466"/>
      <c r="LRF4" s="466"/>
      <c r="LRG4" s="466"/>
      <c r="LRH4" s="466"/>
      <c r="LRI4" s="466"/>
      <c r="LRJ4" s="466"/>
      <c r="LRK4" s="466"/>
      <c r="LRL4" s="466"/>
      <c r="LRM4" s="466"/>
      <c r="LRN4" s="466"/>
      <c r="LRO4" s="466"/>
      <c r="LRP4" s="466"/>
      <c r="LRQ4" s="466"/>
      <c r="LRR4" s="466"/>
      <c r="LRS4" s="466"/>
      <c r="LRT4" s="466"/>
      <c r="LRU4" s="466"/>
      <c r="LRV4" s="466"/>
      <c r="LRW4" s="466"/>
      <c r="LRX4" s="466"/>
      <c r="LRY4" s="466"/>
      <c r="LRZ4" s="466"/>
      <c r="LSA4" s="466"/>
      <c r="LSB4" s="466"/>
      <c r="LSC4" s="466"/>
      <c r="LSD4" s="466"/>
      <c r="LSE4" s="466"/>
      <c r="LSF4" s="466"/>
      <c r="LSG4" s="466"/>
      <c r="LSH4" s="466"/>
      <c r="LSI4" s="466"/>
      <c r="LSJ4" s="466"/>
      <c r="LSK4" s="466"/>
      <c r="LSL4" s="466"/>
      <c r="LSM4" s="466"/>
      <c r="LSN4" s="466"/>
      <c r="LSO4" s="466"/>
      <c r="LSP4" s="466"/>
      <c r="LSQ4" s="466"/>
      <c r="LSR4" s="466"/>
      <c r="LSS4" s="466"/>
      <c r="LST4" s="466"/>
      <c r="LSU4" s="466"/>
      <c r="LSV4" s="466"/>
      <c r="LSW4" s="466"/>
      <c r="LSX4" s="466"/>
      <c r="LSY4" s="466"/>
      <c r="LSZ4" s="466"/>
      <c r="LTA4" s="466"/>
      <c r="LTB4" s="466"/>
      <c r="LTC4" s="466"/>
      <c r="LTD4" s="466"/>
      <c r="LTE4" s="466"/>
      <c r="LTF4" s="466"/>
      <c r="LTG4" s="466"/>
      <c r="LTH4" s="466"/>
      <c r="LTI4" s="466"/>
      <c r="LTJ4" s="466"/>
      <c r="LTK4" s="466"/>
      <c r="LTL4" s="466"/>
      <c r="LTM4" s="466"/>
      <c r="LTN4" s="466"/>
      <c r="LTO4" s="466"/>
      <c r="LTP4" s="466"/>
      <c r="LTQ4" s="466"/>
      <c r="LTR4" s="466"/>
      <c r="LTS4" s="466"/>
      <c r="LTT4" s="466"/>
      <c r="LTU4" s="466"/>
      <c r="LTV4" s="466"/>
      <c r="LTW4" s="466"/>
      <c r="LTX4" s="466"/>
      <c r="LTY4" s="466"/>
      <c r="LTZ4" s="466"/>
      <c r="LUA4" s="466"/>
      <c r="LUB4" s="466"/>
      <c r="LUC4" s="466"/>
      <c r="LUD4" s="466"/>
      <c r="LUE4" s="466"/>
      <c r="LUF4" s="466"/>
      <c r="LUG4" s="466"/>
      <c r="LUH4" s="466"/>
      <c r="LUI4" s="466"/>
      <c r="LUJ4" s="466"/>
      <c r="LUK4" s="466"/>
      <c r="LUL4" s="466"/>
      <c r="LUM4" s="466"/>
      <c r="LUN4" s="466"/>
      <c r="LUO4" s="466"/>
      <c r="LUP4" s="466"/>
      <c r="LUQ4" s="466"/>
      <c r="LUR4" s="466"/>
      <c r="LUS4" s="466"/>
      <c r="LUT4" s="466"/>
      <c r="LUU4" s="466"/>
      <c r="LUV4" s="466"/>
      <c r="LUW4" s="466"/>
      <c r="LUX4" s="466"/>
      <c r="LUY4" s="466"/>
      <c r="LUZ4" s="466"/>
      <c r="LVA4" s="466"/>
      <c r="LVB4" s="466"/>
      <c r="LVC4" s="466"/>
      <c r="LVD4" s="466"/>
      <c r="LVE4" s="466"/>
      <c r="LVF4" s="466"/>
      <c r="LVG4" s="466"/>
      <c r="LVH4" s="466"/>
      <c r="LVI4" s="466"/>
      <c r="LVJ4" s="466"/>
      <c r="LVK4" s="466"/>
      <c r="LVL4" s="466"/>
      <c r="LVM4" s="466"/>
      <c r="LVN4" s="466"/>
      <c r="LVO4" s="466"/>
      <c r="LVP4" s="466"/>
      <c r="LVQ4" s="466"/>
      <c r="LVR4" s="466"/>
      <c r="LVS4" s="466"/>
      <c r="LVT4" s="466"/>
      <c r="LVU4" s="466"/>
      <c r="LVV4" s="466"/>
      <c r="LVW4" s="466"/>
      <c r="LVX4" s="466"/>
      <c r="LVY4" s="466"/>
      <c r="LVZ4" s="466"/>
      <c r="LWA4" s="466"/>
      <c r="LWB4" s="466"/>
      <c r="LWC4" s="466"/>
      <c r="LWD4" s="466"/>
      <c r="LWE4" s="466"/>
      <c r="LWF4" s="466"/>
      <c r="LWG4" s="466"/>
      <c r="LWH4" s="466"/>
      <c r="LWI4" s="466"/>
      <c r="LWJ4" s="466"/>
      <c r="LWK4" s="466"/>
      <c r="LWL4" s="466"/>
      <c r="LWM4" s="466"/>
      <c r="LWN4" s="466"/>
      <c r="LWO4" s="466"/>
      <c r="LWP4" s="466"/>
      <c r="LWQ4" s="466"/>
      <c r="LWR4" s="466"/>
      <c r="LWS4" s="466"/>
      <c r="LWT4" s="466"/>
      <c r="LWU4" s="466"/>
      <c r="LWV4" s="466"/>
      <c r="LWW4" s="466"/>
      <c r="LWX4" s="466"/>
      <c r="LWY4" s="466"/>
      <c r="LWZ4" s="466"/>
      <c r="LXA4" s="466"/>
      <c r="LXB4" s="466"/>
      <c r="LXC4" s="466"/>
      <c r="LXD4" s="466"/>
      <c r="LXE4" s="466"/>
      <c r="LXF4" s="466"/>
      <c r="LXG4" s="466"/>
      <c r="LXH4" s="466"/>
      <c r="LXI4" s="466"/>
      <c r="LXJ4" s="466"/>
      <c r="LXK4" s="466"/>
      <c r="LXL4" s="466"/>
      <c r="LXM4" s="466"/>
      <c r="LXN4" s="466"/>
      <c r="LXO4" s="466"/>
      <c r="LXP4" s="466"/>
      <c r="LXQ4" s="466"/>
      <c r="LXR4" s="466"/>
      <c r="LXS4" s="466"/>
      <c r="LXT4" s="466"/>
      <c r="LXU4" s="466"/>
      <c r="LXV4" s="466"/>
      <c r="LXW4" s="466"/>
      <c r="LXX4" s="466"/>
      <c r="LXY4" s="466"/>
      <c r="LXZ4" s="466"/>
      <c r="LYA4" s="466"/>
      <c r="LYB4" s="466"/>
      <c r="LYC4" s="466"/>
      <c r="LYD4" s="466"/>
      <c r="LYE4" s="466"/>
      <c r="LYF4" s="466"/>
      <c r="LYG4" s="466"/>
      <c r="LYH4" s="466"/>
      <c r="LYI4" s="466"/>
      <c r="LYJ4" s="466"/>
      <c r="LYK4" s="466"/>
      <c r="LYL4" s="466"/>
      <c r="LYM4" s="466"/>
      <c r="LYN4" s="466"/>
      <c r="LYO4" s="466"/>
      <c r="LYP4" s="466"/>
      <c r="LYQ4" s="466"/>
      <c r="LYR4" s="466"/>
      <c r="LYS4" s="466"/>
      <c r="LYT4" s="466"/>
      <c r="LYU4" s="466"/>
      <c r="LYV4" s="466"/>
      <c r="LYW4" s="466"/>
      <c r="LYX4" s="466"/>
      <c r="LYY4" s="466"/>
      <c r="LYZ4" s="466"/>
      <c r="LZA4" s="466"/>
      <c r="LZB4" s="466"/>
      <c r="LZC4" s="466"/>
      <c r="LZD4" s="466"/>
      <c r="LZE4" s="466"/>
      <c r="LZF4" s="466"/>
      <c r="LZG4" s="466"/>
      <c r="LZH4" s="466"/>
      <c r="LZI4" s="466"/>
      <c r="LZJ4" s="466"/>
      <c r="LZK4" s="466"/>
      <c r="LZL4" s="466"/>
      <c r="LZM4" s="466"/>
      <c r="LZN4" s="466"/>
      <c r="LZO4" s="466"/>
      <c r="LZP4" s="466"/>
      <c r="LZQ4" s="466"/>
      <c r="LZR4" s="466"/>
      <c r="LZS4" s="466"/>
      <c r="LZT4" s="466"/>
      <c r="LZU4" s="466"/>
      <c r="LZV4" s="466"/>
      <c r="LZW4" s="466"/>
      <c r="LZX4" s="466"/>
      <c r="LZY4" s="466"/>
      <c r="LZZ4" s="466"/>
      <c r="MAA4" s="466"/>
      <c r="MAB4" s="466"/>
      <c r="MAC4" s="466"/>
      <c r="MAD4" s="466"/>
      <c r="MAE4" s="466"/>
      <c r="MAF4" s="466"/>
      <c r="MAG4" s="466"/>
      <c r="MAH4" s="466"/>
      <c r="MAI4" s="466"/>
      <c r="MAJ4" s="466"/>
      <c r="MAK4" s="466"/>
      <c r="MAL4" s="466"/>
      <c r="MAM4" s="466"/>
      <c r="MAN4" s="466"/>
      <c r="MAO4" s="466"/>
      <c r="MAP4" s="466"/>
      <c r="MAQ4" s="466"/>
      <c r="MAR4" s="466"/>
      <c r="MAS4" s="466"/>
      <c r="MAT4" s="466"/>
      <c r="MAU4" s="466"/>
      <c r="MAV4" s="466"/>
      <c r="MAW4" s="466"/>
      <c r="MAX4" s="466"/>
      <c r="MAY4" s="466"/>
      <c r="MAZ4" s="466"/>
      <c r="MBA4" s="466"/>
      <c r="MBB4" s="466"/>
      <c r="MBC4" s="466"/>
      <c r="MBD4" s="466"/>
      <c r="MBE4" s="466"/>
      <c r="MBF4" s="466"/>
      <c r="MBG4" s="466"/>
      <c r="MBH4" s="466"/>
      <c r="MBI4" s="466"/>
      <c r="MBJ4" s="466"/>
      <c r="MBK4" s="466"/>
      <c r="MBL4" s="466"/>
      <c r="MBM4" s="466"/>
      <c r="MBN4" s="466"/>
      <c r="MBO4" s="466"/>
      <c r="MBP4" s="466"/>
      <c r="MBQ4" s="466"/>
      <c r="MBR4" s="466"/>
      <c r="MBS4" s="466"/>
      <c r="MBT4" s="466"/>
      <c r="MBU4" s="466"/>
      <c r="MBV4" s="466"/>
      <c r="MBW4" s="466"/>
      <c r="MBX4" s="466"/>
      <c r="MBY4" s="466"/>
      <c r="MBZ4" s="466"/>
      <c r="MCA4" s="466"/>
      <c r="MCB4" s="466"/>
      <c r="MCC4" s="466"/>
      <c r="MCD4" s="466"/>
      <c r="MCE4" s="466"/>
      <c r="MCF4" s="466"/>
      <c r="MCG4" s="466"/>
      <c r="MCH4" s="466"/>
      <c r="MCI4" s="466"/>
      <c r="MCJ4" s="466"/>
      <c r="MCK4" s="466"/>
      <c r="MCL4" s="466"/>
      <c r="MCM4" s="466"/>
      <c r="MCN4" s="466"/>
      <c r="MCO4" s="466"/>
      <c r="MCP4" s="466"/>
      <c r="MCQ4" s="466"/>
      <c r="MCR4" s="466"/>
      <c r="MCS4" s="466"/>
      <c r="MCT4" s="466"/>
      <c r="MCU4" s="466"/>
      <c r="MCV4" s="466"/>
      <c r="MCW4" s="466"/>
      <c r="MCX4" s="466"/>
      <c r="MCY4" s="466"/>
      <c r="MCZ4" s="466"/>
      <c r="MDA4" s="466"/>
      <c r="MDB4" s="466"/>
      <c r="MDC4" s="466"/>
      <c r="MDD4" s="466"/>
      <c r="MDE4" s="466"/>
      <c r="MDF4" s="466"/>
      <c r="MDG4" s="466"/>
      <c r="MDH4" s="466"/>
      <c r="MDI4" s="466"/>
      <c r="MDJ4" s="466"/>
      <c r="MDK4" s="466"/>
      <c r="MDL4" s="466"/>
      <c r="MDM4" s="466"/>
      <c r="MDN4" s="466"/>
      <c r="MDO4" s="466"/>
      <c r="MDP4" s="466"/>
      <c r="MDQ4" s="466"/>
      <c r="MDR4" s="466"/>
      <c r="MDS4" s="466"/>
      <c r="MDT4" s="466"/>
      <c r="MDU4" s="466"/>
      <c r="MDV4" s="466"/>
      <c r="MDW4" s="466"/>
      <c r="MDX4" s="466"/>
      <c r="MDY4" s="466"/>
      <c r="MDZ4" s="466"/>
      <c r="MEA4" s="466"/>
      <c r="MEB4" s="466"/>
      <c r="MEC4" s="466"/>
      <c r="MED4" s="466"/>
      <c r="MEE4" s="466"/>
      <c r="MEF4" s="466"/>
      <c r="MEG4" s="466"/>
      <c r="MEH4" s="466"/>
      <c r="MEI4" s="466"/>
      <c r="MEJ4" s="466"/>
      <c r="MEK4" s="466"/>
      <c r="MEL4" s="466"/>
      <c r="MEM4" s="466"/>
      <c r="MEN4" s="466"/>
      <c r="MEO4" s="466"/>
      <c r="MEP4" s="466"/>
      <c r="MEQ4" s="466"/>
      <c r="MER4" s="466"/>
      <c r="MES4" s="466"/>
      <c r="MET4" s="466"/>
      <c r="MEU4" s="466"/>
      <c r="MEV4" s="466"/>
      <c r="MEW4" s="466"/>
      <c r="MEX4" s="466"/>
      <c r="MEY4" s="466"/>
      <c r="MEZ4" s="466"/>
      <c r="MFA4" s="466"/>
      <c r="MFB4" s="466"/>
      <c r="MFC4" s="466"/>
      <c r="MFD4" s="466"/>
      <c r="MFE4" s="466"/>
      <c r="MFF4" s="466"/>
      <c r="MFG4" s="466"/>
      <c r="MFH4" s="466"/>
      <c r="MFI4" s="466"/>
      <c r="MFJ4" s="466"/>
      <c r="MFK4" s="466"/>
      <c r="MFL4" s="466"/>
      <c r="MFM4" s="466"/>
      <c r="MFN4" s="466"/>
      <c r="MFO4" s="466"/>
      <c r="MFP4" s="466"/>
      <c r="MFQ4" s="466"/>
      <c r="MFR4" s="466"/>
      <c r="MFS4" s="466"/>
      <c r="MFT4" s="466"/>
      <c r="MFU4" s="466"/>
      <c r="MFV4" s="466"/>
      <c r="MFW4" s="466"/>
      <c r="MFX4" s="466"/>
      <c r="MFY4" s="466"/>
      <c r="MFZ4" s="466"/>
      <c r="MGA4" s="466"/>
      <c r="MGB4" s="466"/>
      <c r="MGC4" s="466"/>
      <c r="MGD4" s="466"/>
      <c r="MGE4" s="466"/>
      <c r="MGF4" s="466"/>
      <c r="MGG4" s="466"/>
      <c r="MGH4" s="466"/>
      <c r="MGI4" s="466"/>
      <c r="MGJ4" s="466"/>
      <c r="MGK4" s="466"/>
      <c r="MGL4" s="466"/>
      <c r="MGM4" s="466"/>
      <c r="MGN4" s="466"/>
      <c r="MGO4" s="466"/>
      <c r="MGP4" s="466"/>
      <c r="MGQ4" s="466"/>
      <c r="MGR4" s="466"/>
      <c r="MGS4" s="466"/>
      <c r="MGT4" s="466"/>
      <c r="MGU4" s="466"/>
      <c r="MGV4" s="466"/>
      <c r="MGW4" s="466"/>
      <c r="MGX4" s="466"/>
      <c r="MGY4" s="466"/>
      <c r="MGZ4" s="466"/>
      <c r="MHA4" s="466"/>
      <c r="MHB4" s="466"/>
      <c r="MHC4" s="466"/>
      <c r="MHD4" s="466"/>
      <c r="MHE4" s="466"/>
      <c r="MHF4" s="466"/>
      <c r="MHG4" s="466"/>
      <c r="MHH4" s="466"/>
      <c r="MHI4" s="466"/>
      <c r="MHJ4" s="466"/>
      <c r="MHK4" s="466"/>
      <c r="MHL4" s="466"/>
      <c r="MHM4" s="466"/>
      <c r="MHN4" s="466"/>
      <c r="MHO4" s="466"/>
      <c r="MHP4" s="466"/>
      <c r="MHQ4" s="466"/>
      <c r="MHR4" s="466"/>
      <c r="MHS4" s="466"/>
      <c r="MHT4" s="466"/>
      <c r="MHU4" s="466"/>
      <c r="MHV4" s="466"/>
      <c r="MHW4" s="466"/>
      <c r="MHX4" s="466"/>
      <c r="MHY4" s="466"/>
      <c r="MHZ4" s="466"/>
      <c r="MIA4" s="466"/>
      <c r="MIB4" s="466"/>
      <c r="MIC4" s="466"/>
      <c r="MID4" s="466"/>
      <c r="MIE4" s="466"/>
      <c r="MIF4" s="466"/>
      <c r="MIG4" s="466"/>
      <c r="MIH4" s="466"/>
      <c r="MII4" s="466"/>
      <c r="MIJ4" s="466"/>
      <c r="MIK4" s="466"/>
      <c r="MIL4" s="466"/>
      <c r="MIM4" s="466"/>
      <c r="MIN4" s="466"/>
      <c r="MIO4" s="466"/>
      <c r="MIP4" s="466"/>
      <c r="MIQ4" s="466"/>
      <c r="MIR4" s="466"/>
      <c r="MIS4" s="466"/>
      <c r="MIT4" s="466"/>
      <c r="MIU4" s="466"/>
      <c r="MIV4" s="466"/>
      <c r="MIW4" s="466"/>
      <c r="MIX4" s="466"/>
      <c r="MIY4" s="466"/>
      <c r="MIZ4" s="466"/>
      <c r="MJA4" s="466"/>
      <c r="MJB4" s="466"/>
      <c r="MJC4" s="466"/>
      <c r="MJD4" s="466"/>
      <c r="MJE4" s="466"/>
      <c r="MJF4" s="466"/>
      <c r="MJG4" s="466"/>
      <c r="MJH4" s="466"/>
      <c r="MJI4" s="466"/>
      <c r="MJJ4" s="466"/>
      <c r="MJK4" s="466"/>
      <c r="MJL4" s="466"/>
      <c r="MJM4" s="466"/>
      <c r="MJN4" s="466"/>
      <c r="MJO4" s="466"/>
      <c r="MJP4" s="466"/>
      <c r="MJQ4" s="466"/>
      <c r="MJR4" s="466"/>
      <c r="MJS4" s="466"/>
      <c r="MJT4" s="466"/>
      <c r="MJU4" s="466"/>
      <c r="MJV4" s="466"/>
      <c r="MJW4" s="466"/>
      <c r="MJX4" s="466"/>
      <c r="MJY4" s="466"/>
      <c r="MJZ4" s="466"/>
      <c r="MKA4" s="466"/>
      <c r="MKB4" s="466"/>
      <c r="MKC4" s="466"/>
      <c r="MKD4" s="466"/>
      <c r="MKE4" s="466"/>
      <c r="MKF4" s="466"/>
      <c r="MKG4" s="466"/>
      <c r="MKH4" s="466"/>
      <c r="MKI4" s="466"/>
      <c r="MKJ4" s="466"/>
      <c r="MKK4" s="466"/>
      <c r="MKL4" s="466"/>
      <c r="MKM4" s="466"/>
      <c r="MKN4" s="466"/>
      <c r="MKO4" s="466"/>
      <c r="MKP4" s="466"/>
      <c r="MKQ4" s="466"/>
      <c r="MKR4" s="466"/>
      <c r="MKS4" s="466"/>
      <c r="MKT4" s="466"/>
      <c r="MKU4" s="466"/>
      <c r="MKV4" s="466"/>
      <c r="MKW4" s="466"/>
      <c r="MKX4" s="466"/>
      <c r="MKY4" s="466"/>
      <c r="MKZ4" s="466"/>
      <c r="MLA4" s="466"/>
      <c r="MLB4" s="466"/>
      <c r="MLC4" s="466"/>
      <c r="MLD4" s="466"/>
      <c r="MLE4" s="466"/>
      <c r="MLF4" s="466"/>
      <c r="MLG4" s="466"/>
      <c r="MLH4" s="466"/>
      <c r="MLI4" s="466"/>
      <c r="MLJ4" s="466"/>
      <c r="MLK4" s="466"/>
      <c r="MLL4" s="466"/>
      <c r="MLM4" s="466"/>
      <c r="MLN4" s="466"/>
      <c r="MLO4" s="466"/>
      <c r="MLP4" s="466"/>
      <c r="MLQ4" s="466"/>
      <c r="MLR4" s="466"/>
      <c r="MLS4" s="466"/>
      <c r="MLT4" s="466"/>
      <c r="MLU4" s="466"/>
      <c r="MLV4" s="466"/>
      <c r="MLW4" s="466"/>
      <c r="MLX4" s="466"/>
      <c r="MLY4" s="466"/>
      <c r="MLZ4" s="466"/>
      <c r="MMA4" s="466"/>
      <c r="MMB4" s="466"/>
      <c r="MMC4" s="466"/>
      <c r="MMD4" s="466"/>
      <c r="MME4" s="466"/>
      <c r="MMF4" s="466"/>
      <c r="MMG4" s="466"/>
      <c r="MMH4" s="466"/>
      <c r="MMI4" s="466"/>
      <c r="MMJ4" s="466"/>
      <c r="MMK4" s="466"/>
      <c r="MML4" s="466"/>
      <c r="MMM4" s="466"/>
      <c r="MMN4" s="466"/>
      <c r="MMO4" s="466"/>
      <c r="MMP4" s="466"/>
      <c r="MMQ4" s="466"/>
      <c r="MMR4" s="466"/>
      <c r="MMS4" s="466"/>
      <c r="MMT4" s="466"/>
      <c r="MMU4" s="466"/>
      <c r="MMV4" s="466"/>
      <c r="MMW4" s="466"/>
      <c r="MMX4" s="466"/>
      <c r="MMY4" s="466"/>
      <c r="MMZ4" s="466"/>
      <c r="MNA4" s="466"/>
      <c r="MNB4" s="466"/>
      <c r="MNC4" s="466"/>
      <c r="MND4" s="466"/>
      <c r="MNE4" s="466"/>
      <c r="MNF4" s="466"/>
      <c r="MNG4" s="466"/>
      <c r="MNH4" s="466"/>
      <c r="MNI4" s="466"/>
      <c r="MNJ4" s="466"/>
      <c r="MNK4" s="466"/>
      <c r="MNL4" s="466"/>
      <c r="MNM4" s="466"/>
      <c r="MNN4" s="466"/>
      <c r="MNO4" s="466"/>
      <c r="MNP4" s="466"/>
      <c r="MNQ4" s="466"/>
      <c r="MNR4" s="466"/>
      <c r="MNS4" s="466"/>
      <c r="MNT4" s="466"/>
      <c r="MNU4" s="466"/>
      <c r="MNV4" s="466"/>
      <c r="MNW4" s="466"/>
      <c r="MNX4" s="466"/>
      <c r="MNY4" s="466"/>
      <c r="MNZ4" s="466"/>
      <c r="MOA4" s="466"/>
      <c r="MOB4" s="466"/>
      <c r="MOC4" s="466"/>
      <c r="MOD4" s="466"/>
      <c r="MOE4" s="466"/>
      <c r="MOF4" s="466"/>
      <c r="MOG4" s="466"/>
      <c r="MOH4" s="466"/>
      <c r="MOI4" s="466"/>
      <c r="MOJ4" s="466"/>
      <c r="MOK4" s="466"/>
      <c r="MOL4" s="466"/>
      <c r="MOM4" s="466"/>
      <c r="MON4" s="466"/>
      <c r="MOO4" s="466"/>
      <c r="MOP4" s="466"/>
      <c r="MOQ4" s="466"/>
      <c r="MOR4" s="466"/>
      <c r="MOS4" s="466"/>
      <c r="MOT4" s="466"/>
      <c r="MOU4" s="466"/>
      <c r="MOV4" s="466"/>
      <c r="MOW4" s="466"/>
      <c r="MOX4" s="466"/>
      <c r="MOY4" s="466"/>
      <c r="MOZ4" s="466"/>
      <c r="MPA4" s="466"/>
      <c r="MPB4" s="466"/>
      <c r="MPC4" s="466"/>
      <c r="MPD4" s="466"/>
      <c r="MPE4" s="466"/>
      <c r="MPF4" s="466"/>
      <c r="MPG4" s="466"/>
      <c r="MPH4" s="466"/>
      <c r="MPI4" s="466"/>
      <c r="MPJ4" s="466"/>
      <c r="MPK4" s="466"/>
      <c r="MPL4" s="466"/>
      <c r="MPM4" s="466"/>
      <c r="MPN4" s="466"/>
      <c r="MPO4" s="466"/>
      <c r="MPP4" s="466"/>
      <c r="MPQ4" s="466"/>
      <c r="MPR4" s="466"/>
      <c r="MPS4" s="466"/>
      <c r="MPT4" s="466"/>
      <c r="MPU4" s="466"/>
      <c r="MPV4" s="466"/>
      <c r="MPW4" s="466"/>
      <c r="MPX4" s="466"/>
      <c r="MPY4" s="466"/>
      <c r="MPZ4" s="466"/>
      <c r="MQA4" s="466"/>
      <c r="MQB4" s="466"/>
      <c r="MQC4" s="466"/>
      <c r="MQD4" s="466"/>
      <c r="MQE4" s="466"/>
      <c r="MQF4" s="466"/>
      <c r="MQG4" s="466"/>
      <c r="MQH4" s="466"/>
      <c r="MQI4" s="466"/>
      <c r="MQJ4" s="466"/>
      <c r="MQK4" s="466"/>
      <c r="MQL4" s="466"/>
      <c r="MQM4" s="466"/>
      <c r="MQN4" s="466"/>
      <c r="MQO4" s="466"/>
      <c r="MQP4" s="466"/>
      <c r="MQQ4" s="466"/>
      <c r="MQR4" s="466"/>
      <c r="MQS4" s="466"/>
      <c r="MQT4" s="466"/>
      <c r="MQU4" s="466"/>
      <c r="MQV4" s="466"/>
      <c r="MQW4" s="466"/>
      <c r="MQX4" s="466"/>
      <c r="MQY4" s="466"/>
      <c r="MQZ4" s="466"/>
      <c r="MRA4" s="466"/>
      <c r="MRB4" s="466"/>
      <c r="MRC4" s="466"/>
      <c r="MRD4" s="466"/>
      <c r="MRE4" s="466"/>
      <c r="MRF4" s="466"/>
      <c r="MRG4" s="466"/>
      <c r="MRH4" s="466"/>
      <c r="MRI4" s="466"/>
      <c r="MRJ4" s="466"/>
      <c r="MRK4" s="466"/>
      <c r="MRL4" s="466"/>
      <c r="MRM4" s="466"/>
      <c r="MRN4" s="466"/>
      <c r="MRO4" s="466"/>
      <c r="MRP4" s="466"/>
      <c r="MRQ4" s="466"/>
      <c r="MRR4" s="466"/>
      <c r="MRS4" s="466"/>
      <c r="MRT4" s="466"/>
      <c r="MRU4" s="466"/>
      <c r="MRV4" s="466"/>
      <c r="MRW4" s="466"/>
      <c r="MRX4" s="466"/>
      <c r="MRY4" s="466"/>
      <c r="MRZ4" s="466"/>
      <c r="MSA4" s="466"/>
      <c r="MSB4" s="466"/>
      <c r="MSC4" s="466"/>
      <c r="MSD4" s="466"/>
      <c r="MSE4" s="466"/>
      <c r="MSF4" s="466"/>
      <c r="MSG4" s="466"/>
      <c r="MSH4" s="466"/>
      <c r="MSI4" s="466"/>
      <c r="MSJ4" s="466"/>
      <c r="MSK4" s="466"/>
      <c r="MSL4" s="466"/>
      <c r="MSM4" s="466"/>
      <c r="MSN4" s="466"/>
      <c r="MSO4" s="466"/>
      <c r="MSP4" s="466"/>
      <c r="MSQ4" s="466"/>
      <c r="MSR4" s="466"/>
      <c r="MSS4" s="466"/>
      <c r="MST4" s="466"/>
      <c r="MSU4" s="466"/>
      <c r="MSV4" s="466"/>
      <c r="MSW4" s="466"/>
      <c r="MSX4" s="466"/>
      <c r="MSY4" s="466"/>
      <c r="MSZ4" s="466"/>
      <c r="MTA4" s="466"/>
      <c r="MTB4" s="466"/>
      <c r="MTC4" s="466"/>
      <c r="MTD4" s="466"/>
      <c r="MTE4" s="466"/>
      <c r="MTF4" s="466"/>
      <c r="MTG4" s="466"/>
      <c r="MTH4" s="466"/>
      <c r="MTI4" s="466"/>
      <c r="MTJ4" s="466"/>
      <c r="MTK4" s="466"/>
      <c r="MTL4" s="466"/>
      <c r="MTM4" s="466"/>
      <c r="MTN4" s="466"/>
      <c r="MTO4" s="466"/>
      <c r="MTP4" s="466"/>
      <c r="MTQ4" s="466"/>
      <c r="MTR4" s="466"/>
      <c r="MTS4" s="466"/>
      <c r="MTT4" s="466"/>
      <c r="MTU4" s="466"/>
      <c r="MTV4" s="466"/>
      <c r="MTW4" s="466"/>
      <c r="MTX4" s="466"/>
      <c r="MTY4" s="466"/>
      <c r="MTZ4" s="466"/>
      <c r="MUA4" s="466"/>
      <c r="MUB4" s="466"/>
      <c r="MUC4" s="466"/>
      <c r="MUD4" s="466"/>
      <c r="MUE4" s="466"/>
      <c r="MUF4" s="466"/>
      <c r="MUG4" s="466"/>
      <c r="MUH4" s="466"/>
      <c r="MUI4" s="466"/>
      <c r="MUJ4" s="466"/>
      <c r="MUK4" s="466"/>
      <c r="MUL4" s="466"/>
      <c r="MUM4" s="466"/>
      <c r="MUN4" s="466"/>
      <c r="MUO4" s="466"/>
      <c r="MUP4" s="466"/>
      <c r="MUQ4" s="466"/>
      <c r="MUR4" s="466"/>
      <c r="MUS4" s="466"/>
      <c r="MUT4" s="466"/>
      <c r="MUU4" s="466"/>
      <c r="MUV4" s="466"/>
      <c r="MUW4" s="466"/>
      <c r="MUX4" s="466"/>
      <c r="MUY4" s="466"/>
      <c r="MUZ4" s="466"/>
      <c r="MVA4" s="466"/>
      <c r="MVB4" s="466"/>
      <c r="MVC4" s="466"/>
      <c r="MVD4" s="466"/>
      <c r="MVE4" s="466"/>
      <c r="MVF4" s="466"/>
      <c r="MVG4" s="466"/>
      <c r="MVH4" s="466"/>
      <c r="MVI4" s="466"/>
      <c r="MVJ4" s="466"/>
      <c r="MVK4" s="466"/>
      <c r="MVL4" s="466"/>
      <c r="MVM4" s="466"/>
      <c r="MVN4" s="466"/>
      <c r="MVO4" s="466"/>
      <c r="MVP4" s="466"/>
      <c r="MVQ4" s="466"/>
      <c r="MVR4" s="466"/>
      <c r="MVS4" s="466"/>
      <c r="MVT4" s="466"/>
      <c r="MVU4" s="466"/>
      <c r="MVV4" s="466"/>
      <c r="MVW4" s="466"/>
      <c r="MVX4" s="466"/>
      <c r="MVY4" s="466"/>
      <c r="MVZ4" s="466"/>
      <c r="MWA4" s="466"/>
      <c r="MWB4" s="466"/>
      <c r="MWC4" s="466"/>
      <c r="MWD4" s="466"/>
      <c r="MWE4" s="466"/>
      <c r="MWF4" s="466"/>
      <c r="MWG4" s="466"/>
      <c r="MWH4" s="466"/>
      <c r="MWI4" s="466"/>
      <c r="MWJ4" s="466"/>
      <c r="MWK4" s="466"/>
      <c r="MWL4" s="466"/>
      <c r="MWM4" s="466"/>
      <c r="MWN4" s="466"/>
      <c r="MWO4" s="466"/>
      <c r="MWP4" s="466"/>
      <c r="MWQ4" s="466"/>
      <c r="MWR4" s="466"/>
      <c r="MWS4" s="466"/>
      <c r="MWT4" s="466"/>
      <c r="MWU4" s="466"/>
      <c r="MWV4" s="466"/>
      <c r="MWW4" s="466"/>
      <c r="MWX4" s="466"/>
      <c r="MWY4" s="466"/>
      <c r="MWZ4" s="466"/>
      <c r="MXA4" s="466"/>
      <c r="MXB4" s="466"/>
      <c r="MXC4" s="466"/>
      <c r="MXD4" s="466"/>
      <c r="MXE4" s="466"/>
      <c r="MXF4" s="466"/>
      <c r="MXG4" s="466"/>
      <c r="MXH4" s="466"/>
      <c r="MXI4" s="466"/>
      <c r="MXJ4" s="466"/>
      <c r="MXK4" s="466"/>
      <c r="MXL4" s="466"/>
      <c r="MXM4" s="466"/>
      <c r="MXN4" s="466"/>
      <c r="MXO4" s="466"/>
      <c r="MXP4" s="466"/>
      <c r="MXQ4" s="466"/>
      <c r="MXR4" s="466"/>
      <c r="MXS4" s="466"/>
      <c r="MXT4" s="466"/>
      <c r="MXU4" s="466"/>
      <c r="MXV4" s="466"/>
      <c r="MXW4" s="466"/>
      <c r="MXX4" s="466"/>
      <c r="MXY4" s="466"/>
      <c r="MXZ4" s="466"/>
      <c r="MYA4" s="466"/>
      <c r="MYB4" s="466"/>
      <c r="MYC4" s="466"/>
      <c r="MYD4" s="466"/>
      <c r="MYE4" s="466"/>
      <c r="MYF4" s="466"/>
      <c r="MYG4" s="466"/>
      <c r="MYH4" s="466"/>
      <c r="MYI4" s="466"/>
      <c r="MYJ4" s="466"/>
      <c r="MYK4" s="466"/>
      <c r="MYL4" s="466"/>
      <c r="MYM4" s="466"/>
      <c r="MYN4" s="466"/>
      <c r="MYO4" s="466"/>
      <c r="MYP4" s="466"/>
      <c r="MYQ4" s="466"/>
      <c r="MYR4" s="466"/>
      <c r="MYS4" s="466"/>
      <c r="MYT4" s="466"/>
      <c r="MYU4" s="466"/>
      <c r="MYV4" s="466"/>
      <c r="MYW4" s="466"/>
      <c r="MYX4" s="466"/>
      <c r="MYY4" s="466"/>
      <c r="MYZ4" s="466"/>
      <c r="MZA4" s="466"/>
      <c r="MZB4" s="466"/>
      <c r="MZC4" s="466"/>
      <c r="MZD4" s="466"/>
      <c r="MZE4" s="466"/>
      <c r="MZF4" s="466"/>
      <c r="MZG4" s="466"/>
      <c r="MZH4" s="466"/>
      <c r="MZI4" s="466"/>
      <c r="MZJ4" s="466"/>
      <c r="MZK4" s="466"/>
      <c r="MZL4" s="466"/>
      <c r="MZM4" s="466"/>
      <c r="MZN4" s="466"/>
      <c r="MZO4" s="466"/>
      <c r="MZP4" s="466"/>
      <c r="MZQ4" s="466"/>
      <c r="MZR4" s="466"/>
      <c r="MZS4" s="466"/>
      <c r="MZT4" s="466"/>
      <c r="MZU4" s="466"/>
      <c r="MZV4" s="466"/>
      <c r="MZW4" s="466"/>
      <c r="MZX4" s="466"/>
      <c r="MZY4" s="466"/>
      <c r="MZZ4" s="466"/>
      <c r="NAA4" s="466"/>
      <c r="NAB4" s="466"/>
      <c r="NAC4" s="466"/>
      <c r="NAD4" s="466"/>
      <c r="NAE4" s="466"/>
      <c r="NAF4" s="466"/>
      <c r="NAG4" s="466"/>
      <c r="NAH4" s="466"/>
      <c r="NAI4" s="466"/>
      <c r="NAJ4" s="466"/>
      <c r="NAK4" s="466"/>
      <c r="NAL4" s="466"/>
      <c r="NAM4" s="466"/>
      <c r="NAN4" s="466"/>
      <c r="NAO4" s="466"/>
      <c r="NAP4" s="466"/>
      <c r="NAQ4" s="466"/>
      <c r="NAR4" s="466"/>
      <c r="NAS4" s="466"/>
      <c r="NAT4" s="466"/>
      <c r="NAU4" s="466"/>
      <c r="NAV4" s="466"/>
      <c r="NAW4" s="466"/>
      <c r="NAX4" s="466"/>
      <c r="NAY4" s="466"/>
      <c r="NAZ4" s="466"/>
      <c r="NBA4" s="466"/>
      <c r="NBB4" s="466"/>
      <c r="NBC4" s="466"/>
      <c r="NBD4" s="466"/>
      <c r="NBE4" s="466"/>
      <c r="NBF4" s="466"/>
      <c r="NBG4" s="466"/>
      <c r="NBH4" s="466"/>
      <c r="NBI4" s="466"/>
      <c r="NBJ4" s="466"/>
      <c r="NBK4" s="466"/>
      <c r="NBL4" s="466"/>
      <c r="NBM4" s="466"/>
      <c r="NBN4" s="466"/>
      <c r="NBO4" s="466"/>
      <c r="NBP4" s="466"/>
      <c r="NBQ4" s="466"/>
      <c r="NBR4" s="466"/>
      <c r="NBS4" s="466"/>
      <c r="NBT4" s="466"/>
      <c r="NBU4" s="466"/>
      <c r="NBV4" s="466"/>
      <c r="NBW4" s="466"/>
      <c r="NBX4" s="466"/>
      <c r="NBY4" s="466"/>
      <c r="NBZ4" s="466"/>
      <c r="NCA4" s="466"/>
      <c r="NCB4" s="466"/>
      <c r="NCC4" s="466"/>
      <c r="NCD4" s="466"/>
      <c r="NCE4" s="466"/>
      <c r="NCF4" s="466"/>
      <c r="NCG4" s="466"/>
      <c r="NCH4" s="466"/>
      <c r="NCI4" s="466"/>
      <c r="NCJ4" s="466"/>
      <c r="NCK4" s="466"/>
      <c r="NCL4" s="466"/>
      <c r="NCM4" s="466"/>
      <c r="NCN4" s="466"/>
      <c r="NCO4" s="466"/>
      <c r="NCP4" s="466"/>
      <c r="NCQ4" s="466"/>
      <c r="NCR4" s="466"/>
      <c r="NCS4" s="466"/>
      <c r="NCT4" s="466"/>
      <c r="NCU4" s="466"/>
      <c r="NCV4" s="466"/>
      <c r="NCW4" s="466"/>
      <c r="NCX4" s="466"/>
      <c r="NCY4" s="466"/>
      <c r="NCZ4" s="466"/>
      <c r="NDA4" s="466"/>
      <c r="NDB4" s="466"/>
      <c r="NDC4" s="466"/>
      <c r="NDD4" s="466"/>
      <c r="NDE4" s="466"/>
      <c r="NDF4" s="466"/>
      <c r="NDG4" s="466"/>
      <c r="NDH4" s="466"/>
      <c r="NDI4" s="466"/>
      <c r="NDJ4" s="466"/>
      <c r="NDK4" s="466"/>
      <c r="NDL4" s="466"/>
      <c r="NDM4" s="466"/>
      <c r="NDN4" s="466"/>
      <c r="NDO4" s="466"/>
      <c r="NDP4" s="466"/>
      <c r="NDQ4" s="466"/>
      <c r="NDR4" s="466"/>
      <c r="NDS4" s="466"/>
      <c r="NDT4" s="466"/>
      <c r="NDU4" s="466"/>
      <c r="NDV4" s="466"/>
      <c r="NDW4" s="466"/>
      <c r="NDX4" s="466"/>
      <c r="NDY4" s="466"/>
      <c r="NDZ4" s="466"/>
      <c r="NEA4" s="466"/>
      <c r="NEB4" s="466"/>
      <c r="NEC4" s="466"/>
      <c r="NED4" s="466"/>
      <c r="NEE4" s="466"/>
      <c r="NEF4" s="466"/>
      <c r="NEG4" s="466"/>
      <c r="NEH4" s="466"/>
      <c r="NEI4" s="466"/>
      <c r="NEJ4" s="466"/>
      <c r="NEK4" s="466"/>
      <c r="NEL4" s="466"/>
      <c r="NEM4" s="466"/>
      <c r="NEN4" s="466"/>
      <c r="NEO4" s="466"/>
      <c r="NEP4" s="466"/>
      <c r="NEQ4" s="466"/>
      <c r="NER4" s="466"/>
      <c r="NES4" s="466"/>
      <c r="NET4" s="466"/>
      <c r="NEU4" s="466"/>
      <c r="NEV4" s="466"/>
      <c r="NEW4" s="466"/>
      <c r="NEX4" s="466"/>
      <c r="NEY4" s="466"/>
      <c r="NEZ4" s="466"/>
      <c r="NFA4" s="466"/>
      <c r="NFB4" s="466"/>
      <c r="NFC4" s="466"/>
      <c r="NFD4" s="466"/>
      <c r="NFE4" s="466"/>
      <c r="NFF4" s="466"/>
      <c r="NFG4" s="466"/>
      <c r="NFH4" s="466"/>
      <c r="NFI4" s="466"/>
      <c r="NFJ4" s="466"/>
      <c r="NFK4" s="466"/>
      <c r="NFL4" s="466"/>
      <c r="NFM4" s="466"/>
      <c r="NFN4" s="466"/>
      <c r="NFO4" s="466"/>
      <c r="NFP4" s="466"/>
      <c r="NFQ4" s="466"/>
      <c r="NFR4" s="466"/>
      <c r="NFS4" s="466"/>
      <c r="NFT4" s="466"/>
      <c r="NFU4" s="466"/>
      <c r="NFV4" s="466"/>
      <c r="NFW4" s="466"/>
      <c r="NFX4" s="466"/>
      <c r="NFY4" s="466"/>
      <c r="NFZ4" s="466"/>
      <c r="NGA4" s="466"/>
      <c r="NGB4" s="466"/>
      <c r="NGC4" s="466"/>
      <c r="NGD4" s="466"/>
      <c r="NGE4" s="466"/>
      <c r="NGF4" s="466"/>
      <c r="NGG4" s="466"/>
      <c r="NGH4" s="466"/>
      <c r="NGI4" s="466"/>
      <c r="NGJ4" s="466"/>
      <c r="NGK4" s="466"/>
      <c r="NGL4" s="466"/>
      <c r="NGM4" s="466"/>
      <c r="NGN4" s="466"/>
      <c r="NGO4" s="466"/>
      <c r="NGP4" s="466"/>
      <c r="NGQ4" s="466"/>
      <c r="NGR4" s="466"/>
      <c r="NGS4" s="466"/>
      <c r="NGT4" s="466"/>
      <c r="NGU4" s="466"/>
      <c r="NGV4" s="466"/>
      <c r="NGW4" s="466"/>
      <c r="NGX4" s="466"/>
      <c r="NGY4" s="466"/>
      <c r="NGZ4" s="466"/>
      <c r="NHA4" s="466"/>
      <c r="NHB4" s="466"/>
      <c r="NHC4" s="466"/>
      <c r="NHD4" s="466"/>
      <c r="NHE4" s="466"/>
      <c r="NHF4" s="466"/>
      <c r="NHG4" s="466"/>
      <c r="NHH4" s="466"/>
      <c r="NHI4" s="466"/>
      <c r="NHJ4" s="466"/>
      <c r="NHK4" s="466"/>
      <c r="NHL4" s="466"/>
      <c r="NHM4" s="466"/>
      <c r="NHN4" s="466"/>
      <c r="NHO4" s="466"/>
      <c r="NHP4" s="466"/>
      <c r="NHQ4" s="466"/>
      <c r="NHR4" s="466"/>
      <c r="NHS4" s="466"/>
      <c r="NHT4" s="466"/>
      <c r="NHU4" s="466"/>
      <c r="NHV4" s="466"/>
      <c r="NHW4" s="466"/>
      <c r="NHX4" s="466"/>
      <c r="NHY4" s="466"/>
      <c r="NHZ4" s="466"/>
      <c r="NIA4" s="466"/>
      <c r="NIB4" s="466"/>
      <c r="NIC4" s="466"/>
      <c r="NID4" s="466"/>
      <c r="NIE4" s="466"/>
      <c r="NIF4" s="466"/>
      <c r="NIG4" s="466"/>
      <c r="NIH4" s="466"/>
      <c r="NII4" s="466"/>
      <c r="NIJ4" s="466"/>
      <c r="NIK4" s="466"/>
      <c r="NIL4" s="466"/>
      <c r="NIM4" s="466"/>
      <c r="NIN4" s="466"/>
      <c r="NIO4" s="466"/>
      <c r="NIP4" s="466"/>
      <c r="NIQ4" s="466"/>
      <c r="NIR4" s="466"/>
      <c r="NIS4" s="466"/>
      <c r="NIT4" s="466"/>
      <c r="NIU4" s="466"/>
      <c r="NIV4" s="466"/>
      <c r="NIW4" s="466"/>
      <c r="NIX4" s="466"/>
      <c r="NIY4" s="466"/>
      <c r="NIZ4" s="466"/>
      <c r="NJA4" s="466"/>
      <c r="NJB4" s="466"/>
      <c r="NJC4" s="466"/>
      <c r="NJD4" s="466"/>
      <c r="NJE4" s="466"/>
      <c r="NJF4" s="466"/>
      <c r="NJG4" s="466"/>
      <c r="NJH4" s="466"/>
      <c r="NJI4" s="466"/>
      <c r="NJJ4" s="466"/>
      <c r="NJK4" s="466"/>
      <c r="NJL4" s="466"/>
      <c r="NJM4" s="466"/>
      <c r="NJN4" s="466"/>
      <c r="NJO4" s="466"/>
      <c r="NJP4" s="466"/>
      <c r="NJQ4" s="466"/>
      <c r="NJR4" s="466"/>
      <c r="NJS4" s="466"/>
      <c r="NJT4" s="466"/>
      <c r="NJU4" s="466"/>
      <c r="NJV4" s="466"/>
      <c r="NJW4" s="466"/>
      <c r="NJX4" s="466"/>
      <c r="NJY4" s="466"/>
      <c r="NJZ4" s="466"/>
      <c r="NKA4" s="466"/>
      <c r="NKB4" s="466"/>
      <c r="NKC4" s="466"/>
      <c r="NKD4" s="466"/>
      <c r="NKE4" s="466"/>
      <c r="NKF4" s="466"/>
      <c r="NKG4" s="466"/>
      <c r="NKH4" s="466"/>
      <c r="NKI4" s="466"/>
      <c r="NKJ4" s="466"/>
      <c r="NKK4" s="466"/>
      <c r="NKL4" s="466"/>
      <c r="NKM4" s="466"/>
      <c r="NKN4" s="466"/>
      <c r="NKO4" s="466"/>
      <c r="NKP4" s="466"/>
      <c r="NKQ4" s="466"/>
      <c r="NKR4" s="466"/>
      <c r="NKS4" s="466"/>
      <c r="NKT4" s="466"/>
      <c r="NKU4" s="466"/>
      <c r="NKV4" s="466"/>
      <c r="NKW4" s="466"/>
      <c r="NKX4" s="466"/>
      <c r="NKY4" s="466"/>
      <c r="NKZ4" s="466"/>
      <c r="NLA4" s="466"/>
      <c r="NLB4" s="466"/>
      <c r="NLC4" s="466"/>
      <c r="NLD4" s="466"/>
      <c r="NLE4" s="466"/>
      <c r="NLF4" s="466"/>
      <c r="NLG4" s="466"/>
      <c r="NLH4" s="466"/>
      <c r="NLI4" s="466"/>
      <c r="NLJ4" s="466"/>
      <c r="NLK4" s="466"/>
      <c r="NLL4" s="466"/>
      <c r="NLM4" s="466"/>
      <c r="NLN4" s="466"/>
      <c r="NLO4" s="466"/>
      <c r="NLP4" s="466"/>
      <c r="NLQ4" s="466"/>
      <c r="NLR4" s="466"/>
      <c r="NLS4" s="466"/>
      <c r="NLT4" s="466"/>
      <c r="NLU4" s="466"/>
      <c r="NLV4" s="466"/>
      <c r="NLW4" s="466"/>
      <c r="NLX4" s="466"/>
      <c r="NLY4" s="466"/>
      <c r="NLZ4" s="466"/>
      <c r="NMA4" s="466"/>
      <c r="NMB4" s="466"/>
      <c r="NMC4" s="466"/>
      <c r="NMD4" s="466"/>
      <c r="NME4" s="466"/>
      <c r="NMF4" s="466"/>
      <c r="NMG4" s="466"/>
      <c r="NMH4" s="466"/>
      <c r="NMI4" s="466"/>
      <c r="NMJ4" s="466"/>
      <c r="NMK4" s="466"/>
      <c r="NML4" s="466"/>
      <c r="NMM4" s="466"/>
      <c r="NMN4" s="466"/>
      <c r="NMO4" s="466"/>
      <c r="NMP4" s="466"/>
      <c r="NMQ4" s="466"/>
      <c r="NMR4" s="466"/>
      <c r="NMS4" s="466"/>
      <c r="NMT4" s="466"/>
      <c r="NMU4" s="466"/>
      <c r="NMV4" s="466"/>
      <c r="NMW4" s="466"/>
      <c r="NMX4" s="466"/>
      <c r="NMY4" s="466"/>
      <c r="NMZ4" s="466"/>
      <c r="NNA4" s="466"/>
      <c r="NNB4" s="466"/>
      <c r="NNC4" s="466"/>
      <c r="NND4" s="466"/>
      <c r="NNE4" s="466"/>
      <c r="NNF4" s="466"/>
      <c r="NNG4" s="466"/>
      <c r="NNH4" s="466"/>
      <c r="NNI4" s="466"/>
      <c r="NNJ4" s="466"/>
      <c r="NNK4" s="466"/>
      <c r="NNL4" s="466"/>
      <c r="NNM4" s="466"/>
      <c r="NNN4" s="466"/>
      <c r="NNO4" s="466"/>
      <c r="NNP4" s="466"/>
      <c r="NNQ4" s="466"/>
      <c r="NNR4" s="466"/>
      <c r="NNS4" s="466"/>
      <c r="NNT4" s="466"/>
      <c r="NNU4" s="466"/>
      <c r="NNV4" s="466"/>
      <c r="NNW4" s="466"/>
      <c r="NNX4" s="466"/>
      <c r="NNY4" s="466"/>
      <c r="NNZ4" s="466"/>
      <c r="NOA4" s="466"/>
      <c r="NOB4" s="466"/>
      <c r="NOC4" s="466"/>
      <c r="NOD4" s="466"/>
      <c r="NOE4" s="466"/>
      <c r="NOF4" s="466"/>
      <c r="NOG4" s="466"/>
      <c r="NOH4" s="466"/>
      <c r="NOI4" s="466"/>
      <c r="NOJ4" s="466"/>
      <c r="NOK4" s="466"/>
      <c r="NOL4" s="466"/>
      <c r="NOM4" s="466"/>
      <c r="NON4" s="466"/>
      <c r="NOO4" s="466"/>
      <c r="NOP4" s="466"/>
      <c r="NOQ4" s="466"/>
      <c r="NOR4" s="466"/>
      <c r="NOS4" s="466"/>
      <c r="NOT4" s="466"/>
      <c r="NOU4" s="466"/>
      <c r="NOV4" s="466"/>
      <c r="NOW4" s="466"/>
      <c r="NOX4" s="466"/>
      <c r="NOY4" s="466"/>
      <c r="NOZ4" s="466"/>
      <c r="NPA4" s="466"/>
      <c r="NPB4" s="466"/>
      <c r="NPC4" s="466"/>
      <c r="NPD4" s="466"/>
      <c r="NPE4" s="466"/>
      <c r="NPF4" s="466"/>
      <c r="NPG4" s="466"/>
      <c r="NPH4" s="466"/>
      <c r="NPI4" s="466"/>
      <c r="NPJ4" s="466"/>
      <c r="NPK4" s="466"/>
      <c r="NPL4" s="466"/>
      <c r="NPM4" s="466"/>
      <c r="NPN4" s="466"/>
      <c r="NPO4" s="466"/>
      <c r="NPP4" s="466"/>
      <c r="NPQ4" s="466"/>
      <c r="NPR4" s="466"/>
      <c r="NPS4" s="466"/>
      <c r="NPT4" s="466"/>
      <c r="NPU4" s="466"/>
      <c r="NPV4" s="466"/>
      <c r="NPW4" s="466"/>
      <c r="NPX4" s="466"/>
      <c r="NPY4" s="466"/>
      <c r="NPZ4" s="466"/>
      <c r="NQA4" s="466"/>
      <c r="NQB4" s="466"/>
      <c r="NQC4" s="466"/>
      <c r="NQD4" s="466"/>
      <c r="NQE4" s="466"/>
      <c r="NQF4" s="466"/>
      <c r="NQG4" s="466"/>
      <c r="NQH4" s="466"/>
      <c r="NQI4" s="466"/>
      <c r="NQJ4" s="466"/>
      <c r="NQK4" s="466"/>
      <c r="NQL4" s="466"/>
      <c r="NQM4" s="466"/>
      <c r="NQN4" s="466"/>
      <c r="NQO4" s="466"/>
      <c r="NQP4" s="466"/>
      <c r="NQQ4" s="466"/>
      <c r="NQR4" s="466"/>
      <c r="NQS4" s="466"/>
      <c r="NQT4" s="466"/>
      <c r="NQU4" s="466"/>
      <c r="NQV4" s="466"/>
      <c r="NQW4" s="466"/>
      <c r="NQX4" s="466"/>
      <c r="NQY4" s="466"/>
      <c r="NQZ4" s="466"/>
      <c r="NRA4" s="466"/>
      <c r="NRB4" s="466"/>
      <c r="NRC4" s="466"/>
      <c r="NRD4" s="466"/>
      <c r="NRE4" s="466"/>
      <c r="NRF4" s="466"/>
      <c r="NRG4" s="466"/>
      <c r="NRH4" s="466"/>
      <c r="NRI4" s="466"/>
      <c r="NRJ4" s="466"/>
      <c r="NRK4" s="466"/>
      <c r="NRL4" s="466"/>
      <c r="NRM4" s="466"/>
      <c r="NRN4" s="466"/>
      <c r="NRO4" s="466"/>
      <c r="NRP4" s="466"/>
      <c r="NRQ4" s="466"/>
      <c r="NRR4" s="466"/>
      <c r="NRS4" s="466"/>
      <c r="NRT4" s="466"/>
      <c r="NRU4" s="466"/>
      <c r="NRV4" s="466"/>
      <c r="NRW4" s="466"/>
      <c r="NRX4" s="466"/>
      <c r="NRY4" s="466"/>
      <c r="NRZ4" s="466"/>
      <c r="NSA4" s="466"/>
      <c r="NSB4" s="466"/>
      <c r="NSC4" s="466"/>
      <c r="NSD4" s="466"/>
      <c r="NSE4" s="466"/>
      <c r="NSF4" s="466"/>
      <c r="NSG4" s="466"/>
      <c r="NSH4" s="466"/>
      <c r="NSI4" s="466"/>
      <c r="NSJ4" s="466"/>
      <c r="NSK4" s="466"/>
      <c r="NSL4" s="466"/>
      <c r="NSM4" s="466"/>
      <c r="NSN4" s="466"/>
      <c r="NSO4" s="466"/>
      <c r="NSP4" s="466"/>
      <c r="NSQ4" s="466"/>
      <c r="NSR4" s="466"/>
      <c r="NSS4" s="466"/>
      <c r="NST4" s="466"/>
      <c r="NSU4" s="466"/>
      <c r="NSV4" s="466"/>
      <c r="NSW4" s="466"/>
      <c r="NSX4" s="466"/>
      <c r="NSY4" s="466"/>
      <c r="NSZ4" s="466"/>
      <c r="NTA4" s="466"/>
      <c r="NTB4" s="466"/>
      <c r="NTC4" s="466"/>
      <c r="NTD4" s="466"/>
      <c r="NTE4" s="466"/>
      <c r="NTF4" s="466"/>
      <c r="NTG4" s="466"/>
      <c r="NTH4" s="466"/>
      <c r="NTI4" s="466"/>
      <c r="NTJ4" s="466"/>
      <c r="NTK4" s="466"/>
      <c r="NTL4" s="466"/>
      <c r="NTM4" s="466"/>
      <c r="NTN4" s="466"/>
      <c r="NTO4" s="466"/>
      <c r="NTP4" s="466"/>
      <c r="NTQ4" s="466"/>
      <c r="NTR4" s="466"/>
      <c r="NTS4" s="466"/>
      <c r="NTT4" s="466"/>
      <c r="NTU4" s="466"/>
      <c r="NTV4" s="466"/>
      <c r="NTW4" s="466"/>
      <c r="NTX4" s="466"/>
      <c r="NTY4" s="466"/>
      <c r="NTZ4" s="466"/>
      <c r="NUA4" s="466"/>
      <c r="NUB4" s="466"/>
      <c r="NUC4" s="466"/>
      <c r="NUD4" s="466"/>
      <c r="NUE4" s="466"/>
      <c r="NUF4" s="466"/>
      <c r="NUG4" s="466"/>
      <c r="NUH4" s="466"/>
      <c r="NUI4" s="466"/>
      <c r="NUJ4" s="466"/>
      <c r="NUK4" s="466"/>
      <c r="NUL4" s="466"/>
      <c r="NUM4" s="466"/>
      <c r="NUN4" s="466"/>
      <c r="NUO4" s="466"/>
      <c r="NUP4" s="466"/>
      <c r="NUQ4" s="466"/>
      <c r="NUR4" s="466"/>
      <c r="NUS4" s="466"/>
      <c r="NUT4" s="466"/>
      <c r="NUU4" s="466"/>
      <c r="NUV4" s="466"/>
      <c r="NUW4" s="466"/>
      <c r="NUX4" s="466"/>
      <c r="NUY4" s="466"/>
      <c r="NUZ4" s="466"/>
      <c r="NVA4" s="466"/>
      <c r="NVB4" s="466"/>
      <c r="NVC4" s="466"/>
      <c r="NVD4" s="466"/>
      <c r="NVE4" s="466"/>
      <c r="NVF4" s="466"/>
      <c r="NVG4" s="466"/>
      <c r="NVH4" s="466"/>
      <c r="NVI4" s="466"/>
      <c r="NVJ4" s="466"/>
      <c r="NVK4" s="466"/>
      <c r="NVL4" s="466"/>
      <c r="NVM4" s="466"/>
      <c r="NVN4" s="466"/>
      <c r="NVO4" s="466"/>
      <c r="NVP4" s="466"/>
      <c r="NVQ4" s="466"/>
      <c r="NVR4" s="466"/>
      <c r="NVS4" s="466"/>
      <c r="NVT4" s="466"/>
      <c r="NVU4" s="466"/>
      <c r="NVV4" s="466"/>
      <c r="NVW4" s="466"/>
      <c r="NVX4" s="466"/>
      <c r="NVY4" s="466"/>
      <c r="NVZ4" s="466"/>
      <c r="NWA4" s="466"/>
      <c r="NWB4" s="466"/>
      <c r="NWC4" s="466"/>
      <c r="NWD4" s="466"/>
      <c r="NWE4" s="466"/>
      <c r="NWF4" s="466"/>
      <c r="NWG4" s="466"/>
      <c r="NWH4" s="466"/>
      <c r="NWI4" s="466"/>
      <c r="NWJ4" s="466"/>
      <c r="NWK4" s="466"/>
      <c r="NWL4" s="466"/>
      <c r="NWM4" s="466"/>
      <c r="NWN4" s="466"/>
      <c r="NWO4" s="466"/>
      <c r="NWP4" s="466"/>
      <c r="NWQ4" s="466"/>
      <c r="NWR4" s="466"/>
      <c r="NWS4" s="466"/>
      <c r="NWT4" s="466"/>
      <c r="NWU4" s="466"/>
      <c r="NWV4" s="466"/>
      <c r="NWW4" s="466"/>
      <c r="NWX4" s="466"/>
      <c r="NWY4" s="466"/>
      <c r="NWZ4" s="466"/>
      <c r="NXA4" s="466"/>
      <c r="NXB4" s="466"/>
      <c r="NXC4" s="466"/>
      <c r="NXD4" s="466"/>
      <c r="NXE4" s="466"/>
      <c r="NXF4" s="466"/>
      <c r="NXG4" s="466"/>
      <c r="NXH4" s="466"/>
      <c r="NXI4" s="466"/>
      <c r="NXJ4" s="466"/>
      <c r="NXK4" s="466"/>
      <c r="NXL4" s="466"/>
      <c r="NXM4" s="466"/>
      <c r="NXN4" s="466"/>
      <c r="NXO4" s="466"/>
      <c r="NXP4" s="466"/>
      <c r="NXQ4" s="466"/>
      <c r="NXR4" s="466"/>
      <c r="NXS4" s="466"/>
      <c r="NXT4" s="466"/>
      <c r="NXU4" s="466"/>
      <c r="NXV4" s="466"/>
      <c r="NXW4" s="466"/>
      <c r="NXX4" s="466"/>
      <c r="NXY4" s="466"/>
      <c r="NXZ4" s="466"/>
      <c r="NYA4" s="466"/>
      <c r="NYB4" s="466"/>
      <c r="NYC4" s="466"/>
      <c r="NYD4" s="466"/>
      <c r="NYE4" s="466"/>
      <c r="NYF4" s="466"/>
      <c r="NYG4" s="466"/>
      <c r="NYH4" s="466"/>
      <c r="NYI4" s="466"/>
      <c r="NYJ4" s="466"/>
      <c r="NYK4" s="466"/>
      <c r="NYL4" s="466"/>
      <c r="NYM4" s="466"/>
      <c r="NYN4" s="466"/>
      <c r="NYO4" s="466"/>
      <c r="NYP4" s="466"/>
      <c r="NYQ4" s="466"/>
      <c r="NYR4" s="466"/>
      <c r="NYS4" s="466"/>
      <c r="NYT4" s="466"/>
      <c r="NYU4" s="466"/>
      <c r="NYV4" s="466"/>
      <c r="NYW4" s="466"/>
      <c r="NYX4" s="466"/>
      <c r="NYY4" s="466"/>
      <c r="NYZ4" s="466"/>
      <c r="NZA4" s="466"/>
      <c r="NZB4" s="466"/>
      <c r="NZC4" s="466"/>
      <c r="NZD4" s="466"/>
      <c r="NZE4" s="466"/>
      <c r="NZF4" s="466"/>
      <c r="NZG4" s="466"/>
      <c r="NZH4" s="466"/>
      <c r="NZI4" s="466"/>
      <c r="NZJ4" s="466"/>
      <c r="NZK4" s="466"/>
      <c r="NZL4" s="466"/>
      <c r="NZM4" s="466"/>
      <c r="NZN4" s="466"/>
      <c r="NZO4" s="466"/>
      <c r="NZP4" s="466"/>
      <c r="NZQ4" s="466"/>
      <c r="NZR4" s="466"/>
      <c r="NZS4" s="466"/>
      <c r="NZT4" s="466"/>
      <c r="NZU4" s="466"/>
      <c r="NZV4" s="466"/>
      <c r="NZW4" s="466"/>
      <c r="NZX4" s="466"/>
      <c r="NZY4" s="466"/>
      <c r="NZZ4" s="466"/>
      <c r="OAA4" s="466"/>
      <c r="OAB4" s="466"/>
      <c r="OAC4" s="466"/>
      <c r="OAD4" s="466"/>
      <c r="OAE4" s="466"/>
      <c r="OAF4" s="466"/>
      <c r="OAG4" s="466"/>
      <c r="OAH4" s="466"/>
      <c r="OAI4" s="466"/>
      <c r="OAJ4" s="466"/>
      <c r="OAK4" s="466"/>
      <c r="OAL4" s="466"/>
      <c r="OAM4" s="466"/>
      <c r="OAN4" s="466"/>
      <c r="OAO4" s="466"/>
      <c r="OAP4" s="466"/>
      <c r="OAQ4" s="466"/>
      <c r="OAR4" s="466"/>
      <c r="OAS4" s="466"/>
      <c r="OAT4" s="466"/>
      <c r="OAU4" s="466"/>
      <c r="OAV4" s="466"/>
      <c r="OAW4" s="466"/>
      <c r="OAX4" s="466"/>
      <c r="OAY4" s="466"/>
      <c r="OAZ4" s="466"/>
      <c r="OBA4" s="466"/>
      <c r="OBB4" s="466"/>
      <c r="OBC4" s="466"/>
      <c r="OBD4" s="466"/>
      <c r="OBE4" s="466"/>
      <c r="OBF4" s="466"/>
      <c r="OBG4" s="466"/>
      <c r="OBH4" s="466"/>
      <c r="OBI4" s="466"/>
      <c r="OBJ4" s="466"/>
      <c r="OBK4" s="466"/>
      <c r="OBL4" s="466"/>
      <c r="OBM4" s="466"/>
      <c r="OBN4" s="466"/>
      <c r="OBO4" s="466"/>
      <c r="OBP4" s="466"/>
      <c r="OBQ4" s="466"/>
      <c r="OBR4" s="466"/>
      <c r="OBS4" s="466"/>
      <c r="OBT4" s="466"/>
      <c r="OBU4" s="466"/>
      <c r="OBV4" s="466"/>
      <c r="OBW4" s="466"/>
      <c r="OBX4" s="466"/>
      <c r="OBY4" s="466"/>
      <c r="OBZ4" s="466"/>
      <c r="OCA4" s="466"/>
      <c r="OCB4" s="466"/>
      <c r="OCC4" s="466"/>
      <c r="OCD4" s="466"/>
      <c r="OCE4" s="466"/>
      <c r="OCF4" s="466"/>
      <c r="OCG4" s="466"/>
      <c r="OCH4" s="466"/>
      <c r="OCI4" s="466"/>
      <c r="OCJ4" s="466"/>
      <c r="OCK4" s="466"/>
      <c r="OCL4" s="466"/>
      <c r="OCM4" s="466"/>
      <c r="OCN4" s="466"/>
      <c r="OCO4" s="466"/>
      <c r="OCP4" s="466"/>
      <c r="OCQ4" s="466"/>
      <c r="OCR4" s="466"/>
      <c r="OCS4" s="466"/>
      <c r="OCT4" s="466"/>
      <c r="OCU4" s="466"/>
      <c r="OCV4" s="466"/>
      <c r="OCW4" s="466"/>
      <c r="OCX4" s="466"/>
      <c r="OCY4" s="466"/>
      <c r="OCZ4" s="466"/>
      <c r="ODA4" s="466"/>
      <c r="ODB4" s="466"/>
      <c r="ODC4" s="466"/>
      <c r="ODD4" s="466"/>
      <c r="ODE4" s="466"/>
      <c r="ODF4" s="466"/>
      <c r="ODG4" s="466"/>
      <c r="ODH4" s="466"/>
      <c r="ODI4" s="466"/>
      <c r="ODJ4" s="466"/>
      <c r="ODK4" s="466"/>
      <c r="ODL4" s="466"/>
      <c r="ODM4" s="466"/>
      <c r="ODN4" s="466"/>
      <c r="ODO4" s="466"/>
      <c r="ODP4" s="466"/>
      <c r="ODQ4" s="466"/>
      <c r="ODR4" s="466"/>
      <c r="ODS4" s="466"/>
      <c r="ODT4" s="466"/>
      <c r="ODU4" s="466"/>
      <c r="ODV4" s="466"/>
      <c r="ODW4" s="466"/>
      <c r="ODX4" s="466"/>
      <c r="ODY4" s="466"/>
      <c r="ODZ4" s="466"/>
      <c r="OEA4" s="466"/>
      <c r="OEB4" s="466"/>
      <c r="OEC4" s="466"/>
      <c r="OED4" s="466"/>
      <c r="OEE4" s="466"/>
      <c r="OEF4" s="466"/>
      <c r="OEG4" s="466"/>
      <c r="OEH4" s="466"/>
      <c r="OEI4" s="466"/>
      <c r="OEJ4" s="466"/>
      <c r="OEK4" s="466"/>
      <c r="OEL4" s="466"/>
      <c r="OEM4" s="466"/>
      <c r="OEN4" s="466"/>
      <c r="OEO4" s="466"/>
      <c r="OEP4" s="466"/>
      <c r="OEQ4" s="466"/>
      <c r="OER4" s="466"/>
      <c r="OES4" s="466"/>
      <c r="OET4" s="466"/>
      <c r="OEU4" s="466"/>
      <c r="OEV4" s="466"/>
      <c r="OEW4" s="466"/>
      <c r="OEX4" s="466"/>
      <c r="OEY4" s="466"/>
      <c r="OEZ4" s="466"/>
      <c r="OFA4" s="466"/>
      <c r="OFB4" s="466"/>
      <c r="OFC4" s="466"/>
      <c r="OFD4" s="466"/>
      <c r="OFE4" s="466"/>
      <c r="OFF4" s="466"/>
      <c r="OFG4" s="466"/>
      <c r="OFH4" s="466"/>
      <c r="OFI4" s="466"/>
      <c r="OFJ4" s="466"/>
      <c r="OFK4" s="466"/>
      <c r="OFL4" s="466"/>
      <c r="OFM4" s="466"/>
      <c r="OFN4" s="466"/>
      <c r="OFO4" s="466"/>
      <c r="OFP4" s="466"/>
      <c r="OFQ4" s="466"/>
      <c r="OFR4" s="466"/>
      <c r="OFS4" s="466"/>
      <c r="OFT4" s="466"/>
      <c r="OFU4" s="466"/>
      <c r="OFV4" s="466"/>
      <c r="OFW4" s="466"/>
      <c r="OFX4" s="466"/>
      <c r="OFY4" s="466"/>
      <c r="OFZ4" s="466"/>
      <c r="OGA4" s="466"/>
      <c r="OGB4" s="466"/>
      <c r="OGC4" s="466"/>
      <c r="OGD4" s="466"/>
      <c r="OGE4" s="466"/>
      <c r="OGF4" s="466"/>
      <c r="OGG4" s="466"/>
      <c r="OGH4" s="466"/>
      <c r="OGI4" s="466"/>
      <c r="OGJ4" s="466"/>
      <c r="OGK4" s="466"/>
      <c r="OGL4" s="466"/>
      <c r="OGM4" s="466"/>
      <c r="OGN4" s="466"/>
      <c r="OGO4" s="466"/>
      <c r="OGP4" s="466"/>
      <c r="OGQ4" s="466"/>
      <c r="OGR4" s="466"/>
      <c r="OGS4" s="466"/>
      <c r="OGT4" s="466"/>
      <c r="OGU4" s="466"/>
      <c r="OGV4" s="466"/>
      <c r="OGW4" s="466"/>
      <c r="OGX4" s="466"/>
      <c r="OGY4" s="466"/>
      <c r="OGZ4" s="466"/>
      <c r="OHA4" s="466"/>
      <c r="OHB4" s="466"/>
      <c r="OHC4" s="466"/>
      <c r="OHD4" s="466"/>
      <c r="OHE4" s="466"/>
      <c r="OHF4" s="466"/>
      <c r="OHG4" s="466"/>
      <c r="OHH4" s="466"/>
      <c r="OHI4" s="466"/>
      <c r="OHJ4" s="466"/>
      <c r="OHK4" s="466"/>
      <c r="OHL4" s="466"/>
      <c r="OHM4" s="466"/>
      <c r="OHN4" s="466"/>
      <c r="OHO4" s="466"/>
      <c r="OHP4" s="466"/>
      <c r="OHQ4" s="466"/>
      <c r="OHR4" s="466"/>
      <c r="OHS4" s="466"/>
      <c r="OHT4" s="466"/>
      <c r="OHU4" s="466"/>
      <c r="OHV4" s="466"/>
      <c r="OHW4" s="466"/>
      <c r="OHX4" s="466"/>
      <c r="OHY4" s="466"/>
      <c r="OHZ4" s="466"/>
      <c r="OIA4" s="466"/>
      <c r="OIB4" s="466"/>
      <c r="OIC4" s="466"/>
      <c r="OID4" s="466"/>
      <c r="OIE4" s="466"/>
      <c r="OIF4" s="466"/>
      <c r="OIG4" s="466"/>
      <c r="OIH4" s="466"/>
      <c r="OII4" s="466"/>
      <c r="OIJ4" s="466"/>
      <c r="OIK4" s="466"/>
      <c r="OIL4" s="466"/>
      <c r="OIM4" s="466"/>
      <c r="OIN4" s="466"/>
      <c r="OIO4" s="466"/>
      <c r="OIP4" s="466"/>
      <c r="OIQ4" s="466"/>
      <c r="OIR4" s="466"/>
      <c r="OIS4" s="466"/>
      <c r="OIT4" s="466"/>
      <c r="OIU4" s="466"/>
      <c r="OIV4" s="466"/>
      <c r="OIW4" s="466"/>
      <c r="OIX4" s="466"/>
      <c r="OIY4" s="466"/>
      <c r="OIZ4" s="466"/>
      <c r="OJA4" s="466"/>
      <c r="OJB4" s="466"/>
      <c r="OJC4" s="466"/>
      <c r="OJD4" s="466"/>
      <c r="OJE4" s="466"/>
      <c r="OJF4" s="466"/>
      <c r="OJG4" s="466"/>
      <c r="OJH4" s="466"/>
      <c r="OJI4" s="466"/>
      <c r="OJJ4" s="466"/>
      <c r="OJK4" s="466"/>
      <c r="OJL4" s="466"/>
      <c r="OJM4" s="466"/>
      <c r="OJN4" s="466"/>
      <c r="OJO4" s="466"/>
      <c r="OJP4" s="466"/>
      <c r="OJQ4" s="466"/>
      <c r="OJR4" s="466"/>
      <c r="OJS4" s="466"/>
      <c r="OJT4" s="466"/>
      <c r="OJU4" s="466"/>
      <c r="OJV4" s="466"/>
      <c r="OJW4" s="466"/>
      <c r="OJX4" s="466"/>
      <c r="OJY4" s="466"/>
      <c r="OJZ4" s="466"/>
      <c r="OKA4" s="466"/>
      <c r="OKB4" s="466"/>
      <c r="OKC4" s="466"/>
      <c r="OKD4" s="466"/>
      <c r="OKE4" s="466"/>
      <c r="OKF4" s="466"/>
      <c r="OKG4" s="466"/>
      <c r="OKH4" s="466"/>
      <c r="OKI4" s="466"/>
      <c r="OKJ4" s="466"/>
      <c r="OKK4" s="466"/>
      <c r="OKL4" s="466"/>
      <c r="OKM4" s="466"/>
      <c r="OKN4" s="466"/>
      <c r="OKO4" s="466"/>
      <c r="OKP4" s="466"/>
      <c r="OKQ4" s="466"/>
      <c r="OKR4" s="466"/>
      <c r="OKS4" s="466"/>
      <c r="OKT4" s="466"/>
      <c r="OKU4" s="466"/>
      <c r="OKV4" s="466"/>
      <c r="OKW4" s="466"/>
      <c r="OKX4" s="466"/>
      <c r="OKY4" s="466"/>
      <c r="OKZ4" s="466"/>
      <c r="OLA4" s="466"/>
      <c r="OLB4" s="466"/>
      <c r="OLC4" s="466"/>
      <c r="OLD4" s="466"/>
      <c r="OLE4" s="466"/>
      <c r="OLF4" s="466"/>
      <c r="OLG4" s="466"/>
      <c r="OLH4" s="466"/>
      <c r="OLI4" s="466"/>
      <c r="OLJ4" s="466"/>
      <c r="OLK4" s="466"/>
      <c r="OLL4" s="466"/>
      <c r="OLM4" s="466"/>
      <c r="OLN4" s="466"/>
      <c r="OLO4" s="466"/>
      <c r="OLP4" s="466"/>
      <c r="OLQ4" s="466"/>
      <c r="OLR4" s="466"/>
      <c r="OLS4" s="466"/>
      <c r="OLT4" s="466"/>
      <c r="OLU4" s="466"/>
      <c r="OLV4" s="466"/>
      <c r="OLW4" s="466"/>
      <c r="OLX4" s="466"/>
      <c r="OLY4" s="466"/>
      <c r="OLZ4" s="466"/>
      <c r="OMA4" s="466"/>
      <c r="OMB4" s="466"/>
      <c r="OMC4" s="466"/>
      <c r="OMD4" s="466"/>
      <c r="OME4" s="466"/>
      <c r="OMF4" s="466"/>
      <c r="OMG4" s="466"/>
      <c r="OMH4" s="466"/>
      <c r="OMI4" s="466"/>
      <c r="OMJ4" s="466"/>
      <c r="OMK4" s="466"/>
      <c r="OML4" s="466"/>
      <c r="OMM4" s="466"/>
      <c r="OMN4" s="466"/>
      <c r="OMO4" s="466"/>
      <c r="OMP4" s="466"/>
      <c r="OMQ4" s="466"/>
      <c r="OMR4" s="466"/>
      <c r="OMS4" s="466"/>
      <c r="OMT4" s="466"/>
      <c r="OMU4" s="466"/>
      <c r="OMV4" s="466"/>
      <c r="OMW4" s="466"/>
      <c r="OMX4" s="466"/>
      <c r="OMY4" s="466"/>
      <c r="OMZ4" s="466"/>
      <c r="ONA4" s="466"/>
      <c r="ONB4" s="466"/>
      <c r="ONC4" s="466"/>
      <c r="OND4" s="466"/>
      <c r="ONE4" s="466"/>
      <c r="ONF4" s="466"/>
      <c r="ONG4" s="466"/>
      <c r="ONH4" s="466"/>
      <c r="ONI4" s="466"/>
      <c r="ONJ4" s="466"/>
      <c r="ONK4" s="466"/>
      <c r="ONL4" s="466"/>
      <c r="ONM4" s="466"/>
      <c r="ONN4" s="466"/>
      <c r="ONO4" s="466"/>
      <c r="ONP4" s="466"/>
      <c r="ONQ4" s="466"/>
      <c r="ONR4" s="466"/>
      <c r="ONS4" s="466"/>
      <c r="ONT4" s="466"/>
      <c r="ONU4" s="466"/>
      <c r="ONV4" s="466"/>
      <c r="ONW4" s="466"/>
      <c r="ONX4" s="466"/>
      <c r="ONY4" s="466"/>
      <c r="ONZ4" s="466"/>
      <c r="OOA4" s="466"/>
      <c r="OOB4" s="466"/>
      <c r="OOC4" s="466"/>
      <c r="OOD4" s="466"/>
      <c r="OOE4" s="466"/>
      <c r="OOF4" s="466"/>
      <c r="OOG4" s="466"/>
      <c r="OOH4" s="466"/>
      <c r="OOI4" s="466"/>
      <c r="OOJ4" s="466"/>
      <c r="OOK4" s="466"/>
      <c r="OOL4" s="466"/>
      <c r="OOM4" s="466"/>
      <c r="OON4" s="466"/>
      <c r="OOO4" s="466"/>
      <c r="OOP4" s="466"/>
      <c r="OOQ4" s="466"/>
      <c r="OOR4" s="466"/>
      <c r="OOS4" s="466"/>
      <c r="OOT4" s="466"/>
      <c r="OOU4" s="466"/>
      <c r="OOV4" s="466"/>
      <c r="OOW4" s="466"/>
      <c r="OOX4" s="466"/>
      <c r="OOY4" s="466"/>
      <c r="OOZ4" s="466"/>
      <c r="OPA4" s="466"/>
      <c r="OPB4" s="466"/>
      <c r="OPC4" s="466"/>
      <c r="OPD4" s="466"/>
      <c r="OPE4" s="466"/>
      <c r="OPF4" s="466"/>
      <c r="OPG4" s="466"/>
      <c r="OPH4" s="466"/>
      <c r="OPI4" s="466"/>
      <c r="OPJ4" s="466"/>
      <c r="OPK4" s="466"/>
      <c r="OPL4" s="466"/>
      <c r="OPM4" s="466"/>
      <c r="OPN4" s="466"/>
      <c r="OPO4" s="466"/>
      <c r="OPP4" s="466"/>
      <c r="OPQ4" s="466"/>
      <c r="OPR4" s="466"/>
      <c r="OPS4" s="466"/>
      <c r="OPT4" s="466"/>
      <c r="OPU4" s="466"/>
      <c r="OPV4" s="466"/>
      <c r="OPW4" s="466"/>
      <c r="OPX4" s="466"/>
      <c r="OPY4" s="466"/>
      <c r="OPZ4" s="466"/>
      <c r="OQA4" s="466"/>
      <c r="OQB4" s="466"/>
      <c r="OQC4" s="466"/>
      <c r="OQD4" s="466"/>
      <c r="OQE4" s="466"/>
      <c r="OQF4" s="466"/>
      <c r="OQG4" s="466"/>
      <c r="OQH4" s="466"/>
      <c r="OQI4" s="466"/>
      <c r="OQJ4" s="466"/>
      <c r="OQK4" s="466"/>
      <c r="OQL4" s="466"/>
      <c r="OQM4" s="466"/>
      <c r="OQN4" s="466"/>
      <c r="OQO4" s="466"/>
      <c r="OQP4" s="466"/>
      <c r="OQQ4" s="466"/>
      <c r="OQR4" s="466"/>
      <c r="OQS4" s="466"/>
      <c r="OQT4" s="466"/>
      <c r="OQU4" s="466"/>
      <c r="OQV4" s="466"/>
      <c r="OQW4" s="466"/>
      <c r="OQX4" s="466"/>
      <c r="OQY4" s="466"/>
      <c r="OQZ4" s="466"/>
      <c r="ORA4" s="466"/>
      <c r="ORB4" s="466"/>
      <c r="ORC4" s="466"/>
      <c r="ORD4" s="466"/>
      <c r="ORE4" s="466"/>
      <c r="ORF4" s="466"/>
      <c r="ORG4" s="466"/>
      <c r="ORH4" s="466"/>
      <c r="ORI4" s="466"/>
      <c r="ORJ4" s="466"/>
      <c r="ORK4" s="466"/>
      <c r="ORL4" s="466"/>
      <c r="ORM4" s="466"/>
      <c r="ORN4" s="466"/>
      <c r="ORO4" s="466"/>
      <c r="ORP4" s="466"/>
      <c r="ORQ4" s="466"/>
      <c r="ORR4" s="466"/>
      <c r="ORS4" s="466"/>
      <c r="ORT4" s="466"/>
      <c r="ORU4" s="466"/>
      <c r="ORV4" s="466"/>
      <c r="ORW4" s="466"/>
      <c r="ORX4" s="466"/>
      <c r="ORY4" s="466"/>
      <c r="ORZ4" s="466"/>
      <c r="OSA4" s="466"/>
      <c r="OSB4" s="466"/>
      <c r="OSC4" s="466"/>
      <c r="OSD4" s="466"/>
      <c r="OSE4" s="466"/>
      <c r="OSF4" s="466"/>
      <c r="OSG4" s="466"/>
      <c r="OSH4" s="466"/>
      <c r="OSI4" s="466"/>
      <c r="OSJ4" s="466"/>
      <c r="OSK4" s="466"/>
      <c r="OSL4" s="466"/>
      <c r="OSM4" s="466"/>
      <c r="OSN4" s="466"/>
      <c r="OSO4" s="466"/>
      <c r="OSP4" s="466"/>
      <c r="OSQ4" s="466"/>
      <c r="OSR4" s="466"/>
      <c r="OSS4" s="466"/>
      <c r="OST4" s="466"/>
      <c r="OSU4" s="466"/>
      <c r="OSV4" s="466"/>
      <c r="OSW4" s="466"/>
      <c r="OSX4" s="466"/>
      <c r="OSY4" s="466"/>
      <c r="OSZ4" s="466"/>
      <c r="OTA4" s="466"/>
      <c r="OTB4" s="466"/>
      <c r="OTC4" s="466"/>
      <c r="OTD4" s="466"/>
      <c r="OTE4" s="466"/>
      <c r="OTF4" s="466"/>
      <c r="OTG4" s="466"/>
      <c r="OTH4" s="466"/>
      <c r="OTI4" s="466"/>
      <c r="OTJ4" s="466"/>
      <c r="OTK4" s="466"/>
      <c r="OTL4" s="466"/>
      <c r="OTM4" s="466"/>
      <c r="OTN4" s="466"/>
      <c r="OTO4" s="466"/>
      <c r="OTP4" s="466"/>
      <c r="OTQ4" s="466"/>
      <c r="OTR4" s="466"/>
      <c r="OTS4" s="466"/>
      <c r="OTT4" s="466"/>
      <c r="OTU4" s="466"/>
      <c r="OTV4" s="466"/>
      <c r="OTW4" s="466"/>
      <c r="OTX4" s="466"/>
      <c r="OTY4" s="466"/>
      <c r="OTZ4" s="466"/>
      <c r="OUA4" s="466"/>
      <c r="OUB4" s="466"/>
      <c r="OUC4" s="466"/>
      <c r="OUD4" s="466"/>
      <c r="OUE4" s="466"/>
      <c r="OUF4" s="466"/>
      <c r="OUG4" s="466"/>
      <c r="OUH4" s="466"/>
      <c r="OUI4" s="466"/>
      <c r="OUJ4" s="466"/>
      <c r="OUK4" s="466"/>
      <c r="OUL4" s="466"/>
      <c r="OUM4" s="466"/>
      <c r="OUN4" s="466"/>
      <c r="OUO4" s="466"/>
      <c r="OUP4" s="466"/>
      <c r="OUQ4" s="466"/>
      <c r="OUR4" s="466"/>
      <c r="OUS4" s="466"/>
      <c r="OUT4" s="466"/>
      <c r="OUU4" s="466"/>
      <c r="OUV4" s="466"/>
      <c r="OUW4" s="466"/>
      <c r="OUX4" s="466"/>
      <c r="OUY4" s="466"/>
      <c r="OUZ4" s="466"/>
      <c r="OVA4" s="466"/>
      <c r="OVB4" s="466"/>
      <c r="OVC4" s="466"/>
      <c r="OVD4" s="466"/>
      <c r="OVE4" s="466"/>
      <c r="OVF4" s="466"/>
      <c r="OVG4" s="466"/>
      <c r="OVH4" s="466"/>
      <c r="OVI4" s="466"/>
      <c r="OVJ4" s="466"/>
      <c r="OVK4" s="466"/>
      <c r="OVL4" s="466"/>
      <c r="OVM4" s="466"/>
      <c r="OVN4" s="466"/>
      <c r="OVO4" s="466"/>
      <c r="OVP4" s="466"/>
      <c r="OVQ4" s="466"/>
      <c r="OVR4" s="466"/>
      <c r="OVS4" s="466"/>
      <c r="OVT4" s="466"/>
      <c r="OVU4" s="466"/>
      <c r="OVV4" s="466"/>
      <c r="OVW4" s="466"/>
      <c r="OVX4" s="466"/>
      <c r="OVY4" s="466"/>
      <c r="OVZ4" s="466"/>
      <c r="OWA4" s="466"/>
      <c r="OWB4" s="466"/>
      <c r="OWC4" s="466"/>
      <c r="OWD4" s="466"/>
      <c r="OWE4" s="466"/>
      <c r="OWF4" s="466"/>
      <c r="OWG4" s="466"/>
      <c r="OWH4" s="466"/>
      <c r="OWI4" s="466"/>
      <c r="OWJ4" s="466"/>
      <c r="OWK4" s="466"/>
      <c r="OWL4" s="466"/>
      <c r="OWM4" s="466"/>
      <c r="OWN4" s="466"/>
      <c r="OWO4" s="466"/>
      <c r="OWP4" s="466"/>
      <c r="OWQ4" s="466"/>
      <c r="OWR4" s="466"/>
      <c r="OWS4" s="466"/>
      <c r="OWT4" s="466"/>
      <c r="OWU4" s="466"/>
      <c r="OWV4" s="466"/>
      <c r="OWW4" s="466"/>
      <c r="OWX4" s="466"/>
      <c r="OWY4" s="466"/>
      <c r="OWZ4" s="466"/>
      <c r="OXA4" s="466"/>
      <c r="OXB4" s="466"/>
      <c r="OXC4" s="466"/>
      <c r="OXD4" s="466"/>
      <c r="OXE4" s="466"/>
      <c r="OXF4" s="466"/>
      <c r="OXG4" s="466"/>
      <c r="OXH4" s="466"/>
      <c r="OXI4" s="466"/>
      <c r="OXJ4" s="466"/>
      <c r="OXK4" s="466"/>
      <c r="OXL4" s="466"/>
      <c r="OXM4" s="466"/>
      <c r="OXN4" s="466"/>
      <c r="OXO4" s="466"/>
      <c r="OXP4" s="466"/>
      <c r="OXQ4" s="466"/>
      <c r="OXR4" s="466"/>
      <c r="OXS4" s="466"/>
      <c r="OXT4" s="466"/>
      <c r="OXU4" s="466"/>
      <c r="OXV4" s="466"/>
      <c r="OXW4" s="466"/>
      <c r="OXX4" s="466"/>
      <c r="OXY4" s="466"/>
      <c r="OXZ4" s="466"/>
      <c r="OYA4" s="466"/>
      <c r="OYB4" s="466"/>
      <c r="OYC4" s="466"/>
      <c r="OYD4" s="466"/>
      <c r="OYE4" s="466"/>
      <c r="OYF4" s="466"/>
      <c r="OYG4" s="466"/>
      <c r="OYH4" s="466"/>
      <c r="OYI4" s="466"/>
      <c r="OYJ4" s="466"/>
      <c r="OYK4" s="466"/>
      <c r="OYL4" s="466"/>
      <c r="OYM4" s="466"/>
      <c r="OYN4" s="466"/>
      <c r="OYO4" s="466"/>
      <c r="OYP4" s="466"/>
      <c r="OYQ4" s="466"/>
      <c r="OYR4" s="466"/>
      <c r="OYS4" s="466"/>
      <c r="OYT4" s="466"/>
      <c r="OYU4" s="466"/>
      <c r="OYV4" s="466"/>
      <c r="OYW4" s="466"/>
      <c r="OYX4" s="466"/>
      <c r="OYY4" s="466"/>
      <c r="OYZ4" s="466"/>
      <c r="OZA4" s="466"/>
      <c r="OZB4" s="466"/>
      <c r="OZC4" s="466"/>
      <c r="OZD4" s="466"/>
      <c r="OZE4" s="466"/>
      <c r="OZF4" s="466"/>
      <c r="OZG4" s="466"/>
      <c r="OZH4" s="466"/>
      <c r="OZI4" s="466"/>
      <c r="OZJ4" s="466"/>
      <c r="OZK4" s="466"/>
      <c r="OZL4" s="466"/>
      <c r="OZM4" s="466"/>
      <c r="OZN4" s="466"/>
      <c r="OZO4" s="466"/>
      <c r="OZP4" s="466"/>
      <c r="OZQ4" s="466"/>
      <c r="OZR4" s="466"/>
      <c r="OZS4" s="466"/>
      <c r="OZT4" s="466"/>
      <c r="OZU4" s="466"/>
      <c r="OZV4" s="466"/>
      <c r="OZW4" s="466"/>
      <c r="OZX4" s="466"/>
      <c r="OZY4" s="466"/>
      <c r="OZZ4" s="466"/>
      <c r="PAA4" s="466"/>
      <c r="PAB4" s="466"/>
      <c r="PAC4" s="466"/>
      <c r="PAD4" s="466"/>
      <c r="PAE4" s="466"/>
      <c r="PAF4" s="466"/>
      <c r="PAG4" s="466"/>
      <c r="PAH4" s="466"/>
      <c r="PAI4" s="466"/>
      <c r="PAJ4" s="466"/>
      <c r="PAK4" s="466"/>
      <c r="PAL4" s="466"/>
      <c r="PAM4" s="466"/>
      <c r="PAN4" s="466"/>
      <c r="PAO4" s="466"/>
      <c r="PAP4" s="466"/>
      <c r="PAQ4" s="466"/>
      <c r="PAR4" s="466"/>
      <c r="PAS4" s="466"/>
      <c r="PAT4" s="466"/>
      <c r="PAU4" s="466"/>
      <c r="PAV4" s="466"/>
      <c r="PAW4" s="466"/>
      <c r="PAX4" s="466"/>
      <c r="PAY4" s="466"/>
      <c r="PAZ4" s="466"/>
      <c r="PBA4" s="466"/>
      <c r="PBB4" s="466"/>
      <c r="PBC4" s="466"/>
      <c r="PBD4" s="466"/>
      <c r="PBE4" s="466"/>
      <c r="PBF4" s="466"/>
      <c r="PBG4" s="466"/>
      <c r="PBH4" s="466"/>
      <c r="PBI4" s="466"/>
      <c r="PBJ4" s="466"/>
      <c r="PBK4" s="466"/>
      <c r="PBL4" s="466"/>
      <c r="PBM4" s="466"/>
      <c r="PBN4" s="466"/>
      <c r="PBO4" s="466"/>
      <c r="PBP4" s="466"/>
      <c r="PBQ4" s="466"/>
      <c r="PBR4" s="466"/>
      <c r="PBS4" s="466"/>
      <c r="PBT4" s="466"/>
      <c r="PBU4" s="466"/>
      <c r="PBV4" s="466"/>
      <c r="PBW4" s="466"/>
      <c r="PBX4" s="466"/>
      <c r="PBY4" s="466"/>
      <c r="PBZ4" s="466"/>
      <c r="PCA4" s="466"/>
      <c r="PCB4" s="466"/>
      <c r="PCC4" s="466"/>
      <c r="PCD4" s="466"/>
      <c r="PCE4" s="466"/>
      <c r="PCF4" s="466"/>
      <c r="PCG4" s="466"/>
      <c r="PCH4" s="466"/>
      <c r="PCI4" s="466"/>
      <c r="PCJ4" s="466"/>
      <c r="PCK4" s="466"/>
      <c r="PCL4" s="466"/>
      <c r="PCM4" s="466"/>
      <c r="PCN4" s="466"/>
      <c r="PCO4" s="466"/>
      <c r="PCP4" s="466"/>
      <c r="PCQ4" s="466"/>
      <c r="PCR4" s="466"/>
      <c r="PCS4" s="466"/>
      <c r="PCT4" s="466"/>
      <c r="PCU4" s="466"/>
      <c r="PCV4" s="466"/>
      <c r="PCW4" s="466"/>
      <c r="PCX4" s="466"/>
      <c r="PCY4" s="466"/>
      <c r="PCZ4" s="466"/>
      <c r="PDA4" s="466"/>
      <c r="PDB4" s="466"/>
      <c r="PDC4" s="466"/>
      <c r="PDD4" s="466"/>
      <c r="PDE4" s="466"/>
      <c r="PDF4" s="466"/>
      <c r="PDG4" s="466"/>
      <c r="PDH4" s="466"/>
      <c r="PDI4" s="466"/>
      <c r="PDJ4" s="466"/>
      <c r="PDK4" s="466"/>
      <c r="PDL4" s="466"/>
      <c r="PDM4" s="466"/>
      <c r="PDN4" s="466"/>
      <c r="PDO4" s="466"/>
      <c r="PDP4" s="466"/>
      <c r="PDQ4" s="466"/>
      <c r="PDR4" s="466"/>
      <c r="PDS4" s="466"/>
      <c r="PDT4" s="466"/>
      <c r="PDU4" s="466"/>
      <c r="PDV4" s="466"/>
      <c r="PDW4" s="466"/>
      <c r="PDX4" s="466"/>
      <c r="PDY4" s="466"/>
      <c r="PDZ4" s="466"/>
      <c r="PEA4" s="466"/>
      <c r="PEB4" s="466"/>
      <c r="PEC4" s="466"/>
      <c r="PED4" s="466"/>
      <c r="PEE4" s="466"/>
      <c r="PEF4" s="466"/>
      <c r="PEG4" s="466"/>
      <c r="PEH4" s="466"/>
      <c r="PEI4" s="466"/>
      <c r="PEJ4" s="466"/>
      <c r="PEK4" s="466"/>
      <c r="PEL4" s="466"/>
      <c r="PEM4" s="466"/>
      <c r="PEN4" s="466"/>
      <c r="PEO4" s="466"/>
      <c r="PEP4" s="466"/>
      <c r="PEQ4" s="466"/>
      <c r="PER4" s="466"/>
      <c r="PES4" s="466"/>
      <c r="PET4" s="466"/>
      <c r="PEU4" s="466"/>
      <c r="PEV4" s="466"/>
      <c r="PEW4" s="466"/>
      <c r="PEX4" s="466"/>
      <c r="PEY4" s="466"/>
      <c r="PEZ4" s="466"/>
      <c r="PFA4" s="466"/>
      <c r="PFB4" s="466"/>
      <c r="PFC4" s="466"/>
      <c r="PFD4" s="466"/>
      <c r="PFE4" s="466"/>
      <c r="PFF4" s="466"/>
      <c r="PFG4" s="466"/>
      <c r="PFH4" s="466"/>
      <c r="PFI4" s="466"/>
      <c r="PFJ4" s="466"/>
      <c r="PFK4" s="466"/>
      <c r="PFL4" s="466"/>
      <c r="PFM4" s="466"/>
      <c r="PFN4" s="466"/>
      <c r="PFO4" s="466"/>
      <c r="PFP4" s="466"/>
      <c r="PFQ4" s="466"/>
      <c r="PFR4" s="466"/>
      <c r="PFS4" s="466"/>
      <c r="PFT4" s="466"/>
      <c r="PFU4" s="466"/>
      <c r="PFV4" s="466"/>
      <c r="PFW4" s="466"/>
      <c r="PFX4" s="466"/>
      <c r="PFY4" s="466"/>
      <c r="PFZ4" s="466"/>
      <c r="PGA4" s="466"/>
      <c r="PGB4" s="466"/>
      <c r="PGC4" s="466"/>
      <c r="PGD4" s="466"/>
      <c r="PGE4" s="466"/>
      <c r="PGF4" s="466"/>
      <c r="PGG4" s="466"/>
      <c r="PGH4" s="466"/>
      <c r="PGI4" s="466"/>
      <c r="PGJ4" s="466"/>
      <c r="PGK4" s="466"/>
      <c r="PGL4" s="466"/>
      <c r="PGM4" s="466"/>
      <c r="PGN4" s="466"/>
      <c r="PGO4" s="466"/>
      <c r="PGP4" s="466"/>
      <c r="PGQ4" s="466"/>
      <c r="PGR4" s="466"/>
      <c r="PGS4" s="466"/>
      <c r="PGT4" s="466"/>
      <c r="PGU4" s="466"/>
      <c r="PGV4" s="466"/>
      <c r="PGW4" s="466"/>
      <c r="PGX4" s="466"/>
      <c r="PGY4" s="466"/>
      <c r="PGZ4" s="466"/>
      <c r="PHA4" s="466"/>
      <c r="PHB4" s="466"/>
      <c r="PHC4" s="466"/>
      <c r="PHD4" s="466"/>
      <c r="PHE4" s="466"/>
      <c r="PHF4" s="466"/>
      <c r="PHG4" s="466"/>
      <c r="PHH4" s="466"/>
      <c r="PHI4" s="466"/>
      <c r="PHJ4" s="466"/>
      <c r="PHK4" s="466"/>
      <c r="PHL4" s="466"/>
      <c r="PHM4" s="466"/>
      <c r="PHN4" s="466"/>
      <c r="PHO4" s="466"/>
      <c r="PHP4" s="466"/>
      <c r="PHQ4" s="466"/>
      <c r="PHR4" s="466"/>
      <c r="PHS4" s="466"/>
      <c r="PHT4" s="466"/>
      <c r="PHU4" s="466"/>
      <c r="PHV4" s="466"/>
      <c r="PHW4" s="466"/>
      <c r="PHX4" s="466"/>
      <c r="PHY4" s="466"/>
      <c r="PHZ4" s="466"/>
      <c r="PIA4" s="466"/>
      <c r="PIB4" s="466"/>
      <c r="PIC4" s="466"/>
      <c r="PID4" s="466"/>
      <c r="PIE4" s="466"/>
      <c r="PIF4" s="466"/>
      <c r="PIG4" s="466"/>
      <c r="PIH4" s="466"/>
      <c r="PII4" s="466"/>
      <c r="PIJ4" s="466"/>
      <c r="PIK4" s="466"/>
      <c r="PIL4" s="466"/>
      <c r="PIM4" s="466"/>
      <c r="PIN4" s="466"/>
      <c r="PIO4" s="466"/>
      <c r="PIP4" s="466"/>
      <c r="PIQ4" s="466"/>
      <c r="PIR4" s="466"/>
      <c r="PIS4" s="466"/>
      <c r="PIT4" s="466"/>
      <c r="PIU4" s="466"/>
      <c r="PIV4" s="466"/>
      <c r="PIW4" s="466"/>
      <c r="PIX4" s="466"/>
      <c r="PIY4" s="466"/>
      <c r="PIZ4" s="466"/>
      <c r="PJA4" s="466"/>
      <c r="PJB4" s="466"/>
      <c r="PJC4" s="466"/>
      <c r="PJD4" s="466"/>
      <c r="PJE4" s="466"/>
      <c r="PJF4" s="466"/>
      <c r="PJG4" s="466"/>
      <c r="PJH4" s="466"/>
      <c r="PJI4" s="466"/>
      <c r="PJJ4" s="466"/>
      <c r="PJK4" s="466"/>
      <c r="PJL4" s="466"/>
      <c r="PJM4" s="466"/>
      <c r="PJN4" s="466"/>
      <c r="PJO4" s="466"/>
      <c r="PJP4" s="466"/>
      <c r="PJQ4" s="466"/>
      <c r="PJR4" s="466"/>
      <c r="PJS4" s="466"/>
      <c r="PJT4" s="466"/>
      <c r="PJU4" s="466"/>
      <c r="PJV4" s="466"/>
      <c r="PJW4" s="466"/>
      <c r="PJX4" s="466"/>
      <c r="PJY4" s="466"/>
      <c r="PJZ4" s="466"/>
      <c r="PKA4" s="466"/>
      <c r="PKB4" s="466"/>
      <c r="PKC4" s="466"/>
      <c r="PKD4" s="466"/>
      <c r="PKE4" s="466"/>
      <c r="PKF4" s="466"/>
      <c r="PKG4" s="466"/>
      <c r="PKH4" s="466"/>
      <c r="PKI4" s="466"/>
      <c r="PKJ4" s="466"/>
      <c r="PKK4" s="466"/>
      <c r="PKL4" s="466"/>
      <c r="PKM4" s="466"/>
      <c r="PKN4" s="466"/>
      <c r="PKO4" s="466"/>
      <c r="PKP4" s="466"/>
      <c r="PKQ4" s="466"/>
      <c r="PKR4" s="466"/>
      <c r="PKS4" s="466"/>
      <c r="PKT4" s="466"/>
      <c r="PKU4" s="466"/>
      <c r="PKV4" s="466"/>
      <c r="PKW4" s="466"/>
      <c r="PKX4" s="466"/>
      <c r="PKY4" s="466"/>
      <c r="PKZ4" s="466"/>
      <c r="PLA4" s="466"/>
      <c r="PLB4" s="466"/>
      <c r="PLC4" s="466"/>
      <c r="PLD4" s="466"/>
      <c r="PLE4" s="466"/>
      <c r="PLF4" s="466"/>
      <c r="PLG4" s="466"/>
      <c r="PLH4" s="466"/>
      <c r="PLI4" s="466"/>
      <c r="PLJ4" s="466"/>
      <c r="PLK4" s="466"/>
      <c r="PLL4" s="466"/>
      <c r="PLM4" s="466"/>
      <c r="PLN4" s="466"/>
      <c r="PLO4" s="466"/>
      <c r="PLP4" s="466"/>
      <c r="PLQ4" s="466"/>
      <c r="PLR4" s="466"/>
      <c r="PLS4" s="466"/>
      <c r="PLT4" s="466"/>
      <c r="PLU4" s="466"/>
      <c r="PLV4" s="466"/>
      <c r="PLW4" s="466"/>
      <c r="PLX4" s="466"/>
      <c r="PLY4" s="466"/>
      <c r="PLZ4" s="466"/>
      <c r="PMA4" s="466"/>
      <c r="PMB4" s="466"/>
      <c r="PMC4" s="466"/>
      <c r="PMD4" s="466"/>
      <c r="PME4" s="466"/>
      <c r="PMF4" s="466"/>
      <c r="PMG4" s="466"/>
      <c r="PMH4" s="466"/>
      <c r="PMI4" s="466"/>
      <c r="PMJ4" s="466"/>
      <c r="PMK4" s="466"/>
      <c r="PML4" s="466"/>
      <c r="PMM4" s="466"/>
      <c r="PMN4" s="466"/>
      <c r="PMO4" s="466"/>
      <c r="PMP4" s="466"/>
      <c r="PMQ4" s="466"/>
      <c r="PMR4" s="466"/>
      <c r="PMS4" s="466"/>
      <c r="PMT4" s="466"/>
      <c r="PMU4" s="466"/>
      <c r="PMV4" s="466"/>
      <c r="PMW4" s="466"/>
      <c r="PMX4" s="466"/>
      <c r="PMY4" s="466"/>
      <c r="PMZ4" s="466"/>
      <c r="PNA4" s="466"/>
      <c r="PNB4" s="466"/>
      <c r="PNC4" s="466"/>
      <c r="PND4" s="466"/>
      <c r="PNE4" s="466"/>
      <c r="PNF4" s="466"/>
      <c r="PNG4" s="466"/>
      <c r="PNH4" s="466"/>
      <c r="PNI4" s="466"/>
      <c r="PNJ4" s="466"/>
      <c r="PNK4" s="466"/>
      <c r="PNL4" s="466"/>
      <c r="PNM4" s="466"/>
      <c r="PNN4" s="466"/>
      <c r="PNO4" s="466"/>
      <c r="PNP4" s="466"/>
      <c r="PNQ4" s="466"/>
      <c r="PNR4" s="466"/>
      <c r="PNS4" s="466"/>
      <c r="PNT4" s="466"/>
      <c r="PNU4" s="466"/>
      <c r="PNV4" s="466"/>
      <c r="PNW4" s="466"/>
      <c r="PNX4" s="466"/>
      <c r="PNY4" s="466"/>
      <c r="PNZ4" s="466"/>
      <c r="POA4" s="466"/>
      <c r="POB4" s="466"/>
      <c r="POC4" s="466"/>
      <c r="POD4" s="466"/>
      <c r="POE4" s="466"/>
      <c r="POF4" s="466"/>
      <c r="POG4" s="466"/>
      <c r="POH4" s="466"/>
      <c r="POI4" s="466"/>
      <c r="POJ4" s="466"/>
      <c r="POK4" s="466"/>
      <c r="POL4" s="466"/>
      <c r="POM4" s="466"/>
      <c r="PON4" s="466"/>
      <c r="POO4" s="466"/>
      <c r="POP4" s="466"/>
      <c r="POQ4" s="466"/>
      <c r="POR4" s="466"/>
      <c r="POS4" s="466"/>
      <c r="POT4" s="466"/>
      <c r="POU4" s="466"/>
      <c r="POV4" s="466"/>
      <c r="POW4" s="466"/>
      <c r="POX4" s="466"/>
      <c r="POY4" s="466"/>
      <c r="POZ4" s="466"/>
      <c r="PPA4" s="466"/>
      <c r="PPB4" s="466"/>
      <c r="PPC4" s="466"/>
      <c r="PPD4" s="466"/>
      <c r="PPE4" s="466"/>
      <c r="PPF4" s="466"/>
      <c r="PPG4" s="466"/>
      <c r="PPH4" s="466"/>
      <c r="PPI4" s="466"/>
      <c r="PPJ4" s="466"/>
      <c r="PPK4" s="466"/>
      <c r="PPL4" s="466"/>
      <c r="PPM4" s="466"/>
      <c r="PPN4" s="466"/>
      <c r="PPO4" s="466"/>
      <c r="PPP4" s="466"/>
      <c r="PPQ4" s="466"/>
      <c r="PPR4" s="466"/>
      <c r="PPS4" s="466"/>
      <c r="PPT4" s="466"/>
      <c r="PPU4" s="466"/>
      <c r="PPV4" s="466"/>
      <c r="PPW4" s="466"/>
      <c r="PPX4" s="466"/>
      <c r="PPY4" s="466"/>
      <c r="PPZ4" s="466"/>
      <c r="PQA4" s="466"/>
      <c r="PQB4" s="466"/>
      <c r="PQC4" s="466"/>
      <c r="PQD4" s="466"/>
      <c r="PQE4" s="466"/>
      <c r="PQF4" s="466"/>
      <c r="PQG4" s="466"/>
      <c r="PQH4" s="466"/>
      <c r="PQI4" s="466"/>
      <c r="PQJ4" s="466"/>
      <c r="PQK4" s="466"/>
      <c r="PQL4" s="466"/>
      <c r="PQM4" s="466"/>
      <c r="PQN4" s="466"/>
      <c r="PQO4" s="466"/>
      <c r="PQP4" s="466"/>
      <c r="PQQ4" s="466"/>
      <c r="PQR4" s="466"/>
      <c r="PQS4" s="466"/>
      <c r="PQT4" s="466"/>
      <c r="PQU4" s="466"/>
      <c r="PQV4" s="466"/>
      <c r="PQW4" s="466"/>
      <c r="PQX4" s="466"/>
      <c r="PQY4" s="466"/>
      <c r="PQZ4" s="466"/>
      <c r="PRA4" s="466"/>
      <c r="PRB4" s="466"/>
      <c r="PRC4" s="466"/>
      <c r="PRD4" s="466"/>
      <c r="PRE4" s="466"/>
      <c r="PRF4" s="466"/>
      <c r="PRG4" s="466"/>
      <c r="PRH4" s="466"/>
      <c r="PRI4" s="466"/>
      <c r="PRJ4" s="466"/>
      <c r="PRK4" s="466"/>
      <c r="PRL4" s="466"/>
      <c r="PRM4" s="466"/>
      <c r="PRN4" s="466"/>
      <c r="PRO4" s="466"/>
      <c r="PRP4" s="466"/>
      <c r="PRQ4" s="466"/>
      <c r="PRR4" s="466"/>
      <c r="PRS4" s="466"/>
      <c r="PRT4" s="466"/>
      <c r="PRU4" s="466"/>
      <c r="PRV4" s="466"/>
      <c r="PRW4" s="466"/>
      <c r="PRX4" s="466"/>
      <c r="PRY4" s="466"/>
      <c r="PRZ4" s="466"/>
      <c r="PSA4" s="466"/>
      <c r="PSB4" s="466"/>
      <c r="PSC4" s="466"/>
      <c r="PSD4" s="466"/>
      <c r="PSE4" s="466"/>
      <c r="PSF4" s="466"/>
      <c r="PSG4" s="466"/>
      <c r="PSH4" s="466"/>
      <c r="PSI4" s="466"/>
      <c r="PSJ4" s="466"/>
      <c r="PSK4" s="466"/>
      <c r="PSL4" s="466"/>
      <c r="PSM4" s="466"/>
      <c r="PSN4" s="466"/>
      <c r="PSO4" s="466"/>
      <c r="PSP4" s="466"/>
      <c r="PSQ4" s="466"/>
      <c r="PSR4" s="466"/>
      <c r="PSS4" s="466"/>
      <c r="PST4" s="466"/>
      <c r="PSU4" s="466"/>
      <c r="PSV4" s="466"/>
      <c r="PSW4" s="466"/>
      <c r="PSX4" s="466"/>
      <c r="PSY4" s="466"/>
      <c r="PSZ4" s="466"/>
      <c r="PTA4" s="466"/>
      <c r="PTB4" s="466"/>
      <c r="PTC4" s="466"/>
      <c r="PTD4" s="466"/>
      <c r="PTE4" s="466"/>
      <c r="PTF4" s="466"/>
      <c r="PTG4" s="466"/>
      <c r="PTH4" s="466"/>
      <c r="PTI4" s="466"/>
      <c r="PTJ4" s="466"/>
      <c r="PTK4" s="466"/>
      <c r="PTL4" s="466"/>
      <c r="PTM4" s="466"/>
      <c r="PTN4" s="466"/>
      <c r="PTO4" s="466"/>
      <c r="PTP4" s="466"/>
      <c r="PTQ4" s="466"/>
      <c r="PTR4" s="466"/>
      <c r="PTS4" s="466"/>
      <c r="PTT4" s="466"/>
      <c r="PTU4" s="466"/>
      <c r="PTV4" s="466"/>
      <c r="PTW4" s="466"/>
      <c r="PTX4" s="466"/>
      <c r="PTY4" s="466"/>
      <c r="PTZ4" s="466"/>
      <c r="PUA4" s="466"/>
      <c r="PUB4" s="466"/>
      <c r="PUC4" s="466"/>
      <c r="PUD4" s="466"/>
      <c r="PUE4" s="466"/>
      <c r="PUF4" s="466"/>
      <c r="PUG4" s="466"/>
      <c r="PUH4" s="466"/>
      <c r="PUI4" s="466"/>
      <c r="PUJ4" s="466"/>
      <c r="PUK4" s="466"/>
      <c r="PUL4" s="466"/>
      <c r="PUM4" s="466"/>
      <c r="PUN4" s="466"/>
      <c r="PUO4" s="466"/>
      <c r="PUP4" s="466"/>
      <c r="PUQ4" s="466"/>
      <c r="PUR4" s="466"/>
      <c r="PUS4" s="466"/>
      <c r="PUT4" s="466"/>
      <c r="PUU4" s="466"/>
      <c r="PUV4" s="466"/>
      <c r="PUW4" s="466"/>
      <c r="PUX4" s="466"/>
      <c r="PUY4" s="466"/>
      <c r="PUZ4" s="466"/>
      <c r="PVA4" s="466"/>
      <c r="PVB4" s="466"/>
      <c r="PVC4" s="466"/>
      <c r="PVD4" s="466"/>
      <c r="PVE4" s="466"/>
      <c r="PVF4" s="466"/>
      <c r="PVG4" s="466"/>
      <c r="PVH4" s="466"/>
      <c r="PVI4" s="466"/>
      <c r="PVJ4" s="466"/>
      <c r="PVK4" s="466"/>
      <c r="PVL4" s="466"/>
      <c r="PVM4" s="466"/>
      <c r="PVN4" s="466"/>
      <c r="PVO4" s="466"/>
      <c r="PVP4" s="466"/>
      <c r="PVQ4" s="466"/>
      <c r="PVR4" s="466"/>
      <c r="PVS4" s="466"/>
      <c r="PVT4" s="466"/>
      <c r="PVU4" s="466"/>
      <c r="PVV4" s="466"/>
      <c r="PVW4" s="466"/>
      <c r="PVX4" s="466"/>
      <c r="PVY4" s="466"/>
      <c r="PVZ4" s="466"/>
      <c r="PWA4" s="466"/>
      <c r="PWB4" s="466"/>
      <c r="PWC4" s="466"/>
      <c r="PWD4" s="466"/>
      <c r="PWE4" s="466"/>
      <c r="PWF4" s="466"/>
      <c r="PWG4" s="466"/>
      <c r="PWH4" s="466"/>
      <c r="PWI4" s="466"/>
      <c r="PWJ4" s="466"/>
      <c r="PWK4" s="466"/>
      <c r="PWL4" s="466"/>
      <c r="PWM4" s="466"/>
      <c r="PWN4" s="466"/>
      <c r="PWO4" s="466"/>
      <c r="PWP4" s="466"/>
      <c r="PWQ4" s="466"/>
      <c r="PWR4" s="466"/>
      <c r="PWS4" s="466"/>
      <c r="PWT4" s="466"/>
      <c r="PWU4" s="466"/>
      <c r="PWV4" s="466"/>
      <c r="PWW4" s="466"/>
      <c r="PWX4" s="466"/>
      <c r="PWY4" s="466"/>
      <c r="PWZ4" s="466"/>
      <c r="PXA4" s="466"/>
      <c r="PXB4" s="466"/>
      <c r="PXC4" s="466"/>
      <c r="PXD4" s="466"/>
      <c r="PXE4" s="466"/>
      <c r="PXF4" s="466"/>
      <c r="PXG4" s="466"/>
      <c r="PXH4" s="466"/>
      <c r="PXI4" s="466"/>
      <c r="PXJ4" s="466"/>
      <c r="PXK4" s="466"/>
      <c r="PXL4" s="466"/>
      <c r="PXM4" s="466"/>
      <c r="PXN4" s="466"/>
      <c r="PXO4" s="466"/>
      <c r="PXP4" s="466"/>
      <c r="PXQ4" s="466"/>
      <c r="PXR4" s="466"/>
      <c r="PXS4" s="466"/>
      <c r="PXT4" s="466"/>
      <c r="PXU4" s="466"/>
      <c r="PXV4" s="466"/>
      <c r="PXW4" s="466"/>
      <c r="PXX4" s="466"/>
      <c r="PXY4" s="466"/>
      <c r="PXZ4" s="466"/>
      <c r="PYA4" s="466"/>
      <c r="PYB4" s="466"/>
      <c r="PYC4" s="466"/>
      <c r="PYD4" s="466"/>
      <c r="PYE4" s="466"/>
      <c r="PYF4" s="466"/>
      <c r="PYG4" s="466"/>
      <c r="PYH4" s="466"/>
      <c r="PYI4" s="466"/>
      <c r="PYJ4" s="466"/>
      <c r="PYK4" s="466"/>
      <c r="PYL4" s="466"/>
      <c r="PYM4" s="466"/>
      <c r="PYN4" s="466"/>
      <c r="PYO4" s="466"/>
      <c r="PYP4" s="466"/>
      <c r="PYQ4" s="466"/>
      <c r="PYR4" s="466"/>
      <c r="PYS4" s="466"/>
      <c r="PYT4" s="466"/>
      <c r="PYU4" s="466"/>
      <c r="PYV4" s="466"/>
      <c r="PYW4" s="466"/>
      <c r="PYX4" s="466"/>
      <c r="PYY4" s="466"/>
      <c r="PYZ4" s="466"/>
      <c r="PZA4" s="466"/>
      <c r="PZB4" s="466"/>
      <c r="PZC4" s="466"/>
      <c r="PZD4" s="466"/>
      <c r="PZE4" s="466"/>
      <c r="PZF4" s="466"/>
      <c r="PZG4" s="466"/>
      <c r="PZH4" s="466"/>
      <c r="PZI4" s="466"/>
      <c r="PZJ4" s="466"/>
      <c r="PZK4" s="466"/>
      <c r="PZL4" s="466"/>
      <c r="PZM4" s="466"/>
      <c r="PZN4" s="466"/>
      <c r="PZO4" s="466"/>
      <c r="PZP4" s="466"/>
      <c r="PZQ4" s="466"/>
      <c r="PZR4" s="466"/>
      <c r="PZS4" s="466"/>
      <c r="PZT4" s="466"/>
      <c r="PZU4" s="466"/>
      <c r="PZV4" s="466"/>
      <c r="PZW4" s="466"/>
      <c r="PZX4" s="466"/>
      <c r="PZY4" s="466"/>
      <c r="PZZ4" s="466"/>
      <c r="QAA4" s="466"/>
      <c r="QAB4" s="466"/>
      <c r="QAC4" s="466"/>
      <c r="QAD4" s="466"/>
      <c r="QAE4" s="466"/>
      <c r="QAF4" s="466"/>
      <c r="QAG4" s="466"/>
      <c r="QAH4" s="466"/>
      <c r="QAI4" s="466"/>
      <c r="QAJ4" s="466"/>
      <c r="QAK4" s="466"/>
      <c r="QAL4" s="466"/>
      <c r="QAM4" s="466"/>
      <c r="QAN4" s="466"/>
      <c r="QAO4" s="466"/>
      <c r="QAP4" s="466"/>
      <c r="QAQ4" s="466"/>
      <c r="QAR4" s="466"/>
      <c r="QAS4" s="466"/>
      <c r="QAT4" s="466"/>
      <c r="QAU4" s="466"/>
      <c r="QAV4" s="466"/>
      <c r="QAW4" s="466"/>
      <c r="QAX4" s="466"/>
      <c r="QAY4" s="466"/>
      <c r="QAZ4" s="466"/>
      <c r="QBA4" s="466"/>
      <c r="QBB4" s="466"/>
      <c r="QBC4" s="466"/>
      <c r="QBD4" s="466"/>
      <c r="QBE4" s="466"/>
      <c r="QBF4" s="466"/>
      <c r="QBG4" s="466"/>
      <c r="QBH4" s="466"/>
      <c r="QBI4" s="466"/>
      <c r="QBJ4" s="466"/>
      <c r="QBK4" s="466"/>
      <c r="QBL4" s="466"/>
      <c r="QBM4" s="466"/>
      <c r="QBN4" s="466"/>
      <c r="QBO4" s="466"/>
      <c r="QBP4" s="466"/>
      <c r="QBQ4" s="466"/>
      <c r="QBR4" s="466"/>
      <c r="QBS4" s="466"/>
      <c r="QBT4" s="466"/>
      <c r="QBU4" s="466"/>
      <c r="QBV4" s="466"/>
      <c r="QBW4" s="466"/>
      <c r="QBX4" s="466"/>
      <c r="QBY4" s="466"/>
      <c r="QBZ4" s="466"/>
      <c r="QCA4" s="466"/>
      <c r="QCB4" s="466"/>
      <c r="QCC4" s="466"/>
      <c r="QCD4" s="466"/>
      <c r="QCE4" s="466"/>
      <c r="QCF4" s="466"/>
      <c r="QCG4" s="466"/>
      <c r="QCH4" s="466"/>
      <c r="QCI4" s="466"/>
      <c r="QCJ4" s="466"/>
      <c r="QCK4" s="466"/>
      <c r="QCL4" s="466"/>
      <c r="QCM4" s="466"/>
      <c r="QCN4" s="466"/>
      <c r="QCO4" s="466"/>
      <c r="QCP4" s="466"/>
      <c r="QCQ4" s="466"/>
      <c r="QCR4" s="466"/>
      <c r="QCS4" s="466"/>
      <c r="QCT4" s="466"/>
      <c r="QCU4" s="466"/>
      <c r="QCV4" s="466"/>
      <c r="QCW4" s="466"/>
      <c r="QCX4" s="466"/>
      <c r="QCY4" s="466"/>
      <c r="QCZ4" s="466"/>
      <c r="QDA4" s="466"/>
      <c r="QDB4" s="466"/>
      <c r="QDC4" s="466"/>
      <c r="QDD4" s="466"/>
      <c r="QDE4" s="466"/>
      <c r="QDF4" s="466"/>
      <c r="QDG4" s="466"/>
      <c r="QDH4" s="466"/>
      <c r="QDI4" s="466"/>
      <c r="QDJ4" s="466"/>
      <c r="QDK4" s="466"/>
      <c r="QDL4" s="466"/>
      <c r="QDM4" s="466"/>
      <c r="QDN4" s="466"/>
      <c r="QDO4" s="466"/>
      <c r="QDP4" s="466"/>
      <c r="QDQ4" s="466"/>
      <c r="QDR4" s="466"/>
      <c r="QDS4" s="466"/>
      <c r="QDT4" s="466"/>
      <c r="QDU4" s="466"/>
      <c r="QDV4" s="466"/>
      <c r="QDW4" s="466"/>
      <c r="QDX4" s="466"/>
      <c r="QDY4" s="466"/>
      <c r="QDZ4" s="466"/>
      <c r="QEA4" s="466"/>
      <c r="QEB4" s="466"/>
      <c r="QEC4" s="466"/>
      <c r="QED4" s="466"/>
      <c r="QEE4" s="466"/>
      <c r="QEF4" s="466"/>
      <c r="QEG4" s="466"/>
      <c r="QEH4" s="466"/>
      <c r="QEI4" s="466"/>
      <c r="QEJ4" s="466"/>
      <c r="QEK4" s="466"/>
      <c r="QEL4" s="466"/>
      <c r="QEM4" s="466"/>
      <c r="QEN4" s="466"/>
      <c r="QEO4" s="466"/>
      <c r="QEP4" s="466"/>
      <c r="QEQ4" s="466"/>
      <c r="QER4" s="466"/>
      <c r="QES4" s="466"/>
      <c r="QET4" s="466"/>
      <c r="QEU4" s="466"/>
      <c r="QEV4" s="466"/>
      <c r="QEW4" s="466"/>
      <c r="QEX4" s="466"/>
      <c r="QEY4" s="466"/>
      <c r="QEZ4" s="466"/>
      <c r="QFA4" s="466"/>
      <c r="QFB4" s="466"/>
      <c r="QFC4" s="466"/>
      <c r="QFD4" s="466"/>
      <c r="QFE4" s="466"/>
      <c r="QFF4" s="466"/>
      <c r="QFG4" s="466"/>
      <c r="QFH4" s="466"/>
      <c r="QFI4" s="466"/>
      <c r="QFJ4" s="466"/>
      <c r="QFK4" s="466"/>
      <c r="QFL4" s="466"/>
      <c r="QFM4" s="466"/>
      <c r="QFN4" s="466"/>
      <c r="QFO4" s="466"/>
      <c r="QFP4" s="466"/>
      <c r="QFQ4" s="466"/>
      <c r="QFR4" s="466"/>
      <c r="QFS4" s="466"/>
      <c r="QFT4" s="466"/>
      <c r="QFU4" s="466"/>
      <c r="QFV4" s="466"/>
      <c r="QFW4" s="466"/>
      <c r="QFX4" s="466"/>
      <c r="QFY4" s="466"/>
      <c r="QFZ4" s="466"/>
      <c r="QGA4" s="466"/>
      <c r="QGB4" s="466"/>
      <c r="QGC4" s="466"/>
      <c r="QGD4" s="466"/>
      <c r="QGE4" s="466"/>
      <c r="QGF4" s="466"/>
      <c r="QGG4" s="466"/>
      <c r="QGH4" s="466"/>
      <c r="QGI4" s="466"/>
      <c r="QGJ4" s="466"/>
      <c r="QGK4" s="466"/>
      <c r="QGL4" s="466"/>
      <c r="QGM4" s="466"/>
      <c r="QGN4" s="466"/>
      <c r="QGO4" s="466"/>
      <c r="QGP4" s="466"/>
      <c r="QGQ4" s="466"/>
      <c r="QGR4" s="466"/>
      <c r="QGS4" s="466"/>
      <c r="QGT4" s="466"/>
      <c r="QGU4" s="466"/>
      <c r="QGV4" s="466"/>
      <c r="QGW4" s="466"/>
      <c r="QGX4" s="466"/>
      <c r="QGY4" s="466"/>
      <c r="QGZ4" s="466"/>
      <c r="QHA4" s="466"/>
      <c r="QHB4" s="466"/>
      <c r="QHC4" s="466"/>
      <c r="QHD4" s="466"/>
      <c r="QHE4" s="466"/>
      <c r="QHF4" s="466"/>
      <c r="QHG4" s="466"/>
      <c r="QHH4" s="466"/>
      <c r="QHI4" s="466"/>
      <c r="QHJ4" s="466"/>
      <c r="QHK4" s="466"/>
      <c r="QHL4" s="466"/>
      <c r="QHM4" s="466"/>
      <c r="QHN4" s="466"/>
      <c r="QHO4" s="466"/>
      <c r="QHP4" s="466"/>
      <c r="QHQ4" s="466"/>
      <c r="QHR4" s="466"/>
      <c r="QHS4" s="466"/>
      <c r="QHT4" s="466"/>
      <c r="QHU4" s="466"/>
      <c r="QHV4" s="466"/>
      <c r="QHW4" s="466"/>
      <c r="QHX4" s="466"/>
      <c r="QHY4" s="466"/>
      <c r="QHZ4" s="466"/>
      <c r="QIA4" s="466"/>
      <c r="QIB4" s="466"/>
      <c r="QIC4" s="466"/>
      <c r="QID4" s="466"/>
      <c r="QIE4" s="466"/>
      <c r="QIF4" s="466"/>
      <c r="QIG4" s="466"/>
      <c r="QIH4" s="466"/>
      <c r="QII4" s="466"/>
      <c r="QIJ4" s="466"/>
      <c r="QIK4" s="466"/>
      <c r="QIL4" s="466"/>
      <c r="QIM4" s="466"/>
      <c r="QIN4" s="466"/>
      <c r="QIO4" s="466"/>
      <c r="QIP4" s="466"/>
      <c r="QIQ4" s="466"/>
      <c r="QIR4" s="466"/>
      <c r="QIS4" s="466"/>
      <c r="QIT4" s="466"/>
      <c r="QIU4" s="466"/>
      <c r="QIV4" s="466"/>
      <c r="QIW4" s="466"/>
      <c r="QIX4" s="466"/>
      <c r="QIY4" s="466"/>
      <c r="QIZ4" s="466"/>
      <c r="QJA4" s="466"/>
      <c r="QJB4" s="466"/>
      <c r="QJC4" s="466"/>
      <c r="QJD4" s="466"/>
      <c r="QJE4" s="466"/>
      <c r="QJF4" s="466"/>
      <c r="QJG4" s="466"/>
      <c r="QJH4" s="466"/>
      <c r="QJI4" s="466"/>
      <c r="QJJ4" s="466"/>
      <c r="QJK4" s="466"/>
      <c r="QJL4" s="466"/>
      <c r="QJM4" s="466"/>
      <c r="QJN4" s="466"/>
      <c r="QJO4" s="466"/>
      <c r="QJP4" s="466"/>
      <c r="QJQ4" s="466"/>
      <c r="QJR4" s="466"/>
      <c r="QJS4" s="466"/>
      <c r="QJT4" s="466"/>
      <c r="QJU4" s="466"/>
      <c r="QJV4" s="466"/>
      <c r="QJW4" s="466"/>
      <c r="QJX4" s="466"/>
      <c r="QJY4" s="466"/>
      <c r="QJZ4" s="466"/>
      <c r="QKA4" s="466"/>
      <c r="QKB4" s="466"/>
      <c r="QKC4" s="466"/>
      <c r="QKD4" s="466"/>
      <c r="QKE4" s="466"/>
      <c r="QKF4" s="466"/>
      <c r="QKG4" s="466"/>
      <c r="QKH4" s="466"/>
      <c r="QKI4" s="466"/>
      <c r="QKJ4" s="466"/>
      <c r="QKK4" s="466"/>
      <c r="QKL4" s="466"/>
      <c r="QKM4" s="466"/>
      <c r="QKN4" s="466"/>
      <c r="QKO4" s="466"/>
      <c r="QKP4" s="466"/>
      <c r="QKQ4" s="466"/>
      <c r="QKR4" s="466"/>
      <c r="QKS4" s="466"/>
      <c r="QKT4" s="466"/>
      <c r="QKU4" s="466"/>
      <c r="QKV4" s="466"/>
      <c r="QKW4" s="466"/>
      <c r="QKX4" s="466"/>
      <c r="QKY4" s="466"/>
      <c r="QKZ4" s="466"/>
      <c r="QLA4" s="466"/>
      <c r="QLB4" s="466"/>
      <c r="QLC4" s="466"/>
      <c r="QLD4" s="466"/>
      <c r="QLE4" s="466"/>
      <c r="QLF4" s="466"/>
      <c r="QLG4" s="466"/>
      <c r="QLH4" s="466"/>
      <c r="QLI4" s="466"/>
      <c r="QLJ4" s="466"/>
      <c r="QLK4" s="466"/>
      <c r="QLL4" s="466"/>
      <c r="QLM4" s="466"/>
      <c r="QLN4" s="466"/>
      <c r="QLO4" s="466"/>
      <c r="QLP4" s="466"/>
      <c r="QLQ4" s="466"/>
      <c r="QLR4" s="466"/>
      <c r="QLS4" s="466"/>
      <c r="QLT4" s="466"/>
      <c r="QLU4" s="466"/>
      <c r="QLV4" s="466"/>
      <c r="QLW4" s="466"/>
      <c r="QLX4" s="466"/>
      <c r="QLY4" s="466"/>
      <c r="QLZ4" s="466"/>
      <c r="QMA4" s="466"/>
      <c r="QMB4" s="466"/>
      <c r="QMC4" s="466"/>
      <c r="QMD4" s="466"/>
      <c r="QME4" s="466"/>
      <c r="QMF4" s="466"/>
      <c r="QMG4" s="466"/>
      <c r="QMH4" s="466"/>
      <c r="QMI4" s="466"/>
      <c r="QMJ4" s="466"/>
      <c r="QMK4" s="466"/>
      <c r="QML4" s="466"/>
      <c r="QMM4" s="466"/>
      <c r="QMN4" s="466"/>
      <c r="QMO4" s="466"/>
      <c r="QMP4" s="466"/>
      <c r="QMQ4" s="466"/>
      <c r="QMR4" s="466"/>
      <c r="QMS4" s="466"/>
      <c r="QMT4" s="466"/>
      <c r="QMU4" s="466"/>
      <c r="QMV4" s="466"/>
      <c r="QMW4" s="466"/>
      <c r="QMX4" s="466"/>
      <c r="QMY4" s="466"/>
      <c r="QMZ4" s="466"/>
      <c r="QNA4" s="466"/>
      <c r="QNB4" s="466"/>
      <c r="QNC4" s="466"/>
      <c r="QND4" s="466"/>
      <c r="QNE4" s="466"/>
      <c r="QNF4" s="466"/>
      <c r="QNG4" s="466"/>
      <c r="QNH4" s="466"/>
      <c r="QNI4" s="466"/>
      <c r="QNJ4" s="466"/>
      <c r="QNK4" s="466"/>
      <c r="QNL4" s="466"/>
      <c r="QNM4" s="466"/>
      <c r="QNN4" s="466"/>
      <c r="QNO4" s="466"/>
      <c r="QNP4" s="466"/>
      <c r="QNQ4" s="466"/>
      <c r="QNR4" s="466"/>
      <c r="QNS4" s="466"/>
      <c r="QNT4" s="466"/>
      <c r="QNU4" s="466"/>
      <c r="QNV4" s="466"/>
      <c r="QNW4" s="466"/>
      <c r="QNX4" s="466"/>
      <c r="QNY4" s="466"/>
      <c r="QNZ4" s="466"/>
      <c r="QOA4" s="466"/>
      <c r="QOB4" s="466"/>
      <c r="QOC4" s="466"/>
      <c r="QOD4" s="466"/>
      <c r="QOE4" s="466"/>
      <c r="QOF4" s="466"/>
      <c r="QOG4" s="466"/>
      <c r="QOH4" s="466"/>
      <c r="QOI4" s="466"/>
      <c r="QOJ4" s="466"/>
      <c r="QOK4" s="466"/>
      <c r="QOL4" s="466"/>
      <c r="QOM4" s="466"/>
      <c r="QON4" s="466"/>
      <c r="QOO4" s="466"/>
      <c r="QOP4" s="466"/>
      <c r="QOQ4" s="466"/>
      <c r="QOR4" s="466"/>
      <c r="QOS4" s="466"/>
      <c r="QOT4" s="466"/>
      <c r="QOU4" s="466"/>
      <c r="QOV4" s="466"/>
      <c r="QOW4" s="466"/>
      <c r="QOX4" s="466"/>
      <c r="QOY4" s="466"/>
      <c r="QOZ4" s="466"/>
      <c r="QPA4" s="466"/>
      <c r="QPB4" s="466"/>
      <c r="QPC4" s="466"/>
      <c r="QPD4" s="466"/>
      <c r="QPE4" s="466"/>
      <c r="QPF4" s="466"/>
      <c r="QPG4" s="466"/>
      <c r="QPH4" s="466"/>
      <c r="QPI4" s="466"/>
      <c r="QPJ4" s="466"/>
      <c r="QPK4" s="466"/>
      <c r="QPL4" s="466"/>
      <c r="QPM4" s="466"/>
      <c r="QPN4" s="466"/>
      <c r="QPO4" s="466"/>
      <c r="QPP4" s="466"/>
      <c r="QPQ4" s="466"/>
      <c r="QPR4" s="466"/>
      <c r="QPS4" s="466"/>
      <c r="QPT4" s="466"/>
      <c r="QPU4" s="466"/>
      <c r="QPV4" s="466"/>
      <c r="QPW4" s="466"/>
      <c r="QPX4" s="466"/>
      <c r="QPY4" s="466"/>
      <c r="QPZ4" s="466"/>
      <c r="QQA4" s="466"/>
      <c r="QQB4" s="466"/>
      <c r="QQC4" s="466"/>
      <c r="QQD4" s="466"/>
      <c r="QQE4" s="466"/>
      <c r="QQF4" s="466"/>
      <c r="QQG4" s="466"/>
      <c r="QQH4" s="466"/>
      <c r="QQI4" s="466"/>
      <c r="QQJ4" s="466"/>
      <c r="QQK4" s="466"/>
      <c r="QQL4" s="466"/>
      <c r="QQM4" s="466"/>
      <c r="QQN4" s="466"/>
      <c r="QQO4" s="466"/>
      <c r="QQP4" s="466"/>
      <c r="QQQ4" s="466"/>
      <c r="QQR4" s="466"/>
      <c r="QQS4" s="466"/>
      <c r="QQT4" s="466"/>
      <c r="QQU4" s="466"/>
      <c r="QQV4" s="466"/>
      <c r="QQW4" s="466"/>
      <c r="QQX4" s="466"/>
      <c r="QQY4" s="466"/>
      <c r="QQZ4" s="466"/>
      <c r="QRA4" s="466"/>
      <c r="QRB4" s="466"/>
      <c r="QRC4" s="466"/>
      <c r="QRD4" s="466"/>
      <c r="QRE4" s="466"/>
      <c r="QRF4" s="466"/>
      <c r="QRG4" s="466"/>
      <c r="QRH4" s="466"/>
      <c r="QRI4" s="466"/>
      <c r="QRJ4" s="466"/>
      <c r="QRK4" s="466"/>
      <c r="QRL4" s="466"/>
      <c r="QRM4" s="466"/>
      <c r="QRN4" s="466"/>
      <c r="QRO4" s="466"/>
      <c r="QRP4" s="466"/>
      <c r="QRQ4" s="466"/>
      <c r="QRR4" s="466"/>
      <c r="QRS4" s="466"/>
      <c r="QRT4" s="466"/>
      <c r="QRU4" s="466"/>
      <c r="QRV4" s="466"/>
      <c r="QRW4" s="466"/>
      <c r="QRX4" s="466"/>
      <c r="QRY4" s="466"/>
      <c r="QRZ4" s="466"/>
      <c r="QSA4" s="466"/>
      <c r="QSB4" s="466"/>
      <c r="QSC4" s="466"/>
      <c r="QSD4" s="466"/>
      <c r="QSE4" s="466"/>
      <c r="QSF4" s="466"/>
      <c r="QSG4" s="466"/>
      <c r="QSH4" s="466"/>
      <c r="QSI4" s="466"/>
      <c r="QSJ4" s="466"/>
      <c r="QSK4" s="466"/>
      <c r="QSL4" s="466"/>
      <c r="QSM4" s="466"/>
      <c r="QSN4" s="466"/>
      <c r="QSO4" s="466"/>
      <c r="QSP4" s="466"/>
      <c r="QSQ4" s="466"/>
      <c r="QSR4" s="466"/>
      <c r="QSS4" s="466"/>
      <c r="QST4" s="466"/>
      <c r="QSU4" s="466"/>
      <c r="QSV4" s="466"/>
      <c r="QSW4" s="466"/>
      <c r="QSX4" s="466"/>
      <c r="QSY4" s="466"/>
      <c r="QSZ4" s="466"/>
      <c r="QTA4" s="466"/>
      <c r="QTB4" s="466"/>
      <c r="QTC4" s="466"/>
      <c r="QTD4" s="466"/>
      <c r="QTE4" s="466"/>
      <c r="QTF4" s="466"/>
      <c r="QTG4" s="466"/>
      <c r="QTH4" s="466"/>
      <c r="QTI4" s="466"/>
      <c r="QTJ4" s="466"/>
      <c r="QTK4" s="466"/>
      <c r="QTL4" s="466"/>
      <c r="QTM4" s="466"/>
      <c r="QTN4" s="466"/>
      <c r="QTO4" s="466"/>
      <c r="QTP4" s="466"/>
      <c r="QTQ4" s="466"/>
      <c r="QTR4" s="466"/>
      <c r="QTS4" s="466"/>
      <c r="QTT4" s="466"/>
      <c r="QTU4" s="466"/>
      <c r="QTV4" s="466"/>
      <c r="QTW4" s="466"/>
      <c r="QTX4" s="466"/>
      <c r="QTY4" s="466"/>
      <c r="QTZ4" s="466"/>
      <c r="QUA4" s="466"/>
      <c r="QUB4" s="466"/>
      <c r="QUC4" s="466"/>
      <c r="QUD4" s="466"/>
      <c r="QUE4" s="466"/>
      <c r="QUF4" s="466"/>
      <c r="QUG4" s="466"/>
      <c r="QUH4" s="466"/>
      <c r="QUI4" s="466"/>
      <c r="QUJ4" s="466"/>
      <c r="QUK4" s="466"/>
      <c r="QUL4" s="466"/>
      <c r="QUM4" s="466"/>
      <c r="QUN4" s="466"/>
      <c r="QUO4" s="466"/>
      <c r="QUP4" s="466"/>
      <c r="QUQ4" s="466"/>
      <c r="QUR4" s="466"/>
      <c r="QUS4" s="466"/>
      <c r="QUT4" s="466"/>
      <c r="QUU4" s="466"/>
      <c r="QUV4" s="466"/>
      <c r="QUW4" s="466"/>
      <c r="QUX4" s="466"/>
      <c r="QUY4" s="466"/>
      <c r="QUZ4" s="466"/>
      <c r="QVA4" s="466"/>
      <c r="QVB4" s="466"/>
      <c r="QVC4" s="466"/>
      <c r="QVD4" s="466"/>
      <c r="QVE4" s="466"/>
      <c r="QVF4" s="466"/>
      <c r="QVG4" s="466"/>
      <c r="QVH4" s="466"/>
      <c r="QVI4" s="466"/>
      <c r="QVJ4" s="466"/>
      <c r="QVK4" s="466"/>
      <c r="QVL4" s="466"/>
      <c r="QVM4" s="466"/>
      <c r="QVN4" s="466"/>
      <c r="QVO4" s="466"/>
      <c r="QVP4" s="466"/>
      <c r="QVQ4" s="466"/>
      <c r="QVR4" s="466"/>
      <c r="QVS4" s="466"/>
      <c r="QVT4" s="466"/>
      <c r="QVU4" s="466"/>
      <c r="QVV4" s="466"/>
      <c r="QVW4" s="466"/>
      <c r="QVX4" s="466"/>
      <c r="QVY4" s="466"/>
      <c r="QVZ4" s="466"/>
      <c r="QWA4" s="466"/>
      <c r="QWB4" s="466"/>
      <c r="QWC4" s="466"/>
      <c r="QWD4" s="466"/>
      <c r="QWE4" s="466"/>
      <c r="QWF4" s="466"/>
      <c r="QWG4" s="466"/>
      <c r="QWH4" s="466"/>
      <c r="QWI4" s="466"/>
      <c r="QWJ4" s="466"/>
      <c r="QWK4" s="466"/>
      <c r="QWL4" s="466"/>
      <c r="QWM4" s="466"/>
      <c r="QWN4" s="466"/>
      <c r="QWO4" s="466"/>
      <c r="QWP4" s="466"/>
      <c r="QWQ4" s="466"/>
      <c r="QWR4" s="466"/>
      <c r="QWS4" s="466"/>
      <c r="QWT4" s="466"/>
      <c r="QWU4" s="466"/>
      <c r="QWV4" s="466"/>
      <c r="QWW4" s="466"/>
      <c r="QWX4" s="466"/>
      <c r="QWY4" s="466"/>
      <c r="QWZ4" s="466"/>
      <c r="QXA4" s="466"/>
      <c r="QXB4" s="466"/>
      <c r="QXC4" s="466"/>
      <c r="QXD4" s="466"/>
      <c r="QXE4" s="466"/>
      <c r="QXF4" s="466"/>
      <c r="QXG4" s="466"/>
      <c r="QXH4" s="466"/>
      <c r="QXI4" s="466"/>
      <c r="QXJ4" s="466"/>
      <c r="QXK4" s="466"/>
      <c r="QXL4" s="466"/>
      <c r="QXM4" s="466"/>
      <c r="QXN4" s="466"/>
      <c r="QXO4" s="466"/>
      <c r="QXP4" s="466"/>
      <c r="QXQ4" s="466"/>
      <c r="QXR4" s="466"/>
      <c r="QXS4" s="466"/>
      <c r="QXT4" s="466"/>
      <c r="QXU4" s="466"/>
      <c r="QXV4" s="466"/>
      <c r="QXW4" s="466"/>
      <c r="QXX4" s="466"/>
      <c r="QXY4" s="466"/>
      <c r="QXZ4" s="466"/>
      <c r="QYA4" s="466"/>
      <c r="QYB4" s="466"/>
      <c r="QYC4" s="466"/>
      <c r="QYD4" s="466"/>
      <c r="QYE4" s="466"/>
      <c r="QYF4" s="466"/>
      <c r="QYG4" s="466"/>
      <c r="QYH4" s="466"/>
      <c r="QYI4" s="466"/>
      <c r="QYJ4" s="466"/>
      <c r="QYK4" s="466"/>
      <c r="QYL4" s="466"/>
      <c r="QYM4" s="466"/>
      <c r="QYN4" s="466"/>
      <c r="QYO4" s="466"/>
      <c r="QYP4" s="466"/>
      <c r="QYQ4" s="466"/>
      <c r="QYR4" s="466"/>
      <c r="QYS4" s="466"/>
      <c r="QYT4" s="466"/>
      <c r="QYU4" s="466"/>
      <c r="QYV4" s="466"/>
      <c r="QYW4" s="466"/>
      <c r="QYX4" s="466"/>
      <c r="QYY4" s="466"/>
      <c r="QYZ4" s="466"/>
      <c r="QZA4" s="466"/>
      <c r="QZB4" s="466"/>
      <c r="QZC4" s="466"/>
      <c r="QZD4" s="466"/>
      <c r="QZE4" s="466"/>
      <c r="QZF4" s="466"/>
      <c r="QZG4" s="466"/>
      <c r="QZH4" s="466"/>
      <c r="QZI4" s="466"/>
      <c r="QZJ4" s="466"/>
      <c r="QZK4" s="466"/>
      <c r="QZL4" s="466"/>
      <c r="QZM4" s="466"/>
      <c r="QZN4" s="466"/>
      <c r="QZO4" s="466"/>
      <c r="QZP4" s="466"/>
      <c r="QZQ4" s="466"/>
      <c r="QZR4" s="466"/>
      <c r="QZS4" s="466"/>
      <c r="QZT4" s="466"/>
      <c r="QZU4" s="466"/>
      <c r="QZV4" s="466"/>
      <c r="QZW4" s="466"/>
      <c r="QZX4" s="466"/>
      <c r="QZY4" s="466"/>
      <c r="QZZ4" s="466"/>
      <c r="RAA4" s="466"/>
      <c r="RAB4" s="466"/>
      <c r="RAC4" s="466"/>
      <c r="RAD4" s="466"/>
      <c r="RAE4" s="466"/>
      <c r="RAF4" s="466"/>
      <c r="RAG4" s="466"/>
      <c r="RAH4" s="466"/>
      <c r="RAI4" s="466"/>
      <c r="RAJ4" s="466"/>
      <c r="RAK4" s="466"/>
      <c r="RAL4" s="466"/>
      <c r="RAM4" s="466"/>
      <c r="RAN4" s="466"/>
      <c r="RAO4" s="466"/>
      <c r="RAP4" s="466"/>
      <c r="RAQ4" s="466"/>
      <c r="RAR4" s="466"/>
      <c r="RAS4" s="466"/>
      <c r="RAT4" s="466"/>
      <c r="RAU4" s="466"/>
      <c r="RAV4" s="466"/>
      <c r="RAW4" s="466"/>
      <c r="RAX4" s="466"/>
      <c r="RAY4" s="466"/>
      <c r="RAZ4" s="466"/>
      <c r="RBA4" s="466"/>
      <c r="RBB4" s="466"/>
      <c r="RBC4" s="466"/>
      <c r="RBD4" s="466"/>
      <c r="RBE4" s="466"/>
      <c r="RBF4" s="466"/>
      <c r="RBG4" s="466"/>
      <c r="RBH4" s="466"/>
      <c r="RBI4" s="466"/>
      <c r="RBJ4" s="466"/>
      <c r="RBK4" s="466"/>
      <c r="RBL4" s="466"/>
      <c r="RBM4" s="466"/>
      <c r="RBN4" s="466"/>
      <c r="RBO4" s="466"/>
      <c r="RBP4" s="466"/>
      <c r="RBQ4" s="466"/>
      <c r="RBR4" s="466"/>
      <c r="RBS4" s="466"/>
      <c r="RBT4" s="466"/>
      <c r="RBU4" s="466"/>
      <c r="RBV4" s="466"/>
      <c r="RBW4" s="466"/>
      <c r="RBX4" s="466"/>
      <c r="RBY4" s="466"/>
      <c r="RBZ4" s="466"/>
      <c r="RCA4" s="466"/>
      <c r="RCB4" s="466"/>
      <c r="RCC4" s="466"/>
      <c r="RCD4" s="466"/>
      <c r="RCE4" s="466"/>
      <c r="RCF4" s="466"/>
      <c r="RCG4" s="466"/>
      <c r="RCH4" s="466"/>
      <c r="RCI4" s="466"/>
      <c r="RCJ4" s="466"/>
      <c r="RCK4" s="466"/>
      <c r="RCL4" s="466"/>
      <c r="RCM4" s="466"/>
      <c r="RCN4" s="466"/>
      <c r="RCO4" s="466"/>
      <c r="RCP4" s="466"/>
      <c r="RCQ4" s="466"/>
      <c r="RCR4" s="466"/>
      <c r="RCS4" s="466"/>
      <c r="RCT4" s="466"/>
      <c r="RCU4" s="466"/>
      <c r="RCV4" s="466"/>
      <c r="RCW4" s="466"/>
      <c r="RCX4" s="466"/>
      <c r="RCY4" s="466"/>
      <c r="RCZ4" s="466"/>
      <c r="RDA4" s="466"/>
      <c r="RDB4" s="466"/>
      <c r="RDC4" s="466"/>
      <c r="RDD4" s="466"/>
      <c r="RDE4" s="466"/>
      <c r="RDF4" s="466"/>
      <c r="RDG4" s="466"/>
      <c r="RDH4" s="466"/>
      <c r="RDI4" s="466"/>
      <c r="RDJ4" s="466"/>
      <c r="RDK4" s="466"/>
      <c r="RDL4" s="466"/>
      <c r="RDM4" s="466"/>
      <c r="RDN4" s="466"/>
      <c r="RDO4" s="466"/>
      <c r="RDP4" s="466"/>
      <c r="RDQ4" s="466"/>
      <c r="RDR4" s="466"/>
      <c r="RDS4" s="466"/>
      <c r="RDT4" s="466"/>
      <c r="RDU4" s="466"/>
      <c r="RDV4" s="466"/>
      <c r="RDW4" s="466"/>
      <c r="RDX4" s="466"/>
      <c r="RDY4" s="466"/>
      <c r="RDZ4" s="466"/>
      <c r="REA4" s="466"/>
      <c r="REB4" s="466"/>
      <c r="REC4" s="466"/>
      <c r="RED4" s="466"/>
      <c r="REE4" s="466"/>
      <c r="REF4" s="466"/>
      <c r="REG4" s="466"/>
      <c r="REH4" s="466"/>
      <c r="REI4" s="466"/>
      <c r="REJ4" s="466"/>
      <c r="REK4" s="466"/>
      <c r="REL4" s="466"/>
      <c r="REM4" s="466"/>
      <c r="REN4" s="466"/>
      <c r="REO4" s="466"/>
      <c r="REP4" s="466"/>
      <c r="REQ4" s="466"/>
      <c r="RER4" s="466"/>
      <c r="RES4" s="466"/>
      <c r="RET4" s="466"/>
      <c r="REU4" s="466"/>
      <c r="REV4" s="466"/>
      <c r="REW4" s="466"/>
      <c r="REX4" s="466"/>
      <c r="REY4" s="466"/>
      <c r="REZ4" s="466"/>
      <c r="RFA4" s="466"/>
      <c r="RFB4" s="466"/>
      <c r="RFC4" s="466"/>
      <c r="RFD4" s="466"/>
      <c r="RFE4" s="466"/>
      <c r="RFF4" s="466"/>
      <c r="RFG4" s="466"/>
      <c r="RFH4" s="466"/>
      <c r="RFI4" s="466"/>
      <c r="RFJ4" s="466"/>
      <c r="RFK4" s="466"/>
      <c r="RFL4" s="466"/>
      <c r="RFM4" s="466"/>
      <c r="RFN4" s="466"/>
      <c r="RFO4" s="466"/>
      <c r="RFP4" s="466"/>
      <c r="RFQ4" s="466"/>
      <c r="RFR4" s="466"/>
      <c r="RFS4" s="466"/>
      <c r="RFT4" s="466"/>
      <c r="RFU4" s="466"/>
      <c r="RFV4" s="466"/>
      <c r="RFW4" s="466"/>
      <c r="RFX4" s="466"/>
      <c r="RFY4" s="466"/>
      <c r="RFZ4" s="466"/>
      <c r="RGA4" s="466"/>
      <c r="RGB4" s="466"/>
      <c r="RGC4" s="466"/>
      <c r="RGD4" s="466"/>
      <c r="RGE4" s="466"/>
      <c r="RGF4" s="466"/>
      <c r="RGG4" s="466"/>
      <c r="RGH4" s="466"/>
      <c r="RGI4" s="466"/>
      <c r="RGJ4" s="466"/>
      <c r="RGK4" s="466"/>
      <c r="RGL4" s="466"/>
      <c r="RGM4" s="466"/>
      <c r="RGN4" s="466"/>
      <c r="RGO4" s="466"/>
      <c r="RGP4" s="466"/>
      <c r="RGQ4" s="466"/>
      <c r="RGR4" s="466"/>
      <c r="RGS4" s="466"/>
      <c r="RGT4" s="466"/>
      <c r="RGU4" s="466"/>
      <c r="RGV4" s="466"/>
      <c r="RGW4" s="466"/>
      <c r="RGX4" s="466"/>
      <c r="RGY4" s="466"/>
      <c r="RGZ4" s="466"/>
      <c r="RHA4" s="466"/>
      <c r="RHB4" s="466"/>
      <c r="RHC4" s="466"/>
      <c r="RHD4" s="466"/>
      <c r="RHE4" s="466"/>
      <c r="RHF4" s="466"/>
      <c r="RHG4" s="466"/>
      <c r="RHH4" s="466"/>
      <c r="RHI4" s="466"/>
      <c r="RHJ4" s="466"/>
      <c r="RHK4" s="466"/>
      <c r="RHL4" s="466"/>
      <c r="RHM4" s="466"/>
      <c r="RHN4" s="466"/>
      <c r="RHO4" s="466"/>
      <c r="RHP4" s="466"/>
      <c r="RHQ4" s="466"/>
      <c r="RHR4" s="466"/>
      <c r="RHS4" s="466"/>
      <c r="RHT4" s="466"/>
      <c r="RHU4" s="466"/>
      <c r="RHV4" s="466"/>
      <c r="RHW4" s="466"/>
      <c r="RHX4" s="466"/>
      <c r="RHY4" s="466"/>
      <c r="RHZ4" s="466"/>
      <c r="RIA4" s="466"/>
      <c r="RIB4" s="466"/>
      <c r="RIC4" s="466"/>
      <c r="RID4" s="466"/>
      <c r="RIE4" s="466"/>
      <c r="RIF4" s="466"/>
      <c r="RIG4" s="466"/>
      <c r="RIH4" s="466"/>
      <c r="RII4" s="466"/>
      <c r="RIJ4" s="466"/>
      <c r="RIK4" s="466"/>
      <c r="RIL4" s="466"/>
      <c r="RIM4" s="466"/>
      <c r="RIN4" s="466"/>
      <c r="RIO4" s="466"/>
      <c r="RIP4" s="466"/>
      <c r="RIQ4" s="466"/>
      <c r="RIR4" s="466"/>
      <c r="RIS4" s="466"/>
      <c r="RIT4" s="466"/>
      <c r="RIU4" s="466"/>
      <c r="RIV4" s="466"/>
      <c r="RIW4" s="466"/>
      <c r="RIX4" s="466"/>
      <c r="RIY4" s="466"/>
      <c r="RIZ4" s="466"/>
      <c r="RJA4" s="466"/>
      <c r="RJB4" s="466"/>
      <c r="RJC4" s="466"/>
      <c r="RJD4" s="466"/>
      <c r="RJE4" s="466"/>
      <c r="RJF4" s="466"/>
      <c r="RJG4" s="466"/>
      <c r="RJH4" s="466"/>
      <c r="RJI4" s="466"/>
      <c r="RJJ4" s="466"/>
      <c r="RJK4" s="466"/>
      <c r="RJL4" s="466"/>
      <c r="RJM4" s="466"/>
      <c r="RJN4" s="466"/>
      <c r="RJO4" s="466"/>
      <c r="RJP4" s="466"/>
      <c r="RJQ4" s="466"/>
      <c r="RJR4" s="466"/>
      <c r="RJS4" s="466"/>
      <c r="RJT4" s="466"/>
      <c r="RJU4" s="466"/>
      <c r="RJV4" s="466"/>
      <c r="RJW4" s="466"/>
      <c r="RJX4" s="466"/>
      <c r="RJY4" s="466"/>
      <c r="RJZ4" s="466"/>
      <c r="RKA4" s="466"/>
      <c r="RKB4" s="466"/>
      <c r="RKC4" s="466"/>
      <c r="RKD4" s="466"/>
      <c r="RKE4" s="466"/>
      <c r="RKF4" s="466"/>
      <c r="RKG4" s="466"/>
      <c r="RKH4" s="466"/>
      <c r="RKI4" s="466"/>
      <c r="RKJ4" s="466"/>
      <c r="RKK4" s="466"/>
      <c r="RKL4" s="466"/>
      <c r="RKM4" s="466"/>
      <c r="RKN4" s="466"/>
      <c r="RKO4" s="466"/>
      <c r="RKP4" s="466"/>
      <c r="RKQ4" s="466"/>
      <c r="RKR4" s="466"/>
      <c r="RKS4" s="466"/>
      <c r="RKT4" s="466"/>
      <c r="RKU4" s="466"/>
      <c r="RKV4" s="466"/>
      <c r="RKW4" s="466"/>
      <c r="RKX4" s="466"/>
      <c r="RKY4" s="466"/>
      <c r="RKZ4" s="466"/>
      <c r="RLA4" s="466"/>
      <c r="RLB4" s="466"/>
      <c r="RLC4" s="466"/>
      <c r="RLD4" s="466"/>
      <c r="RLE4" s="466"/>
      <c r="RLF4" s="466"/>
      <c r="RLG4" s="466"/>
      <c r="RLH4" s="466"/>
      <c r="RLI4" s="466"/>
      <c r="RLJ4" s="466"/>
      <c r="RLK4" s="466"/>
      <c r="RLL4" s="466"/>
      <c r="RLM4" s="466"/>
      <c r="RLN4" s="466"/>
      <c r="RLO4" s="466"/>
      <c r="RLP4" s="466"/>
      <c r="RLQ4" s="466"/>
      <c r="RLR4" s="466"/>
      <c r="RLS4" s="466"/>
      <c r="RLT4" s="466"/>
      <c r="RLU4" s="466"/>
      <c r="RLV4" s="466"/>
      <c r="RLW4" s="466"/>
      <c r="RLX4" s="466"/>
      <c r="RLY4" s="466"/>
      <c r="RLZ4" s="466"/>
      <c r="RMA4" s="466"/>
      <c r="RMB4" s="466"/>
      <c r="RMC4" s="466"/>
      <c r="RMD4" s="466"/>
      <c r="RME4" s="466"/>
      <c r="RMF4" s="466"/>
      <c r="RMG4" s="466"/>
      <c r="RMH4" s="466"/>
      <c r="RMI4" s="466"/>
      <c r="RMJ4" s="466"/>
      <c r="RMK4" s="466"/>
      <c r="RML4" s="466"/>
      <c r="RMM4" s="466"/>
      <c r="RMN4" s="466"/>
      <c r="RMO4" s="466"/>
      <c r="RMP4" s="466"/>
      <c r="RMQ4" s="466"/>
      <c r="RMR4" s="466"/>
      <c r="RMS4" s="466"/>
      <c r="RMT4" s="466"/>
      <c r="RMU4" s="466"/>
      <c r="RMV4" s="466"/>
      <c r="RMW4" s="466"/>
      <c r="RMX4" s="466"/>
      <c r="RMY4" s="466"/>
      <c r="RMZ4" s="466"/>
      <c r="RNA4" s="466"/>
      <c r="RNB4" s="466"/>
      <c r="RNC4" s="466"/>
      <c r="RND4" s="466"/>
      <c r="RNE4" s="466"/>
      <c r="RNF4" s="466"/>
      <c r="RNG4" s="466"/>
      <c r="RNH4" s="466"/>
      <c r="RNI4" s="466"/>
      <c r="RNJ4" s="466"/>
      <c r="RNK4" s="466"/>
      <c r="RNL4" s="466"/>
      <c r="RNM4" s="466"/>
      <c r="RNN4" s="466"/>
      <c r="RNO4" s="466"/>
      <c r="RNP4" s="466"/>
      <c r="RNQ4" s="466"/>
      <c r="RNR4" s="466"/>
      <c r="RNS4" s="466"/>
      <c r="RNT4" s="466"/>
      <c r="RNU4" s="466"/>
      <c r="RNV4" s="466"/>
      <c r="RNW4" s="466"/>
      <c r="RNX4" s="466"/>
      <c r="RNY4" s="466"/>
      <c r="RNZ4" s="466"/>
      <c r="ROA4" s="466"/>
      <c r="ROB4" s="466"/>
      <c r="ROC4" s="466"/>
      <c r="ROD4" s="466"/>
      <c r="ROE4" s="466"/>
      <c r="ROF4" s="466"/>
      <c r="ROG4" s="466"/>
      <c r="ROH4" s="466"/>
      <c r="ROI4" s="466"/>
      <c r="ROJ4" s="466"/>
      <c r="ROK4" s="466"/>
      <c r="ROL4" s="466"/>
      <c r="ROM4" s="466"/>
      <c r="RON4" s="466"/>
      <c r="ROO4" s="466"/>
      <c r="ROP4" s="466"/>
      <c r="ROQ4" s="466"/>
      <c r="ROR4" s="466"/>
      <c r="ROS4" s="466"/>
      <c r="ROT4" s="466"/>
      <c r="ROU4" s="466"/>
      <c r="ROV4" s="466"/>
      <c r="ROW4" s="466"/>
      <c r="ROX4" s="466"/>
      <c r="ROY4" s="466"/>
      <c r="ROZ4" s="466"/>
      <c r="RPA4" s="466"/>
      <c r="RPB4" s="466"/>
      <c r="RPC4" s="466"/>
      <c r="RPD4" s="466"/>
      <c r="RPE4" s="466"/>
      <c r="RPF4" s="466"/>
      <c r="RPG4" s="466"/>
      <c r="RPH4" s="466"/>
      <c r="RPI4" s="466"/>
      <c r="RPJ4" s="466"/>
      <c r="RPK4" s="466"/>
      <c r="RPL4" s="466"/>
      <c r="RPM4" s="466"/>
      <c r="RPN4" s="466"/>
      <c r="RPO4" s="466"/>
      <c r="RPP4" s="466"/>
      <c r="RPQ4" s="466"/>
      <c r="RPR4" s="466"/>
      <c r="RPS4" s="466"/>
      <c r="RPT4" s="466"/>
      <c r="RPU4" s="466"/>
      <c r="RPV4" s="466"/>
      <c r="RPW4" s="466"/>
      <c r="RPX4" s="466"/>
      <c r="RPY4" s="466"/>
      <c r="RPZ4" s="466"/>
      <c r="RQA4" s="466"/>
      <c r="RQB4" s="466"/>
      <c r="RQC4" s="466"/>
      <c r="RQD4" s="466"/>
      <c r="RQE4" s="466"/>
      <c r="RQF4" s="466"/>
      <c r="RQG4" s="466"/>
      <c r="RQH4" s="466"/>
      <c r="RQI4" s="466"/>
      <c r="RQJ4" s="466"/>
      <c r="RQK4" s="466"/>
      <c r="RQL4" s="466"/>
      <c r="RQM4" s="466"/>
      <c r="RQN4" s="466"/>
      <c r="RQO4" s="466"/>
      <c r="RQP4" s="466"/>
      <c r="RQQ4" s="466"/>
      <c r="RQR4" s="466"/>
      <c r="RQS4" s="466"/>
      <c r="RQT4" s="466"/>
      <c r="RQU4" s="466"/>
      <c r="RQV4" s="466"/>
      <c r="RQW4" s="466"/>
      <c r="RQX4" s="466"/>
      <c r="RQY4" s="466"/>
      <c r="RQZ4" s="466"/>
      <c r="RRA4" s="466"/>
      <c r="RRB4" s="466"/>
      <c r="RRC4" s="466"/>
      <c r="RRD4" s="466"/>
      <c r="RRE4" s="466"/>
      <c r="RRF4" s="466"/>
      <c r="RRG4" s="466"/>
      <c r="RRH4" s="466"/>
      <c r="RRI4" s="466"/>
      <c r="RRJ4" s="466"/>
      <c r="RRK4" s="466"/>
      <c r="RRL4" s="466"/>
      <c r="RRM4" s="466"/>
      <c r="RRN4" s="466"/>
      <c r="RRO4" s="466"/>
      <c r="RRP4" s="466"/>
      <c r="RRQ4" s="466"/>
      <c r="RRR4" s="466"/>
      <c r="RRS4" s="466"/>
      <c r="RRT4" s="466"/>
      <c r="RRU4" s="466"/>
      <c r="RRV4" s="466"/>
      <c r="RRW4" s="466"/>
      <c r="RRX4" s="466"/>
      <c r="RRY4" s="466"/>
      <c r="RRZ4" s="466"/>
      <c r="RSA4" s="466"/>
      <c r="RSB4" s="466"/>
      <c r="RSC4" s="466"/>
      <c r="RSD4" s="466"/>
      <c r="RSE4" s="466"/>
      <c r="RSF4" s="466"/>
      <c r="RSG4" s="466"/>
      <c r="RSH4" s="466"/>
      <c r="RSI4" s="466"/>
      <c r="RSJ4" s="466"/>
      <c r="RSK4" s="466"/>
      <c r="RSL4" s="466"/>
      <c r="RSM4" s="466"/>
      <c r="RSN4" s="466"/>
      <c r="RSO4" s="466"/>
      <c r="RSP4" s="466"/>
      <c r="RSQ4" s="466"/>
      <c r="RSR4" s="466"/>
      <c r="RSS4" s="466"/>
      <c r="RST4" s="466"/>
      <c r="RSU4" s="466"/>
      <c r="RSV4" s="466"/>
      <c r="RSW4" s="466"/>
      <c r="RSX4" s="466"/>
      <c r="RSY4" s="466"/>
      <c r="RSZ4" s="466"/>
      <c r="RTA4" s="466"/>
      <c r="RTB4" s="466"/>
      <c r="RTC4" s="466"/>
      <c r="RTD4" s="466"/>
      <c r="RTE4" s="466"/>
      <c r="RTF4" s="466"/>
      <c r="RTG4" s="466"/>
      <c r="RTH4" s="466"/>
      <c r="RTI4" s="466"/>
      <c r="RTJ4" s="466"/>
      <c r="RTK4" s="466"/>
      <c r="RTL4" s="466"/>
      <c r="RTM4" s="466"/>
      <c r="RTN4" s="466"/>
      <c r="RTO4" s="466"/>
      <c r="RTP4" s="466"/>
      <c r="RTQ4" s="466"/>
      <c r="RTR4" s="466"/>
      <c r="RTS4" s="466"/>
      <c r="RTT4" s="466"/>
      <c r="RTU4" s="466"/>
      <c r="RTV4" s="466"/>
      <c r="RTW4" s="466"/>
      <c r="RTX4" s="466"/>
      <c r="RTY4" s="466"/>
      <c r="RTZ4" s="466"/>
      <c r="RUA4" s="466"/>
      <c r="RUB4" s="466"/>
      <c r="RUC4" s="466"/>
      <c r="RUD4" s="466"/>
      <c r="RUE4" s="466"/>
      <c r="RUF4" s="466"/>
      <c r="RUG4" s="466"/>
      <c r="RUH4" s="466"/>
      <c r="RUI4" s="466"/>
      <c r="RUJ4" s="466"/>
      <c r="RUK4" s="466"/>
      <c r="RUL4" s="466"/>
      <c r="RUM4" s="466"/>
      <c r="RUN4" s="466"/>
      <c r="RUO4" s="466"/>
      <c r="RUP4" s="466"/>
      <c r="RUQ4" s="466"/>
      <c r="RUR4" s="466"/>
      <c r="RUS4" s="466"/>
      <c r="RUT4" s="466"/>
      <c r="RUU4" s="466"/>
      <c r="RUV4" s="466"/>
      <c r="RUW4" s="466"/>
      <c r="RUX4" s="466"/>
      <c r="RUY4" s="466"/>
      <c r="RUZ4" s="466"/>
      <c r="RVA4" s="466"/>
      <c r="RVB4" s="466"/>
      <c r="RVC4" s="466"/>
      <c r="RVD4" s="466"/>
      <c r="RVE4" s="466"/>
      <c r="RVF4" s="466"/>
      <c r="RVG4" s="466"/>
      <c r="RVH4" s="466"/>
      <c r="RVI4" s="466"/>
      <c r="RVJ4" s="466"/>
      <c r="RVK4" s="466"/>
      <c r="RVL4" s="466"/>
      <c r="RVM4" s="466"/>
      <c r="RVN4" s="466"/>
      <c r="RVO4" s="466"/>
      <c r="RVP4" s="466"/>
      <c r="RVQ4" s="466"/>
      <c r="RVR4" s="466"/>
      <c r="RVS4" s="466"/>
      <c r="RVT4" s="466"/>
      <c r="RVU4" s="466"/>
      <c r="RVV4" s="466"/>
      <c r="RVW4" s="466"/>
      <c r="RVX4" s="466"/>
      <c r="RVY4" s="466"/>
      <c r="RVZ4" s="466"/>
      <c r="RWA4" s="466"/>
      <c r="RWB4" s="466"/>
      <c r="RWC4" s="466"/>
      <c r="RWD4" s="466"/>
      <c r="RWE4" s="466"/>
      <c r="RWF4" s="466"/>
      <c r="RWG4" s="466"/>
      <c r="RWH4" s="466"/>
      <c r="RWI4" s="466"/>
      <c r="RWJ4" s="466"/>
      <c r="RWK4" s="466"/>
      <c r="RWL4" s="466"/>
      <c r="RWM4" s="466"/>
      <c r="RWN4" s="466"/>
      <c r="RWO4" s="466"/>
      <c r="RWP4" s="466"/>
      <c r="RWQ4" s="466"/>
      <c r="RWR4" s="466"/>
      <c r="RWS4" s="466"/>
      <c r="RWT4" s="466"/>
      <c r="RWU4" s="466"/>
      <c r="RWV4" s="466"/>
      <c r="RWW4" s="466"/>
      <c r="RWX4" s="466"/>
      <c r="RWY4" s="466"/>
      <c r="RWZ4" s="466"/>
      <c r="RXA4" s="466"/>
      <c r="RXB4" s="466"/>
      <c r="RXC4" s="466"/>
      <c r="RXD4" s="466"/>
      <c r="RXE4" s="466"/>
      <c r="RXF4" s="466"/>
      <c r="RXG4" s="466"/>
      <c r="RXH4" s="466"/>
      <c r="RXI4" s="466"/>
      <c r="RXJ4" s="466"/>
      <c r="RXK4" s="466"/>
      <c r="RXL4" s="466"/>
      <c r="RXM4" s="466"/>
      <c r="RXN4" s="466"/>
      <c r="RXO4" s="466"/>
      <c r="RXP4" s="466"/>
      <c r="RXQ4" s="466"/>
      <c r="RXR4" s="466"/>
      <c r="RXS4" s="466"/>
      <c r="RXT4" s="466"/>
      <c r="RXU4" s="466"/>
      <c r="RXV4" s="466"/>
      <c r="RXW4" s="466"/>
      <c r="RXX4" s="466"/>
      <c r="RXY4" s="466"/>
      <c r="RXZ4" s="466"/>
      <c r="RYA4" s="466"/>
      <c r="RYB4" s="466"/>
      <c r="RYC4" s="466"/>
      <c r="RYD4" s="466"/>
      <c r="RYE4" s="466"/>
      <c r="RYF4" s="466"/>
      <c r="RYG4" s="466"/>
      <c r="RYH4" s="466"/>
      <c r="RYI4" s="466"/>
      <c r="RYJ4" s="466"/>
      <c r="RYK4" s="466"/>
      <c r="RYL4" s="466"/>
      <c r="RYM4" s="466"/>
      <c r="RYN4" s="466"/>
      <c r="RYO4" s="466"/>
      <c r="RYP4" s="466"/>
      <c r="RYQ4" s="466"/>
      <c r="RYR4" s="466"/>
      <c r="RYS4" s="466"/>
      <c r="RYT4" s="466"/>
      <c r="RYU4" s="466"/>
      <c r="RYV4" s="466"/>
      <c r="RYW4" s="466"/>
      <c r="RYX4" s="466"/>
      <c r="RYY4" s="466"/>
      <c r="RYZ4" s="466"/>
      <c r="RZA4" s="466"/>
      <c r="RZB4" s="466"/>
      <c r="RZC4" s="466"/>
      <c r="RZD4" s="466"/>
      <c r="RZE4" s="466"/>
      <c r="RZF4" s="466"/>
      <c r="RZG4" s="466"/>
      <c r="RZH4" s="466"/>
      <c r="RZI4" s="466"/>
      <c r="RZJ4" s="466"/>
      <c r="RZK4" s="466"/>
      <c r="RZL4" s="466"/>
      <c r="RZM4" s="466"/>
      <c r="RZN4" s="466"/>
      <c r="RZO4" s="466"/>
      <c r="RZP4" s="466"/>
      <c r="RZQ4" s="466"/>
      <c r="RZR4" s="466"/>
      <c r="RZS4" s="466"/>
      <c r="RZT4" s="466"/>
      <c r="RZU4" s="466"/>
      <c r="RZV4" s="466"/>
      <c r="RZW4" s="466"/>
      <c r="RZX4" s="466"/>
      <c r="RZY4" s="466"/>
      <c r="RZZ4" s="466"/>
      <c r="SAA4" s="466"/>
      <c r="SAB4" s="466"/>
      <c r="SAC4" s="466"/>
      <c r="SAD4" s="466"/>
      <c r="SAE4" s="466"/>
      <c r="SAF4" s="466"/>
      <c r="SAG4" s="466"/>
      <c r="SAH4" s="466"/>
      <c r="SAI4" s="466"/>
      <c r="SAJ4" s="466"/>
      <c r="SAK4" s="466"/>
      <c r="SAL4" s="466"/>
      <c r="SAM4" s="466"/>
      <c r="SAN4" s="466"/>
      <c r="SAO4" s="466"/>
      <c r="SAP4" s="466"/>
      <c r="SAQ4" s="466"/>
      <c r="SAR4" s="466"/>
      <c r="SAS4" s="466"/>
      <c r="SAT4" s="466"/>
      <c r="SAU4" s="466"/>
      <c r="SAV4" s="466"/>
      <c r="SAW4" s="466"/>
      <c r="SAX4" s="466"/>
      <c r="SAY4" s="466"/>
      <c r="SAZ4" s="466"/>
      <c r="SBA4" s="466"/>
      <c r="SBB4" s="466"/>
      <c r="SBC4" s="466"/>
      <c r="SBD4" s="466"/>
      <c r="SBE4" s="466"/>
      <c r="SBF4" s="466"/>
      <c r="SBG4" s="466"/>
      <c r="SBH4" s="466"/>
      <c r="SBI4" s="466"/>
      <c r="SBJ4" s="466"/>
      <c r="SBK4" s="466"/>
      <c r="SBL4" s="466"/>
      <c r="SBM4" s="466"/>
      <c r="SBN4" s="466"/>
      <c r="SBO4" s="466"/>
      <c r="SBP4" s="466"/>
      <c r="SBQ4" s="466"/>
      <c r="SBR4" s="466"/>
      <c r="SBS4" s="466"/>
      <c r="SBT4" s="466"/>
      <c r="SBU4" s="466"/>
      <c r="SBV4" s="466"/>
      <c r="SBW4" s="466"/>
      <c r="SBX4" s="466"/>
      <c r="SBY4" s="466"/>
      <c r="SBZ4" s="466"/>
      <c r="SCA4" s="466"/>
      <c r="SCB4" s="466"/>
      <c r="SCC4" s="466"/>
      <c r="SCD4" s="466"/>
      <c r="SCE4" s="466"/>
      <c r="SCF4" s="466"/>
      <c r="SCG4" s="466"/>
      <c r="SCH4" s="466"/>
      <c r="SCI4" s="466"/>
      <c r="SCJ4" s="466"/>
      <c r="SCK4" s="466"/>
      <c r="SCL4" s="466"/>
      <c r="SCM4" s="466"/>
      <c r="SCN4" s="466"/>
      <c r="SCO4" s="466"/>
      <c r="SCP4" s="466"/>
      <c r="SCQ4" s="466"/>
      <c r="SCR4" s="466"/>
      <c r="SCS4" s="466"/>
      <c r="SCT4" s="466"/>
      <c r="SCU4" s="466"/>
      <c r="SCV4" s="466"/>
      <c r="SCW4" s="466"/>
      <c r="SCX4" s="466"/>
      <c r="SCY4" s="466"/>
      <c r="SCZ4" s="466"/>
      <c r="SDA4" s="466"/>
      <c r="SDB4" s="466"/>
      <c r="SDC4" s="466"/>
      <c r="SDD4" s="466"/>
      <c r="SDE4" s="466"/>
      <c r="SDF4" s="466"/>
      <c r="SDG4" s="466"/>
      <c r="SDH4" s="466"/>
      <c r="SDI4" s="466"/>
      <c r="SDJ4" s="466"/>
      <c r="SDK4" s="466"/>
      <c r="SDL4" s="466"/>
      <c r="SDM4" s="466"/>
      <c r="SDN4" s="466"/>
      <c r="SDO4" s="466"/>
      <c r="SDP4" s="466"/>
      <c r="SDQ4" s="466"/>
      <c r="SDR4" s="466"/>
      <c r="SDS4" s="466"/>
      <c r="SDT4" s="466"/>
      <c r="SDU4" s="466"/>
      <c r="SDV4" s="466"/>
      <c r="SDW4" s="466"/>
      <c r="SDX4" s="466"/>
      <c r="SDY4" s="466"/>
      <c r="SDZ4" s="466"/>
      <c r="SEA4" s="466"/>
      <c r="SEB4" s="466"/>
      <c r="SEC4" s="466"/>
      <c r="SED4" s="466"/>
      <c r="SEE4" s="466"/>
      <c r="SEF4" s="466"/>
      <c r="SEG4" s="466"/>
      <c r="SEH4" s="466"/>
      <c r="SEI4" s="466"/>
      <c r="SEJ4" s="466"/>
      <c r="SEK4" s="466"/>
      <c r="SEL4" s="466"/>
      <c r="SEM4" s="466"/>
      <c r="SEN4" s="466"/>
      <c r="SEO4" s="466"/>
      <c r="SEP4" s="466"/>
      <c r="SEQ4" s="466"/>
      <c r="SER4" s="466"/>
      <c r="SES4" s="466"/>
      <c r="SET4" s="466"/>
      <c r="SEU4" s="466"/>
      <c r="SEV4" s="466"/>
      <c r="SEW4" s="466"/>
      <c r="SEX4" s="466"/>
      <c r="SEY4" s="466"/>
      <c r="SEZ4" s="466"/>
      <c r="SFA4" s="466"/>
      <c r="SFB4" s="466"/>
      <c r="SFC4" s="466"/>
      <c r="SFD4" s="466"/>
      <c r="SFE4" s="466"/>
      <c r="SFF4" s="466"/>
      <c r="SFG4" s="466"/>
      <c r="SFH4" s="466"/>
      <c r="SFI4" s="466"/>
      <c r="SFJ4" s="466"/>
      <c r="SFK4" s="466"/>
      <c r="SFL4" s="466"/>
      <c r="SFM4" s="466"/>
      <c r="SFN4" s="466"/>
      <c r="SFO4" s="466"/>
      <c r="SFP4" s="466"/>
      <c r="SFQ4" s="466"/>
      <c r="SFR4" s="466"/>
      <c r="SFS4" s="466"/>
      <c r="SFT4" s="466"/>
      <c r="SFU4" s="466"/>
      <c r="SFV4" s="466"/>
      <c r="SFW4" s="466"/>
      <c r="SFX4" s="466"/>
      <c r="SFY4" s="466"/>
      <c r="SFZ4" s="466"/>
      <c r="SGA4" s="466"/>
      <c r="SGB4" s="466"/>
      <c r="SGC4" s="466"/>
      <c r="SGD4" s="466"/>
      <c r="SGE4" s="466"/>
      <c r="SGF4" s="466"/>
      <c r="SGG4" s="466"/>
      <c r="SGH4" s="466"/>
      <c r="SGI4" s="466"/>
      <c r="SGJ4" s="466"/>
      <c r="SGK4" s="466"/>
      <c r="SGL4" s="466"/>
      <c r="SGM4" s="466"/>
      <c r="SGN4" s="466"/>
      <c r="SGO4" s="466"/>
      <c r="SGP4" s="466"/>
      <c r="SGQ4" s="466"/>
      <c r="SGR4" s="466"/>
      <c r="SGS4" s="466"/>
      <c r="SGT4" s="466"/>
      <c r="SGU4" s="466"/>
      <c r="SGV4" s="466"/>
      <c r="SGW4" s="466"/>
      <c r="SGX4" s="466"/>
      <c r="SGY4" s="466"/>
      <c r="SGZ4" s="466"/>
      <c r="SHA4" s="466"/>
      <c r="SHB4" s="466"/>
      <c r="SHC4" s="466"/>
      <c r="SHD4" s="466"/>
      <c r="SHE4" s="466"/>
      <c r="SHF4" s="466"/>
      <c r="SHG4" s="466"/>
      <c r="SHH4" s="466"/>
      <c r="SHI4" s="466"/>
      <c r="SHJ4" s="466"/>
      <c r="SHK4" s="466"/>
      <c r="SHL4" s="466"/>
      <c r="SHM4" s="466"/>
      <c r="SHN4" s="466"/>
      <c r="SHO4" s="466"/>
      <c r="SHP4" s="466"/>
      <c r="SHQ4" s="466"/>
      <c r="SHR4" s="466"/>
      <c r="SHS4" s="466"/>
      <c r="SHT4" s="466"/>
      <c r="SHU4" s="466"/>
      <c r="SHV4" s="466"/>
      <c r="SHW4" s="466"/>
      <c r="SHX4" s="466"/>
      <c r="SHY4" s="466"/>
      <c r="SHZ4" s="466"/>
      <c r="SIA4" s="466"/>
      <c r="SIB4" s="466"/>
      <c r="SIC4" s="466"/>
      <c r="SID4" s="466"/>
      <c r="SIE4" s="466"/>
      <c r="SIF4" s="466"/>
      <c r="SIG4" s="466"/>
      <c r="SIH4" s="466"/>
      <c r="SII4" s="466"/>
      <c r="SIJ4" s="466"/>
      <c r="SIK4" s="466"/>
      <c r="SIL4" s="466"/>
      <c r="SIM4" s="466"/>
      <c r="SIN4" s="466"/>
      <c r="SIO4" s="466"/>
      <c r="SIP4" s="466"/>
      <c r="SIQ4" s="466"/>
      <c r="SIR4" s="466"/>
      <c r="SIS4" s="466"/>
      <c r="SIT4" s="466"/>
      <c r="SIU4" s="466"/>
      <c r="SIV4" s="466"/>
      <c r="SIW4" s="466"/>
      <c r="SIX4" s="466"/>
      <c r="SIY4" s="466"/>
      <c r="SIZ4" s="466"/>
      <c r="SJA4" s="466"/>
      <c r="SJB4" s="466"/>
      <c r="SJC4" s="466"/>
      <c r="SJD4" s="466"/>
      <c r="SJE4" s="466"/>
      <c r="SJF4" s="466"/>
      <c r="SJG4" s="466"/>
      <c r="SJH4" s="466"/>
      <c r="SJI4" s="466"/>
      <c r="SJJ4" s="466"/>
      <c r="SJK4" s="466"/>
      <c r="SJL4" s="466"/>
      <c r="SJM4" s="466"/>
      <c r="SJN4" s="466"/>
      <c r="SJO4" s="466"/>
      <c r="SJP4" s="466"/>
      <c r="SJQ4" s="466"/>
      <c r="SJR4" s="466"/>
      <c r="SJS4" s="466"/>
      <c r="SJT4" s="466"/>
      <c r="SJU4" s="466"/>
      <c r="SJV4" s="466"/>
      <c r="SJW4" s="466"/>
      <c r="SJX4" s="466"/>
      <c r="SJY4" s="466"/>
      <c r="SJZ4" s="466"/>
      <c r="SKA4" s="466"/>
      <c r="SKB4" s="466"/>
      <c r="SKC4" s="466"/>
      <c r="SKD4" s="466"/>
      <c r="SKE4" s="466"/>
      <c r="SKF4" s="466"/>
      <c r="SKG4" s="466"/>
      <c r="SKH4" s="466"/>
      <c r="SKI4" s="466"/>
      <c r="SKJ4" s="466"/>
      <c r="SKK4" s="466"/>
      <c r="SKL4" s="466"/>
      <c r="SKM4" s="466"/>
      <c r="SKN4" s="466"/>
      <c r="SKO4" s="466"/>
      <c r="SKP4" s="466"/>
      <c r="SKQ4" s="466"/>
      <c r="SKR4" s="466"/>
      <c r="SKS4" s="466"/>
      <c r="SKT4" s="466"/>
      <c r="SKU4" s="466"/>
      <c r="SKV4" s="466"/>
      <c r="SKW4" s="466"/>
      <c r="SKX4" s="466"/>
      <c r="SKY4" s="466"/>
      <c r="SKZ4" s="466"/>
      <c r="SLA4" s="466"/>
      <c r="SLB4" s="466"/>
      <c r="SLC4" s="466"/>
      <c r="SLD4" s="466"/>
      <c r="SLE4" s="466"/>
      <c r="SLF4" s="466"/>
      <c r="SLG4" s="466"/>
      <c r="SLH4" s="466"/>
      <c r="SLI4" s="466"/>
      <c r="SLJ4" s="466"/>
      <c r="SLK4" s="466"/>
      <c r="SLL4" s="466"/>
      <c r="SLM4" s="466"/>
      <c r="SLN4" s="466"/>
      <c r="SLO4" s="466"/>
      <c r="SLP4" s="466"/>
      <c r="SLQ4" s="466"/>
      <c r="SLR4" s="466"/>
      <c r="SLS4" s="466"/>
      <c r="SLT4" s="466"/>
      <c r="SLU4" s="466"/>
      <c r="SLV4" s="466"/>
      <c r="SLW4" s="466"/>
      <c r="SLX4" s="466"/>
      <c r="SLY4" s="466"/>
      <c r="SLZ4" s="466"/>
      <c r="SMA4" s="466"/>
      <c r="SMB4" s="466"/>
      <c r="SMC4" s="466"/>
      <c r="SMD4" s="466"/>
      <c r="SME4" s="466"/>
      <c r="SMF4" s="466"/>
      <c r="SMG4" s="466"/>
      <c r="SMH4" s="466"/>
      <c r="SMI4" s="466"/>
      <c r="SMJ4" s="466"/>
      <c r="SMK4" s="466"/>
      <c r="SML4" s="466"/>
      <c r="SMM4" s="466"/>
      <c r="SMN4" s="466"/>
      <c r="SMO4" s="466"/>
      <c r="SMP4" s="466"/>
      <c r="SMQ4" s="466"/>
      <c r="SMR4" s="466"/>
      <c r="SMS4" s="466"/>
      <c r="SMT4" s="466"/>
      <c r="SMU4" s="466"/>
      <c r="SMV4" s="466"/>
      <c r="SMW4" s="466"/>
      <c r="SMX4" s="466"/>
      <c r="SMY4" s="466"/>
      <c r="SMZ4" s="466"/>
      <c r="SNA4" s="466"/>
      <c r="SNB4" s="466"/>
      <c r="SNC4" s="466"/>
      <c r="SND4" s="466"/>
      <c r="SNE4" s="466"/>
      <c r="SNF4" s="466"/>
      <c r="SNG4" s="466"/>
      <c r="SNH4" s="466"/>
      <c r="SNI4" s="466"/>
      <c r="SNJ4" s="466"/>
      <c r="SNK4" s="466"/>
      <c r="SNL4" s="466"/>
      <c r="SNM4" s="466"/>
      <c r="SNN4" s="466"/>
      <c r="SNO4" s="466"/>
      <c r="SNP4" s="466"/>
      <c r="SNQ4" s="466"/>
      <c r="SNR4" s="466"/>
      <c r="SNS4" s="466"/>
      <c r="SNT4" s="466"/>
      <c r="SNU4" s="466"/>
      <c r="SNV4" s="466"/>
      <c r="SNW4" s="466"/>
      <c r="SNX4" s="466"/>
      <c r="SNY4" s="466"/>
      <c r="SNZ4" s="466"/>
      <c r="SOA4" s="466"/>
      <c r="SOB4" s="466"/>
      <c r="SOC4" s="466"/>
      <c r="SOD4" s="466"/>
      <c r="SOE4" s="466"/>
      <c r="SOF4" s="466"/>
      <c r="SOG4" s="466"/>
      <c r="SOH4" s="466"/>
      <c r="SOI4" s="466"/>
      <c r="SOJ4" s="466"/>
      <c r="SOK4" s="466"/>
      <c r="SOL4" s="466"/>
      <c r="SOM4" s="466"/>
      <c r="SON4" s="466"/>
      <c r="SOO4" s="466"/>
      <c r="SOP4" s="466"/>
      <c r="SOQ4" s="466"/>
      <c r="SOR4" s="466"/>
      <c r="SOS4" s="466"/>
      <c r="SOT4" s="466"/>
      <c r="SOU4" s="466"/>
      <c r="SOV4" s="466"/>
      <c r="SOW4" s="466"/>
      <c r="SOX4" s="466"/>
      <c r="SOY4" s="466"/>
      <c r="SOZ4" s="466"/>
      <c r="SPA4" s="466"/>
      <c r="SPB4" s="466"/>
      <c r="SPC4" s="466"/>
      <c r="SPD4" s="466"/>
      <c r="SPE4" s="466"/>
      <c r="SPF4" s="466"/>
      <c r="SPG4" s="466"/>
      <c r="SPH4" s="466"/>
      <c r="SPI4" s="466"/>
      <c r="SPJ4" s="466"/>
      <c r="SPK4" s="466"/>
      <c r="SPL4" s="466"/>
      <c r="SPM4" s="466"/>
      <c r="SPN4" s="466"/>
      <c r="SPO4" s="466"/>
      <c r="SPP4" s="466"/>
      <c r="SPQ4" s="466"/>
      <c r="SPR4" s="466"/>
      <c r="SPS4" s="466"/>
      <c r="SPT4" s="466"/>
      <c r="SPU4" s="466"/>
      <c r="SPV4" s="466"/>
      <c r="SPW4" s="466"/>
      <c r="SPX4" s="466"/>
      <c r="SPY4" s="466"/>
      <c r="SPZ4" s="466"/>
      <c r="SQA4" s="466"/>
      <c r="SQB4" s="466"/>
      <c r="SQC4" s="466"/>
      <c r="SQD4" s="466"/>
      <c r="SQE4" s="466"/>
      <c r="SQF4" s="466"/>
      <c r="SQG4" s="466"/>
      <c r="SQH4" s="466"/>
      <c r="SQI4" s="466"/>
      <c r="SQJ4" s="466"/>
      <c r="SQK4" s="466"/>
      <c r="SQL4" s="466"/>
      <c r="SQM4" s="466"/>
      <c r="SQN4" s="466"/>
      <c r="SQO4" s="466"/>
      <c r="SQP4" s="466"/>
      <c r="SQQ4" s="466"/>
      <c r="SQR4" s="466"/>
      <c r="SQS4" s="466"/>
      <c r="SQT4" s="466"/>
      <c r="SQU4" s="466"/>
      <c r="SQV4" s="466"/>
      <c r="SQW4" s="466"/>
      <c r="SQX4" s="466"/>
      <c r="SQY4" s="466"/>
      <c r="SQZ4" s="466"/>
      <c r="SRA4" s="466"/>
      <c r="SRB4" s="466"/>
      <c r="SRC4" s="466"/>
      <c r="SRD4" s="466"/>
      <c r="SRE4" s="466"/>
      <c r="SRF4" s="466"/>
      <c r="SRG4" s="466"/>
      <c r="SRH4" s="466"/>
      <c r="SRI4" s="466"/>
      <c r="SRJ4" s="466"/>
      <c r="SRK4" s="466"/>
      <c r="SRL4" s="466"/>
      <c r="SRM4" s="466"/>
      <c r="SRN4" s="466"/>
      <c r="SRO4" s="466"/>
      <c r="SRP4" s="466"/>
      <c r="SRQ4" s="466"/>
      <c r="SRR4" s="466"/>
      <c r="SRS4" s="466"/>
      <c r="SRT4" s="466"/>
      <c r="SRU4" s="466"/>
      <c r="SRV4" s="466"/>
      <c r="SRW4" s="466"/>
      <c r="SRX4" s="466"/>
      <c r="SRY4" s="466"/>
      <c r="SRZ4" s="466"/>
      <c r="SSA4" s="466"/>
      <c r="SSB4" s="466"/>
      <c r="SSC4" s="466"/>
      <c r="SSD4" s="466"/>
      <c r="SSE4" s="466"/>
      <c r="SSF4" s="466"/>
      <c r="SSG4" s="466"/>
      <c r="SSH4" s="466"/>
      <c r="SSI4" s="466"/>
      <c r="SSJ4" s="466"/>
      <c r="SSK4" s="466"/>
      <c r="SSL4" s="466"/>
      <c r="SSM4" s="466"/>
      <c r="SSN4" s="466"/>
      <c r="SSO4" s="466"/>
      <c r="SSP4" s="466"/>
      <c r="SSQ4" s="466"/>
      <c r="SSR4" s="466"/>
      <c r="SSS4" s="466"/>
      <c r="SST4" s="466"/>
      <c r="SSU4" s="466"/>
      <c r="SSV4" s="466"/>
      <c r="SSW4" s="466"/>
      <c r="SSX4" s="466"/>
      <c r="SSY4" s="466"/>
      <c r="SSZ4" s="466"/>
      <c r="STA4" s="466"/>
      <c r="STB4" s="466"/>
      <c r="STC4" s="466"/>
      <c r="STD4" s="466"/>
      <c r="STE4" s="466"/>
      <c r="STF4" s="466"/>
      <c r="STG4" s="466"/>
      <c r="STH4" s="466"/>
      <c r="STI4" s="466"/>
      <c r="STJ4" s="466"/>
      <c r="STK4" s="466"/>
      <c r="STL4" s="466"/>
      <c r="STM4" s="466"/>
      <c r="STN4" s="466"/>
      <c r="STO4" s="466"/>
      <c r="STP4" s="466"/>
      <c r="STQ4" s="466"/>
      <c r="STR4" s="466"/>
      <c r="STS4" s="466"/>
      <c r="STT4" s="466"/>
      <c r="STU4" s="466"/>
      <c r="STV4" s="466"/>
      <c r="STW4" s="466"/>
      <c r="STX4" s="466"/>
      <c r="STY4" s="466"/>
      <c r="STZ4" s="466"/>
      <c r="SUA4" s="466"/>
      <c r="SUB4" s="466"/>
      <c r="SUC4" s="466"/>
      <c r="SUD4" s="466"/>
      <c r="SUE4" s="466"/>
      <c r="SUF4" s="466"/>
      <c r="SUG4" s="466"/>
      <c r="SUH4" s="466"/>
      <c r="SUI4" s="466"/>
      <c r="SUJ4" s="466"/>
      <c r="SUK4" s="466"/>
      <c r="SUL4" s="466"/>
      <c r="SUM4" s="466"/>
      <c r="SUN4" s="466"/>
      <c r="SUO4" s="466"/>
      <c r="SUP4" s="466"/>
      <c r="SUQ4" s="466"/>
      <c r="SUR4" s="466"/>
      <c r="SUS4" s="466"/>
      <c r="SUT4" s="466"/>
      <c r="SUU4" s="466"/>
      <c r="SUV4" s="466"/>
      <c r="SUW4" s="466"/>
      <c r="SUX4" s="466"/>
      <c r="SUY4" s="466"/>
      <c r="SUZ4" s="466"/>
      <c r="SVA4" s="466"/>
      <c r="SVB4" s="466"/>
      <c r="SVC4" s="466"/>
      <c r="SVD4" s="466"/>
      <c r="SVE4" s="466"/>
      <c r="SVF4" s="466"/>
      <c r="SVG4" s="466"/>
      <c r="SVH4" s="466"/>
      <c r="SVI4" s="466"/>
      <c r="SVJ4" s="466"/>
      <c r="SVK4" s="466"/>
      <c r="SVL4" s="466"/>
      <c r="SVM4" s="466"/>
      <c r="SVN4" s="466"/>
      <c r="SVO4" s="466"/>
      <c r="SVP4" s="466"/>
      <c r="SVQ4" s="466"/>
      <c r="SVR4" s="466"/>
      <c r="SVS4" s="466"/>
      <c r="SVT4" s="466"/>
      <c r="SVU4" s="466"/>
      <c r="SVV4" s="466"/>
      <c r="SVW4" s="466"/>
      <c r="SVX4" s="466"/>
      <c r="SVY4" s="466"/>
      <c r="SVZ4" s="466"/>
      <c r="SWA4" s="466"/>
      <c r="SWB4" s="466"/>
      <c r="SWC4" s="466"/>
      <c r="SWD4" s="466"/>
      <c r="SWE4" s="466"/>
      <c r="SWF4" s="466"/>
      <c r="SWG4" s="466"/>
      <c r="SWH4" s="466"/>
      <c r="SWI4" s="466"/>
      <c r="SWJ4" s="466"/>
      <c r="SWK4" s="466"/>
      <c r="SWL4" s="466"/>
      <c r="SWM4" s="466"/>
      <c r="SWN4" s="466"/>
      <c r="SWO4" s="466"/>
      <c r="SWP4" s="466"/>
      <c r="SWQ4" s="466"/>
      <c r="SWR4" s="466"/>
      <c r="SWS4" s="466"/>
      <c r="SWT4" s="466"/>
      <c r="SWU4" s="466"/>
      <c r="SWV4" s="466"/>
      <c r="SWW4" s="466"/>
      <c r="SWX4" s="466"/>
      <c r="SWY4" s="466"/>
      <c r="SWZ4" s="466"/>
      <c r="SXA4" s="466"/>
      <c r="SXB4" s="466"/>
      <c r="SXC4" s="466"/>
      <c r="SXD4" s="466"/>
      <c r="SXE4" s="466"/>
      <c r="SXF4" s="466"/>
      <c r="SXG4" s="466"/>
      <c r="SXH4" s="466"/>
      <c r="SXI4" s="466"/>
      <c r="SXJ4" s="466"/>
      <c r="SXK4" s="466"/>
      <c r="SXL4" s="466"/>
      <c r="SXM4" s="466"/>
      <c r="SXN4" s="466"/>
      <c r="SXO4" s="466"/>
      <c r="SXP4" s="466"/>
      <c r="SXQ4" s="466"/>
      <c r="SXR4" s="466"/>
      <c r="SXS4" s="466"/>
      <c r="SXT4" s="466"/>
      <c r="SXU4" s="466"/>
      <c r="SXV4" s="466"/>
      <c r="SXW4" s="466"/>
      <c r="SXX4" s="466"/>
      <c r="SXY4" s="466"/>
      <c r="SXZ4" s="466"/>
      <c r="SYA4" s="466"/>
      <c r="SYB4" s="466"/>
      <c r="SYC4" s="466"/>
      <c r="SYD4" s="466"/>
      <c r="SYE4" s="466"/>
      <c r="SYF4" s="466"/>
      <c r="SYG4" s="466"/>
      <c r="SYH4" s="466"/>
      <c r="SYI4" s="466"/>
      <c r="SYJ4" s="466"/>
      <c r="SYK4" s="466"/>
      <c r="SYL4" s="466"/>
      <c r="SYM4" s="466"/>
      <c r="SYN4" s="466"/>
      <c r="SYO4" s="466"/>
      <c r="SYP4" s="466"/>
      <c r="SYQ4" s="466"/>
      <c r="SYR4" s="466"/>
      <c r="SYS4" s="466"/>
      <c r="SYT4" s="466"/>
      <c r="SYU4" s="466"/>
      <c r="SYV4" s="466"/>
      <c r="SYW4" s="466"/>
      <c r="SYX4" s="466"/>
      <c r="SYY4" s="466"/>
      <c r="SYZ4" s="466"/>
      <c r="SZA4" s="466"/>
      <c r="SZB4" s="466"/>
      <c r="SZC4" s="466"/>
      <c r="SZD4" s="466"/>
      <c r="SZE4" s="466"/>
      <c r="SZF4" s="466"/>
      <c r="SZG4" s="466"/>
      <c r="SZH4" s="466"/>
      <c r="SZI4" s="466"/>
      <c r="SZJ4" s="466"/>
      <c r="SZK4" s="466"/>
      <c r="SZL4" s="466"/>
      <c r="SZM4" s="466"/>
      <c r="SZN4" s="466"/>
      <c r="SZO4" s="466"/>
      <c r="SZP4" s="466"/>
      <c r="SZQ4" s="466"/>
      <c r="SZR4" s="466"/>
      <c r="SZS4" s="466"/>
      <c r="SZT4" s="466"/>
      <c r="SZU4" s="466"/>
      <c r="SZV4" s="466"/>
      <c r="SZW4" s="466"/>
      <c r="SZX4" s="466"/>
      <c r="SZY4" s="466"/>
      <c r="SZZ4" s="466"/>
      <c r="TAA4" s="466"/>
      <c r="TAB4" s="466"/>
      <c r="TAC4" s="466"/>
      <c r="TAD4" s="466"/>
      <c r="TAE4" s="466"/>
      <c r="TAF4" s="466"/>
      <c r="TAG4" s="466"/>
      <c r="TAH4" s="466"/>
      <c r="TAI4" s="466"/>
      <c r="TAJ4" s="466"/>
      <c r="TAK4" s="466"/>
      <c r="TAL4" s="466"/>
      <c r="TAM4" s="466"/>
      <c r="TAN4" s="466"/>
      <c r="TAO4" s="466"/>
      <c r="TAP4" s="466"/>
      <c r="TAQ4" s="466"/>
      <c r="TAR4" s="466"/>
      <c r="TAS4" s="466"/>
      <c r="TAT4" s="466"/>
      <c r="TAU4" s="466"/>
      <c r="TAV4" s="466"/>
      <c r="TAW4" s="466"/>
      <c r="TAX4" s="466"/>
      <c r="TAY4" s="466"/>
      <c r="TAZ4" s="466"/>
      <c r="TBA4" s="466"/>
      <c r="TBB4" s="466"/>
      <c r="TBC4" s="466"/>
      <c r="TBD4" s="466"/>
      <c r="TBE4" s="466"/>
      <c r="TBF4" s="466"/>
      <c r="TBG4" s="466"/>
      <c r="TBH4" s="466"/>
      <c r="TBI4" s="466"/>
      <c r="TBJ4" s="466"/>
      <c r="TBK4" s="466"/>
      <c r="TBL4" s="466"/>
      <c r="TBM4" s="466"/>
      <c r="TBN4" s="466"/>
      <c r="TBO4" s="466"/>
      <c r="TBP4" s="466"/>
      <c r="TBQ4" s="466"/>
      <c r="TBR4" s="466"/>
      <c r="TBS4" s="466"/>
      <c r="TBT4" s="466"/>
      <c r="TBU4" s="466"/>
      <c r="TBV4" s="466"/>
      <c r="TBW4" s="466"/>
      <c r="TBX4" s="466"/>
      <c r="TBY4" s="466"/>
      <c r="TBZ4" s="466"/>
      <c r="TCA4" s="466"/>
      <c r="TCB4" s="466"/>
      <c r="TCC4" s="466"/>
      <c r="TCD4" s="466"/>
      <c r="TCE4" s="466"/>
      <c r="TCF4" s="466"/>
      <c r="TCG4" s="466"/>
      <c r="TCH4" s="466"/>
      <c r="TCI4" s="466"/>
      <c r="TCJ4" s="466"/>
      <c r="TCK4" s="466"/>
      <c r="TCL4" s="466"/>
      <c r="TCM4" s="466"/>
      <c r="TCN4" s="466"/>
      <c r="TCO4" s="466"/>
      <c r="TCP4" s="466"/>
      <c r="TCQ4" s="466"/>
      <c r="TCR4" s="466"/>
      <c r="TCS4" s="466"/>
      <c r="TCT4" s="466"/>
      <c r="TCU4" s="466"/>
      <c r="TCV4" s="466"/>
      <c r="TCW4" s="466"/>
      <c r="TCX4" s="466"/>
      <c r="TCY4" s="466"/>
      <c r="TCZ4" s="466"/>
      <c r="TDA4" s="466"/>
      <c r="TDB4" s="466"/>
      <c r="TDC4" s="466"/>
      <c r="TDD4" s="466"/>
      <c r="TDE4" s="466"/>
      <c r="TDF4" s="466"/>
      <c r="TDG4" s="466"/>
      <c r="TDH4" s="466"/>
      <c r="TDI4" s="466"/>
      <c r="TDJ4" s="466"/>
      <c r="TDK4" s="466"/>
      <c r="TDL4" s="466"/>
      <c r="TDM4" s="466"/>
      <c r="TDN4" s="466"/>
      <c r="TDO4" s="466"/>
      <c r="TDP4" s="466"/>
      <c r="TDQ4" s="466"/>
      <c r="TDR4" s="466"/>
      <c r="TDS4" s="466"/>
      <c r="TDT4" s="466"/>
      <c r="TDU4" s="466"/>
      <c r="TDV4" s="466"/>
      <c r="TDW4" s="466"/>
      <c r="TDX4" s="466"/>
      <c r="TDY4" s="466"/>
      <c r="TDZ4" s="466"/>
      <c r="TEA4" s="466"/>
      <c r="TEB4" s="466"/>
      <c r="TEC4" s="466"/>
      <c r="TED4" s="466"/>
      <c r="TEE4" s="466"/>
      <c r="TEF4" s="466"/>
      <c r="TEG4" s="466"/>
      <c r="TEH4" s="466"/>
      <c r="TEI4" s="466"/>
      <c r="TEJ4" s="466"/>
      <c r="TEK4" s="466"/>
      <c r="TEL4" s="466"/>
      <c r="TEM4" s="466"/>
      <c r="TEN4" s="466"/>
      <c r="TEO4" s="466"/>
      <c r="TEP4" s="466"/>
      <c r="TEQ4" s="466"/>
      <c r="TER4" s="466"/>
      <c r="TES4" s="466"/>
      <c r="TET4" s="466"/>
      <c r="TEU4" s="466"/>
      <c r="TEV4" s="466"/>
      <c r="TEW4" s="466"/>
      <c r="TEX4" s="466"/>
      <c r="TEY4" s="466"/>
      <c r="TEZ4" s="466"/>
      <c r="TFA4" s="466"/>
      <c r="TFB4" s="466"/>
      <c r="TFC4" s="466"/>
      <c r="TFD4" s="466"/>
      <c r="TFE4" s="466"/>
      <c r="TFF4" s="466"/>
      <c r="TFG4" s="466"/>
      <c r="TFH4" s="466"/>
      <c r="TFI4" s="466"/>
      <c r="TFJ4" s="466"/>
      <c r="TFK4" s="466"/>
      <c r="TFL4" s="466"/>
      <c r="TFM4" s="466"/>
      <c r="TFN4" s="466"/>
      <c r="TFO4" s="466"/>
      <c r="TFP4" s="466"/>
      <c r="TFQ4" s="466"/>
      <c r="TFR4" s="466"/>
      <c r="TFS4" s="466"/>
      <c r="TFT4" s="466"/>
      <c r="TFU4" s="466"/>
      <c r="TFV4" s="466"/>
      <c r="TFW4" s="466"/>
      <c r="TFX4" s="466"/>
      <c r="TFY4" s="466"/>
      <c r="TFZ4" s="466"/>
      <c r="TGA4" s="466"/>
      <c r="TGB4" s="466"/>
      <c r="TGC4" s="466"/>
      <c r="TGD4" s="466"/>
      <c r="TGE4" s="466"/>
      <c r="TGF4" s="466"/>
      <c r="TGG4" s="466"/>
      <c r="TGH4" s="466"/>
      <c r="TGI4" s="466"/>
      <c r="TGJ4" s="466"/>
      <c r="TGK4" s="466"/>
      <c r="TGL4" s="466"/>
      <c r="TGM4" s="466"/>
      <c r="TGN4" s="466"/>
      <c r="TGO4" s="466"/>
      <c r="TGP4" s="466"/>
      <c r="TGQ4" s="466"/>
      <c r="TGR4" s="466"/>
      <c r="TGS4" s="466"/>
      <c r="TGT4" s="466"/>
      <c r="TGU4" s="466"/>
      <c r="TGV4" s="466"/>
      <c r="TGW4" s="466"/>
      <c r="TGX4" s="466"/>
      <c r="TGY4" s="466"/>
      <c r="TGZ4" s="466"/>
      <c r="THA4" s="466"/>
      <c r="THB4" s="466"/>
      <c r="THC4" s="466"/>
      <c r="THD4" s="466"/>
      <c r="THE4" s="466"/>
      <c r="THF4" s="466"/>
      <c r="THG4" s="466"/>
      <c r="THH4" s="466"/>
      <c r="THI4" s="466"/>
      <c r="THJ4" s="466"/>
      <c r="THK4" s="466"/>
      <c r="THL4" s="466"/>
      <c r="THM4" s="466"/>
      <c r="THN4" s="466"/>
      <c r="THO4" s="466"/>
      <c r="THP4" s="466"/>
      <c r="THQ4" s="466"/>
      <c r="THR4" s="466"/>
      <c r="THS4" s="466"/>
      <c r="THT4" s="466"/>
      <c r="THU4" s="466"/>
      <c r="THV4" s="466"/>
      <c r="THW4" s="466"/>
      <c r="THX4" s="466"/>
      <c r="THY4" s="466"/>
      <c r="THZ4" s="466"/>
      <c r="TIA4" s="466"/>
      <c r="TIB4" s="466"/>
      <c r="TIC4" s="466"/>
      <c r="TID4" s="466"/>
      <c r="TIE4" s="466"/>
      <c r="TIF4" s="466"/>
      <c r="TIG4" s="466"/>
      <c r="TIH4" s="466"/>
      <c r="TII4" s="466"/>
      <c r="TIJ4" s="466"/>
      <c r="TIK4" s="466"/>
      <c r="TIL4" s="466"/>
      <c r="TIM4" s="466"/>
      <c r="TIN4" s="466"/>
      <c r="TIO4" s="466"/>
      <c r="TIP4" s="466"/>
      <c r="TIQ4" s="466"/>
      <c r="TIR4" s="466"/>
      <c r="TIS4" s="466"/>
      <c r="TIT4" s="466"/>
      <c r="TIU4" s="466"/>
      <c r="TIV4" s="466"/>
      <c r="TIW4" s="466"/>
      <c r="TIX4" s="466"/>
      <c r="TIY4" s="466"/>
      <c r="TIZ4" s="466"/>
      <c r="TJA4" s="466"/>
      <c r="TJB4" s="466"/>
      <c r="TJC4" s="466"/>
      <c r="TJD4" s="466"/>
      <c r="TJE4" s="466"/>
      <c r="TJF4" s="466"/>
      <c r="TJG4" s="466"/>
      <c r="TJH4" s="466"/>
      <c r="TJI4" s="466"/>
      <c r="TJJ4" s="466"/>
      <c r="TJK4" s="466"/>
      <c r="TJL4" s="466"/>
      <c r="TJM4" s="466"/>
      <c r="TJN4" s="466"/>
      <c r="TJO4" s="466"/>
      <c r="TJP4" s="466"/>
      <c r="TJQ4" s="466"/>
      <c r="TJR4" s="466"/>
      <c r="TJS4" s="466"/>
      <c r="TJT4" s="466"/>
      <c r="TJU4" s="466"/>
      <c r="TJV4" s="466"/>
      <c r="TJW4" s="466"/>
      <c r="TJX4" s="466"/>
      <c r="TJY4" s="466"/>
      <c r="TJZ4" s="466"/>
      <c r="TKA4" s="466"/>
      <c r="TKB4" s="466"/>
      <c r="TKC4" s="466"/>
      <c r="TKD4" s="466"/>
      <c r="TKE4" s="466"/>
      <c r="TKF4" s="466"/>
      <c r="TKG4" s="466"/>
      <c r="TKH4" s="466"/>
      <c r="TKI4" s="466"/>
      <c r="TKJ4" s="466"/>
      <c r="TKK4" s="466"/>
      <c r="TKL4" s="466"/>
      <c r="TKM4" s="466"/>
      <c r="TKN4" s="466"/>
      <c r="TKO4" s="466"/>
      <c r="TKP4" s="466"/>
      <c r="TKQ4" s="466"/>
      <c r="TKR4" s="466"/>
      <c r="TKS4" s="466"/>
      <c r="TKT4" s="466"/>
      <c r="TKU4" s="466"/>
      <c r="TKV4" s="466"/>
      <c r="TKW4" s="466"/>
      <c r="TKX4" s="466"/>
      <c r="TKY4" s="466"/>
      <c r="TKZ4" s="466"/>
      <c r="TLA4" s="466"/>
      <c r="TLB4" s="466"/>
      <c r="TLC4" s="466"/>
      <c r="TLD4" s="466"/>
      <c r="TLE4" s="466"/>
      <c r="TLF4" s="466"/>
      <c r="TLG4" s="466"/>
      <c r="TLH4" s="466"/>
      <c r="TLI4" s="466"/>
      <c r="TLJ4" s="466"/>
      <c r="TLK4" s="466"/>
      <c r="TLL4" s="466"/>
      <c r="TLM4" s="466"/>
      <c r="TLN4" s="466"/>
      <c r="TLO4" s="466"/>
      <c r="TLP4" s="466"/>
      <c r="TLQ4" s="466"/>
      <c r="TLR4" s="466"/>
      <c r="TLS4" s="466"/>
      <c r="TLT4" s="466"/>
      <c r="TLU4" s="466"/>
      <c r="TLV4" s="466"/>
      <c r="TLW4" s="466"/>
      <c r="TLX4" s="466"/>
      <c r="TLY4" s="466"/>
      <c r="TLZ4" s="466"/>
      <c r="TMA4" s="466"/>
      <c r="TMB4" s="466"/>
      <c r="TMC4" s="466"/>
      <c r="TMD4" s="466"/>
      <c r="TME4" s="466"/>
      <c r="TMF4" s="466"/>
      <c r="TMG4" s="466"/>
      <c r="TMH4" s="466"/>
      <c r="TMI4" s="466"/>
      <c r="TMJ4" s="466"/>
      <c r="TMK4" s="466"/>
      <c r="TML4" s="466"/>
      <c r="TMM4" s="466"/>
      <c r="TMN4" s="466"/>
      <c r="TMO4" s="466"/>
      <c r="TMP4" s="466"/>
      <c r="TMQ4" s="466"/>
      <c r="TMR4" s="466"/>
      <c r="TMS4" s="466"/>
      <c r="TMT4" s="466"/>
      <c r="TMU4" s="466"/>
      <c r="TMV4" s="466"/>
      <c r="TMW4" s="466"/>
      <c r="TMX4" s="466"/>
      <c r="TMY4" s="466"/>
      <c r="TMZ4" s="466"/>
      <c r="TNA4" s="466"/>
      <c r="TNB4" s="466"/>
      <c r="TNC4" s="466"/>
      <c r="TND4" s="466"/>
      <c r="TNE4" s="466"/>
      <c r="TNF4" s="466"/>
      <c r="TNG4" s="466"/>
      <c r="TNH4" s="466"/>
      <c r="TNI4" s="466"/>
      <c r="TNJ4" s="466"/>
      <c r="TNK4" s="466"/>
      <c r="TNL4" s="466"/>
      <c r="TNM4" s="466"/>
      <c r="TNN4" s="466"/>
      <c r="TNO4" s="466"/>
      <c r="TNP4" s="466"/>
      <c r="TNQ4" s="466"/>
      <c r="TNR4" s="466"/>
      <c r="TNS4" s="466"/>
      <c r="TNT4" s="466"/>
      <c r="TNU4" s="466"/>
      <c r="TNV4" s="466"/>
      <c r="TNW4" s="466"/>
      <c r="TNX4" s="466"/>
      <c r="TNY4" s="466"/>
      <c r="TNZ4" s="466"/>
      <c r="TOA4" s="466"/>
      <c r="TOB4" s="466"/>
      <c r="TOC4" s="466"/>
      <c r="TOD4" s="466"/>
      <c r="TOE4" s="466"/>
      <c r="TOF4" s="466"/>
      <c r="TOG4" s="466"/>
      <c r="TOH4" s="466"/>
      <c r="TOI4" s="466"/>
      <c r="TOJ4" s="466"/>
      <c r="TOK4" s="466"/>
      <c r="TOL4" s="466"/>
      <c r="TOM4" s="466"/>
      <c r="TON4" s="466"/>
      <c r="TOO4" s="466"/>
      <c r="TOP4" s="466"/>
      <c r="TOQ4" s="466"/>
      <c r="TOR4" s="466"/>
      <c r="TOS4" s="466"/>
      <c r="TOT4" s="466"/>
      <c r="TOU4" s="466"/>
      <c r="TOV4" s="466"/>
      <c r="TOW4" s="466"/>
      <c r="TOX4" s="466"/>
      <c r="TOY4" s="466"/>
      <c r="TOZ4" s="466"/>
      <c r="TPA4" s="466"/>
      <c r="TPB4" s="466"/>
      <c r="TPC4" s="466"/>
      <c r="TPD4" s="466"/>
      <c r="TPE4" s="466"/>
      <c r="TPF4" s="466"/>
      <c r="TPG4" s="466"/>
      <c r="TPH4" s="466"/>
      <c r="TPI4" s="466"/>
      <c r="TPJ4" s="466"/>
      <c r="TPK4" s="466"/>
      <c r="TPL4" s="466"/>
      <c r="TPM4" s="466"/>
      <c r="TPN4" s="466"/>
      <c r="TPO4" s="466"/>
      <c r="TPP4" s="466"/>
      <c r="TPQ4" s="466"/>
      <c r="TPR4" s="466"/>
      <c r="TPS4" s="466"/>
      <c r="TPT4" s="466"/>
      <c r="TPU4" s="466"/>
      <c r="TPV4" s="466"/>
      <c r="TPW4" s="466"/>
      <c r="TPX4" s="466"/>
      <c r="TPY4" s="466"/>
      <c r="TPZ4" s="466"/>
      <c r="TQA4" s="466"/>
      <c r="TQB4" s="466"/>
      <c r="TQC4" s="466"/>
      <c r="TQD4" s="466"/>
      <c r="TQE4" s="466"/>
      <c r="TQF4" s="466"/>
      <c r="TQG4" s="466"/>
      <c r="TQH4" s="466"/>
      <c r="TQI4" s="466"/>
      <c r="TQJ4" s="466"/>
      <c r="TQK4" s="466"/>
      <c r="TQL4" s="466"/>
      <c r="TQM4" s="466"/>
      <c r="TQN4" s="466"/>
      <c r="TQO4" s="466"/>
      <c r="TQP4" s="466"/>
      <c r="TQQ4" s="466"/>
      <c r="TQR4" s="466"/>
      <c r="TQS4" s="466"/>
      <c r="TQT4" s="466"/>
      <c r="TQU4" s="466"/>
      <c r="TQV4" s="466"/>
      <c r="TQW4" s="466"/>
      <c r="TQX4" s="466"/>
      <c r="TQY4" s="466"/>
      <c r="TQZ4" s="466"/>
      <c r="TRA4" s="466"/>
      <c r="TRB4" s="466"/>
      <c r="TRC4" s="466"/>
      <c r="TRD4" s="466"/>
      <c r="TRE4" s="466"/>
      <c r="TRF4" s="466"/>
      <c r="TRG4" s="466"/>
      <c r="TRH4" s="466"/>
      <c r="TRI4" s="466"/>
      <c r="TRJ4" s="466"/>
      <c r="TRK4" s="466"/>
      <c r="TRL4" s="466"/>
      <c r="TRM4" s="466"/>
      <c r="TRN4" s="466"/>
      <c r="TRO4" s="466"/>
      <c r="TRP4" s="466"/>
      <c r="TRQ4" s="466"/>
      <c r="TRR4" s="466"/>
      <c r="TRS4" s="466"/>
      <c r="TRT4" s="466"/>
      <c r="TRU4" s="466"/>
      <c r="TRV4" s="466"/>
      <c r="TRW4" s="466"/>
      <c r="TRX4" s="466"/>
      <c r="TRY4" s="466"/>
      <c r="TRZ4" s="466"/>
      <c r="TSA4" s="466"/>
      <c r="TSB4" s="466"/>
      <c r="TSC4" s="466"/>
      <c r="TSD4" s="466"/>
      <c r="TSE4" s="466"/>
      <c r="TSF4" s="466"/>
      <c r="TSG4" s="466"/>
      <c r="TSH4" s="466"/>
      <c r="TSI4" s="466"/>
      <c r="TSJ4" s="466"/>
      <c r="TSK4" s="466"/>
      <c r="TSL4" s="466"/>
      <c r="TSM4" s="466"/>
      <c r="TSN4" s="466"/>
      <c r="TSO4" s="466"/>
      <c r="TSP4" s="466"/>
      <c r="TSQ4" s="466"/>
      <c r="TSR4" s="466"/>
      <c r="TSS4" s="466"/>
      <c r="TST4" s="466"/>
      <c r="TSU4" s="466"/>
      <c r="TSV4" s="466"/>
      <c r="TSW4" s="466"/>
      <c r="TSX4" s="466"/>
      <c r="TSY4" s="466"/>
      <c r="TSZ4" s="466"/>
      <c r="TTA4" s="466"/>
      <c r="TTB4" s="466"/>
      <c r="TTC4" s="466"/>
      <c r="TTD4" s="466"/>
      <c r="TTE4" s="466"/>
      <c r="TTF4" s="466"/>
      <c r="TTG4" s="466"/>
      <c r="TTH4" s="466"/>
      <c r="TTI4" s="466"/>
      <c r="TTJ4" s="466"/>
      <c r="TTK4" s="466"/>
      <c r="TTL4" s="466"/>
      <c r="TTM4" s="466"/>
      <c r="TTN4" s="466"/>
      <c r="TTO4" s="466"/>
      <c r="TTP4" s="466"/>
      <c r="TTQ4" s="466"/>
      <c r="TTR4" s="466"/>
      <c r="TTS4" s="466"/>
      <c r="TTT4" s="466"/>
      <c r="TTU4" s="466"/>
      <c r="TTV4" s="466"/>
      <c r="TTW4" s="466"/>
      <c r="TTX4" s="466"/>
      <c r="TTY4" s="466"/>
      <c r="TTZ4" s="466"/>
      <c r="TUA4" s="466"/>
      <c r="TUB4" s="466"/>
      <c r="TUC4" s="466"/>
      <c r="TUD4" s="466"/>
      <c r="TUE4" s="466"/>
      <c r="TUF4" s="466"/>
      <c r="TUG4" s="466"/>
      <c r="TUH4" s="466"/>
      <c r="TUI4" s="466"/>
      <c r="TUJ4" s="466"/>
      <c r="TUK4" s="466"/>
      <c r="TUL4" s="466"/>
      <c r="TUM4" s="466"/>
      <c r="TUN4" s="466"/>
      <c r="TUO4" s="466"/>
      <c r="TUP4" s="466"/>
      <c r="TUQ4" s="466"/>
      <c r="TUR4" s="466"/>
      <c r="TUS4" s="466"/>
      <c r="TUT4" s="466"/>
      <c r="TUU4" s="466"/>
      <c r="TUV4" s="466"/>
      <c r="TUW4" s="466"/>
      <c r="TUX4" s="466"/>
      <c r="TUY4" s="466"/>
      <c r="TUZ4" s="466"/>
      <c r="TVA4" s="466"/>
      <c r="TVB4" s="466"/>
      <c r="TVC4" s="466"/>
      <c r="TVD4" s="466"/>
      <c r="TVE4" s="466"/>
      <c r="TVF4" s="466"/>
      <c r="TVG4" s="466"/>
      <c r="TVH4" s="466"/>
      <c r="TVI4" s="466"/>
      <c r="TVJ4" s="466"/>
      <c r="TVK4" s="466"/>
      <c r="TVL4" s="466"/>
      <c r="TVM4" s="466"/>
      <c r="TVN4" s="466"/>
      <c r="TVO4" s="466"/>
      <c r="TVP4" s="466"/>
      <c r="TVQ4" s="466"/>
      <c r="TVR4" s="466"/>
      <c r="TVS4" s="466"/>
      <c r="TVT4" s="466"/>
      <c r="TVU4" s="466"/>
      <c r="TVV4" s="466"/>
      <c r="TVW4" s="466"/>
      <c r="TVX4" s="466"/>
      <c r="TVY4" s="466"/>
      <c r="TVZ4" s="466"/>
      <c r="TWA4" s="466"/>
      <c r="TWB4" s="466"/>
      <c r="TWC4" s="466"/>
      <c r="TWD4" s="466"/>
      <c r="TWE4" s="466"/>
      <c r="TWF4" s="466"/>
      <c r="TWG4" s="466"/>
      <c r="TWH4" s="466"/>
      <c r="TWI4" s="466"/>
      <c r="TWJ4" s="466"/>
      <c r="TWK4" s="466"/>
      <c r="TWL4" s="466"/>
      <c r="TWM4" s="466"/>
      <c r="TWN4" s="466"/>
      <c r="TWO4" s="466"/>
      <c r="TWP4" s="466"/>
      <c r="TWQ4" s="466"/>
      <c r="TWR4" s="466"/>
      <c r="TWS4" s="466"/>
      <c r="TWT4" s="466"/>
      <c r="TWU4" s="466"/>
      <c r="TWV4" s="466"/>
      <c r="TWW4" s="466"/>
      <c r="TWX4" s="466"/>
      <c r="TWY4" s="466"/>
      <c r="TWZ4" s="466"/>
      <c r="TXA4" s="466"/>
      <c r="TXB4" s="466"/>
      <c r="TXC4" s="466"/>
      <c r="TXD4" s="466"/>
      <c r="TXE4" s="466"/>
      <c r="TXF4" s="466"/>
      <c r="TXG4" s="466"/>
      <c r="TXH4" s="466"/>
      <c r="TXI4" s="466"/>
      <c r="TXJ4" s="466"/>
      <c r="TXK4" s="466"/>
      <c r="TXL4" s="466"/>
      <c r="TXM4" s="466"/>
      <c r="TXN4" s="466"/>
      <c r="TXO4" s="466"/>
      <c r="TXP4" s="466"/>
      <c r="TXQ4" s="466"/>
      <c r="TXR4" s="466"/>
      <c r="TXS4" s="466"/>
      <c r="TXT4" s="466"/>
      <c r="TXU4" s="466"/>
      <c r="TXV4" s="466"/>
      <c r="TXW4" s="466"/>
      <c r="TXX4" s="466"/>
      <c r="TXY4" s="466"/>
      <c r="TXZ4" s="466"/>
      <c r="TYA4" s="466"/>
      <c r="TYB4" s="466"/>
      <c r="TYC4" s="466"/>
      <c r="TYD4" s="466"/>
      <c r="TYE4" s="466"/>
      <c r="TYF4" s="466"/>
      <c r="TYG4" s="466"/>
      <c r="TYH4" s="466"/>
      <c r="TYI4" s="466"/>
      <c r="TYJ4" s="466"/>
      <c r="TYK4" s="466"/>
      <c r="TYL4" s="466"/>
      <c r="TYM4" s="466"/>
      <c r="TYN4" s="466"/>
      <c r="TYO4" s="466"/>
      <c r="TYP4" s="466"/>
      <c r="TYQ4" s="466"/>
      <c r="TYR4" s="466"/>
      <c r="TYS4" s="466"/>
      <c r="TYT4" s="466"/>
      <c r="TYU4" s="466"/>
      <c r="TYV4" s="466"/>
      <c r="TYW4" s="466"/>
      <c r="TYX4" s="466"/>
      <c r="TYY4" s="466"/>
      <c r="TYZ4" s="466"/>
      <c r="TZA4" s="466"/>
      <c r="TZB4" s="466"/>
      <c r="TZC4" s="466"/>
      <c r="TZD4" s="466"/>
      <c r="TZE4" s="466"/>
      <c r="TZF4" s="466"/>
      <c r="TZG4" s="466"/>
      <c r="TZH4" s="466"/>
      <c r="TZI4" s="466"/>
      <c r="TZJ4" s="466"/>
      <c r="TZK4" s="466"/>
      <c r="TZL4" s="466"/>
      <c r="TZM4" s="466"/>
      <c r="TZN4" s="466"/>
      <c r="TZO4" s="466"/>
      <c r="TZP4" s="466"/>
      <c r="TZQ4" s="466"/>
      <c r="TZR4" s="466"/>
      <c r="TZS4" s="466"/>
      <c r="TZT4" s="466"/>
      <c r="TZU4" s="466"/>
      <c r="TZV4" s="466"/>
      <c r="TZW4" s="466"/>
      <c r="TZX4" s="466"/>
      <c r="TZY4" s="466"/>
      <c r="TZZ4" s="466"/>
      <c r="UAA4" s="466"/>
      <c r="UAB4" s="466"/>
      <c r="UAC4" s="466"/>
      <c r="UAD4" s="466"/>
      <c r="UAE4" s="466"/>
      <c r="UAF4" s="466"/>
      <c r="UAG4" s="466"/>
      <c r="UAH4" s="466"/>
      <c r="UAI4" s="466"/>
      <c r="UAJ4" s="466"/>
      <c r="UAK4" s="466"/>
      <c r="UAL4" s="466"/>
      <c r="UAM4" s="466"/>
      <c r="UAN4" s="466"/>
      <c r="UAO4" s="466"/>
      <c r="UAP4" s="466"/>
      <c r="UAQ4" s="466"/>
      <c r="UAR4" s="466"/>
      <c r="UAS4" s="466"/>
      <c r="UAT4" s="466"/>
      <c r="UAU4" s="466"/>
      <c r="UAV4" s="466"/>
      <c r="UAW4" s="466"/>
      <c r="UAX4" s="466"/>
      <c r="UAY4" s="466"/>
      <c r="UAZ4" s="466"/>
      <c r="UBA4" s="466"/>
      <c r="UBB4" s="466"/>
      <c r="UBC4" s="466"/>
      <c r="UBD4" s="466"/>
      <c r="UBE4" s="466"/>
      <c r="UBF4" s="466"/>
      <c r="UBG4" s="466"/>
      <c r="UBH4" s="466"/>
      <c r="UBI4" s="466"/>
      <c r="UBJ4" s="466"/>
      <c r="UBK4" s="466"/>
      <c r="UBL4" s="466"/>
      <c r="UBM4" s="466"/>
      <c r="UBN4" s="466"/>
      <c r="UBO4" s="466"/>
      <c r="UBP4" s="466"/>
      <c r="UBQ4" s="466"/>
      <c r="UBR4" s="466"/>
      <c r="UBS4" s="466"/>
      <c r="UBT4" s="466"/>
      <c r="UBU4" s="466"/>
      <c r="UBV4" s="466"/>
      <c r="UBW4" s="466"/>
      <c r="UBX4" s="466"/>
      <c r="UBY4" s="466"/>
      <c r="UBZ4" s="466"/>
      <c r="UCA4" s="466"/>
      <c r="UCB4" s="466"/>
      <c r="UCC4" s="466"/>
      <c r="UCD4" s="466"/>
      <c r="UCE4" s="466"/>
      <c r="UCF4" s="466"/>
      <c r="UCG4" s="466"/>
      <c r="UCH4" s="466"/>
      <c r="UCI4" s="466"/>
      <c r="UCJ4" s="466"/>
      <c r="UCK4" s="466"/>
      <c r="UCL4" s="466"/>
      <c r="UCM4" s="466"/>
      <c r="UCN4" s="466"/>
      <c r="UCO4" s="466"/>
      <c r="UCP4" s="466"/>
      <c r="UCQ4" s="466"/>
      <c r="UCR4" s="466"/>
      <c r="UCS4" s="466"/>
      <c r="UCT4" s="466"/>
      <c r="UCU4" s="466"/>
      <c r="UCV4" s="466"/>
      <c r="UCW4" s="466"/>
      <c r="UCX4" s="466"/>
      <c r="UCY4" s="466"/>
      <c r="UCZ4" s="466"/>
      <c r="UDA4" s="466"/>
      <c r="UDB4" s="466"/>
      <c r="UDC4" s="466"/>
      <c r="UDD4" s="466"/>
      <c r="UDE4" s="466"/>
      <c r="UDF4" s="466"/>
      <c r="UDG4" s="466"/>
      <c r="UDH4" s="466"/>
      <c r="UDI4" s="466"/>
      <c r="UDJ4" s="466"/>
      <c r="UDK4" s="466"/>
      <c r="UDL4" s="466"/>
      <c r="UDM4" s="466"/>
      <c r="UDN4" s="466"/>
      <c r="UDO4" s="466"/>
      <c r="UDP4" s="466"/>
      <c r="UDQ4" s="466"/>
      <c r="UDR4" s="466"/>
      <c r="UDS4" s="466"/>
      <c r="UDT4" s="466"/>
      <c r="UDU4" s="466"/>
      <c r="UDV4" s="466"/>
      <c r="UDW4" s="466"/>
      <c r="UDX4" s="466"/>
      <c r="UDY4" s="466"/>
      <c r="UDZ4" s="466"/>
      <c r="UEA4" s="466"/>
      <c r="UEB4" s="466"/>
      <c r="UEC4" s="466"/>
      <c r="UED4" s="466"/>
      <c r="UEE4" s="466"/>
      <c r="UEF4" s="466"/>
      <c r="UEG4" s="466"/>
      <c r="UEH4" s="466"/>
      <c r="UEI4" s="466"/>
      <c r="UEJ4" s="466"/>
      <c r="UEK4" s="466"/>
      <c r="UEL4" s="466"/>
      <c r="UEM4" s="466"/>
      <c r="UEN4" s="466"/>
      <c r="UEO4" s="466"/>
      <c r="UEP4" s="466"/>
      <c r="UEQ4" s="466"/>
      <c r="UER4" s="466"/>
      <c r="UES4" s="466"/>
      <c r="UET4" s="466"/>
      <c r="UEU4" s="466"/>
      <c r="UEV4" s="466"/>
      <c r="UEW4" s="466"/>
      <c r="UEX4" s="466"/>
      <c r="UEY4" s="466"/>
      <c r="UEZ4" s="466"/>
      <c r="UFA4" s="466"/>
      <c r="UFB4" s="466"/>
      <c r="UFC4" s="466"/>
      <c r="UFD4" s="466"/>
      <c r="UFE4" s="466"/>
      <c r="UFF4" s="466"/>
      <c r="UFG4" s="466"/>
      <c r="UFH4" s="466"/>
      <c r="UFI4" s="466"/>
      <c r="UFJ4" s="466"/>
      <c r="UFK4" s="466"/>
      <c r="UFL4" s="466"/>
      <c r="UFM4" s="466"/>
      <c r="UFN4" s="466"/>
      <c r="UFO4" s="466"/>
      <c r="UFP4" s="466"/>
      <c r="UFQ4" s="466"/>
      <c r="UFR4" s="466"/>
      <c r="UFS4" s="466"/>
      <c r="UFT4" s="466"/>
      <c r="UFU4" s="466"/>
      <c r="UFV4" s="466"/>
      <c r="UFW4" s="466"/>
      <c r="UFX4" s="466"/>
      <c r="UFY4" s="466"/>
      <c r="UFZ4" s="466"/>
      <c r="UGA4" s="466"/>
      <c r="UGB4" s="466"/>
      <c r="UGC4" s="466"/>
      <c r="UGD4" s="466"/>
      <c r="UGE4" s="466"/>
      <c r="UGF4" s="466"/>
      <c r="UGG4" s="466"/>
      <c r="UGH4" s="466"/>
      <c r="UGI4" s="466"/>
      <c r="UGJ4" s="466"/>
      <c r="UGK4" s="466"/>
      <c r="UGL4" s="466"/>
      <c r="UGM4" s="466"/>
      <c r="UGN4" s="466"/>
      <c r="UGO4" s="466"/>
      <c r="UGP4" s="466"/>
      <c r="UGQ4" s="466"/>
      <c r="UGR4" s="466"/>
      <c r="UGS4" s="466"/>
      <c r="UGT4" s="466"/>
      <c r="UGU4" s="466"/>
      <c r="UGV4" s="466"/>
      <c r="UGW4" s="466"/>
      <c r="UGX4" s="466"/>
      <c r="UGY4" s="466"/>
      <c r="UGZ4" s="466"/>
      <c r="UHA4" s="466"/>
      <c r="UHB4" s="466"/>
      <c r="UHC4" s="466"/>
      <c r="UHD4" s="466"/>
      <c r="UHE4" s="466"/>
      <c r="UHF4" s="466"/>
      <c r="UHG4" s="466"/>
      <c r="UHH4" s="466"/>
      <c r="UHI4" s="466"/>
      <c r="UHJ4" s="466"/>
      <c r="UHK4" s="466"/>
      <c r="UHL4" s="466"/>
      <c r="UHM4" s="466"/>
      <c r="UHN4" s="466"/>
      <c r="UHO4" s="466"/>
      <c r="UHP4" s="466"/>
      <c r="UHQ4" s="466"/>
      <c r="UHR4" s="466"/>
      <c r="UHS4" s="466"/>
      <c r="UHT4" s="466"/>
      <c r="UHU4" s="466"/>
      <c r="UHV4" s="466"/>
      <c r="UHW4" s="466"/>
      <c r="UHX4" s="466"/>
      <c r="UHY4" s="466"/>
      <c r="UHZ4" s="466"/>
      <c r="UIA4" s="466"/>
      <c r="UIB4" s="466"/>
      <c r="UIC4" s="466"/>
      <c r="UID4" s="466"/>
      <c r="UIE4" s="466"/>
      <c r="UIF4" s="466"/>
      <c r="UIG4" s="466"/>
      <c r="UIH4" s="466"/>
      <c r="UII4" s="466"/>
      <c r="UIJ4" s="466"/>
      <c r="UIK4" s="466"/>
      <c r="UIL4" s="466"/>
      <c r="UIM4" s="466"/>
      <c r="UIN4" s="466"/>
      <c r="UIO4" s="466"/>
      <c r="UIP4" s="466"/>
      <c r="UIQ4" s="466"/>
      <c r="UIR4" s="466"/>
      <c r="UIS4" s="466"/>
      <c r="UIT4" s="466"/>
      <c r="UIU4" s="466"/>
      <c r="UIV4" s="466"/>
      <c r="UIW4" s="466"/>
      <c r="UIX4" s="466"/>
      <c r="UIY4" s="466"/>
      <c r="UIZ4" s="466"/>
      <c r="UJA4" s="466"/>
      <c r="UJB4" s="466"/>
      <c r="UJC4" s="466"/>
      <c r="UJD4" s="466"/>
      <c r="UJE4" s="466"/>
      <c r="UJF4" s="466"/>
      <c r="UJG4" s="466"/>
      <c r="UJH4" s="466"/>
      <c r="UJI4" s="466"/>
      <c r="UJJ4" s="466"/>
      <c r="UJK4" s="466"/>
      <c r="UJL4" s="466"/>
      <c r="UJM4" s="466"/>
      <c r="UJN4" s="466"/>
      <c r="UJO4" s="466"/>
      <c r="UJP4" s="466"/>
      <c r="UJQ4" s="466"/>
      <c r="UJR4" s="466"/>
      <c r="UJS4" s="466"/>
      <c r="UJT4" s="466"/>
      <c r="UJU4" s="466"/>
      <c r="UJV4" s="466"/>
      <c r="UJW4" s="466"/>
      <c r="UJX4" s="466"/>
      <c r="UJY4" s="466"/>
      <c r="UJZ4" s="466"/>
      <c r="UKA4" s="466"/>
      <c r="UKB4" s="466"/>
      <c r="UKC4" s="466"/>
      <c r="UKD4" s="466"/>
      <c r="UKE4" s="466"/>
      <c r="UKF4" s="466"/>
      <c r="UKG4" s="466"/>
      <c r="UKH4" s="466"/>
      <c r="UKI4" s="466"/>
      <c r="UKJ4" s="466"/>
      <c r="UKK4" s="466"/>
      <c r="UKL4" s="466"/>
      <c r="UKM4" s="466"/>
      <c r="UKN4" s="466"/>
      <c r="UKO4" s="466"/>
      <c r="UKP4" s="466"/>
      <c r="UKQ4" s="466"/>
      <c r="UKR4" s="466"/>
      <c r="UKS4" s="466"/>
      <c r="UKT4" s="466"/>
      <c r="UKU4" s="466"/>
      <c r="UKV4" s="466"/>
      <c r="UKW4" s="466"/>
      <c r="UKX4" s="466"/>
      <c r="UKY4" s="466"/>
      <c r="UKZ4" s="466"/>
      <c r="ULA4" s="466"/>
      <c r="ULB4" s="466"/>
      <c r="ULC4" s="466"/>
      <c r="ULD4" s="466"/>
      <c r="ULE4" s="466"/>
      <c r="ULF4" s="466"/>
      <c r="ULG4" s="466"/>
      <c r="ULH4" s="466"/>
      <c r="ULI4" s="466"/>
      <c r="ULJ4" s="466"/>
      <c r="ULK4" s="466"/>
      <c r="ULL4" s="466"/>
      <c r="ULM4" s="466"/>
      <c r="ULN4" s="466"/>
      <c r="ULO4" s="466"/>
      <c r="ULP4" s="466"/>
      <c r="ULQ4" s="466"/>
      <c r="ULR4" s="466"/>
      <c r="ULS4" s="466"/>
      <c r="ULT4" s="466"/>
      <c r="ULU4" s="466"/>
      <c r="ULV4" s="466"/>
      <c r="ULW4" s="466"/>
      <c r="ULX4" s="466"/>
      <c r="ULY4" s="466"/>
      <c r="ULZ4" s="466"/>
      <c r="UMA4" s="466"/>
      <c r="UMB4" s="466"/>
      <c r="UMC4" s="466"/>
      <c r="UMD4" s="466"/>
      <c r="UME4" s="466"/>
      <c r="UMF4" s="466"/>
      <c r="UMG4" s="466"/>
      <c r="UMH4" s="466"/>
      <c r="UMI4" s="466"/>
      <c r="UMJ4" s="466"/>
      <c r="UMK4" s="466"/>
      <c r="UML4" s="466"/>
      <c r="UMM4" s="466"/>
      <c r="UMN4" s="466"/>
      <c r="UMO4" s="466"/>
      <c r="UMP4" s="466"/>
      <c r="UMQ4" s="466"/>
      <c r="UMR4" s="466"/>
      <c r="UMS4" s="466"/>
      <c r="UMT4" s="466"/>
      <c r="UMU4" s="466"/>
      <c r="UMV4" s="466"/>
      <c r="UMW4" s="466"/>
      <c r="UMX4" s="466"/>
      <c r="UMY4" s="466"/>
      <c r="UMZ4" s="466"/>
      <c r="UNA4" s="466"/>
      <c r="UNB4" s="466"/>
      <c r="UNC4" s="466"/>
      <c r="UND4" s="466"/>
      <c r="UNE4" s="466"/>
      <c r="UNF4" s="466"/>
      <c r="UNG4" s="466"/>
      <c r="UNH4" s="466"/>
      <c r="UNI4" s="466"/>
      <c r="UNJ4" s="466"/>
      <c r="UNK4" s="466"/>
      <c r="UNL4" s="466"/>
      <c r="UNM4" s="466"/>
      <c r="UNN4" s="466"/>
      <c r="UNO4" s="466"/>
      <c r="UNP4" s="466"/>
      <c r="UNQ4" s="466"/>
      <c r="UNR4" s="466"/>
      <c r="UNS4" s="466"/>
      <c r="UNT4" s="466"/>
      <c r="UNU4" s="466"/>
      <c r="UNV4" s="466"/>
      <c r="UNW4" s="466"/>
      <c r="UNX4" s="466"/>
      <c r="UNY4" s="466"/>
      <c r="UNZ4" s="466"/>
      <c r="UOA4" s="466"/>
      <c r="UOB4" s="466"/>
      <c r="UOC4" s="466"/>
      <c r="UOD4" s="466"/>
      <c r="UOE4" s="466"/>
      <c r="UOF4" s="466"/>
      <c r="UOG4" s="466"/>
      <c r="UOH4" s="466"/>
      <c r="UOI4" s="466"/>
      <c r="UOJ4" s="466"/>
      <c r="UOK4" s="466"/>
      <c r="UOL4" s="466"/>
      <c r="UOM4" s="466"/>
      <c r="UON4" s="466"/>
      <c r="UOO4" s="466"/>
      <c r="UOP4" s="466"/>
      <c r="UOQ4" s="466"/>
      <c r="UOR4" s="466"/>
      <c r="UOS4" s="466"/>
      <c r="UOT4" s="466"/>
      <c r="UOU4" s="466"/>
      <c r="UOV4" s="466"/>
      <c r="UOW4" s="466"/>
      <c r="UOX4" s="466"/>
      <c r="UOY4" s="466"/>
      <c r="UOZ4" s="466"/>
      <c r="UPA4" s="466"/>
      <c r="UPB4" s="466"/>
      <c r="UPC4" s="466"/>
      <c r="UPD4" s="466"/>
      <c r="UPE4" s="466"/>
      <c r="UPF4" s="466"/>
      <c r="UPG4" s="466"/>
      <c r="UPH4" s="466"/>
      <c r="UPI4" s="466"/>
      <c r="UPJ4" s="466"/>
      <c r="UPK4" s="466"/>
      <c r="UPL4" s="466"/>
      <c r="UPM4" s="466"/>
      <c r="UPN4" s="466"/>
      <c r="UPO4" s="466"/>
      <c r="UPP4" s="466"/>
      <c r="UPQ4" s="466"/>
      <c r="UPR4" s="466"/>
      <c r="UPS4" s="466"/>
      <c r="UPT4" s="466"/>
      <c r="UPU4" s="466"/>
      <c r="UPV4" s="466"/>
      <c r="UPW4" s="466"/>
      <c r="UPX4" s="466"/>
      <c r="UPY4" s="466"/>
      <c r="UPZ4" s="466"/>
      <c r="UQA4" s="466"/>
      <c r="UQB4" s="466"/>
      <c r="UQC4" s="466"/>
      <c r="UQD4" s="466"/>
      <c r="UQE4" s="466"/>
      <c r="UQF4" s="466"/>
      <c r="UQG4" s="466"/>
      <c r="UQH4" s="466"/>
      <c r="UQI4" s="466"/>
      <c r="UQJ4" s="466"/>
      <c r="UQK4" s="466"/>
      <c r="UQL4" s="466"/>
      <c r="UQM4" s="466"/>
      <c r="UQN4" s="466"/>
      <c r="UQO4" s="466"/>
      <c r="UQP4" s="466"/>
      <c r="UQQ4" s="466"/>
      <c r="UQR4" s="466"/>
      <c r="UQS4" s="466"/>
      <c r="UQT4" s="466"/>
      <c r="UQU4" s="466"/>
      <c r="UQV4" s="466"/>
      <c r="UQW4" s="466"/>
      <c r="UQX4" s="466"/>
      <c r="UQY4" s="466"/>
      <c r="UQZ4" s="466"/>
      <c r="URA4" s="466"/>
      <c r="URB4" s="466"/>
      <c r="URC4" s="466"/>
      <c r="URD4" s="466"/>
      <c r="URE4" s="466"/>
      <c r="URF4" s="466"/>
      <c r="URG4" s="466"/>
      <c r="URH4" s="466"/>
      <c r="URI4" s="466"/>
      <c r="URJ4" s="466"/>
      <c r="URK4" s="466"/>
      <c r="URL4" s="466"/>
      <c r="URM4" s="466"/>
      <c r="URN4" s="466"/>
      <c r="URO4" s="466"/>
      <c r="URP4" s="466"/>
      <c r="URQ4" s="466"/>
      <c r="URR4" s="466"/>
      <c r="URS4" s="466"/>
      <c r="URT4" s="466"/>
      <c r="URU4" s="466"/>
      <c r="URV4" s="466"/>
      <c r="URW4" s="466"/>
      <c r="URX4" s="466"/>
      <c r="URY4" s="466"/>
      <c r="URZ4" s="466"/>
      <c r="USA4" s="466"/>
      <c r="USB4" s="466"/>
      <c r="USC4" s="466"/>
      <c r="USD4" s="466"/>
      <c r="USE4" s="466"/>
      <c r="USF4" s="466"/>
      <c r="USG4" s="466"/>
      <c r="USH4" s="466"/>
      <c r="USI4" s="466"/>
      <c r="USJ4" s="466"/>
      <c r="USK4" s="466"/>
      <c r="USL4" s="466"/>
      <c r="USM4" s="466"/>
      <c r="USN4" s="466"/>
      <c r="USO4" s="466"/>
      <c r="USP4" s="466"/>
      <c r="USQ4" s="466"/>
      <c r="USR4" s="466"/>
      <c r="USS4" s="466"/>
      <c r="UST4" s="466"/>
      <c r="USU4" s="466"/>
      <c r="USV4" s="466"/>
      <c r="USW4" s="466"/>
      <c r="USX4" s="466"/>
      <c r="USY4" s="466"/>
      <c r="USZ4" s="466"/>
      <c r="UTA4" s="466"/>
      <c r="UTB4" s="466"/>
      <c r="UTC4" s="466"/>
      <c r="UTD4" s="466"/>
      <c r="UTE4" s="466"/>
      <c r="UTF4" s="466"/>
      <c r="UTG4" s="466"/>
      <c r="UTH4" s="466"/>
      <c r="UTI4" s="466"/>
      <c r="UTJ4" s="466"/>
      <c r="UTK4" s="466"/>
      <c r="UTL4" s="466"/>
      <c r="UTM4" s="466"/>
      <c r="UTN4" s="466"/>
      <c r="UTO4" s="466"/>
      <c r="UTP4" s="466"/>
      <c r="UTQ4" s="466"/>
      <c r="UTR4" s="466"/>
      <c r="UTS4" s="466"/>
      <c r="UTT4" s="466"/>
      <c r="UTU4" s="466"/>
      <c r="UTV4" s="466"/>
      <c r="UTW4" s="466"/>
      <c r="UTX4" s="466"/>
      <c r="UTY4" s="466"/>
      <c r="UTZ4" s="466"/>
      <c r="UUA4" s="466"/>
      <c r="UUB4" s="466"/>
      <c r="UUC4" s="466"/>
      <c r="UUD4" s="466"/>
      <c r="UUE4" s="466"/>
      <c r="UUF4" s="466"/>
      <c r="UUG4" s="466"/>
      <c r="UUH4" s="466"/>
      <c r="UUI4" s="466"/>
      <c r="UUJ4" s="466"/>
      <c r="UUK4" s="466"/>
      <c r="UUL4" s="466"/>
      <c r="UUM4" s="466"/>
      <c r="UUN4" s="466"/>
      <c r="UUO4" s="466"/>
      <c r="UUP4" s="466"/>
      <c r="UUQ4" s="466"/>
      <c r="UUR4" s="466"/>
      <c r="UUS4" s="466"/>
      <c r="UUT4" s="466"/>
      <c r="UUU4" s="466"/>
      <c r="UUV4" s="466"/>
      <c r="UUW4" s="466"/>
      <c r="UUX4" s="466"/>
      <c r="UUY4" s="466"/>
      <c r="UUZ4" s="466"/>
      <c r="UVA4" s="466"/>
      <c r="UVB4" s="466"/>
      <c r="UVC4" s="466"/>
      <c r="UVD4" s="466"/>
      <c r="UVE4" s="466"/>
      <c r="UVF4" s="466"/>
      <c r="UVG4" s="466"/>
      <c r="UVH4" s="466"/>
      <c r="UVI4" s="466"/>
      <c r="UVJ4" s="466"/>
      <c r="UVK4" s="466"/>
      <c r="UVL4" s="466"/>
      <c r="UVM4" s="466"/>
      <c r="UVN4" s="466"/>
      <c r="UVO4" s="466"/>
      <c r="UVP4" s="466"/>
      <c r="UVQ4" s="466"/>
      <c r="UVR4" s="466"/>
      <c r="UVS4" s="466"/>
      <c r="UVT4" s="466"/>
      <c r="UVU4" s="466"/>
      <c r="UVV4" s="466"/>
      <c r="UVW4" s="466"/>
      <c r="UVX4" s="466"/>
      <c r="UVY4" s="466"/>
      <c r="UVZ4" s="466"/>
      <c r="UWA4" s="466"/>
      <c r="UWB4" s="466"/>
      <c r="UWC4" s="466"/>
      <c r="UWD4" s="466"/>
      <c r="UWE4" s="466"/>
      <c r="UWF4" s="466"/>
      <c r="UWG4" s="466"/>
      <c r="UWH4" s="466"/>
      <c r="UWI4" s="466"/>
      <c r="UWJ4" s="466"/>
      <c r="UWK4" s="466"/>
      <c r="UWL4" s="466"/>
      <c r="UWM4" s="466"/>
      <c r="UWN4" s="466"/>
      <c r="UWO4" s="466"/>
      <c r="UWP4" s="466"/>
      <c r="UWQ4" s="466"/>
      <c r="UWR4" s="466"/>
      <c r="UWS4" s="466"/>
      <c r="UWT4" s="466"/>
      <c r="UWU4" s="466"/>
      <c r="UWV4" s="466"/>
      <c r="UWW4" s="466"/>
      <c r="UWX4" s="466"/>
      <c r="UWY4" s="466"/>
      <c r="UWZ4" s="466"/>
      <c r="UXA4" s="466"/>
      <c r="UXB4" s="466"/>
      <c r="UXC4" s="466"/>
      <c r="UXD4" s="466"/>
      <c r="UXE4" s="466"/>
      <c r="UXF4" s="466"/>
      <c r="UXG4" s="466"/>
      <c r="UXH4" s="466"/>
      <c r="UXI4" s="466"/>
      <c r="UXJ4" s="466"/>
      <c r="UXK4" s="466"/>
      <c r="UXL4" s="466"/>
      <c r="UXM4" s="466"/>
      <c r="UXN4" s="466"/>
      <c r="UXO4" s="466"/>
      <c r="UXP4" s="466"/>
      <c r="UXQ4" s="466"/>
      <c r="UXR4" s="466"/>
      <c r="UXS4" s="466"/>
      <c r="UXT4" s="466"/>
      <c r="UXU4" s="466"/>
      <c r="UXV4" s="466"/>
      <c r="UXW4" s="466"/>
      <c r="UXX4" s="466"/>
      <c r="UXY4" s="466"/>
      <c r="UXZ4" s="466"/>
      <c r="UYA4" s="466"/>
      <c r="UYB4" s="466"/>
      <c r="UYC4" s="466"/>
      <c r="UYD4" s="466"/>
      <c r="UYE4" s="466"/>
      <c r="UYF4" s="466"/>
      <c r="UYG4" s="466"/>
      <c r="UYH4" s="466"/>
      <c r="UYI4" s="466"/>
      <c r="UYJ4" s="466"/>
      <c r="UYK4" s="466"/>
      <c r="UYL4" s="466"/>
      <c r="UYM4" s="466"/>
      <c r="UYN4" s="466"/>
      <c r="UYO4" s="466"/>
      <c r="UYP4" s="466"/>
      <c r="UYQ4" s="466"/>
      <c r="UYR4" s="466"/>
      <c r="UYS4" s="466"/>
      <c r="UYT4" s="466"/>
      <c r="UYU4" s="466"/>
      <c r="UYV4" s="466"/>
      <c r="UYW4" s="466"/>
      <c r="UYX4" s="466"/>
      <c r="UYY4" s="466"/>
      <c r="UYZ4" s="466"/>
      <c r="UZA4" s="466"/>
      <c r="UZB4" s="466"/>
      <c r="UZC4" s="466"/>
      <c r="UZD4" s="466"/>
      <c r="UZE4" s="466"/>
      <c r="UZF4" s="466"/>
      <c r="UZG4" s="466"/>
      <c r="UZH4" s="466"/>
      <c r="UZI4" s="466"/>
      <c r="UZJ4" s="466"/>
      <c r="UZK4" s="466"/>
      <c r="UZL4" s="466"/>
      <c r="UZM4" s="466"/>
      <c r="UZN4" s="466"/>
      <c r="UZO4" s="466"/>
      <c r="UZP4" s="466"/>
      <c r="UZQ4" s="466"/>
      <c r="UZR4" s="466"/>
      <c r="UZS4" s="466"/>
      <c r="UZT4" s="466"/>
      <c r="UZU4" s="466"/>
      <c r="UZV4" s="466"/>
      <c r="UZW4" s="466"/>
      <c r="UZX4" s="466"/>
      <c r="UZY4" s="466"/>
      <c r="UZZ4" s="466"/>
      <c r="VAA4" s="466"/>
      <c r="VAB4" s="466"/>
      <c r="VAC4" s="466"/>
      <c r="VAD4" s="466"/>
      <c r="VAE4" s="466"/>
      <c r="VAF4" s="466"/>
      <c r="VAG4" s="466"/>
      <c r="VAH4" s="466"/>
      <c r="VAI4" s="466"/>
      <c r="VAJ4" s="466"/>
      <c r="VAK4" s="466"/>
      <c r="VAL4" s="466"/>
      <c r="VAM4" s="466"/>
      <c r="VAN4" s="466"/>
      <c r="VAO4" s="466"/>
      <c r="VAP4" s="466"/>
      <c r="VAQ4" s="466"/>
      <c r="VAR4" s="466"/>
      <c r="VAS4" s="466"/>
      <c r="VAT4" s="466"/>
      <c r="VAU4" s="466"/>
      <c r="VAV4" s="466"/>
      <c r="VAW4" s="466"/>
      <c r="VAX4" s="466"/>
      <c r="VAY4" s="466"/>
      <c r="VAZ4" s="466"/>
      <c r="VBA4" s="466"/>
      <c r="VBB4" s="466"/>
      <c r="VBC4" s="466"/>
      <c r="VBD4" s="466"/>
      <c r="VBE4" s="466"/>
      <c r="VBF4" s="466"/>
      <c r="VBG4" s="466"/>
      <c r="VBH4" s="466"/>
      <c r="VBI4" s="466"/>
      <c r="VBJ4" s="466"/>
      <c r="VBK4" s="466"/>
      <c r="VBL4" s="466"/>
      <c r="VBM4" s="466"/>
      <c r="VBN4" s="466"/>
      <c r="VBO4" s="466"/>
      <c r="VBP4" s="466"/>
      <c r="VBQ4" s="466"/>
      <c r="VBR4" s="466"/>
      <c r="VBS4" s="466"/>
      <c r="VBT4" s="466"/>
      <c r="VBU4" s="466"/>
      <c r="VBV4" s="466"/>
      <c r="VBW4" s="466"/>
      <c r="VBX4" s="466"/>
      <c r="VBY4" s="466"/>
      <c r="VBZ4" s="466"/>
      <c r="VCA4" s="466"/>
      <c r="VCB4" s="466"/>
      <c r="VCC4" s="466"/>
      <c r="VCD4" s="466"/>
      <c r="VCE4" s="466"/>
      <c r="VCF4" s="466"/>
      <c r="VCG4" s="466"/>
      <c r="VCH4" s="466"/>
      <c r="VCI4" s="466"/>
      <c r="VCJ4" s="466"/>
      <c r="VCK4" s="466"/>
      <c r="VCL4" s="466"/>
      <c r="VCM4" s="466"/>
      <c r="VCN4" s="466"/>
      <c r="VCO4" s="466"/>
      <c r="VCP4" s="466"/>
      <c r="VCQ4" s="466"/>
      <c r="VCR4" s="466"/>
      <c r="VCS4" s="466"/>
      <c r="VCT4" s="466"/>
      <c r="VCU4" s="466"/>
      <c r="VCV4" s="466"/>
      <c r="VCW4" s="466"/>
      <c r="VCX4" s="466"/>
      <c r="VCY4" s="466"/>
      <c r="VCZ4" s="466"/>
      <c r="VDA4" s="466"/>
      <c r="VDB4" s="466"/>
      <c r="VDC4" s="466"/>
      <c r="VDD4" s="466"/>
      <c r="VDE4" s="466"/>
      <c r="VDF4" s="466"/>
      <c r="VDG4" s="466"/>
      <c r="VDH4" s="466"/>
      <c r="VDI4" s="466"/>
      <c r="VDJ4" s="466"/>
      <c r="VDK4" s="466"/>
      <c r="VDL4" s="466"/>
      <c r="VDM4" s="466"/>
      <c r="VDN4" s="466"/>
      <c r="VDO4" s="466"/>
      <c r="VDP4" s="466"/>
      <c r="VDQ4" s="466"/>
      <c r="VDR4" s="466"/>
      <c r="VDS4" s="466"/>
      <c r="VDT4" s="466"/>
      <c r="VDU4" s="466"/>
      <c r="VDV4" s="466"/>
      <c r="VDW4" s="466"/>
      <c r="VDX4" s="466"/>
      <c r="VDY4" s="466"/>
      <c r="VDZ4" s="466"/>
      <c r="VEA4" s="466"/>
      <c r="VEB4" s="466"/>
      <c r="VEC4" s="466"/>
      <c r="VED4" s="466"/>
      <c r="VEE4" s="466"/>
      <c r="VEF4" s="466"/>
      <c r="VEG4" s="466"/>
      <c r="VEH4" s="466"/>
      <c r="VEI4" s="466"/>
      <c r="VEJ4" s="466"/>
      <c r="VEK4" s="466"/>
      <c r="VEL4" s="466"/>
      <c r="VEM4" s="466"/>
      <c r="VEN4" s="466"/>
      <c r="VEO4" s="466"/>
      <c r="VEP4" s="466"/>
      <c r="VEQ4" s="466"/>
      <c r="VER4" s="466"/>
      <c r="VES4" s="466"/>
      <c r="VET4" s="466"/>
      <c r="VEU4" s="466"/>
      <c r="VEV4" s="466"/>
      <c r="VEW4" s="466"/>
      <c r="VEX4" s="466"/>
      <c r="VEY4" s="466"/>
      <c r="VEZ4" s="466"/>
      <c r="VFA4" s="466"/>
      <c r="VFB4" s="466"/>
      <c r="VFC4" s="466"/>
      <c r="VFD4" s="466"/>
      <c r="VFE4" s="466"/>
      <c r="VFF4" s="466"/>
      <c r="VFG4" s="466"/>
      <c r="VFH4" s="466"/>
      <c r="VFI4" s="466"/>
      <c r="VFJ4" s="466"/>
      <c r="VFK4" s="466"/>
      <c r="VFL4" s="466"/>
      <c r="VFM4" s="466"/>
      <c r="VFN4" s="466"/>
      <c r="VFO4" s="466"/>
      <c r="VFP4" s="466"/>
      <c r="VFQ4" s="466"/>
      <c r="VFR4" s="466"/>
      <c r="VFS4" s="466"/>
      <c r="VFT4" s="466"/>
      <c r="VFU4" s="466"/>
      <c r="VFV4" s="466"/>
      <c r="VFW4" s="466"/>
      <c r="VFX4" s="466"/>
      <c r="VFY4" s="466"/>
      <c r="VFZ4" s="466"/>
      <c r="VGA4" s="466"/>
      <c r="VGB4" s="466"/>
      <c r="VGC4" s="466"/>
      <c r="VGD4" s="466"/>
      <c r="VGE4" s="466"/>
      <c r="VGF4" s="466"/>
      <c r="VGG4" s="466"/>
      <c r="VGH4" s="466"/>
      <c r="VGI4" s="466"/>
      <c r="VGJ4" s="466"/>
      <c r="VGK4" s="466"/>
      <c r="VGL4" s="466"/>
      <c r="VGM4" s="466"/>
      <c r="VGN4" s="466"/>
      <c r="VGO4" s="466"/>
      <c r="VGP4" s="466"/>
      <c r="VGQ4" s="466"/>
      <c r="VGR4" s="466"/>
      <c r="VGS4" s="466"/>
      <c r="VGT4" s="466"/>
      <c r="VGU4" s="466"/>
      <c r="VGV4" s="466"/>
      <c r="VGW4" s="466"/>
      <c r="VGX4" s="466"/>
      <c r="VGY4" s="466"/>
      <c r="VGZ4" s="466"/>
      <c r="VHA4" s="466"/>
      <c r="VHB4" s="466"/>
      <c r="VHC4" s="466"/>
      <c r="VHD4" s="466"/>
      <c r="VHE4" s="466"/>
      <c r="VHF4" s="466"/>
      <c r="VHG4" s="466"/>
      <c r="VHH4" s="466"/>
      <c r="VHI4" s="466"/>
      <c r="VHJ4" s="466"/>
      <c r="VHK4" s="466"/>
      <c r="VHL4" s="466"/>
      <c r="VHM4" s="466"/>
      <c r="VHN4" s="466"/>
      <c r="VHO4" s="466"/>
      <c r="VHP4" s="466"/>
      <c r="VHQ4" s="466"/>
      <c r="VHR4" s="466"/>
      <c r="VHS4" s="466"/>
      <c r="VHT4" s="466"/>
      <c r="VHU4" s="466"/>
      <c r="VHV4" s="466"/>
      <c r="VHW4" s="466"/>
      <c r="VHX4" s="466"/>
      <c r="VHY4" s="466"/>
      <c r="VHZ4" s="466"/>
      <c r="VIA4" s="466"/>
      <c r="VIB4" s="466"/>
      <c r="VIC4" s="466"/>
      <c r="VID4" s="466"/>
      <c r="VIE4" s="466"/>
      <c r="VIF4" s="466"/>
      <c r="VIG4" s="466"/>
      <c r="VIH4" s="466"/>
      <c r="VII4" s="466"/>
      <c r="VIJ4" s="466"/>
      <c r="VIK4" s="466"/>
      <c r="VIL4" s="466"/>
      <c r="VIM4" s="466"/>
      <c r="VIN4" s="466"/>
      <c r="VIO4" s="466"/>
      <c r="VIP4" s="466"/>
      <c r="VIQ4" s="466"/>
      <c r="VIR4" s="466"/>
      <c r="VIS4" s="466"/>
      <c r="VIT4" s="466"/>
      <c r="VIU4" s="466"/>
      <c r="VIV4" s="466"/>
      <c r="VIW4" s="466"/>
      <c r="VIX4" s="466"/>
      <c r="VIY4" s="466"/>
      <c r="VIZ4" s="466"/>
      <c r="VJA4" s="466"/>
      <c r="VJB4" s="466"/>
      <c r="VJC4" s="466"/>
      <c r="VJD4" s="466"/>
      <c r="VJE4" s="466"/>
      <c r="VJF4" s="466"/>
      <c r="VJG4" s="466"/>
      <c r="VJH4" s="466"/>
      <c r="VJI4" s="466"/>
      <c r="VJJ4" s="466"/>
      <c r="VJK4" s="466"/>
      <c r="VJL4" s="466"/>
      <c r="VJM4" s="466"/>
      <c r="VJN4" s="466"/>
      <c r="VJO4" s="466"/>
      <c r="VJP4" s="466"/>
      <c r="VJQ4" s="466"/>
      <c r="VJR4" s="466"/>
      <c r="VJS4" s="466"/>
      <c r="VJT4" s="466"/>
      <c r="VJU4" s="466"/>
      <c r="VJV4" s="466"/>
      <c r="VJW4" s="466"/>
      <c r="VJX4" s="466"/>
      <c r="VJY4" s="466"/>
      <c r="VJZ4" s="466"/>
      <c r="VKA4" s="466"/>
      <c r="VKB4" s="466"/>
      <c r="VKC4" s="466"/>
      <c r="VKD4" s="466"/>
      <c r="VKE4" s="466"/>
      <c r="VKF4" s="466"/>
      <c r="VKG4" s="466"/>
      <c r="VKH4" s="466"/>
      <c r="VKI4" s="466"/>
      <c r="VKJ4" s="466"/>
      <c r="VKK4" s="466"/>
      <c r="VKL4" s="466"/>
      <c r="VKM4" s="466"/>
      <c r="VKN4" s="466"/>
      <c r="VKO4" s="466"/>
      <c r="VKP4" s="466"/>
      <c r="VKQ4" s="466"/>
      <c r="VKR4" s="466"/>
      <c r="VKS4" s="466"/>
      <c r="VKT4" s="466"/>
      <c r="VKU4" s="466"/>
      <c r="VKV4" s="466"/>
      <c r="VKW4" s="466"/>
      <c r="VKX4" s="466"/>
      <c r="VKY4" s="466"/>
      <c r="VKZ4" s="466"/>
      <c r="VLA4" s="466"/>
      <c r="VLB4" s="466"/>
      <c r="VLC4" s="466"/>
      <c r="VLD4" s="466"/>
      <c r="VLE4" s="466"/>
      <c r="VLF4" s="466"/>
      <c r="VLG4" s="466"/>
      <c r="VLH4" s="466"/>
      <c r="VLI4" s="466"/>
      <c r="VLJ4" s="466"/>
      <c r="VLK4" s="466"/>
      <c r="VLL4" s="466"/>
      <c r="VLM4" s="466"/>
      <c r="VLN4" s="466"/>
      <c r="VLO4" s="466"/>
      <c r="VLP4" s="466"/>
      <c r="VLQ4" s="466"/>
      <c r="VLR4" s="466"/>
      <c r="VLS4" s="466"/>
      <c r="VLT4" s="466"/>
      <c r="VLU4" s="466"/>
      <c r="VLV4" s="466"/>
      <c r="VLW4" s="466"/>
      <c r="VLX4" s="466"/>
      <c r="VLY4" s="466"/>
      <c r="VLZ4" s="466"/>
      <c r="VMA4" s="466"/>
      <c r="VMB4" s="466"/>
      <c r="VMC4" s="466"/>
      <c r="VMD4" s="466"/>
      <c r="VME4" s="466"/>
      <c r="VMF4" s="466"/>
      <c r="VMG4" s="466"/>
      <c r="VMH4" s="466"/>
      <c r="VMI4" s="466"/>
      <c r="VMJ4" s="466"/>
      <c r="VMK4" s="466"/>
      <c r="VML4" s="466"/>
      <c r="VMM4" s="466"/>
      <c r="VMN4" s="466"/>
      <c r="VMO4" s="466"/>
      <c r="VMP4" s="466"/>
      <c r="VMQ4" s="466"/>
      <c r="VMR4" s="466"/>
      <c r="VMS4" s="466"/>
      <c r="VMT4" s="466"/>
      <c r="VMU4" s="466"/>
      <c r="VMV4" s="466"/>
      <c r="VMW4" s="466"/>
      <c r="VMX4" s="466"/>
      <c r="VMY4" s="466"/>
      <c r="VMZ4" s="466"/>
      <c r="VNA4" s="466"/>
      <c r="VNB4" s="466"/>
      <c r="VNC4" s="466"/>
      <c r="VND4" s="466"/>
      <c r="VNE4" s="466"/>
      <c r="VNF4" s="466"/>
      <c r="VNG4" s="466"/>
      <c r="VNH4" s="466"/>
      <c r="VNI4" s="466"/>
      <c r="VNJ4" s="466"/>
      <c r="VNK4" s="466"/>
      <c r="VNL4" s="466"/>
      <c r="VNM4" s="466"/>
      <c r="VNN4" s="466"/>
      <c r="VNO4" s="466"/>
      <c r="VNP4" s="466"/>
      <c r="VNQ4" s="466"/>
      <c r="VNR4" s="466"/>
      <c r="VNS4" s="466"/>
      <c r="VNT4" s="466"/>
      <c r="VNU4" s="466"/>
      <c r="VNV4" s="466"/>
      <c r="VNW4" s="466"/>
      <c r="VNX4" s="466"/>
      <c r="VNY4" s="466"/>
      <c r="VNZ4" s="466"/>
      <c r="VOA4" s="466"/>
      <c r="VOB4" s="466"/>
      <c r="VOC4" s="466"/>
      <c r="VOD4" s="466"/>
      <c r="VOE4" s="466"/>
      <c r="VOF4" s="466"/>
      <c r="VOG4" s="466"/>
      <c r="VOH4" s="466"/>
      <c r="VOI4" s="466"/>
      <c r="VOJ4" s="466"/>
      <c r="VOK4" s="466"/>
      <c r="VOL4" s="466"/>
      <c r="VOM4" s="466"/>
      <c r="VON4" s="466"/>
      <c r="VOO4" s="466"/>
      <c r="VOP4" s="466"/>
      <c r="VOQ4" s="466"/>
      <c r="VOR4" s="466"/>
      <c r="VOS4" s="466"/>
      <c r="VOT4" s="466"/>
      <c r="VOU4" s="466"/>
      <c r="VOV4" s="466"/>
      <c r="VOW4" s="466"/>
      <c r="VOX4" s="466"/>
      <c r="VOY4" s="466"/>
      <c r="VOZ4" s="466"/>
      <c r="VPA4" s="466"/>
      <c r="VPB4" s="466"/>
      <c r="VPC4" s="466"/>
      <c r="VPD4" s="466"/>
      <c r="VPE4" s="466"/>
      <c r="VPF4" s="466"/>
      <c r="VPG4" s="466"/>
      <c r="VPH4" s="466"/>
      <c r="VPI4" s="466"/>
      <c r="VPJ4" s="466"/>
      <c r="VPK4" s="466"/>
      <c r="VPL4" s="466"/>
      <c r="VPM4" s="466"/>
      <c r="VPN4" s="466"/>
      <c r="VPO4" s="466"/>
      <c r="VPP4" s="466"/>
      <c r="VPQ4" s="466"/>
      <c r="VPR4" s="466"/>
      <c r="VPS4" s="466"/>
      <c r="VPT4" s="466"/>
      <c r="VPU4" s="466"/>
      <c r="VPV4" s="466"/>
      <c r="VPW4" s="466"/>
      <c r="VPX4" s="466"/>
      <c r="VPY4" s="466"/>
      <c r="VPZ4" s="466"/>
      <c r="VQA4" s="466"/>
      <c r="VQB4" s="466"/>
      <c r="VQC4" s="466"/>
      <c r="VQD4" s="466"/>
      <c r="VQE4" s="466"/>
      <c r="VQF4" s="466"/>
      <c r="VQG4" s="466"/>
      <c r="VQH4" s="466"/>
      <c r="VQI4" s="466"/>
      <c r="VQJ4" s="466"/>
      <c r="VQK4" s="466"/>
      <c r="VQL4" s="466"/>
      <c r="VQM4" s="466"/>
      <c r="VQN4" s="466"/>
      <c r="VQO4" s="466"/>
      <c r="VQP4" s="466"/>
      <c r="VQQ4" s="466"/>
      <c r="VQR4" s="466"/>
      <c r="VQS4" s="466"/>
      <c r="VQT4" s="466"/>
      <c r="VQU4" s="466"/>
      <c r="VQV4" s="466"/>
      <c r="VQW4" s="466"/>
      <c r="VQX4" s="466"/>
      <c r="VQY4" s="466"/>
      <c r="VQZ4" s="466"/>
      <c r="VRA4" s="466"/>
      <c r="VRB4" s="466"/>
      <c r="VRC4" s="466"/>
      <c r="VRD4" s="466"/>
      <c r="VRE4" s="466"/>
      <c r="VRF4" s="466"/>
      <c r="VRG4" s="466"/>
      <c r="VRH4" s="466"/>
      <c r="VRI4" s="466"/>
      <c r="VRJ4" s="466"/>
      <c r="VRK4" s="466"/>
      <c r="VRL4" s="466"/>
      <c r="VRM4" s="466"/>
      <c r="VRN4" s="466"/>
      <c r="VRO4" s="466"/>
      <c r="VRP4" s="466"/>
      <c r="VRQ4" s="466"/>
      <c r="VRR4" s="466"/>
      <c r="VRS4" s="466"/>
      <c r="VRT4" s="466"/>
      <c r="VRU4" s="466"/>
      <c r="VRV4" s="466"/>
      <c r="VRW4" s="466"/>
      <c r="VRX4" s="466"/>
      <c r="VRY4" s="466"/>
      <c r="VRZ4" s="466"/>
      <c r="VSA4" s="466"/>
      <c r="VSB4" s="466"/>
      <c r="VSC4" s="466"/>
      <c r="VSD4" s="466"/>
      <c r="VSE4" s="466"/>
      <c r="VSF4" s="466"/>
      <c r="VSG4" s="466"/>
      <c r="VSH4" s="466"/>
      <c r="VSI4" s="466"/>
      <c r="VSJ4" s="466"/>
      <c r="VSK4" s="466"/>
      <c r="VSL4" s="466"/>
      <c r="VSM4" s="466"/>
      <c r="VSN4" s="466"/>
      <c r="VSO4" s="466"/>
      <c r="VSP4" s="466"/>
      <c r="VSQ4" s="466"/>
      <c r="VSR4" s="466"/>
      <c r="VSS4" s="466"/>
      <c r="VST4" s="466"/>
      <c r="VSU4" s="466"/>
      <c r="VSV4" s="466"/>
      <c r="VSW4" s="466"/>
      <c r="VSX4" s="466"/>
      <c r="VSY4" s="466"/>
      <c r="VSZ4" s="466"/>
      <c r="VTA4" s="466"/>
      <c r="VTB4" s="466"/>
      <c r="VTC4" s="466"/>
      <c r="VTD4" s="466"/>
      <c r="VTE4" s="466"/>
      <c r="VTF4" s="466"/>
      <c r="VTG4" s="466"/>
      <c r="VTH4" s="466"/>
      <c r="VTI4" s="466"/>
      <c r="VTJ4" s="466"/>
      <c r="VTK4" s="466"/>
      <c r="VTL4" s="466"/>
      <c r="VTM4" s="466"/>
      <c r="VTN4" s="466"/>
      <c r="VTO4" s="466"/>
      <c r="VTP4" s="466"/>
      <c r="VTQ4" s="466"/>
      <c r="VTR4" s="466"/>
      <c r="VTS4" s="466"/>
      <c r="VTT4" s="466"/>
      <c r="VTU4" s="466"/>
      <c r="VTV4" s="466"/>
      <c r="VTW4" s="466"/>
      <c r="VTX4" s="466"/>
      <c r="VTY4" s="466"/>
      <c r="VTZ4" s="466"/>
      <c r="VUA4" s="466"/>
      <c r="VUB4" s="466"/>
      <c r="VUC4" s="466"/>
      <c r="VUD4" s="466"/>
      <c r="VUE4" s="466"/>
      <c r="VUF4" s="466"/>
      <c r="VUG4" s="466"/>
      <c r="VUH4" s="466"/>
      <c r="VUI4" s="466"/>
      <c r="VUJ4" s="466"/>
      <c r="VUK4" s="466"/>
      <c r="VUL4" s="466"/>
      <c r="VUM4" s="466"/>
      <c r="VUN4" s="466"/>
      <c r="VUO4" s="466"/>
      <c r="VUP4" s="466"/>
      <c r="VUQ4" s="466"/>
      <c r="VUR4" s="466"/>
      <c r="VUS4" s="466"/>
      <c r="VUT4" s="466"/>
      <c r="VUU4" s="466"/>
      <c r="VUV4" s="466"/>
      <c r="VUW4" s="466"/>
      <c r="VUX4" s="466"/>
      <c r="VUY4" s="466"/>
      <c r="VUZ4" s="466"/>
      <c r="VVA4" s="466"/>
      <c r="VVB4" s="466"/>
      <c r="VVC4" s="466"/>
      <c r="VVD4" s="466"/>
      <c r="VVE4" s="466"/>
      <c r="VVF4" s="466"/>
      <c r="VVG4" s="466"/>
      <c r="VVH4" s="466"/>
      <c r="VVI4" s="466"/>
      <c r="VVJ4" s="466"/>
      <c r="VVK4" s="466"/>
      <c r="VVL4" s="466"/>
      <c r="VVM4" s="466"/>
      <c r="VVN4" s="466"/>
      <c r="VVO4" s="466"/>
      <c r="VVP4" s="466"/>
      <c r="VVQ4" s="466"/>
      <c r="VVR4" s="466"/>
      <c r="VVS4" s="466"/>
      <c r="VVT4" s="466"/>
      <c r="VVU4" s="466"/>
      <c r="VVV4" s="466"/>
      <c r="VVW4" s="466"/>
      <c r="VVX4" s="466"/>
      <c r="VVY4" s="466"/>
      <c r="VVZ4" s="466"/>
      <c r="VWA4" s="466"/>
      <c r="VWB4" s="466"/>
      <c r="VWC4" s="466"/>
      <c r="VWD4" s="466"/>
      <c r="VWE4" s="466"/>
      <c r="VWF4" s="466"/>
      <c r="VWG4" s="466"/>
      <c r="VWH4" s="466"/>
      <c r="VWI4" s="466"/>
      <c r="VWJ4" s="466"/>
      <c r="VWK4" s="466"/>
      <c r="VWL4" s="466"/>
      <c r="VWM4" s="466"/>
      <c r="VWN4" s="466"/>
      <c r="VWO4" s="466"/>
      <c r="VWP4" s="466"/>
      <c r="VWQ4" s="466"/>
      <c r="VWR4" s="466"/>
      <c r="VWS4" s="466"/>
      <c r="VWT4" s="466"/>
      <c r="VWU4" s="466"/>
      <c r="VWV4" s="466"/>
      <c r="VWW4" s="466"/>
      <c r="VWX4" s="466"/>
      <c r="VWY4" s="466"/>
      <c r="VWZ4" s="466"/>
      <c r="VXA4" s="466"/>
      <c r="VXB4" s="466"/>
      <c r="VXC4" s="466"/>
      <c r="VXD4" s="466"/>
      <c r="VXE4" s="466"/>
      <c r="VXF4" s="466"/>
      <c r="VXG4" s="466"/>
      <c r="VXH4" s="466"/>
      <c r="VXI4" s="466"/>
      <c r="VXJ4" s="466"/>
      <c r="VXK4" s="466"/>
      <c r="VXL4" s="466"/>
      <c r="VXM4" s="466"/>
      <c r="VXN4" s="466"/>
      <c r="VXO4" s="466"/>
      <c r="VXP4" s="466"/>
      <c r="VXQ4" s="466"/>
      <c r="VXR4" s="466"/>
      <c r="VXS4" s="466"/>
      <c r="VXT4" s="466"/>
      <c r="VXU4" s="466"/>
      <c r="VXV4" s="466"/>
      <c r="VXW4" s="466"/>
      <c r="VXX4" s="466"/>
      <c r="VXY4" s="466"/>
      <c r="VXZ4" s="466"/>
      <c r="VYA4" s="466"/>
      <c r="VYB4" s="466"/>
      <c r="VYC4" s="466"/>
      <c r="VYD4" s="466"/>
      <c r="VYE4" s="466"/>
      <c r="VYF4" s="466"/>
      <c r="VYG4" s="466"/>
      <c r="VYH4" s="466"/>
      <c r="VYI4" s="466"/>
      <c r="VYJ4" s="466"/>
      <c r="VYK4" s="466"/>
      <c r="VYL4" s="466"/>
      <c r="VYM4" s="466"/>
      <c r="VYN4" s="466"/>
      <c r="VYO4" s="466"/>
      <c r="VYP4" s="466"/>
      <c r="VYQ4" s="466"/>
      <c r="VYR4" s="466"/>
      <c r="VYS4" s="466"/>
      <c r="VYT4" s="466"/>
      <c r="VYU4" s="466"/>
      <c r="VYV4" s="466"/>
      <c r="VYW4" s="466"/>
      <c r="VYX4" s="466"/>
      <c r="VYY4" s="466"/>
      <c r="VYZ4" s="466"/>
      <c r="VZA4" s="466"/>
      <c r="VZB4" s="466"/>
      <c r="VZC4" s="466"/>
      <c r="VZD4" s="466"/>
      <c r="VZE4" s="466"/>
      <c r="VZF4" s="466"/>
      <c r="VZG4" s="466"/>
      <c r="VZH4" s="466"/>
      <c r="VZI4" s="466"/>
      <c r="VZJ4" s="466"/>
      <c r="VZK4" s="466"/>
      <c r="VZL4" s="466"/>
      <c r="VZM4" s="466"/>
      <c r="VZN4" s="466"/>
      <c r="VZO4" s="466"/>
      <c r="VZP4" s="466"/>
      <c r="VZQ4" s="466"/>
      <c r="VZR4" s="466"/>
      <c r="VZS4" s="466"/>
      <c r="VZT4" s="466"/>
      <c r="VZU4" s="466"/>
      <c r="VZV4" s="466"/>
      <c r="VZW4" s="466"/>
      <c r="VZX4" s="466"/>
      <c r="VZY4" s="466"/>
      <c r="VZZ4" s="466"/>
      <c r="WAA4" s="466"/>
      <c r="WAB4" s="466"/>
      <c r="WAC4" s="466"/>
      <c r="WAD4" s="466"/>
      <c r="WAE4" s="466"/>
      <c r="WAF4" s="466"/>
      <c r="WAG4" s="466"/>
      <c r="WAH4" s="466"/>
      <c r="WAI4" s="466"/>
      <c r="WAJ4" s="466"/>
      <c r="WAK4" s="466"/>
      <c r="WAL4" s="466"/>
      <c r="WAM4" s="466"/>
      <c r="WAN4" s="466"/>
      <c r="WAO4" s="466"/>
      <c r="WAP4" s="466"/>
      <c r="WAQ4" s="466"/>
      <c r="WAR4" s="466"/>
      <c r="WAS4" s="466"/>
      <c r="WAT4" s="466"/>
      <c r="WAU4" s="466"/>
      <c r="WAV4" s="466"/>
      <c r="WAW4" s="466"/>
      <c r="WAX4" s="466"/>
      <c r="WAY4" s="466"/>
      <c r="WAZ4" s="466"/>
      <c r="WBA4" s="466"/>
      <c r="WBB4" s="466"/>
      <c r="WBC4" s="466"/>
      <c r="WBD4" s="466"/>
      <c r="WBE4" s="466"/>
      <c r="WBF4" s="466"/>
      <c r="WBG4" s="466"/>
      <c r="WBH4" s="466"/>
      <c r="WBI4" s="466"/>
      <c r="WBJ4" s="466"/>
      <c r="WBK4" s="466"/>
      <c r="WBL4" s="466"/>
      <c r="WBM4" s="466"/>
      <c r="WBN4" s="466"/>
      <c r="WBO4" s="466"/>
      <c r="WBP4" s="466"/>
      <c r="WBQ4" s="466"/>
      <c r="WBR4" s="466"/>
      <c r="WBS4" s="466"/>
      <c r="WBT4" s="466"/>
      <c r="WBU4" s="466"/>
      <c r="WBV4" s="466"/>
      <c r="WBW4" s="466"/>
      <c r="WBX4" s="466"/>
      <c r="WBY4" s="466"/>
      <c r="WBZ4" s="466"/>
      <c r="WCA4" s="466"/>
      <c r="WCB4" s="466"/>
      <c r="WCC4" s="466"/>
      <c r="WCD4" s="466"/>
      <c r="WCE4" s="466"/>
      <c r="WCF4" s="466"/>
      <c r="WCG4" s="466"/>
      <c r="WCH4" s="466"/>
      <c r="WCI4" s="466"/>
      <c r="WCJ4" s="466"/>
      <c r="WCK4" s="466"/>
      <c r="WCL4" s="466"/>
      <c r="WCM4" s="466"/>
      <c r="WCN4" s="466"/>
      <c r="WCO4" s="466"/>
      <c r="WCP4" s="466"/>
      <c r="WCQ4" s="466"/>
      <c r="WCR4" s="466"/>
      <c r="WCS4" s="466"/>
      <c r="WCT4" s="466"/>
      <c r="WCU4" s="466"/>
      <c r="WCV4" s="466"/>
      <c r="WCW4" s="466"/>
      <c r="WCX4" s="466"/>
      <c r="WCY4" s="466"/>
      <c r="WCZ4" s="466"/>
      <c r="WDA4" s="466"/>
      <c r="WDB4" s="466"/>
      <c r="WDC4" s="466"/>
      <c r="WDD4" s="466"/>
      <c r="WDE4" s="466"/>
      <c r="WDF4" s="466"/>
      <c r="WDG4" s="466"/>
      <c r="WDH4" s="466"/>
      <c r="WDI4" s="466"/>
      <c r="WDJ4" s="466"/>
      <c r="WDK4" s="466"/>
      <c r="WDL4" s="466"/>
      <c r="WDM4" s="466"/>
      <c r="WDN4" s="466"/>
      <c r="WDO4" s="466"/>
      <c r="WDP4" s="466"/>
      <c r="WDQ4" s="466"/>
      <c r="WDR4" s="466"/>
      <c r="WDS4" s="466"/>
      <c r="WDT4" s="466"/>
      <c r="WDU4" s="466"/>
      <c r="WDV4" s="466"/>
      <c r="WDW4" s="466"/>
      <c r="WDX4" s="466"/>
      <c r="WDY4" s="466"/>
      <c r="WDZ4" s="466"/>
      <c r="WEA4" s="466"/>
      <c r="WEB4" s="466"/>
      <c r="WEC4" s="466"/>
      <c r="WED4" s="466"/>
      <c r="WEE4" s="466"/>
      <c r="WEF4" s="466"/>
      <c r="WEG4" s="466"/>
      <c r="WEH4" s="466"/>
      <c r="WEI4" s="466"/>
      <c r="WEJ4" s="466"/>
      <c r="WEK4" s="466"/>
      <c r="WEL4" s="466"/>
      <c r="WEM4" s="466"/>
      <c r="WEN4" s="466"/>
      <c r="WEO4" s="466"/>
      <c r="WEP4" s="466"/>
      <c r="WEQ4" s="466"/>
      <c r="WER4" s="466"/>
      <c r="WES4" s="466"/>
      <c r="WET4" s="466"/>
      <c r="WEU4" s="466"/>
      <c r="WEV4" s="466"/>
      <c r="WEW4" s="466"/>
      <c r="WEX4" s="466"/>
      <c r="WEY4" s="466"/>
      <c r="WEZ4" s="466"/>
      <c r="WFA4" s="466"/>
      <c r="WFB4" s="466"/>
      <c r="WFC4" s="466"/>
      <c r="WFD4" s="466"/>
      <c r="WFE4" s="466"/>
      <c r="WFF4" s="466"/>
      <c r="WFG4" s="466"/>
      <c r="WFH4" s="466"/>
      <c r="WFI4" s="466"/>
      <c r="WFJ4" s="466"/>
      <c r="WFK4" s="466"/>
      <c r="WFL4" s="466"/>
      <c r="WFM4" s="466"/>
      <c r="WFN4" s="466"/>
      <c r="WFO4" s="466"/>
      <c r="WFP4" s="466"/>
      <c r="WFQ4" s="466"/>
      <c r="WFR4" s="466"/>
      <c r="WFS4" s="466"/>
      <c r="WFT4" s="466"/>
      <c r="WFU4" s="466"/>
      <c r="WFV4" s="466"/>
      <c r="WFW4" s="466"/>
      <c r="WFX4" s="466"/>
      <c r="WFY4" s="466"/>
      <c r="WFZ4" s="466"/>
      <c r="WGA4" s="466"/>
      <c r="WGB4" s="466"/>
      <c r="WGC4" s="466"/>
      <c r="WGD4" s="466"/>
      <c r="WGE4" s="466"/>
      <c r="WGF4" s="466"/>
      <c r="WGG4" s="466"/>
      <c r="WGH4" s="466"/>
      <c r="WGI4" s="466"/>
      <c r="WGJ4" s="466"/>
      <c r="WGK4" s="466"/>
      <c r="WGL4" s="466"/>
      <c r="WGM4" s="466"/>
      <c r="WGN4" s="466"/>
      <c r="WGO4" s="466"/>
      <c r="WGP4" s="466"/>
      <c r="WGQ4" s="466"/>
      <c r="WGR4" s="466"/>
      <c r="WGS4" s="466"/>
      <c r="WGT4" s="466"/>
      <c r="WGU4" s="466"/>
      <c r="WGV4" s="466"/>
      <c r="WGW4" s="466"/>
      <c r="WGX4" s="466"/>
      <c r="WGY4" s="466"/>
      <c r="WGZ4" s="466"/>
      <c r="WHA4" s="466"/>
      <c r="WHB4" s="466"/>
      <c r="WHC4" s="466"/>
      <c r="WHD4" s="466"/>
      <c r="WHE4" s="466"/>
      <c r="WHF4" s="466"/>
      <c r="WHG4" s="466"/>
      <c r="WHH4" s="466"/>
      <c r="WHI4" s="466"/>
      <c r="WHJ4" s="466"/>
      <c r="WHK4" s="466"/>
      <c r="WHL4" s="466"/>
      <c r="WHM4" s="466"/>
      <c r="WHN4" s="466"/>
      <c r="WHO4" s="466"/>
      <c r="WHP4" s="466"/>
      <c r="WHQ4" s="466"/>
      <c r="WHR4" s="466"/>
      <c r="WHS4" s="466"/>
      <c r="WHT4" s="466"/>
      <c r="WHU4" s="466"/>
      <c r="WHV4" s="466"/>
      <c r="WHW4" s="466"/>
      <c r="WHX4" s="466"/>
      <c r="WHY4" s="466"/>
      <c r="WHZ4" s="466"/>
      <c r="WIA4" s="466"/>
      <c r="WIB4" s="466"/>
      <c r="WIC4" s="466"/>
      <c r="WID4" s="466"/>
      <c r="WIE4" s="466"/>
      <c r="WIF4" s="466"/>
      <c r="WIG4" s="466"/>
      <c r="WIH4" s="466"/>
      <c r="WII4" s="466"/>
      <c r="WIJ4" s="466"/>
      <c r="WIK4" s="466"/>
      <c r="WIL4" s="466"/>
      <c r="WIM4" s="466"/>
      <c r="WIN4" s="466"/>
      <c r="WIO4" s="466"/>
      <c r="WIP4" s="466"/>
      <c r="WIQ4" s="466"/>
      <c r="WIR4" s="466"/>
      <c r="WIS4" s="466"/>
      <c r="WIT4" s="466"/>
      <c r="WIU4" s="466"/>
      <c r="WIV4" s="466"/>
      <c r="WIW4" s="466"/>
      <c r="WIX4" s="466"/>
      <c r="WIY4" s="466"/>
      <c r="WIZ4" s="466"/>
      <c r="WJA4" s="466"/>
      <c r="WJB4" s="466"/>
      <c r="WJC4" s="466"/>
      <c r="WJD4" s="466"/>
      <c r="WJE4" s="466"/>
      <c r="WJF4" s="466"/>
      <c r="WJG4" s="466"/>
      <c r="WJH4" s="466"/>
      <c r="WJI4" s="466"/>
      <c r="WJJ4" s="466"/>
      <c r="WJK4" s="466"/>
      <c r="WJL4" s="466"/>
      <c r="WJM4" s="466"/>
      <c r="WJN4" s="466"/>
      <c r="WJO4" s="466"/>
      <c r="WJP4" s="466"/>
      <c r="WJQ4" s="466"/>
      <c r="WJR4" s="466"/>
      <c r="WJS4" s="466"/>
      <c r="WJT4" s="466"/>
      <c r="WJU4" s="466"/>
      <c r="WJV4" s="466"/>
      <c r="WJW4" s="466"/>
      <c r="WJX4" s="466"/>
      <c r="WJY4" s="466"/>
      <c r="WJZ4" s="466"/>
      <c r="WKA4" s="466"/>
      <c r="WKB4" s="466"/>
      <c r="WKC4" s="466"/>
      <c r="WKD4" s="466"/>
      <c r="WKE4" s="466"/>
      <c r="WKF4" s="466"/>
      <c r="WKG4" s="466"/>
      <c r="WKH4" s="466"/>
      <c r="WKI4" s="466"/>
      <c r="WKJ4" s="466"/>
      <c r="WKK4" s="466"/>
      <c r="WKL4" s="466"/>
      <c r="WKM4" s="466"/>
      <c r="WKN4" s="466"/>
      <c r="WKO4" s="466"/>
      <c r="WKP4" s="466"/>
      <c r="WKQ4" s="466"/>
      <c r="WKR4" s="466"/>
      <c r="WKS4" s="466"/>
      <c r="WKT4" s="466"/>
      <c r="WKU4" s="466"/>
      <c r="WKV4" s="466"/>
      <c r="WKW4" s="466"/>
      <c r="WKX4" s="466"/>
      <c r="WKY4" s="466"/>
      <c r="WKZ4" s="466"/>
      <c r="WLA4" s="466"/>
      <c r="WLB4" s="466"/>
      <c r="WLC4" s="466"/>
      <c r="WLD4" s="466"/>
      <c r="WLE4" s="466"/>
      <c r="WLF4" s="466"/>
      <c r="WLG4" s="466"/>
      <c r="WLH4" s="466"/>
      <c r="WLI4" s="466"/>
      <c r="WLJ4" s="466"/>
      <c r="WLK4" s="466"/>
      <c r="WLL4" s="466"/>
      <c r="WLM4" s="466"/>
      <c r="WLN4" s="466"/>
      <c r="WLO4" s="466"/>
      <c r="WLP4" s="466"/>
      <c r="WLQ4" s="466"/>
      <c r="WLR4" s="466"/>
      <c r="WLS4" s="466"/>
      <c r="WLT4" s="466"/>
      <c r="WLU4" s="466"/>
      <c r="WLV4" s="466"/>
      <c r="WLW4" s="466"/>
      <c r="WLX4" s="466"/>
      <c r="WLY4" s="466"/>
      <c r="WLZ4" s="466"/>
      <c r="WMA4" s="466"/>
      <c r="WMB4" s="466"/>
      <c r="WMC4" s="466"/>
      <c r="WMD4" s="466"/>
      <c r="WME4" s="466"/>
      <c r="WMF4" s="466"/>
      <c r="WMG4" s="466"/>
      <c r="WMH4" s="466"/>
      <c r="WMI4" s="466"/>
      <c r="WMJ4" s="466"/>
      <c r="WMK4" s="466"/>
      <c r="WML4" s="466"/>
      <c r="WMM4" s="466"/>
      <c r="WMN4" s="466"/>
      <c r="WMO4" s="466"/>
      <c r="WMP4" s="466"/>
      <c r="WMQ4" s="466"/>
      <c r="WMR4" s="466"/>
      <c r="WMS4" s="466"/>
      <c r="WMT4" s="466"/>
      <c r="WMU4" s="466"/>
      <c r="WMV4" s="466"/>
      <c r="WMW4" s="466"/>
      <c r="WMX4" s="466"/>
      <c r="WMY4" s="466"/>
      <c r="WMZ4" s="466"/>
      <c r="WNA4" s="466"/>
      <c r="WNB4" s="466"/>
      <c r="WNC4" s="466"/>
      <c r="WND4" s="466"/>
      <c r="WNE4" s="466"/>
      <c r="WNF4" s="466"/>
      <c r="WNG4" s="466"/>
      <c r="WNH4" s="466"/>
      <c r="WNI4" s="466"/>
      <c r="WNJ4" s="466"/>
      <c r="WNK4" s="466"/>
      <c r="WNL4" s="466"/>
      <c r="WNM4" s="466"/>
      <c r="WNN4" s="466"/>
      <c r="WNO4" s="466"/>
      <c r="WNP4" s="466"/>
      <c r="WNQ4" s="466"/>
      <c r="WNR4" s="466"/>
      <c r="WNS4" s="466"/>
      <c r="WNT4" s="466"/>
      <c r="WNU4" s="466"/>
      <c r="WNV4" s="466"/>
      <c r="WNW4" s="466"/>
      <c r="WNX4" s="466"/>
      <c r="WNY4" s="466"/>
      <c r="WNZ4" s="466"/>
      <c r="WOA4" s="466"/>
      <c r="WOB4" s="466"/>
      <c r="WOC4" s="466"/>
      <c r="WOD4" s="466"/>
      <c r="WOE4" s="466"/>
      <c r="WOF4" s="466"/>
      <c r="WOG4" s="466"/>
      <c r="WOH4" s="466"/>
      <c r="WOI4" s="466"/>
      <c r="WOJ4" s="466"/>
      <c r="WOK4" s="466"/>
      <c r="WOL4" s="466"/>
      <c r="WOM4" s="466"/>
      <c r="WON4" s="466"/>
      <c r="WOO4" s="466"/>
      <c r="WOP4" s="466"/>
      <c r="WOQ4" s="466"/>
      <c r="WOR4" s="466"/>
      <c r="WOS4" s="466"/>
      <c r="WOT4" s="466"/>
      <c r="WOU4" s="466"/>
      <c r="WOV4" s="466"/>
      <c r="WOW4" s="466"/>
      <c r="WOX4" s="466"/>
      <c r="WOY4" s="466"/>
      <c r="WOZ4" s="466"/>
      <c r="WPA4" s="466"/>
      <c r="WPB4" s="466"/>
      <c r="WPC4" s="466"/>
      <c r="WPD4" s="466"/>
      <c r="WPE4" s="466"/>
      <c r="WPF4" s="466"/>
      <c r="WPG4" s="466"/>
      <c r="WPH4" s="466"/>
      <c r="WPI4" s="466"/>
      <c r="WPJ4" s="466"/>
      <c r="WPK4" s="466"/>
      <c r="WPL4" s="466"/>
      <c r="WPM4" s="466"/>
      <c r="WPN4" s="466"/>
      <c r="WPO4" s="466"/>
      <c r="WPP4" s="466"/>
      <c r="WPQ4" s="466"/>
      <c r="WPR4" s="466"/>
      <c r="WPS4" s="466"/>
      <c r="WPT4" s="466"/>
      <c r="WPU4" s="466"/>
      <c r="WPV4" s="466"/>
      <c r="WPW4" s="466"/>
      <c r="WPX4" s="466"/>
      <c r="WPY4" s="466"/>
      <c r="WPZ4" s="466"/>
      <c r="WQA4" s="466"/>
      <c r="WQB4" s="466"/>
      <c r="WQC4" s="466"/>
      <c r="WQD4" s="466"/>
      <c r="WQE4" s="466"/>
      <c r="WQF4" s="466"/>
      <c r="WQG4" s="466"/>
      <c r="WQH4" s="466"/>
      <c r="WQI4" s="466"/>
      <c r="WQJ4" s="466"/>
      <c r="WQK4" s="466"/>
      <c r="WQL4" s="466"/>
      <c r="WQM4" s="466"/>
      <c r="WQN4" s="466"/>
      <c r="WQO4" s="466"/>
      <c r="WQP4" s="466"/>
      <c r="WQQ4" s="466"/>
      <c r="WQR4" s="466"/>
      <c r="WQS4" s="466"/>
      <c r="WQT4" s="466"/>
      <c r="WQU4" s="466"/>
      <c r="WQV4" s="466"/>
      <c r="WQW4" s="466"/>
      <c r="WQX4" s="466"/>
      <c r="WQY4" s="466"/>
      <c r="WQZ4" s="466"/>
      <c r="WRA4" s="466"/>
      <c r="WRB4" s="466"/>
      <c r="WRC4" s="466"/>
      <c r="WRD4" s="466"/>
      <c r="WRE4" s="466"/>
      <c r="WRF4" s="466"/>
      <c r="WRG4" s="466"/>
      <c r="WRH4" s="466"/>
      <c r="WRI4" s="466"/>
      <c r="WRJ4" s="466"/>
      <c r="WRK4" s="466"/>
      <c r="WRL4" s="466"/>
      <c r="WRM4" s="466"/>
      <c r="WRN4" s="466"/>
      <c r="WRO4" s="466"/>
      <c r="WRP4" s="466"/>
      <c r="WRQ4" s="466"/>
      <c r="WRR4" s="466"/>
      <c r="WRS4" s="466"/>
      <c r="WRT4" s="466"/>
      <c r="WRU4" s="466"/>
      <c r="WRV4" s="466"/>
      <c r="WRW4" s="466"/>
      <c r="WRX4" s="466"/>
      <c r="WRY4" s="466"/>
      <c r="WRZ4" s="466"/>
      <c r="WSA4" s="466"/>
      <c r="WSB4" s="466"/>
      <c r="WSC4" s="466"/>
      <c r="WSD4" s="466"/>
      <c r="WSE4" s="466"/>
      <c r="WSF4" s="466"/>
      <c r="WSG4" s="466"/>
      <c r="WSH4" s="466"/>
      <c r="WSI4" s="466"/>
      <c r="WSJ4" s="466"/>
      <c r="WSK4" s="466"/>
      <c r="WSL4" s="466"/>
      <c r="WSM4" s="466"/>
      <c r="WSN4" s="466"/>
      <c r="WSO4" s="466"/>
      <c r="WSP4" s="466"/>
      <c r="WSQ4" s="466"/>
      <c r="WSR4" s="466"/>
      <c r="WSS4" s="466"/>
      <c r="WST4" s="466"/>
      <c r="WSU4" s="466"/>
      <c r="WSV4" s="466"/>
      <c r="WSW4" s="466"/>
      <c r="WSX4" s="466"/>
      <c r="WSY4" s="466"/>
      <c r="WSZ4" s="466"/>
      <c r="WTA4" s="466"/>
      <c r="WTB4" s="466"/>
      <c r="WTC4" s="466"/>
      <c r="WTD4" s="466"/>
      <c r="WTE4" s="466"/>
      <c r="WTF4" s="466"/>
      <c r="WTG4" s="466"/>
      <c r="WTH4" s="466"/>
      <c r="WTI4" s="466"/>
      <c r="WTJ4" s="466"/>
      <c r="WTK4" s="466"/>
      <c r="WTL4" s="466"/>
      <c r="WTM4" s="466"/>
      <c r="WTN4" s="466"/>
      <c r="WTO4" s="466"/>
      <c r="WTP4" s="466"/>
      <c r="WTQ4" s="466"/>
      <c r="WTR4" s="466"/>
      <c r="WTS4" s="466"/>
      <c r="WTT4" s="466"/>
      <c r="WTU4" s="466"/>
      <c r="WTV4" s="466"/>
      <c r="WTW4" s="466"/>
      <c r="WTX4" s="466"/>
      <c r="WTY4" s="466"/>
      <c r="WTZ4" s="466"/>
      <c r="WUA4" s="466"/>
      <c r="WUB4" s="466"/>
      <c r="WUC4" s="466"/>
      <c r="WUD4" s="466"/>
      <c r="WUE4" s="466"/>
      <c r="WUF4" s="466"/>
      <c r="WUG4" s="466"/>
      <c r="WUH4" s="466"/>
      <c r="WUI4" s="466"/>
      <c r="WUJ4" s="466"/>
      <c r="WUK4" s="466"/>
      <c r="WUL4" s="466"/>
      <c r="WUM4" s="466"/>
      <c r="WUN4" s="466"/>
      <c r="WUO4" s="466"/>
      <c r="WUP4" s="466"/>
      <c r="WUQ4" s="466"/>
      <c r="WUR4" s="466"/>
      <c r="WUS4" s="466"/>
      <c r="WUT4" s="466"/>
      <c r="WUU4" s="466"/>
      <c r="WUV4" s="466"/>
      <c r="WUW4" s="466"/>
      <c r="WUX4" s="466"/>
      <c r="WUY4" s="466"/>
      <c r="WUZ4" s="466"/>
      <c r="WVA4" s="466"/>
      <c r="WVB4" s="466"/>
      <c r="WVC4" s="466"/>
      <c r="WVD4" s="466"/>
      <c r="WVE4" s="466"/>
      <c r="WVF4" s="466"/>
      <c r="WVG4" s="466"/>
      <c r="WVH4" s="466"/>
      <c r="WVI4" s="466"/>
      <c r="WVJ4" s="466"/>
      <c r="WVK4" s="466"/>
      <c r="WVL4" s="466"/>
      <c r="WVM4" s="466"/>
      <c r="WVN4" s="466"/>
      <c r="WVO4" s="466"/>
      <c r="WVP4" s="466"/>
      <c r="WVQ4" s="466"/>
      <c r="WVR4" s="466"/>
      <c r="WVS4" s="466"/>
      <c r="WVT4" s="466"/>
      <c r="WVU4" s="466"/>
      <c r="WVV4" s="466"/>
      <c r="WVW4" s="466"/>
      <c r="WVX4" s="466"/>
      <c r="WVY4" s="466"/>
      <c r="WVZ4" s="466"/>
      <c r="WWA4" s="466"/>
      <c r="WWB4" s="466"/>
      <c r="WWC4" s="466"/>
      <c r="WWD4" s="466"/>
      <c r="WWE4" s="466"/>
      <c r="WWF4" s="466"/>
      <c r="WWG4" s="466"/>
      <c r="WWH4" s="466"/>
      <c r="WWI4" s="466"/>
      <c r="WWJ4" s="466"/>
      <c r="WWK4" s="466"/>
      <c r="WWL4" s="466"/>
      <c r="WWM4" s="466"/>
      <c r="WWN4" s="466"/>
      <c r="WWO4" s="466"/>
      <c r="WWP4" s="466"/>
      <c r="WWQ4" s="466"/>
      <c r="WWR4" s="466"/>
      <c r="WWS4" s="466"/>
      <c r="WWT4" s="466"/>
      <c r="WWU4" s="466"/>
      <c r="WWV4" s="466"/>
      <c r="WWW4" s="466"/>
      <c r="WWX4" s="466"/>
      <c r="WWY4" s="466"/>
      <c r="WWZ4" s="466"/>
      <c r="WXA4" s="466"/>
      <c r="WXB4" s="466"/>
      <c r="WXC4" s="466"/>
      <c r="WXD4" s="466"/>
      <c r="WXE4" s="466"/>
      <c r="WXF4" s="466"/>
      <c r="WXG4" s="466"/>
      <c r="WXH4" s="466"/>
      <c r="WXI4" s="466"/>
      <c r="WXJ4" s="466"/>
      <c r="WXK4" s="466"/>
      <c r="WXL4" s="466"/>
      <c r="WXM4" s="466"/>
      <c r="WXN4" s="466"/>
      <c r="WXO4" s="466"/>
      <c r="WXP4" s="466"/>
      <c r="WXQ4" s="466"/>
      <c r="WXR4" s="466"/>
      <c r="WXS4" s="466"/>
      <c r="WXT4" s="466"/>
      <c r="WXU4" s="466"/>
      <c r="WXV4" s="466"/>
      <c r="WXW4" s="466"/>
      <c r="WXX4" s="466"/>
      <c r="WXY4" s="466"/>
      <c r="WXZ4" s="466"/>
      <c r="WYA4" s="466"/>
      <c r="WYB4" s="466"/>
      <c r="WYC4" s="466"/>
      <c r="WYD4" s="466"/>
      <c r="WYE4" s="466"/>
      <c r="WYF4" s="466"/>
      <c r="WYG4" s="466"/>
      <c r="WYH4" s="466"/>
      <c r="WYI4" s="466"/>
      <c r="WYJ4" s="466"/>
      <c r="WYK4" s="466"/>
      <c r="WYL4" s="466"/>
      <c r="WYM4" s="466"/>
      <c r="WYN4" s="466"/>
      <c r="WYO4" s="466"/>
      <c r="WYP4" s="466"/>
      <c r="WYQ4" s="466"/>
      <c r="WYR4" s="466"/>
      <c r="WYS4" s="466"/>
      <c r="WYT4" s="466"/>
      <c r="WYU4" s="466"/>
      <c r="WYV4" s="466"/>
      <c r="WYW4" s="466"/>
      <c r="WYX4" s="466"/>
      <c r="WYY4" s="466"/>
      <c r="WYZ4" s="466"/>
      <c r="WZA4" s="466"/>
      <c r="WZB4" s="466"/>
      <c r="WZC4" s="466"/>
      <c r="WZD4" s="466"/>
      <c r="WZE4" s="466"/>
      <c r="WZF4" s="466"/>
      <c r="WZG4" s="466"/>
      <c r="WZH4" s="466"/>
      <c r="WZI4" s="466"/>
      <c r="WZJ4" s="466"/>
      <c r="WZK4" s="466"/>
      <c r="WZL4" s="466"/>
      <c r="WZM4" s="466"/>
      <c r="WZN4" s="466"/>
      <c r="WZO4" s="466"/>
      <c r="WZP4" s="466"/>
      <c r="WZQ4" s="466"/>
      <c r="WZR4" s="466"/>
      <c r="WZS4" s="466"/>
      <c r="WZT4" s="466"/>
      <c r="WZU4" s="466"/>
      <c r="WZV4" s="466"/>
      <c r="WZW4" s="466"/>
      <c r="WZX4" s="466"/>
      <c r="WZY4" s="466"/>
      <c r="WZZ4" s="466"/>
      <c r="XAA4" s="466"/>
      <c r="XAB4" s="466"/>
      <c r="XAC4" s="466"/>
      <c r="XAD4" s="466"/>
      <c r="XAE4" s="466"/>
      <c r="XAF4" s="466"/>
      <c r="XAG4" s="466"/>
      <c r="XAH4" s="466"/>
      <c r="XAI4" s="466"/>
      <c r="XAJ4" s="466"/>
      <c r="XAK4" s="466"/>
      <c r="XAL4" s="466"/>
      <c r="XAM4" s="466"/>
      <c r="XAN4" s="466"/>
      <c r="XAO4" s="466"/>
      <c r="XAP4" s="466"/>
      <c r="XAQ4" s="466"/>
      <c r="XAR4" s="466"/>
      <c r="XAS4" s="466"/>
      <c r="XAT4" s="466"/>
      <c r="XAU4" s="466"/>
      <c r="XAV4" s="466"/>
      <c r="XAW4" s="466"/>
      <c r="XAX4" s="466"/>
      <c r="XAY4" s="466"/>
      <c r="XAZ4" s="466"/>
      <c r="XBA4" s="466"/>
      <c r="XBB4" s="466"/>
      <c r="XBC4" s="466"/>
      <c r="XBD4" s="466"/>
      <c r="XBE4" s="466"/>
      <c r="XBF4" s="466"/>
      <c r="XBG4" s="466"/>
      <c r="XBH4" s="466"/>
      <c r="XBI4" s="466"/>
      <c r="XBJ4" s="466"/>
      <c r="XBK4" s="466"/>
      <c r="XBL4" s="466"/>
      <c r="XBM4" s="466"/>
      <c r="XBN4" s="466"/>
      <c r="XBO4" s="466"/>
      <c r="XBP4" s="466"/>
      <c r="XBQ4" s="466"/>
      <c r="XBR4" s="466"/>
      <c r="XBS4" s="466"/>
      <c r="XBT4" s="466"/>
      <c r="XBU4" s="466"/>
      <c r="XBV4" s="466"/>
      <c r="XBW4" s="466"/>
      <c r="XBX4" s="466"/>
      <c r="XBY4" s="466"/>
      <c r="XBZ4" s="466"/>
      <c r="XCA4" s="466"/>
      <c r="XCB4" s="466"/>
      <c r="XCC4" s="466"/>
      <c r="XCD4" s="466"/>
      <c r="XCE4" s="466"/>
      <c r="XCF4" s="466"/>
      <c r="XCG4" s="466"/>
      <c r="XCH4" s="466"/>
      <c r="XCI4" s="466"/>
      <c r="XCJ4" s="466"/>
      <c r="XCK4" s="466"/>
      <c r="XCL4" s="466"/>
      <c r="XCM4" s="466"/>
      <c r="XCN4" s="466"/>
      <c r="XCO4" s="466"/>
      <c r="XCP4" s="466"/>
      <c r="XCQ4" s="466"/>
      <c r="XCR4" s="466"/>
      <c r="XCS4" s="466"/>
      <c r="XCT4" s="466"/>
      <c r="XCU4" s="466"/>
      <c r="XCV4" s="466"/>
      <c r="XCW4" s="466"/>
      <c r="XCX4" s="466"/>
      <c r="XCY4" s="466"/>
      <c r="XCZ4" s="466"/>
      <c r="XDA4" s="466"/>
      <c r="XDB4" s="466"/>
      <c r="XDC4" s="466"/>
      <c r="XDD4" s="466"/>
      <c r="XDE4" s="466"/>
      <c r="XDF4" s="466"/>
      <c r="XDG4" s="466"/>
      <c r="XDH4" s="466"/>
      <c r="XDI4" s="466"/>
      <c r="XDJ4" s="466"/>
      <c r="XDK4" s="466"/>
      <c r="XDL4" s="466"/>
      <c r="XDM4" s="466"/>
      <c r="XDN4" s="466"/>
      <c r="XDO4" s="466"/>
      <c r="XDP4" s="466"/>
      <c r="XDQ4" s="466"/>
      <c r="XDR4" s="466"/>
      <c r="XDS4" s="466"/>
      <c r="XDT4" s="466"/>
      <c r="XDU4" s="466"/>
      <c r="XDV4" s="466"/>
      <c r="XDW4" s="466"/>
      <c r="XDX4" s="466"/>
      <c r="XDY4" s="466"/>
      <c r="XDZ4" s="466"/>
      <c r="XEA4" s="466"/>
      <c r="XEB4" s="466"/>
      <c r="XEC4" s="466"/>
      <c r="XED4" s="466"/>
      <c r="XEE4" s="466"/>
      <c r="XEF4" s="466"/>
      <c r="XEG4" s="466"/>
      <c r="XEH4" s="466"/>
      <c r="XEI4" s="466"/>
      <c r="XEJ4" s="466"/>
      <c r="XEK4" s="466"/>
      <c r="XEL4" s="466"/>
      <c r="XEM4" s="466"/>
      <c r="XEN4" s="466"/>
      <c r="XEO4" s="466"/>
      <c r="XEP4" s="466"/>
      <c r="XEQ4" s="466"/>
      <c r="XER4" s="466"/>
      <c r="XES4" s="466"/>
      <c r="XET4" s="466"/>
      <c r="XEU4" s="466"/>
      <c r="XEV4" s="466"/>
      <c r="XEW4" s="466"/>
      <c r="XEX4" s="466"/>
      <c r="XEY4" s="466"/>
      <c r="XEZ4" s="466"/>
    </row>
    <row r="5" spans="1:16382" s="164" customFormat="1" ht="20.100000000000001" customHeight="1" x14ac:dyDescent="0.3">
      <c r="A5" s="275" t="s">
        <v>175</v>
      </c>
      <c r="B5" s="543" t="s">
        <v>102</v>
      </c>
      <c r="C5" s="543"/>
      <c r="D5" s="543"/>
      <c r="E5" s="543"/>
      <c r="F5" s="136" t="s">
        <v>425</v>
      </c>
      <c r="G5" s="136" t="s">
        <v>426</v>
      </c>
    </row>
    <row r="6" spans="1:16382" s="164" customFormat="1" ht="20.100000000000001" customHeight="1" x14ac:dyDescent="0.25">
      <c r="A6" s="206" t="s">
        <v>1188</v>
      </c>
      <c r="B6" s="482"/>
      <c r="C6" s="482"/>
      <c r="D6" s="482"/>
      <c r="E6" s="482"/>
      <c r="F6" s="207" t="s">
        <v>232</v>
      </c>
      <c r="G6" s="208"/>
    </row>
    <row r="7" spans="1:16382" s="107" customFormat="1" ht="20.100000000000001" customHeight="1" x14ac:dyDescent="0.3">
      <c r="A7" s="169">
        <v>1</v>
      </c>
      <c r="B7" s="474" t="s">
        <v>1429</v>
      </c>
      <c r="C7" s="474"/>
      <c r="D7" s="474"/>
      <c r="E7" s="474"/>
      <c r="F7" s="106" t="s">
        <v>425</v>
      </c>
      <c r="G7" s="170" t="s">
        <v>233</v>
      </c>
    </row>
    <row r="8" spans="1:16382" s="164" customFormat="1" ht="22.95" customHeight="1" x14ac:dyDescent="0.3">
      <c r="A8" s="296"/>
      <c r="B8" s="470" t="s">
        <v>1430</v>
      </c>
      <c r="C8" s="470"/>
      <c r="D8" s="470"/>
      <c r="E8" s="470"/>
      <c r="F8" s="297" t="s">
        <v>186</v>
      </c>
      <c r="G8" s="182">
        <v>7</v>
      </c>
    </row>
    <row r="9" spans="1:16382" s="164" customFormat="1" ht="22.2" customHeight="1" x14ac:dyDescent="0.3">
      <c r="A9" s="296"/>
      <c r="B9" s="544" t="s">
        <v>1431</v>
      </c>
      <c r="C9" s="544"/>
      <c r="D9" s="544"/>
      <c r="E9" s="544"/>
      <c r="F9" s="297" t="s">
        <v>186</v>
      </c>
      <c r="G9" s="182">
        <v>7</v>
      </c>
      <c r="H9" s="544" t="s">
        <v>1530</v>
      </c>
      <c r="I9" s="544"/>
      <c r="J9" s="544"/>
      <c r="K9" s="544"/>
      <c r="L9" s="297" t="s">
        <v>186</v>
      </c>
      <c r="M9" s="182">
        <v>1</v>
      </c>
      <c r="N9" s="182">
        <v>167.32</v>
      </c>
      <c r="O9" s="296" t="s">
        <v>1531</v>
      </c>
      <c r="P9" s="544" t="s">
        <v>1530</v>
      </c>
      <c r="Q9" s="544"/>
      <c r="R9" s="544"/>
      <c r="S9" s="544"/>
      <c r="T9" s="297" t="s">
        <v>186</v>
      </c>
      <c r="U9" s="182">
        <v>1</v>
      </c>
      <c r="V9" s="182">
        <v>167.32</v>
      </c>
      <c r="W9" s="296" t="s">
        <v>1531</v>
      </c>
      <c r="X9" s="544" t="s">
        <v>1530</v>
      </c>
      <c r="Y9" s="544"/>
      <c r="Z9" s="544"/>
      <c r="AA9" s="544"/>
      <c r="AB9" s="297" t="s">
        <v>186</v>
      </c>
      <c r="AC9" s="182">
        <v>1</v>
      </c>
      <c r="AD9" s="182">
        <v>167.32</v>
      </c>
      <c r="AE9" s="296" t="s">
        <v>1531</v>
      </c>
      <c r="AF9" s="544" t="s">
        <v>1530</v>
      </c>
      <c r="AG9" s="544"/>
      <c r="AH9" s="544"/>
      <c r="AI9" s="544"/>
      <c r="AJ9" s="297" t="s">
        <v>186</v>
      </c>
      <c r="AK9" s="182">
        <v>1</v>
      </c>
      <c r="AL9" s="182">
        <v>167.32</v>
      </c>
      <c r="AM9" s="296" t="s">
        <v>1531</v>
      </c>
      <c r="AN9" s="544" t="s">
        <v>1530</v>
      </c>
      <c r="AO9" s="544"/>
      <c r="AP9" s="544"/>
      <c r="AQ9" s="544"/>
      <c r="AR9" s="297" t="s">
        <v>186</v>
      </c>
      <c r="AS9" s="182">
        <v>1</v>
      </c>
      <c r="AT9" s="182">
        <v>167.32</v>
      </c>
      <c r="AU9" s="296" t="s">
        <v>1531</v>
      </c>
      <c r="AV9" s="544" t="s">
        <v>1530</v>
      </c>
      <c r="AW9" s="544"/>
      <c r="AX9" s="544"/>
      <c r="AY9" s="544"/>
      <c r="AZ9" s="297" t="s">
        <v>186</v>
      </c>
      <c r="BA9" s="182">
        <v>1</v>
      </c>
      <c r="BB9" s="182">
        <v>167.32</v>
      </c>
      <c r="BC9" s="296" t="s">
        <v>1531</v>
      </c>
      <c r="BD9" s="544" t="s">
        <v>1530</v>
      </c>
      <c r="BE9" s="544"/>
      <c r="BF9" s="544"/>
      <c r="BG9" s="544"/>
      <c r="BH9" s="297" t="s">
        <v>186</v>
      </c>
      <c r="BI9" s="182">
        <v>1</v>
      </c>
      <c r="BJ9" s="182">
        <v>167.32</v>
      </c>
      <c r="BK9" s="296" t="s">
        <v>1531</v>
      </c>
      <c r="BL9" s="544" t="s">
        <v>1530</v>
      </c>
      <c r="BM9" s="544"/>
      <c r="BN9" s="544"/>
      <c r="BO9" s="544"/>
      <c r="BP9" s="297" t="s">
        <v>186</v>
      </c>
      <c r="BQ9" s="182">
        <v>1</v>
      </c>
      <c r="BR9" s="182">
        <v>167.32</v>
      </c>
      <c r="BS9" s="296" t="s">
        <v>1531</v>
      </c>
      <c r="BT9" s="544" t="s">
        <v>1530</v>
      </c>
      <c r="BU9" s="544"/>
      <c r="BV9" s="544"/>
      <c r="BW9" s="544"/>
      <c r="BX9" s="297" t="s">
        <v>186</v>
      </c>
      <c r="BY9" s="182">
        <v>1</v>
      </c>
      <c r="BZ9" s="182">
        <v>167.32</v>
      </c>
      <c r="CA9" s="296" t="s">
        <v>1531</v>
      </c>
      <c r="CB9" s="544" t="s">
        <v>1530</v>
      </c>
      <c r="CC9" s="544"/>
      <c r="CD9" s="544"/>
      <c r="CE9" s="544"/>
      <c r="CF9" s="297" t="s">
        <v>186</v>
      </c>
      <c r="CG9" s="182">
        <v>1</v>
      </c>
      <c r="CH9" s="182">
        <v>167.32</v>
      </c>
      <c r="CI9" s="296" t="s">
        <v>1531</v>
      </c>
      <c r="CJ9" s="544" t="s">
        <v>1530</v>
      </c>
      <c r="CK9" s="544"/>
      <c r="CL9" s="544"/>
      <c r="CM9" s="544"/>
      <c r="CN9" s="297" t="s">
        <v>186</v>
      </c>
      <c r="CO9" s="182">
        <v>1</v>
      </c>
      <c r="CP9" s="182">
        <v>167.32</v>
      </c>
      <c r="CQ9" s="296" t="s">
        <v>1531</v>
      </c>
      <c r="CR9" s="544" t="s">
        <v>1530</v>
      </c>
      <c r="CS9" s="544"/>
      <c r="CT9" s="544"/>
      <c r="CU9" s="544"/>
      <c r="CV9" s="297" t="s">
        <v>186</v>
      </c>
      <c r="CW9" s="182">
        <v>1</v>
      </c>
      <c r="CX9" s="182">
        <v>167.32</v>
      </c>
      <c r="CY9" s="296" t="s">
        <v>1531</v>
      </c>
      <c r="CZ9" s="544" t="s">
        <v>1530</v>
      </c>
      <c r="DA9" s="544"/>
      <c r="DB9" s="544"/>
      <c r="DC9" s="544"/>
      <c r="DD9" s="297" t="s">
        <v>186</v>
      </c>
      <c r="DE9" s="182">
        <v>1</v>
      </c>
      <c r="DF9" s="182">
        <v>167.32</v>
      </c>
      <c r="DG9" s="296" t="s">
        <v>1531</v>
      </c>
      <c r="DH9" s="544" t="s">
        <v>1530</v>
      </c>
      <c r="DI9" s="544"/>
      <c r="DJ9" s="544"/>
      <c r="DK9" s="544"/>
      <c r="DL9" s="297" t="s">
        <v>186</v>
      </c>
      <c r="DM9" s="182">
        <v>1</v>
      </c>
      <c r="DN9" s="182">
        <v>167.32</v>
      </c>
      <c r="DO9" s="296" t="s">
        <v>1531</v>
      </c>
      <c r="DP9" s="544" t="s">
        <v>1530</v>
      </c>
      <c r="DQ9" s="544"/>
      <c r="DR9" s="544"/>
      <c r="DS9" s="544"/>
      <c r="DT9" s="297" t="s">
        <v>186</v>
      </c>
      <c r="DU9" s="182">
        <v>1</v>
      </c>
      <c r="DV9" s="182">
        <v>167.32</v>
      </c>
      <c r="DW9" s="296" t="s">
        <v>1531</v>
      </c>
      <c r="DX9" s="544" t="s">
        <v>1530</v>
      </c>
      <c r="DY9" s="544"/>
      <c r="DZ9" s="544"/>
      <c r="EA9" s="544"/>
      <c r="EB9" s="297" t="s">
        <v>186</v>
      </c>
      <c r="EC9" s="182">
        <v>1</v>
      </c>
      <c r="ED9" s="182">
        <v>167.32</v>
      </c>
      <c r="EE9" s="296" t="s">
        <v>1531</v>
      </c>
      <c r="EF9" s="544" t="s">
        <v>1530</v>
      </c>
      <c r="EG9" s="544"/>
      <c r="EH9" s="544"/>
      <c r="EI9" s="544"/>
      <c r="EJ9" s="297" t="s">
        <v>186</v>
      </c>
      <c r="EK9" s="182">
        <v>1</v>
      </c>
      <c r="EL9" s="182">
        <v>167.32</v>
      </c>
      <c r="EM9" s="296" t="s">
        <v>1531</v>
      </c>
      <c r="EN9" s="544" t="s">
        <v>1530</v>
      </c>
      <c r="EO9" s="544"/>
      <c r="EP9" s="544"/>
      <c r="EQ9" s="544"/>
      <c r="ER9" s="297" t="s">
        <v>186</v>
      </c>
      <c r="ES9" s="182">
        <v>1</v>
      </c>
      <c r="ET9" s="182">
        <v>167.32</v>
      </c>
      <c r="EU9" s="296" t="s">
        <v>1531</v>
      </c>
      <c r="EV9" s="544" t="s">
        <v>1530</v>
      </c>
      <c r="EW9" s="544"/>
      <c r="EX9" s="544"/>
      <c r="EY9" s="544"/>
      <c r="EZ9" s="297" t="s">
        <v>186</v>
      </c>
      <c r="FA9" s="182">
        <v>1</v>
      </c>
      <c r="FB9" s="182">
        <v>167.32</v>
      </c>
      <c r="FC9" s="296" t="s">
        <v>1531</v>
      </c>
      <c r="FD9" s="544" t="s">
        <v>1530</v>
      </c>
      <c r="FE9" s="544"/>
      <c r="FF9" s="544"/>
      <c r="FG9" s="544"/>
      <c r="FH9" s="297" t="s">
        <v>186</v>
      </c>
      <c r="FI9" s="182">
        <v>1</v>
      </c>
      <c r="FJ9" s="182">
        <v>167.32</v>
      </c>
      <c r="FK9" s="296" t="s">
        <v>1531</v>
      </c>
      <c r="FL9" s="544" t="s">
        <v>1530</v>
      </c>
      <c r="FM9" s="544"/>
      <c r="FN9" s="544"/>
      <c r="FO9" s="544"/>
      <c r="FP9" s="297" t="s">
        <v>186</v>
      </c>
      <c r="FQ9" s="182">
        <v>1</v>
      </c>
      <c r="FR9" s="182">
        <v>167.32</v>
      </c>
      <c r="FS9" s="296" t="s">
        <v>1531</v>
      </c>
      <c r="FT9" s="544" t="s">
        <v>1530</v>
      </c>
      <c r="FU9" s="544"/>
      <c r="FV9" s="544"/>
      <c r="FW9" s="544"/>
      <c r="FX9" s="297" t="s">
        <v>186</v>
      </c>
      <c r="FY9" s="182">
        <v>1</v>
      </c>
      <c r="FZ9" s="182">
        <v>167.32</v>
      </c>
      <c r="GA9" s="296" t="s">
        <v>1531</v>
      </c>
      <c r="GB9" s="544" t="s">
        <v>1530</v>
      </c>
      <c r="GC9" s="544"/>
      <c r="GD9" s="544"/>
      <c r="GE9" s="544"/>
      <c r="GF9" s="297" t="s">
        <v>186</v>
      </c>
      <c r="GG9" s="182">
        <v>1</v>
      </c>
      <c r="GH9" s="182">
        <v>167.32</v>
      </c>
      <c r="GI9" s="296" t="s">
        <v>1531</v>
      </c>
      <c r="GJ9" s="544" t="s">
        <v>1530</v>
      </c>
      <c r="GK9" s="544"/>
      <c r="GL9" s="544"/>
      <c r="GM9" s="544"/>
      <c r="GN9" s="297" t="s">
        <v>186</v>
      </c>
      <c r="GO9" s="182">
        <v>1</v>
      </c>
      <c r="GP9" s="182">
        <v>167.32</v>
      </c>
      <c r="GQ9" s="296" t="s">
        <v>1531</v>
      </c>
      <c r="GR9" s="544" t="s">
        <v>1530</v>
      </c>
      <c r="GS9" s="544"/>
      <c r="GT9" s="544"/>
      <c r="GU9" s="544"/>
      <c r="GV9" s="297" t="s">
        <v>186</v>
      </c>
      <c r="GW9" s="182">
        <v>1</v>
      </c>
      <c r="GX9" s="182">
        <v>167.32</v>
      </c>
      <c r="GY9" s="296" t="s">
        <v>1531</v>
      </c>
      <c r="GZ9" s="544" t="s">
        <v>1530</v>
      </c>
      <c r="HA9" s="544"/>
      <c r="HB9" s="544"/>
      <c r="HC9" s="544"/>
      <c r="HD9" s="297" t="s">
        <v>186</v>
      </c>
      <c r="HE9" s="182">
        <v>1</v>
      </c>
      <c r="HF9" s="182">
        <v>167.32</v>
      </c>
      <c r="HG9" s="296" t="s">
        <v>1531</v>
      </c>
      <c r="HH9" s="544" t="s">
        <v>1530</v>
      </c>
      <c r="HI9" s="544"/>
      <c r="HJ9" s="544"/>
      <c r="HK9" s="544"/>
      <c r="HL9" s="297" t="s">
        <v>186</v>
      </c>
      <c r="HM9" s="182">
        <v>1</v>
      </c>
      <c r="HN9" s="182">
        <v>167.32</v>
      </c>
      <c r="HO9" s="296" t="s">
        <v>1531</v>
      </c>
      <c r="HP9" s="544" t="s">
        <v>1530</v>
      </c>
      <c r="HQ9" s="544"/>
      <c r="HR9" s="544"/>
      <c r="HS9" s="544"/>
      <c r="HT9" s="297" t="s">
        <v>186</v>
      </c>
      <c r="HU9" s="182">
        <v>1</v>
      </c>
      <c r="HV9" s="182">
        <v>167.32</v>
      </c>
      <c r="HW9" s="296" t="s">
        <v>1531</v>
      </c>
      <c r="HX9" s="544" t="s">
        <v>1530</v>
      </c>
      <c r="HY9" s="544"/>
      <c r="HZ9" s="544"/>
      <c r="IA9" s="544"/>
      <c r="IB9" s="297" t="s">
        <v>186</v>
      </c>
      <c r="IC9" s="182">
        <v>1</v>
      </c>
      <c r="ID9" s="182">
        <v>167.32</v>
      </c>
      <c r="IE9" s="296" t="s">
        <v>1531</v>
      </c>
      <c r="IF9" s="544" t="s">
        <v>1530</v>
      </c>
      <c r="IG9" s="544"/>
      <c r="IH9" s="544"/>
      <c r="II9" s="544"/>
      <c r="IJ9" s="297" t="s">
        <v>186</v>
      </c>
      <c r="IK9" s="182">
        <v>1</v>
      </c>
      <c r="IL9" s="182">
        <v>167.32</v>
      </c>
      <c r="IM9" s="296" t="s">
        <v>1531</v>
      </c>
      <c r="IN9" s="544" t="s">
        <v>1530</v>
      </c>
      <c r="IO9" s="544"/>
      <c r="IP9" s="544"/>
      <c r="IQ9" s="544"/>
      <c r="IR9" s="297" t="s">
        <v>186</v>
      </c>
      <c r="IS9" s="182">
        <v>1</v>
      </c>
      <c r="IT9" s="182">
        <v>167.32</v>
      </c>
      <c r="IU9" s="296" t="s">
        <v>1531</v>
      </c>
      <c r="IV9" s="544" t="s">
        <v>1530</v>
      </c>
      <c r="IW9" s="544"/>
      <c r="IX9" s="544"/>
      <c r="IY9" s="544"/>
      <c r="IZ9" s="297" t="s">
        <v>186</v>
      </c>
      <c r="JA9" s="182">
        <v>1</v>
      </c>
      <c r="JB9" s="182">
        <v>167.32</v>
      </c>
      <c r="JC9" s="296" t="s">
        <v>1531</v>
      </c>
      <c r="JD9" s="544" t="s">
        <v>1530</v>
      </c>
      <c r="JE9" s="544"/>
      <c r="JF9" s="544"/>
      <c r="JG9" s="544"/>
      <c r="JH9" s="297" t="s">
        <v>186</v>
      </c>
      <c r="JI9" s="182">
        <v>1</v>
      </c>
      <c r="JJ9" s="182">
        <v>167.32</v>
      </c>
      <c r="JK9" s="296" t="s">
        <v>1531</v>
      </c>
      <c r="JL9" s="544" t="s">
        <v>1530</v>
      </c>
      <c r="JM9" s="544"/>
      <c r="JN9" s="544"/>
      <c r="JO9" s="544"/>
      <c r="JP9" s="297" t="s">
        <v>186</v>
      </c>
      <c r="JQ9" s="182">
        <v>1</v>
      </c>
      <c r="JR9" s="182">
        <v>167.32</v>
      </c>
      <c r="JS9" s="296" t="s">
        <v>1531</v>
      </c>
      <c r="JT9" s="544" t="s">
        <v>1530</v>
      </c>
      <c r="JU9" s="544"/>
      <c r="JV9" s="544"/>
      <c r="JW9" s="544"/>
      <c r="JX9" s="297" t="s">
        <v>186</v>
      </c>
      <c r="JY9" s="182">
        <v>1</v>
      </c>
      <c r="JZ9" s="182">
        <v>167.32</v>
      </c>
      <c r="KA9" s="296" t="s">
        <v>1531</v>
      </c>
      <c r="KB9" s="544" t="s">
        <v>1530</v>
      </c>
      <c r="KC9" s="544"/>
      <c r="KD9" s="544"/>
      <c r="KE9" s="544"/>
      <c r="KF9" s="297" t="s">
        <v>186</v>
      </c>
      <c r="KG9" s="182">
        <v>1</v>
      </c>
      <c r="KH9" s="182">
        <v>167.32</v>
      </c>
      <c r="KI9" s="296" t="s">
        <v>1531</v>
      </c>
      <c r="KJ9" s="544" t="s">
        <v>1530</v>
      </c>
      <c r="KK9" s="544"/>
      <c r="KL9" s="544"/>
      <c r="KM9" s="544"/>
      <c r="KN9" s="297" t="s">
        <v>186</v>
      </c>
      <c r="KO9" s="182">
        <v>1</v>
      </c>
      <c r="KP9" s="182">
        <v>167.32</v>
      </c>
      <c r="KQ9" s="296" t="s">
        <v>1531</v>
      </c>
      <c r="KR9" s="544" t="s">
        <v>1530</v>
      </c>
      <c r="KS9" s="544"/>
      <c r="KT9" s="544"/>
      <c r="KU9" s="544"/>
      <c r="KV9" s="297" t="s">
        <v>186</v>
      </c>
      <c r="KW9" s="182">
        <v>1</v>
      </c>
      <c r="KX9" s="182">
        <v>167.32</v>
      </c>
      <c r="KY9" s="296" t="s">
        <v>1531</v>
      </c>
      <c r="KZ9" s="544" t="s">
        <v>1530</v>
      </c>
      <c r="LA9" s="544"/>
      <c r="LB9" s="544"/>
      <c r="LC9" s="544"/>
      <c r="LD9" s="297" t="s">
        <v>186</v>
      </c>
      <c r="LE9" s="182">
        <v>1</v>
      </c>
      <c r="LF9" s="182">
        <v>167.32</v>
      </c>
      <c r="LG9" s="296" t="s">
        <v>1531</v>
      </c>
      <c r="LH9" s="544" t="s">
        <v>1530</v>
      </c>
      <c r="LI9" s="544"/>
      <c r="LJ9" s="544"/>
      <c r="LK9" s="544"/>
      <c r="LL9" s="297" t="s">
        <v>186</v>
      </c>
      <c r="LM9" s="182">
        <v>1</v>
      </c>
      <c r="LN9" s="182">
        <v>167.32</v>
      </c>
      <c r="LO9" s="296" t="s">
        <v>1531</v>
      </c>
      <c r="LP9" s="544" t="s">
        <v>1530</v>
      </c>
      <c r="LQ9" s="544"/>
      <c r="LR9" s="544"/>
      <c r="LS9" s="544"/>
      <c r="LT9" s="297" t="s">
        <v>186</v>
      </c>
      <c r="LU9" s="182">
        <v>1</v>
      </c>
      <c r="LV9" s="182">
        <v>167.32</v>
      </c>
      <c r="LW9" s="296" t="s">
        <v>1531</v>
      </c>
      <c r="LX9" s="544" t="s">
        <v>1530</v>
      </c>
      <c r="LY9" s="544"/>
      <c r="LZ9" s="544"/>
      <c r="MA9" s="544"/>
      <c r="MB9" s="297" t="s">
        <v>186</v>
      </c>
      <c r="MC9" s="182">
        <v>1</v>
      </c>
      <c r="MD9" s="182">
        <v>167.32</v>
      </c>
      <c r="ME9" s="296" t="s">
        <v>1531</v>
      </c>
      <c r="MF9" s="544" t="s">
        <v>1530</v>
      </c>
      <c r="MG9" s="544"/>
      <c r="MH9" s="544"/>
      <c r="MI9" s="544"/>
      <c r="MJ9" s="297" t="s">
        <v>186</v>
      </c>
      <c r="MK9" s="182">
        <v>1</v>
      </c>
      <c r="ML9" s="182">
        <v>167.32</v>
      </c>
      <c r="MM9" s="296" t="s">
        <v>1531</v>
      </c>
      <c r="MN9" s="544" t="s">
        <v>1530</v>
      </c>
      <c r="MO9" s="544"/>
      <c r="MP9" s="544"/>
      <c r="MQ9" s="544"/>
      <c r="MR9" s="297" t="s">
        <v>186</v>
      </c>
      <c r="MS9" s="182">
        <v>1</v>
      </c>
      <c r="MT9" s="182">
        <v>167.32</v>
      </c>
      <c r="MU9" s="296" t="s">
        <v>1531</v>
      </c>
      <c r="MV9" s="544" t="s">
        <v>1530</v>
      </c>
      <c r="MW9" s="544"/>
      <c r="MX9" s="544"/>
      <c r="MY9" s="544"/>
      <c r="MZ9" s="297" t="s">
        <v>186</v>
      </c>
      <c r="NA9" s="182">
        <v>1</v>
      </c>
      <c r="NB9" s="182">
        <v>167.32</v>
      </c>
      <c r="NC9" s="296" t="s">
        <v>1531</v>
      </c>
      <c r="ND9" s="544" t="s">
        <v>1530</v>
      </c>
      <c r="NE9" s="544"/>
      <c r="NF9" s="544"/>
      <c r="NG9" s="544"/>
      <c r="NH9" s="297" t="s">
        <v>186</v>
      </c>
      <c r="NI9" s="182">
        <v>1</v>
      </c>
      <c r="NJ9" s="182">
        <v>167.32</v>
      </c>
      <c r="NK9" s="296" t="s">
        <v>1531</v>
      </c>
      <c r="NL9" s="544" t="s">
        <v>1530</v>
      </c>
      <c r="NM9" s="544"/>
      <c r="NN9" s="544"/>
      <c r="NO9" s="544"/>
      <c r="NP9" s="297" t="s">
        <v>186</v>
      </c>
      <c r="NQ9" s="182">
        <v>1</v>
      </c>
      <c r="NR9" s="182">
        <v>167.32</v>
      </c>
      <c r="NS9" s="296" t="s">
        <v>1531</v>
      </c>
      <c r="NT9" s="544" t="s">
        <v>1530</v>
      </c>
      <c r="NU9" s="544"/>
      <c r="NV9" s="544"/>
      <c r="NW9" s="544"/>
      <c r="NX9" s="297" t="s">
        <v>186</v>
      </c>
      <c r="NY9" s="182">
        <v>1</v>
      </c>
      <c r="NZ9" s="182">
        <v>167.32</v>
      </c>
      <c r="OA9" s="296" t="s">
        <v>1531</v>
      </c>
      <c r="OB9" s="544" t="s">
        <v>1530</v>
      </c>
      <c r="OC9" s="544"/>
      <c r="OD9" s="544"/>
      <c r="OE9" s="544"/>
      <c r="OF9" s="297" t="s">
        <v>186</v>
      </c>
      <c r="OG9" s="182">
        <v>1</v>
      </c>
      <c r="OH9" s="182">
        <v>167.32</v>
      </c>
      <c r="OI9" s="296" t="s">
        <v>1531</v>
      </c>
      <c r="OJ9" s="544" t="s">
        <v>1530</v>
      </c>
      <c r="OK9" s="544"/>
      <c r="OL9" s="544"/>
      <c r="OM9" s="544"/>
      <c r="ON9" s="297" t="s">
        <v>186</v>
      </c>
      <c r="OO9" s="182">
        <v>1</v>
      </c>
      <c r="OP9" s="182">
        <v>167.32</v>
      </c>
      <c r="OQ9" s="296" t="s">
        <v>1531</v>
      </c>
      <c r="OR9" s="544" t="s">
        <v>1530</v>
      </c>
      <c r="OS9" s="544"/>
      <c r="OT9" s="544"/>
      <c r="OU9" s="544"/>
      <c r="OV9" s="297" t="s">
        <v>186</v>
      </c>
      <c r="OW9" s="182">
        <v>1</v>
      </c>
      <c r="OX9" s="182">
        <v>167.32</v>
      </c>
      <c r="OY9" s="296" t="s">
        <v>1531</v>
      </c>
      <c r="OZ9" s="544" t="s">
        <v>1530</v>
      </c>
      <c r="PA9" s="544"/>
      <c r="PB9" s="544"/>
      <c r="PC9" s="544"/>
      <c r="PD9" s="297" t="s">
        <v>186</v>
      </c>
      <c r="PE9" s="182">
        <v>1</v>
      </c>
      <c r="PF9" s="182">
        <v>167.32</v>
      </c>
      <c r="PG9" s="296" t="s">
        <v>1531</v>
      </c>
      <c r="PH9" s="544" t="s">
        <v>1530</v>
      </c>
      <c r="PI9" s="544"/>
      <c r="PJ9" s="544"/>
      <c r="PK9" s="544"/>
      <c r="PL9" s="297" t="s">
        <v>186</v>
      </c>
      <c r="PM9" s="182">
        <v>1</v>
      </c>
      <c r="PN9" s="182">
        <v>167.32</v>
      </c>
      <c r="PO9" s="296" t="s">
        <v>1531</v>
      </c>
      <c r="PP9" s="544" t="s">
        <v>1530</v>
      </c>
      <c r="PQ9" s="544"/>
      <c r="PR9" s="544"/>
      <c r="PS9" s="544"/>
      <c r="PT9" s="297" t="s">
        <v>186</v>
      </c>
      <c r="PU9" s="182">
        <v>1</v>
      </c>
      <c r="PV9" s="182">
        <v>167.32</v>
      </c>
      <c r="PW9" s="296" t="s">
        <v>1531</v>
      </c>
      <c r="PX9" s="544" t="s">
        <v>1530</v>
      </c>
      <c r="PY9" s="544"/>
      <c r="PZ9" s="544"/>
      <c r="QA9" s="544"/>
      <c r="QB9" s="297" t="s">
        <v>186</v>
      </c>
      <c r="QC9" s="182">
        <v>1</v>
      </c>
      <c r="QD9" s="182">
        <v>167.32</v>
      </c>
      <c r="QE9" s="296" t="s">
        <v>1531</v>
      </c>
      <c r="QF9" s="544" t="s">
        <v>1530</v>
      </c>
      <c r="QG9" s="544"/>
      <c r="QH9" s="544"/>
      <c r="QI9" s="544"/>
      <c r="QJ9" s="297" t="s">
        <v>186</v>
      </c>
      <c r="QK9" s="182">
        <v>1</v>
      </c>
      <c r="QL9" s="182">
        <v>167.32</v>
      </c>
      <c r="QM9" s="296" t="s">
        <v>1531</v>
      </c>
      <c r="QN9" s="544" t="s">
        <v>1530</v>
      </c>
      <c r="QO9" s="544"/>
      <c r="QP9" s="544"/>
      <c r="QQ9" s="544"/>
      <c r="QR9" s="297" t="s">
        <v>186</v>
      </c>
      <c r="QS9" s="182">
        <v>1</v>
      </c>
      <c r="QT9" s="182">
        <v>167.32</v>
      </c>
      <c r="QU9" s="296" t="s">
        <v>1531</v>
      </c>
      <c r="QV9" s="544" t="s">
        <v>1530</v>
      </c>
      <c r="QW9" s="544"/>
      <c r="QX9" s="544"/>
      <c r="QY9" s="544"/>
      <c r="QZ9" s="297" t="s">
        <v>186</v>
      </c>
      <c r="RA9" s="182">
        <v>1</v>
      </c>
      <c r="RB9" s="182">
        <v>167.32</v>
      </c>
      <c r="RC9" s="296" t="s">
        <v>1531</v>
      </c>
      <c r="RD9" s="544" t="s">
        <v>1530</v>
      </c>
      <c r="RE9" s="544"/>
      <c r="RF9" s="544"/>
      <c r="RG9" s="544"/>
      <c r="RH9" s="297" t="s">
        <v>186</v>
      </c>
      <c r="RI9" s="182">
        <v>1</v>
      </c>
      <c r="RJ9" s="182">
        <v>167.32</v>
      </c>
      <c r="RK9" s="296" t="s">
        <v>1531</v>
      </c>
      <c r="RL9" s="544" t="s">
        <v>1530</v>
      </c>
      <c r="RM9" s="544"/>
      <c r="RN9" s="544"/>
      <c r="RO9" s="544"/>
      <c r="RP9" s="297" t="s">
        <v>186</v>
      </c>
      <c r="RQ9" s="182">
        <v>1</v>
      </c>
      <c r="RR9" s="182">
        <v>167.32</v>
      </c>
      <c r="RS9" s="296" t="s">
        <v>1531</v>
      </c>
      <c r="RT9" s="544" t="s">
        <v>1530</v>
      </c>
      <c r="RU9" s="544"/>
      <c r="RV9" s="544"/>
      <c r="RW9" s="544"/>
      <c r="RX9" s="297" t="s">
        <v>186</v>
      </c>
      <c r="RY9" s="182">
        <v>1</v>
      </c>
      <c r="RZ9" s="182">
        <v>167.32</v>
      </c>
      <c r="SA9" s="296" t="s">
        <v>1531</v>
      </c>
      <c r="SB9" s="544" t="s">
        <v>1530</v>
      </c>
      <c r="SC9" s="544"/>
      <c r="SD9" s="544"/>
      <c r="SE9" s="544"/>
      <c r="SF9" s="297" t="s">
        <v>186</v>
      </c>
      <c r="SG9" s="182">
        <v>1</v>
      </c>
      <c r="SH9" s="182">
        <v>167.32</v>
      </c>
      <c r="SI9" s="296" t="s">
        <v>1531</v>
      </c>
      <c r="SJ9" s="544" t="s">
        <v>1530</v>
      </c>
      <c r="SK9" s="544"/>
      <c r="SL9" s="544"/>
      <c r="SM9" s="544"/>
      <c r="SN9" s="297" t="s">
        <v>186</v>
      </c>
      <c r="SO9" s="182">
        <v>1</v>
      </c>
      <c r="SP9" s="182">
        <v>167.32</v>
      </c>
      <c r="SQ9" s="296" t="s">
        <v>1531</v>
      </c>
      <c r="SR9" s="544" t="s">
        <v>1530</v>
      </c>
      <c r="SS9" s="544"/>
      <c r="ST9" s="544"/>
      <c r="SU9" s="544"/>
      <c r="SV9" s="297" t="s">
        <v>186</v>
      </c>
      <c r="SW9" s="182">
        <v>1</v>
      </c>
      <c r="SX9" s="182">
        <v>167.32</v>
      </c>
      <c r="SY9" s="296" t="s">
        <v>1531</v>
      </c>
      <c r="SZ9" s="544" t="s">
        <v>1530</v>
      </c>
      <c r="TA9" s="544"/>
      <c r="TB9" s="544"/>
      <c r="TC9" s="544"/>
      <c r="TD9" s="297" t="s">
        <v>186</v>
      </c>
      <c r="TE9" s="182">
        <v>1</v>
      </c>
      <c r="TF9" s="182">
        <v>167.32</v>
      </c>
      <c r="TG9" s="296" t="s">
        <v>1531</v>
      </c>
      <c r="TH9" s="544" t="s">
        <v>1530</v>
      </c>
      <c r="TI9" s="544"/>
      <c r="TJ9" s="544"/>
      <c r="TK9" s="544"/>
      <c r="TL9" s="297" t="s">
        <v>186</v>
      </c>
      <c r="TM9" s="182">
        <v>1</v>
      </c>
      <c r="TN9" s="182">
        <v>167.32</v>
      </c>
      <c r="TO9" s="296" t="s">
        <v>1531</v>
      </c>
      <c r="TP9" s="544" t="s">
        <v>1530</v>
      </c>
      <c r="TQ9" s="544"/>
      <c r="TR9" s="544"/>
      <c r="TS9" s="544"/>
      <c r="TT9" s="297" t="s">
        <v>186</v>
      </c>
      <c r="TU9" s="182">
        <v>1</v>
      </c>
      <c r="TV9" s="182">
        <v>167.32</v>
      </c>
      <c r="TW9" s="296" t="s">
        <v>1531</v>
      </c>
      <c r="TX9" s="544" t="s">
        <v>1530</v>
      </c>
      <c r="TY9" s="544"/>
      <c r="TZ9" s="544"/>
      <c r="UA9" s="544"/>
      <c r="UB9" s="297" t="s">
        <v>186</v>
      </c>
      <c r="UC9" s="182">
        <v>1</v>
      </c>
      <c r="UD9" s="182">
        <v>167.32</v>
      </c>
      <c r="UE9" s="296" t="s">
        <v>1531</v>
      </c>
      <c r="UF9" s="544" t="s">
        <v>1530</v>
      </c>
      <c r="UG9" s="544"/>
      <c r="UH9" s="544"/>
      <c r="UI9" s="544"/>
      <c r="UJ9" s="297" t="s">
        <v>186</v>
      </c>
      <c r="UK9" s="182">
        <v>1</v>
      </c>
      <c r="UL9" s="182">
        <v>167.32</v>
      </c>
      <c r="UM9" s="296" t="s">
        <v>1531</v>
      </c>
      <c r="UN9" s="544" t="s">
        <v>1530</v>
      </c>
      <c r="UO9" s="544"/>
      <c r="UP9" s="544"/>
      <c r="UQ9" s="544"/>
      <c r="UR9" s="297" t="s">
        <v>186</v>
      </c>
      <c r="US9" s="182">
        <v>1</v>
      </c>
      <c r="UT9" s="182">
        <v>167.32</v>
      </c>
      <c r="UU9" s="296" t="s">
        <v>1531</v>
      </c>
      <c r="UV9" s="544" t="s">
        <v>1530</v>
      </c>
      <c r="UW9" s="544"/>
      <c r="UX9" s="544"/>
      <c r="UY9" s="544"/>
      <c r="UZ9" s="297" t="s">
        <v>186</v>
      </c>
      <c r="VA9" s="182">
        <v>1</v>
      </c>
      <c r="VB9" s="182">
        <v>167.32</v>
      </c>
      <c r="VC9" s="296" t="s">
        <v>1531</v>
      </c>
      <c r="VD9" s="544" t="s">
        <v>1530</v>
      </c>
      <c r="VE9" s="544"/>
      <c r="VF9" s="544"/>
      <c r="VG9" s="544"/>
      <c r="VH9" s="297" t="s">
        <v>186</v>
      </c>
      <c r="VI9" s="182">
        <v>1</v>
      </c>
      <c r="VJ9" s="182">
        <v>167.32</v>
      </c>
      <c r="VK9" s="296" t="s">
        <v>1531</v>
      </c>
      <c r="VL9" s="544" t="s">
        <v>1530</v>
      </c>
      <c r="VM9" s="544"/>
      <c r="VN9" s="544"/>
      <c r="VO9" s="544"/>
      <c r="VP9" s="297" t="s">
        <v>186</v>
      </c>
      <c r="VQ9" s="182">
        <v>1</v>
      </c>
      <c r="VR9" s="182">
        <v>167.32</v>
      </c>
      <c r="VS9" s="296" t="s">
        <v>1531</v>
      </c>
      <c r="VT9" s="544" t="s">
        <v>1530</v>
      </c>
      <c r="VU9" s="544"/>
      <c r="VV9" s="544"/>
      <c r="VW9" s="544"/>
      <c r="VX9" s="297" t="s">
        <v>186</v>
      </c>
      <c r="VY9" s="182">
        <v>1</v>
      </c>
      <c r="VZ9" s="182">
        <v>167.32</v>
      </c>
      <c r="WA9" s="296" t="s">
        <v>1531</v>
      </c>
      <c r="WB9" s="544" t="s">
        <v>1530</v>
      </c>
      <c r="WC9" s="544"/>
      <c r="WD9" s="544"/>
      <c r="WE9" s="544"/>
      <c r="WF9" s="297" t="s">
        <v>186</v>
      </c>
      <c r="WG9" s="182">
        <v>1</v>
      </c>
      <c r="WH9" s="182">
        <v>167.32</v>
      </c>
      <c r="WI9" s="296" t="s">
        <v>1531</v>
      </c>
      <c r="WJ9" s="544" t="s">
        <v>1530</v>
      </c>
      <c r="WK9" s="544"/>
      <c r="WL9" s="544"/>
      <c r="WM9" s="544"/>
      <c r="WN9" s="297" t="s">
        <v>186</v>
      </c>
      <c r="WO9" s="182">
        <v>1</v>
      </c>
      <c r="WP9" s="182">
        <v>167.32</v>
      </c>
      <c r="WQ9" s="296" t="s">
        <v>1531</v>
      </c>
      <c r="WR9" s="544" t="s">
        <v>1530</v>
      </c>
      <c r="WS9" s="544"/>
      <c r="WT9" s="544"/>
      <c r="WU9" s="544"/>
      <c r="WV9" s="297" t="s">
        <v>186</v>
      </c>
      <c r="WW9" s="182">
        <v>1</v>
      </c>
      <c r="WX9" s="182">
        <v>167.32</v>
      </c>
      <c r="WY9" s="296" t="s">
        <v>1531</v>
      </c>
      <c r="WZ9" s="544" t="s">
        <v>1530</v>
      </c>
      <c r="XA9" s="544"/>
      <c r="XB9" s="544"/>
      <c r="XC9" s="544"/>
      <c r="XD9" s="297" t="s">
        <v>186</v>
      </c>
      <c r="XE9" s="182">
        <v>1</v>
      </c>
      <c r="XF9" s="182">
        <v>167.32</v>
      </c>
      <c r="XG9" s="296" t="s">
        <v>1531</v>
      </c>
      <c r="XH9" s="544" t="s">
        <v>1530</v>
      </c>
      <c r="XI9" s="544"/>
      <c r="XJ9" s="544"/>
      <c r="XK9" s="544"/>
      <c r="XL9" s="297" t="s">
        <v>186</v>
      </c>
      <c r="XM9" s="182">
        <v>1</v>
      </c>
      <c r="XN9" s="182">
        <v>167.32</v>
      </c>
      <c r="XO9" s="296" t="s">
        <v>1531</v>
      </c>
      <c r="XP9" s="544" t="s">
        <v>1530</v>
      </c>
      <c r="XQ9" s="544"/>
      <c r="XR9" s="544"/>
      <c r="XS9" s="544"/>
      <c r="XT9" s="297" t="s">
        <v>186</v>
      </c>
      <c r="XU9" s="182">
        <v>1</v>
      </c>
      <c r="XV9" s="182">
        <v>167.32</v>
      </c>
      <c r="XW9" s="296" t="s">
        <v>1531</v>
      </c>
      <c r="XX9" s="544" t="s">
        <v>1530</v>
      </c>
      <c r="XY9" s="544"/>
      <c r="XZ9" s="544"/>
      <c r="YA9" s="544"/>
      <c r="YB9" s="297" t="s">
        <v>186</v>
      </c>
      <c r="YC9" s="182">
        <v>1</v>
      </c>
      <c r="YD9" s="182">
        <v>167.32</v>
      </c>
      <c r="YE9" s="296" t="s">
        <v>1531</v>
      </c>
      <c r="YF9" s="544" t="s">
        <v>1530</v>
      </c>
      <c r="YG9" s="544"/>
      <c r="YH9" s="544"/>
      <c r="YI9" s="544"/>
      <c r="YJ9" s="297" t="s">
        <v>186</v>
      </c>
      <c r="YK9" s="182">
        <v>1</v>
      </c>
      <c r="YL9" s="182">
        <v>167.32</v>
      </c>
      <c r="YM9" s="296" t="s">
        <v>1531</v>
      </c>
      <c r="YN9" s="544" t="s">
        <v>1530</v>
      </c>
      <c r="YO9" s="544"/>
      <c r="YP9" s="544"/>
      <c r="YQ9" s="544"/>
      <c r="YR9" s="297" t="s">
        <v>186</v>
      </c>
      <c r="YS9" s="182">
        <v>1</v>
      </c>
      <c r="YT9" s="182">
        <v>167.32</v>
      </c>
      <c r="YU9" s="296" t="s">
        <v>1531</v>
      </c>
      <c r="YV9" s="544" t="s">
        <v>1530</v>
      </c>
      <c r="YW9" s="544"/>
      <c r="YX9" s="544"/>
      <c r="YY9" s="544"/>
      <c r="YZ9" s="297" t="s">
        <v>186</v>
      </c>
      <c r="ZA9" s="182">
        <v>1</v>
      </c>
      <c r="ZB9" s="182">
        <v>167.32</v>
      </c>
      <c r="ZC9" s="296" t="s">
        <v>1531</v>
      </c>
      <c r="ZD9" s="544" t="s">
        <v>1530</v>
      </c>
      <c r="ZE9" s="544"/>
      <c r="ZF9" s="544"/>
      <c r="ZG9" s="544"/>
      <c r="ZH9" s="297" t="s">
        <v>186</v>
      </c>
      <c r="ZI9" s="182">
        <v>1</v>
      </c>
      <c r="ZJ9" s="182">
        <v>167.32</v>
      </c>
      <c r="ZK9" s="296" t="s">
        <v>1531</v>
      </c>
      <c r="ZL9" s="544" t="s">
        <v>1530</v>
      </c>
      <c r="ZM9" s="544"/>
      <c r="ZN9" s="544"/>
      <c r="ZO9" s="544"/>
      <c r="ZP9" s="297" t="s">
        <v>186</v>
      </c>
      <c r="ZQ9" s="182">
        <v>1</v>
      </c>
      <c r="ZR9" s="182">
        <v>167.32</v>
      </c>
      <c r="ZS9" s="296" t="s">
        <v>1531</v>
      </c>
      <c r="ZT9" s="544" t="s">
        <v>1530</v>
      </c>
      <c r="ZU9" s="544"/>
      <c r="ZV9" s="544"/>
      <c r="ZW9" s="544"/>
      <c r="ZX9" s="297" t="s">
        <v>186</v>
      </c>
      <c r="ZY9" s="182">
        <v>1</v>
      </c>
      <c r="ZZ9" s="182">
        <v>167.32</v>
      </c>
      <c r="AAA9" s="296" t="s">
        <v>1531</v>
      </c>
      <c r="AAB9" s="544" t="s">
        <v>1530</v>
      </c>
      <c r="AAC9" s="544"/>
      <c r="AAD9" s="544"/>
      <c r="AAE9" s="544"/>
      <c r="AAF9" s="297" t="s">
        <v>186</v>
      </c>
      <c r="AAG9" s="182">
        <v>1</v>
      </c>
      <c r="AAH9" s="182">
        <v>167.32</v>
      </c>
      <c r="AAI9" s="296" t="s">
        <v>1531</v>
      </c>
      <c r="AAJ9" s="544" t="s">
        <v>1530</v>
      </c>
      <c r="AAK9" s="544"/>
      <c r="AAL9" s="544"/>
      <c r="AAM9" s="544"/>
      <c r="AAN9" s="297" t="s">
        <v>186</v>
      </c>
      <c r="AAO9" s="182">
        <v>1</v>
      </c>
      <c r="AAP9" s="182">
        <v>167.32</v>
      </c>
      <c r="AAQ9" s="296" t="s">
        <v>1531</v>
      </c>
      <c r="AAR9" s="544" t="s">
        <v>1530</v>
      </c>
      <c r="AAS9" s="544"/>
      <c r="AAT9" s="544"/>
      <c r="AAU9" s="544"/>
      <c r="AAV9" s="297" t="s">
        <v>186</v>
      </c>
      <c r="AAW9" s="182">
        <v>1</v>
      </c>
      <c r="AAX9" s="182">
        <v>167.32</v>
      </c>
      <c r="AAY9" s="296" t="s">
        <v>1531</v>
      </c>
      <c r="AAZ9" s="544" t="s">
        <v>1530</v>
      </c>
      <c r="ABA9" s="544"/>
      <c r="ABB9" s="544"/>
      <c r="ABC9" s="544"/>
      <c r="ABD9" s="297" t="s">
        <v>186</v>
      </c>
      <c r="ABE9" s="182">
        <v>1</v>
      </c>
      <c r="ABF9" s="182">
        <v>167.32</v>
      </c>
      <c r="ABG9" s="296" t="s">
        <v>1531</v>
      </c>
      <c r="ABH9" s="544" t="s">
        <v>1530</v>
      </c>
      <c r="ABI9" s="544"/>
      <c r="ABJ9" s="544"/>
      <c r="ABK9" s="544"/>
      <c r="ABL9" s="297" t="s">
        <v>186</v>
      </c>
      <c r="ABM9" s="182">
        <v>1</v>
      </c>
      <c r="ABN9" s="182">
        <v>167.32</v>
      </c>
      <c r="ABO9" s="296" t="s">
        <v>1531</v>
      </c>
      <c r="ABP9" s="544" t="s">
        <v>1530</v>
      </c>
      <c r="ABQ9" s="544"/>
      <c r="ABR9" s="544"/>
      <c r="ABS9" s="544"/>
      <c r="ABT9" s="297" t="s">
        <v>186</v>
      </c>
      <c r="ABU9" s="182">
        <v>1</v>
      </c>
      <c r="ABV9" s="182">
        <v>167.32</v>
      </c>
      <c r="ABW9" s="296" t="s">
        <v>1531</v>
      </c>
      <c r="ABX9" s="544" t="s">
        <v>1530</v>
      </c>
      <c r="ABY9" s="544"/>
      <c r="ABZ9" s="544"/>
      <c r="ACA9" s="544"/>
      <c r="ACB9" s="297" t="s">
        <v>186</v>
      </c>
      <c r="ACC9" s="182">
        <v>1</v>
      </c>
      <c r="ACD9" s="182">
        <v>167.32</v>
      </c>
      <c r="ACE9" s="296" t="s">
        <v>1531</v>
      </c>
      <c r="ACF9" s="544" t="s">
        <v>1530</v>
      </c>
      <c r="ACG9" s="544"/>
      <c r="ACH9" s="544"/>
      <c r="ACI9" s="544"/>
      <c r="ACJ9" s="297" t="s">
        <v>186</v>
      </c>
      <c r="ACK9" s="182">
        <v>1</v>
      </c>
      <c r="ACL9" s="182">
        <v>167.32</v>
      </c>
      <c r="ACM9" s="296" t="s">
        <v>1531</v>
      </c>
      <c r="ACN9" s="544" t="s">
        <v>1530</v>
      </c>
      <c r="ACO9" s="544"/>
      <c r="ACP9" s="544"/>
      <c r="ACQ9" s="544"/>
      <c r="ACR9" s="297" t="s">
        <v>186</v>
      </c>
      <c r="ACS9" s="182">
        <v>1</v>
      </c>
      <c r="ACT9" s="182">
        <v>167.32</v>
      </c>
      <c r="ACU9" s="296" t="s">
        <v>1531</v>
      </c>
      <c r="ACV9" s="544" t="s">
        <v>1530</v>
      </c>
      <c r="ACW9" s="544"/>
      <c r="ACX9" s="544"/>
      <c r="ACY9" s="544"/>
      <c r="ACZ9" s="297" t="s">
        <v>186</v>
      </c>
      <c r="ADA9" s="182">
        <v>1</v>
      </c>
      <c r="ADB9" s="182">
        <v>167.32</v>
      </c>
      <c r="ADC9" s="296" t="s">
        <v>1531</v>
      </c>
      <c r="ADD9" s="544" t="s">
        <v>1530</v>
      </c>
      <c r="ADE9" s="544"/>
      <c r="ADF9" s="544"/>
      <c r="ADG9" s="544"/>
      <c r="ADH9" s="297" t="s">
        <v>186</v>
      </c>
      <c r="ADI9" s="182">
        <v>1</v>
      </c>
      <c r="ADJ9" s="182">
        <v>167.32</v>
      </c>
      <c r="ADK9" s="296" t="s">
        <v>1531</v>
      </c>
      <c r="ADL9" s="544" t="s">
        <v>1530</v>
      </c>
      <c r="ADM9" s="544"/>
      <c r="ADN9" s="544"/>
      <c r="ADO9" s="544"/>
      <c r="ADP9" s="297" t="s">
        <v>186</v>
      </c>
      <c r="ADQ9" s="182">
        <v>1</v>
      </c>
      <c r="ADR9" s="182">
        <v>167.32</v>
      </c>
      <c r="ADS9" s="296" t="s">
        <v>1531</v>
      </c>
      <c r="ADT9" s="544" t="s">
        <v>1530</v>
      </c>
      <c r="ADU9" s="544"/>
      <c r="ADV9" s="544"/>
      <c r="ADW9" s="544"/>
      <c r="ADX9" s="297" t="s">
        <v>186</v>
      </c>
      <c r="ADY9" s="182">
        <v>1</v>
      </c>
      <c r="ADZ9" s="182">
        <v>167.32</v>
      </c>
      <c r="AEA9" s="296" t="s">
        <v>1531</v>
      </c>
      <c r="AEB9" s="544" t="s">
        <v>1530</v>
      </c>
      <c r="AEC9" s="544"/>
      <c r="AED9" s="544"/>
      <c r="AEE9" s="544"/>
      <c r="AEF9" s="297" t="s">
        <v>186</v>
      </c>
      <c r="AEG9" s="182">
        <v>1</v>
      </c>
      <c r="AEH9" s="182">
        <v>167.32</v>
      </c>
      <c r="AEI9" s="296" t="s">
        <v>1531</v>
      </c>
      <c r="AEJ9" s="544" t="s">
        <v>1530</v>
      </c>
      <c r="AEK9" s="544"/>
      <c r="AEL9" s="544"/>
      <c r="AEM9" s="544"/>
      <c r="AEN9" s="297" t="s">
        <v>186</v>
      </c>
      <c r="AEO9" s="182">
        <v>1</v>
      </c>
      <c r="AEP9" s="182">
        <v>167.32</v>
      </c>
      <c r="AEQ9" s="296" t="s">
        <v>1531</v>
      </c>
      <c r="AER9" s="544" t="s">
        <v>1530</v>
      </c>
      <c r="AES9" s="544"/>
      <c r="AET9" s="544"/>
      <c r="AEU9" s="544"/>
      <c r="AEV9" s="297" t="s">
        <v>186</v>
      </c>
      <c r="AEW9" s="182">
        <v>1</v>
      </c>
      <c r="AEX9" s="182">
        <v>167.32</v>
      </c>
      <c r="AEY9" s="296" t="s">
        <v>1531</v>
      </c>
      <c r="AEZ9" s="544" t="s">
        <v>1530</v>
      </c>
      <c r="AFA9" s="544"/>
      <c r="AFB9" s="544"/>
      <c r="AFC9" s="544"/>
      <c r="AFD9" s="297" t="s">
        <v>186</v>
      </c>
      <c r="AFE9" s="182">
        <v>1</v>
      </c>
      <c r="AFF9" s="182">
        <v>167.32</v>
      </c>
      <c r="AFG9" s="296" t="s">
        <v>1531</v>
      </c>
      <c r="AFH9" s="544" t="s">
        <v>1530</v>
      </c>
      <c r="AFI9" s="544"/>
      <c r="AFJ9" s="544"/>
      <c r="AFK9" s="544"/>
      <c r="AFL9" s="297" t="s">
        <v>186</v>
      </c>
      <c r="AFM9" s="182">
        <v>1</v>
      </c>
      <c r="AFN9" s="182">
        <v>167.32</v>
      </c>
      <c r="AFO9" s="296" t="s">
        <v>1531</v>
      </c>
      <c r="AFP9" s="544" t="s">
        <v>1530</v>
      </c>
      <c r="AFQ9" s="544"/>
      <c r="AFR9" s="544"/>
      <c r="AFS9" s="544"/>
      <c r="AFT9" s="297" t="s">
        <v>186</v>
      </c>
      <c r="AFU9" s="182">
        <v>1</v>
      </c>
      <c r="AFV9" s="182">
        <v>167.32</v>
      </c>
      <c r="AFW9" s="296" t="s">
        <v>1531</v>
      </c>
      <c r="AFX9" s="544" t="s">
        <v>1530</v>
      </c>
      <c r="AFY9" s="544"/>
      <c r="AFZ9" s="544"/>
      <c r="AGA9" s="544"/>
      <c r="AGB9" s="297" t="s">
        <v>186</v>
      </c>
      <c r="AGC9" s="182">
        <v>1</v>
      </c>
      <c r="AGD9" s="182">
        <v>167.32</v>
      </c>
      <c r="AGE9" s="296" t="s">
        <v>1531</v>
      </c>
      <c r="AGF9" s="544" t="s">
        <v>1530</v>
      </c>
      <c r="AGG9" s="544"/>
      <c r="AGH9" s="544"/>
      <c r="AGI9" s="544"/>
      <c r="AGJ9" s="297" t="s">
        <v>186</v>
      </c>
      <c r="AGK9" s="182">
        <v>1</v>
      </c>
      <c r="AGL9" s="182">
        <v>167.32</v>
      </c>
      <c r="AGM9" s="296" t="s">
        <v>1531</v>
      </c>
      <c r="AGN9" s="544" t="s">
        <v>1530</v>
      </c>
      <c r="AGO9" s="544"/>
      <c r="AGP9" s="544"/>
      <c r="AGQ9" s="544"/>
      <c r="AGR9" s="297" t="s">
        <v>186</v>
      </c>
      <c r="AGS9" s="182">
        <v>1</v>
      </c>
      <c r="AGT9" s="182">
        <v>167.32</v>
      </c>
      <c r="AGU9" s="296" t="s">
        <v>1531</v>
      </c>
      <c r="AGV9" s="544" t="s">
        <v>1530</v>
      </c>
      <c r="AGW9" s="544"/>
      <c r="AGX9" s="544"/>
      <c r="AGY9" s="544"/>
      <c r="AGZ9" s="297" t="s">
        <v>186</v>
      </c>
      <c r="AHA9" s="182">
        <v>1</v>
      </c>
      <c r="AHB9" s="182">
        <v>167.32</v>
      </c>
      <c r="AHC9" s="296" t="s">
        <v>1531</v>
      </c>
      <c r="AHD9" s="544" t="s">
        <v>1530</v>
      </c>
      <c r="AHE9" s="544"/>
      <c r="AHF9" s="544"/>
      <c r="AHG9" s="544"/>
      <c r="AHH9" s="297" t="s">
        <v>186</v>
      </c>
      <c r="AHI9" s="182">
        <v>1</v>
      </c>
      <c r="AHJ9" s="182">
        <v>167.32</v>
      </c>
      <c r="AHK9" s="296" t="s">
        <v>1531</v>
      </c>
      <c r="AHL9" s="544" t="s">
        <v>1530</v>
      </c>
      <c r="AHM9" s="544"/>
      <c r="AHN9" s="544"/>
      <c r="AHO9" s="544"/>
      <c r="AHP9" s="297" t="s">
        <v>186</v>
      </c>
      <c r="AHQ9" s="182">
        <v>1</v>
      </c>
      <c r="AHR9" s="182">
        <v>167.32</v>
      </c>
      <c r="AHS9" s="296" t="s">
        <v>1531</v>
      </c>
      <c r="AHT9" s="544" t="s">
        <v>1530</v>
      </c>
      <c r="AHU9" s="544"/>
      <c r="AHV9" s="544"/>
      <c r="AHW9" s="544"/>
      <c r="AHX9" s="297" t="s">
        <v>186</v>
      </c>
      <c r="AHY9" s="182">
        <v>1</v>
      </c>
      <c r="AHZ9" s="182">
        <v>167.32</v>
      </c>
      <c r="AIA9" s="296" t="s">
        <v>1531</v>
      </c>
      <c r="AIB9" s="544" t="s">
        <v>1530</v>
      </c>
      <c r="AIC9" s="544"/>
      <c r="AID9" s="544"/>
      <c r="AIE9" s="544"/>
      <c r="AIF9" s="297" t="s">
        <v>186</v>
      </c>
      <c r="AIG9" s="182">
        <v>1</v>
      </c>
      <c r="AIH9" s="182">
        <v>167.32</v>
      </c>
      <c r="AII9" s="296" t="s">
        <v>1531</v>
      </c>
      <c r="AIJ9" s="544" t="s">
        <v>1530</v>
      </c>
      <c r="AIK9" s="544"/>
      <c r="AIL9" s="544"/>
      <c r="AIM9" s="544"/>
      <c r="AIN9" s="297" t="s">
        <v>186</v>
      </c>
      <c r="AIO9" s="182">
        <v>1</v>
      </c>
      <c r="AIP9" s="182">
        <v>167.32</v>
      </c>
      <c r="AIQ9" s="296" t="s">
        <v>1531</v>
      </c>
      <c r="AIR9" s="544" t="s">
        <v>1530</v>
      </c>
      <c r="AIS9" s="544"/>
      <c r="AIT9" s="544"/>
      <c r="AIU9" s="544"/>
      <c r="AIV9" s="297" t="s">
        <v>186</v>
      </c>
      <c r="AIW9" s="182">
        <v>1</v>
      </c>
      <c r="AIX9" s="182">
        <v>167.32</v>
      </c>
      <c r="AIY9" s="296" t="s">
        <v>1531</v>
      </c>
      <c r="AIZ9" s="544" t="s">
        <v>1530</v>
      </c>
      <c r="AJA9" s="544"/>
      <c r="AJB9" s="544"/>
      <c r="AJC9" s="544"/>
      <c r="AJD9" s="297" t="s">
        <v>186</v>
      </c>
      <c r="AJE9" s="182">
        <v>1</v>
      </c>
      <c r="AJF9" s="182">
        <v>167.32</v>
      </c>
      <c r="AJG9" s="296" t="s">
        <v>1531</v>
      </c>
      <c r="AJH9" s="544" t="s">
        <v>1530</v>
      </c>
      <c r="AJI9" s="544"/>
      <c r="AJJ9" s="544"/>
      <c r="AJK9" s="544"/>
      <c r="AJL9" s="297" t="s">
        <v>186</v>
      </c>
      <c r="AJM9" s="182">
        <v>1</v>
      </c>
      <c r="AJN9" s="182">
        <v>167.32</v>
      </c>
      <c r="AJO9" s="296" t="s">
        <v>1531</v>
      </c>
      <c r="AJP9" s="544" t="s">
        <v>1530</v>
      </c>
      <c r="AJQ9" s="544"/>
      <c r="AJR9" s="544"/>
      <c r="AJS9" s="544"/>
      <c r="AJT9" s="297" t="s">
        <v>186</v>
      </c>
      <c r="AJU9" s="182">
        <v>1</v>
      </c>
      <c r="AJV9" s="182">
        <v>167.32</v>
      </c>
      <c r="AJW9" s="296" t="s">
        <v>1531</v>
      </c>
      <c r="AJX9" s="544" t="s">
        <v>1530</v>
      </c>
      <c r="AJY9" s="544"/>
      <c r="AJZ9" s="544"/>
      <c r="AKA9" s="544"/>
      <c r="AKB9" s="297" t="s">
        <v>186</v>
      </c>
      <c r="AKC9" s="182">
        <v>1</v>
      </c>
      <c r="AKD9" s="182">
        <v>167.32</v>
      </c>
      <c r="AKE9" s="296" t="s">
        <v>1531</v>
      </c>
      <c r="AKF9" s="544" t="s">
        <v>1530</v>
      </c>
      <c r="AKG9" s="544"/>
      <c r="AKH9" s="544"/>
      <c r="AKI9" s="544"/>
      <c r="AKJ9" s="297" t="s">
        <v>186</v>
      </c>
      <c r="AKK9" s="182">
        <v>1</v>
      </c>
      <c r="AKL9" s="182">
        <v>167.32</v>
      </c>
      <c r="AKM9" s="296" t="s">
        <v>1531</v>
      </c>
      <c r="AKN9" s="544" t="s">
        <v>1530</v>
      </c>
      <c r="AKO9" s="544"/>
      <c r="AKP9" s="544"/>
      <c r="AKQ9" s="544"/>
      <c r="AKR9" s="297" t="s">
        <v>186</v>
      </c>
      <c r="AKS9" s="182">
        <v>1</v>
      </c>
      <c r="AKT9" s="182">
        <v>167.32</v>
      </c>
      <c r="AKU9" s="296" t="s">
        <v>1531</v>
      </c>
      <c r="AKV9" s="544" t="s">
        <v>1530</v>
      </c>
      <c r="AKW9" s="544"/>
      <c r="AKX9" s="544"/>
      <c r="AKY9" s="544"/>
      <c r="AKZ9" s="297" t="s">
        <v>186</v>
      </c>
      <c r="ALA9" s="182">
        <v>1</v>
      </c>
      <c r="ALB9" s="182">
        <v>167.32</v>
      </c>
      <c r="ALC9" s="296" t="s">
        <v>1531</v>
      </c>
      <c r="ALD9" s="544" t="s">
        <v>1530</v>
      </c>
      <c r="ALE9" s="544"/>
      <c r="ALF9" s="544"/>
      <c r="ALG9" s="544"/>
      <c r="ALH9" s="297" t="s">
        <v>186</v>
      </c>
      <c r="ALI9" s="182">
        <v>1</v>
      </c>
      <c r="ALJ9" s="182">
        <v>167.32</v>
      </c>
      <c r="ALK9" s="296" t="s">
        <v>1531</v>
      </c>
      <c r="ALL9" s="544" t="s">
        <v>1530</v>
      </c>
      <c r="ALM9" s="544"/>
      <c r="ALN9" s="544"/>
      <c r="ALO9" s="544"/>
      <c r="ALP9" s="297" t="s">
        <v>186</v>
      </c>
      <c r="ALQ9" s="182">
        <v>1</v>
      </c>
      <c r="ALR9" s="182">
        <v>167.32</v>
      </c>
      <c r="ALS9" s="296" t="s">
        <v>1531</v>
      </c>
      <c r="ALT9" s="544" t="s">
        <v>1530</v>
      </c>
      <c r="ALU9" s="544"/>
      <c r="ALV9" s="544"/>
      <c r="ALW9" s="544"/>
      <c r="ALX9" s="297" t="s">
        <v>186</v>
      </c>
      <c r="ALY9" s="182">
        <v>1</v>
      </c>
      <c r="ALZ9" s="182">
        <v>167.32</v>
      </c>
      <c r="AMA9" s="296" t="s">
        <v>1531</v>
      </c>
      <c r="AMB9" s="544" t="s">
        <v>1530</v>
      </c>
      <c r="AMC9" s="544"/>
      <c r="AMD9" s="544"/>
      <c r="AME9" s="544"/>
      <c r="AMF9" s="297" t="s">
        <v>186</v>
      </c>
      <c r="AMG9" s="182">
        <v>1</v>
      </c>
      <c r="AMH9" s="182">
        <v>167.32</v>
      </c>
      <c r="AMI9" s="296" t="s">
        <v>1531</v>
      </c>
      <c r="AMJ9" s="544" t="s">
        <v>1530</v>
      </c>
      <c r="AMK9" s="544"/>
      <c r="AML9" s="544"/>
      <c r="AMM9" s="544"/>
      <c r="AMN9" s="297" t="s">
        <v>186</v>
      </c>
      <c r="AMO9" s="182">
        <v>1</v>
      </c>
      <c r="AMP9" s="182">
        <v>167.32</v>
      </c>
      <c r="AMQ9" s="296" t="s">
        <v>1531</v>
      </c>
      <c r="AMR9" s="544" t="s">
        <v>1530</v>
      </c>
      <c r="AMS9" s="544"/>
      <c r="AMT9" s="544"/>
      <c r="AMU9" s="544"/>
      <c r="AMV9" s="297" t="s">
        <v>186</v>
      </c>
      <c r="AMW9" s="182">
        <v>1</v>
      </c>
      <c r="AMX9" s="182">
        <v>167.32</v>
      </c>
      <c r="AMY9" s="296" t="s">
        <v>1531</v>
      </c>
      <c r="AMZ9" s="544" t="s">
        <v>1530</v>
      </c>
      <c r="ANA9" s="544"/>
      <c r="ANB9" s="544"/>
      <c r="ANC9" s="544"/>
      <c r="AND9" s="297" t="s">
        <v>186</v>
      </c>
      <c r="ANE9" s="182">
        <v>1</v>
      </c>
      <c r="ANF9" s="182">
        <v>167.32</v>
      </c>
      <c r="ANG9" s="296" t="s">
        <v>1531</v>
      </c>
      <c r="ANH9" s="544" t="s">
        <v>1530</v>
      </c>
      <c r="ANI9" s="544"/>
      <c r="ANJ9" s="544"/>
      <c r="ANK9" s="544"/>
      <c r="ANL9" s="297" t="s">
        <v>186</v>
      </c>
      <c r="ANM9" s="182">
        <v>1</v>
      </c>
      <c r="ANN9" s="182">
        <v>167.32</v>
      </c>
      <c r="ANO9" s="296" t="s">
        <v>1531</v>
      </c>
      <c r="ANP9" s="544" t="s">
        <v>1530</v>
      </c>
      <c r="ANQ9" s="544"/>
      <c r="ANR9" s="544"/>
      <c r="ANS9" s="544"/>
      <c r="ANT9" s="297" t="s">
        <v>186</v>
      </c>
      <c r="ANU9" s="182">
        <v>1</v>
      </c>
      <c r="ANV9" s="182">
        <v>167.32</v>
      </c>
      <c r="ANW9" s="296" t="s">
        <v>1531</v>
      </c>
      <c r="ANX9" s="544" t="s">
        <v>1530</v>
      </c>
      <c r="ANY9" s="544"/>
      <c r="ANZ9" s="544"/>
      <c r="AOA9" s="544"/>
      <c r="AOB9" s="297" t="s">
        <v>186</v>
      </c>
      <c r="AOC9" s="182">
        <v>1</v>
      </c>
      <c r="AOD9" s="182">
        <v>167.32</v>
      </c>
      <c r="AOE9" s="296" t="s">
        <v>1531</v>
      </c>
      <c r="AOF9" s="544" t="s">
        <v>1530</v>
      </c>
      <c r="AOG9" s="544"/>
      <c r="AOH9" s="544"/>
      <c r="AOI9" s="544"/>
      <c r="AOJ9" s="297" t="s">
        <v>186</v>
      </c>
      <c r="AOK9" s="182">
        <v>1</v>
      </c>
      <c r="AOL9" s="182">
        <v>167.32</v>
      </c>
      <c r="AOM9" s="296" t="s">
        <v>1531</v>
      </c>
      <c r="AON9" s="544" t="s">
        <v>1530</v>
      </c>
      <c r="AOO9" s="544"/>
      <c r="AOP9" s="544"/>
      <c r="AOQ9" s="544"/>
      <c r="AOR9" s="297" t="s">
        <v>186</v>
      </c>
      <c r="AOS9" s="182">
        <v>1</v>
      </c>
      <c r="AOT9" s="182">
        <v>167.32</v>
      </c>
      <c r="AOU9" s="296" t="s">
        <v>1531</v>
      </c>
      <c r="AOV9" s="544" t="s">
        <v>1530</v>
      </c>
      <c r="AOW9" s="544"/>
      <c r="AOX9" s="544"/>
      <c r="AOY9" s="544"/>
      <c r="AOZ9" s="297" t="s">
        <v>186</v>
      </c>
      <c r="APA9" s="182">
        <v>1</v>
      </c>
      <c r="APB9" s="182">
        <v>167.32</v>
      </c>
      <c r="APC9" s="296" t="s">
        <v>1531</v>
      </c>
      <c r="APD9" s="544" t="s">
        <v>1530</v>
      </c>
      <c r="APE9" s="544"/>
      <c r="APF9" s="544"/>
      <c r="APG9" s="544"/>
      <c r="APH9" s="297" t="s">
        <v>186</v>
      </c>
      <c r="API9" s="182">
        <v>1</v>
      </c>
      <c r="APJ9" s="182">
        <v>167.32</v>
      </c>
      <c r="APK9" s="296" t="s">
        <v>1531</v>
      </c>
      <c r="APL9" s="544" t="s">
        <v>1530</v>
      </c>
      <c r="APM9" s="544"/>
      <c r="APN9" s="544"/>
      <c r="APO9" s="544"/>
      <c r="APP9" s="297" t="s">
        <v>186</v>
      </c>
      <c r="APQ9" s="182">
        <v>1</v>
      </c>
      <c r="APR9" s="182">
        <v>167.32</v>
      </c>
      <c r="APS9" s="296" t="s">
        <v>1531</v>
      </c>
      <c r="APT9" s="544" t="s">
        <v>1530</v>
      </c>
      <c r="APU9" s="544"/>
      <c r="APV9" s="544"/>
      <c r="APW9" s="544"/>
      <c r="APX9" s="297" t="s">
        <v>186</v>
      </c>
      <c r="APY9" s="182">
        <v>1</v>
      </c>
      <c r="APZ9" s="182">
        <v>167.32</v>
      </c>
      <c r="AQA9" s="296" t="s">
        <v>1531</v>
      </c>
      <c r="AQB9" s="544" t="s">
        <v>1530</v>
      </c>
      <c r="AQC9" s="544"/>
      <c r="AQD9" s="544"/>
      <c r="AQE9" s="544"/>
      <c r="AQF9" s="297" t="s">
        <v>186</v>
      </c>
      <c r="AQG9" s="182">
        <v>1</v>
      </c>
      <c r="AQH9" s="182">
        <v>167.32</v>
      </c>
      <c r="AQI9" s="296" t="s">
        <v>1531</v>
      </c>
      <c r="AQJ9" s="544" t="s">
        <v>1530</v>
      </c>
      <c r="AQK9" s="544"/>
      <c r="AQL9" s="544"/>
      <c r="AQM9" s="544"/>
      <c r="AQN9" s="297" t="s">
        <v>186</v>
      </c>
      <c r="AQO9" s="182">
        <v>1</v>
      </c>
      <c r="AQP9" s="182">
        <v>167.32</v>
      </c>
      <c r="AQQ9" s="296" t="s">
        <v>1531</v>
      </c>
      <c r="AQR9" s="544" t="s">
        <v>1530</v>
      </c>
      <c r="AQS9" s="544"/>
      <c r="AQT9" s="544"/>
      <c r="AQU9" s="544"/>
      <c r="AQV9" s="297" t="s">
        <v>186</v>
      </c>
      <c r="AQW9" s="182">
        <v>1</v>
      </c>
      <c r="AQX9" s="182">
        <v>167.32</v>
      </c>
      <c r="AQY9" s="296" t="s">
        <v>1531</v>
      </c>
      <c r="AQZ9" s="544" t="s">
        <v>1530</v>
      </c>
      <c r="ARA9" s="544"/>
      <c r="ARB9" s="544"/>
      <c r="ARC9" s="544"/>
      <c r="ARD9" s="297" t="s">
        <v>186</v>
      </c>
      <c r="ARE9" s="182">
        <v>1</v>
      </c>
      <c r="ARF9" s="182">
        <v>167.32</v>
      </c>
      <c r="ARG9" s="296" t="s">
        <v>1531</v>
      </c>
      <c r="ARH9" s="544" t="s">
        <v>1530</v>
      </c>
      <c r="ARI9" s="544"/>
      <c r="ARJ9" s="544"/>
      <c r="ARK9" s="544"/>
      <c r="ARL9" s="297" t="s">
        <v>186</v>
      </c>
      <c r="ARM9" s="182">
        <v>1</v>
      </c>
      <c r="ARN9" s="182">
        <v>167.32</v>
      </c>
      <c r="ARO9" s="296" t="s">
        <v>1531</v>
      </c>
      <c r="ARP9" s="544" t="s">
        <v>1530</v>
      </c>
      <c r="ARQ9" s="544"/>
      <c r="ARR9" s="544"/>
      <c r="ARS9" s="544"/>
      <c r="ART9" s="297" t="s">
        <v>186</v>
      </c>
      <c r="ARU9" s="182">
        <v>1</v>
      </c>
      <c r="ARV9" s="182">
        <v>167.32</v>
      </c>
      <c r="ARW9" s="296" t="s">
        <v>1531</v>
      </c>
      <c r="ARX9" s="544" t="s">
        <v>1530</v>
      </c>
      <c r="ARY9" s="544"/>
      <c r="ARZ9" s="544"/>
      <c r="ASA9" s="544"/>
      <c r="ASB9" s="297" t="s">
        <v>186</v>
      </c>
      <c r="ASC9" s="182">
        <v>1</v>
      </c>
      <c r="ASD9" s="182">
        <v>167.32</v>
      </c>
      <c r="ASE9" s="296" t="s">
        <v>1531</v>
      </c>
      <c r="ASF9" s="544" t="s">
        <v>1530</v>
      </c>
      <c r="ASG9" s="544"/>
      <c r="ASH9" s="544"/>
      <c r="ASI9" s="544"/>
      <c r="ASJ9" s="297" t="s">
        <v>186</v>
      </c>
      <c r="ASK9" s="182">
        <v>1</v>
      </c>
      <c r="ASL9" s="182">
        <v>167.32</v>
      </c>
      <c r="ASM9" s="296" t="s">
        <v>1531</v>
      </c>
      <c r="ASN9" s="544" t="s">
        <v>1530</v>
      </c>
      <c r="ASO9" s="544"/>
      <c r="ASP9" s="544"/>
      <c r="ASQ9" s="544"/>
      <c r="ASR9" s="297" t="s">
        <v>186</v>
      </c>
      <c r="ASS9" s="182">
        <v>1</v>
      </c>
      <c r="AST9" s="182">
        <v>167.32</v>
      </c>
      <c r="ASU9" s="296" t="s">
        <v>1531</v>
      </c>
      <c r="ASV9" s="544" t="s">
        <v>1530</v>
      </c>
      <c r="ASW9" s="544"/>
      <c r="ASX9" s="544"/>
      <c r="ASY9" s="544"/>
      <c r="ASZ9" s="297" t="s">
        <v>186</v>
      </c>
      <c r="ATA9" s="182">
        <v>1</v>
      </c>
      <c r="ATB9" s="182">
        <v>167.32</v>
      </c>
      <c r="ATC9" s="296" t="s">
        <v>1531</v>
      </c>
      <c r="ATD9" s="544" t="s">
        <v>1530</v>
      </c>
      <c r="ATE9" s="544"/>
      <c r="ATF9" s="544"/>
      <c r="ATG9" s="544"/>
      <c r="ATH9" s="297" t="s">
        <v>186</v>
      </c>
      <c r="ATI9" s="182">
        <v>1</v>
      </c>
      <c r="ATJ9" s="182">
        <v>167.32</v>
      </c>
      <c r="ATK9" s="296" t="s">
        <v>1531</v>
      </c>
      <c r="ATL9" s="544" t="s">
        <v>1530</v>
      </c>
      <c r="ATM9" s="544"/>
      <c r="ATN9" s="544"/>
      <c r="ATO9" s="544"/>
      <c r="ATP9" s="297" t="s">
        <v>186</v>
      </c>
      <c r="ATQ9" s="182">
        <v>1</v>
      </c>
      <c r="ATR9" s="182">
        <v>167.32</v>
      </c>
      <c r="ATS9" s="296" t="s">
        <v>1531</v>
      </c>
      <c r="ATT9" s="544" t="s">
        <v>1530</v>
      </c>
      <c r="ATU9" s="544"/>
      <c r="ATV9" s="544"/>
      <c r="ATW9" s="544"/>
      <c r="ATX9" s="297" t="s">
        <v>186</v>
      </c>
      <c r="ATY9" s="182">
        <v>1</v>
      </c>
      <c r="ATZ9" s="182">
        <v>167.32</v>
      </c>
      <c r="AUA9" s="296" t="s">
        <v>1531</v>
      </c>
      <c r="AUB9" s="544" t="s">
        <v>1530</v>
      </c>
      <c r="AUC9" s="544"/>
      <c r="AUD9" s="544"/>
      <c r="AUE9" s="544"/>
      <c r="AUF9" s="297" t="s">
        <v>186</v>
      </c>
      <c r="AUG9" s="182">
        <v>1</v>
      </c>
      <c r="AUH9" s="182">
        <v>167.32</v>
      </c>
      <c r="AUI9" s="296" t="s">
        <v>1531</v>
      </c>
      <c r="AUJ9" s="544" t="s">
        <v>1530</v>
      </c>
      <c r="AUK9" s="544"/>
      <c r="AUL9" s="544"/>
      <c r="AUM9" s="544"/>
      <c r="AUN9" s="297" t="s">
        <v>186</v>
      </c>
      <c r="AUO9" s="182">
        <v>1</v>
      </c>
      <c r="AUP9" s="182">
        <v>167.32</v>
      </c>
      <c r="AUQ9" s="296" t="s">
        <v>1531</v>
      </c>
      <c r="AUR9" s="544" t="s">
        <v>1530</v>
      </c>
      <c r="AUS9" s="544"/>
      <c r="AUT9" s="544"/>
      <c r="AUU9" s="544"/>
      <c r="AUV9" s="297" t="s">
        <v>186</v>
      </c>
      <c r="AUW9" s="182">
        <v>1</v>
      </c>
      <c r="AUX9" s="182">
        <v>167.32</v>
      </c>
      <c r="AUY9" s="296" t="s">
        <v>1531</v>
      </c>
      <c r="AUZ9" s="544" t="s">
        <v>1530</v>
      </c>
      <c r="AVA9" s="544"/>
      <c r="AVB9" s="544"/>
      <c r="AVC9" s="544"/>
      <c r="AVD9" s="297" t="s">
        <v>186</v>
      </c>
      <c r="AVE9" s="182">
        <v>1</v>
      </c>
      <c r="AVF9" s="182">
        <v>167.32</v>
      </c>
      <c r="AVG9" s="296" t="s">
        <v>1531</v>
      </c>
      <c r="AVH9" s="544" t="s">
        <v>1530</v>
      </c>
      <c r="AVI9" s="544"/>
      <c r="AVJ9" s="544"/>
      <c r="AVK9" s="544"/>
      <c r="AVL9" s="297" t="s">
        <v>186</v>
      </c>
      <c r="AVM9" s="182">
        <v>1</v>
      </c>
      <c r="AVN9" s="182">
        <v>167.32</v>
      </c>
      <c r="AVO9" s="296" t="s">
        <v>1531</v>
      </c>
      <c r="AVP9" s="544" t="s">
        <v>1530</v>
      </c>
      <c r="AVQ9" s="544"/>
      <c r="AVR9" s="544"/>
      <c r="AVS9" s="544"/>
      <c r="AVT9" s="297" t="s">
        <v>186</v>
      </c>
      <c r="AVU9" s="182">
        <v>1</v>
      </c>
      <c r="AVV9" s="182">
        <v>167.32</v>
      </c>
      <c r="AVW9" s="296" t="s">
        <v>1531</v>
      </c>
      <c r="AVX9" s="544" t="s">
        <v>1530</v>
      </c>
      <c r="AVY9" s="544"/>
      <c r="AVZ9" s="544"/>
      <c r="AWA9" s="544"/>
      <c r="AWB9" s="297" t="s">
        <v>186</v>
      </c>
      <c r="AWC9" s="182">
        <v>1</v>
      </c>
      <c r="AWD9" s="182">
        <v>167.32</v>
      </c>
      <c r="AWE9" s="296" t="s">
        <v>1531</v>
      </c>
      <c r="AWF9" s="544" t="s">
        <v>1530</v>
      </c>
      <c r="AWG9" s="544"/>
      <c r="AWH9" s="544"/>
      <c r="AWI9" s="544"/>
      <c r="AWJ9" s="297" t="s">
        <v>186</v>
      </c>
      <c r="AWK9" s="182">
        <v>1</v>
      </c>
      <c r="AWL9" s="182">
        <v>167.32</v>
      </c>
      <c r="AWM9" s="296" t="s">
        <v>1531</v>
      </c>
      <c r="AWN9" s="544" t="s">
        <v>1530</v>
      </c>
      <c r="AWO9" s="544"/>
      <c r="AWP9" s="544"/>
      <c r="AWQ9" s="544"/>
      <c r="AWR9" s="297" t="s">
        <v>186</v>
      </c>
      <c r="AWS9" s="182">
        <v>1</v>
      </c>
      <c r="AWT9" s="182">
        <v>167.32</v>
      </c>
      <c r="AWU9" s="296" t="s">
        <v>1531</v>
      </c>
      <c r="AWV9" s="544" t="s">
        <v>1530</v>
      </c>
      <c r="AWW9" s="544"/>
      <c r="AWX9" s="544"/>
      <c r="AWY9" s="544"/>
      <c r="AWZ9" s="297" t="s">
        <v>186</v>
      </c>
      <c r="AXA9" s="182">
        <v>1</v>
      </c>
      <c r="AXB9" s="182">
        <v>167.32</v>
      </c>
      <c r="AXC9" s="296" t="s">
        <v>1531</v>
      </c>
      <c r="AXD9" s="544" t="s">
        <v>1530</v>
      </c>
      <c r="AXE9" s="544"/>
      <c r="AXF9" s="544"/>
      <c r="AXG9" s="544"/>
      <c r="AXH9" s="297" t="s">
        <v>186</v>
      </c>
      <c r="AXI9" s="182">
        <v>1</v>
      </c>
      <c r="AXJ9" s="182">
        <v>167.32</v>
      </c>
      <c r="AXK9" s="296" t="s">
        <v>1531</v>
      </c>
      <c r="AXL9" s="544" t="s">
        <v>1530</v>
      </c>
      <c r="AXM9" s="544"/>
      <c r="AXN9" s="544"/>
      <c r="AXO9" s="544"/>
      <c r="AXP9" s="297" t="s">
        <v>186</v>
      </c>
      <c r="AXQ9" s="182">
        <v>1</v>
      </c>
      <c r="AXR9" s="182">
        <v>167.32</v>
      </c>
      <c r="AXS9" s="296" t="s">
        <v>1531</v>
      </c>
      <c r="AXT9" s="544" t="s">
        <v>1530</v>
      </c>
      <c r="AXU9" s="544"/>
      <c r="AXV9" s="544"/>
      <c r="AXW9" s="544"/>
      <c r="AXX9" s="297" t="s">
        <v>186</v>
      </c>
      <c r="AXY9" s="182">
        <v>1</v>
      </c>
      <c r="AXZ9" s="182">
        <v>167.32</v>
      </c>
      <c r="AYA9" s="296" t="s">
        <v>1531</v>
      </c>
      <c r="AYB9" s="544" t="s">
        <v>1530</v>
      </c>
      <c r="AYC9" s="544"/>
      <c r="AYD9" s="544"/>
      <c r="AYE9" s="544"/>
      <c r="AYF9" s="297" t="s">
        <v>186</v>
      </c>
      <c r="AYG9" s="182">
        <v>1</v>
      </c>
      <c r="AYH9" s="182">
        <v>167.32</v>
      </c>
      <c r="AYI9" s="296" t="s">
        <v>1531</v>
      </c>
      <c r="AYJ9" s="544" t="s">
        <v>1530</v>
      </c>
      <c r="AYK9" s="544"/>
      <c r="AYL9" s="544"/>
      <c r="AYM9" s="544"/>
      <c r="AYN9" s="297" t="s">
        <v>186</v>
      </c>
      <c r="AYO9" s="182">
        <v>1</v>
      </c>
      <c r="AYP9" s="182">
        <v>167.32</v>
      </c>
      <c r="AYQ9" s="296" t="s">
        <v>1531</v>
      </c>
      <c r="AYR9" s="544" t="s">
        <v>1530</v>
      </c>
      <c r="AYS9" s="544"/>
      <c r="AYT9" s="544"/>
      <c r="AYU9" s="544"/>
      <c r="AYV9" s="297" t="s">
        <v>186</v>
      </c>
      <c r="AYW9" s="182">
        <v>1</v>
      </c>
      <c r="AYX9" s="182">
        <v>167.32</v>
      </c>
      <c r="AYY9" s="296" t="s">
        <v>1531</v>
      </c>
      <c r="AYZ9" s="544" t="s">
        <v>1530</v>
      </c>
      <c r="AZA9" s="544"/>
      <c r="AZB9" s="544"/>
      <c r="AZC9" s="544"/>
      <c r="AZD9" s="297" t="s">
        <v>186</v>
      </c>
      <c r="AZE9" s="182">
        <v>1</v>
      </c>
      <c r="AZF9" s="182">
        <v>167.32</v>
      </c>
      <c r="AZG9" s="296" t="s">
        <v>1531</v>
      </c>
      <c r="AZH9" s="544" t="s">
        <v>1530</v>
      </c>
      <c r="AZI9" s="544"/>
      <c r="AZJ9" s="544"/>
      <c r="AZK9" s="544"/>
      <c r="AZL9" s="297" t="s">
        <v>186</v>
      </c>
      <c r="AZM9" s="182">
        <v>1</v>
      </c>
      <c r="AZN9" s="182">
        <v>167.32</v>
      </c>
      <c r="AZO9" s="296" t="s">
        <v>1531</v>
      </c>
      <c r="AZP9" s="544" t="s">
        <v>1530</v>
      </c>
      <c r="AZQ9" s="544"/>
      <c r="AZR9" s="544"/>
      <c r="AZS9" s="544"/>
      <c r="AZT9" s="297" t="s">
        <v>186</v>
      </c>
      <c r="AZU9" s="182">
        <v>1</v>
      </c>
      <c r="AZV9" s="182">
        <v>167.32</v>
      </c>
      <c r="AZW9" s="296" t="s">
        <v>1531</v>
      </c>
      <c r="AZX9" s="544" t="s">
        <v>1530</v>
      </c>
      <c r="AZY9" s="544"/>
      <c r="AZZ9" s="544"/>
      <c r="BAA9" s="544"/>
      <c r="BAB9" s="297" t="s">
        <v>186</v>
      </c>
      <c r="BAC9" s="182">
        <v>1</v>
      </c>
      <c r="BAD9" s="182">
        <v>167.32</v>
      </c>
      <c r="BAE9" s="296" t="s">
        <v>1531</v>
      </c>
      <c r="BAF9" s="544" t="s">
        <v>1530</v>
      </c>
      <c r="BAG9" s="544"/>
      <c r="BAH9" s="544"/>
      <c r="BAI9" s="544"/>
      <c r="BAJ9" s="297" t="s">
        <v>186</v>
      </c>
      <c r="BAK9" s="182">
        <v>1</v>
      </c>
      <c r="BAL9" s="182">
        <v>167.32</v>
      </c>
      <c r="BAM9" s="296" t="s">
        <v>1531</v>
      </c>
      <c r="BAN9" s="544" t="s">
        <v>1530</v>
      </c>
      <c r="BAO9" s="544"/>
      <c r="BAP9" s="544"/>
      <c r="BAQ9" s="544"/>
      <c r="BAR9" s="297" t="s">
        <v>186</v>
      </c>
      <c r="BAS9" s="182">
        <v>1</v>
      </c>
      <c r="BAT9" s="182">
        <v>167.32</v>
      </c>
      <c r="BAU9" s="296" t="s">
        <v>1531</v>
      </c>
      <c r="BAV9" s="544" t="s">
        <v>1530</v>
      </c>
      <c r="BAW9" s="544"/>
      <c r="BAX9" s="544"/>
      <c r="BAY9" s="544"/>
      <c r="BAZ9" s="297" t="s">
        <v>186</v>
      </c>
      <c r="BBA9" s="182">
        <v>1</v>
      </c>
      <c r="BBB9" s="182">
        <v>167.32</v>
      </c>
      <c r="BBC9" s="296" t="s">
        <v>1531</v>
      </c>
      <c r="BBD9" s="544" t="s">
        <v>1530</v>
      </c>
      <c r="BBE9" s="544"/>
      <c r="BBF9" s="544"/>
      <c r="BBG9" s="544"/>
      <c r="BBH9" s="297" t="s">
        <v>186</v>
      </c>
      <c r="BBI9" s="182">
        <v>1</v>
      </c>
      <c r="BBJ9" s="182">
        <v>167.32</v>
      </c>
      <c r="BBK9" s="296" t="s">
        <v>1531</v>
      </c>
      <c r="BBL9" s="544" t="s">
        <v>1530</v>
      </c>
      <c r="BBM9" s="544"/>
      <c r="BBN9" s="544"/>
      <c r="BBO9" s="544"/>
      <c r="BBP9" s="297" t="s">
        <v>186</v>
      </c>
      <c r="BBQ9" s="182">
        <v>1</v>
      </c>
      <c r="BBR9" s="182">
        <v>167.32</v>
      </c>
      <c r="BBS9" s="296" t="s">
        <v>1531</v>
      </c>
      <c r="BBT9" s="544" t="s">
        <v>1530</v>
      </c>
      <c r="BBU9" s="544"/>
      <c r="BBV9" s="544"/>
      <c r="BBW9" s="544"/>
      <c r="BBX9" s="297" t="s">
        <v>186</v>
      </c>
      <c r="BBY9" s="182">
        <v>1</v>
      </c>
      <c r="BBZ9" s="182">
        <v>167.32</v>
      </c>
      <c r="BCA9" s="296" t="s">
        <v>1531</v>
      </c>
      <c r="BCB9" s="544" t="s">
        <v>1530</v>
      </c>
      <c r="BCC9" s="544"/>
      <c r="BCD9" s="544"/>
      <c r="BCE9" s="544"/>
      <c r="BCF9" s="297" t="s">
        <v>186</v>
      </c>
      <c r="BCG9" s="182">
        <v>1</v>
      </c>
      <c r="BCH9" s="182">
        <v>167.32</v>
      </c>
      <c r="BCI9" s="296" t="s">
        <v>1531</v>
      </c>
      <c r="BCJ9" s="544" t="s">
        <v>1530</v>
      </c>
      <c r="BCK9" s="544"/>
      <c r="BCL9" s="544"/>
      <c r="BCM9" s="544"/>
      <c r="BCN9" s="297" t="s">
        <v>186</v>
      </c>
      <c r="BCO9" s="182">
        <v>1</v>
      </c>
      <c r="BCP9" s="182">
        <v>167.32</v>
      </c>
      <c r="BCQ9" s="296" t="s">
        <v>1531</v>
      </c>
      <c r="BCR9" s="544" t="s">
        <v>1530</v>
      </c>
      <c r="BCS9" s="544"/>
      <c r="BCT9" s="544"/>
      <c r="BCU9" s="544"/>
      <c r="BCV9" s="297" t="s">
        <v>186</v>
      </c>
      <c r="BCW9" s="182">
        <v>1</v>
      </c>
      <c r="BCX9" s="182">
        <v>167.32</v>
      </c>
      <c r="BCY9" s="296" t="s">
        <v>1531</v>
      </c>
      <c r="BCZ9" s="544" t="s">
        <v>1530</v>
      </c>
      <c r="BDA9" s="544"/>
      <c r="BDB9" s="544"/>
      <c r="BDC9" s="544"/>
      <c r="BDD9" s="297" t="s">
        <v>186</v>
      </c>
      <c r="BDE9" s="182">
        <v>1</v>
      </c>
      <c r="BDF9" s="182">
        <v>167.32</v>
      </c>
      <c r="BDG9" s="296" t="s">
        <v>1531</v>
      </c>
      <c r="BDH9" s="544" t="s">
        <v>1530</v>
      </c>
      <c r="BDI9" s="544"/>
      <c r="BDJ9" s="544"/>
      <c r="BDK9" s="544"/>
      <c r="BDL9" s="297" t="s">
        <v>186</v>
      </c>
      <c r="BDM9" s="182">
        <v>1</v>
      </c>
      <c r="BDN9" s="182">
        <v>167.32</v>
      </c>
      <c r="BDO9" s="296" t="s">
        <v>1531</v>
      </c>
      <c r="BDP9" s="544" t="s">
        <v>1530</v>
      </c>
      <c r="BDQ9" s="544"/>
      <c r="BDR9" s="544"/>
      <c r="BDS9" s="544"/>
      <c r="BDT9" s="297" t="s">
        <v>186</v>
      </c>
      <c r="BDU9" s="182">
        <v>1</v>
      </c>
      <c r="BDV9" s="182">
        <v>167.32</v>
      </c>
      <c r="BDW9" s="296" t="s">
        <v>1531</v>
      </c>
      <c r="BDX9" s="544" t="s">
        <v>1530</v>
      </c>
      <c r="BDY9" s="544"/>
      <c r="BDZ9" s="544"/>
      <c r="BEA9" s="544"/>
      <c r="BEB9" s="297" t="s">
        <v>186</v>
      </c>
      <c r="BEC9" s="182">
        <v>1</v>
      </c>
      <c r="BED9" s="182">
        <v>167.32</v>
      </c>
      <c r="BEE9" s="296" t="s">
        <v>1531</v>
      </c>
      <c r="BEF9" s="544" t="s">
        <v>1530</v>
      </c>
      <c r="BEG9" s="544"/>
      <c r="BEH9" s="544"/>
      <c r="BEI9" s="544"/>
      <c r="BEJ9" s="297" t="s">
        <v>186</v>
      </c>
      <c r="BEK9" s="182">
        <v>1</v>
      </c>
      <c r="BEL9" s="182">
        <v>167.32</v>
      </c>
      <c r="BEM9" s="296" t="s">
        <v>1531</v>
      </c>
      <c r="BEN9" s="544" t="s">
        <v>1530</v>
      </c>
      <c r="BEO9" s="544"/>
      <c r="BEP9" s="544"/>
      <c r="BEQ9" s="544"/>
      <c r="BER9" s="297" t="s">
        <v>186</v>
      </c>
      <c r="BES9" s="182">
        <v>1</v>
      </c>
      <c r="BET9" s="182">
        <v>167.32</v>
      </c>
      <c r="BEU9" s="296" t="s">
        <v>1531</v>
      </c>
      <c r="BEV9" s="544" t="s">
        <v>1530</v>
      </c>
      <c r="BEW9" s="544"/>
      <c r="BEX9" s="544"/>
      <c r="BEY9" s="544"/>
      <c r="BEZ9" s="297" t="s">
        <v>186</v>
      </c>
      <c r="BFA9" s="182">
        <v>1</v>
      </c>
      <c r="BFB9" s="182">
        <v>167.32</v>
      </c>
      <c r="BFC9" s="296" t="s">
        <v>1531</v>
      </c>
      <c r="BFD9" s="544" t="s">
        <v>1530</v>
      </c>
      <c r="BFE9" s="544"/>
      <c r="BFF9" s="544"/>
      <c r="BFG9" s="544"/>
      <c r="BFH9" s="297" t="s">
        <v>186</v>
      </c>
      <c r="BFI9" s="182">
        <v>1</v>
      </c>
      <c r="BFJ9" s="182">
        <v>167.32</v>
      </c>
      <c r="BFK9" s="296" t="s">
        <v>1531</v>
      </c>
      <c r="BFL9" s="544" t="s">
        <v>1530</v>
      </c>
      <c r="BFM9" s="544"/>
      <c r="BFN9" s="544"/>
      <c r="BFO9" s="544"/>
      <c r="BFP9" s="297" t="s">
        <v>186</v>
      </c>
      <c r="BFQ9" s="182">
        <v>1</v>
      </c>
      <c r="BFR9" s="182">
        <v>167.32</v>
      </c>
      <c r="BFS9" s="296" t="s">
        <v>1531</v>
      </c>
      <c r="BFT9" s="544" t="s">
        <v>1530</v>
      </c>
      <c r="BFU9" s="544"/>
      <c r="BFV9" s="544"/>
      <c r="BFW9" s="544"/>
      <c r="BFX9" s="297" t="s">
        <v>186</v>
      </c>
      <c r="BFY9" s="182">
        <v>1</v>
      </c>
      <c r="BFZ9" s="182">
        <v>167.32</v>
      </c>
      <c r="BGA9" s="296" t="s">
        <v>1531</v>
      </c>
      <c r="BGB9" s="544" t="s">
        <v>1530</v>
      </c>
      <c r="BGC9" s="544"/>
      <c r="BGD9" s="544"/>
      <c r="BGE9" s="544"/>
      <c r="BGF9" s="297" t="s">
        <v>186</v>
      </c>
      <c r="BGG9" s="182">
        <v>1</v>
      </c>
      <c r="BGH9" s="182">
        <v>167.32</v>
      </c>
      <c r="BGI9" s="296" t="s">
        <v>1531</v>
      </c>
      <c r="BGJ9" s="544" t="s">
        <v>1530</v>
      </c>
      <c r="BGK9" s="544"/>
      <c r="BGL9" s="544"/>
      <c r="BGM9" s="544"/>
      <c r="BGN9" s="297" t="s">
        <v>186</v>
      </c>
      <c r="BGO9" s="182">
        <v>1</v>
      </c>
      <c r="BGP9" s="182">
        <v>167.32</v>
      </c>
      <c r="BGQ9" s="296" t="s">
        <v>1531</v>
      </c>
      <c r="BGR9" s="544" t="s">
        <v>1530</v>
      </c>
      <c r="BGS9" s="544"/>
      <c r="BGT9" s="544"/>
      <c r="BGU9" s="544"/>
      <c r="BGV9" s="297" t="s">
        <v>186</v>
      </c>
      <c r="BGW9" s="182">
        <v>1</v>
      </c>
      <c r="BGX9" s="182">
        <v>167.32</v>
      </c>
      <c r="BGY9" s="296" t="s">
        <v>1531</v>
      </c>
      <c r="BGZ9" s="544" t="s">
        <v>1530</v>
      </c>
      <c r="BHA9" s="544"/>
      <c r="BHB9" s="544"/>
      <c r="BHC9" s="544"/>
      <c r="BHD9" s="297" t="s">
        <v>186</v>
      </c>
      <c r="BHE9" s="182">
        <v>1</v>
      </c>
      <c r="BHF9" s="182">
        <v>167.32</v>
      </c>
      <c r="BHG9" s="296" t="s">
        <v>1531</v>
      </c>
      <c r="BHH9" s="544" t="s">
        <v>1530</v>
      </c>
      <c r="BHI9" s="544"/>
      <c r="BHJ9" s="544"/>
      <c r="BHK9" s="544"/>
      <c r="BHL9" s="297" t="s">
        <v>186</v>
      </c>
      <c r="BHM9" s="182">
        <v>1</v>
      </c>
      <c r="BHN9" s="182">
        <v>167.32</v>
      </c>
      <c r="BHO9" s="296" t="s">
        <v>1531</v>
      </c>
      <c r="BHP9" s="544" t="s">
        <v>1530</v>
      </c>
      <c r="BHQ9" s="544"/>
      <c r="BHR9" s="544"/>
      <c r="BHS9" s="544"/>
      <c r="BHT9" s="297" t="s">
        <v>186</v>
      </c>
      <c r="BHU9" s="182">
        <v>1</v>
      </c>
      <c r="BHV9" s="182">
        <v>167.32</v>
      </c>
      <c r="BHW9" s="296" t="s">
        <v>1531</v>
      </c>
      <c r="BHX9" s="544" t="s">
        <v>1530</v>
      </c>
      <c r="BHY9" s="544"/>
      <c r="BHZ9" s="544"/>
      <c r="BIA9" s="544"/>
      <c r="BIB9" s="297" t="s">
        <v>186</v>
      </c>
      <c r="BIC9" s="182">
        <v>1</v>
      </c>
      <c r="BID9" s="182">
        <v>167.32</v>
      </c>
      <c r="BIE9" s="296" t="s">
        <v>1531</v>
      </c>
      <c r="BIF9" s="544" t="s">
        <v>1530</v>
      </c>
      <c r="BIG9" s="544"/>
      <c r="BIH9" s="544"/>
      <c r="BII9" s="544"/>
      <c r="BIJ9" s="297" t="s">
        <v>186</v>
      </c>
      <c r="BIK9" s="182">
        <v>1</v>
      </c>
      <c r="BIL9" s="182">
        <v>167.32</v>
      </c>
      <c r="BIM9" s="296" t="s">
        <v>1531</v>
      </c>
      <c r="BIN9" s="544" t="s">
        <v>1530</v>
      </c>
      <c r="BIO9" s="544"/>
      <c r="BIP9" s="544"/>
      <c r="BIQ9" s="544"/>
      <c r="BIR9" s="297" t="s">
        <v>186</v>
      </c>
      <c r="BIS9" s="182">
        <v>1</v>
      </c>
      <c r="BIT9" s="182">
        <v>167.32</v>
      </c>
      <c r="BIU9" s="296" t="s">
        <v>1531</v>
      </c>
      <c r="BIV9" s="544" t="s">
        <v>1530</v>
      </c>
      <c r="BIW9" s="544"/>
      <c r="BIX9" s="544"/>
      <c r="BIY9" s="544"/>
      <c r="BIZ9" s="297" t="s">
        <v>186</v>
      </c>
      <c r="BJA9" s="182">
        <v>1</v>
      </c>
      <c r="BJB9" s="182">
        <v>167.32</v>
      </c>
      <c r="BJC9" s="296" t="s">
        <v>1531</v>
      </c>
      <c r="BJD9" s="544" t="s">
        <v>1530</v>
      </c>
      <c r="BJE9" s="544"/>
      <c r="BJF9" s="544"/>
      <c r="BJG9" s="544"/>
      <c r="BJH9" s="297" t="s">
        <v>186</v>
      </c>
      <c r="BJI9" s="182">
        <v>1</v>
      </c>
      <c r="BJJ9" s="182">
        <v>167.32</v>
      </c>
      <c r="BJK9" s="296" t="s">
        <v>1531</v>
      </c>
      <c r="BJL9" s="544" t="s">
        <v>1530</v>
      </c>
      <c r="BJM9" s="544"/>
      <c r="BJN9" s="544"/>
      <c r="BJO9" s="544"/>
      <c r="BJP9" s="297" t="s">
        <v>186</v>
      </c>
      <c r="BJQ9" s="182">
        <v>1</v>
      </c>
      <c r="BJR9" s="182">
        <v>167.32</v>
      </c>
      <c r="BJS9" s="296" t="s">
        <v>1531</v>
      </c>
      <c r="BJT9" s="544" t="s">
        <v>1530</v>
      </c>
      <c r="BJU9" s="544"/>
      <c r="BJV9" s="544"/>
      <c r="BJW9" s="544"/>
      <c r="BJX9" s="297" t="s">
        <v>186</v>
      </c>
      <c r="BJY9" s="182">
        <v>1</v>
      </c>
      <c r="BJZ9" s="182">
        <v>167.32</v>
      </c>
      <c r="BKA9" s="296" t="s">
        <v>1531</v>
      </c>
      <c r="BKB9" s="544" t="s">
        <v>1530</v>
      </c>
      <c r="BKC9" s="544"/>
      <c r="BKD9" s="544"/>
      <c r="BKE9" s="544"/>
      <c r="BKF9" s="297" t="s">
        <v>186</v>
      </c>
      <c r="BKG9" s="182">
        <v>1</v>
      </c>
      <c r="BKH9" s="182">
        <v>167.32</v>
      </c>
      <c r="BKI9" s="296" t="s">
        <v>1531</v>
      </c>
      <c r="BKJ9" s="544" t="s">
        <v>1530</v>
      </c>
      <c r="BKK9" s="544"/>
      <c r="BKL9" s="544"/>
      <c r="BKM9" s="544"/>
      <c r="BKN9" s="297" t="s">
        <v>186</v>
      </c>
      <c r="BKO9" s="182">
        <v>1</v>
      </c>
      <c r="BKP9" s="182">
        <v>167.32</v>
      </c>
      <c r="BKQ9" s="296" t="s">
        <v>1531</v>
      </c>
      <c r="BKR9" s="544" t="s">
        <v>1530</v>
      </c>
      <c r="BKS9" s="544"/>
      <c r="BKT9" s="544"/>
      <c r="BKU9" s="544"/>
      <c r="BKV9" s="297" t="s">
        <v>186</v>
      </c>
      <c r="BKW9" s="182">
        <v>1</v>
      </c>
      <c r="BKX9" s="182">
        <v>167.32</v>
      </c>
      <c r="BKY9" s="296" t="s">
        <v>1531</v>
      </c>
      <c r="BKZ9" s="544" t="s">
        <v>1530</v>
      </c>
      <c r="BLA9" s="544"/>
      <c r="BLB9" s="544"/>
      <c r="BLC9" s="544"/>
      <c r="BLD9" s="297" t="s">
        <v>186</v>
      </c>
      <c r="BLE9" s="182">
        <v>1</v>
      </c>
      <c r="BLF9" s="182">
        <v>167.32</v>
      </c>
      <c r="BLG9" s="296" t="s">
        <v>1531</v>
      </c>
      <c r="BLH9" s="544" t="s">
        <v>1530</v>
      </c>
      <c r="BLI9" s="544"/>
      <c r="BLJ9" s="544"/>
      <c r="BLK9" s="544"/>
      <c r="BLL9" s="297" t="s">
        <v>186</v>
      </c>
      <c r="BLM9" s="182">
        <v>1</v>
      </c>
      <c r="BLN9" s="182">
        <v>167.32</v>
      </c>
      <c r="BLO9" s="296" t="s">
        <v>1531</v>
      </c>
      <c r="BLP9" s="544" t="s">
        <v>1530</v>
      </c>
      <c r="BLQ9" s="544"/>
      <c r="BLR9" s="544"/>
      <c r="BLS9" s="544"/>
      <c r="BLT9" s="297" t="s">
        <v>186</v>
      </c>
      <c r="BLU9" s="182">
        <v>1</v>
      </c>
      <c r="BLV9" s="182">
        <v>167.32</v>
      </c>
      <c r="BLW9" s="296" t="s">
        <v>1531</v>
      </c>
      <c r="BLX9" s="544" t="s">
        <v>1530</v>
      </c>
      <c r="BLY9" s="544"/>
      <c r="BLZ9" s="544"/>
      <c r="BMA9" s="544"/>
      <c r="BMB9" s="297" t="s">
        <v>186</v>
      </c>
      <c r="BMC9" s="182">
        <v>1</v>
      </c>
      <c r="BMD9" s="182">
        <v>167.32</v>
      </c>
      <c r="BME9" s="296" t="s">
        <v>1531</v>
      </c>
      <c r="BMF9" s="544" t="s">
        <v>1530</v>
      </c>
      <c r="BMG9" s="544"/>
      <c r="BMH9" s="544"/>
      <c r="BMI9" s="544"/>
      <c r="BMJ9" s="297" t="s">
        <v>186</v>
      </c>
      <c r="BMK9" s="182">
        <v>1</v>
      </c>
      <c r="BML9" s="182">
        <v>167.32</v>
      </c>
      <c r="BMM9" s="296" t="s">
        <v>1531</v>
      </c>
      <c r="BMN9" s="544" t="s">
        <v>1530</v>
      </c>
      <c r="BMO9" s="544"/>
      <c r="BMP9" s="544"/>
      <c r="BMQ9" s="544"/>
      <c r="BMR9" s="297" t="s">
        <v>186</v>
      </c>
      <c r="BMS9" s="182">
        <v>1</v>
      </c>
      <c r="BMT9" s="182">
        <v>167.32</v>
      </c>
      <c r="BMU9" s="296" t="s">
        <v>1531</v>
      </c>
      <c r="BMV9" s="544" t="s">
        <v>1530</v>
      </c>
      <c r="BMW9" s="544"/>
      <c r="BMX9" s="544"/>
      <c r="BMY9" s="544"/>
      <c r="BMZ9" s="297" t="s">
        <v>186</v>
      </c>
      <c r="BNA9" s="182">
        <v>1</v>
      </c>
      <c r="BNB9" s="182">
        <v>167.32</v>
      </c>
      <c r="BNC9" s="296" t="s">
        <v>1531</v>
      </c>
      <c r="BND9" s="544" t="s">
        <v>1530</v>
      </c>
      <c r="BNE9" s="544"/>
      <c r="BNF9" s="544"/>
      <c r="BNG9" s="544"/>
      <c r="BNH9" s="297" t="s">
        <v>186</v>
      </c>
      <c r="BNI9" s="182">
        <v>1</v>
      </c>
      <c r="BNJ9" s="182">
        <v>167.32</v>
      </c>
      <c r="BNK9" s="296" t="s">
        <v>1531</v>
      </c>
      <c r="BNL9" s="544" t="s">
        <v>1530</v>
      </c>
      <c r="BNM9" s="544"/>
      <c r="BNN9" s="544"/>
      <c r="BNO9" s="544"/>
      <c r="BNP9" s="297" t="s">
        <v>186</v>
      </c>
      <c r="BNQ9" s="182">
        <v>1</v>
      </c>
      <c r="BNR9" s="182">
        <v>167.32</v>
      </c>
      <c r="BNS9" s="296" t="s">
        <v>1531</v>
      </c>
      <c r="BNT9" s="544" t="s">
        <v>1530</v>
      </c>
      <c r="BNU9" s="544"/>
      <c r="BNV9" s="544"/>
      <c r="BNW9" s="544"/>
      <c r="BNX9" s="297" t="s">
        <v>186</v>
      </c>
      <c r="BNY9" s="182">
        <v>1</v>
      </c>
      <c r="BNZ9" s="182">
        <v>167.32</v>
      </c>
      <c r="BOA9" s="296" t="s">
        <v>1531</v>
      </c>
      <c r="BOB9" s="544" t="s">
        <v>1530</v>
      </c>
      <c r="BOC9" s="544"/>
      <c r="BOD9" s="544"/>
      <c r="BOE9" s="544"/>
      <c r="BOF9" s="297" t="s">
        <v>186</v>
      </c>
      <c r="BOG9" s="182">
        <v>1</v>
      </c>
      <c r="BOH9" s="182">
        <v>167.32</v>
      </c>
      <c r="BOI9" s="296" t="s">
        <v>1531</v>
      </c>
      <c r="BOJ9" s="544" t="s">
        <v>1530</v>
      </c>
      <c r="BOK9" s="544"/>
      <c r="BOL9" s="544"/>
      <c r="BOM9" s="544"/>
      <c r="BON9" s="297" t="s">
        <v>186</v>
      </c>
      <c r="BOO9" s="182">
        <v>1</v>
      </c>
      <c r="BOP9" s="182">
        <v>167.32</v>
      </c>
      <c r="BOQ9" s="296" t="s">
        <v>1531</v>
      </c>
      <c r="BOR9" s="544" t="s">
        <v>1530</v>
      </c>
      <c r="BOS9" s="544"/>
      <c r="BOT9" s="544"/>
      <c r="BOU9" s="544"/>
      <c r="BOV9" s="297" t="s">
        <v>186</v>
      </c>
      <c r="BOW9" s="182">
        <v>1</v>
      </c>
      <c r="BOX9" s="182">
        <v>167.32</v>
      </c>
      <c r="BOY9" s="296" t="s">
        <v>1531</v>
      </c>
      <c r="BOZ9" s="544" t="s">
        <v>1530</v>
      </c>
      <c r="BPA9" s="544"/>
      <c r="BPB9" s="544"/>
      <c r="BPC9" s="544"/>
      <c r="BPD9" s="297" t="s">
        <v>186</v>
      </c>
      <c r="BPE9" s="182">
        <v>1</v>
      </c>
      <c r="BPF9" s="182">
        <v>167.32</v>
      </c>
      <c r="BPG9" s="296" t="s">
        <v>1531</v>
      </c>
      <c r="BPH9" s="544" t="s">
        <v>1530</v>
      </c>
      <c r="BPI9" s="544"/>
      <c r="BPJ9" s="544"/>
      <c r="BPK9" s="544"/>
      <c r="BPL9" s="297" t="s">
        <v>186</v>
      </c>
      <c r="BPM9" s="182">
        <v>1</v>
      </c>
      <c r="BPN9" s="182">
        <v>167.32</v>
      </c>
      <c r="BPO9" s="296" t="s">
        <v>1531</v>
      </c>
      <c r="BPP9" s="544" t="s">
        <v>1530</v>
      </c>
      <c r="BPQ9" s="544"/>
      <c r="BPR9" s="544"/>
      <c r="BPS9" s="544"/>
      <c r="BPT9" s="297" t="s">
        <v>186</v>
      </c>
      <c r="BPU9" s="182">
        <v>1</v>
      </c>
      <c r="BPV9" s="182">
        <v>167.32</v>
      </c>
      <c r="BPW9" s="296" t="s">
        <v>1531</v>
      </c>
      <c r="BPX9" s="544" t="s">
        <v>1530</v>
      </c>
      <c r="BPY9" s="544"/>
      <c r="BPZ9" s="544"/>
      <c r="BQA9" s="544"/>
      <c r="BQB9" s="297" t="s">
        <v>186</v>
      </c>
      <c r="BQC9" s="182">
        <v>1</v>
      </c>
      <c r="BQD9" s="182">
        <v>167.32</v>
      </c>
      <c r="BQE9" s="296" t="s">
        <v>1531</v>
      </c>
      <c r="BQF9" s="544" t="s">
        <v>1530</v>
      </c>
      <c r="BQG9" s="544"/>
      <c r="BQH9" s="544"/>
      <c r="BQI9" s="544"/>
      <c r="BQJ9" s="297" t="s">
        <v>186</v>
      </c>
      <c r="BQK9" s="182">
        <v>1</v>
      </c>
      <c r="BQL9" s="182">
        <v>167.32</v>
      </c>
      <c r="BQM9" s="296" t="s">
        <v>1531</v>
      </c>
      <c r="BQN9" s="544" t="s">
        <v>1530</v>
      </c>
      <c r="BQO9" s="544"/>
      <c r="BQP9" s="544"/>
      <c r="BQQ9" s="544"/>
      <c r="BQR9" s="297" t="s">
        <v>186</v>
      </c>
      <c r="BQS9" s="182">
        <v>1</v>
      </c>
      <c r="BQT9" s="182">
        <v>167.32</v>
      </c>
      <c r="BQU9" s="296" t="s">
        <v>1531</v>
      </c>
      <c r="BQV9" s="544" t="s">
        <v>1530</v>
      </c>
      <c r="BQW9" s="544"/>
      <c r="BQX9" s="544"/>
      <c r="BQY9" s="544"/>
      <c r="BQZ9" s="297" t="s">
        <v>186</v>
      </c>
      <c r="BRA9" s="182">
        <v>1</v>
      </c>
      <c r="BRB9" s="182">
        <v>167.32</v>
      </c>
      <c r="BRC9" s="296" t="s">
        <v>1531</v>
      </c>
      <c r="BRD9" s="544" t="s">
        <v>1530</v>
      </c>
      <c r="BRE9" s="544"/>
      <c r="BRF9" s="544"/>
      <c r="BRG9" s="544"/>
      <c r="BRH9" s="297" t="s">
        <v>186</v>
      </c>
      <c r="BRI9" s="182">
        <v>1</v>
      </c>
      <c r="BRJ9" s="182">
        <v>167.32</v>
      </c>
      <c r="BRK9" s="296" t="s">
        <v>1531</v>
      </c>
      <c r="BRL9" s="544" t="s">
        <v>1530</v>
      </c>
      <c r="BRM9" s="544"/>
      <c r="BRN9" s="544"/>
      <c r="BRO9" s="544"/>
      <c r="BRP9" s="297" t="s">
        <v>186</v>
      </c>
      <c r="BRQ9" s="182">
        <v>1</v>
      </c>
      <c r="BRR9" s="182">
        <v>167.32</v>
      </c>
      <c r="BRS9" s="296" t="s">
        <v>1531</v>
      </c>
      <c r="BRT9" s="544" t="s">
        <v>1530</v>
      </c>
      <c r="BRU9" s="544"/>
      <c r="BRV9" s="544"/>
      <c r="BRW9" s="544"/>
      <c r="BRX9" s="297" t="s">
        <v>186</v>
      </c>
      <c r="BRY9" s="182">
        <v>1</v>
      </c>
      <c r="BRZ9" s="182">
        <v>167.32</v>
      </c>
      <c r="BSA9" s="296" t="s">
        <v>1531</v>
      </c>
      <c r="BSB9" s="544" t="s">
        <v>1530</v>
      </c>
      <c r="BSC9" s="544"/>
      <c r="BSD9" s="544"/>
      <c r="BSE9" s="544"/>
      <c r="BSF9" s="297" t="s">
        <v>186</v>
      </c>
      <c r="BSG9" s="182">
        <v>1</v>
      </c>
      <c r="BSH9" s="182">
        <v>167.32</v>
      </c>
      <c r="BSI9" s="296" t="s">
        <v>1531</v>
      </c>
      <c r="BSJ9" s="544" t="s">
        <v>1530</v>
      </c>
      <c r="BSK9" s="544"/>
      <c r="BSL9" s="544"/>
      <c r="BSM9" s="544"/>
      <c r="BSN9" s="297" t="s">
        <v>186</v>
      </c>
      <c r="BSO9" s="182">
        <v>1</v>
      </c>
      <c r="BSP9" s="182">
        <v>167.32</v>
      </c>
      <c r="BSQ9" s="296" t="s">
        <v>1531</v>
      </c>
      <c r="BSR9" s="544" t="s">
        <v>1530</v>
      </c>
      <c r="BSS9" s="544"/>
      <c r="BST9" s="544"/>
      <c r="BSU9" s="544"/>
      <c r="BSV9" s="297" t="s">
        <v>186</v>
      </c>
      <c r="BSW9" s="182">
        <v>1</v>
      </c>
      <c r="BSX9" s="182">
        <v>167.32</v>
      </c>
      <c r="BSY9" s="296" t="s">
        <v>1531</v>
      </c>
      <c r="BSZ9" s="544" t="s">
        <v>1530</v>
      </c>
      <c r="BTA9" s="544"/>
      <c r="BTB9" s="544"/>
      <c r="BTC9" s="544"/>
      <c r="BTD9" s="297" t="s">
        <v>186</v>
      </c>
      <c r="BTE9" s="182">
        <v>1</v>
      </c>
      <c r="BTF9" s="182">
        <v>167.32</v>
      </c>
      <c r="BTG9" s="296" t="s">
        <v>1531</v>
      </c>
      <c r="BTH9" s="544" t="s">
        <v>1530</v>
      </c>
      <c r="BTI9" s="544"/>
      <c r="BTJ9" s="544"/>
      <c r="BTK9" s="544"/>
      <c r="BTL9" s="297" t="s">
        <v>186</v>
      </c>
      <c r="BTM9" s="182">
        <v>1</v>
      </c>
      <c r="BTN9" s="182">
        <v>167.32</v>
      </c>
      <c r="BTO9" s="296" t="s">
        <v>1531</v>
      </c>
      <c r="BTP9" s="544" t="s">
        <v>1530</v>
      </c>
      <c r="BTQ9" s="544"/>
      <c r="BTR9" s="544"/>
      <c r="BTS9" s="544"/>
      <c r="BTT9" s="297" t="s">
        <v>186</v>
      </c>
      <c r="BTU9" s="182">
        <v>1</v>
      </c>
      <c r="BTV9" s="182">
        <v>167.32</v>
      </c>
      <c r="BTW9" s="296" t="s">
        <v>1531</v>
      </c>
      <c r="BTX9" s="544" t="s">
        <v>1530</v>
      </c>
      <c r="BTY9" s="544"/>
      <c r="BTZ9" s="544"/>
      <c r="BUA9" s="544"/>
      <c r="BUB9" s="297" t="s">
        <v>186</v>
      </c>
      <c r="BUC9" s="182">
        <v>1</v>
      </c>
      <c r="BUD9" s="182">
        <v>167.32</v>
      </c>
      <c r="BUE9" s="296" t="s">
        <v>1531</v>
      </c>
      <c r="BUF9" s="544" t="s">
        <v>1530</v>
      </c>
      <c r="BUG9" s="544"/>
      <c r="BUH9" s="544"/>
      <c r="BUI9" s="544"/>
      <c r="BUJ9" s="297" t="s">
        <v>186</v>
      </c>
      <c r="BUK9" s="182">
        <v>1</v>
      </c>
      <c r="BUL9" s="182">
        <v>167.32</v>
      </c>
      <c r="BUM9" s="296" t="s">
        <v>1531</v>
      </c>
      <c r="BUN9" s="544" t="s">
        <v>1530</v>
      </c>
      <c r="BUO9" s="544"/>
      <c r="BUP9" s="544"/>
      <c r="BUQ9" s="544"/>
      <c r="BUR9" s="297" t="s">
        <v>186</v>
      </c>
      <c r="BUS9" s="182">
        <v>1</v>
      </c>
      <c r="BUT9" s="182">
        <v>167.32</v>
      </c>
      <c r="BUU9" s="296" t="s">
        <v>1531</v>
      </c>
      <c r="BUV9" s="544" t="s">
        <v>1530</v>
      </c>
      <c r="BUW9" s="544"/>
      <c r="BUX9" s="544"/>
      <c r="BUY9" s="544"/>
      <c r="BUZ9" s="297" t="s">
        <v>186</v>
      </c>
      <c r="BVA9" s="182">
        <v>1</v>
      </c>
      <c r="BVB9" s="182">
        <v>167.32</v>
      </c>
      <c r="BVC9" s="296" t="s">
        <v>1531</v>
      </c>
      <c r="BVD9" s="544" t="s">
        <v>1530</v>
      </c>
      <c r="BVE9" s="544"/>
      <c r="BVF9" s="544"/>
      <c r="BVG9" s="544"/>
      <c r="BVH9" s="297" t="s">
        <v>186</v>
      </c>
      <c r="BVI9" s="182">
        <v>1</v>
      </c>
      <c r="BVJ9" s="182">
        <v>167.32</v>
      </c>
      <c r="BVK9" s="296" t="s">
        <v>1531</v>
      </c>
      <c r="BVL9" s="544" t="s">
        <v>1530</v>
      </c>
      <c r="BVM9" s="544"/>
      <c r="BVN9" s="544"/>
      <c r="BVO9" s="544"/>
      <c r="BVP9" s="297" t="s">
        <v>186</v>
      </c>
      <c r="BVQ9" s="182">
        <v>1</v>
      </c>
      <c r="BVR9" s="182">
        <v>167.32</v>
      </c>
      <c r="BVS9" s="296" t="s">
        <v>1531</v>
      </c>
      <c r="BVT9" s="544" t="s">
        <v>1530</v>
      </c>
      <c r="BVU9" s="544"/>
      <c r="BVV9" s="544"/>
      <c r="BVW9" s="544"/>
      <c r="BVX9" s="297" t="s">
        <v>186</v>
      </c>
      <c r="BVY9" s="182">
        <v>1</v>
      </c>
      <c r="BVZ9" s="182">
        <v>167.32</v>
      </c>
      <c r="BWA9" s="296" t="s">
        <v>1531</v>
      </c>
      <c r="BWB9" s="544" t="s">
        <v>1530</v>
      </c>
      <c r="BWC9" s="544"/>
      <c r="BWD9" s="544"/>
      <c r="BWE9" s="544"/>
      <c r="BWF9" s="297" t="s">
        <v>186</v>
      </c>
      <c r="BWG9" s="182">
        <v>1</v>
      </c>
      <c r="BWH9" s="182">
        <v>167.32</v>
      </c>
      <c r="BWI9" s="296" t="s">
        <v>1531</v>
      </c>
      <c r="BWJ9" s="544" t="s">
        <v>1530</v>
      </c>
      <c r="BWK9" s="544"/>
      <c r="BWL9" s="544"/>
      <c r="BWM9" s="544"/>
      <c r="BWN9" s="297" t="s">
        <v>186</v>
      </c>
      <c r="BWO9" s="182">
        <v>1</v>
      </c>
      <c r="BWP9" s="182">
        <v>167.32</v>
      </c>
      <c r="BWQ9" s="296" t="s">
        <v>1531</v>
      </c>
      <c r="BWR9" s="544" t="s">
        <v>1530</v>
      </c>
      <c r="BWS9" s="544"/>
      <c r="BWT9" s="544"/>
      <c r="BWU9" s="544"/>
      <c r="BWV9" s="297" t="s">
        <v>186</v>
      </c>
      <c r="BWW9" s="182">
        <v>1</v>
      </c>
      <c r="BWX9" s="182">
        <v>167.32</v>
      </c>
      <c r="BWY9" s="296" t="s">
        <v>1531</v>
      </c>
      <c r="BWZ9" s="544" t="s">
        <v>1530</v>
      </c>
      <c r="BXA9" s="544"/>
      <c r="BXB9" s="544"/>
      <c r="BXC9" s="544"/>
      <c r="BXD9" s="297" t="s">
        <v>186</v>
      </c>
      <c r="BXE9" s="182">
        <v>1</v>
      </c>
      <c r="BXF9" s="182">
        <v>167.32</v>
      </c>
      <c r="BXG9" s="296" t="s">
        <v>1531</v>
      </c>
      <c r="BXH9" s="544" t="s">
        <v>1530</v>
      </c>
      <c r="BXI9" s="544"/>
      <c r="BXJ9" s="544"/>
      <c r="BXK9" s="544"/>
      <c r="BXL9" s="297" t="s">
        <v>186</v>
      </c>
      <c r="BXM9" s="182">
        <v>1</v>
      </c>
      <c r="BXN9" s="182">
        <v>167.32</v>
      </c>
      <c r="BXO9" s="296" t="s">
        <v>1531</v>
      </c>
      <c r="BXP9" s="544" t="s">
        <v>1530</v>
      </c>
      <c r="BXQ9" s="544"/>
      <c r="BXR9" s="544"/>
      <c r="BXS9" s="544"/>
      <c r="BXT9" s="297" t="s">
        <v>186</v>
      </c>
      <c r="BXU9" s="182">
        <v>1</v>
      </c>
      <c r="BXV9" s="182">
        <v>167.32</v>
      </c>
      <c r="BXW9" s="296" t="s">
        <v>1531</v>
      </c>
      <c r="BXX9" s="544" t="s">
        <v>1530</v>
      </c>
      <c r="BXY9" s="544"/>
      <c r="BXZ9" s="544"/>
      <c r="BYA9" s="544"/>
      <c r="BYB9" s="297" t="s">
        <v>186</v>
      </c>
      <c r="BYC9" s="182">
        <v>1</v>
      </c>
      <c r="BYD9" s="182">
        <v>167.32</v>
      </c>
      <c r="BYE9" s="296" t="s">
        <v>1531</v>
      </c>
      <c r="BYF9" s="544" t="s">
        <v>1530</v>
      </c>
      <c r="BYG9" s="544"/>
      <c r="BYH9" s="544"/>
      <c r="BYI9" s="544"/>
      <c r="BYJ9" s="297" t="s">
        <v>186</v>
      </c>
      <c r="BYK9" s="182">
        <v>1</v>
      </c>
      <c r="BYL9" s="182">
        <v>167.32</v>
      </c>
      <c r="BYM9" s="296" t="s">
        <v>1531</v>
      </c>
      <c r="BYN9" s="544" t="s">
        <v>1530</v>
      </c>
      <c r="BYO9" s="544"/>
      <c r="BYP9" s="544"/>
      <c r="BYQ9" s="544"/>
      <c r="BYR9" s="297" t="s">
        <v>186</v>
      </c>
      <c r="BYS9" s="182">
        <v>1</v>
      </c>
      <c r="BYT9" s="182">
        <v>167.32</v>
      </c>
      <c r="BYU9" s="296" t="s">
        <v>1531</v>
      </c>
      <c r="BYV9" s="544" t="s">
        <v>1530</v>
      </c>
      <c r="BYW9" s="544"/>
      <c r="BYX9" s="544"/>
      <c r="BYY9" s="544"/>
      <c r="BYZ9" s="297" t="s">
        <v>186</v>
      </c>
      <c r="BZA9" s="182">
        <v>1</v>
      </c>
      <c r="BZB9" s="182">
        <v>167.32</v>
      </c>
      <c r="BZC9" s="296" t="s">
        <v>1531</v>
      </c>
      <c r="BZD9" s="544" t="s">
        <v>1530</v>
      </c>
      <c r="BZE9" s="544"/>
      <c r="BZF9" s="544"/>
      <c r="BZG9" s="544"/>
      <c r="BZH9" s="297" t="s">
        <v>186</v>
      </c>
      <c r="BZI9" s="182">
        <v>1</v>
      </c>
      <c r="BZJ9" s="182">
        <v>167.32</v>
      </c>
      <c r="BZK9" s="296" t="s">
        <v>1531</v>
      </c>
      <c r="BZL9" s="544" t="s">
        <v>1530</v>
      </c>
      <c r="BZM9" s="544"/>
      <c r="BZN9" s="544"/>
      <c r="BZO9" s="544"/>
      <c r="BZP9" s="297" t="s">
        <v>186</v>
      </c>
      <c r="BZQ9" s="182">
        <v>1</v>
      </c>
      <c r="BZR9" s="182">
        <v>167.32</v>
      </c>
      <c r="BZS9" s="296" t="s">
        <v>1531</v>
      </c>
      <c r="BZT9" s="544" t="s">
        <v>1530</v>
      </c>
      <c r="BZU9" s="544"/>
      <c r="BZV9" s="544"/>
      <c r="BZW9" s="544"/>
      <c r="BZX9" s="297" t="s">
        <v>186</v>
      </c>
      <c r="BZY9" s="182">
        <v>1</v>
      </c>
      <c r="BZZ9" s="182">
        <v>167.32</v>
      </c>
      <c r="CAA9" s="296" t="s">
        <v>1531</v>
      </c>
      <c r="CAB9" s="544" t="s">
        <v>1530</v>
      </c>
      <c r="CAC9" s="544"/>
      <c r="CAD9" s="544"/>
      <c r="CAE9" s="544"/>
      <c r="CAF9" s="297" t="s">
        <v>186</v>
      </c>
      <c r="CAG9" s="182">
        <v>1</v>
      </c>
      <c r="CAH9" s="182">
        <v>167.32</v>
      </c>
      <c r="CAI9" s="296" t="s">
        <v>1531</v>
      </c>
      <c r="CAJ9" s="544" t="s">
        <v>1530</v>
      </c>
      <c r="CAK9" s="544"/>
      <c r="CAL9" s="544"/>
      <c r="CAM9" s="544"/>
      <c r="CAN9" s="297" t="s">
        <v>186</v>
      </c>
      <c r="CAO9" s="182">
        <v>1</v>
      </c>
      <c r="CAP9" s="182">
        <v>167.32</v>
      </c>
      <c r="CAQ9" s="296" t="s">
        <v>1531</v>
      </c>
      <c r="CAR9" s="544" t="s">
        <v>1530</v>
      </c>
      <c r="CAS9" s="544"/>
      <c r="CAT9" s="544"/>
      <c r="CAU9" s="544"/>
      <c r="CAV9" s="297" t="s">
        <v>186</v>
      </c>
      <c r="CAW9" s="182">
        <v>1</v>
      </c>
      <c r="CAX9" s="182">
        <v>167.32</v>
      </c>
      <c r="CAY9" s="296" t="s">
        <v>1531</v>
      </c>
      <c r="CAZ9" s="544" t="s">
        <v>1530</v>
      </c>
      <c r="CBA9" s="544"/>
      <c r="CBB9" s="544"/>
      <c r="CBC9" s="544"/>
      <c r="CBD9" s="297" t="s">
        <v>186</v>
      </c>
      <c r="CBE9" s="182">
        <v>1</v>
      </c>
      <c r="CBF9" s="182">
        <v>167.32</v>
      </c>
      <c r="CBG9" s="296" t="s">
        <v>1531</v>
      </c>
      <c r="CBH9" s="544" t="s">
        <v>1530</v>
      </c>
      <c r="CBI9" s="544"/>
      <c r="CBJ9" s="544"/>
      <c r="CBK9" s="544"/>
      <c r="CBL9" s="297" t="s">
        <v>186</v>
      </c>
      <c r="CBM9" s="182">
        <v>1</v>
      </c>
      <c r="CBN9" s="182">
        <v>167.32</v>
      </c>
      <c r="CBO9" s="296" t="s">
        <v>1531</v>
      </c>
      <c r="CBP9" s="544" t="s">
        <v>1530</v>
      </c>
      <c r="CBQ9" s="544"/>
      <c r="CBR9" s="544"/>
      <c r="CBS9" s="544"/>
      <c r="CBT9" s="297" t="s">
        <v>186</v>
      </c>
      <c r="CBU9" s="182">
        <v>1</v>
      </c>
      <c r="CBV9" s="182">
        <v>167.32</v>
      </c>
      <c r="CBW9" s="296" t="s">
        <v>1531</v>
      </c>
      <c r="CBX9" s="544" t="s">
        <v>1530</v>
      </c>
      <c r="CBY9" s="544"/>
      <c r="CBZ9" s="544"/>
      <c r="CCA9" s="544"/>
      <c r="CCB9" s="297" t="s">
        <v>186</v>
      </c>
      <c r="CCC9" s="182">
        <v>1</v>
      </c>
      <c r="CCD9" s="182">
        <v>167.32</v>
      </c>
      <c r="CCE9" s="296" t="s">
        <v>1531</v>
      </c>
      <c r="CCF9" s="544" t="s">
        <v>1530</v>
      </c>
      <c r="CCG9" s="544"/>
      <c r="CCH9" s="544"/>
      <c r="CCI9" s="544"/>
      <c r="CCJ9" s="297" t="s">
        <v>186</v>
      </c>
      <c r="CCK9" s="182">
        <v>1</v>
      </c>
      <c r="CCL9" s="182">
        <v>167.32</v>
      </c>
      <c r="CCM9" s="296" t="s">
        <v>1531</v>
      </c>
      <c r="CCN9" s="544" t="s">
        <v>1530</v>
      </c>
      <c r="CCO9" s="544"/>
      <c r="CCP9" s="544"/>
      <c r="CCQ9" s="544"/>
      <c r="CCR9" s="297" t="s">
        <v>186</v>
      </c>
      <c r="CCS9" s="182">
        <v>1</v>
      </c>
      <c r="CCT9" s="182">
        <v>167.32</v>
      </c>
      <c r="CCU9" s="296" t="s">
        <v>1531</v>
      </c>
      <c r="CCV9" s="544" t="s">
        <v>1530</v>
      </c>
      <c r="CCW9" s="544"/>
      <c r="CCX9" s="544"/>
      <c r="CCY9" s="544"/>
      <c r="CCZ9" s="297" t="s">
        <v>186</v>
      </c>
      <c r="CDA9" s="182">
        <v>1</v>
      </c>
      <c r="CDB9" s="182">
        <v>167.32</v>
      </c>
      <c r="CDC9" s="296" t="s">
        <v>1531</v>
      </c>
      <c r="CDD9" s="544" t="s">
        <v>1530</v>
      </c>
      <c r="CDE9" s="544"/>
      <c r="CDF9" s="544"/>
      <c r="CDG9" s="544"/>
      <c r="CDH9" s="297" t="s">
        <v>186</v>
      </c>
      <c r="CDI9" s="182">
        <v>1</v>
      </c>
      <c r="CDJ9" s="182">
        <v>167.32</v>
      </c>
      <c r="CDK9" s="296" t="s">
        <v>1531</v>
      </c>
      <c r="CDL9" s="544" t="s">
        <v>1530</v>
      </c>
      <c r="CDM9" s="544"/>
      <c r="CDN9" s="544"/>
      <c r="CDO9" s="544"/>
      <c r="CDP9" s="297" t="s">
        <v>186</v>
      </c>
      <c r="CDQ9" s="182">
        <v>1</v>
      </c>
      <c r="CDR9" s="182">
        <v>167.32</v>
      </c>
      <c r="CDS9" s="296" t="s">
        <v>1531</v>
      </c>
      <c r="CDT9" s="544" t="s">
        <v>1530</v>
      </c>
      <c r="CDU9" s="544"/>
      <c r="CDV9" s="544"/>
      <c r="CDW9" s="544"/>
      <c r="CDX9" s="297" t="s">
        <v>186</v>
      </c>
      <c r="CDY9" s="182">
        <v>1</v>
      </c>
      <c r="CDZ9" s="182">
        <v>167.32</v>
      </c>
      <c r="CEA9" s="296" t="s">
        <v>1531</v>
      </c>
      <c r="CEB9" s="544" t="s">
        <v>1530</v>
      </c>
      <c r="CEC9" s="544"/>
      <c r="CED9" s="544"/>
      <c r="CEE9" s="544"/>
      <c r="CEF9" s="297" t="s">
        <v>186</v>
      </c>
      <c r="CEG9" s="182">
        <v>1</v>
      </c>
      <c r="CEH9" s="182">
        <v>167.32</v>
      </c>
      <c r="CEI9" s="296" t="s">
        <v>1531</v>
      </c>
      <c r="CEJ9" s="544" t="s">
        <v>1530</v>
      </c>
      <c r="CEK9" s="544"/>
      <c r="CEL9" s="544"/>
      <c r="CEM9" s="544"/>
      <c r="CEN9" s="297" t="s">
        <v>186</v>
      </c>
      <c r="CEO9" s="182">
        <v>1</v>
      </c>
      <c r="CEP9" s="182">
        <v>167.32</v>
      </c>
      <c r="CEQ9" s="296" t="s">
        <v>1531</v>
      </c>
      <c r="CER9" s="544" t="s">
        <v>1530</v>
      </c>
      <c r="CES9" s="544"/>
      <c r="CET9" s="544"/>
      <c r="CEU9" s="544"/>
      <c r="CEV9" s="297" t="s">
        <v>186</v>
      </c>
      <c r="CEW9" s="182">
        <v>1</v>
      </c>
      <c r="CEX9" s="182">
        <v>167.32</v>
      </c>
      <c r="CEY9" s="296" t="s">
        <v>1531</v>
      </c>
      <c r="CEZ9" s="544" t="s">
        <v>1530</v>
      </c>
      <c r="CFA9" s="544"/>
      <c r="CFB9" s="544"/>
      <c r="CFC9" s="544"/>
      <c r="CFD9" s="297" t="s">
        <v>186</v>
      </c>
      <c r="CFE9" s="182">
        <v>1</v>
      </c>
      <c r="CFF9" s="182">
        <v>167.32</v>
      </c>
      <c r="CFG9" s="296" t="s">
        <v>1531</v>
      </c>
      <c r="CFH9" s="544" t="s">
        <v>1530</v>
      </c>
      <c r="CFI9" s="544"/>
      <c r="CFJ9" s="544"/>
      <c r="CFK9" s="544"/>
      <c r="CFL9" s="297" t="s">
        <v>186</v>
      </c>
      <c r="CFM9" s="182">
        <v>1</v>
      </c>
      <c r="CFN9" s="182">
        <v>167.32</v>
      </c>
      <c r="CFO9" s="296" t="s">
        <v>1531</v>
      </c>
      <c r="CFP9" s="544" t="s">
        <v>1530</v>
      </c>
      <c r="CFQ9" s="544"/>
      <c r="CFR9" s="544"/>
      <c r="CFS9" s="544"/>
      <c r="CFT9" s="297" t="s">
        <v>186</v>
      </c>
      <c r="CFU9" s="182">
        <v>1</v>
      </c>
      <c r="CFV9" s="182">
        <v>167.32</v>
      </c>
      <c r="CFW9" s="296" t="s">
        <v>1531</v>
      </c>
      <c r="CFX9" s="544" t="s">
        <v>1530</v>
      </c>
      <c r="CFY9" s="544"/>
      <c r="CFZ9" s="544"/>
      <c r="CGA9" s="544"/>
      <c r="CGB9" s="297" t="s">
        <v>186</v>
      </c>
      <c r="CGC9" s="182">
        <v>1</v>
      </c>
      <c r="CGD9" s="182">
        <v>167.32</v>
      </c>
      <c r="CGE9" s="296" t="s">
        <v>1531</v>
      </c>
      <c r="CGF9" s="544" t="s">
        <v>1530</v>
      </c>
      <c r="CGG9" s="544"/>
      <c r="CGH9" s="544"/>
      <c r="CGI9" s="544"/>
      <c r="CGJ9" s="297" t="s">
        <v>186</v>
      </c>
      <c r="CGK9" s="182">
        <v>1</v>
      </c>
      <c r="CGL9" s="182">
        <v>167.32</v>
      </c>
      <c r="CGM9" s="296" t="s">
        <v>1531</v>
      </c>
      <c r="CGN9" s="544" t="s">
        <v>1530</v>
      </c>
      <c r="CGO9" s="544"/>
      <c r="CGP9" s="544"/>
      <c r="CGQ9" s="544"/>
      <c r="CGR9" s="297" t="s">
        <v>186</v>
      </c>
      <c r="CGS9" s="182">
        <v>1</v>
      </c>
      <c r="CGT9" s="182">
        <v>167.32</v>
      </c>
      <c r="CGU9" s="296" t="s">
        <v>1531</v>
      </c>
      <c r="CGV9" s="544" t="s">
        <v>1530</v>
      </c>
      <c r="CGW9" s="544"/>
      <c r="CGX9" s="544"/>
      <c r="CGY9" s="544"/>
      <c r="CGZ9" s="297" t="s">
        <v>186</v>
      </c>
      <c r="CHA9" s="182">
        <v>1</v>
      </c>
      <c r="CHB9" s="182">
        <v>167.32</v>
      </c>
      <c r="CHC9" s="296" t="s">
        <v>1531</v>
      </c>
      <c r="CHD9" s="544" t="s">
        <v>1530</v>
      </c>
      <c r="CHE9" s="544"/>
      <c r="CHF9" s="544"/>
      <c r="CHG9" s="544"/>
      <c r="CHH9" s="297" t="s">
        <v>186</v>
      </c>
      <c r="CHI9" s="182">
        <v>1</v>
      </c>
      <c r="CHJ9" s="182">
        <v>167.32</v>
      </c>
      <c r="CHK9" s="296" t="s">
        <v>1531</v>
      </c>
      <c r="CHL9" s="544" t="s">
        <v>1530</v>
      </c>
      <c r="CHM9" s="544"/>
      <c r="CHN9" s="544"/>
      <c r="CHO9" s="544"/>
      <c r="CHP9" s="297" t="s">
        <v>186</v>
      </c>
      <c r="CHQ9" s="182">
        <v>1</v>
      </c>
      <c r="CHR9" s="182">
        <v>167.32</v>
      </c>
      <c r="CHS9" s="296" t="s">
        <v>1531</v>
      </c>
      <c r="CHT9" s="544" t="s">
        <v>1530</v>
      </c>
      <c r="CHU9" s="544"/>
      <c r="CHV9" s="544"/>
      <c r="CHW9" s="544"/>
      <c r="CHX9" s="297" t="s">
        <v>186</v>
      </c>
      <c r="CHY9" s="182">
        <v>1</v>
      </c>
      <c r="CHZ9" s="182">
        <v>167.32</v>
      </c>
      <c r="CIA9" s="296" t="s">
        <v>1531</v>
      </c>
      <c r="CIB9" s="544" t="s">
        <v>1530</v>
      </c>
      <c r="CIC9" s="544"/>
      <c r="CID9" s="544"/>
      <c r="CIE9" s="544"/>
      <c r="CIF9" s="297" t="s">
        <v>186</v>
      </c>
      <c r="CIG9" s="182">
        <v>1</v>
      </c>
      <c r="CIH9" s="182">
        <v>167.32</v>
      </c>
      <c r="CII9" s="296" t="s">
        <v>1531</v>
      </c>
      <c r="CIJ9" s="544" t="s">
        <v>1530</v>
      </c>
      <c r="CIK9" s="544"/>
      <c r="CIL9" s="544"/>
      <c r="CIM9" s="544"/>
      <c r="CIN9" s="297" t="s">
        <v>186</v>
      </c>
      <c r="CIO9" s="182">
        <v>1</v>
      </c>
      <c r="CIP9" s="182">
        <v>167.32</v>
      </c>
      <c r="CIQ9" s="296" t="s">
        <v>1531</v>
      </c>
      <c r="CIR9" s="544" t="s">
        <v>1530</v>
      </c>
      <c r="CIS9" s="544"/>
      <c r="CIT9" s="544"/>
      <c r="CIU9" s="544"/>
      <c r="CIV9" s="297" t="s">
        <v>186</v>
      </c>
      <c r="CIW9" s="182">
        <v>1</v>
      </c>
      <c r="CIX9" s="182">
        <v>167.32</v>
      </c>
      <c r="CIY9" s="296" t="s">
        <v>1531</v>
      </c>
      <c r="CIZ9" s="544" t="s">
        <v>1530</v>
      </c>
      <c r="CJA9" s="544"/>
      <c r="CJB9" s="544"/>
      <c r="CJC9" s="544"/>
      <c r="CJD9" s="297" t="s">
        <v>186</v>
      </c>
      <c r="CJE9" s="182">
        <v>1</v>
      </c>
      <c r="CJF9" s="182">
        <v>167.32</v>
      </c>
      <c r="CJG9" s="296" t="s">
        <v>1531</v>
      </c>
      <c r="CJH9" s="544" t="s">
        <v>1530</v>
      </c>
      <c r="CJI9" s="544"/>
      <c r="CJJ9" s="544"/>
      <c r="CJK9" s="544"/>
      <c r="CJL9" s="297" t="s">
        <v>186</v>
      </c>
      <c r="CJM9" s="182">
        <v>1</v>
      </c>
      <c r="CJN9" s="182">
        <v>167.32</v>
      </c>
      <c r="CJO9" s="296" t="s">
        <v>1531</v>
      </c>
      <c r="CJP9" s="544" t="s">
        <v>1530</v>
      </c>
      <c r="CJQ9" s="544"/>
      <c r="CJR9" s="544"/>
      <c r="CJS9" s="544"/>
      <c r="CJT9" s="297" t="s">
        <v>186</v>
      </c>
      <c r="CJU9" s="182">
        <v>1</v>
      </c>
      <c r="CJV9" s="182">
        <v>167.32</v>
      </c>
      <c r="CJW9" s="296" t="s">
        <v>1531</v>
      </c>
      <c r="CJX9" s="544" t="s">
        <v>1530</v>
      </c>
      <c r="CJY9" s="544"/>
      <c r="CJZ9" s="544"/>
      <c r="CKA9" s="544"/>
      <c r="CKB9" s="297" t="s">
        <v>186</v>
      </c>
      <c r="CKC9" s="182">
        <v>1</v>
      </c>
      <c r="CKD9" s="182">
        <v>167.32</v>
      </c>
      <c r="CKE9" s="296" t="s">
        <v>1531</v>
      </c>
      <c r="CKF9" s="544" t="s">
        <v>1530</v>
      </c>
      <c r="CKG9" s="544"/>
      <c r="CKH9" s="544"/>
      <c r="CKI9" s="544"/>
      <c r="CKJ9" s="297" t="s">
        <v>186</v>
      </c>
      <c r="CKK9" s="182">
        <v>1</v>
      </c>
      <c r="CKL9" s="182">
        <v>167.32</v>
      </c>
      <c r="CKM9" s="296" t="s">
        <v>1531</v>
      </c>
      <c r="CKN9" s="544" t="s">
        <v>1530</v>
      </c>
      <c r="CKO9" s="544"/>
      <c r="CKP9" s="544"/>
      <c r="CKQ9" s="544"/>
      <c r="CKR9" s="297" t="s">
        <v>186</v>
      </c>
      <c r="CKS9" s="182">
        <v>1</v>
      </c>
      <c r="CKT9" s="182">
        <v>167.32</v>
      </c>
      <c r="CKU9" s="296" t="s">
        <v>1531</v>
      </c>
      <c r="CKV9" s="544" t="s">
        <v>1530</v>
      </c>
      <c r="CKW9" s="544"/>
      <c r="CKX9" s="544"/>
      <c r="CKY9" s="544"/>
      <c r="CKZ9" s="297" t="s">
        <v>186</v>
      </c>
      <c r="CLA9" s="182">
        <v>1</v>
      </c>
      <c r="CLB9" s="182">
        <v>167.32</v>
      </c>
      <c r="CLC9" s="296" t="s">
        <v>1531</v>
      </c>
      <c r="CLD9" s="544" t="s">
        <v>1530</v>
      </c>
      <c r="CLE9" s="544"/>
      <c r="CLF9" s="544"/>
      <c r="CLG9" s="544"/>
      <c r="CLH9" s="297" t="s">
        <v>186</v>
      </c>
      <c r="CLI9" s="182">
        <v>1</v>
      </c>
      <c r="CLJ9" s="182">
        <v>167.32</v>
      </c>
      <c r="CLK9" s="296" t="s">
        <v>1531</v>
      </c>
      <c r="CLL9" s="544" t="s">
        <v>1530</v>
      </c>
      <c r="CLM9" s="544"/>
      <c r="CLN9" s="544"/>
      <c r="CLO9" s="544"/>
      <c r="CLP9" s="297" t="s">
        <v>186</v>
      </c>
      <c r="CLQ9" s="182">
        <v>1</v>
      </c>
      <c r="CLR9" s="182">
        <v>167.32</v>
      </c>
      <c r="CLS9" s="296" t="s">
        <v>1531</v>
      </c>
      <c r="CLT9" s="544" t="s">
        <v>1530</v>
      </c>
      <c r="CLU9" s="544"/>
      <c r="CLV9" s="544"/>
      <c r="CLW9" s="544"/>
      <c r="CLX9" s="297" t="s">
        <v>186</v>
      </c>
      <c r="CLY9" s="182">
        <v>1</v>
      </c>
      <c r="CLZ9" s="182">
        <v>167.32</v>
      </c>
      <c r="CMA9" s="296" t="s">
        <v>1531</v>
      </c>
      <c r="CMB9" s="544" t="s">
        <v>1530</v>
      </c>
      <c r="CMC9" s="544"/>
      <c r="CMD9" s="544"/>
      <c r="CME9" s="544"/>
      <c r="CMF9" s="297" t="s">
        <v>186</v>
      </c>
      <c r="CMG9" s="182">
        <v>1</v>
      </c>
      <c r="CMH9" s="182">
        <v>167.32</v>
      </c>
      <c r="CMI9" s="296" t="s">
        <v>1531</v>
      </c>
      <c r="CMJ9" s="544" t="s">
        <v>1530</v>
      </c>
      <c r="CMK9" s="544"/>
      <c r="CML9" s="544"/>
      <c r="CMM9" s="544"/>
      <c r="CMN9" s="297" t="s">
        <v>186</v>
      </c>
      <c r="CMO9" s="182">
        <v>1</v>
      </c>
      <c r="CMP9" s="182">
        <v>167.32</v>
      </c>
      <c r="CMQ9" s="296" t="s">
        <v>1531</v>
      </c>
      <c r="CMR9" s="544" t="s">
        <v>1530</v>
      </c>
      <c r="CMS9" s="544"/>
      <c r="CMT9" s="544"/>
      <c r="CMU9" s="544"/>
      <c r="CMV9" s="297" t="s">
        <v>186</v>
      </c>
      <c r="CMW9" s="182">
        <v>1</v>
      </c>
      <c r="CMX9" s="182">
        <v>167.32</v>
      </c>
      <c r="CMY9" s="296" t="s">
        <v>1531</v>
      </c>
      <c r="CMZ9" s="544" t="s">
        <v>1530</v>
      </c>
      <c r="CNA9" s="544"/>
      <c r="CNB9" s="544"/>
      <c r="CNC9" s="544"/>
      <c r="CND9" s="297" t="s">
        <v>186</v>
      </c>
      <c r="CNE9" s="182">
        <v>1</v>
      </c>
      <c r="CNF9" s="182">
        <v>167.32</v>
      </c>
      <c r="CNG9" s="296" t="s">
        <v>1531</v>
      </c>
      <c r="CNH9" s="544" t="s">
        <v>1530</v>
      </c>
      <c r="CNI9" s="544"/>
      <c r="CNJ9" s="544"/>
      <c r="CNK9" s="544"/>
      <c r="CNL9" s="297" t="s">
        <v>186</v>
      </c>
      <c r="CNM9" s="182">
        <v>1</v>
      </c>
      <c r="CNN9" s="182">
        <v>167.32</v>
      </c>
      <c r="CNO9" s="296" t="s">
        <v>1531</v>
      </c>
      <c r="CNP9" s="544" t="s">
        <v>1530</v>
      </c>
      <c r="CNQ9" s="544"/>
      <c r="CNR9" s="544"/>
      <c r="CNS9" s="544"/>
      <c r="CNT9" s="297" t="s">
        <v>186</v>
      </c>
      <c r="CNU9" s="182">
        <v>1</v>
      </c>
      <c r="CNV9" s="182">
        <v>167.32</v>
      </c>
      <c r="CNW9" s="296" t="s">
        <v>1531</v>
      </c>
      <c r="CNX9" s="544" t="s">
        <v>1530</v>
      </c>
      <c r="CNY9" s="544"/>
      <c r="CNZ9" s="544"/>
      <c r="COA9" s="544"/>
      <c r="COB9" s="297" t="s">
        <v>186</v>
      </c>
      <c r="COC9" s="182">
        <v>1</v>
      </c>
      <c r="COD9" s="182">
        <v>167.32</v>
      </c>
      <c r="COE9" s="296" t="s">
        <v>1531</v>
      </c>
      <c r="COF9" s="544" t="s">
        <v>1530</v>
      </c>
      <c r="COG9" s="544"/>
      <c r="COH9" s="544"/>
      <c r="COI9" s="544"/>
      <c r="COJ9" s="297" t="s">
        <v>186</v>
      </c>
      <c r="COK9" s="182">
        <v>1</v>
      </c>
      <c r="COL9" s="182">
        <v>167.32</v>
      </c>
      <c r="COM9" s="296" t="s">
        <v>1531</v>
      </c>
      <c r="CON9" s="544" t="s">
        <v>1530</v>
      </c>
      <c r="COO9" s="544"/>
      <c r="COP9" s="544"/>
      <c r="COQ9" s="544"/>
      <c r="COR9" s="297" t="s">
        <v>186</v>
      </c>
      <c r="COS9" s="182">
        <v>1</v>
      </c>
      <c r="COT9" s="182">
        <v>167.32</v>
      </c>
      <c r="COU9" s="296" t="s">
        <v>1531</v>
      </c>
      <c r="COV9" s="544" t="s">
        <v>1530</v>
      </c>
      <c r="COW9" s="544"/>
      <c r="COX9" s="544"/>
      <c r="COY9" s="544"/>
      <c r="COZ9" s="297" t="s">
        <v>186</v>
      </c>
      <c r="CPA9" s="182">
        <v>1</v>
      </c>
      <c r="CPB9" s="182">
        <v>167.32</v>
      </c>
      <c r="CPC9" s="296" t="s">
        <v>1531</v>
      </c>
      <c r="CPD9" s="544" t="s">
        <v>1530</v>
      </c>
      <c r="CPE9" s="544"/>
      <c r="CPF9" s="544"/>
      <c r="CPG9" s="544"/>
      <c r="CPH9" s="297" t="s">
        <v>186</v>
      </c>
      <c r="CPI9" s="182">
        <v>1</v>
      </c>
      <c r="CPJ9" s="182">
        <v>167.32</v>
      </c>
      <c r="CPK9" s="296" t="s">
        <v>1531</v>
      </c>
      <c r="CPL9" s="544" t="s">
        <v>1530</v>
      </c>
      <c r="CPM9" s="544"/>
      <c r="CPN9" s="544"/>
      <c r="CPO9" s="544"/>
      <c r="CPP9" s="297" t="s">
        <v>186</v>
      </c>
      <c r="CPQ9" s="182">
        <v>1</v>
      </c>
      <c r="CPR9" s="182">
        <v>167.32</v>
      </c>
      <c r="CPS9" s="296" t="s">
        <v>1531</v>
      </c>
      <c r="CPT9" s="544" t="s">
        <v>1530</v>
      </c>
      <c r="CPU9" s="544"/>
      <c r="CPV9" s="544"/>
      <c r="CPW9" s="544"/>
      <c r="CPX9" s="297" t="s">
        <v>186</v>
      </c>
      <c r="CPY9" s="182">
        <v>1</v>
      </c>
      <c r="CPZ9" s="182">
        <v>167.32</v>
      </c>
      <c r="CQA9" s="296" t="s">
        <v>1531</v>
      </c>
      <c r="CQB9" s="544" t="s">
        <v>1530</v>
      </c>
      <c r="CQC9" s="544"/>
      <c r="CQD9" s="544"/>
      <c r="CQE9" s="544"/>
      <c r="CQF9" s="297" t="s">
        <v>186</v>
      </c>
      <c r="CQG9" s="182">
        <v>1</v>
      </c>
      <c r="CQH9" s="182">
        <v>167.32</v>
      </c>
      <c r="CQI9" s="296" t="s">
        <v>1531</v>
      </c>
      <c r="CQJ9" s="544" t="s">
        <v>1530</v>
      </c>
      <c r="CQK9" s="544"/>
      <c r="CQL9" s="544"/>
      <c r="CQM9" s="544"/>
      <c r="CQN9" s="297" t="s">
        <v>186</v>
      </c>
      <c r="CQO9" s="182">
        <v>1</v>
      </c>
      <c r="CQP9" s="182">
        <v>167.32</v>
      </c>
      <c r="CQQ9" s="296" t="s">
        <v>1531</v>
      </c>
      <c r="CQR9" s="544" t="s">
        <v>1530</v>
      </c>
      <c r="CQS9" s="544"/>
      <c r="CQT9" s="544"/>
      <c r="CQU9" s="544"/>
      <c r="CQV9" s="297" t="s">
        <v>186</v>
      </c>
      <c r="CQW9" s="182">
        <v>1</v>
      </c>
      <c r="CQX9" s="182">
        <v>167.32</v>
      </c>
      <c r="CQY9" s="296" t="s">
        <v>1531</v>
      </c>
      <c r="CQZ9" s="544" t="s">
        <v>1530</v>
      </c>
      <c r="CRA9" s="544"/>
      <c r="CRB9" s="544"/>
      <c r="CRC9" s="544"/>
      <c r="CRD9" s="297" t="s">
        <v>186</v>
      </c>
      <c r="CRE9" s="182">
        <v>1</v>
      </c>
      <c r="CRF9" s="182">
        <v>167.32</v>
      </c>
      <c r="CRG9" s="296" t="s">
        <v>1531</v>
      </c>
      <c r="CRH9" s="544" t="s">
        <v>1530</v>
      </c>
      <c r="CRI9" s="544"/>
      <c r="CRJ9" s="544"/>
      <c r="CRK9" s="544"/>
      <c r="CRL9" s="297" t="s">
        <v>186</v>
      </c>
      <c r="CRM9" s="182">
        <v>1</v>
      </c>
      <c r="CRN9" s="182">
        <v>167.32</v>
      </c>
      <c r="CRO9" s="296" t="s">
        <v>1531</v>
      </c>
      <c r="CRP9" s="544" t="s">
        <v>1530</v>
      </c>
      <c r="CRQ9" s="544"/>
      <c r="CRR9" s="544"/>
      <c r="CRS9" s="544"/>
      <c r="CRT9" s="297" t="s">
        <v>186</v>
      </c>
      <c r="CRU9" s="182">
        <v>1</v>
      </c>
      <c r="CRV9" s="182">
        <v>167.32</v>
      </c>
      <c r="CRW9" s="296" t="s">
        <v>1531</v>
      </c>
      <c r="CRX9" s="544" t="s">
        <v>1530</v>
      </c>
      <c r="CRY9" s="544"/>
      <c r="CRZ9" s="544"/>
      <c r="CSA9" s="544"/>
      <c r="CSB9" s="297" t="s">
        <v>186</v>
      </c>
      <c r="CSC9" s="182">
        <v>1</v>
      </c>
      <c r="CSD9" s="182">
        <v>167.32</v>
      </c>
      <c r="CSE9" s="296" t="s">
        <v>1531</v>
      </c>
      <c r="CSF9" s="544" t="s">
        <v>1530</v>
      </c>
      <c r="CSG9" s="544"/>
      <c r="CSH9" s="544"/>
      <c r="CSI9" s="544"/>
      <c r="CSJ9" s="297" t="s">
        <v>186</v>
      </c>
      <c r="CSK9" s="182">
        <v>1</v>
      </c>
      <c r="CSL9" s="182">
        <v>167.32</v>
      </c>
      <c r="CSM9" s="296" t="s">
        <v>1531</v>
      </c>
      <c r="CSN9" s="544" t="s">
        <v>1530</v>
      </c>
      <c r="CSO9" s="544"/>
      <c r="CSP9" s="544"/>
      <c r="CSQ9" s="544"/>
      <c r="CSR9" s="297" t="s">
        <v>186</v>
      </c>
      <c r="CSS9" s="182">
        <v>1</v>
      </c>
      <c r="CST9" s="182">
        <v>167.32</v>
      </c>
      <c r="CSU9" s="296" t="s">
        <v>1531</v>
      </c>
      <c r="CSV9" s="544" t="s">
        <v>1530</v>
      </c>
      <c r="CSW9" s="544"/>
      <c r="CSX9" s="544"/>
      <c r="CSY9" s="544"/>
      <c r="CSZ9" s="297" t="s">
        <v>186</v>
      </c>
      <c r="CTA9" s="182">
        <v>1</v>
      </c>
      <c r="CTB9" s="182">
        <v>167.32</v>
      </c>
      <c r="CTC9" s="296" t="s">
        <v>1531</v>
      </c>
      <c r="CTD9" s="544" t="s">
        <v>1530</v>
      </c>
      <c r="CTE9" s="544"/>
      <c r="CTF9" s="544"/>
      <c r="CTG9" s="544"/>
      <c r="CTH9" s="297" t="s">
        <v>186</v>
      </c>
      <c r="CTI9" s="182">
        <v>1</v>
      </c>
      <c r="CTJ9" s="182">
        <v>167.32</v>
      </c>
      <c r="CTK9" s="296" t="s">
        <v>1531</v>
      </c>
      <c r="CTL9" s="544" t="s">
        <v>1530</v>
      </c>
      <c r="CTM9" s="544"/>
      <c r="CTN9" s="544"/>
      <c r="CTO9" s="544"/>
      <c r="CTP9" s="297" t="s">
        <v>186</v>
      </c>
      <c r="CTQ9" s="182">
        <v>1</v>
      </c>
      <c r="CTR9" s="182">
        <v>167.32</v>
      </c>
      <c r="CTS9" s="296" t="s">
        <v>1531</v>
      </c>
      <c r="CTT9" s="544" t="s">
        <v>1530</v>
      </c>
      <c r="CTU9" s="544"/>
      <c r="CTV9" s="544"/>
      <c r="CTW9" s="544"/>
      <c r="CTX9" s="297" t="s">
        <v>186</v>
      </c>
      <c r="CTY9" s="182">
        <v>1</v>
      </c>
      <c r="CTZ9" s="182">
        <v>167.32</v>
      </c>
      <c r="CUA9" s="296" t="s">
        <v>1531</v>
      </c>
      <c r="CUB9" s="544" t="s">
        <v>1530</v>
      </c>
      <c r="CUC9" s="544"/>
      <c r="CUD9" s="544"/>
      <c r="CUE9" s="544"/>
      <c r="CUF9" s="297" t="s">
        <v>186</v>
      </c>
      <c r="CUG9" s="182">
        <v>1</v>
      </c>
      <c r="CUH9" s="182">
        <v>167.32</v>
      </c>
      <c r="CUI9" s="296" t="s">
        <v>1531</v>
      </c>
      <c r="CUJ9" s="544" t="s">
        <v>1530</v>
      </c>
      <c r="CUK9" s="544"/>
      <c r="CUL9" s="544"/>
      <c r="CUM9" s="544"/>
      <c r="CUN9" s="297" t="s">
        <v>186</v>
      </c>
      <c r="CUO9" s="182">
        <v>1</v>
      </c>
      <c r="CUP9" s="182">
        <v>167.32</v>
      </c>
      <c r="CUQ9" s="296" t="s">
        <v>1531</v>
      </c>
      <c r="CUR9" s="544" t="s">
        <v>1530</v>
      </c>
      <c r="CUS9" s="544"/>
      <c r="CUT9" s="544"/>
      <c r="CUU9" s="544"/>
      <c r="CUV9" s="297" t="s">
        <v>186</v>
      </c>
      <c r="CUW9" s="182">
        <v>1</v>
      </c>
      <c r="CUX9" s="182">
        <v>167.32</v>
      </c>
      <c r="CUY9" s="296" t="s">
        <v>1531</v>
      </c>
      <c r="CUZ9" s="544" t="s">
        <v>1530</v>
      </c>
      <c r="CVA9" s="544"/>
      <c r="CVB9" s="544"/>
      <c r="CVC9" s="544"/>
      <c r="CVD9" s="297" t="s">
        <v>186</v>
      </c>
      <c r="CVE9" s="182">
        <v>1</v>
      </c>
      <c r="CVF9" s="182">
        <v>167.32</v>
      </c>
      <c r="CVG9" s="296" t="s">
        <v>1531</v>
      </c>
      <c r="CVH9" s="544" t="s">
        <v>1530</v>
      </c>
      <c r="CVI9" s="544"/>
      <c r="CVJ9" s="544"/>
      <c r="CVK9" s="544"/>
      <c r="CVL9" s="297" t="s">
        <v>186</v>
      </c>
      <c r="CVM9" s="182">
        <v>1</v>
      </c>
      <c r="CVN9" s="182">
        <v>167.32</v>
      </c>
      <c r="CVO9" s="296" t="s">
        <v>1531</v>
      </c>
      <c r="CVP9" s="544" t="s">
        <v>1530</v>
      </c>
      <c r="CVQ9" s="544"/>
      <c r="CVR9" s="544"/>
      <c r="CVS9" s="544"/>
      <c r="CVT9" s="297" t="s">
        <v>186</v>
      </c>
      <c r="CVU9" s="182">
        <v>1</v>
      </c>
      <c r="CVV9" s="182">
        <v>167.32</v>
      </c>
      <c r="CVW9" s="296" t="s">
        <v>1531</v>
      </c>
      <c r="CVX9" s="544" t="s">
        <v>1530</v>
      </c>
      <c r="CVY9" s="544"/>
      <c r="CVZ9" s="544"/>
      <c r="CWA9" s="544"/>
      <c r="CWB9" s="297" t="s">
        <v>186</v>
      </c>
      <c r="CWC9" s="182">
        <v>1</v>
      </c>
      <c r="CWD9" s="182">
        <v>167.32</v>
      </c>
      <c r="CWE9" s="296" t="s">
        <v>1531</v>
      </c>
      <c r="CWF9" s="544" t="s">
        <v>1530</v>
      </c>
      <c r="CWG9" s="544"/>
      <c r="CWH9" s="544"/>
      <c r="CWI9" s="544"/>
      <c r="CWJ9" s="297" t="s">
        <v>186</v>
      </c>
      <c r="CWK9" s="182">
        <v>1</v>
      </c>
      <c r="CWL9" s="182">
        <v>167.32</v>
      </c>
      <c r="CWM9" s="296" t="s">
        <v>1531</v>
      </c>
      <c r="CWN9" s="544" t="s">
        <v>1530</v>
      </c>
      <c r="CWO9" s="544"/>
      <c r="CWP9" s="544"/>
      <c r="CWQ9" s="544"/>
      <c r="CWR9" s="297" t="s">
        <v>186</v>
      </c>
      <c r="CWS9" s="182">
        <v>1</v>
      </c>
      <c r="CWT9" s="182">
        <v>167.32</v>
      </c>
      <c r="CWU9" s="296" t="s">
        <v>1531</v>
      </c>
      <c r="CWV9" s="544" t="s">
        <v>1530</v>
      </c>
      <c r="CWW9" s="544"/>
      <c r="CWX9" s="544"/>
      <c r="CWY9" s="544"/>
      <c r="CWZ9" s="297" t="s">
        <v>186</v>
      </c>
      <c r="CXA9" s="182">
        <v>1</v>
      </c>
      <c r="CXB9" s="182">
        <v>167.32</v>
      </c>
      <c r="CXC9" s="296" t="s">
        <v>1531</v>
      </c>
      <c r="CXD9" s="544" t="s">
        <v>1530</v>
      </c>
      <c r="CXE9" s="544"/>
      <c r="CXF9" s="544"/>
      <c r="CXG9" s="544"/>
      <c r="CXH9" s="297" t="s">
        <v>186</v>
      </c>
      <c r="CXI9" s="182">
        <v>1</v>
      </c>
      <c r="CXJ9" s="182">
        <v>167.32</v>
      </c>
      <c r="CXK9" s="296" t="s">
        <v>1531</v>
      </c>
      <c r="CXL9" s="544" t="s">
        <v>1530</v>
      </c>
      <c r="CXM9" s="544"/>
      <c r="CXN9" s="544"/>
      <c r="CXO9" s="544"/>
      <c r="CXP9" s="297" t="s">
        <v>186</v>
      </c>
      <c r="CXQ9" s="182">
        <v>1</v>
      </c>
      <c r="CXR9" s="182">
        <v>167.32</v>
      </c>
      <c r="CXS9" s="296" t="s">
        <v>1531</v>
      </c>
      <c r="CXT9" s="544" t="s">
        <v>1530</v>
      </c>
      <c r="CXU9" s="544"/>
      <c r="CXV9" s="544"/>
      <c r="CXW9" s="544"/>
      <c r="CXX9" s="297" t="s">
        <v>186</v>
      </c>
      <c r="CXY9" s="182">
        <v>1</v>
      </c>
      <c r="CXZ9" s="182">
        <v>167.32</v>
      </c>
      <c r="CYA9" s="296" t="s">
        <v>1531</v>
      </c>
      <c r="CYB9" s="544" t="s">
        <v>1530</v>
      </c>
      <c r="CYC9" s="544"/>
      <c r="CYD9" s="544"/>
      <c r="CYE9" s="544"/>
      <c r="CYF9" s="297" t="s">
        <v>186</v>
      </c>
      <c r="CYG9" s="182">
        <v>1</v>
      </c>
      <c r="CYH9" s="182">
        <v>167.32</v>
      </c>
      <c r="CYI9" s="296" t="s">
        <v>1531</v>
      </c>
      <c r="CYJ9" s="544" t="s">
        <v>1530</v>
      </c>
      <c r="CYK9" s="544"/>
      <c r="CYL9" s="544"/>
      <c r="CYM9" s="544"/>
      <c r="CYN9" s="297" t="s">
        <v>186</v>
      </c>
      <c r="CYO9" s="182">
        <v>1</v>
      </c>
      <c r="CYP9" s="182">
        <v>167.32</v>
      </c>
      <c r="CYQ9" s="296" t="s">
        <v>1531</v>
      </c>
      <c r="CYR9" s="544" t="s">
        <v>1530</v>
      </c>
      <c r="CYS9" s="544"/>
      <c r="CYT9" s="544"/>
      <c r="CYU9" s="544"/>
      <c r="CYV9" s="297" t="s">
        <v>186</v>
      </c>
      <c r="CYW9" s="182">
        <v>1</v>
      </c>
      <c r="CYX9" s="182">
        <v>167.32</v>
      </c>
      <c r="CYY9" s="296" t="s">
        <v>1531</v>
      </c>
      <c r="CYZ9" s="544" t="s">
        <v>1530</v>
      </c>
      <c r="CZA9" s="544"/>
      <c r="CZB9" s="544"/>
      <c r="CZC9" s="544"/>
      <c r="CZD9" s="297" t="s">
        <v>186</v>
      </c>
      <c r="CZE9" s="182">
        <v>1</v>
      </c>
      <c r="CZF9" s="182">
        <v>167.32</v>
      </c>
      <c r="CZG9" s="296" t="s">
        <v>1531</v>
      </c>
      <c r="CZH9" s="544" t="s">
        <v>1530</v>
      </c>
      <c r="CZI9" s="544"/>
      <c r="CZJ9" s="544"/>
      <c r="CZK9" s="544"/>
      <c r="CZL9" s="297" t="s">
        <v>186</v>
      </c>
      <c r="CZM9" s="182">
        <v>1</v>
      </c>
      <c r="CZN9" s="182">
        <v>167.32</v>
      </c>
      <c r="CZO9" s="296" t="s">
        <v>1531</v>
      </c>
      <c r="CZP9" s="544" t="s">
        <v>1530</v>
      </c>
      <c r="CZQ9" s="544"/>
      <c r="CZR9" s="544"/>
      <c r="CZS9" s="544"/>
      <c r="CZT9" s="297" t="s">
        <v>186</v>
      </c>
      <c r="CZU9" s="182">
        <v>1</v>
      </c>
      <c r="CZV9" s="182">
        <v>167.32</v>
      </c>
      <c r="CZW9" s="296" t="s">
        <v>1531</v>
      </c>
      <c r="CZX9" s="544" t="s">
        <v>1530</v>
      </c>
      <c r="CZY9" s="544"/>
      <c r="CZZ9" s="544"/>
      <c r="DAA9" s="544"/>
      <c r="DAB9" s="297" t="s">
        <v>186</v>
      </c>
      <c r="DAC9" s="182">
        <v>1</v>
      </c>
      <c r="DAD9" s="182">
        <v>167.32</v>
      </c>
      <c r="DAE9" s="296" t="s">
        <v>1531</v>
      </c>
      <c r="DAF9" s="544" t="s">
        <v>1530</v>
      </c>
      <c r="DAG9" s="544"/>
      <c r="DAH9" s="544"/>
      <c r="DAI9" s="544"/>
      <c r="DAJ9" s="297" t="s">
        <v>186</v>
      </c>
      <c r="DAK9" s="182">
        <v>1</v>
      </c>
      <c r="DAL9" s="182">
        <v>167.32</v>
      </c>
      <c r="DAM9" s="296" t="s">
        <v>1531</v>
      </c>
      <c r="DAN9" s="544" t="s">
        <v>1530</v>
      </c>
      <c r="DAO9" s="544"/>
      <c r="DAP9" s="544"/>
      <c r="DAQ9" s="544"/>
      <c r="DAR9" s="297" t="s">
        <v>186</v>
      </c>
      <c r="DAS9" s="182">
        <v>1</v>
      </c>
      <c r="DAT9" s="182">
        <v>167.32</v>
      </c>
      <c r="DAU9" s="296" t="s">
        <v>1531</v>
      </c>
      <c r="DAV9" s="544" t="s">
        <v>1530</v>
      </c>
      <c r="DAW9" s="544"/>
      <c r="DAX9" s="544"/>
      <c r="DAY9" s="544"/>
      <c r="DAZ9" s="297" t="s">
        <v>186</v>
      </c>
      <c r="DBA9" s="182">
        <v>1</v>
      </c>
      <c r="DBB9" s="182">
        <v>167.32</v>
      </c>
      <c r="DBC9" s="296" t="s">
        <v>1531</v>
      </c>
      <c r="DBD9" s="544" t="s">
        <v>1530</v>
      </c>
      <c r="DBE9" s="544"/>
      <c r="DBF9" s="544"/>
      <c r="DBG9" s="544"/>
      <c r="DBH9" s="297" t="s">
        <v>186</v>
      </c>
      <c r="DBI9" s="182">
        <v>1</v>
      </c>
      <c r="DBJ9" s="182">
        <v>167.32</v>
      </c>
      <c r="DBK9" s="296" t="s">
        <v>1531</v>
      </c>
      <c r="DBL9" s="544" t="s">
        <v>1530</v>
      </c>
      <c r="DBM9" s="544"/>
      <c r="DBN9" s="544"/>
      <c r="DBO9" s="544"/>
      <c r="DBP9" s="297" t="s">
        <v>186</v>
      </c>
      <c r="DBQ9" s="182">
        <v>1</v>
      </c>
      <c r="DBR9" s="182">
        <v>167.32</v>
      </c>
      <c r="DBS9" s="296" t="s">
        <v>1531</v>
      </c>
      <c r="DBT9" s="544" t="s">
        <v>1530</v>
      </c>
      <c r="DBU9" s="544"/>
      <c r="DBV9" s="544"/>
      <c r="DBW9" s="544"/>
      <c r="DBX9" s="297" t="s">
        <v>186</v>
      </c>
      <c r="DBY9" s="182">
        <v>1</v>
      </c>
      <c r="DBZ9" s="182">
        <v>167.32</v>
      </c>
      <c r="DCA9" s="296" t="s">
        <v>1531</v>
      </c>
      <c r="DCB9" s="544" t="s">
        <v>1530</v>
      </c>
      <c r="DCC9" s="544"/>
      <c r="DCD9" s="544"/>
      <c r="DCE9" s="544"/>
      <c r="DCF9" s="297" t="s">
        <v>186</v>
      </c>
      <c r="DCG9" s="182">
        <v>1</v>
      </c>
      <c r="DCH9" s="182">
        <v>167.32</v>
      </c>
      <c r="DCI9" s="296" t="s">
        <v>1531</v>
      </c>
      <c r="DCJ9" s="544" t="s">
        <v>1530</v>
      </c>
      <c r="DCK9" s="544"/>
      <c r="DCL9" s="544"/>
      <c r="DCM9" s="544"/>
      <c r="DCN9" s="297" t="s">
        <v>186</v>
      </c>
      <c r="DCO9" s="182">
        <v>1</v>
      </c>
      <c r="DCP9" s="182">
        <v>167.32</v>
      </c>
      <c r="DCQ9" s="296" t="s">
        <v>1531</v>
      </c>
      <c r="DCR9" s="544" t="s">
        <v>1530</v>
      </c>
      <c r="DCS9" s="544"/>
      <c r="DCT9" s="544"/>
      <c r="DCU9" s="544"/>
      <c r="DCV9" s="297" t="s">
        <v>186</v>
      </c>
      <c r="DCW9" s="182">
        <v>1</v>
      </c>
      <c r="DCX9" s="182">
        <v>167.32</v>
      </c>
      <c r="DCY9" s="296" t="s">
        <v>1531</v>
      </c>
      <c r="DCZ9" s="544" t="s">
        <v>1530</v>
      </c>
      <c r="DDA9" s="544"/>
      <c r="DDB9" s="544"/>
      <c r="DDC9" s="544"/>
      <c r="DDD9" s="297" t="s">
        <v>186</v>
      </c>
      <c r="DDE9" s="182">
        <v>1</v>
      </c>
      <c r="DDF9" s="182">
        <v>167.32</v>
      </c>
      <c r="DDG9" s="296" t="s">
        <v>1531</v>
      </c>
      <c r="DDH9" s="544" t="s">
        <v>1530</v>
      </c>
      <c r="DDI9" s="544"/>
      <c r="DDJ9" s="544"/>
      <c r="DDK9" s="544"/>
      <c r="DDL9" s="297" t="s">
        <v>186</v>
      </c>
      <c r="DDM9" s="182">
        <v>1</v>
      </c>
      <c r="DDN9" s="182">
        <v>167.32</v>
      </c>
      <c r="DDO9" s="296" t="s">
        <v>1531</v>
      </c>
      <c r="DDP9" s="544" t="s">
        <v>1530</v>
      </c>
      <c r="DDQ9" s="544"/>
      <c r="DDR9" s="544"/>
      <c r="DDS9" s="544"/>
      <c r="DDT9" s="297" t="s">
        <v>186</v>
      </c>
      <c r="DDU9" s="182">
        <v>1</v>
      </c>
      <c r="DDV9" s="182">
        <v>167.32</v>
      </c>
      <c r="DDW9" s="296" t="s">
        <v>1531</v>
      </c>
      <c r="DDX9" s="544" t="s">
        <v>1530</v>
      </c>
      <c r="DDY9" s="544"/>
      <c r="DDZ9" s="544"/>
      <c r="DEA9" s="544"/>
      <c r="DEB9" s="297" t="s">
        <v>186</v>
      </c>
      <c r="DEC9" s="182">
        <v>1</v>
      </c>
      <c r="DED9" s="182">
        <v>167.32</v>
      </c>
      <c r="DEE9" s="296" t="s">
        <v>1531</v>
      </c>
      <c r="DEF9" s="544" t="s">
        <v>1530</v>
      </c>
      <c r="DEG9" s="544"/>
      <c r="DEH9" s="544"/>
      <c r="DEI9" s="544"/>
      <c r="DEJ9" s="297" t="s">
        <v>186</v>
      </c>
      <c r="DEK9" s="182">
        <v>1</v>
      </c>
      <c r="DEL9" s="182">
        <v>167.32</v>
      </c>
      <c r="DEM9" s="296" t="s">
        <v>1531</v>
      </c>
      <c r="DEN9" s="544" t="s">
        <v>1530</v>
      </c>
      <c r="DEO9" s="544"/>
      <c r="DEP9" s="544"/>
      <c r="DEQ9" s="544"/>
      <c r="DER9" s="297" t="s">
        <v>186</v>
      </c>
      <c r="DES9" s="182">
        <v>1</v>
      </c>
      <c r="DET9" s="182">
        <v>167.32</v>
      </c>
      <c r="DEU9" s="296" t="s">
        <v>1531</v>
      </c>
      <c r="DEV9" s="544" t="s">
        <v>1530</v>
      </c>
      <c r="DEW9" s="544"/>
      <c r="DEX9" s="544"/>
      <c r="DEY9" s="544"/>
      <c r="DEZ9" s="297" t="s">
        <v>186</v>
      </c>
      <c r="DFA9" s="182">
        <v>1</v>
      </c>
      <c r="DFB9" s="182">
        <v>167.32</v>
      </c>
      <c r="DFC9" s="296" t="s">
        <v>1531</v>
      </c>
      <c r="DFD9" s="544" t="s">
        <v>1530</v>
      </c>
      <c r="DFE9" s="544"/>
      <c r="DFF9" s="544"/>
      <c r="DFG9" s="544"/>
      <c r="DFH9" s="297" t="s">
        <v>186</v>
      </c>
      <c r="DFI9" s="182">
        <v>1</v>
      </c>
      <c r="DFJ9" s="182">
        <v>167.32</v>
      </c>
      <c r="DFK9" s="296" t="s">
        <v>1531</v>
      </c>
      <c r="DFL9" s="544" t="s">
        <v>1530</v>
      </c>
      <c r="DFM9" s="544"/>
      <c r="DFN9" s="544"/>
      <c r="DFO9" s="544"/>
      <c r="DFP9" s="297" t="s">
        <v>186</v>
      </c>
      <c r="DFQ9" s="182">
        <v>1</v>
      </c>
      <c r="DFR9" s="182">
        <v>167.32</v>
      </c>
      <c r="DFS9" s="296" t="s">
        <v>1531</v>
      </c>
      <c r="DFT9" s="544" t="s">
        <v>1530</v>
      </c>
      <c r="DFU9" s="544"/>
      <c r="DFV9" s="544"/>
      <c r="DFW9" s="544"/>
      <c r="DFX9" s="297" t="s">
        <v>186</v>
      </c>
      <c r="DFY9" s="182">
        <v>1</v>
      </c>
      <c r="DFZ9" s="182">
        <v>167.32</v>
      </c>
      <c r="DGA9" s="296" t="s">
        <v>1531</v>
      </c>
      <c r="DGB9" s="544" t="s">
        <v>1530</v>
      </c>
      <c r="DGC9" s="544"/>
      <c r="DGD9" s="544"/>
      <c r="DGE9" s="544"/>
      <c r="DGF9" s="297" t="s">
        <v>186</v>
      </c>
      <c r="DGG9" s="182">
        <v>1</v>
      </c>
      <c r="DGH9" s="182">
        <v>167.32</v>
      </c>
      <c r="DGI9" s="296" t="s">
        <v>1531</v>
      </c>
      <c r="DGJ9" s="544" t="s">
        <v>1530</v>
      </c>
      <c r="DGK9" s="544"/>
      <c r="DGL9" s="544"/>
      <c r="DGM9" s="544"/>
      <c r="DGN9" s="297" t="s">
        <v>186</v>
      </c>
      <c r="DGO9" s="182">
        <v>1</v>
      </c>
      <c r="DGP9" s="182">
        <v>167.32</v>
      </c>
      <c r="DGQ9" s="296" t="s">
        <v>1531</v>
      </c>
      <c r="DGR9" s="544" t="s">
        <v>1530</v>
      </c>
      <c r="DGS9" s="544"/>
      <c r="DGT9" s="544"/>
      <c r="DGU9" s="544"/>
      <c r="DGV9" s="297" t="s">
        <v>186</v>
      </c>
      <c r="DGW9" s="182">
        <v>1</v>
      </c>
      <c r="DGX9" s="182">
        <v>167.32</v>
      </c>
      <c r="DGY9" s="296" t="s">
        <v>1531</v>
      </c>
      <c r="DGZ9" s="544" t="s">
        <v>1530</v>
      </c>
      <c r="DHA9" s="544"/>
      <c r="DHB9" s="544"/>
      <c r="DHC9" s="544"/>
      <c r="DHD9" s="297" t="s">
        <v>186</v>
      </c>
      <c r="DHE9" s="182">
        <v>1</v>
      </c>
      <c r="DHF9" s="182">
        <v>167.32</v>
      </c>
      <c r="DHG9" s="296" t="s">
        <v>1531</v>
      </c>
      <c r="DHH9" s="544" t="s">
        <v>1530</v>
      </c>
      <c r="DHI9" s="544"/>
      <c r="DHJ9" s="544"/>
      <c r="DHK9" s="544"/>
      <c r="DHL9" s="297" t="s">
        <v>186</v>
      </c>
      <c r="DHM9" s="182">
        <v>1</v>
      </c>
      <c r="DHN9" s="182">
        <v>167.32</v>
      </c>
      <c r="DHO9" s="296" t="s">
        <v>1531</v>
      </c>
      <c r="DHP9" s="544" t="s">
        <v>1530</v>
      </c>
      <c r="DHQ9" s="544"/>
      <c r="DHR9" s="544"/>
      <c r="DHS9" s="544"/>
      <c r="DHT9" s="297" t="s">
        <v>186</v>
      </c>
      <c r="DHU9" s="182">
        <v>1</v>
      </c>
      <c r="DHV9" s="182">
        <v>167.32</v>
      </c>
      <c r="DHW9" s="296" t="s">
        <v>1531</v>
      </c>
      <c r="DHX9" s="544" t="s">
        <v>1530</v>
      </c>
      <c r="DHY9" s="544"/>
      <c r="DHZ9" s="544"/>
      <c r="DIA9" s="544"/>
      <c r="DIB9" s="297" t="s">
        <v>186</v>
      </c>
      <c r="DIC9" s="182">
        <v>1</v>
      </c>
      <c r="DID9" s="182">
        <v>167.32</v>
      </c>
      <c r="DIE9" s="296" t="s">
        <v>1531</v>
      </c>
      <c r="DIF9" s="544" t="s">
        <v>1530</v>
      </c>
      <c r="DIG9" s="544"/>
      <c r="DIH9" s="544"/>
      <c r="DII9" s="544"/>
      <c r="DIJ9" s="297" t="s">
        <v>186</v>
      </c>
      <c r="DIK9" s="182">
        <v>1</v>
      </c>
      <c r="DIL9" s="182">
        <v>167.32</v>
      </c>
      <c r="DIM9" s="296" t="s">
        <v>1531</v>
      </c>
      <c r="DIN9" s="544" t="s">
        <v>1530</v>
      </c>
      <c r="DIO9" s="544"/>
      <c r="DIP9" s="544"/>
      <c r="DIQ9" s="544"/>
      <c r="DIR9" s="297" t="s">
        <v>186</v>
      </c>
      <c r="DIS9" s="182">
        <v>1</v>
      </c>
      <c r="DIT9" s="182">
        <v>167.32</v>
      </c>
      <c r="DIU9" s="296" t="s">
        <v>1531</v>
      </c>
      <c r="DIV9" s="544" t="s">
        <v>1530</v>
      </c>
      <c r="DIW9" s="544"/>
      <c r="DIX9" s="544"/>
      <c r="DIY9" s="544"/>
      <c r="DIZ9" s="297" t="s">
        <v>186</v>
      </c>
      <c r="DJA9" s="182">
        <v>1</v>
      </c>
      <c r="DJB9" s="182">
        <v>167.32</v>
      </c>
      <c r="DJC9" s="296" t="s">
        <v>1531</v>
      </c>
      <c r="DJD9" s="544" t="s">
        <v>1530</v>
      </c>
      <c r="DJE9" s="544"/>
      <c r="DJF9" s="544"/>
      <c r="DJG9" s="544"/>
      <c r="DJH9" s="297" t="s">
        <v>186</v>
      </c>
      <c r="DJI9" s="182">
        <v>1</v>
      </c>
      <c r="DJJ9" s="182">
        <v>167.32</v>
      </c>
      <c r="DJK9" s="296" t="s">
        <v>1531</v>
      </c>
      <c r="DJL9" s="544" t="s">
        <v>1530</v>
      </c>
      <c r="DJM9" s="544"/>
      <c r="DJN9" s="544"/>
      <c r="DJO9" s="544"/>
      <c r="DJP9" s="297" t="s">
        <v>186</v>
      </c>
      <c r="DJQ9" s="182">
        <v>1</v>
      </c>
      <c r="DJR9" s="182">
        <v>167.32</v>
      </c>
      <c r="DJS9" s="296" t="s">
        <v>1531</v>
      </c>
      <c r="DJT9" s="544" t="s">
        <v>1530</v>
      </c>
      <c r="DJU9" s="544"/>
      <c r="DJV9" s="544"/>
      <c r="DJW9" s="544"/>
      <c r="DJX9" s="297" t="s">
        <v>186</v>
      </c>
      <c r="DJY9" s="182">
        <v>1</v>
      </c>
      <c r="DJZ9" s="182">
        <v>167.32</v>
      </c>
      <c r="DKA9" s="296" t="s">
        <v>1531</v>
      </c>
      <c r="DKB9" s="544" t="s">
        <v>1530</v>
      </c>
      <c r="DKC9" s="544"/>
      <c r="DKD9" s="544"/>
      <c r="DKE9" s="544"/>
      <c r="DKF9" s="297" t="s">
        <v>186</v>
      </c>
      <c r="DKG9" s="182">
        <v>1</v>
      </c>
      <c r="DKH9" s="182">
        <v>167.32</v>
      </c>
      <c r="DKI9" s="296" t="s">
        <v>1531</v>
      </c>
      <c r="DKJ9" s="544" t="s">
        <v>1530</v>
      </c>
      <c r="DKK9" s="544"/>
      <c r="DKL9" s="544"/>
      <c r="DKM9" s="544"/>
      <c r="DKN9" s="297" t="s">
        <v>186</v>
      </c>
      <c r="DKO9" s="182">
        <v>1</v>
      </c>
      <c r="DKP9" s="182">
        <v>167.32</v>
      </c>
      <c r="DKQ9" s="296" t="s">
        <v>1531</v>
      </c>
      <c r="DKR9" s="544" t="s">
        <v>1530</v>
      </c>
      <c r="DKS9" s="544"/>
      <c r="DKT9" s="544"/>
      <c r="DKU9" s="544"/>
      <c r="DKV9" s="297" t="s">
        <v>186</v>
      </c>
      <c r="DKW9" s="182">
        <v>1</v>
      </c>
      <c r="DKX9" s="182">
        <v>167.32</v>
      </c>
      <c r="DKY9" s="296" t="s">
        <v>1531</v>
      </c>
      <c r="DKZ9" s="544" t="s">
        <v>1530</v>
      </c>
      <c r="DLA9" s="544"/>
      <c r="DLB9" s="544"/>
      <c r="DLC9" s="544"/>
      <c r="DLD9" s="297" t="s">
        <v>186</v>
      </c>
      <c r="DLE9" s="182">
        <v>1</v>
      </c>
      <c r="DLF9" s="182">
        <v>167.32</v>
      </c>
      <c r="DLG9" s="296" t="s">
        <v>1531</v>
      </c>
      <c r="DLH9" s="544" t="s">
        <v>1530</v>
      </c>
      <c r="DLI9" s="544"/>
      <c r="DLJ9" s="544"/>
      <c r="DLK9" s="544"/>
      <c r="DLL9" s="297" t="s">
        <v>186</v>
      </c>
      <c r="DLM9" s="182">
        <v>1</v>
      </c>
      <c r="DLN9" s="182">
        <v>167.32</v>
      </c>
      <c r="DLO9" s="296" t="s">
        <v>1531</v>
      </c>
      <c r="DLP9" s="544" t="s">
        <v>1530</v>
      </c>
      <c r="DLQ9" s="544"/>
      <c r="DLR9" s="544"/>
      <c r="DLS9" s="544"/>
      <c r="DLT9" s="297" t="s">
        <v>186</v>
      </c>
      <c r="DLU9" s="182">
        <v>1</v>
      </c>
      <c r="DLV9" s="182">
        <v>167.32</v>
      </c>
      <c r="DLW9" s="296" t="s">
        <v>1531</v>
      </c>
      <c r="DLX9" s="544" t="s">
        <v>1530</v>
      </c>
      <c r="DLY9" s="544"/>
      <c r="DLZ9" s="544"/>
      <c r="DMA9" s="544"/>
      <c r="DMB9" s="297" t="s">
        <v>186</v>
      </c>
      <c r="DMC9" s="182">
        <v>1</v>
      </c>
      <c r="DMD9" s="182">
        <v>167.32</v>
      </c>
      <c r="DME9" s="296" t="s">
        <v>1531</v>
      </c>
      <c r="DMF9" s="544" t="s">
        <v>1530</v>
      </c>
      <c r="DMG9" s="544"/>
      <c r="DMH9" s="544"/>
      <c r="DMI9" s="544"/>
      <c r="DMJ9" s="297" t="s">
        <v>186</v>
      </c>
      <c r="DMK9" s="182">
        <v>1</v>
      </c>
      <c r="DML9" s="182">
        <v>167.32</v>
      </c>
      <c r="DMM9" s="296" t="s">
        <v>1531</v>
      </c>
      <c r="DMN9" s="544" t="s">
        <v>1530</v>
      </c>
      <c r="DMO9" s="544"/>
      <c r="DMP9" s="544"/>
      <c r="DMQ9" s="544"/>
      <c r="DMR9" s="297" t="s">
        <v>186</v>
      </c>
      <c r="DMS9" s="182">
        <v>1</v>
      </c>
      <c r="DMT9" s="182">
        <v>167.32</v>
      </c>
      <c r="DMU9" s="296" t="s">
        <v>1531</v>
      </c>
      <c r="DMV9" s="544" t="s">
        <v>1530</v>
      </c>
      <c r="DMW9" s="544"/>
      <c r="DMX9" s="544"/>
      <c r="DMY9" s="544"/>
      <c r="DMZ9" s="297" t="s">
        <v>186</v>
      </c>
      <c r="DNA9" s="182">
        <v>1</v>
      </c>
      <c r="DNB9" s="182">
        <v>167.32</v>
      </c>
      <c r="DNC9" s="296" t="s">
        <v>1531</v>
      </c>
      <c r="DND9" s="544" t="s">
        <v>1530</v>
      </c>
      <c r="DNE9" s="544"/>
      <c r="DNF9" s="544"/>
      <c r="DNG9" s="544"/>
      <c r="DNH9" s="297" t="s">
        <v>186</v>
      </c>
      <c r="DNI9" s="182">
        <v>1</v>
      </c>
      <c r="DNJ9" s="182">
        <v>167.32</v>
      </c>
      <c r="DNK9" s="296" t="s">
        <v>1531</v>
      </c>
      <c r="DNL9" s="544" t="s">
        <v>1530</v>
      </c>
      <c r="DNM9" s="544"/>
      <c r="DNN9" s="544"/>
      <c r="DNO9" s="544"/>
      <c r="DNP9" s="297" t="s">
        <v>186</v>
      </c>
      <c r="DNQ9" s="182">
        <v>1</v>
      </c>
      <c r="DNR9" s="182">
        <v>167.32</v>
      </c>
      <c r="DNS9" s="296" t="s">
        <v>1531</v>
      </c>
      <c r="DNT9" s="544" t="s">
        <v>1530</v>
      </c>
      <c r="DNU9" s="544"/>
      <c r="DNV9" s="544"/>
      <c r="DNW9" s="544"/>
      <c r="DNX9" s="297" t="s">
        <v>186</v>
      </c>
      <c r="DNY9" s="182">
        <v>1</v>
      </c>
      <c r="DNZ9" s="182">
        <v>167.32</v>
      </c>
      <c r="DOA9" s="296" t="s">
        <v>1531</v>
      </c>
      <c r="DOB9" s="544" t="s">
        <v>1530</v>
      </c>
      <c r="DOC9" s="544"/>
      <c r="DOD9" s="544"/>
      <c r="DOE9" s="544"/>
      <c r="DOF9" s="297" t="s">
        <v>186</v>
      </c>
      <c r="DOG9" s="182">
        <v>1</v>
      </c>
      <c r="DOH9" s="182">
        <v>167.32</v>
      </c>
      <c r="DOI9" s="296" t="s">
        <v>1531</v>
      </c>
      <c r="DOJ9" s="544" t="s">
        <v>1530</v>
      </c>
      <c r="DOK9" s="544"/>
      <c r="DOL9" s="544"/>
      <c r="DOM9" s="544"/>
      <c r="DON9" s="297" t="s">
        <v>186</v>
      </c>
      <c r="DOO9" s="182">
        <v>1</v>
      </c>
      <c r="DOP9" s="182">
        <v>167.32</v>
      </c>
      <c r="DOQ9" s="296" t="s">
        <v>1531</v>
      </c>
      <c r="DOR9" s="544" t="s">
        <v>1530</v>
      </c>
      <c r="DOS9" s="544"/>
      <c r="DOT9" s="544"/>
      <c r="DOU9" s="544"/>
      <c r="DOV9" s="297" t="s">
        <v>186</v>
      </c>
      <c r="DOW9" s="182">
        <v>1</v>
      </c>
      <c r="DOX9" s="182">
        <v>167.32</v>
      </c>
      <c r="DOY9" s="296" t="s">
        <v>1531</v>
      </c>
      <c r="DOZ9" s="544" t="s">
        <v>1530</v>
      </c>
      <c r="DPA9" s="544"/>
      <c r="DPB9" s="544"/>
      <c r="DPC9" s="544"/>
      <c r="DPD9" s="297" t="s">
        <v>186</v>
      </c>
      <c r="DPE9" s="182">
        <v>1</v>
      </c>
      <c r="DPF9" s="182">
        <v>167.32</v>
      </c>
      <c r="DPG9" s="296" t="s">
        <v>1531</v>
      </c>
      <c r="DPH9" s="544" t="s">
        <v>1530</v>
      </c>
      <c r="DPI9" s="544"/>
      <c r="DPJ9" s="544"/>
      <c r="DPK9" s="544"/>
      <c r="DPL9" s="297" t="s">
        <v>186</v>
      </c>
      <c r="DPM9" s="182">
        <v>1</v>
      </c>
      <c r="DPN9" s="182">
        <v>167.32</v>
      </c>
      <c r="DPO9" s="296" t="s">
        <v>1531</v>
      </c>
      <c r="DPP9" s="544" t="s">
        <v>1530</v>
      </c>
      <c r="DPQ9" s="544"/>
      <c r="DPR9" s="544"/>
      <c r="DPS9" s="544"/>
      <c r="DPT9" s="297" t="s">
        <v>186</v>
      </c>
      <c r="DPU9" s="182">
        <v>1</v>
      </c>
      <c r="DPV9" s="182">
        <v>167.32</v>
      </c>
      <c r="DPW9" s="296" t="s">
        <v>1531</v>
      </c>
      <c r="DPX9" s="544" t="s">
        <v>1530</v>
      </c>
      <c r="DPY9" s="544"/>
      <c r="DPZ9" s="544"/>
      <c r="DQA9" s="544"/>
      <c r="DQB9" s="297" t="s">
        <v>186</v>
      </c>
      <c r="DQC9" s="182">
        <v>1</v>
      </c>
      <c r="DQD9" s="182">
        <v>167.32</v>
      </c>
      <c r="DQE9" s="296" t="s">
        <v>1531</v>
      </c>
      <c r="DQF9" s="544" t="s">
        <v>1530</v>
      </c>
      <c r="DQG9" s="544"/>
      <c r="DQH9" s="544"/>
      <c r="DQI9" s="544"/>
      <c r="DQJ9" s="297" t="s">
        <v>186</v>
      </c>
      <c r="DQK9" s="182">
        <v>1</v>
      </c>
      <c r="DQL9" s="182">
        <v>167.32</v>
      </c>
      <c r="DQM9" s="296" t="s">
        <v>1531</v>
      </c>
      <c r="DQN9" s="544" t="s">
        <v>1530</v>
      </c>
      <c r="DQO9" s="544"/>
      <c r="DQP9" s="544"/>
      <c r="DQQ9" s="544"/>
      <c r="DQR9" s="297" t="s">
        <v>186</v>
      </c>
      <c r="DQS9" s="182">
        <v>1</v>
      </c>
      <c r="DQT9" s="182">
        <v>167.32</v>
      </c>
      <c r="DQU9" s="296" t="s">
        <v>1531</v>
      </c>
      <c r="DQV9" s="544" t="s">
        <v>1530</v>
      </c>
      <c r="DQW9" s="544"/>
      <c r="DQX9" s="544"/>
      <c r="DQY9" s="544"/>
      <c r="DQZ9" s="297" t="s">
        <v>186</v>
      </c>
      <c r="DRA9" s="182">
        <v>1</v>
      </c>
      <c r="DRB9" s="182">
        <v>167.32</v>
      </c>
      <c r="DRC9" s="296" t="s">
        <v>1531</v>
      </c>
      <c r="DRD9" s="544" t="s">
        <v>1530</v>
      </c>
      <c r="DRE9" s="544"/>
      <c r="DRF9" s="544"/>
      <c r="DRG9" s="544"/>
      <c r="DRH9" s="297" t="s">
        <v>186</v>
      </c>
      <c r="DRI9" s="182">
        <v>1</v>
      </c>
      <c r="DRJ9" s="182">
        <v>167.32</v>
      </c>
      <c r="DRK9" s="296" t="s">
        <v>1531</v>
      </c>
      <c r="DRL9" s="544" t="s">
        <v>1530</v>
      </c>
      <c r="DRM9" s="544"/>
      <c r="DRN9" s="544"/>
      <c r="DRO9" s="544"/>
      <c r="DRP9" s="297" t="s">
        <v>186</v>
      </c>
      <c r="DRQ9" s="182">
        <v>1</v>
      </c>
      <c r="DRR9" s="182">
        <v>167.32</v>
      </c>
      <c r="DRS9" s="296" t="s">
        <v>1531</v>
      </c>
      <c r="DRT9" s="544" t="s">
        <v>1530</v>
      </c>
      <c r="DRU9" s="544"/>
      <c r="DRV9" s="544"/>
      <c r="DRW9" s="544"/>
      <c r="DRX9" s="297" t="s">
        <v>186</v>
      </c>
      <c r="DRY9" s="182">
        <v>1</v>
      </c>
      <c r="DRZ9" s="182">
        <v>167.32</v>
      </c>
      <c r="DSA9" s="296" t="s">
        <v>1531</v>
      </c>
      <c r="DSB9" s="544" t="s">
        <v>1530</v>
      </c>
      <c r="DSC9" s="544"/>
      <c r="DSD9" s="544"/>
      <c r="DSE9" s="544"/>
      <c r="DSF9" s="297" t="s">
        <v>186</v>
      </c>
      <c r="DSG9" s="182">
        <v>1</v>
      </c>
      <c r="DSH9" s="182">
        <v>167.32</v>
      </c>
      <c r="DSI9" s="296" t="s">
        <v>1531</v>
      </c>
      <c r="DSJ9" s="544" t="s">
        <v>1530</v>
      </c>
      <c r="DSK9" s="544"/>
      <c r="DSL9" s="544"/>
      <c r="DSM9" s="544"/>
      <c r="DSN9" s="297" t="s">
        <v>186</v>
      </c>
      <c r="DSO9" s="182">
        <v>1</v>
      </c>
      <c r="DSP9" s="182">
        <v>167.32</v>
      </c>
      <c r="DSQ9" s="296" t="s">
        <v>1531</v>
      </c>
      <c r="DSR9" s="544" t="s">
        <v>1530</v>
      </c>
      <c r="DSS9" s="544"/>
      <c r="DST9" s="544"/>
      <c r="DSU9" s="544"/>
      <c r="DSV9" s="297" t="s">
        <v>186</v>
      </c>
      <c r="DSW9" s="182">
        <v>1</v>
      </c>
      <c r="DSX9" s="182">
        <v>167.32</v>
      </c>
      <c r="DSY9" s="296" t="s">
        <v>1531</v>
      </c>
      <c r="DSZ9" s="544" t="s">
        <v>1530</v>
      </c>
      <c r="DTA9" s="544"/>
      <c r="DTB9" s="544"/>
      <c r="DTC9" s="544"/>
      <c r="DTD9" s="297" t="s">
        <v>186</v>
      </c>
      <c r="DTE9" s="182">
        <v>1</v>
      </c>
      <c r="DTF9" s="182">
        <v>167.32</v>
      </c>
      <c r="DTG9" s="296" t="s">
        <v>1531</v>
      </c>
      <c r="DTH9" s="544" t="s">
        <v>1530</v>
      </c>
      <c r="DTI9" s="544"/>
      <c r="DTJ9" s="544"/>
      <c r="DTK9" s="544"/>
      <c r="DTL9" s="297" t="s">
        <v>186</v>
      </c>
      <c r="DTM9" s="182">
        <v>1</v>
      </c>
      <c r="DTN9" s="182">
        <v>167.32</v>
      </c>
      <c r="DTO9" s="296" t="s">
        <v>1531</v>
      </c>
      <c r="DTP9" s="544" t="s">
        <v>1530</v>
      </c>
      <c r="DTQ9" s="544"/>
      <c r="DTR9" s="544"/>
      <c r="DTS9" s="544"/>
      <c r="DTT9" s="297" t="s">
        <v>186</v>
      </c>
      <c r="DTU9" s="182">
        <v>1</v>
      </c>
      <c r="DTV9" s="182">
        <v>167.32</v>
      </c>
      <c r="DTW9" s="296" t="s">
        <v>1531</v>
      </c>
      <c r="DTX9" s="544" t="s">
        <v>1530</v>
      </c>
      <c r="DTY9" s="544"/>
      <c r="DTZ9" s="544"/>
      <c r="DUA9" s="544"/>
      <c r="DUB9" s="297" t="s">
        <v>186</v>
      </c>
      <c r="DUC9" s="182">
        <v>1</v>
      </c>
      <c r="DUD9" s="182">
        <v>167.32</v>
      </c>
      <c r="DUE9" s="296" t="s">
        <v>1531</v>
      </c>
      <c r="DUF9" s="544" t="s">
        <v>1530</v>
      </c>
      <c r="DUG9" s="544"/>
      <c r="DUH9" s="544"/>
      <c r="DUI9" s="544"/>
      <c r="DUJ9" s="297" t="s">
        <v>186</v>
      </c>
      <c r="DUK9" s="182">
        <v>1</v>
      </c>
      <c r="DUL9" s="182">
        <v>167.32</v>
      </c>
      <c r="DUM9" s="296" t="s">
        <v>1531</v>
      </c>
      <c r="DUN9" s="544" t="s">
        <v>1530</v>
      </c>
      <c r="DUO9" s="544"/>
      <c r="DUP9" s="544"/>
      <c r="DUQ9" s="544"/>
      <c r="DUR9" s="297" t="s">
        <v>186</v>
      </c>
      <c r="DUS9" s="182">
        <v>1</v>
      </c>
      <c r="DUT9" s="182">
        <v>167.32</v>
      </c>
      <c r="DUU9" s="296" t="s">
        <v>1531</v>
      </c>
      <c r="DUV9" s="544" t="s">
        <v>1530</v>
      </c>
      <c r="DUW9" s="544"/>
      <c r="DUX9" s="544"/>
      <c r="DUY9" s="544"/>
      <c r="DUZ9" s="297" t="s">
        <v>186</v>
      </c>
      <c r="DVA9" s="182">
        <v>1</v>
      </c>
      <c r="DVB9" s="182">
        <v>167.32</v>
      </c>
      <c r="DVC9" s="296" t="s">
        <v>1531</v>
      </c>
      <c r="DVD9" s="544" t="s">
        <v>1530</v>
      </c>
      <c r="DVE9" s="544"/>
      <c r="DVF9" s="544"/>
      <c r="DVG9" s="544"/>
      <c r="DVH9" s="297" t="s">
        <v>186</v>
      </c>
      <c r="DVI9" s="182">
        <v>1</v>
      </c>
      <c r="DVJ9" s="182">
        <v>167.32</v>
      </c>
      <c r="DVK9" s="296" t="s">
        <v>1531</v>
      </c>
      <c r="DVL9" s="544" t="s">
        <v>1530</v>
      </c>
      <c r="DVM9" s="544"/>
      <c r="DVN9" s="544"/>
      <c r="DVO9" s="544"/>
      <c r="DVP9" s="297" t="s">
        <v>186</v>
      </c>
      <c r="DVQ9" s="182">
        <v>1</v>
      </c>
      <c r="DVR9" s="182">
        <v>167.32</v>
      </c>
      <c r="DVS9" s="296" t="s">
        <v>1531</v>
      </c>
      <c r="DVT9" s="544" t="s">
        <v>1530</v>
      </c>
      <c r="DVU9" s="544"/>
      <c r="DVV9" s="544"/>
      <c r="DVW9" s="544"/>
      <c r="DVX9" s="297" t="s">
        <v>186</v>
      </c>
      <c r="DVY9" s="182">
        <v>1</v>
      </c>
      <c r="DVZ9" s="182">
        <v>167.32</v>
      </c>
      <c r="DWA9" s="296" t="s">
        <v>1531</v>
      </c>
      <c r="DWB9" s="544" t="s">
        <v>1530</v>
      </c>
      <c r="DWC9" s="544"/>
      <c r="DWD9" s="544"/>
      <c r="DWE9" s="544"/>
      <c r="DWF9" s="297" t="s">
        <v>186</v>
      </c>
      <c r="DWG9" s="182">
        <v>1</v>
      </c>
      <c r="DWH9" s="182">
        <v>167.32</v>
      </c>
      <c r="DWI9" s="296" t="s">
        <v>1531</v>
      </c>
      <c r="DWJ9" s="544" t="s">
        <v>1530</v>
      </c>
      <c r="DWK9" s="544"/>
      <c r="DWL9" s="544"/>
      <c r="DWM9" s="544"/>
      <c r="DWN9" s="297" t="s">
        <v>186</v>
      </c>
      <c r="DWO9" s="182">
        <v>1</v>
      </c>
      <c r="DWP9" s="182">
        <v>167.32</v>
      </c>
      <c r="DWQ9" s="296" t="s">
        <v>1531</v>
      </c>
      <c r="DWR9" s="544" t="s">
        <v>1530</v>
      </c>
      <c r="DWS9" s="544"/>
      <c r="DWT9" s="544"/>
      <c r="DWU9" s="544"/>
      <c r="DWV9" s="297" t="s">
        <v>186</v>
      </c>
      <c r="DWW9" s="182">
        <v>1</v>
      </c>
      <c r="DWX9" s="182">
        <v>167.32</v>
      </c>
      <c r="DWY9" s="296" t="s">
        <v>1531</v>
      </c>
      <c r="DWZ9" s="544" t="s">
        <v>1530</v>
      </c>
      <c r="DXA9" s="544"/>
      <c r="DXB9" s="544"/>
      <c r="DXC9" s="544"/>
      <c r="DXD9" s="297" t="s">
        <v>186</v>
      </c>
      <c r="DXE9" s="182">
        <v>1</v>
      </c>
      <c r="DXF9" s="182">
        <v>167.32</v>
      </c>
      <c r="DXG9" s="296" t="s">
        <v>1531</v>
      </c>
      <c r="DXH9" s="544" t="s">
        <v>1530</v>
      </c>
      <c r="DXI9" s="544"/>
      <c r="DXJ9" s="544"/>
      <c r="DXK9" s="544"/>
      <c r="DXL9" s="297" t="s">
        <v>186</v>
      </c>
      <c r="DXM9" s="182">
        <v>1</v>
      </c>
      <c r="DXN9" s="182">
        <v>167.32</v>
      </c>
      <c r="DXO9" s="296" t="s">
        <v>1531</v>
      </c>
      <c r="DXP9" s="544" t="s">
        <v>1530</v>
      </c>
      <c r="DXQ9" s="544"/>
      <c r="DXR9" s="544"/>
      <c r="DXS9" s="544"/>
      <c r="DXT9" s="297" t="s">
        <v>186</v>
      </c>
      <c r="DXU9" s="182">
        <v>1</v>
      </c>
      <c r="DXV9" s="182">
        <v>167.32</v>
      </c>
      <c r="DXW9" s="296" t="s">
        <v>1531</v>
      </c>
      <c r="DXX9" s="544" t="s">
        <v>1530</v>
      </c>
      <c r="DXY9" s="544"/>
      <c r="DXZ9" s="544"/>
      <c r="DYA9" s="544"/>
      <c r="DYB9" s="297" t="s">
        <v>186</v>
      </c>
      <c r="DYC9" s="182">
        <v>1</v>
      </c>
      <c r="DYD9" s="182">
        <v>167.32</v>
      </c>
      <c r="DYE9" s="296" t="s">
        <v>1531</v>
      </c>
      <c r="DYF9" s="544" t="s">
        <v>1530</v>
      </c>
      <c r="DYG9" s="544"/>
      <c r="DYH9" s="544"/>
      <c r="DYI9" s="544"/>
      <c r="DYJ9" s="297" t="s">
        <v>186</v>
      </c>
      <c r="DYK9" s="182">
        <v>1</v>
      </c>
      <c r="DYL9" s="182">
        <v>167.32</v>
      </c>
      <c r="DYM9" s="296" t="s">
        <v>1531</v>
      </c>
      <c r="DYN9" s="544" t="s">
        <v>1530</v>
      </c>
      <c r="DYO9" s="544"/>
      <c r="DYP9" s="544"/>
      <c r="DYQ9" s="544"/>
      <c r="DYR9" s="297" t="s">
        <v>186</v>
      </c>
      <c r="DYS9" s="182">
        <v>1</v>
      </c>
      <c r="DYT9" s="182">
        <v>167.32</v>
      </c>
      <c r="DYU9" s="296" t="s">
        <v>1531</v>
      </c>
      <c r="DYV9" s="544" t="s">
        <v>1530</v>
      </c>
      <c r="DYW9" s="544"/>
      <c r="DYX9" s="544"/>
      <c r="DYY9" s="544"/>
      <c r="DYZ9" s="297" t="s">
        <v>186</v>
      </c>
      <c r="DZA9" s="182">
        <v>1</v>
      </c>
      <c r="DZB9" s="182">
        <v>167.32</v>
      </c>
      <c r="DZC9" s="296" t="s">
        <v>1531</v>
      </c>
      <c r="DZD9" s="544" t="s">
        <v>1530</v>
      </c>
      <c r="DZE9" s="544"/>
      <c r="DZF9" s="544"/>
      <c r="DZG9" s="544"/>
      <c r="DZH9" s="297" t="s">
        <v>186</v>
      </c>
      <c r="DZI9" s="182">
        <v>1</v>
      </c>
      <c r="DZJ9" s="182">
        <v>167.32</v>
      </c>
      <c r="DZK9" s="296" t="s">
        <v>1531</v>
      </c>
      <c r="DZL9" s="544" t="s">
        <v>1530</v>
      </c>
      <c r="DZM9" s="544"/>
      <c r="DZN9" s="544"/>
      <c r="DZO9" s="544"/>
      <c r="DZP9" s="297" t="s">
        <v>186</v>
      </c>
      <c r="DZQ9" s="182">
        <v>1</v>
      </c>
      <c r="DZR9" s="182">
        <v>167.32</v>
      </c>
      <c r="DZS9" s="296" t="s">
        <v>1531</v>
      </c>
      <c r="DZT9" s="544" t="s">
        <v>1530</v>
      </c>
      <c r="DZU9" s="544"/>
      <c r="DZV9" s="544"/>
      <c r="DZW9" s="544"/>
      <c r="DZX9" s="297" t="s">
        <v>186</v>
      </c>
      <c r="DZY9" s="182">
        <v>1</v>
      </c>
      <c r="DZZ9" s="182">
        <v>167.32</v>
      </c>
      <c r="EAA9" s="296" t="s">
        <v>1531</v>
      </c>
      <c r="EAB9" s="544" t="s">
        <v>1530</v>
      </c>
      <c r="EAC9" s="544"/>
      <c r="EAD9" s="544"/>
      <c r="EAE9" s="544"/>
      <c r="EAF9" s="297" t="s">
        <v>186</v>
      </c>
      <c r="EAG9" s="182">
        <v>1</v>
      </c>
      <c r="EAH9" s="182">
        <v>167.32</v>
      </c>
      <c r="EAI9" s="296" t="s">
        <v>1531</v>
      </c>
      <c r="EAJ9" s="544" t="s">
        <v>1530</v>
      </c>
      <c r="EAK9" s="544"/>
      <c r="EAL9" s="544"/>
      <c r="EAM9" s="544"/>
      <c r="EAN9" s="297" t="s">
        <v>186</v>
      </c>
      <c r="EAO9" s="182">
        <v>1</v>
      </c>
      <c r="EAP9" s="182">
        <v>167.32</v>
      </c>
      <c r="EAQ9" s="296" t="s">
        <v>1531</v>
      </c>
      <c r="EAR9" s="544" t="s">
        <v>1530</v>
      </c>
      <c r="EAS9" s="544"/>
      <c r="EAT9" s="544"/>
      <c r="EAU9" s="544"/>
      <c r="EAV9" s="297" t="s">
        <v>186</v>
      </c>
      <c r="EAW9" s="182">
        <v>1</v>
      </c>
      <c r="EAX9" s="182">
        <v>167.32</v>
      </c>
      <c r="EAY9" s="296" t="s">
        <v>1531</v>
      </c>
      <c r="EAZ9" s="544" t="s">
        <v>1530</v>
      </c>
      <c r="EBA9" s="544"/>
      <c r="EBB9" s="544"/>
      <c r="EBC9" s="544"/>
      <c r="EBD9" s="297" t="s">
        <v>186</v>
      </c>
      <c r="EBE9" s="182">
        <v>1</v>
      </c>
      <c r="EBF9" s="182">
        <v>167.32</v>
      </c>
      <c r="EBG9" s="296" t="s">
        <v>1531</v>
      </c>
      <c r="EBH9" s="544" t="s">
        <v>1530</v>
      </c>
      <c r="EBI9" s="544"/>
      <c r="EBJ9" s="544"/>
      <c r="EBK9" s="544"/>
      <c r="EBL9" s="297" t="s">
        <v>186</v>
      </c>
      <c r="EBM9" s="182">
        <v>1</v>
      </c>
      <c r="EBN9" s="182">
        <v>167.32</v>
      </c>
      <c r="EBO9" s="296" t="s">
        <v>1531</v>
      </c>
      <c r="EBP9" s="544" t="s">
        <v>1530</v>
      </c>
      <c r="EBQ9" s="544"/>
      <c r="EBR9" s="544"/>
      <c r="EBS9" s="544"/>
      <c r="EBT9" s="297" t="s">
        <v>186</v>
      </c>
      <c r="EBU9" s="182">
        <v>1</v>
      </c>
      <c r="EBV9" s="182">
        <v>167.32</v>
      </c>
      <c r="EBW9" s="296" t="s">
        <v>1531</v>
      </c>
      <c r="EBX9" s="544" t="s">
        <v>1530</v>
      </c>
      <c r="EBY9" s="544"/>
      <c r="EBZ9" s="544"/>
      <c r="ECA9" s="544"/>
      <c r="ECB9" s="297" t="s">
        <v>186</v>
      </c>
      <c r="ECC9" s="182">
        <v>1</v>
      </c>
      <c r="ECD9" s="182">
        <v>167.32</v>
      </c>
      <c r="ECE9" s="296" t="s">
        <v>1531</v>
      </c>
      <c r="ECF9" s="544" t="s">
        <v>1530</v>
      </c>
      <c r="ECG9" s="544"/>
      <c r="ECH9" s="544"/>
      <c r="ECI9" s="544"/>
      <c r="ECJ9" s="297" t="s">
        <v>186</v>
      </c>
      <c r="ECK9" s="182">
        <v>1</v>
      </c>
      <c r="ECL9" s="182">
        <v>167.32</v>
      </c>
      <c r="ECM9" s="296" t="s">
        <v>1531</v>
      </c>
      <c r="ECN9" s="544" t="s">
        <v>1530</v>
      </c>
      <c r="ECO9" s="544"/>
      <c r="ECP9" s="544"/>
      <c r="ECQ9" s="544"/>
      <c r="ECR9" s="297" t="s">
        <v>186</v>
      </c>
      <c r="ECS9" s="182">
        <v>1</v>
      </c>
      <c r="ECT9" s="182">
        <v>167.32</v>
      </c>
      <c r="ECU9" s="296" t="s">
        <v>1531</v>
      </c>
      <c r="ECV9" s="544" t="s">
        <v>1530</v>
      </c>
      <c r="ECW9" s="544"/>
      <c r="ECX9" s="544"/>
      <c r="ECY9" s="544"/>
      <c r="ECZ9" s="297" t="s">
        <v>186</v>
      </c>
      <c r="EDA9" s="182">
        <v>1</v>
      </c>
      <c r="EDB9" s="182">
        <v>167.32</v>
      </c>
      <c r="EDC9" s="296" t="s">
        <v>1531</v>
      </c>
      <c r="EDD9" s="544" t="s">
        <v>1530</v>
      </c>
      <c r="EDE9" s="544"/>
      <c r="EDF9" s="544"/>
      <c r="EDG9" s="544"/>
      <c r="EDH9" s="297" t="s">
        <v>186</v>
      </c>
      <c r="EDI9" s="182">
        <v>1</v>
      </c>
      <c r="EDJ9" s="182">
        <v>167.32</v>
      </c>
      <c r="EDK9" s="296" t="s">
        <v>1531</v>
      </c>
      <c r="EDL9" s="544" t="s">
        <v>1530</v>
      </c>
      <c r="EDM9" s="544"/>
      <c r="EDN9" s="544"/>
      <c r="EDO9" s="544"/>
      <c r="EDP9" s="297" t="s">
        <v>186</v>
      </c>
      <c r="EDQ9" s="182">
        <v>1</v>
      </c>
      <c r="EDR9" s="182">
        <v>167.32</v>
      </c>
      <c r="EDS9" s="296" t="s">
        <v>1531</v>
      </c>
      <c r="EDT9" s="544" t="s">
        <v>1530</v>
      </c>
      <c r="EDU9" s="544"/>
      <c r="EDV9" s="544"/>
      <c r="EDW9" s="544"/>
      <c r="EDX9" s="297" t="s">
        <v>186</v>
      </c>
      <c r="EDY9" s="182">
        <v>1</v>
      </c>
      <c r="EDZ9" s="182">
        <v>167.32</v>
      </c>
      <c r="EEA9" s="296" t="s">
        <v>1531</v>
      </c>
      <c r="EEB9" s="544" t="s">
        <v>1530</v>
      </c>
      <c r="EEC9" s="544"/>
      <c r="EED9" s="544"/>
      <c r="EEE9" s="544"/>
      <c r="EEF9" s="297" t="s">
        <v>186</v>
      </c>
      <c r="EEG9" s="182">
        <v>1</v>
      </c>
      <c r="EEH9" s="182">
        <v>167.32</v>
      </c>
      <c r="EEI9" s="296" t="s">
        <v>1531</v>
      </c>
      <c r="EEJ9" s="544" t="s">
        <v>1530</v>
      </c>
      <c r="EEK9" s="544"/>
      <c r="EEL9" s="544"/>
      <c r="EEM9" s="544"/>
      <c r="EEN9" s="297" t="s">
        <v>186</v>
      </c>
      <c r="EEO9" s="182">
        <v>1</v>
      </c>
      <c r="EEP9" s="182">
        <v>167.32</v>
      </c>
      <c r="EEQ9" s="296" t="s">
        <v>1531</v>
      </c>
      <c r="EER9" s="544" t="s">
        <v>1530</v>
      </c>
      <c r="EES9" s="544"/>
      <c r="EET9" s="544"/>
      <c r="EEU9" s="544"/>
      <c r="EEV9" s="297" t="s">
        <v>186</v>
      </c>
      <c r="EEW9" s="182">
        <v>1</v>
      </c>
      <c r="EEX9" s="182">
        <v>167.32</v>
      </c>
      <c r="EEY9" s="296" t="s">
        <v>1531</v>
      </c>
      <c r="EEZ9" s="544" t="s">
        <v>1530</v>
      </c>
      <c r="EFA9" s="544"/>
      <c r="EFB9" s="544"/>
      <c r="EFC9" s="544"/>
      <c r="EFD9" s="297" t="s">
        <v>186</v>
      </c>
      <c r="EFE9" s="182">
        <v>1</v>
      </c>
      <c r="EFF9" s="182">
        <v>167.32</v>
      </c>
      <c r="EFG9" s="296" t="s">
        <v>1531</v>
      </c>
      <c r="EFH9" s="544" t="s">
        <v>1530</v>
      </c>
      <c r="EFI9" s="544"/>
      <c r="EFJ9" s="544"/>
      <c r="EFK9" s="544"/>
      <c r="EFL9" s="297" t="s">
        <v>186</v>
      </c>
      <c r="EFM9" s="182">
        <v>1</v>
      </c>
      <c r="EFN9" s="182">
        <v>167.32</v>
      </c>
      <c r="EFO9" s="296" t="s">
        <v>1531</v>
      </c>
      <c r="EFP9" s="544" t="s">
        <v>1530</v>
      </c>
      <c r="EFQ9" s="544"/>
      <c r="EFR9" s="544"/>
      <c r="EFS9" s="544"/>
      <c r="EFT9" s="297" t="s">
        <v>186</v>
      </c>
      <c r="EFU9" s="182">
        <v>1</v>
      </c>
      <c r="EFV9" s="182">
        <v>167.32</v>
      </c>
      <c r="EFW9" s="296" t="s">
        <v>1531</v>
      </c>
      <c r="EFX9" s="544" t="s">
        <v>1530</v>
      </c>
      <c r="EFY9" s="544"/>
      <c r="EFZ9" s="544"/>
      <c r="EGA9" s="544"/>
      <c r="EGB9" s="297" t="s">
        <v>186</v>
      </c>
      <c r="EGC9" s="182">
        <v>1</v>
      </c>
      <c r="EGD9" s="182">
        <v>167.32</v>
      </c>
      <c r="EGE9" s="296" t="s">
        <v>1531</v>
      </c>
      <c r="EGF9" s="544" t="s">
        <v>1530</v>
      </c>
      <c r="EGG9" s="544"/>
      <c r="EGH9" s="544"/>
      <c r="EGI9" s="544"/>
      <c r="EGJ9" s="297" t="s">
        <v>186</v>
      </c>
      <c r="EGK9" s="182">
        <v>1</v>
      </c>
      <c r="EGL9" s="182">
        <v>167.32</v>
      </c>
      <c r="EGM9" s="296" t="s">
        <v>1531</v>
      </c>
      <c r="EGN9" s="544" t="s">
        <v>1530</v>
      </c>
      <c r="EGO9" s="544"/>
      <c r="EGP9" s="544"/>
      <c r="EGQ9" s="544"/>
      <c r="EGR9" s="297" t="s">
        <v>186</v>
      </c>
      <c r="EGS9" s="182">
        <v>1</v>
      </c>
      <c r="EGT9" s="182">
        <v>167.32</v>
      </c>
      <c r="EGU9" s="296" t="s">
        <v>1531</v>
      </c>
      <c r="EGV9" s="544" t="s">
        <v>1530</v>
      </c>
      <c r="EGW9" s="544"/>
      <c r="EGX9" s="544"/>
      <c r="EGY9" s="544"/>
      <c r="EGZ9" s="297" t="s">
        <v>186</v>
      </c>
      <c r="EHA9" s="182">
        <v>1</v>
      </c>
      <c r="EHB9" s="182">
        <v>167.32</v>
      </c>
      <c r="EHC9" s="296" t="s">
        <v>1531</v>
      </c>
      <c r="EHD9" s="544" t="s">
        <v>1530</v>
      </c>
      <c r="EHE9" s="544"/>
      <c r="EHF9" s="544"/>
      <c r="EHG9" s="544"/>
      <c r="EHH9" s="297" t="s">
        <v>186</v>
      </c>
      <c r="EHI9" s="182">
        <v>1</v>
      </c>
      <c r="EHJ9" s="182">
        <v>167.32</v>
      </c>
      <c r="EHK9" s="296" t="s">
        <v>1531</v>
      </c>
      <c r="EHL9" s="544" t="s">
        <v>1530</v>
      </c>
      <c r="EHM9" s="544"/>
      <c r="EHN9" s="544"/>
      <c r="EHO9" s="544"/>
      <c r="EHP9" s="297" t="s">
        <v>186</v>
      </c>
      <c r="EHQ9" s="182">
        <v>1</v>
      </c>
      <c r="EHR9" s="182">
        <v>167.32</v>
      </c>
      <c r="EHS9" s="296" t="s">
        <v>1531</v>
      </c>
      <c r="EHT9" s="544" t="s">
        <v>1530</v>
      </c>
      <c r="EHU9" s="544"/>
      <c r="EHV9" s="544"/>
      <c r="EHW9" s="544"/>
      <c r="EHX9" s="297" t="s">
        <v>186</v>
      </c>
      <c r="EHY9" s="182">
        <v>1</v>
      </c>
      <c r="EHZ9" s="182">
        <v>167.32</v>
      </c>
      <c r="EIA9" s="296" t="s">
        <v>1531</v>
      </c>
      <c r="EIB9" s="544" t="s">
        <v>1530</v>
      </c>
      <c r="EIC9" s="544"/>
      <c r="EID9" s="544"/>
      <c r="EIE9" s="544"/>
      <c r="EIF9" s="297" t="s">
        <v>186</v>
      </c>
      <c r="EIG9" s="182">
        <v>1</v>
      </c>
      <c r="EIH9" s="182">
        <v>167.32</v>
      </c>
      <c r="EII9" s="296" t="s">
        <v>1531</v>
      </c>
      <c r="EIJ9" s="544" t="s">
        <v>1530</v>
      </c>
      <c r="EIK9" s="544"/>
      <c r="EIL9" s="544"/>
      <c r="EIM9" s="544"/>
      <c r="EIN9" s="297" t="s">
        <v>186</v>
      </c>
      <c r="EIO9" s="182">
        <v>1</v>
      </c>
      <c r="EIP9" s="182">
        <v>167.32</v>
      </c>
      <c r="EIQ9" s="296" t="s">
        <v>1531</v>
      </c>
      <c r="EIR9" s="544" t="s">
        <v>1530</v>
      </c>
      <c r="EIS9" s="544"/>
      <c r="EIT9" s="544"/>
      <c r="EIU9" s="544"/>
      <c r="EIV9" s="297" t="s">
        <v>186</v>
      </c>
      <c r="EIW9" s="182">
        <v>1</v>
      </c>
      <c r="EIX9" s="182">
        <v>167.32</v>
      </c>
      <c r="EIY9" s="296" t="s">
        <v>1531</v>
      </c>
      <c r="EIZ9" s="544" t="s">
        <v>1530</v>
      </c>
      <c r="EJA9" s="544"/>
      <c r="EJB9" s="544"/>
      <c r="EJC9" s="544"/>
      <c r="EJD9" s="297" t="s">
        <v>186</v>
      </c>
      <c r="EJE9" s="182">
        <v>1</v>
      </c>
      <c r="EJF9" s="182">
        <v>167.32</v>
      </c>
      <c r="EJG9" s="296" t="s">
        <v>1531</v>
      </c>
      <c r="EJH9" s="544" t="s">
        <v>1530</v>
      </c>
      <c r="EJI9" s="544"/>
      <c r="EJJ9" s="544"/>
      <c r="EJK9" s="544"/>
      <c r="EJL9" s="297" t="s">
        <v>186</v>
      </c>
      <c r="EJM9" s="182">
        <v>1</v>
      </c>
      <c r="EJN9" s="182">
        <v>167.32</v>
      </c>
      <c r="EJO9" s="296" t="s">
        <v>1531</v>
      </c>
      <c r="EJP9" s="544" t="s">
        <v>1530</v>
      </c>
      <c r="EJQ9" s="544"/>
      <c r="EJR9" s="544"/>
      <c r="EJS9" s="544"/>
      <c r="EJT9" s="297" t="s">
        <v>186</v>
      </c>
      <c r="EJU9" s="182">
        <v>1</v>
      </c>
      <c r="EJV9" s="182">
        <v>167.32</v>
      </c>
      <c r="EJW9" s="296" t="s">
        <v>1531</v>
      </c>
      <c r="EJX9" s="544" t="s">
        <v>1530</v>
      </c>
      <c r="EJY9" s="544"/>
      <c r="EJZ9" s="544"/>
      <c r="EKA9" s="544"/>
      <c r="EKB9" s="297" t="s">
        <v>186</v>
      </c>
      <c r="EKC9" s="182">
        <v>1</v>
      </c>
      <c r="EKD9" s="182">
        <v>167.32</v>
      </c>
      <c r="EKE9" s="296" t="s">
        <v>1531</v>
      </c>
      <c r="EKF9" s="544" t="s">
        <v>1530</v>
      </c>
      <c r="EKG9" s="544"/>
      <c r="EKH9" s="544"/>
      <c r="EKI9" s="544"/>
      <c r="EKJ9" s="297" t="s">
        <v>186</v>
      </c>
      <c r="EKK9" s="182">
        <v>1</v>
      </c>
      <c r="EKL9" s="182">
        <v>167.32</v>
      </c>
      <c r="EKM9" s="296" t="s">
        <v>1531</v>
      </c>
      <c r="EKN9" s="544" t="s">
        <v>1530</v>
      </c>
      <c r="EKO9" s="544"/>
      <c r="EKP9" s="544"/>
      <c r="EKQ9" s="544"/>
      <c r="EKR9" s="297" t="s">
        <v>186</v>
      </c>
      <c r="EKS9" s="182">
        <v>1</v>
      </c>
      <c r="EKT9" s="182">
        <v>167.32</v>
      </c>
      <c r="EKU9" s="296" t="s">
        <v>1531</v>
      </c>
      <c r="EKV9" s="544" t="s">
        <v>1530</v>
      </c>
      <c r="EKW9" s="544"/>
      <c r="EKX9" s="544"/>
      <c r="EKY9" s="544"/>
      <c r="EKZ9" s="297" t="s">
        <v>186</v>
      </c>
      <c r="ELA9" s="182">
        <v>1</v>
      </c>
      <c r="ELB9" s="182">
        <v>167.32</v>
      </c>
      <c r="ELC9" s="296" t="s">
        <v>1531</v>
      </c>
      <c r="ELD9" s="544" t="s">
        <v>1530</v>
      </c>
      <c r="ELE9" s="544"/>
      <c r="ELF9" s="544"/>
      <c r="ELG9" s="544"/>
      <c r="ELH9" s="297" t="s">
        <v>186</v>
      </c>
      <c r="ELI9" s="182">
        <v>1</v>
      </c>
      <c r="ELJ9" s="182">
        <v>167.32</v>
      </c>
      <c r="ELK9" s="296" t="s">
        <v>1531</v>
      </c>
      <c r="ELL9" s="544" t="s">
        <v>1530</v>
      </c>
      <c r="ELM9" s="544"/>
      <c r="ELN9" s="544"/>
      <c r="ELO9" s="544"/>
      <c r="ELP9" s="297" t="s">
        <v>186</v>
      </c>
      <c r="ELQ9" s="182">
        <v>1</v>
      </c>
      <c r="ELR9" s="182">
        <v>167.32</v>
      </c>
      <c r="ELS9" s="296" t="s">
        <v>1531</v>
      </c>
      <c r="ELT9" s="544" t="s">
        <v>1530</v>
      </c>
      <c r="ELU9" s="544"/>
      <c r="ELV9" s="544"/>
      <c r="ELW9" s="544"/>
      <c r="ELX9" s="297" t="s">
        <v>186</v>
      </c>
      <c r="ELY9" s="182">
        <v>1</v>
      </c>
      <c r="ELZ9" s="182">
        <v>167.32</v>
      </c>
      <c r="EMA9" s="296" t="s">
        <v>1531</v>
      </c>
      <c r="EMB9" s="544" t="s">
        <v>1530</v>
      </c>
      <c r="EMC9" s="544"/>
      <c r="EMD9" s="544"/>
      <c r="EME9" s="544"/>
      <c r="EMF9" s="297" t="s">
        <v>186</v>
      </c>
      <c r="EMG9" s="182">
        <v>1</v>
      </c>
      <c r="EMH9" s="182">
        <v>167.32</v>
      </c>
      <c r="EMI9" s="296" t="s">
        <v>1531</v>
      </c>
      <c r="EMJ9" s="544" t="s">
        <v>1530</v>
      </c>
      <c r="EMK9" s="544"/>
      <c r="EML9" s="544"/>
      <c r="EMM9" s="544"/>
      <c r="EMN9" s="297" t="s">
        <v>186</v>
      </c>
      <c r="EMO9" s="182">
        <v>1</v>
      </c>
      <c r="EMP9" s="182">
        <v>167.32</v>
      </c>
      <c r="EMQ9" s="296" t="s">
        <v>1531</v>
      </c>
      <c r="EMR9" s="544" t="s">
        <v>1530</v>
      </c>
      <c r="EMS9" s="544"/>
      <c r="EMT9" s="544"/>
      <c r="EMU9" s="544"/>
      <c r="EMV9" s="297" t="s">
        <v>186</v>
      </c>
      <c r="EMW9" s="182">
        <v>1</v>
      </c>
      <c r="EMX9" s="182">
        <v>167.32</v>
      </c>
      <c r="EMY9" s="296" t="s">
        <v>1531</v>
      </c>
      <c r="EMZ9" s="544" t="s">
        <v>1530</v>
      </c>
      <c r="ENA9" s="544"/>
      <c r="ENB9" s="544"/>
      <c r="ENC9" s="544"/>
      <c r="END9" s="297" t="s">
        <v>186</v>
      </c>
      <c r="ENE9" s="182">
        <v>1</v>
      </c>
      <c r="ENF9" s="182">
        <v>167.32</v>
      </c>
      <c r="ENG9" s="296" t="s">
        <v>1531</v>
      </c>
      <c r="ENH9" s="544" t="s">
        <v>1530</v>
      </c>
      <c r="ENI9" s="544"/>
      <c r="ENJ9" s="544"/>
      <c r="ENK9" s="544"/>
      <c r="ENL9" s="297" t="s">
        <v>186</v>
      </c>
      <c r="ENM9" s="182">
        <v>1</v>
      </c>
      <c r="ENN9" s="182">
        <v>167.32</v>
      </c>
      <c r="ENO9" s="296" t="s">
        <v>1531</v>
      </c>
      <c r="ENP9" s="544" t="s">
        <v>1530</v>
      </c>
      <c r="ENQ9" s="544"/>
      <c r="ENR9" s="544"/>
      <c r="ENS9" s="544"/>
      <c r="ENT9" s="297" t="s">
        <v>186</v>
      </c>
      <c r="ENU9" s="182">
        <v>1</v>
      </c>
      <c r="ENV9" s="182">
        <v>167.32</v>
      </c>
      <c r="ENW9" s="296" t="s">
        <v>1531</v>
      </c>
      <c r="ENX9" s="544" t="s">
        <v>1530</v>
      </c>
      <c r="ENY9" s="544"/>
      <c r="ENZ9" s="544"/>
      <c r="EOA9" s="544"/>
      <c r="EOB9" s="297" t="s">
        <v>186</v>
      </c>
      <c r="EOC9" s="182">
        <v>1</v>
      </c>
      <c r="EOD9" s="182">
        <v>167.32</v>
      </c>
      <c r="EOE9" s="296" t="s">
        <v>1531</v>
      </c>
      <c r="EOF9" s="544" t="s">
        <v>1530</v>
      </c>
      <c r="EOG9" s="544"/>
      <c r="EOH9" s="544"/>
      <c r="EOI9" s="544"/>
      <c r="EOJ9" s="297" t="s">
        <v>186</v>
      </c>
      <c r="EOK9" s="182">
        <v>1</v>
      </c>
      <c r="EOL9" s="182">
        <v>167.32</v>
      </c>
      <c r="EOM9" s="296" t="s">
        <v>1531</v>
      </c>
      <c r="EON9" s="544" t="s">
        <v>1530</v>
      </c>
      <c r="EOO9" s="544"/>
      <c r="EOP9" s="544"/>
      <c r="EOQ9" s="544"/>
      <c r="EOR9" s="297" t="s">
        <v>186</v>
      </c>
      <c r="EOS9" s="182">
        <v>1</v>
      </c>
      <c r="EOT9" s="182">
        <v>167.32</v>
      </c>
      <c r="EOU9" s="296" t="s">
        <v>1531</v>
      </c>
      <c r="EOV9" s="544" t="s">
        <v>1530</v>
      </c>
      <c r="EOW9" s="544"/>
      <c r="EOX9" s="544"/>
      <c r="EOY9" s="544"/>
      <c r="EOZ9" s="297" t="s">
        <v>186</v>
      </c>
      <c r="EPA9" s="182">
        <v>1</v>
      </c>
      <c r="EPB9" s="182">
        <v>167.32</v>
      </c>
      <c r="EPC9" s="296" t="s">
        <v>1531</v>
      </c>
      <c r="EPD9" s="544" t="s">
        <v>1530</v>
      </c>
      <c r="EPE9" s="544"/>
      <c r="EPF9" s="544"/>
      <c r="EPG9" s="544"/>
      <c r="EPH9" s="297" t="s">
        <v>186</v>
      </c>
      <c r="EPI9" s="182">
        <v>1</v>
      </c>
      <c r="EPJ9" s="182">
        <v>167.32</v>
      </c>
      <c r="EPK9" s="296" t="s">
        <v>1531</v>
      </c>
      <c r="EPL9" s="544" t="s">
        <v>1530</v>
      </c>
      <c r="EPM9" s="544"/>
      <c r="EPN9" s="544"/>
      <c r="EPO9" s="544"/>
      <c r="EPP9" s="297" t="s">
        <v>186</v>
      </c>
      <c r="EPQ9" s="182">
        <v>1</v>
      </c>
      <c r="EPR9" s="182">
        <v>167.32</v>
      </c>
      <c r="EPS9" s="296" t="s">
        <v>1531</v>
      </c>
      <c r="EPT9" s="544" t="s">
        <v>1530</v>
      </c>
      <c r="EPU9" s="544"/>
      <c r="EPV9" s="544"/>
      <c r="EPW9" s="544"/>
      <c r="EPX9" s="297" t="s">
        <v>186</v>
      </c>
      <c r="EPY9" s="182">
        <v>1</v>
      </c>
      <c r="EPZ9" s="182">
        <v>167.32</v>
      </c>
      <c r="EQA9" s="296" t="s">
        <v>1531</v>
      </c>
      <c r="EQB9" s="544" t="s">
        <v>1530</v>
      </c>
      <c r="EQC9" s="544"/>
      <c r="EQD9" s="544"/>
      <c r="EQE9" s="544"/>
      <c r="EQF9" s="297" t="s">
        <v>186</v>
      </c>
      <c r="EQG9" s="182">
        <v>1</v>
      </c>
      <c r="EQH9" s="182">
        <v>167.32</v>
      </c>
      <c r="EQI9" s="296" t="s">
        <v>1531</v>
      </c>
      <c r="EQJ9" s="544" t="s">
        <v>1530</v>
      </c>
      <c r="EQK9" s="544"/>
      <c r="EQL9" s="544"/>
      <c r="EQM9" s="544"/>
      <c r="EQN9" s="297" t="s">
        <v>186</v>
      </c>
      <c r="EQO9" s="182">
        <v>1</v>
      </c>
      <c r="EQP9" s="182">
        <v>167.32</v>
      </c>
      <c r="EQQ9" s="296" t="s">
        <v>1531</v>
      </c>
      <c r="EQR9" s="544" t="s">
        <v>1530</v>
      </c>
      <c r="EQS9" s="544"/>
      <c r="EQT9" s="544"/>
      <c r="EQU9" s="544"/>
      <c r="EQV9" s="297" t="s">
        <v>186</v>
      </c>
      <c r="EQW9" s="182">
        <v>1</v>
      </c>
      <c r="EQX9" s="182">
        <v>167.32</v>
      </c>
      <c r="EQY9" s="296" t="s">
        <v>1531</v>
      </c>
      <c r="EQZ9" s="544" t="s">
        <v>1530</v>
      </c>
      <c r="ERA9" s="544"/>
      <c r="ERB9" s="544"/>
      <c r="ERC9" s="544"/>
      <c r="ERD9" s="297" t="s">
        <v>186</v>
      </c>
      <c r="ERE9" s="182">
        <v>1</v>
      </c>
      <c r="ERF9" s="182">
        <v>167.32</v>
      </c>
      <c r="ERG9" s="296" t="s">
        <v>1531</v>
      </c>
      <c r="ERH9" s="544" t="s">
        <v>1530</v>
      </c>
      <c r="ERI9" s="544"/>
      <c r="ERJ9" s="544"/>
      <c r="ERK9" s="544"/>
      <c r="ERL9" s="297" t="s">
        <v>186</v>
      </c>
      <c r="ERM9" s="182">
        <v>1</v>
      </c>
      <c r="ERN9" s="182">
        <v>167.32</v>
      </c>
      <c r="ERO9" s="296" t="s">
        <v>1531</v>
      </c>
      <c r="ERP9" s="544" t="s">
        <v>1530</v>
      </c>
      <c r="ERQ9" s="544"/>
      <c r="ERR9" s="544"/>
      <c r="ERS9" s="544"/>
      <c r="ERT9" s="297" t="s">
        <v>186</v>
      </c>
      <c r="ERU9" s="182">
        <v>1</v>
      </c>
      <c r="ERV9" s="182">
        <v>167.32</v>
      </c>
      <c r="ERW9" s="296" t="s">
        <v>1531</v>
      </c>
      <c r="ERX9" s="544" t="s">
        <v>1530</v>
      </c>
      <c r="ERY9" s="544"/>
      <c r="ERZ9" s="544"/>
      <c r="ESA9" s="544"/>
      <c r="ESB9" s="297" t="s">
        <v>186</v>
      </c>
      <c r="ESC9" s="182">
        <v>1</v>
      </c>
      <c r="ESD9" s="182">
        <v>167.32</v>
      </c>
      <c r="ESE9" s="296" t="s">
        <v>1531</v>
      </c>
      <c r="ESF9" s="544" t="s">
        <v>1530</v>
      </c>
      <c r="ESG9" s="544"/>
      <c r="ESH9" s="544"/>
      <c r="ESI9" s="544"/>
      <c r="ESJ9" s="297" t="s">
        <v>186</v>
      </c>
      <c r="ESK9" s="182">
        <v>1</v>
      </c>
      <c r="ESL9" s="182">
        <v>167.32</v>
      </c>
      <c r="ESM9" s="296" t="s">
        <v>1531</v>
      </c>
      <c r="ESN9" s="544" t="s">
        <v>1530</v>
      </c>
      <c r="ESO9" s="544"/>
      <c r="ESP9" s="544"/>
      <c r="ESQ9" s="544"/>
      <c r="ESR9" s="297" t="s">
        <v>186</v>
      </c>
      <c r="ESS9" s="182">
        <v>1</v>
      </c>
      <c r="EST9" s="182">
        <v>167.32</v>
      </c>
      <c r="ESU9" s="296" t="s">
        <v>1531</v>
      </c>
      <c r="ESV9" s="544" t="s">
        <v>1530</v>
      </c>
      <c r="ESW9" s="544"/>
      <c r="ESX9" s="544"/>
      <c r="ESY9" s="544"/>
      <c r="ESZ9" s="297" t="s">
        <v>186</v>
      </c>
      <c r="ETA9" s="182">
        <v>1</v>
      </c>
      <c r="ETB9" s="182">
        <v>167.32</v>
      </c>
      <c r="ETC9" s="296" t="s">
        <v>1531</v>
      </c>
      <c r="ETD9" s="544" t="s">
        <v>1530</v>
      </c>
      <c r="ETE9" s="544"/>
      <c r="ETF9" s="544"/>
      <c r="ETG9" s="544"/>
      <c r="ETH9" s="297" t="s">
        <v>186</v>
      </c>
      <c r="ETI9" s="182">
        <v>1</v>
      </c>
      <c r="ETJ9" s="182">
        <v>167.32</v>
      </c>
      <c r="ETK9" s="296" t="s">
        <v>1531</v>
      </c>
      <c r="ETL9" s="544" t="s">
        <v>1530</v>
      </c>
      <c r="ETM9" s="544"/>
      <c r="ETN9" s="544"/>
      <c r="ETO9" s="544"/>
      <c r="ETP9" s="297" t="s">
        <v>186</v>
      </c>
      <c r="ETQ9" s="182">
        <v>1</v>
      </c>
      <c r="ETR9" s="182">
        <v>167.32</v>
      </c>
      <c r="ETS9" s="296" t="s">
        <v>1531</v>
      </c>
      <c r="ETT9" s="544" t="s">
        <v>1530</v>
      </c>
      <c r="ETU9" s="544"/>
      <c r="ETV9" s="544"/>
      <c r="ETW9" s="544"/>
      <c r="ETX9" s="297" t="s">
        <v>186</v>
      </c>
      <c r="ETY9" s="182">
        <v>1</v>
      </c>
      <c r="ETZ9" s="182">
        <v>167.32</v>
      </c>
      <c r="EUA9" s="296" t="s">
        <v>1531</v>
      </c>
      <c r="EUB9" s="544" t="s">
        <v>1530</v>
      </c>
      <c r="EUC9" s="544"/>
      <c r="EUD9" s="544"/>
      <c r="EUE9" s="544"/>
      <c r="EUF9" s="297" t="s">
        <v>186</v>
      </c>
      <c r="EUG9" s="182">
        <v>1</v>
      </c>
      <c r="EUH9" s="182">
        <v>167.32</v>
      </c>
      <c r="EUI9" s="296" t="s">
        <v>1531</v>
      </c>
      <c r="EUJ9" s="544" t="s">
        <v>1530</v>
      </c>
      <c r="EUK9" s="544"/>
      <c r="EUL9" s="544"/>
      <c r="EUM9" s="544"/>
      <c r="EUN9" s="297" t="s">
        <v>186</v>
      </c>
      <c r="EUO9" s="182">
        <v>1</v>
      </c>
      <c r="EUP9" s="182">
        <v>167.32</v>
      </c>
      <c r="EUQ9" s="296" t="s">
        <v>1531</v>
      </c>
      <c r="EUR9" s="544" t="s">
        <v>1530</v>
      </c>
      <c r="EUS9" s="544"/>
      <c r="EUT9" s="544"/>
      <c r="EUU9" s="544"/>
      <c r="EUV9" s="297" t="s">
        <v>186</v>
      </c>
      <c r="EUW9" s="182">
        <v>1</v>
      </c>
      <c r="EUX9" s="182">
        <v>167.32</v>
      </c>
      <c r="EUY9" s="296" t="s">
        <v>1531</v>
      </c>
      <c r="EUZ9" s="544" t="s">
        <v>1530</v>
      </c>
      <c r="EVA9" s="544"/>
      <c r="EVB9" s="544"/>
      <c r="EVC9" s="544"/>
      <c r="EVD9" s="297" t="s">
        <v>186</v>
      </c>
      <c r="EVE9" s="182">
        <v>1</v>
      </c>
      <c r="EVF9" s="182">
        <v>167.32</v>
      </c>
      <c r="EVG9" s="296" t="s">
        <v>1531</v>
      </c>
      <c r="EVH9" s="544" t="s">
        <v>1530</v>
      </c>
      <c r="EVI9" s="544"/>
      <c r="EVJ9" s="544"/>
      <c r="EVK9" s="544"/>
      <c r="EVL9" s="297" t="s">
        <v>186</v>
      </c>
      <c r="EVM9" s="182">
        <v>1</v>
      </c>
      <c r="EVN9" s="182">
        <v>167.32</v>
      </c>
      <c r="EVO9" s="296" t="s">
        <v>1531</v>
      </c>
      <c r="EVP9" s="544" t="s">
        <v>1530</v>
      </c>
      <c r="EVQ9" s="544"/>
      <c r="EVR9" s="544"/>
      <c r="EVS9" s="544"/>
      <c r="EVT9" s="297" t="s">
        <v>186</v>
      </c>
      <c r="EVU9" s="182">
        <v>1</v>
      </c>
      <c r="EVV9" s="182">
        <v>167.32</v>
      </c>
      <c r="EVW9" s="296" t="s">
        <v>1531</v>
      </c>
      <c r="EVX9" s="544" t="s">
        <v>1530</v>
      </c>
      <c r="EVY9" s="544"/>
      <c r="EVZ9" s="544"/>
      <c r="EWA9" s="544"/>
      <c r="EWB9" s="297" t="s">
        <v>186</v>
      </c>
      <c r="EWC9" s="182">
        <v>1</v>
      </c>
      <c r="EWD9" s="182">
        <v>167.32</v>
      </c>
      <c r="EWE9" s="296" t="s">
        <v>1531</v>
      </c>
      <c r="EWF9" s="544" t="s">
        <v>1530</v>
      </c>
      <c r="EWG9" s="544"/>
      <c r="EWH9" s="544"/>
      <c r="EWI9" s="544"/>
      <c r="EWJ9" s="297" t="s">
        <v>186</v>
      </c>
      <c r="EWK9" s="182">
        <v>1</v>
      </c>
      <c r="EWL9" s="182">
        <v>167.32</v>
      </c>
      <c r="EWM9" s="296" t="s">
        <v>1531</v>
      </c>
      <c r="EWN9" s="544" t="s">
        <v>1530</v>
      </c>
      <c r="EWO9" s="544"/>
      <c r="EWP9" s="544"/>
      <c r="EWQ9" s="544"/>
      <c r="EWR9" s="297" t="s">
        <v>186</v>
      </c>
      <c r="EWS9" s="182">
        <v>1</v>
      </c>
      <c r="EWT9" s="182">
        <v>167.32</v>
      </c>
      <c r="EWU9" s="296" t="s">
        <v>1531</v>
      </c>
      <c r="EWV9" s="544" t="s">
        <v>1530</v>
      </c>
      <c r="EWW9" s="544"/>
      <c r="EWX9" s="544"/>
      <c r="EWY9" s="544"/>
      <c r="EWZ9" s="297" t="s">
        <v>186</v>
      </c>
      <c r="EXA9" s="182">
        <v>1</v>
      </c>
      <c r="EXB9" s="182">
        <v>167.32</v>
      </c>
      <c r="EXC9" s="296" t="s">
        <v>1531</v>
      </c>
      <c r="EXD9" s="544" t="s">
        <v>1530</v>
      </c>
      <c r="EXE9" s="544"/>
      <c r="EXF9" s="544"/>
      <c r="EXG9" s="544"/>
      <c r="EXH9" s="297" t="s">
        <v>186</v>
      </c>
      <c r="EXI9" s="182">
        <v>1</v>
      </c>
      <c r="EXJ9" s="182">
        <v>167.32</v>
      </c>
      <c r="EXK9" s="296" t="s">
        <v>1531</v>
      </c>
      <c r="EXL9" s="544" t="s">
        <v>1530</v>
      </c>
      <c r="EXM9" s="544"/>
      <c r="EXN9" s="544"/>
      <c r="EXO9" s="544"/>
      <c r="EXP9" s="297" t="s">
        <v>186</v>
      </c>
      <c r="EXQ9" s="182">
        <v>1</v>
      </c>
      <c r="EXR9" s="182">
        <v>167.32</v>
      </c>
      <c r="EXS9" s="296" t="s">
        <v>1531</v>
      </c>
      <c r="EXT9" s="544" t="s">
        <v>1530</v>
      </c>
      <c r="EXU9" s="544"/>
      <c r="EXV9" s="544"/>
      <c r="EXW9" s="544"/>
      <c r="EXX9" s="297" t="s">
        <v>186</v>
      </c>
      <c r="EXY9" s="182">
        <v>1</v>
      </c>
      <c r="EXZ9" s="182">
        <v>167.32</v>
      </c>
      <c r="EYA9" s="296" t="s">
        <v>1531</v>
      </c>
      <c r="EYB9" s="544" t="s">
        <v>1530</v>
      </c>
      <c r="EYC9" s="544"/>
      <c r="EYD9" s="544"/>
      <c r="EYE9" s="544"/>
      <c r="EYF9" s="297" t="s">
        <v>186</v>
      </c>
      <c r="EYG9" s="182">
        <v>1</v>
      </c>
      <c r="EYH9" s="182">
        <v>167.32</v>
      </c>
      <c r="EYI9" s="296" t="s">
        <v>1531</v>
      </c>
      <c r="EYJ9" s="544" t="s">
        <v>1530</v>
      </c>
      <c r="EYK9" s="544"/>
      <c r="EYL9" s="544"/>
      <c r="EYM9" s="544"/>
      <c r="EYN9" s="297" t="s">
        <v>186</v>
      </c>
      <c r="EYO9" s="182">
        <v>1</v>
      </c>
      <c r="EYP9" s="182">
        <v>167.32</v>
      </c>
      <c r="EYQ9" s="296" t="s">
        <v>1531</v>
      </c>
      <c r="EYR9" s="544" t="s">
        <v>1530</v>
      </c>
      <c r="EYS9" s="544"/>
      <c r="EYT9" s="544"/>
      <c r="EYU9" s="544"/>
      <c r="EYV9" s="297" t="s">
        <v>186</v>
      </c>
      <c r="EYW9" s="182">
        <v>1</v>
      </c>
      <c r="EYX9" s="182">
        <v>167.32</v>
      </c>
      <c r="EYY9" s="296" t="s">
        <v>1531</v>
      </c>
      <c r="EYZ9" s="544" t="s">
        <v>1530</v>
      </c>
      <c r="EZA9" s="544"/>
      <c r="EZB9" s="544"/>
      <c r="EZC9" s="544"/>
      <c r="EZD9" s="297" t="s">
        <v>186</v>
      </c>
      <c r="EZE9" s="182">
        <v>1</v>
      </c>
      <c r="EZF9" s="182">
        <v>167.32</v>
      </c>
      <c r="EZG9" s="296" t="s">
        <v>1531</v>
      </c>
      <c r="EZH9" s="544" t="s">
        <v>1530</v>
      </c>
      <c r="EZI9" s="544"/>
      <c r="EZJ9" s="544"/>
      <c r="EZK9" s="544"/>
      <c r="EZL9" s="297" t="s">
        <v>186</v>
      </c>
      <c r="EZM9" s="182">
        <v>1</v>
      </c>
      <c r="EZN9" s="182">
        <v>167.32</v>
      </c>
      <c r="EZO9" s="296" t="s">
        <v>1531</v>
      </c>
      <c r="EZP9" s="544" t="s">
        <v>1530</v>
      </c>
      <c r="EZQ9" s="544"/>
      <c r="EZR9" s="544"/>
      <c r="EZS9" s="544"/>
      <c r="EZT9" s="297" t="s">
        <v>186</v>
      </c>
      <c r="EZU9" s="182">
        <v>1</v>
      </c>
      <c r="EZV9" s="182">
        <v>167.32</v>
      </c>
      <c r="EZW9" s="296" t="s">
        <v>1531</v>
      </c>
      <c r="EZX9" s="544" t="s">
        <v>1530</v>
      </c>
      <c r="EZY9" s="544"/>
      <c r="EZZ9" s="544"/>
      <c r="FAA9" s="544"/>
      <c r="FAB9" s="297" t="s">
        <v>186</v>
      </c>
      <c r="FAC9" s="182">
        <v>1</v>
      </c>
      <c r="FAD9" s="182">
        <v>167.32</v>
      </c>
      <c r="FAE9" s="296" t="s">
        <v>1531</v>
      </c>
      <c r="FAF9" s="544" t="s">
        <v>1530</v>
      </c>
      <c r="FAG9" s="544"/>
      <c r="FAH9" s="544"/>
      <c r="FAI9" s="544"/>
      <c r="FAJ9" s="297" t="s">
        <v>186</v>
      </c>
      <c r="FAK9" s="182">
        <v>1</v>
      </c>
      <c r="FAL9" s="182">
        <v>167.32</v>
      </c>
      <c r="FAM9" s="296" t="s">
        <v>1531</v>
      </c>
      <c r="FAN9" s="544" t="s">
        <v>1530</v>
      </c>
      <c r="FAO9" s="544"/>
      <c r="FAP9" s="544"/>
      <c r="FAQ9" s="544"/>
      <c r="FAR9" s="297" t="s">
        <v>186</v>
      </c>
      <c r="FAS9" s="182">
        <v>1</v>
      </c>
      <c r="FAT9" s="182">
        <v>167.32</v>
      </c>
      <c r="FAU9" s="296" t="s">
        <v>1531</v>
      </c>
      <c r="FAV9" s="544" t="s">
        <v>1530</v>
      </c>
      <c r="FAW9" s="544"/>
      <c r="FAX9" s="544"/>
      <c r="FAY9" s="544"/>
      <c r="FAZ9" s="297" t="s">
        <v>186</v>
      </c>
      <c r="FBA9" s="182">
        <v>1</v>
      </c>
      <c r="FBB9" s="182">
        <v>167.32</v>
      </c>
      <c r="FBC9" s="296" t="s">
        <v>1531</v>
      </c>
      <c r="FBD9" s="544" t="s">
        <v>1530</v>
      </c>
      <c r="FBE9" s="544"/>
      <c r="FBF9" s="544"/>
      <c r="FBG9" s="544"/>
      <c r="FBH9" s="297" t="s">
        <v>186</v>
      </c>
      <c r="FBI9" s="182">
        <v>1</v>
      </c>
      <c r="FBJ9" s="182">
        <v>167.32</v>
      </c>
      <c r="FBK9" s="296" t="s">
        <v>1531</v>
      </c>
      <c r="FBL9" s="544" t="s">
        <v>1530</v>
      </c>
      <c r="FBM9" s="544"/>
      <c r="FBN9" s="544"/>
      <c r="FBO9" s="544"/>
      <c r="FBP9" s="297" t="s">
        <v>186</v>
      </c>
      <c r="FBQ9" s="182">
        <v>1</v>
      </c>
      <c r="FBR9" s="182">
        <v>167.32</v>
      </c>
      <c r="FBS9" s="296" t="s">
        <v>1531</v>
      </c>
      <c r="FBT9" s="544" t="s">
        <v>1530</v>
      </c>
      <c r="FBU9" s="544"/>
      <c r="FBV9" s="544"/>
      <c r="FBW9" s="544"/>
      <c r="FBX9" s="297" t="s">
        <v>186</v>
      </c>
      <c r="FBY9" s="182">
        <v>1</v>
      </c>
      <c r="FBZ9" s="182">
        <v>167.32</v>
      </c>
      <c r="FCA9" s="296" t="s">
        <v>1531</v>
      </c>
      <c r="FCB9" s="544" t="s">
        <v>1530</v>
      </c>
      <c r="FCC9" s="544"/>
      <c r="FCD9" s="544"/>
      <c r="FCE9" s="544"/>
      <c r="FCF9" s="297" t="s">
        <v>186</v>
      </c>
      <c r="FCG9" s="182">
        <v>1</v>
      </c>
      <c r="FCH9" s="182">
        <v>167.32</v>
      </c>
      <c r="FCI9" s="296" t="s">
        <v>1531</v>
      </c>
      <c r="FCJ9" s="544" t="s">
        <v>1530</v>
      </c>
      <c r="FCK9" s="544"/>
      <c r="FCL9" s="544"/>
      <c r="FCM9" s="544"/>
      <c r="FCN9" s="297" t="s">
        <v>186</v>
      </c>
      <c r="FCO9" s="182">
        <v>1</v>
      </c>
      <c r="FCP9" s="182">
        <v>167.32</v>
      </c>
      <c r="FCQ9" s="296" t="s">
        <v>1531</v>
      </c>
      <c r="FCR9" s="544" t="s">
        <v>1530</v>
      </c>
      <c r="FCS9" s="544"/>
      <c r="FCT9" s="544"/>
      <c r="FCU9" s="544"/>
      <c r="FCV9" s="297" t="s">
        <v>186</v>
      </c>
      <c r="FCW9" s="182">
        <v>1</v>
      </c>
      <c r="FCX9" s="182">
        <v>167.32</v>
      </c>
      <c r="FCY9" s="296" t="s">
        <v>1531</v>
      </c>
      <c r="FCZ9" s="544" t="s">
        <v>1530</v>
      </c>
      <c r="FDA9" s="544"/>
      <c r="FDB9" s="544"/>
      <c r="FDC9" s="544"/>
      <c r="FDD9" s="297" t="s">
        <v>186</v>
      </c>
      <c r="FDE9" s="182">
        <v>1</v>
      </c>
      <c r="FDF9" s="182">
        <v>167.32</v>
      </c>
      <c r="FDG9" s="296" t="s">
        <v>1531</v>
      </c>
      <c r="FDH9" s="544" t="s">
        <v>1530</v>
      </c>
      <c r="FDI9" s="544"/>
      <c r="FDJ9" s="544"/>
      <c r="FDK9" s="544"/>
      <c r="FDL9" s="297" t="s">
        <v>186</v>
      </c>
      <c r="FDM9" s="182">
        <v>1</v>
      </c>
      <c r="FDN9" s="182">
        <v>167.32</v>
      </c>
      <c r="FDO9" s="296" t="s">
        <v>1531</v>
      </c>
      <c r="FDP9" s="544" t="s">
        <v>1530</v>
      </c>
      <c r="FDQ9" s="544"/>
      <c r="FDR9" s="544"/>
      <c r="FDS9" s="544"/>
      <c r="FDT9" s="297" t="s">
        <v>186</v>
      </c>
      <c r="FDU9" s="182">
        <v>1</v>
      </c>
      <c r="FDV9" s="182">
        <v>167.32</v>
      </c>
      <c r="FDW9" s="296" t="s">
        <v>1531</v>
      </c>
      <c r="FDX9" s="544" t="s">
        <v>1530</v>
      </c>
      <c r="FDY9" s="544"/>
      <c r="FDZ9" s="544"/>
      <c r="FEA9" s="544"/>
      <c r="FEB9" s="297" t="s">
        <v>186</v>
      </c>
      <c r="FEC9" s="182">
        <v>1</v>
      </c>
      <c r="FED9" s="182">
        <v>167.32</v>
      </c>
      <c r="FEE9" s="296" t="s">
        <v>1531</v>
      </c>
      <c r="FEF9" s="544" t="s">
        <v>1530</v>
      </c>
      <c r="FEG9" s="544"/>
      <c r="FEH9" s="544"/>
      <c r="FEI9" s="544"/>
      <c r="FEJ9" s="297" t="s">
        <v>186</v>
      </c>
      <c r="FEK9" s="182">
        <v>1</v>
      </c>
      <c r="FEL9" s="182">
        <v>167.32</v>
      </c>
      <c r="FEM9" s="296" t="s">
        <v>1531</v>
      </c>
      <c r="FEN9" s="544" t="s">
        <v>1530</v>
      </c>
      <c r="FEO9" s="544"/>
      <c r="FEP9" s="544"/>
      <c r="FEQ9" s="544"/>
      <c r="FER9" s="297" t="s">
        <v>186</v>
      </c>
      <c r="FES9" s="182">
        <v>1</v>
      </c>
      <c r="FET9" s="182">
        <v>167.32</v>
      </c>
      <c r="FEU9" s="296" t="s">
        <v>1531</v>
      </c>
      <c r="FEV9" s="544" t="s">
        <v>1530</v>
      </c>
      <c r="FEW9" s="544"/>
      <c r="FEX9" s="544"/>
      <c r="FEY9" s="544"/>
      <c r="FEZ9" s="297" t="s">
        <v>186</v>
      </c>
      <c r="FFA9" s="182">
        <v>1</v>
      </c>
      <c r="FFB9" s="182">
        <v>167.32</v>
      </c>
      <c r="FFC9" s="296" t="s">
        <v>1531</v>
      </c>
      <c r="FFD9" s="544" t="s">
        <v>1530</v>
      </c>
      <c r="FFE9" s="544"/>
      <c r="FFF9" s="544"/>
      <c r="FFG9" s="544"/>
      <c r="FFH9" s="297" t="s">
        <v>186</v>
      </c>
      <c r="FFI9" s="182">
        <v>1</v>
      </c>
      <c r="FFJ9" s="182">
        <v>167.32</v>
      </c>
      <c r="FFK9" s="296" t="s">
        <v>1531</v>
      </c>
      <c r="FFL9" s="544" t="s">
        <v>1530</v>
      </c>
      <c r="FFM9" s="544"/>
      <c r="FFN9" s="544"/>
      <c r="FFO9" s="544"/>
      <c r="FFP9" s="297" t="s">
        <v>186</v>
      </c>
      <c r="FFQ9" s="182">
        <v>1</v>
      </c>
      <c r="FFR9" s="182">
        <v>167.32</v>
      </c>
      <c r="FFS9" s="296" t="s">
        <v>1531</v>
      </c>
      <c r="FFT9" s="544" t="s">
        <v>1530</v>
      </c>
      <c r="FFU9" s="544"/>
      <c r="FFV9" s="544"/>
      <c r="FFW9" s="544"/>
      <c r="FFX9" s="297" t="s">
        <v>186</v>
      </c>
      <c r="FFY9" s="182">
        <v>1</v>
      </c>
      <c r="FFZ9" s="182">
        <v>167.32</v>
      </c>
      <c r="FGA9" s="296" t="s">
        <v>1531</v>
      </c>
      <c r="FGB9" s="544" t="s">
        <v>1530</v>
      </c>
      <c r="FGC9" s="544"/>
      <c r="FGD9" s="544"/>
      <c r="FGE9" s="544"/>
      <c r="FGF9" s="297" t="s">
        <v>186</v>
      </c>
      <c r="FGG9" s="182">
        <v>1</v>
      </c>
      <c r="FGH9" s="182">
        <v>167.32</v>
      </c>
      <c r="FGI9" s="296" t="s">
        <v>1531</v>
      </c>
      <c r="FGJ9" s="544" t="s">
        <v>1530</v>
      </c>
      <c r="FGK9" s="544"/>
      <c r="FGL9" s="544"/>
      <c r="FGM9" s="544"/>
      <c r="FGN9" s="297" t="s">
        <v>186</v>
      </c>
      <c r="FGO9" s="182">
        <v>1</v>
      </c>
      <c r="FGP9" s="182">
        <v>167.32</v>
      </c>
      <c r="FGQ9" s="296" t="s">
        <v>1531</v>
      </c>
      <c r="FGR9" s="544" t="s">
        <v>1530</v>
      </c>
      <c r="FGS9" s="544"/>
      <c r="FGT9" s="544"/>
      <c r="FGU9" s="544"/>
      <c r="FGV9" s="297" t="s">
        <v>186</v>
      </c>
      <c r="FGW9" s="182">
        <v>1</v>
      </c>
      <c r="FGX9" s="182">
        <v>167.32</v>
      </c>
      <c r="FGY9" s="296" t="s">
        <v>1531</v>
      </c>
      <c r="FGZ9" s="544" t="s">
        <v>1530</v>
      </c>
      <c r="FHA9" s="544"/>
      <c r="FHB9" s="544"/>
      <c r="FHC9" s="544"/>
      <c r="FHD9" s="297" t="s">
        <v>186</v>
      </c>
      <c r="FHE9" s="182">
        <v>1</v>
      </c>
      <c r="FHF9" s="182">
        <v>167.32</v>
      </c>
      <c r="FHG9" s="296" t="s">
        <v>1531</v>
      </c>
      <c r="FHH9" s="544" t="s">
        <v>1530</v>
      </c>
      <c r="FHI9" s="544"/>
      <c r="FHJ9" s="544"/>
      <c r="FHK9" s="544"/>
      <c r="FHL9" s="297" t="s">
        <v>186</v>
      </c>
      <c r="FHM9" s="182">
        <v>1</v>
      </c>
      <c r="FHN9" s="182">
        <v>167.32</v>
      </c>
      <c r="FHO9" s="296" t="s">
        <v>1531</v>
      </c>
      <c r="FHP9" s="544" t="s">
        <v>1530</v>
      </c>
      <c r="FHQ9" s="544"/>
      <c r="FHR9" s="544"/>
      <c r="FHS9" s="544"/>
      <c r="FHT9" s="297" t="s">
        <v>186</v>
      </c>
      <c r="FHU9" s="182">
        <v>1</v>
      </c>
      <c r="FHV9" s="182">
        <v>167.32</v>
      </c>
      <c r="FHW9" s="296" t="s">
        <v>1531</v>
      </c>
      <c r="FHX9" s="544" t="s">
        <v>1530</v>
      </c>
      <c r="FHY9" s="544"/>
      <c r="FHZ9" s="544"/>
      <c r="FIA9" s="544"/>
      <c r="FIB9" s="297" t="s">
        <v>186</v>
      </c>
      <c r="FIC9" s="182">
        <v>1</v>
      </c>
      <c r="FID9" s="182">
        <v>167.32</v>
      </c>
      <c r="FIE9" s="296" t="s">
        <v>1531</v>
      </c>
      <c r="FIF9" s="544" t="s">
        <v>1530</v>
      </c>
      <c r="FIG9" s="544"/>
      <c r="FIH9" s="544"/>
      <c r="FII9" s="544"/>
      <c r="FIJ9" s="297" t="s">
        <v>186</v>
      </c>
      <c r="FIK9" s="182">
        <v>1</v>
      </c>
      <c r="FIL9" s="182">
        <v>167.32</v>
      </c>
      <c r="FIM9" s="296" t="s">
        <v>1531</v>
      </c>
      <c r="FIN9" s="544" t="s">
        <v>1530</v>
      </c>
      <c r="FIO9" s="544"/>
      <c r="FIP9" s="544"/>
      <c r="FIQ9" s="544"/>
      <c r="FIR9" s="297" t="s">
        <v>186</v>
      </c>
      <c r="FIS9" s="182">
        <v>1</v>
      </c>
      <c r="FIT9" s="182">
        <v>167.32</v>
      </c>
      <c r="FIU9" s="296" t="s">
        <v>1531</v>
      </c>
      <c r="FIV9" s="544" t="s">
        <v>1530</v>
      </c>
      <c r="FIW9" s="544"/>
      <c r="FIX9" s="544"/>
      <c r="FIY9" s="544"/>
      <c r="FIZ9" s="297" t="s">
        <v>186</v>
      </c>
      <c r="FJA9" s="182">
        <v>1</v>
      </c>
      <c r="FJB9" s="182">
        <v>167.32</v>
      </c>
      <c r="FJC9" s="296" t="s">
        <v>1531</v>
      </c>
      <c r="FJD9" s="544" t="s">
        <v>1530</v>
      </c>
      <c r="FJE9" s="544"/>
      <c r="FJF9" s="544"/>
      <c r="FJG9" s="544"/>
      <c r="FJH9" s="297" t="s">
        <v>186</v>
      </c>
      <c r="FJI9" s="182">
        <v>1</v>
      </c>
      <c r="FJJ9" s="182">
        <v>167.32</v>
      </c>
      <c r="FJK9" s="296" t="s">
        <v>1531</v>
      </c>
      <c r="FJL9" s="544" t="s">
        <v>1530</v>
      </c>
      <c r="FJM9" s="544"/>
      <c r="FJN9" s="544"/>
      <c r="FJO9" s="544"/>
      <c r="FJP9" s="297" t="s">
        <v>186</v>
      </c>
      <c r="FJQ9" s="182">
        <v>1</v>
      </c>
      <c r="FJR9" s="182">
        <v>167.32</v>
      </c>
      <c r="FJS9" s="296" t="s">
        <v>1531</v>
      </c>
      <c r="FJT9" s="544" t="s">
        <v>1530</v>
      </c>
      <c r="FJU9" s="544"/>
      <c r="FJV9" s="544"/>
      <c r="FJW9" s="544"/>
      <c r="FJX9" s="297" t="s">
        <v>186</v>
      </c>
      <c r="FJY9" s="182">
        <v>1</v>
      </c>
      <c r="FJZ9" s="182">
        <v>167.32</v>
      </c>
      <c r="FKA9" s="296" t="s">
        <v>1531</v>
      </c>
      <c r="FKB9" s="544" t="s">
        <v>1530</v>
      </c>
      <c r="FKC9" s="544"/>
      <c r="FKD9" s="544"/>
      <c r="FKE9" s="544"/>
      <c r="FKF9" s="297" t="s">
        <v>186</v>
      </c>
      <c r="FKG9" s="182">
        <v>1</v>
      </c>
      <c r="FKH9" s="182">
        <v>167.32</v>
      </c>
      <c r="FKI9" s="296" t="s">
        <v>1531</v>
      </c>
      <c r="FKJ9" s="544" t="s">
        <v>1530</v>
      </c>
      <c r="FKK9" s="544"/>
      <c r="FKL9" s="544"/>
      <c r="FKM9" s="544"/>
      <c r="FKN9" s="297" t="s">
        <v>186</v>
      </c>
      <c r="FKO9" s="182">
        <v>1</v>
      </c>
      <c r="FKP9" s="182">
        <v>167.32</v>
      </c>
      <c r="FKQ9" s="296" t="s">
        <v>1531</v>
      </c>
      <c r="FKR9" s="544" t="s">
        <v>1530</v>
      </c>
      <c r="FKS9" s="544"/>
      <c r="FKT9" s="544"/>
      <c r="FKU9" s="544"/>
      <c r="FKV9" s="297" t="s">
        <v>186</v>
      </c>
      <c r="FKW9" s="182">
        <v>1</v>
      </c>
      <c r="FKX9" s="182">
        <v>167.32</v>
      </c>
      <c r="FKY9" s="296" t="s">
        <v>1531</v>
      </c>
      <c r="FKZ9" s="544" t="s">
        <v>1530</v>
      </c>
      <c r="FLA9" s="544"/>
      <c r="FLB9" s="544"/>
      <c r="FLC9" s="544"/>
      <c r="FLD9" s="297" t="s">
        <v>186</v>
      </c>
      <c r="FLE9" s="182">
        <v>1</v>
      </c>
      <c r="FLF9" s="182">
        <v>167.32</v>
      </c>
      <c r="FLG9" s="296" t="s">
        <v>1531</v>
      </c>
      <c r="FLH9" s="544" t="s">
        <v>1530</v>
      </c>
      <c r="FLI9" s="544"/>
      <c r="FLJ9" s="544"/>
      <c r="FLK9" s="544"/>
      <c r="FLL9" s="297" t="s">
        <v>186</v>
      </c>
      <c r="FLM9" s="182">
        <v>1</v>
      </c>
      <c r="FLN9" s="182">
        <v>167.32</v>
      </c>
      <c r="FLO9" s="296" t="s">
        <v>1531</v>
      </c>
      <c r="FLP9" s="544" t="s">
        <v>1530</v>
      </c>
      <c r="FLQ9" s="544"/>
      <c r="FLR9" s="544"/>
      <c r="FLS9" s="544"/>
      <c r="FLT9" s="297" t="s">
        <v>186</v>
      </c>
      <c r="FLU9" s="182">
        <v>1</v>
      </c>
      <c r="FLV9" s="182">
        <v>167.32</v>
      </c>
      <c r="FLW9" s="296" t="s">
        <v>1531</v>
      </c>
      <c r="FLX9" s="544" t="s">
        <v>1530</v>
      </c>
      <c r="FLY9" s="544"/>
      <c r="FLZ9" s="544"/>
      <c r="FMA9" s="544"/>
      <c r="FMB9" s="297" t="s">
        <v>186</v>
      </c>
      <c r="FMC9" s="182">
        <v>1</v>
      </c>
      <c r="FMD9" s="182">
        <v>167.32</v>
      </c>
      <c r="FME9" s="296" t="s">
        <v>1531</v>
      </c>
      <c r="FMF9" s="544" t="s">
        <v>1530</v>
      </c>
      <c r="FMG9" s="544"/>
      <c r="FMH9" s="544"/>
      <c r="FMI9" s="544"/>
      <c r="FMJ9" s="297" t="s">
        <v>186</v>
      </c>
      <c r="FMK9" s="182">
        <v>1</v>
      </c>
      <c r="FML9" s="182">
        <v>167.32</v>
      </c>
      <c r="FMM9" s="296" t="s">
        <v>1531</v>
      </c>
      <c r="FMN9" s="544" t="s">
        <v>1530</v>
      </c>
      <c r="FMO9" s="544"/>
      <c r="FMP9" s="544"/>
      <c r="FMQ9" s="544"/>
      <c r="FMR9" s="297" t="s">
        <v>186</v>
      </c>
      <c r="FMS9" s="182">
        <v>1</v>
      </c>
      <c r="FMT9" s="182">
        <v>167.32</v>
      </c>
      <c r="FMU9" s="296" t="s">
        <v>1531</v>
      </c>
      <c r="FMV9" s="544" t="s">
        <v>1530</v>
      </c>
      <c r="FMW9" s="544"/>
      <c r="FMX9" s="544"/>
      <c r="FMY9" s="544"/>
      <c r="FMZ9" s="297" t="s">
        <v>186</v>
      </c>
      <c r="FNA9" s="182">
        <v>1</v>
      </c>
      <c r="FNB9" s="182">
        <v>167.32</v>
      </c>
      <c r="FNC9" s="296" t="s">
        <v>1531</v>
      </c>
      <c r="FND9" s="544" t="s">
        <v>1530</v>
      </c>
      <c r="FNE9" s="544"/>
      <c r="FNF9" s="544"/>
      <c r="FNG9" s="544"/>
      <c r="FNH9" s="297" t="s">
        <v>186</v>
      </c>
      <c r="FNI9" s="182">
        <v>1</v>
      </c>
      <c r="FNJ9" s="182">
        <v>167.32</v>
      </c>
      <c r="FNK9" s="296" t="s">
        <v>1531</v>
      </c>
      <c r="FNL9" s="544" t="s">
        <v>1530</v>
      </c>
      <c r="FNM9" s="544"/>
      <c r="FNN9" s="544"/>
      <c r="FNO9" s="544"/>
      <c r="FNP9" s="297" t="s">
        <v>186</v>
      </c>
      <c r="FNQ9" s="182">
        <v>1</v>
      </c>
      <c r="FNR9" s="182">
        <v>167.32</v>
      </c>
      <c r="FNS9" s="296" t="s">
        <v>1531</v>
      </c>
      <c r="FNT9" s="544" t="s">
        <v>1530</v>
      </c>
      <c r="FNU9" s="544"/>
      <c r="FNV9" s="544"/>
      <c r="FNW9" s="544"/>
      <c r="FNX9" s="297" t="s">
        <v>186</v>
      </c>
      <c r="FNY9" s="182">
        <v>1</v>
      </c>
      <c r="FNZ9" s="182">
        <v>167.32</v>
      </c>
      <c r="FOA9" s="296" t="s">
        <v>1531</v>
      </c>
      <c r="FOB9" s="544" t="s">
        <v>1530</v>
      </c>
      <c r="FOC9" s="544"/>
      <c r="FOD9" s="544"/>
      <c r="FOE9" s="544"/>
      <c r="FOF9" s="297" t="s">
        <v>186</v>
      </c>
      <c r="FOG9" s="182">
        <v>1</v>
      </c>
      <c r="FOH9" s="182">
        <v>167.32</v>
      </c>
      <c r="FOI9" s="296" t="s">
        <v>1531</v>
      </c>
      <c r="FOJ9" s="544" t="s">
        <v>1530</v>
      </c>
      <c r="FOK9" s="544"/>
      <c r="FOL9" s="544"/>
      <c r="FOM9" s="544"/>
      <c r="FON9" s="297" t="s">
        <v>186</v>
      </c>
      <c r="FOO9" s="182">
        <v>1</v>
      </c>
      <c r="FOP9" s="182">
        <v>167.32</v>
      </c>
      <c r="FOQ9" s="296" t="s">
        <v>1531</v>
      </c>
      <c r="FOR9" s="544" t="s">
        <v>1530</v>
      </c>
      <c r="FOS9" s="544"/>
      <c r="FOT9" s="544"/>
      <c r="FOU9" s="544"/>
      <c r="FOV9" s="297" t="s">
        <v>186</v>
      </c>
      <c r="FOW9" s="182">
        <v>1</v>
      </c>
      <c r="FOX9" s="182">
        <v>167.32</v>
      </c>
      <c r="FOY9" s="296" t="s">
        <v>1531</v>
      </c>
      <c r="FOZ9" s="544" t="s">
        <v>1530</v>
      </c>
      <c r="FPA9" s="544"/>
      <c r="FPB9" s="544"/>
      <c r="FPC9" s="544"/>
      <c r="FPD9" s="297" t="s">
        <v>186</v>
      </c>
      <c r="FPE9" s="182">
        <v>1</v>
      </c>
      <c r="FPF9" s="182">
        <v>167.32</v>
      </c>
      <c r="FPG9" s="296" t="s">
        <v>1531</v>
      </c>
      <c r="FPH9" s="544" t="s">
        <v>1530</v>
      </c>
      <c r="FPI9" s="544"/>
      <c r="FPJ9" s="544"/>
      <c r="FPK9" s="544"/>
      <c r="FPL9" s="297" t="s">
        <v>186</v>
      </c>
      <c r="FPM9" s="182">
        <v>1</v>
      </c>
      <c r="FPN9" s="182">
        <v>167.32</v>
      </c>
      <c r="FPO9" s="296" t="s">
        <v>1531</v>
      </c>
      <c r="FPP9" s="544" t="s">
        <v>1530</v>
      </c>
      <c r="FPQ9" s="544"/>
      <c r="FPR9" s="544"/>
      <c r="FPS9" s="544"/>
      <c r="FPT9" s="297" t="s">
        <v>186</v>
      </c>
      <c r="FPU9" s="182">
        <v>1</v>
      </c>
      <c r="FPV9" s="182">
        <v>167.32</v>
      </c>
      <c r="FPW9" s="296" t="s">
        <v>1531</v>
      </c>
      <c r="FPX9" s="544" t="s">
        <v>1530</v>
      </c>
      <c r="FPY9" s="544"/>
      <c r="FPZ9" s="544"/>
      <c r="FQA9" s="544"/>
      <c r="FQB9" s="297" t="s">
        <v>186</v>
      </c>
      <c r="FQC9" s="182">
        <v>1</v>
      </c>
      <c r="FQD9" s="182">
        <v>167.32</v>
      </c>
      <c r="FQE9" s="296" t="s">
        <v>1531</v>
      </c>
      <c r="FQF9" s="544" t="s">
        <v>1530</v>
      </c>
      <c r="FQG9" s="544"/>
      <c r="FQH9" s="544"/>
      <c r="FQI9" s="544"/>
      <c r="FQJ9" s="297" t="s">
        <v>186</v>
      </c>
      <c r="FQK9" s="182">
        <v>1</v>
      </c>
      <c r="FQL9" s="182">
        <v>167.32</v>
      </c>
      <c r="FQM9" s="296" t="s">
        <v>1531</v>
      </c>
      <c r="FQN9" s="544" t="s">
        <v>1530</v>
      </c>
      <c r="FQO9" s="544"/>
      <c r="FQP9" s="544"/>
      <c r="FQQ9" s="544"/>
      <c r="FQR9" s="297" t="s">
        <v>186</v>
      </c>
      <c r="FQS9" s="182">
        <v>1</v>
      </c>
      <c r="FQT9" s="182">
        <v>167.32</v>
      </c>
      <c r="FQU9" s="296" t="s">
        <v>1531</v>
      </c>
      <c r="FQV9" s="544" t="s">
        <v>1530</v>
      </c>
      <c r="FQW9" s="544"/>
      <c r="FQX9" s="544"/>
      <c r="FQY9" s="544"/>
      <c r="FQZ9" s="297" t="s">
        <v>186</v>
      </c>
      <c r="FRA9" s="182">
        <v>1</v>
      </c>
      <c r="FRB9" s="182">
        <v>167.32</v>
      </c>
      <c r="FRC9" s="296" t="s">
        <v>1531</v>
      </c>
      <c r="FRD9" s="544" t="s">
        <v>1530</v>
      </c>
      <c r="FRE9" s="544"/>
      <c r="FRF9" s="544"/>
      <c r="FRG9" s="544"/>
      <c r="FRH9" s="297" t="s">
        <v>186</v>
      </c>
      <c r="FRI9" s="182">
        <v>1</v>
      </c>
      <c r="FRJ9" s="182">
        <v>167.32</v>
      </c>
      <c r="FRK9" s="296" t="s">
        <v>1531</v>
      </c>
      <c r="FRL9" s="544" t="s">
        <v>1530</v>
      </c>
      <c r="FRM9" s="544"/>
      <c r="FRN9" s="544"/>
      <c r="FRO9" s="544"/>
      <c r="FRP9" s="297" t="s">
        <v>186</v>
      </c>
      <c r="FRQ9" s="182">
        <v>1</v>
      </c>
      <c r="FRR9" s="182">
        <v>167.32</v>
      </c>
      <c r="FRS9" s="296" t="s">
        <v>1531</v>
      </c>
      <c r="FRT9" s="544" t="s">
        <v>1530</v>
      </c>
      <c r="FRU9" s="544"/>
      <c r="FRV9" s="544"/>
      <c r="FRW9" s="544"/>
      <c r="FRX9" s="297" t="s">
        <v>186</v>
      </c>
      <c r="FRY9" s="182">
        <v>1</v>
      </c>
      <c r="FRZ9" s="182">
        <v>167.32</v>
      </c>
      <c r="FSA9" s="296" t="s">
        <v>1531</v>
      </c>
      <c r="FSB9" s="544" t="s">
        <v>1530</v>
      </c>
      <c r="FSC9" s="544"/>
      <c r="FSD9" s="544"/>
      <c r="FSE9" s="544"/>
      <c r="FSF9" s="297" t="s">
        <v>186</v>
      </c>
      <c r="FSG9" s="182">
        <v>1</v>
      </c>
      <c r="FSH9" s="182">
        <v>167.32</v>
      </c>
      <c r="FSI9" s="296" t="s">
        <v>1531</v>
      </c>
      <c r="FSJ9" s="544" t="s">
        <v>1530</v>
      </c>
      <c r="FSK9" s="544"/>
      <c r="FSL9" s="544"/>
      <c r="FSM9" s="544"/>
      <c r="FSN9" s="297" t="s">
        <v>186</v>
      </c>
      <c r="FSO9" s="182">
        <v>1</v>
      </c>
      <c r="FSP9" s="182">
        <v>167.32</v>
      </c>
      <c r="FSQ9" s="296" t="s">
        <v>1531</v>
      </c>
      <c r="FSR9" s="544" t="s">
        <v>1530</v>
      </c>
      <c r="FSS9" s="544"/>
      <c r="FST9" s="544"/>
      <c r="FSU9" s="544"/>
      <c r="FSV9" s="297" t="s">
        <v>186</v>
      </c>
      <c r="FSW9" s="182">
        <v>1</v>
      </c>
      <c r="FSX9" s="182">
        <v>167.32</v>
      </c>
      <c r="FSY9" s="296" t="s">
        <v>1531</v>
      </c>
      <c r="FSZ9" s="544" t="s">
        <v>1530</v>
      </c>
      <c r="FTA9" s="544"/>
      <c r="FTB9" s="544"/>
      <c r="FTC9" s="544"/>
      <c r="FTD9" s="297" t="s">
        <v>186</v>
      </c>
      <c r="FTE9" s="182">
        <v>1</v>
      </c>
      <c r="FTF9" s="182">
        <v>167.32</v>
      </c>
      <c r="FTG9" s="296" t="s">
        <v>1531</v>
      </c>
      <c r="FTH9" s="544" t="s">
        <v>1530</v>
      </c>
      <c r="FTI9" s="544"/>
      <c r="FTJ9" s="544"/>
      <c r="FTK9" s="544"/>
      <c r="FTL9" s="297" t="s">
        <v>186</v>
      </c>
      <c r="FTM9" s="182">
        <v>1</v>
      </c>
      <c r="FTN9" s="182">
        <v>167.32</v>
      </c>
      <c r="FTO9" s="296" t="s">
        <v>1531</v>
      </c>
      <c r="FTP9" s="544" t="s">
        <v>1530</v>
      </c>
      <c r="FTQ9" s="544"/>
      <c r="FTR9" s="544"/>
      <c r="FTS9" s="544"/>
      <c r="FTT9" s="297" t="s">
        <v>186</v>
      </c>
      <c r="FTU9" s="182">
        <v>1</v>
      </c>
      <c r="FTV9" s="182">
        <v>167.32</v>
      </c>
      <c r="FTW9" s="296" t="s">
        <v>1531</v>
      </c>
      <c r="FTX9" s="544" t="s">
        <v>1530</v>
      </c>
      <c r="FTY9" s="544"/>
      <c r="FTZ9" s="544"/>
      <c r="FUA9" s="544"/>
      <c r="FUB9" s="297" t="s">
        <v>186</v>
      </c>
      <c r="FUC9" s="182">
        <v>1</v>
      </c>
      <c r="FUD9" s="182">
        <v>167.32</v>
      </c>
      <c r="FUE9" s="296" t="s">
        <v>1531</v>
      </c>
      <c r="FUF9" s="544" t="s">
        <v>1530</v>
      </c>
      <c r="FUG9" s="544"/>
      <c r="FUH9" s="544"/>
      <c r="FUI9" s="544"/>
      <c r="FUJ9" s="297" t="s">
        <v>186</v>
      </c>
      <c r="FUK9" s="182">
        <v>1</v>
      </c>
      <c r="FUL9" s="182">
        <v>167.32</v>
      </c>
      <c r="FUM9" s="296" t="s">
        <v>1531</v>
      </c>
      <c r="FUN9" s="544" t="s">
        <v>1530</v>
      </c>
      <c r="FUO9" s="544"/>
      <c r="FUP9" s="544"/>
      <c r="FUQ9" s="544"/>
      <c r="FUR9" s="297" t="s">
        <v>186</v>
      </c>
      <c r="FUS9" s="182">
        <v>1</v>
      </c>
      <c r="FUT9" s="182">
        <v>167.32</v>
      </c>
      <c r="FUU9" s="296" t="s">
        <v>1531</v>
      </c>
      <c r="FUV9" s="544" t="s">
        <v>1530</v>
      </c>
      <c r="FUW9" s="544"/>
      <c r="FUX9" s="544"/>
      <c r="FUY9" s="544"/>
      <c r="FUZ9" s="297" t="s">
        <v>186</v>
      </c>
      <c r="FVA9" s="182">
        <v>1</v>
      </c>
      <c r="FVB9" s="182">
        <v>167.32</v>
      </c>
      <c r="FVC9" s="296" t="s">
        <v>1531</v>
      </c>
      <c r="FVD9" s="544" t="s">
        <v>1530</v>
      </c>
      <c r="FVE9" s="544"/>
      <c r="FVF9" s="544"/>
      <c r="FVG9" s="544"/>
      <c r="FVH9" s="297" t="s">
        <v>186</v>
      </c>
      <c r="FVI9" s="182">
        <v>1</v>
      </c>
      <c r="FVJ9" s="182">
        <v>167.32</v>
      </c>
      <c r="FVK9" s="296" t="s">
        <v>1531</v>
      </c>
      <c r="FVL9" s="544" t="s">
        <v>1530</v>
      </c>
      <c r="FVM9" s="544"/>
      <c r="FVN9" s="544"/>
      <c r="FVO9" s="544"/>
      <c r="FVP9" s="297" t="s">
        <v>186</v>
      </c>
      <c r="FVQ9" s="182">
        <v>1</v>
      </c>
      <c r="FVR9" s="182">
        <v>167.32</v>
      </c>
      <c r="FVS9" s="296" t="s">
        <v>1531</v>
      </c>
      <c r="FVT9" s="544" t="s">
        <v>1530</v>
      </c>
      <c r="FVU9" s="544"/>
      <c r="FVV9" s="544"/>
      <c r="FVW9" s="544"/>
      <c r="FVX9" s="297" t="s">
        <v>186</v>
      </c>
      <c r="FVY9" s="182">
        <v>1</v>
      </c>
      <c r="FVZ9" s="182">
        <v>167.32</v>
      </c>
      <c r="FWA9" s="296" t="s">
        <v>1531</v>
      </c>
      <c r="FWB9" s="544" t="s">
        <v>1530</v>
      </c>
      <c r="FWC9" s="544"/>
      <c r="FWD9" s="544"/>
      <c r="FWE9" s="544"/>
      <c r="FWF9" s="297" t="s">
        <v>186</v>
      </c>
      <c r="FWG9" s="182">
        <v>1</v>
      </c>
      <c r="FWH9" s="182">
        <v>167.32</v>
      </c>
      <c r="FWI9" s="296" t="s">
        <v>1531</v>
      </c>
      <c r="FWJ9" s="544" t="s">
        <v>1530</v>
      </c>
      <c r="FWK9" s="544"/>
      <c r="FWL9" s="544"/>
      <c r="FWM9" s="544"/>
      <c r="FWN9" s="297" t="s">
        <v>186</v>
      </c>
      <c r="FWO9" s="182">
        <v>1</v>
      </c>
      <c r="FWP9" s="182">
        <v>167.32</v>
      </c>
      <c r="FWQ9" s="296" t="s">
        <v>1531</v>
      </c>
      <c r="FWR9" s="544" t="s">
        <v>1530</v>
      </c>
      <c r="FWS9" s="544"/>
      <c r="FWT9" s="544"/>
      <c r="FWU9" s="544"/>
      <c r="FWV9" s="297" t="s">
        <v>186</v>
      </c>
      <c r="FWW9" s="182">
        <v>1</v>
      </c>
      <c r="FWX9" s="182">
        <v>167.32</v>
      </c>
      <c r="FWY9" s="296" t="s">
        <v>1531</v>
      </c>
      <c r="FWZ9" s="544" t="s">
        <v>1530</v>
      </c>
      <c r="FXA9" s="544"/>
      <c r="FXB9" s="544"/>
      <c r="FXC9" s="544"/>
      <c r="FXD9" s="297" t="s">
        <v>186</v>
      </c>
      <c r="FXE9" s="182">
        <v>1</v>
      </c>
      <c r="FXF9" s="182">
        <v>167.32</v>
      </c>
      <c r="FXG9" s="296" t="s">
        <v>1531</v>
      </c>
      <c r="FXH9" s="544" t="s">
        <v>1530</v>
      </c>
      <c r="FXI9" s="544"/>
      <c r="FXJ9" s="544"/>
      <c r="FXK9" s="544"/>
      <c r="FXL9" s="297" t="s">
        <v>186</v>
      </c>
      <c r="FXM9" s="182">
        <v>1</v>
      </c>
      <c r="FXN9" s="182">
        <v>167.32</v>
      </c>
      <c r="FXO9" s="296" t="s">
        <v>1531</v>
      </c>
      <c r="FXP9" s="544" t="s">
        <v>1530</v>
      </c>
      <c r="FXQ9" s="544"/>
      <c r="FXR9" s="544"/>
      <c r="FXS9" s="544"/>
      <c r="FXT9" s="297" t="s">
        <v>186</v>
      </c>
      <c r="FXU9" s="182">
        <v>1</v>
      </c>
      <c r="FXV9" s="182">
        <v>167.32</v>
      </c>
      <c r="FXW9" s="296" t="s">
        <v>1531</v>
      </c>
      <c r="FXX9" s="544" t="s">
        <v>1530</v>
      </c>
      <c r="FXY9" s="544"/>
      <c r="FXZ9" s="544"/>
      <c r="FYA9" s="544"/>
      <c r="FYB9" s="297" t="s">
        <v>186</v>
      </c>
      <c r="FYC9" s="182">
        <v>1</v>
      </c>
      <c r="FYD9" s="182">
        <v>167.32</v>
      </c>
      <c r="FYE9" s="296" t="s">
        <v>1531</v>
      </c>
      <c r="FYF9" s="544" t="s">
        <v>1530</v>
      </c>
      <c r="FYG9" s="544"/>
      <c r="FYH9" s="544"/>
      <c r="FYI9" s="544"/>
      <c r="FYJ9" s="297" t="s">
        <v>186</v>
      </c>
      <c r="FYK9" s="182">
        <v>1</v>
      </c>
      <c r="FYL9" s="182">
        <v>167.32</v>
      </c>
      <c r="FYM9" s="296" t="s">
        <v>1531</v>
      </c>
      <c r="FYN9" s="544" t="s">
        <v>1530</v>
      </c>
      <c r="FYO9" s="544"/>
      <c r="FYP9" s="544"/>
      <c r="FYQ9" s="544"/>
      <c r="FYR9" s="297" t="s">
        <v>186</v>
      </c>
      <c r="FYS9" s="182">
        <v>1</v>
      </c>
      <c r="FYT9" s="182">
        <v>167.32</v>
      </c>
      <c r="FYU9" s="296" t="s">
        <v>1531</v>
      </c>
      <c r="FYV9" s="544" t="s">
        <v>1530</v>
      </c>
      <c r="FYW9" s="544"/>
      <c r="FYX9" s="544"/>
      <c r="FYY9" s="544"/>
      <c r="FYZ9" s="297" t="s">
        <v>186</v>
      </c>
      <c r="FZA9" s="182">
        <v>1</v>
      </c>
      <c r="FZB9" s="182">
        <v>167.32</v>
      </c>
      <c r="FZC9" s="296" t="s">
        <v>1531</v>
      </c>
      <c r="FZD9" s="544" t="s">
        <v>1530</v>
      </c>
      <c r="FZE9" s="544"/>
      <c r="FZF9" s="544"/>
      <c r="FZG9" s="544"/>
      <c r="FZH9" s="297" t="s">
        <v>186</v>
      </c>
      <c r="FZI9" s="182">
        <v>1</v>
      </c>
      <c r="FZJ9" s="182">
        <v>167.32</v>
      </c>
      <c r="FZK9" s="296" t="s">
        <v>1531</v>
      </c>
      <c r="FZL9" s="544" t="s">
        <v>1530</v>
      </c>
      <c r="FZM9" s="544"/>
      <c r="FZN9" s="544"/>
      <c r="FZO9" s="544"/>
      <c r="FZP9" s="297" t="s">
        <v>186</v>
      </c>
      <c r="FZQ9" s="182">
        <v>1</v>
      </c>
      <c r="FZR9" s="182">
        <v>167.32</v>
      </c>
      <c r="FZS9" s="296" t="s">
        <v>1531</v>
      </c>
      <c r="FZT9" s="544" t="s">
        <v>1530</v>
      </c>
      <c r="FZU9" s="544"/>
      <c r="FZV9" s="544"/>
      <c r="FZW9" s="544"/>
      <c r="FZX9" s="297" t="s">
        <v>186</v>
      </c>
      <c r="FZY9" s="182">
        <v>1</v>
      </c>
      <c r="FZZ9" s="182">
        <v>167.32</v>
      </c>
      <c r="GAA9" s="296" t="s">
        <v>1531</v>
      </c>
      <c r="GAB9" s="544" t="s">
        <v>1530</v>
      </c>
      <c r="GAC9" s="544"/>
      <c r="GAD9" s="544"/>
      <c r="GAE9" s="544"/>
      <c r="GAF9" s="297" t="s">
        <v>186</v>
      </c>
      <c r="GAG9" s="182">
        <v>1</v>
      </c>
      <c r="GAH9" s="182">
        <v>167.32</v>
      </c>
      <c r="GAI9" s="296" t="s">
        <v>1531</v>
      </c>
      <c r="GAJ9" s="544" t="s">
        <v>1530</v>
      </c>
      <c r="GAK9" s="544"/>
      <c r="GAL9" s="544"/>
      <c r="GAM9" s="544"/>
      <c r="GAN9" s="297" t="s">
        <v>186</v>
      </c>
      <c r="GAO9" s="182">
        <v>1</v>
      </c>
      <c r="GAP9" s="182">
        <v>167.32</v>
      </c>
      <c r="GAQ9" s="296" t="s">
        <v>1531</v>
      </c>
      <c r="GAR9" s="544" t="s">
        <v>1530</v>
      </c>
      <c r="GAS9" s="544"/>
      <c r="GAT9" s="544"/>
      <c r="GAU9" s="544"/>
      <c r="GAV9" s="297" t="s">
        <v>186</v>
      </c>
      <c r="GAW9" s="182">
        <v>1</v>
      </c>
      <c r="GAX9" s="182">
        <v>167.32</v>
      </c>
      <c r="GAY9" s="296" t="s">
        <v>1531</v>
      </c>
      <c r="GAZ9" s="544" t="s">
        <v>1530</v>
      </c>
      <c r="GBA9" s="544"/>
      <c r="GBB9" s="544"/>
      <c r="GBC9" s="544"/>
      <c r="GBD9" s="297" t="s">
        <v>186</v>
      </c>
      <c r="GBE9" s="182">
        <v>1</v>
      </c>
      <c r="GBF9" s="182">
        <v>167.32</v>
      </c>
      <c r="GBG9" s="296" t="s">
        <v>1531</v>
      </c>
      <c r="GBH9" s="544" t="s">
        <v>1530</v>
      </c>
      <c r="GBI9" s="544"/>
      <c r="GBJ9" s="544"/>
      <c r="GBK9" s="544"/>
      <c r="GBL9" s="297" t="s">
        <v>186</v>
      </c>
      <c r="GBM9" s="182">
        <v>1</v>
      </c>
      <c r="GBN9" s="182">
        <v>167.32</v>
      </c>
      <c r="GBO9" s="296" t="s">
        <v>1531</v>
      </c>
      <c r="GBP9" s="544" t="s">
        <v>1530</v>
      </c>
      <c r="GBQ9" s="544"/>
      <c r="GBR9" s="544"/>
      <c r="GBS9" s="544"/>
      <c r="GBT9" s="297" t="s">
        <v>186</v>
      </c>
      <c r="GBU9" s="182">
        <v>1</v>
      </c>
      <c r="GBV9" s="182">
        <v>167.32</v>
      </c>
      <c r="GBW9" s="296" t="s">
        <v>1531</v>
      </c>
      <c r="GBX9" s="544" t="s">
        <v>1530</v>
      </c>
      <c r="GBY9" s="544"/>
      <c r="GBZ9" s="544"/>
      <c r="GCA9" s="544"/>
      <c r="GCB9" s="297" t="s">
        <v>186</v>
      </c>
      <c r="GCC9" s="182">
        <v>1</v>
      </c>
      <c r="GCD9" s="182">
        <v>167.32</v>
      </c>
      <c r="GCE9" s="296" t="s">
        <v>1531</v>
      </c>
      <c r="GCF9" s="544" t="s">
        <v>1530</v>
      </c>
      <c r="GCG9" s="544"/>
      <c r="GCH9" s="544"/>
      <c r="GCI9" s="544"/>
      <c r="GCJ9" s="297" t="s">
        <v>186</v>
      </c>
      <c r="GCK9" s="182">
        <v>1</v>
      </c>
      <c r="GCL9" s="182">
        <v>167.32</v>
      </c>
      <c r="GCM9" s="296" t="s">
        <v>1531</v>
      </c>
      <c r="GCN9" s="544" t="s">
        <v>1530</v>
      </c>
      <c r="GCO9" s="544"/>
      <c r="GCP9" s="544"/>
      <c r="GCQ9" s="544"/>
      <c r="GCR9" s="297" t="s">
        <v>186</v>
      </c>
      <c r="GCS9" s="182">
        <v>1</v>
      </c>
      <c r="GCT9" s="182">
        <v>167.32</v>
      </c>
      <c r="GCU9" s="296" t="s">
        <v>1531</v>
      </c>
      <c r="GCV9" s="544" t="s">
        <v>1530</v>
      </c>
      <c r="GCW9" s="544"/>
      <c r="GCX9" s="544"/>
      <c r="GCY9" s="544"/>
      <c r="GCZ9" s="297" t="s">
        <v>186</v>
      </c>
      <c r="GDA9" s="182">
        <v>1</v>
      </c>
      <c r="GDB9" s="182">
        <v>167.32</v>
      </c>
      <c r="GDC9" s="296" t="s">
        <v>1531</v>
      </c>
      <c r="GDD9" s="544" t="s">
        <v>1530</v>
      </c>
      <c r="GDE9" s="544"/>
      <c r="GDF9" s="544"/>
      <c r="GDG9" s="544"/>
      <c r="GDH9" s="297" t="s">
        <v>186</v>
      </c>
      <c r="GDI9" s="182">
        <v>1</v>
      </c>
      <c r="GDJ9" s="182">
        <v>167.32</v>
      </c>
      <c r="GDK9" s="296" t="s">
        <v>1531</v>
      </c>
      <c r="GDL9" s="544" t="s">
        <v>1530</v>
      </c>
      <c r="GDM9" s="544"/>
      <c r="GDN9" s="544"/>
      <c r="GDO9" s="544"/>
      <c r="GDP9" s="297" t="s">
        <v>186</v>
      </c>
      <c r="GDQ9" s="182">
        <v>1</v>
      </c>
      <c r="GDR9" s="182">
        <v>167.32</v>
      </c>
      <c r="GDS9" s="296" t="s">
        <v>1531</v>
      </c>
      <c r="GDT9" s="544" t="s">
        <v>1530</v>
      </c>
      <c r="GDU9" s="544"/>
      <c r="GDV9" s="544"/>
      <c r="GDW9" s="544"/>
      <c r="GDX9" s="297" t="s">
        <v>186</v>
      </c>
      <c r="GDY9" s="182">
        <v>1</v>
      </c>
      <c r="GDZ9" s="182">
        <v>167.32</v>
      </c>
      <c r="GEA9" s="296" t="s">
        <v>1531</v>
      </c>
      <c r="GEB9" s="544" t="s">
        <v>1530</v>
      </c>
      <c r="GEC9" s="544"/>
      <c r="GED9" s="544"/>
      <c r="GEE9" s="544"/>
      <c r="GEF9" s="297" t="s">
        <v>186</v>
      </c>
      <c r="GEG9" s="182">
        <v>1</v>
      </c>
      <c r="GEH9" s="182">
        <v>167.32</v>
      </c>
      <c r="GEI9" s="296" t="s">
        <v>1531</v>
      </c>
      <c r="GEJ9" s="544" t="s">
        <v>1530</v>
      </c>
      <c r="GEK9" s="544"/>
      <c r="GEL9" s="544"/>
      <c r="GEM9" s="544"/>
      <c r="GEN9" s="297" t="s">
        <v>186</v>
      </c>
      <c r="GEO9" s="182">
        <v>1</v>
      </c>
      <c r="GEP9" s="182">
        <v>167.32</v>
      </c>
      <c r="GEQ9" s="296" t="s">
        <v>1531</v>
      </c>
      <c r="GER9" s="544" t="s">
        <v>1530</v>
      </c>
      <c r="GES9" s="544"/>
      <c r="GET9" s="544"/>
      <c r="GEU9" s="544"/>
      <c r="GEV9" s="297" t="s">
        <v>186</v>
      </c>
      <c r="GEW9" s="182">
        <v>1</v>
      </c>
      <c r="GEX9" s="182">
        <v>167.32</v>
      </c>
      <c r="GEY9" s="296" t="s">
        <v>1531</v>
      </c>
      <c r="GEZ9" s="544" t="s">
        <v>1530</v>
      </c>
      <c r="GFA9" s="544"/>
      <c r="GFB9" s="544"/>
      <c r="GFC9" s="544"/>
      <c r="GFD9" s="297" t="s">
        <v>186</v>
      </c>
      <c r="GFE9" s="182">
        <v>1</v>
      </c>
      <c r="GFF9" s="182">
        <v>167.32</v>
      </c>
      <c r="GFG9" s="296" t="s">
        <v>1531</v>
      </c>
      <c r="GFH9" s="544" t="s">
        <v>1530</v>
      </c>
      <c r="GFI9" s="544"/>
      <c r="GFJ9" s="544"/>
      <c r="GFK9" s="544"/>
      <c r="GFL9" s="297" t="s">
        <v>186</v>
      </c>
      <c r="GFM9" s="182">
        <v>1</v>
      </c>
      <c r="GFN9" s="182">
        <v>167.32</v>
      </c>
      <c r="GFO9" s="296" t="s">
        <v>1531</v>
      </c>
      <c r="GFP9" s="544" t="s">
        <v>1530</v>
      </c>
      <c r="GFQ9" s="544"/>
      <c r="GFR9" s="544"/>
      <c r="GFS9" s="544"/>
      <c r="GFT9" s="297" t="s">
        <v>186</v>
      </c>
      <c r="GFU9" s="182">
        <v>1</v>
      </c>
      <c r="GFV9" s="182">
        <v>167.32</v>
      </c>
      <c r="GFW9" s="296" t="s">
        <v>1531</v>
      </c>
      <c r="GFX9" s="544" t="s">
        <v>1530</v>
      </c>
      <c r="GFY9" s="544"/>
      <c r="GFZ9" s="544"/>
      <c r="GGA9" s="544"/>
      <c r="GGB9" s="297" t="s">
        <v>186</v>
      </c>
      <c r="GGC9" s="182">
        <v>1</v>
      </c>
      <c r="GGD9" s="182">
        <v>167.32</v>
      </c>
      <c r="GGE9" s="296" t="s">
        <v>1531</v>
      </c>
      <c r="GGF9" s="544" t="s">
        <v>1530</v>
      </c>
      <c r="GGG9" s="544"/>
      <c r="GGH9" s="544"/>
      <c r="GGI9" s="544"/>
      <c r="GGJ9" s="297" t="s">
        <v>186</v>
      </c>
      <c r="GGK9" s="182">
        <v>1</v>
      </c>
      <c r="GGL9" s="182">
        <v>167.32</v>
      </c>
      <c r="GGM9" s="296" t="s">
        <v>1531</v>
      </c>
      <c r="GGN9" s="544" t="s">
        <v>1530</v>
      </c>
      <c r="GGO9" s="544"/>
      <c r="GGP9" s="544"/>
      <c r="GGQ9" s="544"/>
      <c r="GGR9" s="297" t="s">
        <v>186</v>
      </c>
      <c r="GGS9" s="182">
        <v>1</v>
      </c>
      <c r="GGT9" s="182">
        <v>167.32</v>
      </c>
      <c r="GGU9" s="296" t="s">
        <v>1531</v>
      </c>
      <c r="GGV9" s="544" t="s">
        <v>1530</v>
      </c>
      <c r="GGW9" s="544"/>
      <c r="GGX9" s="544"/>
      <c r="GGY9" s="544"/>
      <c r="GGZ9" s="297" t="s">
        <v>186</v>
      </c>
      <c r="GHA9" s="182">
        <v>1</v>
      </c>
      <c r="GHB9" s="182">
        <v>167.32</v>
      </c>
      <c r="GHC9" s="296" t="s">
        <v>1531</v>
      </c>
      <c r="GHD9" s="544" t="s">
        <v>1530</v>
      </c>
      <c r="GHE9" s="544"/>
      <c r="GHF9" s="544"/>
      <c r="GHG9" s="544"/>
      <c r="GHH9" s="297" t="s">
        <v>186</v>
      </c>
      <c r="GHI9" s="182">
        <v>1</v>
      </c>
      <c r="GHJ9" s="182">
        <v>167.32</v>
      </c>
      <c r="GHK9" s="296" t="s">
        <v>1531</v>
      </c>
      <c r="GHL9" s="544" t="s">
        <v>1530</v>
      </c>
      <c r="GHM9" s="544"/>
      <c r="GHN9" s="544"/>
      <c r="GHO9" s="544"/>
      <c r="GHP9" s="297" t="s">
        <v>186</v>
      </c>
      <c r="GHQ9" s="182">
        <v>1</v>
      </c>
      <c r="GHR9" s="182">
        <v>167.32</v>
      </c>
      <c r="GHS9" s="296" t="s">
        <v>1531</v>
      </c>
      <c r="GHT9" s="544" t="s">
        <v>1530</v>
      </c>
      <c r="GHU9" s="544"/>
      <c r="GHV9" s="544"/>
      <c r="GHW9" s="544"/>
      <c r="GHX9" s="297" t="s">
        <v>186</v>
      </c>
      <c r="GHY9" s="182">
        <v>1</v>
      </c>
      <c r="GHZ9" s="182">
        <v>167.32</v>
      </c>
      <c r="GIA9" s="296" t="s">
        <v>1531</v>
      </c>
      <c r="GIB9" s="544" t="s">
        <v>1530</v>
      </c>
      <c r="GIC9" s="544"/>
      <c r="GID9" s="544"/>
      <c r="GIE9" s="544"/>
      <c r="GIF9" s="297" t="s">
        <v>186</v>
      </c>
      <c r="GIG9" s="182">
        <v>1</v>
      </c>
      <c r="GIH9" s="182">
        <v>167.32</v>
      </c>
      <c r="GII9" s="296" t="s">
        <v>1531</v>
      </c>
      <c r="GIJ9" s="544" t="s">
        <v>1530</v>
      </c>
      <c r="GIK9" s="544"/>
      <c r="GIL9" s="544"/>
      <c r="GIM9" s="544"/>
      <c r="GIN9" s="297" t="s">
        <v>186</v>
      </c>
      <c r="GIO9" s="182">
        <v>1</v>
      </c>
      <c r="GIP9" s="182">
        <v>167.32</v>
      </c>
      <c r="GIQ9" s="296" t="s">
        <v>1531</v>
      </c>
      <c r="GIR9" s="544" t="s">
        <v>1530</v>
      </c>
      <c r="GIS9" s="544"/>
      <c r="GIT9" s="544"/>
      <c r="GIU9" s="544"/>
      <c r="GIV9" s="297" t="s">
        <v>186</v>
      </c>
      <c r="GIW9" s="182">
        <v>1</v>
      </c>
      <c r="GIX9" s="182">
        <v>167.32</v>
      </c>
      <c r="GIY9" s="296" t="s">
        <v>1531</v>
      </c>
      <c r="GIZ9" s="544" t="s">
        <v>1530</v>
      </c>
      <c r="GJA9" s="544"/>
      <c r="GJB9" s="544"/>
      <c r="GJC9" s="544"/>
      <c r="GJD9" s="297" t="s">
        <v>186</v>
      </c>
      <c r="GJE9" s="182">
        <v>1</v>
      </c>
      <c r="GJF9" s="182">
        <v>167.32</v>
      </c>
      <c r="GJG9" s="296" t="s">
        <v>1531</v>
      </c>
      <c r="GJH9" s="544" t="s">
        <v>1530</v>
      </c>
      <c r="GJI9" s="544"/>
      <c r="GJJ9" s="544"/>
      <c r="GJK9" s="544"/>
      <c r="GJL9" s="297" t="s">
        <v>186</v>
      </c>
      <c r="GJM9" s="182">
        <v>1</v>
      </c>
      <c r="GJN9" s="182">
        <v>167.32</v>
      </c>
      <c r="GJO9" s="296" t="s">
        <v>1531</v>
      </c>
      <c r="GJP9" s="544" t="s">
        <v>1530</v>
      </c>
      <c r="GJQ9" s="544"/>
      <c r="GJR9" s="544"/>
      <c r="GJS9" s="544"/>
      <c r="GJT9" s="297" t="s">
        <v>186</v>
      </c>
      <c r="GJU9" s="182">
        <v>1</v>
      </c>
      <c r="GJV9" s="182">
        <v>167.32</v>
      </c>
      <c r="GJW9" s="296" t="s">
        <v>1531</v>
      </c>
      <c r="GJX9" s="544" t="s">
        <v>1530</v>
      </c>
      <c r="GJY9" s="544"/>
      <c r="GJZ9" s="544"/>
      <c r="GKA9" s="544"/>
      <c r="GKB9" s="297" t="s">
        <v>186</v>
      </c>
      <c r="GKC9" s="182">
        <v>1</v>
      </c>
      <c r="GKD9" s="182">
        <v>167.32</v>
      </c>
      <c r="GKE9" s="296" t="s">
        <v>1531</v>
      </c>
      <c r="GKF9" s="544" t="s">
        <v>1530</v>
      </c>
      <c r="GKG9" s="544"/>
      <c r="GKH9" s="544"/>
      <c r="GKI9" s="544"/>
      <c r="GKJ9" s="297" t="s">
        <v>186</v>
      </c>
      <c r="GKK9" s="182">
        <v>1</v>
      </c>
      <c r="GKL9" s="182">
        <v>167.32</v>
      </c>
      <c r="GKM9" s="296" t="s">
        <v>1531</v>
      </c>
      <c r="GKN9" s="544" t="s">
        <v>1530</v>
      </c>
      <c r="GKO9" s="544"/>
      <c r="GKP9" s="544"/>
      <c r="GKQ9" s="544"/>
      <c r="GKR9" s="297" t="s">
        <v>186</v>
      </c>
      <c r="GKS9" s="182">
        <v>1</v>
      </c>
      <c r="GKT9" s="182">
        <v>167.32</v>
      </c>
      <c r="GKU9" s="296" t="s">
        <v>1531</v>
      </c>
      <c r="GKV9" s="544" t="s">
        <v>1530</v>
      </c>
      <c r="GKW9" s="544"/>
      <c r="GKX9" s="544"/>
      <c r="GKY9" s="544"/>
      <c r="GKZ9" s="297" t="s">
        <v>186</v>
      </c>
      <c r="GLA9" s="182">
        <v>1</v>
      </c>
      <c r="GLB9" s="182">
        <v>167.32</v>
      </c>
      <c r="GLC9" s="296" t="s">
        <v>1531</v>
      </c>
      <c r="GLD9" s="544" t="s">
        <v>1530</v>
      </c>
      <c r="GLE9" s="544"/>
      <c r="GLF9" s="544"/>
      <c r="GLG9" s="544"/>
      <c r="GLH9" s="297" t="s">
        <v>186</v>
      </c>
      <c r="GLI9" s="182">
        <v>1</v>
      </c>
      <c r="GLJ9" s="182">
        <v>167.32</v>
      </c>
      <c r="GLK9" s="296" t="s">
        <v>1531</v>
      </c>
      <c r="GLL9" s="544" t="s">
        <v>1530</v>
      </c>
      <c r="GLM9" s="544"/>
      <c r="GLN9" s="544"/>
      <c r="GLO9" s="544"/>
      <c r="GLP9" s="297" t="s">
        <v>186</v>
      </c>
      <c r="GLQ9" s="182">
        <v>1</v>
      </c>
      <c r="GLR9" s="182">
        <v>167.32</v>
      </c>
      <c r="GLS9" s="296" t="s">
        <v>1531</v>
      </c>
      <c r="GLT9" s="544" t="s">
        <v>1530</v>
      </c>
      <c r="GLU9" s="544"/>
      <c r="GLV9" s="544"/>
      <c r="GLW9" s="544"/>
      <c r="GLX9" s="297" t="s">
        <v>186</v>
      </c>
      <c r="GLY9" s="182">
        <v>1</v>
      </c>
      <c r="GLZ9" s="182">
        <v>167.32</v>
      </c>
      <c r="GMA9" s="296" t="s">
        <v>1531</v>
      </c>
      <c r="GMB9" s="544" t="s">
        <v>1530</v>
      </c>
      <c r="GMC9" s="544"/>
      <c r="GMD9" s="544"/>
      <c r="GME9" s="544"/>
      <c r="GMF9" s="297" t="s">
        <v>186</v>
      </c>
      <c r="GMG9" s="182">
        <v>1</v>
      </c>
      <c r="GMH9" s="182">
        <v>167.32</v>
      </c>
      <c r="GMI9" s="296" t="s">
        <v>1531</v>
      </c>
      <c r="GMJ9" s="544" t="s">
        <v>1530</v>
      </c>
      <c r="GMK9" s="544"/>
      <c r="GML9" s="544"/>
      <c r="GMM9" s="544"/>
      <c r="GMN9" s="297" t="s">
        <v>186</v>
      </c>
      <c r="GMO9" s="182">
        <v>1</v>
      </c>
      <c r="GMP9" s="182">
        <v>167.32</v>
      </c>
      <c r="GMQ9" s="296" t="s">
        <v>1531</v>
      </c>
      <c r="GMR9" s="544" t="s">
        <v>1530</v>
      </c>
      <c r="GMS9" s="544"/>
      <c r="GMT9" s="544"/>
      <c r="GMU9" s="544"/>
      <c r="GMV9" s="297" t="s">
        <v>186</v>
      </c>
      <c r="GMW9" s="182">
        <v>1</v>
      </c>
      <c r="GMX9" s="182">
        <v>167.32</v>
      </c>
      <c r="GMY9" s="296" t="s">
        <v>1531</v>
      </c>
      <c r="GMZ9" s="544" t="s">
        <v>1530</v>
      </c>
      <c r="GNA9" s="544"/>
      <c r="GNB9" s="544"/>
      <c r="GNC9" s="544"/>
      <c r="GND9" s="297" t="s">
        <v>186</v>
      </c>
      <c r="GNE9" s="182">
        <v>1</v>
      </c>
      <c r="GNF9" s="182">
        <v>167.32</v>
      </c>
      <c r="GNG9" s="296" t="s">
        <v>1531</v>
      </c>
      <c r="GNH9" s="544" t="s">
        <v>1530</v>
      </c>
      <c r="GNI9" s="544"/>
      <c r="GNJ9" s="544"/>
      <c r="GNK9" s="544"/>
      <c r="GNL9" s="297" t="s">
        <v>186</v>
      </c>
      <c r="GNM9" s="182">
        <v>1</v>
      </c>
      <c r="GNN9" s="182">
        <v>167.32</v>
      </c>
      <c r="GNO9" s="296" t="s">
        <v>1531</v>
      </c>
      <c r="GNP9" s="544" t="s">
        <v>1530</v>
      </c>
      <c r="GNQ9" s="544"/>
      <c r="GNR9" s="544"/>
      <c r="GNS9" s="544"/>
      <c r="GNT9" s="297" t="s">
        <v>186</v>
      </c>
      <c r="GNU9" s="182">
        <v>1</v>
      </c>
      <c r="GNV9" s="182">
        <v>167.32</v>
      </c>
      <c r="GNW9" s="296" t="s">
        <v>1531</v>
      </c>
      <c r="GNX9" s="544" t="s">
        <v>1530</v>
      </c>
      <c r="GNY9" s="544"/>
      <c r="GNZ9" s="544"/>
      <c r="GOA9" s="544"/>
      <c r="GOB9" s="297" t="s">
        <v>186</v>
      </c>
      <c r="GOC9" s="182">
        <v>1</v>
      </c>
      <c r="GOD9" s="182">
        <v>167.32</v>
      </c>
      <c r="GOE9" s="296" t="s">
        <v>1531</v>
      </c>
      <c r="GOF9" s="544" t="s">
        <v>1530</v>
      </c>
      <c r="GOG9" s="544"/>
      <c r="GOH9" s="544"/>
      <c r="GOI9" s="544"/>
      <c r="GOJ9" s="297" t="s">
        <v>186</v>
      </c>
      <c r="GOK9" s="182">
        <v>1</v>
      </c>
      <c r="GOL9" s="182">
        <v>167.32</v>
      </c>
      <c r="GOM9" s="296" t="s">
        <v>1531</v>
      </c>
      <c r="GON9" s="544" t="s">
        <v>1530</v>
      </c>
      <c r="GOO9" s="544"/>
      <c r="GOP9" s="544"/>
      <c r="GOQ9" s="544"/>
      <c r="GOR9" s="297" t="s">
        <v>186</v>
      </c>
      <c r="GOS9" s="182">
        <v>1</v>
      </c>
      <c r="GOT9" s="182">
        <v>167.32</v>
      </c>
      <c r="GOU9" s="296" t="s">
        <v>1531</v>
      </c>
      <c r="GOV9" s="544" t="s">
        <v>1530</v>
      </c>
      <c r="GOW9" s="544"/>
      <c r="GOX9" s="544"/>
      <c r="GOY9" s="544"/>
      <c r="GOZ9" s="297" t="s">
        <v>186</v>
      </c>
      <c r="GPA9" s="182">
        <v>1</v>
      </c>
      <c r="GPB9" s="182">
        <v>167.32</v>
      </c>
      <c r="GPC9" s="296" t="s">
        <v>1531</v>
      </c>
      <c r="GPD9" s="544" t="s">
        <v>1530</v>
      </c>
      <c r="GPE9" s="544"/>
      <c r="GPF9" s="544"/>
      <c r="GPG9" s="544"/>
      <c r="GPH9" s="297" t="s">
        <v>186</v>
      </c>
      <c r="GPI9" s="182">
        <v>1</v>
      </c>
      <c r="GPJ9" s="182">
        <v>167.32</v>
      </c>
      <c r="GPK9" s="296" t="s">
        <v>1531</v>
      </c>
      <c r="GPL9" s="544" t="s">
        <v>1530</v>
      </c>
      <c r="GPM9" s="544"/>
      <c r="GPN9" s="544"/>
      <c r="GPO9" s="544"/>
      <c r="GPP9" s="297" t="s">
        <v>186</v>
      </c>
      <c r="GPQ9" s="182">
        <v>1</v>
      </c>
      <c r="GPR9" s="182">
        <v>167.32</v>
      </c>
      <c r="GPS9" s="296" t="s">
        <v>1531</v>
      </c>
      <c r="GPT9" s="544" t="s">
        <v>1530</v>
      </c>
      <c r="GPU9" s="544"/>
      <c r="GPV9" s="544"/>
      <c r="GPW9" s="544"/>
      <c r="GPX9" s="297" t="s">
        <v>186</v>
      </c>
      <c r="GPY9" s="182">
        <v>1</v>
      </c>
      <c r="GPZ9" s="182">
        <v>167.32</v>
      </c>
      <c r="GQA9" s="296" t="s">
        <v>1531</v>
      </c>
      <c r="GQB9" s="544" t="s">
        <v>1530</v>
      </c>
      <c r="GQC9" s="544"/>
      <c r="GQD9" s="544"/>
      <c r="GQE9" s="544"/>
      <c r="GQF9" s="297" t="s">
        <v>186</v>
      </c>
      <c r="GQG9" s="182">
        <v>1</v>
      </c>
      <c r="GQH9" s="182">
        <v>167.32</v>
      </c>
      <c r="GQI9" s="296" t="s">
        <v>1531</v>
      </c>
      <c r="GQJ9" s="544" t="s">
        <v>1530</v>
      </c>
      <c r="GQK9" s="544"/>
      <c r="GQL9" s="544"/>
      <c r="GQM9" s="544"/>
      <c r="GQN9" s="297" t="s">
        <v>186</v>
      </c>
      <c r="GQO9" s="182">
        <v>1</v>
      </c>
      <c r="GQP9" s="182">
        <v>167.32</v>
      </c>
      <c r="GQQ9" s="296" t="s">
        <v>1531</v>
      </c>
      <c r="GQR9" s="544" t="s">
        <v>1530</v>
      </c>
      <c r="GQS9" s="544"/>
      <c r="GQT9" s="544"/>
      <c r="GQU9" s="544"/>
      <c r="GQV9" s="297" t="s">
        <v>186</v>
      </c>
      <c r="GQW9" s="182">
        <v>1</v>
      </c>
      <c r="GQX9" s="182">
        <v>167.32</v>
      </c>
      <c r="GQY9" s="296" t="s">
        <v>1531</v>
      </c>
      <c r="GQZ9" s="544" t="s">
        <v>1530</v>
      </c>
      <c r="GRA9" s="544"/>
      <c r="GRB9" s="544"/>
      <c r="GRC9" s="544"/>
      <c r="GRD9" s="297" t="s">
        <v>186</v>
      </c>
      <c r="GRE9" s="182">
        <v>1</v>
      </c>
      <c r="GRF9" s="182">
        <v>167.32</v>
      </c>
      <c r="GRG9" s="296" t="s">
        <v>1531</v>
      </c>
      <c r="GRH9" s="544" t="s">
        <v>1530</v>
      </c>
      <c r="GRI9" s="544"/>
      <c r="GRJ9" s="544"/>
      <c r="GRK9" s="544"/>
      <c r="GRL9" s="297" t="s">
        <v>186</v>
      </c>
      <c r="GRM9" s="182">
        <v>1</v>
      </c>
      <c r="GRN9" s="182">
        <v>167.32</v>
      </c>
      <c r="GRO9" s="296" t="s">
        <v>1531</v>
      </c>
      <c r="GRP9" s="544" t="s">
        <v>1530</v>
      </c>
      <c r="GRQ9" s="544"/>
      <c r="GRR9" s="544"/>
      <c r="GRS9" s="544"/>
      <c r="GRT9" s="297" t="s">
        <v>186</v>
      </c>
      <c r="GRU9" s="182">
        <v>1</v>
      </c>
      <c r="GRV9" s="182">
        <v>167.32</v>
      </c>
      <c r="GRW9" s="296" t="s">
        <v>1531</v>
      </c>
      <c r="GRX9" s="544" t="s">
        <v>1530</v>
      </c>
      <c r="GRY9" s="544"/>
      <c r="GRZ9" s="544"/>
      <c r="GSA9" s="544"/>
      <c r="GSB9" s="297" t="s">
        <v>186</v>
      </c>
      <c r="GSC9" s="182">
        <v>1</v>
      </c>
      <c r="GSD9" s="182">
        <v>167.32</v>
      </c>
      <c r="GSE9" s="296" t="s">
        <v>1531</v>
      </c>
      <c r="GSF9" s="544" t="s">
        <v>1530</v>
      </c>
      <c r="GSG9" s="544"/>
      <c r="GSH9" s="544"/>
      <c r="GSI9" s="544"/>
      <c r="GSJ9" s="297" t="s">
        <v>186</v>
      </c>
      <c r="GSK9" s="182">
        <v>1</v>
      </c>
      <c r="GSL9" s="182">
        <v>167.32</v>
      </c>
      <c r="GSM9" s="296" t="s">
        <v>1531</v>
      </c>
      <c r="GSN9" s="544" t="s">
        <v>1530</v>
      </c>
      <c r="GSO9" s="544"/>
      <c r="GSP9" s="544"/>
      <c r="GSQ9" s="544"/>
      <c r="GSR9" s="297" t="s">
        <v>186</v>
      </c>
      <c r="GSS9" s="182">
        <v>1</v>
      </c>
      <c r="GST9" s="182">
        <v>167.32</v>
      </c>
      <c r="GSU9" s="296" t="s">
        <v>1531</v>
      </c>
      <c r="GSV9" s="544" t="s">
        <v>1530</v>
      </c>
      <c r="GSW9" s="544"/>
      <c r="GSX9" s="544"/>
      <c r="GSY9" s="544"/>
      <c r="GSZ9" s="297" t="s">
        <v>186</v>
      </c>
      <c r="GTA9" s="182">
        <v>1</v>
      </c>
      <c r="GTB9" s="182">
        <v>167.32</v>
      </c>
      <c r="GTC9" s="296" t="s">
        <v>1531</v>
      </c>
      <c r="GTD9" s="544" t="s">
        <v>1530</v>
      </c>
      <c r="GTE9" s="544"/>
      <c r="GTF9" s="544"/>
      <c r="GTG9" s="544"/>
      <c r="GTH9" s="297" t="s">
        <v>186</v>
      </c>
      <c r="GTI9" s="182">
        <v>1</v>
      </c>
      <c r="GTJ9" s="182">
        <v>167.32</v>
      </c>
      <c r="GTK9" s="296" t="s">
        <v>1531</v>
      </c>
      <c r="GTL9" s="544" t="s">
        <v>1530</v>
      </c>
      <c r="GTM9" s="544"/>
      <c r="GTN9" s="544"/>
      <c r="GTO9" s="544"/>
      <c r="GTP9" s="297" t="s">
        <v>186</v>
      </c>
      <c r="GTQ9" s="182">
        <v>1</v>
      </c>
      <c r="GTR9" s="182">
        <v>167.32</v>
      </c>
      <c r="GTS9" s="296" t="s">
        <v>1531</v>
      </c>
      <c r="GTT9" s="544" t="s">
        <v>1530</v>
      </c>
      <c r="GTU9" s="544"/>
      <c r="GTV9" s="544"/>
      <c r="GTW9" s="544"/>
      <c r="GTX9" s="297" t="s">
        <v>186</v>
      </c>
      <c r="GTY9" s="182">
        <v>1</v>
      </c>
      <c r="GTZ9" s="182">
        <v>167.32</v>
      </c>
      <c r="GUA9" s="296" t="s">
        <v>1531</v>
      </c>
      <c r="GUB9" s="544" t="s">
        <v>1530</v>
      </c>
      <c r="GUC9" s="544"/>
      <c r="GUD9" s="544"/>
      <c r="GUE9" s="544"/>
      <c r="GUF9" s="297" t="s">
        <v>186</v>
      </c>
      <c r="GUG9" s="182">
        <v>1</v>
      </c>
      <c r="GUH9" s="182">
        <v>167.32</v>
      </c>
      <c r="GUI9" s="296" t="s">
        <v>1531</v>
      </c>
      <c r="GUJ9" s="544" t="s">
        <v>1530</v>
      </c>
      <c r="GUK9" s="544"/>
      <c r="GUL9" s="544"/>
      <c r="GUM9" s="544"/>
      <c r="GUN9" s="297" t="s">
        <v>186</v>
      </c>
      <c r="GUO9" s="182">
        <v>1</v>
      </c>
      <c r="GUP9" s="182">
        <v>167.32</v>
      </c>
      <c r="GUQ9" s="296" t="s">
        <v>1531</v>
      </c>
      <c r="GUR9" s="544" t="s">
        <v>1530</v>
      </c>
      <c r="GUS9" s="544"/>
      <c r="GUT9" s="544"/>
      <c r="GUU9" s="544"/>
      <c r="GUV9" s="297" t="s">
        <v>186</v>
      </c>
      <c r="GUW9" s="182">
        <v>1</v>
      </c>
      <c r="GUX9" s="182">
        <v>167.32</v>
      </c>
      <c r="GUY9" s="296" t="s">
        <v>1531</v>
      </c>
      <c r="GUZ9" s="544" t="s">
        <v>1530</v>
      </c>
      <c r="GVA9" s="544"/>
      <c r="GVB9" s="544"/>
      <c r="GVC9" s="544"/>
      <c r="GVD9" s="297" t="s">
        <v>186</v>
      </c>
      <c r="GVE9" s="182">
        <v>1</v>
      </c>
      <c r="GVF9" s="182">
        <v>167.32</v>
      </c>
      <c r="GVG9" s="296" t="s">
        <v>1531</v>
      </c>
      <c r="GVH9" s="544" t="s">
        <v>1530</v>
      </c>
      <c r="GVI9" s="544"/>
      <c r="GVJ9" s="544"/>
      <c r="GVK9" s="544"/>
      <c r="GVL9" s="297" t="s">
        <v>186</v>
      </c>
      <c r="GVM9" s="182">
        <v>1</v>
      </c>
      <c r="GVN9" s="182">
        <v>167.32</v>
      </c>
      <c r="GVO9" s="296" t="s">
        <v>1531</v>
      </c>
      <c r="GVP9" s="544" t="s">
        <v>1530</v>
      </c>
      <c r="GVQ9" s="544"/>
      <c r="GVR9" s="544"/>
      <c r="GVS9" s="544"/>
      <c r="GVT9" s="297" t="s">
        <v>186</v>
      </c>
      <c r="GVU9" s="182">
        <v>1</v>
      </c>
      <c r="GVV9" s="182">
        <v>167.32</v>
      </c>
      <c r="GVW9" s="296" t="s">
        <v>1531</v>
      </c>
      <c r="GVX9" s="544" t="s">
        <v>1530</v>
      </c>
      <c r="GVY9" s="544"/>
      <c r="GVZ9" s="544"/>
      <c r="GWA9" s="544"/>
      <c r="GWB9" s="297" t="s">
        <v>186</v>
      </c>
      <c r="GWC9" s="182">
        <v>1</v>
      </c>
      <c r="GWD9" s="182">
        <v>167.32</v>
      </c>
      <c r="GWE9" s="296" t="s">
        <v>1531</v>
      </c>
      <c r="GWF9" s="544" t="s">
        <v>1530</v>
      </c>
      <c r="GWG9" s="544"/>
      <c r="GWH9" s="544"/>
      <c r="GWI9" s="544"/>
      <c r="GWJ9" s="297" t="s">
        <v>186</v>
      </c>
      <c r="GWK9" s="182">
        <v>1</v>
      </c>
      <c r="GWL9" s="182">
        <v>167.32</v>
      </c>
      <c r="GWM9" s="296" t="s">
        <v>1531</v>
      </c>
      <c r="GWN9" s="544" t="s">
        <v>1530</v>
      </c>
      <c r="GWO9" s="544"/>
      <c r="GWP9" s="544"/>
      <c r="GWQ9" s="544"/>
      <c r="GWR9" s="297" t="s">
        <v>186</v>
      </c>
      <c r="GWS9" s="182">
        <v>1</v>
      </c>
      <c r="GWT9" s="182">
        <v>167.32</v>
      </c>
      <c r="GWU9" s="296" t="s">
        <v>1531</v>
      </c>
      <c r="GWV9" s="544" t="s">
        <v>1530</v>
      </c>
      <c r="GWW9" s="544"/>
      <c r="GWX9" s="544"/>
      <c r="GWY9" s="544"/>
      <c r="GWZ9" s="297" t="s">
        <v>186</v>
      </c>
      <c r="GXA9" s="182">
        <v>1</v>
      </c>
      <c r="GXB9" s="182">
        <v>167.32</v>
      </c>
      <c r="GXC9" s="296" t="s">
        <v>1531</v>
      </c>
      <c r="GXD9" s="544" t="s">
        <v>1530</v>
      </c>
      <c r="GXE9" s="544"/>
      <c r="GXF9" s="544"/>
      <c r="GXG9" s="544"/>
      <c r="GXH9" s="297" t="s">
        <v>186</v>
      </c>
      <c r="GXI9" s="182">
        <v>1</v>
      </c>
      <c r="GXJ9" s="182">
        <v>167.32</v>
      </c>
      <c r="GXK9" s="296" t="s">
        <v>1531</v>
      </c>
      <c r="GXL9" s="544" t="s">
        <v>1530</v>
      </c>
      <c r="GXM9" s="544"/>
      <c r="GXN9" s="544"/>
      <c r="GXO9" s="544"/>
      <c r="GXP9" s="297" t="s">
        <v>186</v>
      </c>
      <c r="GXQ9" s="182">
        <v>1</v>
      </c>
      <c r="GXR9" s="182">
        <v>167.32</v>
      </c>
      <c r="GXS9" s="296" t="s">
        <v>1531</v>
      </c>
      <c r="GXT9" s="544" t="s">
        <v>1530</v>
      </c>
      <c r="GXU9" s="544"/>
      <c r="GXV9" s="544"/>
      <c r="GXW9" s="544"/>
      <c r="GXX9" s="297" t="s">
        <v>186</v>
      </c>
      <c r="GXY9" s="182">
        <v>1</v>
      </c>
      <c r="GXZ9" s="182">
        <v>167.32</v>
      </c>
      <c r="GYA9" s="296" t="s">
        <v>1531</v>
      </c>
      <c r="GYB9" s="544" t="s">
        <v>1530</v>
      </c>
      <c r="GYC9" s="544"/>
      <c r="GYD9" s="544"/>
      <c r="GYE9" s="544"/>
      <c r="GYF9" s="297" t="s">
        <v>186</v>
      </c>
      <c r="GYG9" s="182">
        <v>1</v>
      </c>
      <c r="GYH9" s="182">
        <v>167.32</v>
      </c>
      <c r="GYI9" s="296" t="s">
        <v>1531</v>
      </c>
      <c r="GYJ9" s="544" t="s">
        <v>1530</v>
      </c>
      <c r="GYK9" s="544"/>
      <c r="GYL9" s="544"/>
      <c r="GYM9" s="544"/>
      <c r="GYN9" s="297" t="s">
        <v>186</v>
      </c>
      <c r="GYO9" s="182">
        <v>1</v>
      </c>
      <c r="GYP9" s="182">
        <v>167.32</v>
      </c>
      <c r="GYQ9" s="296" t="s">
        <v>1531</v>
      </c>
      <c r="GYR9" s="544" t="s">
        <v>1530</v>
      </c>
      <c r="GYS9" s="544"/>
      <c r="GYT9" s="544"/>
      <c r="GYU9" s="544"/>
      <c r="GYV9" s="297" t="s">
        <v>186</v>
      </c>
      <c r="GYW9" s="182">
        <v>1</v>
      </c>
      <c r="GYX9" s="182">
        <v>167.32</v>
      </c>
      <c r="GYY9" s="296" t="s">
        <v>1531</v>
      </c>
      <c r="GYZ9" s="544" t="s">
        <v>1530</v>
      </c>
      <c r="GZA9" s="544"/>
      <c r="GZB9" s="544"/>
      <c r="GZC9" s="544"/>
      <c r="GZD9" s="297" t="s">
        <v>186</v>
      </c>
      <c r="GZE9" s="182">
        <v>1</v>
      </c>
      <c r="GZF9" s="182">
        <v>167.32</v>
      </c>
      <c r="GZG9" s="296" t="s">
        <v>1531</v>
      </c>
      <c r="GZH9" s="544" t="s">
        <v>1530</v>
      </c>
      <c r="GZI9" s="544"/>
      <c r="GZJ9" s="544"/>
      <c r="GZK9" s="544"/>
      <c r="GZL9" s="297" t="s">
        <v>186</v>
      </c>
      <c r="GZM9" s="182">
        <v>1</v>
      </c>
      <c r="GZN9" s="182">
        <v>167.32</v>
      </c>
      <c r="GZO9" s="296" t="s">
        <v>1531</v>
      </c>
      <c r="GZP9" s="544" t="s">
        <v>1530</v>
      </c>
      <c r="GZQ9" s="544"/>
      <c r="GZR9" s="544"/>
      <c r="GZS9" s="544"/>
      <c r="GZT9" s="297" t="s">
        <v>186</v>
      </c>
      <c r="GZU9" s="182">
        <v>1</v>
      </c>
      <c r="GZV9" s="182">
        <v>167.32</v>
      </c>
      <c r="GZW9" s="296" t="s">
        <v>1531</v>
      </c>
      <c r="GZX9" s="544" t="s">
        <v>1530</v>
      </c>
      <c r="GZY9" s="544"/>
      <c r="GZZ9" s="544"/>
      <c r="HAA9" s="544"/>
      <c r="HAB9" s="297" t="s">
        <v>186</v>
      </c>
      <c r="HAC9" s="182">
        <v>1</v>
      </c>
      <c r="HAD9" s="182">
        <v>167.32</v>
      </c>
      <c r="HAE9" s="296" t="s">
        <v>1531</v>
      </c>
      <c r="HAF9" s="544" t="s">
        <v>1530</v>
      </c>
      <c r="HAG9" s="544"/>
      <c r="HAH9" s="544"/>
      <c r="HAI9" s="544"/>
      <c r="HAJ9" s="297" t="s">
        <v>186</v>
      </c>
      <c r="HAK9" s="182">
        <v>1</v>
      </c>
      <c r="HAL9" s="182">
        <v>167.32</v>
      </c>
      <c r="HAM9" s="296" t="s">
        <v>1531</v>
      </c>
      <c r="HAN9" s="544" t="s">
        <v>1530</v>
      </c>
      <c r="HAO9" s="544"/>
      <c r="HAP9" s="544"/>
      <c r="HAQ9" s="544"/>
      <c r="HAR9" s="297" t="s">
        <v>186</v>
      </c>
      <c r="HAS9" s="182">
        <v>1</v>
      </c>
      <c r="HAT9" s="182">
        <v>167.32</v>
      </c>
      <c r="HAU9" s="296" t="s">
        <v>1531</v>
      </c>
      <c r="HAV9" s="544" t="s">
        <v>1530</v>
      </c>
      <c r="HAW9" s="544"/>
      <c r="HAX9" s="544"/>
      <c r="HAY9" s="544"/>
      <c r="HAZ9" s="297" t="s">
        <v>186</v>
      </c>
      <c r="HBA9" s="182">
        <v>1</v>
      </c>
      <c r="HBB9" s="182">
        <v>167.32</v>
      </c>
      <c r="HBC9" s="296" t="s">
        <v>1531</v>
      </c>
      <c r="HBD9" s="544" t="s">
        <v>1530</v>
      </c>
      <c r="HBE9" s="544"/>
      <c r="HBF9" s="544"/>
      <c r="HBG9" s="544"/>
      <c r="HBH9" s="297" t="s">
        <v>186</v>
      </c>
      <c r="HBI9" s="182">
        <v>1</v>
      </c>
      <c r="HBJ9" s="182">
        <v>167.32</v>
      </c>
      <c r="HBK9" s="296" t="s">
        <v>1531</v>
      </c>
      <c r="HBL9" s="544" t="s">
        <v>1530</v>
      </c>
      <c r="HBM9" s="544"/>
      <c r="HBN9" s="544"/>
      <c r="HBO9" s="544"/>
      <c r="HBP9" s="297" t="s">
        <v>186</v>
      </c>
      <c r="HBQ9" s="182">
        <v>1</v>
      </c>
      <c r="HBR9" s="182">
        <v>167.32</v>
      </c>
      <c r="HBS9" s="296" t="s">
        <v>1531</v>
      </c>
      <c r="HBT9" s="544" t="s">
        <v>1530</v>
      </c>
      <c r="HBU9" s="544"/>
      <c r="HBV9" s="544"/>
      <c r="HBW9" s="544"/>
      <c r="HBX9" s="297" t="s">
        <v>186</v>
      </c>
      <c r="HBY9" s="182">
        <v>1</v>
      </c>
      <c r="HBZ9" s="182">
        <v>167.32</v>
      </c>
      <c r="HCA9" s="296" t="s">
        <v>1531</v>
      </c>
      <c r="HCB9" s="544" t="s">
        <v>1530</v>
      </c>
      <c r="HCC9" s="544"/>
      <c r="HCD9" s="544"/>
      <c r="HCE9" s="544"/>
      <c r="HCF9" s="297" t="s">
        <v>186</v>
      </c>
      <c r="HCG9" s="182">
        <v>1</v>
      </c>
      <c r="HCH9" s="182">
        <v>167.32</v>
      </c>
      <c r="HCI9" s="296" t="s">
        <v>1531</v>
      </c>
      <c r="HCJ9" s="544" t="s">
        <v>1530</v>
      </c>
      <c r="HCK9" s="544"/>
      <c r="HCL9" s="544"/>
      <c r="HCM9" s="544"/>
      <c r="HCN9" s="297" t="s">
        <v>186</v>
      </c>
      <c r="HCO9" s="182">
        <v>1</v>
      </c>
      <c r="HCP9" s="182">
        <v>167.32</v>
      </c>
      <c r="HCQ9" s="296" t="s">
        <v>1531</v>
      </c>
      <c r="HCR9" s="544" t="s">
        <v>1530</v>
      </c>
      <c r="HCS9" s="544"/>
      <c r="HCT9" s="544"/>
      <c r="HCU9" s="544"/>
      <c r="HCV9" s="297" t="s">
        <v>186</v>
      </c>
      <c r="HCW9" s="182">
        <v>1</v>
      </c>
      <c r="HCX9" s="182">
        <v>167.32</v>
      </c>
      <c r="HCY9" s="296" t="s">
        <v>1531</v>
      </c>
      <c r="HCZ9" s="544" t="s">
        <v>1530</v>
      </c>
      <c r="HDA9" s="544"/>
      <c r="HDB9" s="544"/>
      <c r="HDC9" s="544"/>
      <c r="HDD9" s="297" t="s">
        <v>186</v>
      </c>
      <c r="HDE9" s="182">
        <v>1</v>
      </c>
      <c r="HDF9" s="182">
        <v>167.32</v>
      </c>
      <c r="HDG9" s="296" t="s">
        <v>1531</v>
      </c>
      <c r="HDH9" s="544" t="s">
        <v>1530</v>
      </c>
      <c r="HDI9" s="544"/>
      <c r="HDJ9" s="544"/>
      <c r="HDK9" s="544"/>
      <c r="HDL9" s="297" t="s">
        <v>186</v>
      </c>
      <c r="HDM9" s="182">
        <v>1</v>
      </c>
      <c r="HDN9" s="182">
        <v>167.32</v>
      </c>
      <c r="HDO9" s="296" t="s">
        <v>1531</v>
      </c>
      <c r="HDP9" s="544" t="s">
        <v>1530</v>
      </c>
      <c r="HDQ9" s="544"/>
      <c r="HDR9" s="544"/>
      <c r="HDS9" s="544"/>
      <c r="HDT9" s="297" t="s">
        <v>186</v>
      </c>
      <c r="HDU9" s="182">
        <v>1</v>
      </c>
      <c r="HDV9" s="182">
        <v>167.32</v>
      </c>
      <c r="HDW9" s="296" t="s">
        <v>1531</v>
      </c>
      <c r="HDX9" s="544" t="s">
        <v>1530</v>
      </c>
      <c r="HDY9" s="544"/>
      <c r="HDZ9" s="544"/>
      <c r="HEA9" s="544"/>
      <c r="HEB9" s="297" t="s">
        <v>186</v>
      </c>
      <c r="HEC9" s="182">
        <v>1</v>
      </c>
      <c r="HED9" s="182">
        <v>167.32</v>
      </c>
      <c r="HEE9" s="296" t="s">
        <v>1531</v>
      </c>
      <c r="HEF9" s="544" t="s">
        <v>1530</v>
      </c>
      <c r="HEG9" s="544"/>
      <c r="HEH9" s="544"/>
      <c r="HEI9" s="544"/>
      <c r="HEJ9" s="297" t="s">
        <v>186</v>
      </c>
      <c r="HEK9" s="182">
        <v>1</v>
      </c>
      <c r="HEL9" s="182">
        <v>167.32</v>
      </c>
      <c r="HEM9" s="296" t="s">
        <v>1531</v>
      </c>
      <c r="HEN9" s="544" t="s">
        <v>1530</v>
      </c>
      <c r="HEO9" s="544"/>
      <c r="HEP9" s="544"/>
      <c r="HEQ9" s="544"/>
      <c r="HER9" s="297" t="s">
        <v>186</v>
      </c>
      <c r="HES9" s="182">
        <v>1</v>
      </c>
      <c r="HET9" s="182">
        <v>167.32</v>
      </c>
      <c r="HEU9" s="296" t="s">
        <v>1531</v>
      </c>
      <c r="HEV9" s="544" t="s">
        <v>1530</v>
      </c>
      <c r="HEW9" s="544"/>
      <c r="HEX9" s="544"/>
      <c r="HEY9" s="544"/>
      <c r="HEZ9" s="297" t="s">
        <v>186</v>
      </c>
      <c r="HFA9" s="182">
        <v>1</v>
      </c>
      <c r="HFB9" s="182">
        <v>167.32</v>
      </c>
      <c r="HFC9" s="296" t="s">
        <v>1531</v>
      </c>
      <c r="HFD9" s="544" t="s">
        <v>1530</v>
      </c>
      <c r="HFE9" s="544"/>
      <c r="HFF9" s="544"/>
      <c r="HFG9" s="544"/>
      <c r="HFH9" s="297" t="s">
        <v>186</v>
      </c>
      <c r="HFI9" s="182">
        <v>1</v>
      </c>
      <c r="HFJ9" s="182">
        <v>167.32</v>
      </c>
      <c r="HFK9" s="296" t="s">
        <v>1531</v>
      </c>
      <c r="HFL9" s="544" t="s">
        <v>1530</v>
      </c>
      <c r="HFM9" s="544"/>
      <c r="HFN9" s="544"/>
      <c r="HFO9" s="544"/>
      <c r="HFP9" s="297" t="s">
        <v>186</v>
      </c>
      <c r="HFQ9" s="182">
        <v>1</v>
      </c>
      <c r="HFR9" s="182">
        <v>167.32</v>
      </c>
      <c r="HFS9" s="296" t="s">
        <v>1531</v>
      </c>
      <c r="HFT9" s="544" t="s">
        <v>1530</v>
      </c>
      <c r="HFU9" s="544"/>
      <c r="HFV9" s="544"/>
      <c r="HFW9" s="544"/>
      <c r="HFX9" s="297" t="s">
        <v>186</v>
      </c>
      <c r="HFY9" s="182">
        <v>1</v>
      </c>
      <c r="HFZ9" s="182">
        <v>167.32</v>
      </c>
      <c r="HGA9" s="296" t="s">
        <v>1531</v>
      </c>
      <c r="HGB9" s="544" t="s">
        <v>1530</v>
      </c>
      <c r="HGC9" s="544"/>
      <c r="HGD9" s="544"/>
      <c r="HGE9" s="544"/>
      <c r="HGF9" s="297" t="s">
        <v>186</v>
      </c>
      <c r="HGG9" s="182">
        <v>1</v>
      </c>
      <c r="HGH9" s="182">
        <v>167.32</v>
      </c>
      <c r="HGI9" s="296" t="s">
        <v>1531</v>
      </c>
      <c r="HGJ9" s="544" t="s">
        <v>1530</v>
      </c>
      <c r="HGK9" s="544"/>
      <c r="HGL9" s="544"/>
      <c r="HGM9" s="544"/>
      <c r="HGN9" s="297" t="s">
        <v>186</v>
      </c>
      <c r="HGO9" s="182">
        <v>1</v>
      </c>
      <c r="HGP9" s="182">
        <v>167.32</v>
      </c>
      <c r="HGQ9" s="296" t="s">
        <v>1531</v>
      </c>
      <c r="HGR9" s="544" t="s">
        <v>1530</v>
      </c>
      <c r="HGS9" s="544"/>
      <c r="HGT9" s="544"/>
      <c r="HGU9" s="544"/>
      <c r="HGV9" s="297" t="s">
        <v>186</v>
      </c>
      <c r="HGW9" s="182">
        <v>1</v>
      </c>
      <c r="HGX9" s="182">
        <v>167.32</v>
      </c>
      <c r="HGY9" s="296" t="s">
        <v>1531</v>
      </c>
      <c r="HGZ9" s="544" t="s">
        <v>1530</v>
      </c>
      <c r="HHA9" s="544"/>
      <c r="HHB9" s="544"/>
      <c r="HHC9" s="544"/>
      <c r="HHD9" s="297" t="s">
        <v>186</v>
      </c>
      <c r="HHE9" s="182">
        <v>1</v>
      </c>
      <c r="HHF9" s="182">
        <v>167.32</v>
      </c>
      <c r="HHG9" s="296" t="s">
        <v>1531</v>
      </c>
      <c r="HHH9" s="544" t="s">
        <v>1530</v>
      </c>
      <c r="HHI9" s="544"/>
      <c r="HHJ9" s="544"/>
      <c r="HHK9" s="544"/>
      <c r="HHL9" s="297" t="s">
        <v>186</v>
      </c>
      <c r="HHM9" s="182">
        <v>1</v>
      </c>
      <c r="HHN9" s="182">
        <v>167.32</v>
      </c>
      <c r="HHO9" s="296" t="s">
        <v>1531</v>
      </c>
      <c r="HHP9" s="544" t="s">
        <v>1530</v>
      </c>
      <c r="HHQ9" s="544"/>
      <c r="HHR9" s="544"/>
      <c r="HHS9" s="544"/>
      <c r="HHT9" s="297" t="s">
        <v>186</v>
      </c>
      <c r="HHU9" s="182">
        <v>1</v>
      </c>
      <c r="HHV9" s="182">
        <v>167.32</v>
      </c>
      <c r="HHW9" s="296" t="s">
        <v>1531</v>
      </c>
      <c r="HHX9" s="544" t="s">
        <v>1530</v>
      </c>
      <c r="HHY9" s="544"/>
      <c r="HHZ9" s="544"/>
      <c r="HIA9" s="544"/>
      <c r="HIB9" s="297" t="s">
        <v>186</v>
      </c>
      <c r="HIC9" s="182">
        <v>1</v>
      </c>
      <c r="HID9" s="182">
        <v>167.32</v>
      </c>
      <c r="HIE9" s="296" t="s">
        <v>1531</v>
      </c>
      <c r="HIF9" s="544" t="s">
        <v>1530</v>
      </c>
      <c r="HIG9" s="544"/>
      <c r="HIH9" s="544"/>
      <c r="HII9" s="544"/>
      <c r="HIJ9" s="297" t="s">
        <v>186</v>
      </c>
      <c r="HIK9" s="182">
        <v>1</v>
      </c>
      <c r="HIL9" s="182">
        <v>167.32</v>
      </c>
      <c r="HIM9" s="296" t="s">
        <v>1531</v>
      </c>
      <c r="HIN9" s="544" t="s">
        <v>1530</v>
      </c>
      <c r="HIO9" s="544"/>
      <c r="HIP9" s="544"/>
      <c r="HIQ9" s="544"/>
      <c r="HIR9" s="297" t="s">
        <v>186</v>
      </c>
      <c r="HIS9" s="182">
        <v>1</v>
      </c>
      <c r="HIT9" s="182">
        <v>167.32</v>
      </c>
      <c r="HIU9" s="296" t="s">
        <v>1531</v>
      </c>
      <c r="HIV9" s="544" t="s">
        <v>1530</v>
      </c>
      <c r="HIW9" s="544"/>
      <c r="HIX9" s="544"/>
      <c r="HIY9" s="544"/>
      <c r="HIZ9" s="297" t="s">
        <v>186</v>
      </c>
      <c r="HJA9" s="182">
        <v>1</v>
      </c>
      <c r="HJB9" s="182">
        <v>167.32</v>
      </c>
      <c r="HJC9" s="296" t="s">
        <v>1531</v>
      </c>
      <c r="HJD9" s="544" t="s">
        <v>1530</v>
      </c>
      <c r="HJE9" s="544"/>
      <c r="HJF9" s="544"/>
      <c r="HJG9" s="544"/>
      <c r="HJH9" s="297" t="s">
        <v>186</v>
      </c>
      <c r="HJI9" s="182">
        <v>1</v>
      </c>
      <c r="HJJ9" s="182">
        <v>167.32</v>
      </c>
      <c r="HJK9" s="296" t="s">
        <v>1531</v>
      </c>
      <c r="HJL9" s="544" t="s">
        <v>1530</v>
      </c>
      <c r="HJM9" s="544"/>
      <c r="HJN9" s="544"/>
      <c r="HJO9" s="544"/>
      <c r="HJP9" s="297" t="s">
        <v>186</v>
      </c>
      <c r="HJQ9" s="182">
        <v>1</v>
      </c>
      <c r="HJR9" s="182">
        <v>167.32</v>
      </c>
      <c r="HJS9" s="296" t="s">
        <v>1531</v>
      </c>
      <c r="HJT9" s="544" t="s">
        <v>1530</v>
      </c>
      <c r="HJU9" s="544"/>
      <c r="HJV9" s="544"/>
      <c r="HJW9" s="544"/>
      <c r="HJX9" s="297" t="s">
        <v>186</v>
      </c>
      <c r="HJY9" s="182">
        <v>1</v>
      </c>
      <c r="HJZ9" s="182">
        <v>167.32</v>
      </c>
      <c r="HKA9" s="296" t="s">
        <v>1531</v>
      </c>
      <c r="HKB9" s="544" t="s">
        <v>1530</v>
      </c>
      <c r="HKC9" s="544"/>
      <c r="HKD9" s="544"/>
      <c r="HKE9" s="544"/>
      <c r="HKF9" s="297" t="s">
        <v>186</v>
      </c>
      <c r="HKG9" s="182">
        <v>1</v>
      </c>
      <c r="HKH9" s="182">
        <v>167.32</v>
      </c>
      <c r="HKI9" s="296" t="s">
        <v>1531</v>
      </c>
      <c r="HKJ9" s="544" t="s">
        <v>1530</v>
      </c>
      <c r="HKK9" s="544"/>
      <c r="HKL9" s="544"/>
      <c r="HKM9" s="544"/>
      <c r="HKN9" s="297" t="s">
        <v>186</v>
      </c>
      <c r="HKO9" s="182">
        <v>1</v>
      </c>
      <c r="HKP9" s="182">
        <v>167.32</v>
      </c>
      <c r="HKQ9" s="296" t="s">
        <v>1531</v>
      </c>
      <c r="HKR9" s="544" t="s">
        <v>1530</v>
      </c>
      <c r="HKS9" s="544"/>
      <c r="HKT9" s="544"/>
      <c r="HKU9" s="544"/>
      <c r="HKV9" s="297" t="s">
        <v>186</v>
      </c>
      <c r="HKW9" s="182">
        <v>1</v>
      </c>
      <c r="HKX9" s="182">
        <v>167.32</v>
      </c>
      <c r="HKY9" s="296" t="s">
        <v>1531</v>
      </c>
      <c r="HKZ9" s="544" t="s">
        <v>1530</v>
      </c>
      <c r="HLA9" s="544"/>
      <c r="HLB9" s="544"/>
      <c r="HLC9" s="544"/>
      <c r="HLD9" s="297" t="s">
        <v>186</v>
      </c>
      <c r="HLE9" s="182">
        <v>1</v>
      </c>
      <c r="HLF9" s="182">
        <v>167.32</v>
      </c>
      <c r="HLG9" s="296" t="s">
        <v>1531</v>
      </c>
      <c r="HLH9" s="544" t="s">
        <v>1530</v>
      </c>
      <c r="HLI9" s="544"/>
      <c r="HLJ9" s="544"/>
      <c r="HLK9" s="544"/>
      <c r="HLL9" s="297" t="s">
        <v>186</v>
      </c>
      <c r="HLM9" s="182">
        <v>1</v>
      </c>
      <c r="HLN9" s="182">
        <v>167.32</v>
      </c>
      <c r="HLO9" s="296" t="s">
        <v>1531</v>
      </c>
      <c r="HLP9" s="544" t="s">
        <v>1530</v>
      </c>
      <c r="HLQ9" s="544"/>
      <c r="HLR9" s="544"/>
      <c r="HLS9" s="544"/>
      <c r="HLT9" s="297" t="s">
        <v>186</v>
      </c>
      <c r="HLU9" s="182">
        <v>1</v>
      </c>
      <c r="HLV9" s="182">
        <v>167.32</v>
      </c>
      <c r="HLW9" s="296" t="s">
        <v>1531</v>
      </c>
      <c r="HLX9" s="544" t="s">
        <v>1530</v>
      </c>
      <c r="HLY9" s="544"/>
      <c r="HLZ9" s="544"/>
      <c r="HMA9" s="544"/>
      <c r="HMB9" s="297" t="s">
        <v>186</v>
      </c>
      <c r="HMC9" s="182">
        <v>1</v>
      </c>
      <c r="HMD9" s="182">
        <v>167.32</v>
      </c>
      <c r="HME9" s="296" t="s">
        <v>1531</v>
      </c>
      <c r="HMF9" s="544" t="s">
        <v>1530</v>
      </c>
      <c r="HMG9" s="544"/>
      <c r="HMH9" s="544"/>
      <c r="HMI9" s="544"/>
      <c r="HMJ9" s="297" t="s">
        <v>186</v>
      </c>
      <c r="HMK9" s="182">
        <v>1</v>
      </c>
      <c r="HML9" s="182">
        <v>167.32</v>
      </c>
      <c r="HMM9" s="296" t="s">
        <v>1531</v>
      </c>
      <c r="HMN9" s="544" t="s">
        <v>1530</v>
      </c>
      <c r="HMO9" s="544"/>
      <c r="HMP9" s="544"/>
      <c r="HMQ9" s="544"/>
      <c r="HMR9" s="297" t="s">
        <v>186</v>
      </c>
      <c r="HMS9" s="182">
        <v>1</v>
      </c>
      <c r="HMT9" s="182">
        <v>167.32</v>
      </c>
      <c r="HMU9" s="296" t="s">
        <v>1531</v>
      </c>
      <c r="HMV9" s="544" t="s">
        <v>1530</v>
      </c>
      <c r="HMW9" s="544"/>
      <c r="HMX9" s="544"/>
      <c r="HMY9" s="544"/>
      <c r="HMZ9" s="297" t="s">
        <v>186</v>
      </c>
      <c r="HNA9" s="182">
        <v>1</v>
      </c>
      <c r="HNB9" s="182">
        <v>167.32</v>
      </c>
      <c r="HNC9" s="296" t="s">
        <v>1531</v>
      </c>
      <c r="HND9" s="544" t="s">
        <v>1530</v>
      </c>
      <c r="HNE9" s="544"/>
      <c r="HNF9" s="544"/>
      <c r="HNG9" s="544"/>
      <c r="HNH9" s="297" t="s">
        <v>186</v>
      </c>
      <c r="HNI9" s="182">
        <v>1</v>
      </c>
      <c r="HNJ9" s="182">
        <v>167.32</v>
      </c>
      <c r="HNK9" s="296" t="s">
        <v>1531</v>
      </c>
      <c r="HNL9" s="544" t="s">
        <v>1530</v>
      </c>
      <c r="HNM9" s="544"/>
      <c r="HNN9" s="544"/>
      <c r="HNO9" s="544"/>
      <c r="HNP9" s="297" t="s">
        <v>186</v>
      </c>
      <c r="HNQ9" s="182">
        <v>1</v>
      </c>
      <c r="HNR9" s="182">
        <v>167.32</v>
      </c>
      <c r="HNS9" s="296" t="s">
        <v>1531</v>
      </c>
      <c r="HNT9" s="544" t="s">
        <v>1530</v>
      </c>
      <c r="HNU9" s="544"/>
      <c r="HNV9" s="544"/>
      <c r="HNW9" s="544"/>
      <c r="HNX9" s="297" t="s">
        <v>186</v>
      </c>
      <c r="HNY9" s="182">
        <v>1</v>
      </c>
      <c r="HNZ9" s="182">
        <v>167.32</v>
      </c>
      <c r="HOA9" s="296" t="s">
        <v>1531</v>
      </c>
      <c r="HOB9" s="544" t="s">
        <v>1530</v>
      </c>
      <c r="HOC9" s="544"/>
      <c r="HOD9" s="544"/>
      <c r="HOE9" s="544"/>
      <c r="HOF9" s="297" t="s">
        <v>186</v>
      </c>
      <c r="HOG9" s="182">
        <v>1</v>
      </c>
      <c r="HOH9" s="182">
        <v>167.32</v>
      </c>
      <c r="HOI9" s="296" t="s">
        <v>1531</v>
      </c>
      <c r="HOJ9" s="544" t="s">
        <v>1530</v>
      </c>
      <c r="HOK9" s="544"/>
      <c r="HOL9" s="544"/>
      <c r="HOM9" s="544"/>
      <c r="HON9" s="297" t="s">
        <v>186</v>
      </c>
      <c r="HOO9" s="182">
        <v>1</v>
      </c>
      <c r="HOP9" s="182">
        <v>167.32</v>
      </c>
      <c r="HOQ9" s="296" t="s">
        <v>1531</v>
      </c>
      <c r="HOR9" s="544" t="s">
        <v>1530</v>
      </c>
      <c r="HOS9" s="544"/>
      <c r="HOT9" s="544"/>
      <c r="HOU9" s="544"/>
      <c r="HOV9" s="297" t="s">
        <v>186</v>
      </c>
      <c r="HOW9" s="182">
        <v>1</v>
      </c>
      <c r="HOX9" s="182">
        <v>167.32</v>
      </c>
      <c r="HOY9" s="296" t="s">
        <v>1531</v>
      </c>
      <c r="HOZ9" s="544" t="s">
        <v>1530</v>
      </c>
      <c r="HPA9" s="544"/>
      <c r="HPB9" s="544"/>
      <c r="HPC9" s="544"/>
      <c r="HPD9" s="297" t="s">
        <v>186</v>
      </c>
      <c r="HPE9" s="182">
        <v>1</v>
      </c>
      <c r="HPF9" s="182">
        <v>167.32</v>
      </c>
      <c r="HPG9" s="296" t="s">
        <v>1531</v>
      </c>
      <c r="HPH9" s="544" t="s">
        <v>1530</v>
      </c>
      <c r="HPI9" s="544"/>
      <c r="HPJ9" s="544"/>
      <c r="HPK9" s="544"/>
      <c r="HPL9" s="297" t="s">
        <v>186</v>
      </c>
      <c r="HPM9" s="182">
        <v>1</v>
      </c>
      <c r="HPN9" s="182">
        <v>167.32</v>
      </c>
      <c r="HPO9" s="296" t="s">
        <v>1531</v>
      </c>
      <c r="HPP9" s="544" t="s">
        <v>1530</v>
      </c>
      <c r="HPQ9" s="544"/>
      <c r="HPR9" s="544"/>
      <c r="HPS9" s="544"/>
      <c r="HPT9" s="297" t="s">
        <v>186</v>
      </c>
      <c r="HPU9" s="182">
        <v>1</v>
      </c>
      <c r="HPV9" s="182">
        <v>167.32</v>
      </c>
      <c r="HPW9" s="296" t="s">
        <v>1531</v>
      </c>
      <c r="HPX9" s="544" t="s">
        <v>1530</v>
      </c>
      <c r="HPY9" s="544"/>
      <c r="HPZ9" s="544"/>
      <c r="HQA9" s="544"/>
      <c r="HQB9" s="297" t="s">
        <v>186</v>
      </c>
      <c r="HQC9" s="182">
        <v>1</v>
      </c>
      <c r="HQD9" s="182">
        <v>167.32</v>
      </c>
      <c r="HQE9" s="296" t="s">
        <v>1531</v>
      </c>
      <c r="HQF9" s="544" t="s">
        <v>1530</v>
      </c>
      <c r="HQG9" s="544"/>
      <c r="HQH9" s="544"/>
      <c r="HQI9" s="544"/>
      <c r="HQJ9" s="297" t="s">
        <v>186</v>
      </c>
      <c r="HQK9" s="182">
        <v>1</v>
      </c>
      <c r="HQL9" s="182">
        <v>167.32</v>
      </c>
      <c r="HQM9" s="296" t="s">
        <v>1531</v>
      </c>
      <c r="HQN9" s="544" t="s">
        <v>1530</v>
      </c>
      <c r="HQO9" s="544"/>
      <c r="HQP9" s="544"/>
      <c r="HQQ9" s="544"/>
      <c r="HQR9" s="297" t="s">
        <v>186</v>
      </c>
      <c r="HQS9" s="182">
        <v>1</v>
      </c>
      <c r="HQT9" s="182">
        <v>167.32</v>
      </c>
      <c r="HQU9" s="296" t="s">
        <v>1531</v>
      </c>
      <c r="HQV9" s="544" t="s">
        <v>1530</v>
      </c>
      <c r="HQW9" s="544"/>
      <c r="HQX9" s="544"/>
      <c r="HQY9" s="544"/>
      <c r="HQZ9" s="297" t="s">
        <v>186</v>
      </c>
      <c r="HRA9" s="182">
        <v>1</v>
      </c>
      <c r="HRB9" s="182">
        <v>167.32</v>
      </c>
      <c r="HRC9" s="296" t="s">
        <v>1531</v>
      </c>
      <c r="HRD9" s="544" t="s">
        <v>1530</v>
      </c>
      <c r="HRE9" s="544"/>
      <c r="HRF9" s="544"/>
      <c r="HRG9" s="544"/>
      <c r="HRH9" s="297" t="s">
        <v>186</v>
      </c>
      <c r="HRI9" s="182">
        <v>1</v>
      </c>
      <c r="HRJ9" s="182">
        <v>167.32</v>
      </c>
      <c r="HRK9" s="296" t="s">
        <v>1531</v>
      </c>
      <c r="HRL9" s="544" t="s">
        <v>1530</v>
      </c>
      <c r="HRM9" s="544"/>
      <c r="HRN9" s="544"/>
      <c r="HRO9" s="544"/>
      <c r="HRP9" s="297" t="s">
        <v>186</v>
      </c>
      <c r="HRQ9" s="182">
        <v>1</v>
      </c>
      <c r="HRR9" s="182">
        <v>167.32</v>
      </c>
      <c r="HRS9" s="296" t="s">
        <v>1531</v>
      </c>
      <c r="HRT9" s="544" t="s">
        <v>1530</v>
      </c>
      <c r="HRU9" s="544"/>
      <c r="HRV9" s="544"/>
      <c r="HRW9" s="544"/>
      <c r="HRX9" s="297" t="s">
        <v>186</v>
      </c>
      <c r="HRY9" s="182">
        <v>1</v>
      </c>
      <c r="HRZ9" s="182">
        <v>167.32</v>
      </c>
      <c r="HSA9" s="296" t="s">
        <v>1531</v>
      </c>
      <c r="HSB9" s="544" t="s">
        <v>1530</v>
      </c>
      <c r="HSC9" s="544"/>
      <c r="HSD9" s="544"/>
      <c r="HSE9" s="544"/>
      <c r="HSF9" s="297" t="s">
        <v>186</v>
      </c>
      <c r="HSG9" s="182">
        <v>1</v>
      </c>
      <c r="HSH9" s="182">
        <v>167.32</v>
      </c>
      <c r="HSI9" s="296" t="s">
        <v>1531</v>
      </c>
      <c r="HSJ9" s="544" t="s">
        <v>1530</v>
      </c>
      <c r="HSK9" s="544"/>
      <c r="HSL9" s="544"/>
      <c r="HSM9" s="544"/>
      <c r="HSN9" s="297" t="s">
        <v>186</v>
      </c>
      <c r="HSO9" s="182">
        <v>1</v>
      </c>
      <c r="HSP9" s="182">
        <v>167.32</v>
      </c>
      <c r="HSQ9" s="296" t="s">
        <v>1531</v>
      </c>
      <c r="HSR9" s="544" t="s">
        <v>1530</v>
      </c>
      <c r="HSS9" s="544"/>
      <c r="HST9" s="544"/>
      <c r="HSU9" s="544"/>
      <c r="HSV9" s="297" t="s">
        <v>186</v>
      </c>
      <c r="HSW9" s="182">
        <v>1</v>
      </c>
      <c r="HSX9" s="182">
        <v>167.32</v>
      </c>
      <c r="HSY9" s="296" t="s">
        <v>1531</v>
      </c>
      <c r="HSZ9" s="544" t="s">
        <v>1530</v>
      </c>
      <c r="HTA9" s="544"/>
      <c r="HTB9" s="544"/>
      <c r="HTC9" s="544"/>
      <c r="HTD9" s="297" t="s">
        <v>186</v>
      </c>
      <c r="HTE9" s="182">
        <v>1</v>
      </c>
      <c r="HTF9" s="182">
        <v>167.32</v>
      </c>
      <c r="HTG9" s="296" t="s">
        <v>1531</v>
      </c>
      <c r="HTH9" s="544" t="s">
        <v>1530</v>
      </c>
      <c r="HTI9" s="544"/>
      <c r="HTJ9" s="544"/>
      <c r="HTK9" s="544"/>
      <c r="HTL9" s="297" t="s">
        <v>186</v>
      </c>
      <c r="HTM9" s="182">
        <v>1</v>
      </c>
      <c r="HTN9" s="182">
        <v>167.32</v>
      </c>
      <c r="HTO9" s="296" t="s">
        <v>1531</v>
      </c>
      <c r="HTP9" s="544" t="s">
        <v>1530</v>
      </c>
      <c r="HTQ9" s="544"/>
      <c r="HTR9" s="544"/>
      <c r="HTS9" s="544"/>
      <c r="HTT9" s="297" t="s">
        <v>186</v>
      </c>
      <c r="HTU9" s="182">
        <v>1</v>
      </c>
      <c r="HTV9" s="182">
        <v>167.32</v>
      </c>
      <c r="HTW9" s="296" t="s">
        <v>1531</v>
      </c>
      <c r="HTX9" s="544" t="s">
        <v>1530</v>
      </c>
      <c r="HTY9" s="544"/>
      <c r="HTZ9" s="544"/>
      <c r="HUA9" s="544"/>
      <c r="HUB9" s="297" t="s">
        <v>186</v>
      </c>
      <c r="HUC9" s="182">
        <v>1</v>
      </c>
      <c r="HUD9" s="182">
        <v>167.32</v>
      </c>
      <c r="HUE9" s="296" t="s">
        <v>1531</v>
      </c>
      <c r="HUF9" s="544" t="s">
        <v>1530</v>
      </c>
      <c r="HUG9" s="544"/>
      <c r="HUH9" s="544"/>
      <c r="HUI9" s="544"/>
      <c r="HUJ9" s="297" t="s">
        <v>186</v>
      </c>
      <c r="HUK9" s="182">
        <v>1</v>
      </c>
      <c r="HUL9" s="182">
        <v>167.32</v>
      </c>
      <c r="HUM9" s="296" t="s">
        <v>1531</v>
      </c>
      <c r="HUN9" s="544" t="s">
        <v>1530</v>
      </c>
      <c r="HUO9" s="544"/>
      <c r="HUP9" s="544"/>
      <c r="HUQ9" s="544"/>
      <c r="HUR9" s="297" t="s">
        <v>186</v>
      </c>
      <c r="HUS9" s="182">
        <v>1</v>
      </c>
      <c r="HUT9" s="182">
        <v>167.32</v>
      </c>
      <c r="HUU9" s="296" t="s">
        <v>1531</v>
      </c>
      <c r="HUV9" s="544" t="s">
        <v>1530</v>
      </c>
      <c r="HUW9" s="544"/>
      <c r="HUX9" s="544"/>
      <c r="HUY9" s="544"/>
      <c r="HUZ9" s="297" t="s">
        <v>186</v>
      </c>
      <c r="HVA9" s="182">
        <v>1</v>
      </c>
      <c r="HVB9" s="182">
        <v>167.32</v>
      </c>
      <c r="HVC9" s="296" t="s">
        <v>1531</v>
      </c>
      <c r="HVD9" s="544" t="s">
        <v>1530</v>
      </c>
      <c r="HVE9" s="544"/>
      <c r="HVF9" s="544"/>
      <c r="HVG9" s="544"/>
      <c r="HVH9" s="297" t="s">
        <v>186</v>
      </c>
      <c r="HVI9" s="182">
        <v>1</v>
      </c>
      <c r="HVJ9" s="182">
        <v>167.32</v>
      </c>
      <c r="HVK9" s="296" t="s">
        <v>1531</v>
      </c>
      <c r="HVL9" s="544" t="s">
        <v>1530</v>
      </c>
      <c r="HVM9" s="544"/>
      <c r="HVN9" s="544"/>
      <c r="HVO9" s="544"/>
      <c r="HVP9" s="297" t="s">
        <v>186</v>
      </c>
      <c r="HVQ9" s="182">
        <v>1</v>
      </c>
      <c r="HVR9" s="182">
        <v>167.32</v>
      </c>
      <c r="HVS9" s="296" t="s">
        <v>1531</v>
      </c>
      <c r="HVT9" s="544" t="s">
        <v>1530</v>
      </c>
      <c r="HVU9" s="544"/>
      <c r="HVV9" s="544"/>
      <c r="HVW9" s="544"/>
      <c r="HVX9" s="297" t="s">
        <v>186</v>
      </c>
      <c r="HVY9" s="182">
        <v>1</v>
      </c>
      <c r="HVZ9" s="182">
        <v>167.32</v>
      </c>
      <c r="HWA9" s="296" t="s">
        <v>1531</v>
      </c>
      <c r="HWB9" s="544" t="s">
        <v>1530</v>
      </c>
      <c r="HWC9" s="544"/>
      <c r="HWD9" s="544"/>
      <c r="HWE9" s="544"/>
      <c r="HWF9" s="297" t="s">
        <v>186</v>
      </c>
      <c r="HWG9" s="182">
        <v>1</v>
      </c>
      <c r="HWH9" s="182">
        <v>167.32</v>
      </c>
      <c r="HWI9" s="296" t="s">
        <v>1531</v>
      </c>
      <c r="HWJ9" s="544" t="s">
        <v>1530</v>
      </c>
      <c r="HWK9" s="544"/>
      <c r="HWL9" s="544"/>
      <c r="HWM9" s="544"/>
      <c r="HWN9" s="297" t="s">
        <v>186</v>
      </c>
      <c r="HWO9" s="182">
        <v>1</v>
      </c>
      <c r="HWP9" s="182">
        <v>167.32</v>
      </c>
      <c r="HWQ9" s="296" t="s">
        <v>1531</v>
      </c>
      <c r="HWR9" s="544" t="s">
        <v>1530</v>
      </c>
      <c r="HWS9" s="544"/>
      <c r="HWT9" s="544"/>
      <c r="HWU9" s="544"/>
      <c r="HWV9" s="297" t="s">
        <v>186</v>
      </c>
      <c r="HWW9" s="182">
        <v>1</v>
      </c>
      <c r="HWX9" s="182">
        <v>167.32</v>
      </c>
      <c r="HWY9" s="296" t="s">
        <v>1531</v>
      </c>
      <c r="HWZ9" s="544" t="s">
        <v>1530</v>
      </c>
      <c r="HXA9" s="544"/>
      <c r="HXB9" s="544"/>
      <c r="HXC9" s="544"/>
      <c r="HXD9" s="297" t="s">
        <v>186</v>
      </c>
      <c r="HXE9" s="182">
        <v>1</v>
      </c>
      <c r="HXF9" s="182">
        <v>167.32</v>
      </c>
      <c r="HXG9" s="296" t="s">
        <v>1531</v>
      </c>
      <c r="HXH9" s="544" t="s">
        <v>1530</v>
      </c>
      <c r="HXI9" s="544"/>
      <c r="HXJ9" s="544"/>
      <c r="HXK9" s="544"/>
      <c r="HXL9" s="297" t="s">
        <v>186</v>
      </c>
      <c r="HXM9" s="182">
        <v>1</v>
      </c>
      <c r="HXN9" s="182">
        <v>167.32</v>
      </c>
      <c r="HXO9" s="296" t="s">
        <v>1531</v>
      </c>
      <c r="HXP9" s="544" t="s">
        <v>1530</v>
      </c>
      <c r="HXQ9" s="544"/>
      <c r="HXR9" s="544"/>
      <c r="HXS9" s="544"/>
      <c r="HXT9" s="297" t="s">
        <v>186</v>
      </c>
      <c r="HXU9" s="182">
        <v>1</v>
      </c>
      <c r="HXV9" s="182">
        <v>167.32</v>
      </c>
      <c r="HXW9" s="296" t="s">
        <v>1531</v>
      </c>
      <c r="HXX9" s="544" t="s">
        <v>1530</v>
      </c>
      <c r="HXY9" s="544"/>
      <c r="HXZ9" s="544"/>
      <c r="HYA9" s="544"/>
      <c r="HYB9" s="297" t="s">
        <v>186</v>
      </c>
      <c r="HYC9" s="182">
        <v>1</v>
      </c>
      <c r="HYD9" s="182">
        <v>167.32</v>
      </c>
      <c r="HYE9" s="296" t="s">
        <v>1531</v>
      </c>
      <c r="HYF9" s="544" t="s">
        <v>1530</v>
      </c>
      <c r="HYG9" s="544"/>
      <c r="HYH9" s="544"/>
      <c r="HYI9" s="544"/>
      <c r="HYJ9" s="297" t="s">
        <v>186</v>
      </c>
      <c r="HYK9" s="182">
        <v>1</v>
      </c>
      <c r="HYL9" s="182">
        <v>167.32</v>
      </c>
      <c r="HYM9" s="296" t="s">
        <v>1531</v>
      </c>
      <c r="HYN9" s="544" t="s">
        <v>1530</v>
      </c>
      <c r="HYO9" s="544"/>
      <c r="HYP9" s="544"/>
      <c r="HYQ9" s="544"/>
      <c r="HYR9" s="297" t="s">
        <v>186</v>
      </c>
      <c r="HYS9" s="182">
        <v>1</v>
      </c>
      <c r="HYT9" s="182">
        <v>167.32</v>
      </c>
      <c r="HYU9" s="296" t="s">
        <v>1531</v>
      </c>
      <c r="HYV9" s="544" t="s">
        <v>1530</v>
      </c>
      <c r="HYW9" s="544"/>
      <c r="HYX9" s="544"/>
      <c r="HYY9" s="544"/>
      <c r="HYZ9" s="297" t="s">
        <v>186</v>
      </c>
      <c r="HZA9" s="182">
        <v>1</v>
      </c>
      <c r="HZB9" s="182">
        <v>167.32</v>
      </c>
      <c r="HZC9" s="296" t="s">
        <v>1531</v>
      </c>
      <c r="HZD9" s="544" t="s">
        <v>1530</v>
      </c>
      <c r="HZE9" s="544"/>
      <c r="HZF9" s="544"/>
      <c r="HZG9" s="544"/>
      <c r="HZH9" s="297" t="s">
        <v>186</v>
      </c>
      <c r="HZI9" s="182">
        <v>1</v>
      </c>
      <c r="HZJ9" s="182">
        <v>167.32</v>
      </c>
      <c r="HZK9" s="296" t="s">
        <v>1531</v>
      </c>
      <c r="HZL9" s="544" t="s">
        <v>1530</v>
      </c>
      <c r="HZM9" s="544"/>
      <c r="HZN9" s="544"/>
      <c r="HZO9" s="544"/>
      <c r="HZP9" s="297" t="s">
        <v>186</v>
      </c>
      <c r="HZQ9" s="182">
        <v>1</v>
      </c>
      <c r="HZR9" s="182">
        <v>167.32</v>
      </c>
      <c r="HZS9" s="296" t="s">
        <v>1531</v>
      </c>
      <c r="HZT9" s="544" t="s">
        <v>1530</v>
      </c>
      <c r="HZU9" s="544"/>
      <c r="HZV9" s="544"/>
      <c r="HZW9" s="544"/>
      <c r="HZX9" s="297" t="s">
        <v>186</v>
      </c>
      <c r="HZY9" s="182">
        <v>1</v>
      </c>
      <c r="HZZ9" s="182">
        <v>167.32</v>
      </c>
      <c r="IAA9" s="296" t="s">
        <v>1531</v>
      </c>
      <c r="IAB9" s="544" t="s">
        <v>1530</v>
      </c>
      <c r="IAC9" s="544"/>
      <c r="IAD9" s="544"/>
      <c r="IAE9" s="544"/>
      <c r="IAF9" s="297" t="s">
        <v>186</v>
      </c>
      <c r="IAG9" s="182">
        <v>1</v>
      </c>
      <c r="IAH9" s="182">
        <v>167.32</v>
      </c>
      <c r="IAI9" s="296" t="s">
        <v>1531</v>
      </c>
      <c r="IAJ9" s="544" t="s">
        <v>1530</v>
      </c>
      <c r="IAK9" s="544"/>
      <c r="IAL9" s="544"/>
      <c r="IAM9" s="544"/>
      <c r="IAN9" s="297" t="s">
        <v>186</v>
      </c>
      <c r="IAO9" s="182">
        <v>1</v>
      </c>
      <c r="IAP9" s="182">
        <v>167.32</v>
      </c>
      <c r="IAQ9" s="296" t="s">
        <v>1531</v>
      </c>
      <c r="IAR9" s="544" t="s">
        <v>1530</v>
      </c>
      <c r="IAS9" s="544"/>
      <c r="IAT9" s="544"/>
      <c r="IAU9" s="544"/>
      <c r="IAV9" s="297" t="s">
        <v>186</v>
      </c>
      <c r="IAW9" s="182">
        <v>1</v>
      </c>
      <c r="IAX9" s="182">
        <v>167.32</v>
      </c>
      <c r="IAY9" s="296" t="s">
        <v>1531</v>
      </c>
      <c r="IAZ9" s="544" t="s">
        <v>1530</v>
      </c>
      <c r="IBA9" s="544"/>
      <c r="IBB9" s="544"/>
      <c r="IBC9" s="544"/>
      <c r="IBD9" s="297" t="s">
        <v>186</v>
      </c>
      <c r="IBE9" s="182">
        <v>1</v>
      </c>
      <c r="IBF9" s="182">
        <v>167.32</v>
      </c>
      <c r="IBG9" s="296" t="s">
        <v>1531</v>
      </c>
      <c r="IBH9" s="544" t="s">
        <v>1530</v>
      </c>
      <c r="IBI9" s="544"/>
      <c r="IBJ9" s="544"/>
      <c r="IBK9" s="544"/>
      <c r="IBL9" s="297" t="s">
        <v>186</v>
      </c>
      <c r="IBM9" s="182">
        <v>1</v>
      </c>
      <c r="IBN9" s="182">
        <v>167.32</v>
      </c>
      <c r="IBO9" s="296" t="s">
        <v>1531</v>
      </c>
      <c r="IBP9" s="544" t="s">
        <v>1530</v>
      </c>
      <c r="IBQ9" s="544"/>
      <c r="IBR9" s="544"/>
      <c r="IBS9" s="544"/>
      <c r="IBT9" s="297" t="s">
        <v>186</v>
      </c>
      <c r="IBU9" s="182">
        <v>1</v>
      </c>
      <c r="IBV9" s="182">
        <v>167.32</v>
      </c>
      <c r="IBW9" s="296" t="s">
        <v>1531</v>
      </c>
      <c r="IBX9" s="544" t="s">
        <v>1530</v>
      </c>
      <c r="IBY9" s="544"/>
      <c r="IBZ9" s="544"/>
      <c r="ICA9" s="544"/>
      <c r="ICB9" s="297" t="s">
        <v>186</v>
      </c>
      <c r="ICC9" s="182">
        <v>1</v>
      </c>
      <c r="ICD9" s="182">
        <v>167.32</v>
      </c>
      <c r="ICE9" s="296" t="s">
        <v>1531</v>
      </c>
      <c r="ICF9" s="544" t="s">
        <v>1530</v>
      </c>
      <c r="ICG9" s="544"/>
      <c r="ICH9" s="544"/>
      <c r="ICI9" s="544"/>
      <c r="ICJ9" s="297" t="s">
        <v>186</v>
      </c>
      <c r="ICK9" s="182">
        <v>1</v>
      </c>
      <c r="ICL9" s="182">
        <v>167.32</v>
      </c>
      <c r="ICM9" s="296" t="s">
        <v>1531</v>
      </c>
      <c r="ICN9" s="544" t="s">
        <v>1530</v>
      </c>
      <c r="ICO9" s="544"/>
      <c r="ICP9" s="544"/>
      <c r="ICQ9" s="544"/>
      <c r="ICR9" s="297" t="s">
        <v>186</v>
      </c>
      <c r="ICS9" s="182">
        <v>1</v>
      </c>
      <c r="ICT9" s="182">
        <v>167.32</v>
      </c>
      <c r="ICU9" s="296" t="s">
        <v>1531</v>
      </c>
      <c r="ICV9" s="544" t="s">
        <v>1530</v>
      </c>
      <c r="ICW9" s="544"/>
      <c r="ICX9" s="544"/>
      <c r="ICY9" s="544"/>
      <c r="ICZ9" s="297" t="s">
        <v>186</v>
      </c>
      <c r="IDA9" s="182">
        <v>1</v>
      </c>
      <c r="IDB9" s="182">
        <v>167.32</v>
      </c>
      <c r="IDC9" s="296" t="s">
        <v>1531</v>
      </c>
      <c r="IDD9" s="544" t="s">
        <v>1530</v>
      </c>
      <c r="IDE9" s="544"/>
      <c r="IDF9" s="544"/>
      <c r="IDG9" s="544"/>
      <c r="IDH9" s="297" t="s">
        <v>186</v>
      </c>
      <c r="IDI9" s="182">
        <v>1</v>
      </c>
      <c r="IDJ9" s="182">
        <v>167.32</v>
      </c>
      <c r="IDK9" s="296" t="s">
        <v>1531</v>
      </c>
      <c r="IDL9" s="544" t="s">
        <v>1530</v>
      </c>
      <c r="IDM9" s="544"/>
      <c r="IDN9" s="544"/>
      <c r="IDO9" s="544"/>
      <c r="IDP9" s="297" t="s">
        <v>186</v>
      </c>
      <c r="IDQ9" s="182">
        <v>1</v>
      </c>
      <c r="IDR9" s="182">
        <v>167.32</v>
      </c>
      <c r="IDS9" s="296" t="s">
        <v>1531</v>
      </c>
      <c r="IDT9" s="544" t="s">
        <v>1530</v>
      </c>
      <c r="IDU9" s="544"/>
      <c r="IDV9" s="544"/>
      <c r="IDW9" s="544"/>
      <c r="IDX9" s="297" t="s">
        <v>186</v>
      </c>
      <c r="IDY9" s="182">
        <v>1</v>
      </c>
      <c r="IDZ9" s="182">
        <v>167.32</v>
      </c>
      <c r="IEA9" s="296" t="s">
        <v>1531</v>
      </c>
      <c r="IEB9" s="544" t="s">
        <v>1530</v>
      </c>
      <c r="IEC9" s="544"/>
      <c r="IED9" s="544"/>
      <c r="IEE9" s="544"/>
      <c r="IEF9" s="297" t="s">
        <v>186</v>
      </c>
      <c r="IEG9" s="182">
        <v>1</v>
      </c>
      <c r="IEH9" s="182">
        <v>167.32</v>
      </c>
      <c r="IEI9" s="296" t="s">
        <v>1531</v>
      </c>
      <c r="IEJ9" s="544" t="s">
        <v>1530</v>
      </c>
      <c r="IEK9" s="544"/>
      <c r="IEL9" s="544"/>
      <c r="IEM9" s="544"/>
      <c r="IEN9" s="297" t="s">
        <v>186</v>
      </c>
      <c r="IEO9" s="182">
        <v>1</v>
      </c>
      <c r="IEP9" s="182">
        <v>167.32</v>
      </c>
      <c r="IEQ9" s="296" t="s">
        <v>1531</v>
      </c>
      <c r="IER9" s="544" t="s">
        <v>1530</v>
      </c>
      <c r="IES9" s="544"/>
      <c r="IET9" s="544"/>
      <c r="IEU9" s="544"/>
      <c r="IEV9" s="297" t="s">
        <v>186</v>
      </c>
      <c r="IEW9" s="182">
        <v>1</v>
      </c>
      <c r="IEX9" s="182">
        <v>167.32</v>
      </c>
      <c r="IEY9" s="296" t="s">
        <v>1531</v>
      </c>
      <c r="IEZ9" s="544" t="s">
        <v>1530</v>
      </c>
      <c r="IFA9" s="544"/>
      <c r="IFB9" s="544"/>
      <c r="IFC9" s="544"/>
      <c r="IFD9" s="297" t="s">
        <v>186</v>
      </c>
      <c r="IFE9" s="182">
        <v>1</v>
      </c>
      <c r="IFF9" s="182">
        <v>167.32</v>
      </c>
      <c r="IFG9" s="296" t="s">
        <v>1531</v>
      </c>
      <c r="IFH9" s="544" t="s">
        <v>1530</v>
      </c>
      <c r="IFI9" s="544"/>
      <c r="IFJ9" s="544"/>
      <c r="IFK9" s="544"/>
      <c r="IFL9" s="297" t="s">
        <v>186</v>
      </c>
      <c r="IFM9" s="182">
        <v>1</v>
      </c>
      <c r="IFN9" s="182">
        <v>167.32</v>
      </c>
      <c r="IFO9" s="296" t="s">
        <v>1531</v>
      </c>
      <c r="IFP9" s="544" t="s">
        <v>1530</v>
      </c>
      <c r="IFQ9" s="544"/>
      <c r="IFR9" s="544"/>
      <c r="IFS9" s="544"/>
      <c r="IFT9" s="297" t="s">
        <v>186</v>
      </c>
      <c r="IFU9" s="182">
        <v>1</v>
      </c>
      <c r="IFV9" s="182">
        <v>167.32</v>
      </c>
      <c r="IFW9" s="296" t="s">
        <v>1531</v>
      </c>
      <c r="IFX9" s="544" t="s">
        <v>1530</v>
      </c>
      <c r="IFY9" s="544"/>
      <c r="IFZ9" s="544"/>
      <c r="IGA9" s="544"/>
      <c r="IGB9" s="297" t="s">
        <v>186</v>
      </c>
      <c r="IGC9" s="182">
        <v>1</v>
      </c>
      <c r="IGD9" s="182">
        <v>167.32</v>
      </c>
      <c r="IGE9" s="296" t="s">
        <v>1531</v>
      </c>
      <c r="IGF9" s="544" t="s">
        <v>1530</v>
      </c>
      <c r="IGG9" s="544"/>
      <c r="IGH9" s="544"/>
      <c r="IGI9" s="544"/>
      <c r="IGJ9" s="297" t="s">
        <v>186</v>
      </c>
      <c r="IGK9" s="182">
        <v>1</v>
      </c>
      <c r="IGL9" s="182">
        <v>167.32</v>
      </c>
      <c r="IGM9" s="296" t="s">
        <v>1531</v>
      </c>
      <c r="IGN9" s="544" t="s">
        <v>1530</v>
      </c>
      <c r="IGO9" s="544"/>
      <c r="IGP9" s="544"/>
      <c r="IGQ9" s="544"/>
      <c r="IGR9" s="297" t="s">
        <v>186</v>
      </c>
      <c r="IGS9" s="182">
        <v>1</v>
      </c>
      <c r="IGT9" s="182">
        <v>167.32</v>
      </c>
      <c r="IGU9" s="296" t="s">
        <v>1531</v>
      </c>
      <c r="IGV9" s="544" t="s">
        <v>1530</v>
      </c>
      <c r="IGW9" s="544"/>
      <c r="IGX9" s="544"/>
      <c r="IGY9" s="544"/>
      <c r="IGZ9" s="297" t="s">
        <v>186</v>
      </c>
      <c r="IHA9" s="182">
        <v>1</v>
      </c>
      <c r="IHB9" s="182">
        <v>167.32</v>
      </c>
      <c r="IHC9" s="296" t="s">
        <v>1531</v>
      </c>
      <c r="IHD9" s="544" t="s">
        <v>1530</v>
      </c>
      <c r="IHE9" s="544"/>
      <c r="IHF9" s="544"/>
      <c r="IHG9" s="544"/>
      <c r="IHH9" s="297" t="s">
        <v>186</v>
      </c>
      <c r="IHI9" s="182">
        <v>1</v>
      </c>
      <c r="IHJ9" s="182">
        <v>167.32</v>
      </c>
      <c r="IHK9" s="296" t="s">
        <v>1531</v>
      </c>
      <c r="IHL9" s="544" t="s">
        <v>1530</v>
      </c>
      <c r="IHM9" s="544"/>
      <c r="IHN9" s="544"/>
      <c r="IHO9" s="544"/>
      <c r="IHP9" s="297" t="s">
        <v>186</v>
      </c>
      <c r="IHQ9" s="182">
        <v>1</v>
      </c>
      <c r="IHR9" s="182">
        <v>167.32</v>
      </c>
      <c r="IHS9" s="296" t="s">
        <v>1531</v>
      </c>
      <c r="IHT9" s="544" t="s">
        <v>1530</v>
      </c>
      <c r="IHU9" s="544"/>
      <c r="IHV9" s="544"/>
      <c r="IHW9" s="544"/>
      <c r="IHX9" s="297" t="s">
        <v>186</v>
      </c>
      <c r="IHY9" s="182">
        <v>1</v>
      </c>
      <c r="IHZ9" s="182">
        <v>167.32</v>
      </c>
      <c r="IIA9" s="296" t="s">
        <v>1531</v>
      </c>
      <c r="IIB9" s="544" t="s">
        <v>1530</v>
      </c>
      <c r="IIC9" s="544"/>
      <c r="IID9" s="544"/>
      <c r="IIE9" s="544"/>
      <c r="IIF9" s="297" t="s">
        <v>186</v>
      </c>
      <c r="IIG9" s="182">
        <v>1</v>
      </c>
      <c r="IIH9" s="182">
        <v>167.32</v>
      </c>
      <c r="III9" s="296" t="s">
        <v>1531</v>
      </c>
      <c r="IIJ9" s="544" t="s">
        <v>1530</v>
      </c>
      <c r="IIK9" s="544"/>
      <c r="IIL9" s="544"/>
      <c r="IIM9" s="544"/>
      <c r="IIN9" s="297" t="s">
        <v>186</v>
      </c>
      <c r="IIO9" s="182">
        <v>1</v>
      </c>
      <c r="IIP9" s="182">
        <v>167.32</v>
      </c>
      <c r="IIQ9" s="296" t="s">
        <v>1531</v>
      </c>
      <c r="IIR9" s="544" t="s">
        <v>1530</v>
      </c>
      <c r="IIS9" s="544"/>
      <c r="IIT9" s="544"/>
      <c r="IIU9" s="544"/>
      <c r="IIV9" s="297" t="s">
        <v>186</v>
      </c>
      <c r="IIW9" s="182">
        <v>1</v>
      </c>
      <c r="IIX9" s="182">
        <v>167.32</v>
      </c>
      <c r="IIY9" s="296" t="s">
        <v>1531</v>
      </c>
      <c r="IIZ9" s="544" t="s">
        <v>1530</v>
      </c>
      <c r="IJA9" s="544"/>
      <c r="IJB9" s="544"/>
      <c r="IJC9" s="544"/>
      <c r="IJD9" s="297" t="s">
        <v>186</v>
      </c>
      <c r="IJE9" s="182">
        <v>1</v>
      </c>
      <c r="IJF9" s="182">
        <v>167.32</v>
      </c>
      <c r="IJG9" s="296" t="s">
        <v>1531</v>
      </c>
      <c r="IJH9" s="544" t="s">
        <v>1530</v>
      </c>
      <c r="IJI9" s="544"/>
      <c r="IJJ9" s="544"/>
      <c r="IJK9" s="544"/>
      <c r="IJL9" s="297" t="s">
        <v>186</v>
      </c>
      <c r="IJM9" s="182">
        <v>1</v>
      </c>
      <c r="IJN9" s="182">
        <v>167.32</v>
      </c>
      <c r="IJO9" s="296" t="s">
        <v>1531</v>
      </c>
      <c r="IJP9" s="544" t="s">
        <v>1530</v>
      </c>
      <c r="IJQ9" s="544"/>
      <c r="IJR9" s="544"/>
      <c r="IJS9" s="544"/>
      <c r="IJT9" s="297" t="s">
        <v>186</v>
      </c>
      <c r="IJU9" s="182">
        <v>1</v>
      </c>
      <c r="IJV9" s="182">
        <v>167.32</v>
      </c>
      <c r="IJW9" s="296" t="s">
        <v>1531</v>
      </c>
      <c r="IJX9" s="544" t="s">
        <v>1530</v>
      </c>
      <c r="IJY9" s="544"/>
      <c r="IJZ9" s="544"/>
      <c r="IKA9" s="544"/>
      <c r="IKB9" s="297" t="s">
        <v>186</v>
      </c>
      <c r="IKC9" s="182">
        <v>1</v>
      </c>
      <c r="IKD9" s="182">
        <v>167.32</v>
      </c>
      <c r="IKE9" s="296" t="s">
        <v>1531</v>
      </c>
      <c r="IKF9" s="544" t="s">
        <v>1530</v>
      </c>
      <c r="IKG9" s="544"/>
      <c r="IKH9" s="544"/>
      <c r="IKI9" s="544"/>
      <c r="IKJ9" s="297" t="s">
        <v>186</v>
      </c>
      <c r="IKK9" s="182">
        <v>1</v>
      </c>
      <c r="IKL9" s="182">
        <v>167.32</v>
      </c>
      <c r="IKM9" s="296" t="s">
        <v>1531</v>
      </c>
      <c r="IKN9" s="544" t="s">
        <v>1530</v>
      </c>
      <c r="IKO9" s="544"/>
      <c r="IKP9" s="544"/>
      <c r="IKQ9" s="544"/>
      <c r="IKR9" s="297" t="s">
        <v>186</v>
      </c>
      <c r="IKS9" s="182">
        <v>1</v>
      </c>
      <c r="IKT9" s="182">
        <v>167.32</v>
      </c>
      <c r="IKU9" s="296" t="s">
        <v>1531</v>
      </c>
      <c r="IKV9" s="544" t="s">
        <v>1530</v>
      </c>
      <c r="IKW9" s="544"/>
      <c r="IKX9" s="544"/>
      <c r="IKY9" s="544"/>
      <c r="IKZ9" s="297" t="s">
        <v>186</v>
      </c>
      <c r="ILA9" s="182">
        <v>1</v>
      </c>
      <c r="ILB9" s="182">
        <v>167.32</v>
      </c>
      <c r="ILC9" s="296" t="s">
        <v>1531</v>
      </c>
      <c r="ILD9" s="544" t="s">
        <v>1530</v>
      </c>
      <c r="ILE9" s="544"/>
      <c r="ILF9" s="544"/>
      <c r="ILG9" s="544"/>
      <c r="ILH9" s="297" t="s">
        <v>186</v>
      </c>
      <c r="ILI9" s="182">
        <v>1</v>
      </c>
      <c r="ILJ9" s="182">
        <v>167.32</v>
      </c>
      <c r="ILK9" s="296" t="s">
        <v>1531</v>
      </c>
      <c r="ILL9" s="544" t="s">
        <v>1530</v>
      </c>
      <c r="ILM9" s="544"/>
      <c r="ILN9" s="544"/>
      <c r="ILO9" s="544"/>
      <c r="ILP9" s="297" t="s">
        <v>186</v>
      </c>
      <c r="ILQ9" s="182">
        <v>1</v>
      </c>
      <c r="ILR9" s="182">
        <v>167.32</v>
      </c>
      <c r="ILS9" s="296" t="s">
        <v>1531</v>
      </c>
      <c r="ILT9" s="544" t="s">
        <v>1530</v>
      </c>
      <c r="ILU9" s="544"/>
      <c r="ILV9" s="544"/>
      <c r="ILW9" s="544"/>
      <c r="ILX9" s="297" t="s">
        <v>186</v>
      </c>
      <c r="ILY9" s="182">
        <v>1</v>
      </c>
      <c r="ILZ9" s="182">
        <v>167.32</v>
      </c>
      <c r="IMA9" s="296" t="s">
        <v>1531</v>
      </c>
      <c r="IMB9" s="544" t="s">
        <v>1530</v>
      </c>
      <c r="IMC9" s="544"/>
      <c r="IMD9" s="544"/>
      <c r="IME9" s="544"/>
      <c r="IMF9" s="297" t="s">
        <v>186</v>
      </c>
      <c r="IMG9" s="182">
        <v>1</v>
      </c>
      <c r="IMH9" s="182">
        <v>167.32</v>
      </c>
      <c r="IMI9" s="296" t="s">
        <v>1531</v>
      </c>
      <c r="IMJ9" s="544" t="s">
        <v>1530</v>
      </c>
      <c r="IMK9" s="544"/>
      <c r="IML9" s="544"/>
      <c r="IMM9" s="544"/>
      <c r="IMN9" s="297" t="s">
        <v>186</v>
      </c>
      <c r="IMO9" s="182">
        <v>1</v>
      </c>
      <c r="IMP9" s="182">
        <v>167.32</v>
      </c>
      <c r="IMQ9" s="296" t="s">
        <v>1531</v>
      </c>
      <c r="IMR9" s="544" t="s">
        <v>1530</v>
      </c>
      <c r="IMS9" s="544"/>
      <c r="IMT9" s="544"/>
      <c r="IMU9" s="544"/>
      <c r="IMV9" s="297" t="s">
        <v>186</v>
      </c>
      <c r="IMW9" s="182">
        <v>1</v>
      </c>
      <c r="IMX9" s="182">
        <v>167.32</v>
      </c>
      <c r="IMY9" s="296" t="s">
        <v>1531</v>
      </c>
      <c r="IMZ9" s="544" t="s">
        <v>1530</v>
      </c>
      <c r="INA9" s="544"/>
      <c r="INB9" s="544"/>
      <c r="INC9" s="544"/>
      <c r="IND9" s="297" t="s">
        <v>186</v>
      </c>
      <c r="INE9" s="182">
        <v>1</v>
      </c>
      <c r="INF9" s="182">
        <v>167.32</v>
      </c>
      <c r="ING9" s="296" t="s">
        <v>1531</v>
      </c>
      <c r="INH9" s="544" t="s">
        <v>1530</v>
      </c>
      <c r="INI9" s="544"/>
      <c r="INJ9" s="544"/>
      <c r="INK9" s="544"/>
      <c r="INL9" s="297" t="s">
        <v>186</v>
      </c>
      <c r="INM9" s="182">
        <v>1</v>
      </c>
      <c r="INN9" s="182">
        <v>167.32</v>
      </c>
      <c r="INO9" s="296" t="s">
        <v>1531</v>
      </c>
      <c r="INP9" s="544" t="s">
        <v>1530</v>
      </c>
      <c r="INQ9" s="544"/>
      <c r="INR9" s="544"/>
      <c r="INS9" s="544"/>
      <c r="INT9" s="297" t="s">
        <v>186</v>
      </c>
      <c r="INU9" s="182">
        <v>1</v>
      </c>
      <c r="INV9" s="182">
        <v>167.32</v>
      </c>
      <c r="INW9" s="296" t="s">
        <v>1531</v>
      </c>
      <c r="INX9" s="544" t="s">
        <v>1530</v>
      </c>
      <c r="INY9" s="544"/>
      <c r="INZ9" s="544"/>
      <c r="IOA9" s="544"/>
      <c r="IOB9" s="297" t="s">
        <v>186</v>
      </c>
      <c r="IOC9" s="182">
        <v>1</v>
      </c>
      <c r="IOD9" s="182">
        <v>167.32</v>
      </c>
      <c r="IOE9" s="296" t="s">
        <v>1531</v>
      </c>
      <c r="IOF9" s="544" t="s">
        <v>1530</v>
      </c>
      <c r="IOG9" s="544"/>
      <c r="IOH9" s="544"/>
      <c r="IOI9" s="544"/>
      <c r="IOJ9" s="297" t="s">
        <v>186</v>
      </c>
      <c r="IOK9" s="182">
        <v>1</v>
      </c>
      <c r="IOL9" s="182">
        <v>167.32</v>
      </c>
      <c r="IOM9" s="296" t="s">
        <v>1531</v>
      </c>
      <c r="ION9" s="544" t="s">
        <v>1530</v>
      </c>
      <c r="IOO9" s="544"/>
      <c r="IOP9" s="544"/>
      <c r="IOQ9" s="544"/>
      <c r="IOR9" s="297" t="s">
        <v>186</v>
      </c>
      <c r="IOS9" s="182">
        <v>1</v>
      </c>
      <c r="IOT9" s="182">
        <v>167.32</v>
      </c>
      <c r="IOU9" s="296" t="s">
        <v>1531</v>
      </c>
      <c r="IOV9" s="544" t="s">
        <v>1530</v>
      </c>
      <c r="IOW9" s="544"/>
      <c r="IOX9" s="544"/>
      <c r="IOY9" s="544"/>
      <c r="IOZ9" s="297" t="s">
        <v>186</v>
      </c>
      <c r="IPA9" s="182">
        <v>1</v>
      </c>
      <c r="IPB9" s="182">
        <v>167.32</v>
      </c>
      <c r="IPC9" s="296" t="s">
        <v>1531</v>
      </c>
      <c r="IPD9" s="544" t="s">
        <v>1530</v>
      </c>
      <c r="IPE9" s="544"/>
      <c r="IPF9" s="544"/>
      <c r="IPG9" s="544"/>
      <c r="IPH9" s="297" t="s">
        <v>186</v>
      </c>
      <c r="IPI9" s="182">
        <v>1</v>
      </c>
      <c r="IPJ9" s="182">
        <v>167.32</v>
      </c>
      <c r="IPK9" s="296" t="s">
        <v>1531</v>
      </c>
      <c r="IPL9" s="544" t="s">
        <v>1530</v>
      </c>
      <c r="IPM9" s="544"/>
      <c r="IPN9" s="544"/>
      <c r="IPO9" s="544"/>
      <c r="IPP9" s="297" t="s">
        <v>186</v>
      </c>
      <c r="IPQ9" s="182">
        <v>1</v>
      </c>
      <c r="IPR9" s="182">
        <v>167.32</v>
      </c>
      <c r="IPS9" s="296" t="s">
        <v>1531</v>
      </c>
      <c r="IPT9" s="544" t="s">
        <v>1530</v>
      </c>
      <c r="IPU9" s="544"/>
      <c r="IPV9" s="544"/>
      <c r="IPW9" s="544"/>
      <c r="IPX9" s="297" t="s">
        <v>186</v>
      </c>
      <c r="IPY9" s="182">
        <v>1</v>
      </c>
      <c r="IPZ9" s="182">
        <v>167.32</v>
      </c>
      <c r="IQA9" s="296" t="s">
        <v>1531</v>
      </c>
      <c r="IQB9" s="544" t="s">
        <v>1530</v>
      </c>
      <c r="IQC9" s="544"/>
      <c r="IQD9" s="544"/>
      <c r="IQE9" s="544"/>
      <c r="IQF9" s="297" t="s">
        <v>186</v>
      </c>
      <c r="IQG9" s="182">
        <v>1</v>
      </c>
      <c r="IQH9" s="182">
        <v>167.32</v>
      </c>
      <c r="IQI9" s="296" t="s">
        <v>1531</v>
      </c>
      <c r="IQJ9" s="544" t="s">
        <v>1530</v>
      </c>
      <c r="IQK9" s="544"/>
      <c r="IQL9" s="544"/>
      <c r="IQM9" s="544"/>
      <c r="IQN9" s="297" t="s">
        <v>186</v>
      </c>
      <c r="IQO9" s="182">
        <v>1</v>
      </c>
      <c r="IQP9" s="182">
        <v>167.32</v>
      </c>
      <c r="IQQ9" s="296" t="s">
        <v>1531</v>
      </c>
      <c r="IQR9" s="544" t="s">
        <v>1530</v>
      </c>
      <c r="IQS9" s="544"/>
      <c r="IQT9" s="544"/>
      <c r="IQU9" s="544"/>
      <c r="IQV9" s="297" t="s">
        <v>186</v>
      </c>
      <c r="IQW9" s="182">
        <v>1</v>
      </c>
      <c r="IQX9" s="182">
        <v>167.32</v>
      </c>
      <c r="IQY9" s="296" t="s">
        <v>1531</v>
      </c>
      <c r="IQZ9" s="544" t="s">
        <v>1530</v>
      </c>
      <c r="IRA9" s="544"/>
      <c r="IRB9" s="544"/>
      <c r="IRC9" s="544"/>
      <c r="IRD9" s="297" t="s">
        <v>186</v>
      </c>
      <c r="IRE9" s="182">
        <v>1</v>
      </c>
      <c r="IRF9" s="182">
        <v>167.32</v>
      </c>
      <c r="IRG9" s="296" t="s">
        <v>1531</v>
      </c>
      <c r="IRH9" s="544" t="s">
        <v>1530</v>
      </c>
      <c r="IRI9" s="544"/>
      <c r="IRJ9" s="544"/>
      <c r="IRK9" s="544"/>
      <c r="IRL9" s="297" t="s">
        <v>186</v>
      </c>
      <c r="IRM9" s="182">
        <v>1</v>
      </c>
      <c r="IRN9" s="182">
        <v>167.32</v>
      </c>
      <c r="IRO9" s="296" t="s">
        <v>1531</v>
      </c>
      <c r="IRP9" s="544" t="s">
        <v>1530</v>
      </c>
      <c r="IRQ9" s="544"/>
      <c r="IRR9" s="544"/>
      <c r="IRS9" s="544"/>
      <c r="IRT9" s="297" t="s">
        <v>186</v>
      </c>
      <c r="IRU9" s="182">
        <v>1</v>
      </c>
      <c r="IRV9" s="182">
        <v>167.32</v>
      </c>
      <c r="IRW9" s="296" t="s">
        <v>1531</v>
      </c>
      <c r="IRX9" s="544" t="s">
        <v>1530</v>
      </c>
      <c r="IRY9" s="544"/>
      <c r="IRZ9" s="544"/>
      <c r="ISA9" s="544"/>
      <c r="ISB9" s="297" t="s">
        <v>186</v>
      </c>
      <c r="ISC9" s="182">
        <v>1</v>
      </c>
      <c r="ISD9" s="182">
        <v>167.32</v>
      </c>
      <c r="ISE9" s="296" t="s">
        <v>1531</v>
      </c>
      <c r="ISF9" s="544" t="s">
        <v>1530</v>
      </c>
      <c r="ISG9" s="544"/>
      <c r="ISH9" s="544"/>
      <c r="ISI9" s="544"/>
      <c r="ISJ9" s="297" t="s">
        <v>186</v>
      </c>
      <c r="ISK9" s="182">
        <v>1</v>
      </c>
      <c r="ISL9" s="182">
        <v>167.32</v>
      </c>
      <c r="ISM9" s="296" t="s">
        <v>1531</v>
      </c>
      <c r="ISN9" s="544" t="s">
        <v>1530</v>
      </c>
      <c r="ISO9" s="544"/>
      <c r="ISP9" s="544"/>
      <c r="ISQ9" s="544"/>
      <c r="ISR9" s="297" t="s">
        <v>186</v>
      </c>
      <c r="ISS9" s="182">
        <v>1</v>
      </c>
      <c r="IST9" s="182">
        <v>167.32</v>
      </c>
      <c r="ISU9" s="296" t="s">
        <v>1531</v>
      </c>
      <c r="ISV9" s="544" t="s">
        <v>1530</v>
      </c>
      <c r="ISW9" s="544"/>
      <c r="ISX9" s="544"/>
      <c r="ISY9" s="544"/>
      <c r="ISZ9" s="297" t="s">
        <v>186</v>
      </c>
      <c r="ITA9" s="182">
        <v>1</v>
      </c>
      <c r="ITB9" s="182">
        <v>167.32</v>
      </c>
      <c r="ITC9" s="296" t="s">
        <v>1531</v>
      </c>
      <c r="ITD9" s="544" t="s">
        <v>1530</v>
      </c>
      <c r="ITE9" s="544"/>
      <c r="ITF9" s="544"/>
      <c r="ITG9" s="544"/>
      <c r="ITH9" s="297" t="s">
        <v>186</v>
      </c>
      <c r="ITI9" s="182">
        <v>1</v>
      </c>
      <c r="ITJ9" s="182">
        <v>167.32</v>
      </c>
      <c r="ITK9" s="296" t="s">
        <v>1531</v>
      </c>
      <c r="ITL9" s="544" t="s">
        <v>1530</v>
      </c>
      <c r="ITM9" s="544"/>
      <c r="ITN9" s="544"/>
      <c r="ITO9" s="544"/>
      <c r="ITP9" s="297" t="s">
        <v>186</v>
      </c>
      <c r="ITQ9" s="182">
        <v>1</v>
      </c>
      <c r="ITR9" s="182">
        <v>167.32</v>
      </c>
      <c r="ITS9" s="296" t="s">
        <v>1531</v>
      </c>
      <c r="ITT9" s="544" t="s">
        <v>1530</v>
      </c>
      <c r="ITU9" s="544"/>
      <c r="ITV9" s="544"/>
      <c r="ITW9" s="544"/>
      <c r="ITX9" s="297" t="s">
        <v>186</v>
      </c>
      <c r="ITY9" s="182">
        <v>1</v>
      </c>
      <c r="ITZ9" s="182">
        <v>167.32</v>
      </c>
      <c r="IUA9" s="296" t="s">
        <v>1531</v>
      </c>
      <c r="IUB9" s="544" t="s">
        <v>1530</v>
      </c>
      <c r="IUC9" s="544"/>
      <c r="IUD9" s="544"/>
      <c r="IUE9" s="544"/>
      <c r="IUF9" s="297" t="s">
        <v>186</v>
      </c>
      <c r="IUG9" s="182">
        <v>1</v>
      </c>
      <c r="IUH9" s="182">
        <v>167.32</v>
      </c>
      <c r="IUI9" s="296" t="s">
        <v>1531</v>
      </c>
      <c r="IUJ9" s="544" t="s">
        <v>1530</v>
      </c>
      <c r="IUK9" s="544"/>
      <c r="IUL9" s="544"/>
      <c r="IUM9" s="544"/>
      <c r="IUN9" s="297" t="s">
        <v>186</v>
      </c>
      <c r="IUO9" s="182">
        <v>1</v>
      </c>
      <c r="IUP9" s="182">
        <v>167.32</v>
      </c>
      <c r="IUQ9" s="296" t="s">
        <v>1531</v>
      </c>
      <c r="IUR9" s="544" t="s">
        <v>1530</v>
      </c>
      <c r="IUS9" s="544"/>
      <c r="IUT9" s="544"/>
      <c r="IUU9" s="544"/>
      <c r="IUV9" s="297" t="s">
        <v>186</v>
      </c>
      <c r="IUW9" s="182">
        <v>1</v>
      </c>
      <c r="IUX9" s="182">
        <v>167.32</v>
      </c>
      <c r="IUY9" s="296" t="s">
        <v>1531</v>
      </c>
      <c r="IUZ9" s="544" t="s">
        <v>1530</v>
      </c>
      <c r="IVA9" s="544"/>
      <c r="IVB9" s="544"/>
      <c r="IVC9" s="544"/>
      <c r="IVD9" s="297" t="s">
        <v>186</v>
      </c>
      <c r="IVE9" s="182">
        <v>1</v>
      </c>
      <c r="IVF9" s="182">
        <v>167.32</v>
      </c>
      <c r="IVG9" s="296" t="s">
        <v>1531</v>
      </c>
      <c r="IVH9" s="544" t="s">
        <v>1530</v>
      </c>
      <c r="IVI9" s="544"/>
      <c r="IVJ9" s="544"/>
      <c r="IVK9" s="544"/>
      <c r="IVL9" s="297" t="s">
        <v>186</v>
      </c>
      <c r="IVM9" s="182">
        <v>1</v>
      </c>
      <c r="IVN9" s="182">
        <v>167.32</v>
      </c>
      <c r="IVO9" s="296" t="s">
        <v>1531</v>
      </c>
      <c r="IVP9" s="544" t="s">
        <v>1530</v>
      </c>
      <c r="IVQ9" s="544"/>
      <c r="IVR9" s="544"/>
      <c r="IVS9" s="544"/>
      <c r="IVT9" s="297" t="s">
        <v>186</v>
      </c>
      <c r="IVU9" s="182">
        <v>1</v>
      </c>
      <c r="IVV9" s="182">
        <v>167.32</v>
      </c>
      <c r="IVW9" s="296" t="s">
        <v>1531</v>
      </c>
      <c r="IVX9" s="544" t="s">
        <v>1530</v>
      </c>
      <c r="IVY9" s="544"/>
      <c r="IVZ9" s="544"/>
      <c r="IWA9" s="544"/>
      <c r="IWB9" s="297" t="s">
        <v>186</v>
      </c>
      <c r="IWC9" s="182">
        <v>1</v>
      </c>
      <c r="IWD9" s="182">
        <v>167.32</v>
      </c>
      <c r="IWE9" s="296" t="s">
        <v>1531</v>
      </c>
      <c r="IWF9" s="544" t="s">
        <v>1530</v>
      </c>
      <c r="IWG9" s="544"/>
      <c r="IWH9" s="544"/>
      <c r="IWI9" s="544"/>
      <c r="IWJ9" s="297" t="s">
        <v>186</v>
      </c>
      <c r="IWK9" s="182">
        <v>1</v>
      </c>
      <c r="IWL9" s="182">
        <v>167.32</v>
      </c>
      <c r="IWM9" s="296" t="s">
        <v>1531</v>
      </c>
      <c r="IWN9" s="544" t="s">
        <v>1530</v>
      </c>
      <c r="IWO9" s="544"/>
      <c r="IWP9" s="544"/>
      <c r="IWQ9" s="544"/>
      <c r="IWR9" s="297" t="s">
        <v>186</v>
      </c>
      <c r="IWS9" s="182">
        <v>1</v>
      </c>
      <c r="IWT9" s="182">
        <v>167.32</v>
      </c>
      <c r="IWU9" s="296" t="s">
        <v>1531</v>
      </c>
      <c r="IWV9" s="544" t="s">
        <v>1530</v>
      </c>
      <c r="IWW9" s="544"/>
      <c r="IWX9" s="544"/>
      <c r="IWY9" s="544"/>
      <c r="IWZ9" s="297" t="s">
        <v>186</v>
      </c>
      <c r="IXA9" s="182">
        <v>1</v>
      </c>
      <c r="IXB9" s="182">
        <v>167.32</v>
      </c>
      <c r="IXC9" s="296" t="s">
        <v>1531</v>
      </c>
      <c r="IXD9" s="544" t="s">
        <v>1530</v>
      </c>
      <c r="IXE9" s="544"/>
      <c r="IXF9" s="544"/>
      <c r="IXG9" s="544"/>
      <c r="IXH9" s="297" t="s">
        <v>186</v>
      </c>
      <c r="IXI9" s="182">
        <v>1</v>
      </c>
      <c r="IXJ9" s="182">
        <v>167.32</v>
      </c>
      <c r="IXK9" s="296" t="s">
        <v>1531</v>
      </c>
      <c r="IXL9" s="544" t="s">
        <v>1530</v>
      </c>
      <c r="IXM9" s="544"/>
      <c r="IXN9" s="544"/>
      <c r="IXO9" s="544"/>
      <c r="IXP9" s="297" t="s">
        <v>186</v>
      </c>
      <c r="IXQ9" s="182">
        <v>1</v>
      </c>
      <c r="IXR9" s="182">
        <v>167.32</v>
      </c>
      <c r="IXS9" s="296" t="s">
        <v>1531</v>
      </c>
      <c r="IXT9" s="544" t="s">
        <v>1530</v>
      </c>
      <c r="IXU9" s="544"/>
      <c r="IXV9" s="544"/>
      <c r="IXW9" s="544"/>
      <c r="IXX9" s="297" t="s">
        <v>186</v>
      </c>
      <c r="IXY9" s="182">
        <v>1</v>
      </c>
      <c r="IXZ9" s="182">
        <v>167.32</v>
      </c>
      <c r="IYA9" s="296" t="s">
        <v>1531</v>
      </c>
      <c r="IYB9" s="544" t="s">
        <v>1530</v>
      </c>
      <c r="IYC9" s="544"/>
      <c r="IYD9" s="544"/>
      <c r="IYE9" s="544"/>
      <c r="IYF9" s="297" t="s">
        <v>186</v>
      </c>
      <c r="IYG9" s="182">
        <v>1</v>
      </c>
      <c r="IYH9" s="182">
        <v>167.32</v>
      </c>
      <c r="IYI9" s="296" t="s">
        <v>1531</v>
      </c>
      <c r="IYJ9" s="544" t="s">
        <v>1530</v>
      </c>
      <c r="IYK9" s="544"/>
      <c r="IYL9" s="544"/>
      <c r="IYM9" s="544"/>
      <c r="IYN9" s="297" t="s">
        <v>186</v>
      </c>
      <c r="IYO9" s="182">
        <v>1</v>
      </c>
      <c r="IYP9" s="182">
        <v>167.32</v>
      </c>
      <c r="IYQ9" s="296" t="s">
        <v>1531</v>
      </c>
      <c r="IYR9" s="544" t="s">
        <v>1530</v>
      </c>
      <c r="IYS9" s="544"/>
      <c r="IYT9" s="544"/>
      <c r="IYU9" s="544"/>
      <c r="IYV9" s="297" t="s">
        <v>186</v>
      </c>
      <c r="IYW9" s="182">
        <v>1</v>
      </c>
      <c r="IYX9" s="182">
        <v>167.32</v>
      </c>
      <c r="IYY9" s="296" t="s">
        <v>1531</v>
      </c>
      <c r="IYZ9" s="544" t="s">
        <v>1530</v>
      </c>
      <c r="IZA9" s="544"/>
      <c r="IZB9" s="544"/>
      <c r="IZC9" s="544"/>
      <c r="IZD9" s="297" t="s">
        <v>186</v>
      </c>
      <c r="IZE9" s="182">
        <v>1</v>
      </c>
      <c r="IZF9" s="182">
        <v>167.32</v>
      </c>
      <c r="IZG9" s="296" t="s">
        <v>1531</v>
      </c>
      <c r="IZH9" s="544" t="s">
        <v>1530</v>
      </c>
      <c r="IZI9" s="544"/>
      <c r="IZJ9" s="544"/>
      <c r="IZK9" s="544"/>
      <c r="IZL9" s="297" t="s">
        <v>186</v>
      </c>
      <c r="IZM9" s="182">
        <v>1</v>
      </c>
      <c r="IZN9" s="182">
        <v>167.32</v>
      </c>
      <c r="IZO9" s="296" t="s">
        <v>1531</v>
      </c>
      <c r="IZP9" s="544" t="s">
        <v>1530</v>
      </c>
      <c r="IZQ9" s="544"/>
      <c r="IZR9" s="544"/>
      <c r="IZS9" s="544"/>
      <c r="IZT9" s="297" t="s">
        <v>186</v>
      </c>
      <c r="IZU9" s="182">
        <v>1</v>
      </c>
      <c r="IZV9" s="182">
        <v>167.32</v>
      </c>
      <c r="IZW9" s="296" t="s">
        <v>1531</v>
      </c>
      <c r="IZX9" s="544" t="s">
        <v>1530</v>
      </c>
      <c r="IZY9" s="544"/>
      <c r="IZZ9" s="544"/>
      <c r="JAA9" s="544"/>
      <c r="JAB9" s="297" t="s">
        <v>186</v>
      </c>
      <c r="JAC9" s="182">
        <v>1</v>
      </c>
      <c r="JAD9" s="182">
        <v>167.32</v>
      </c>
      <c r="JAE9" s="296" t="s">
        <v>1531</v>
      </c>
      <c r="JAF9" s="544" t="s">
        <v>1530</v>
      </c>
      <c r="JAG9" s="544"/>
      <c r="JAH9" s="544"/>
      <c r="JAI9" s="544"/>
      <c r="JAJ9" s="297" t="s">
        <v>186</v>
      </c>
      <c r="JAK9" s="182">
        <v>1</v>
      </c>
      <c r="JAL9" s="182">
        <v>167.32</v>
      </c>
      <c r="JAM9" s="296" t="s">
        <v>1531</v>
      </c>
      <c r="JAN9" s="544" t="s">
        <v>1530</v>
      </c>
      <c r="JAO9" s="544"/>
      <c r="JAP9" s="544"/>
      <c r="JAQ9" s="544"/>
      <c r="JAR9" s="297" t="s">
        <v>186</v>
      </c>
      <c r="JAS9" s="182">
        <v>1</v>
      </c>
      <c r="JAT9" s="182">
        <v>167.32</v>
      </c>
      <c r="JAU9" s="296" t="s">
        <v>1531</v>
      </c>
      <c r="JAV9" s="544" t="s">
        <v>1530</v>
      </c>
      <c r="JAW9" s="544"/>
      <c r="JAX9" s="544"/>
      <c r="JAY9" s="544"/>
      <c r="JAZ9" s="297" t="s">
        <v>186</v>
      </c>
      <c r="JBA9" s="182">
        <v>1</v>
      </c>
      <c r="JBB9" s="182">
        <v>167.32</v>
      </c>
      <c r="JBC9" s="296" t="s">
        <v>1531</v>
      </c>
      <c r="JBD9" s="544" t="s">
        <v>1530</v>
      </c>
      <c r="JBE9" s="544"/>
      <c r="JBF9" s="544"/>
      <c r="JBG9" s="544"/>
      <c r="JBH9" s="297" t="s">
        <v>186</v>
      </c>
      <c r="JBI9" s="182">
        <v>1</v>
      </c>
      <c r="JBJ9" s="182">
        <v>167.32</v>
      </c>
      <c r="JBK9" s="296" t="s">
        <v>1531</v>
      </c>
      <c r="JBL9" s="544" t="s">
        <v>1530</v>
      </c>
      <c r="JBM9" s="544"/>
      <c r="JBN9" s="544"/>
      <c r="JBO9" s="544"/>
      <c r="JBP9" s="297" t="s">
        <v>186</v>
      </c>
      <c r="JBQ9" s="182">
        <v>1</v>
      </c>
      <c r="JBR9" s="182">
        <v>167.32</v>
      </c>
      <c r="JBS9" s="296" t="s">
        <v>1531</v>
      </c>
      <c r="JBT9" s="544" t="s">
        <v>1530</v>
      </c>
      <c r="JBU9" s="544"/>
      <c r="JBV9" s="544"/>
      <c r="JBW9" s="544"/>
      <c r="JBX9" s="297" t="s">
        <v>186</v>
      </c>
      <c r="JBY9" s="182">
        <v>1</v>
      </c>
      <c r="JBZ9" s="182">
        <v>167.32</v>
      </c>
      <c r="JCA9" s="296" t="s">
        <v>1531</v>
      </c>
      <c r="JCB9" s="544" t="s">
        <v>1530</v>
      </c>
      <c r="JCC9" s="544"/>
      <c r="JCD9" s="544"/>
      <c r="JCE9" s="544"/>
      <c r="JCF9" s="297" t="s">
        <v>186</v>
      </c>
      <c r="JCG9" s="182">
        <v>1</v>
      </c>
      <c r="JCH9" s="182">
        <v>167.32</v>
      </c>
      <c r="JCI9" s="296" t="s">
        <v>1531</v>
      </c>
      <c r="JCJ9" s="544" t="s">
        <v>1530</v>
      </c>
      <c r="JCK9" s="544"/>
      <c r="JCL9" s="544"/>
      <c r="JCM9" s="544"/>
      <c r="JCN9" s="297" t="s">
        <v>186</v>
      </c>
      <c r="JCO9" s="182">
        <v>1</v>
      </c>
      <c r="JCP9" s="182">
        <v>167.32</v>
      </c>
      <c r="JCQ9" s="296" t="s">
        <v>1531</v>
      </c>
      <c r="JCR9" s="544" t="s">
        <v>1530</v>
      </c>
      <c r="JCS9" s="544"/>
      <c r="JCT9" s="544"/>
      <c r="JCU9" s="544"/>
      <c r="JCV9" s="297" t="s">
        <v>186</v>
      </c>
      <c r="JCW9" s="182">
        <v>1</v>
      </c>
      <c r="JCX9" s="182">
        <v>167.32</v>
      </c>
      <c r="JCY9" s="296" t="s">
        <v>1531</v>
      </c>
      <c r="JCZ9" s="544" t="s">
        <v>1530</v>
      </c>
      <c r="JDA9" s="544"/>
      <c r="JDB9" s="544"/>
      <c r="JDC9" s="544"/>
      <c r="JDD9" s="297" t="s">
        <v>186</v>
      </c>
      <c r="JDE9" s="182">
        <v>1</v>
      </c>
      <c r="JDF9" s="182">
        <v>167.32</v>
      </c>
      <c r="JDG9" s="296" t="s">
        <v>1531</v>
      </c>
      <c r="JDH9" s="544" t="s">
        <v>1530</v>
      </c>
      <c r="JDI9" s="544"/>
      <c r="JDJ9" s="544"/>
      <c r="JDK9" s="544"/>
      <c r="JDL9" s="297" t="s">
        <v>186</v>
      </c>
      <c r="JDM9" s="182">
        <v>1</v>
      </c>
      <c r="JDN9" s="182">
        <v>167.32</v>
      </c>
      <c r="JDO9" s="296" t="s">
        <v>1531</v>
      </c>
      <c r="JDP9" s="544" t="s">
        <v>1530</v>
      </c>
      <c r="JDQ9" s="544"/>
      <c r="JDR9" s="544"/>
      <c r="JDS9" s="544"/>
      <c r="JDT9" s="297" t="s">
        <v>186</v>
      </c>
      <c r="JDU9" s="182">
        <v>1</v>
      </c>
      <c r="JDV9" s="182">
        <v>167.32</v>
      </c>
      <c r="JDW9" s="296" t="s">
        <v>1531</v>
      </c>
      <c r="JDX9" s="544" t="s">
        <v>1530</v>
      </c>
      <c r="JDY9" s="544"/>
      <c r="JDZ9" s="544"/>
      <c r="JEA9" s="544"/>
      <c r="JEB9" s="297" t="s">
        <v>186</v>
      </c>
      <c r="JEC9" s="182">
        <v>1</v>
      </c>
      <c r="JED9" s="182">
        <v>167.32</v>
      </c>
      <c r="JEE9" s="296" t="s">
        <v>1531</v>
      </c>
      <c r="JEF9" s="544" t="s">
        <v>1530</v>
      </c>
      <c r="JEG9" s="544"/>
      <c r="JEH9" s="544"/>
      <c r="JEI9" s="544"/>
      <c r="JEJ9" s="297" t="s">
        <v>186</v>
      </c>
      <c r="JEK9" s="182">
        <v>1</v>
      </c>
      <c r="JEL9" s="182">
        <v>167.32</v>
      </c>
      <c r="JEM9" s="296" t="s">
        <v>1531</v>
      </c>
      <c r="JEN9" s="544" t="s">
        <v>1530</v>
      </c>
      <c r="JEO9" s="544"/>
      <c r="JEP9" s="544"/>
      <c r="JEQ9" s="544"/>
      <c r="JER9" s="297" t="s">
        <v>186</v>
      </c>
      <c r="JES9" s="182">
        <v>1</v>
      </c>
      <c r="JET9" s="182">
        <v>167.32</v>
      </c>
      <c r="JEU9" s="296" t="s">
        <v>1531</v>
      </c>
      <c r="JEV9" s="544" t="s">
        <v>1530</v>
      </c>
      <c r="JEW9" s="544"/>
      <c r="JEX9" s="544"/>
      <c r="JEY9" s="544"/>
      <c r="JEZ9" s="297" t="s">
        <v>186</v>
      </c>
      <c r="JFA9" s="182">
        <v>1</v>
      </c>
      <c r="JFB9" s="182">
        <v>167.32</v>
      </c>
      <c r="JFC9" s="296" t="s">
        <v>1531</v>
      </c>
      <c r="JFD9" s="544" t="s">
        <v>1530</v>
      </c>
      <c r="JFE9" s="544"/>
      <c r="JFF9" s="544"/>
      <c r="JFG9" s="544"/>
      <c r="JFH9" s="297" t="s">
        <v>186</v>
      </c>
      <c r="JFI9" s="182">
        <v>1</v>
      </c>
      <c r="JFJ9" s="182">
        <v>167.32</v>
      </c>
      <c r="JFK9" s="296" t="s">
        <v>1531</v>
      </c>
      <c r="JFL9" s="544" t="s">
        <v>1530</v>
      </c>
      <c r="JFM9" s="544"/>
      <c r="JFN9" s="544"/>
      <c r="JFO9" s="544"/>
      <c r="JFP9" s="297" t="s">
        <v>186</v>
      </c>
      <c r="JFQ9" s="182">
        <v>1</v>
      </c>
      <c r="JFR9" s="182">
        <v>167.32</v>
      </c>
      <c r="JFS9" s="296" t="s">
        <v>1531</v>
      </c>
      <c r="JFT9" s="544" t="s">
        <v>1530</v>
      </c>
      <c r="JFU9" s="544"/>
      <c r="JFV9" s="544"/>
      <c r="JFW9" s="544"/>
      <c r="JFX9" s="297" t="s">
        <v>186</v>
      </c>
      <c r="JFY9" s="182">
        <v>1</v>
      </c>
      <c r="JFZ9" s="182">
        <v>167.32</v>
      </c>
      <c r="JGA9" s="296" t="s">
        <v>1531</v>
      </c>
      <c r="JGB9" s="544" t="s">
        <v>1530</v>
      </c>
      <c r="JGC9" s="544"/>
      <c r="JGD9" s="544"/>
      <c r="JGE9" s="544"/>
      <c r="JGF9" s="297" t="s">
        <v>186</v>
      </c>
      <c r="JGG9" s="182">
        <v>1</v>
      </c>
      <c r="JGH9" s="182">
        <v>167.32</v>
      </c>
      <c r="JGI9" s="296" t="s">
        <v>1531</v>
      </c>
      <c r="JGJ9" s="544" t="s">
        <v>1530</v>
      </c>
      <c r="JGK9" s="544"/>
      <c r="JGL9" s="544"/>
      <c r="JGM9" s="544"/>
      <c r="JGN9" s="297" t="s">
        <v>186</v>
      </c>
      <c r="JGO9" s="182">
        <v>1</v>
      </c>
      <c r="JGP9" s="182">
        <v>167.32</v>
      </c>
      <c r="JGQ9" s="296" t="s">
        <v>1531</v>
      </c>
      <c r="JGR9" s="544" t="s">
        <v>1530</v>
      </c>
      <c r="JGS9" s="544"/>
      <c r="JGT9" s="544"/>
      <c r="JGU9" s="544"/>
      <c r="JGV9" s="297" t="s">
        <v>186</v>
      </c>
      <c r="JGW9" s="182">
        <v>1</v>
      </c>
      <c r="JGX9" s="182">
        <v>167.32</v>
      </c>
      <c r="JGY9" s="296" t="s">
        <v>1531</v>
      </c>
      <c r="JGZ9" s="544" t="s">
        <v>1530</v>
      </c>
      <c r="JHA9" s="544"/>
      <c r="JHB9" s="544"/>
      <c r="JHC9" s="544"/>
      <c r="JHD9" s="297" t="s">
        <v>186</v>
      </c>
      <c r="JHE9" s="182">
        <v>1</v>
      </c>
      <c r="JHF9" s="182">
        <v>167.32</v>
      </c>
      <c r="JHG9" s="296" t="s">
        <v>1531</v>
      </c>
      <c r="JHH9" s="544" t="s">
        <v>1530</v>
      </c>
      <c r="JHI9" s="544"/>
      <c r="JHJ9" s="544"/>
      <c r="JHK9" s="544"/>
      <c r="JHL9" s="297" t="s">
        <v>186</v>
      </c>
      <c r="JHM9" s="182">
        <v>1</v>
      </c>
      <c r="JHN9" s="182">
        <v>167.32</v>
      </c>
      <c r="JHO9" s="296" t="s">
        <v>1531</v>
      </c>
      <c r="JHP9" s="544" t="s">
        <v>1530</v>
      </c>
      <c r="JHQ9" s="544"/>
      <c r="JHR9" s="544"/>
      <c r="JHS9" s="544"/>
      <c r="JHT9" s="297" t="s">
        <v>186</v>
      </c>
      <c r="JHU9" s="182">
        <v>1</v>
      </c>
      <c r="JHV9" s="182">
        <v>167.32</v>
      </c>
      <c r="JHW9" s="296" t="s">
        <v>1531</v>
      </c>
      <c r="JHX9" s="544" t="s">
        <v>1530</v>
      </c>
      <c r="JHY9" s="544"/>
      <c r="JHZ9" s="544"/>
      <c r="JIA9" s="544"/>
      <c r="JIB9" s="297" t="s">
        <v>186</v>
      </c>
      <c r="JIC9" s="182">
        <v>1</v>
      </c>
      <c r="JID9" s="182">
        <v>167.32</v>
      </c>
      <c r="JIE9" s="296" t="s">
        <v>1531</v>
      </c>
      <c r="JIF9" s="544" t="s">
        <v>1530</v>
      </c>
      <c r="JIG9" s="544"/>
      <c r="JIH9" s="544"/>
      <c r="JII9" s="544"/>
      <c r="JIJ9" s="297" t="s">
        <v>186</v>
      </c>
      <c r="JIK9" s="182">
        <v>1</v>
      </c>
      <c r="JIL9" s="182">
        <v>167.32</v>
      </c>
      <c r="JIM9" s="296" t="s">
        <v>1531</v>
      </c>
      <c r="JIN9" s="544" t="s">
        <v>1530</v>
      </c>
      <c r="JIO9" s="544"/>
      <c r="JIP9" s="544"/>
      <c r="JIQ9" s="544"/>
      <c r="JIR9" s="297" t="s">
        <v>186</v>
      </c>
      <c r="JIS9" s="182">
        <v>1</v>
      </c>
      <c r="JIT9" s="182">
        <v>167.32</v>
      </c>
      <c r="JIU9" s="296" t="s">
        <v>1531</v>
      </c>
      <c r="JIV9" s="544" t="s">
        <v>1530</v>
      </c>
      <c r="JIW9" s="544"/>
      <c r="JIX9" s="544"/>
      <c r="JIY9" s="544"/>
      <c r="JIZ9" s="297" t="s">
        <v>186</v>
      </c>
      <c r="JJA9" s="182">
        <v>1</v>
      </c>
      <c r="JJB9" s="182">
        <v>167.32</v>
      </c>
      <c r="JJC9" s="296" t="s">
        <v>1531</v>
      </c>
      <c r="JJD9" s="544" t="s">
        <v>1530</v>
      </c>
      <c r="JJE9" s="544"/>
      <c r="JJF9" s="544"/>
      <c r="JJG9" s="544"/>
      <c r="JJH9" s="297" t="s">
        <v>186</v>
      </c>
      <c r="JJI9" s="182">
        <v>1</v>
      </c>
      <c r="JJJ9" s="182">
        <v>167.32</v>
      </c>
      <c r="JJK9" s="296" t="s">
        <v>1531</v>
      </c>
      <c r="JJL9" s="544" t="s">
        <v>1530</v>
      </c>
      <c r="JJM9" s="544"/>
      <c r="JJN9" s="544"/>
      <c r="JJO9" s="544"/>
      <c r="JJP9" s="297" t="s">
        <v>186</v>
      </c>
      <c r="JJQ9" s="182">
        <v>1</v>
      </c>
      <c r="JJR9" s="182">
        <v>167.32</v>
      </c>
      <c r="JJS9" s="296" t="s">
        <v>1531</v>
      </c>
      <c r="JJT9" s="544" t="s">
        <v>1530</v>
      </c>
      <c r="JJU9" s="544"/>
      <c r="JJV9" s="544"/>
      <c r="JJW9" s="544"/>
      <c r="JJX9" s="297" t="s">
        <v>186</v>
      </c>
      <c r="JJY9" s="182">
        <v>1</v>
      </c>
      <c r="JJZ9" s="182">
        <v>167.32</v>
      </c>
      <c r="JKA9" s="296" t="s">
        <v>1531</v>
      </c>
      <c r="JKB9" s="544" t="s">
        <v>1530</v>
      </c>
      <c r="JKC9" s="544"/>
      <c r="JKD9" s="544"/>
      <c r="JKE9" s="544"/>
      <c r="JKF9" s="297" t="s">
        <v>186</v>
      </c>
      <c r="JKG9" s="182">
        <v>1</v>
      </c>
      <c r="JKH9" s="182">
        <v>167.32</v>
      </c>
      <c r="JKI9" s="296" t="s">
        <v>1531</v>
      </c>
      <c r="JKJ9" s="544" t="s">
        <v>1530</v>
      </c>
      <c r="JKK9" s="544"/>
      <c r="JKL9" s="544"/>
      <c r="JKM9" s="544"/>
      <c r="JKN9" s="297" t="s">
        <v>186</v>
      </c>
      <c r="JKO9" s="182">
        <v>1</v>
      </c>
      <c r="JKP9" s="182">
        <v>167.32</v>
      </c>
      <c r="JKQ9" s="296" t="s">
        <v>1531</v>
      </c>
      <c r="JKR9" s="544" t="s">
        <v>1530</v>
      </c>
      <c r="JKS9" s="544"/>
      <c r="JKT9" s="544"/>
      <c r="JKU9" s="544"/>
      <c r="JKV9" s="297" t="s">
        <v>186</v>
      </c>
      <c r="JKW9" s="182">
        <v>1</v>
      </c>
      <c r="JKX9" s="182">
        <v>167.32</v>
      </c>
      <c r="JKY9" s="296" t="s">
        <v>1531</v>
      </c>
      <c r="JKZ9" s="544" t="s">
        <v>1530</v>
      </c>
      <c r="JLA9" s="544"/>
      <c r="JLB9" s="544"/>
      <c r="JLC9" s="544"/>
      <c r="JLD9" s="297" t="s">
        <v>186</v>
      </c>
      <c r="JLE9" s="182">
        <v>1</v>
      </c>
      <c r="JLF9" s="182">
        <v>167.32</v>
      </c>
      <c r="JLG9" s="296" t="s">
        <v>1531</v>
      </c>
      <c r="JLH9" s="544" t="s">
        <v>1530</v>
      </c>
      <c r="JLI9" s="544"/>
      <c r="JLJ9" s="544"/>
      <c r="JLK9" s="544"/>
      <c r="JLL9" s="297" t="s">
        <v>186</v>
      </c>
      <c r="JLM9" s="182">
        <v>1</v>
      </c>
      <c r="JLN9" s="182">
        <v>167.32</v>
      </c>
      <c r="JLO9" s="296" t="s">
        <v>1531</v>
      </c>
      <c r="JLP9" s="544" t="s">
        <v>1530</v>
      </c>
      <c r="JLQ9" s="544"/>
      <c r="JLR9" s="544"/>
      <c r="JLS9" s="544"/>
      <c r="JLT9" s="297" t="s">
        <v>186</v>
      </c>
      <c r="JLU9" s="182">
        <v>1</v>
      </c>
      <c r="JLV9" s="182">
        <v>167.32</v>
      </c>
      <c r="JLW9" s="296" t="s">
        <v>1531</v>
      </c>
      <c r="JLX9" s="544" t="s">
        <v>1530</v>
      </c>
      <c r="JLY9" s="544"/>
      <c r="JLZ9" s="544"/>
      <c r="JMA9" s="544"/>
      <c r="JMB9" s="297" t="s">
        <v>186</v>
      </c>
      <c r="JMC9" s="182">
        <v>1</v>
      </c>
      <c r="JMD9" s="182">
        <v>167.32</v>
      </c>
      <c r="JME9" s="296" t="s">
        <v>1531</v>
      </c>
      <c r="JMF9" s="544" t="s">
        <v>1530</v>
      </c>
      <c r="JMG9" s="544"/>
      <c r="JMH9" s="544"/>
      <c r="JMI9" s="544"/>
      <c r="JMJ9" s="297" t="s">
        <v>186</v>
      </c>
      <c r="JMK9" s="182">
        <v>1</v>
      </c>
      <c r="JML9" s="182">
        <v>167.32</v>
      </c>
      <c r="JMM9" s="296" t="s">
        <v>1531</v>
      </c>
      <c r="JMN9" s="544" t="s">
        <v>1530</v>
      </c>
      <c r="JMO9" s="544"/>
      <c r="JMP9" s="544"/>
      <c r="JMQ9" s="544"/>
      <c r="JMR9" s="297" t="s">
        <v>186</v>
      </c>
      <c r="JMS9" s="182">
        <v>1</v>
      </c>
      <c r="JMT9" s="182">
        <v>167.32</v>
      </c>
      <c r="JMU9" s="296" t="s">
        <v>1531</v>
      </c>
      <c r="JMV9" s="544" t="s">
        <v>1530</v>
      </c>
      <c r="JMW9" s="544"/>
      <c r="JMX9" s="544"/>
      <c r="JMY9" s="544"/>
      <c r="JMZ9" s="297" t="s">
        <v>186</v>
      </c>
      <c r="JNA9" s="182">
        <v>1</v>
      </c>
      <c r="JNB9" s="182">
        <v>167.32</v>
      </c>
      <c r="JNC9" s="296" t="s">
        <v>1531</v>
      </c>
      <c r="JND9" s="544" t="s">
        <v>1530</v>
      </c>
      <c r="JNE9" s="544"/>
      <c r="JNF9" s="544"/>
      <c r="JNG9" s="544"/>
      <c r="JNH9" s="297" t="s">
        <v>186</v>
      </c>
      <c r="JNI9" s="182">
        <v>1</v>
      </c>
      <c r="JNJ9" s="182">
        <v>167.32</v>
      </c>
      <c r="JNK9" s="296" t="s">
        <v>1531</v>
      </c>
      <c r="JNL9" s="544" t="s">
        <v>1530</v>
      </c>
      <c r="JNM9" s="544"/>
      <c r="JNN9" s="544"/>
      <c r="JNO9" s="544"/>
      <c r="JNP9" s="297" t="s">
        <v>186</v>
      </c>
      <c r="JNQ9" s="182">
        <v>1</v>
      </c>
      <c r="JNR9" s="182">
        <v>167.32</v>
      </c>
      <c r="JNS9" s="296" t="s">
        <v>1531</v>
      </c>
      <c r="JNT9" s="544" t="s">
        <v>1530</v>
      </c>
      <c r="JNU9" s="544"/>
      <c r="JNV9" s="544"/>
      <c r="JNW9" s="544"/>
      <c r="JNX9" s="297" t="s">
        <v>186</v>
      </c>
      <c r="JNY9" s="182">
        <v>1</v>
      </c>
      <c r="JNZ9" s="182">
        <v>167.32</v>
      </c>
      <c r="JOA9" s="296" t="s">
        <v>1531</v>
      </c>
      <c r="JOB9" s="544" t="s">
        <v>1530</v>
      </c>
      <c r="JOC9" s="544"/>
      <c r="JOD9" s="544"/>
      <c r="JOE9" s="544"/>
      <c r="JOF9" s="297" t="s">
        <v>186</v>
      </c>
      <c r="JOG9" s="182">
        <v>1</v>
      </c>
      <c r="JOH9" s="182">
        <v>167.32</v>
      </c>
      <c r="JOI9" s="296" t="s">
        <v>1531</v>
      </c>
      <c r="JOJ9" s="544" t="s">
        <v>1530</v>
      </c>
      <c r="JOK9" s="544"/>
      <c r="JOL9" s="544"/>
      <c r="JOM9" s="544"/>
      <c r="JON9" s="297" t="s">
        <v>186</v>
      </c>
      <c r="JOO9" s="182">
        <v>1</v>
      </c>
      <c r="JOP9" s="182">
        <v>167.32</v>
      </c>
      <c r="JOQ9" s="296" t="s">
        <v>1531</v>
      </c>
      <c r="JOR9" s="544" t="s">
        <v>1530</v>
      </c>
      <c r="JOS9" s="544"/>
      <c r="JOT9" s="544"/>
      <c r="JOU9" s="544"/>
      <c r="JOV9" s="297" t="s">
        <v>186</v>
      </c>
      <c r="JOW9" s="182">
        <v>1</v>
      </c>
      <c r="JOX9" s="182">
        <v>167.32</v>
      </c>
      <c r="JOY9" s="296" t="s">
        <v>1531</v>
      </c>
      <c r="JOZ9" s="544" t="s">
        <v>1530</v>
      </c>
      <c r="JPA9" s="544"/>
      <c r="JPB9" s="544"/>
      <c r="JPC9" s="544"/>
      <c r="JPD9" s="297" t="s">
        <v>186</v>
      </c>
      <c r="JPE9" s="182">
        <v>1</v>
      </c>
      <c r="JPF9" s="182">
        <v>167.32</v>
      </c>
      <c r="JPG9" s="296" t="s">
        <v>1531</v>
      </c>
      <c r="JPH9" s="544" t="s">
        <v>1530</v>
      </c>
      <c r="JPI9" s="544"/>
      <c r="JPJ9" s="544"/>
      <c r="JPK9" s="544"/>
      <c r="JPL9" s="297" t="s">
        <v>186</v>
      </c>
      <c r="JPM9" s="182">
        <v>1</v>
      </c>
      <c r="JPN9" s="182">
        <v>167.32</v>
      </c>
      <c r="JPO9" s="296" t="s">
        <v>1531</v>
      </c>
      <c r="JPP9" s="544" t="s">
        <v>1530</v>
      </c>
      <c r="JPQ9" s="544"/>
      <c r="JPR9" s="544"/>
      <c r="JPS9" s="544"/>
      <c r="JPT9" s="297" t="s">
        <v>186</v>
      </c>
      <c r="JPU9" s="182">
        <v>1</v>
      </c>
      <c r="JPV9" s="182">
        <v>167.32</v>
      </c>
      <c r="JPW9" s="296" t="s">
        <v>1531</v>
      </c>
      <c r="JPX9" s="544" t="s">
        <v>1530</v>
      </c>
      <c r="JPY9" s="544"/>
      <c r="JPZ9" s="544"/>
      <c r="JQA9" s="544"/>
      <c r="JQB9" s="297" t="s">
        <v>186</v>
      </c>
      <c r="JQC9" s="182">
        <v>1</v>
      </c>
      <c r="JQD9" s="182">
        <v>167.32</v>
      </c>
      <c r="JQE9" s="296" t="s">
        <v>1531</v>
      </c>
      <c r="JQF9" s="544" t="s">
        <v>1530</v>
      </c>
      <c r="JQG9" s="544"/>
      <c r="JQH9" s="544"/>
      <c r="JQI9" s="544"/>
      <c r="JQJ9" s="297" t="s">
        <v>186</v>
      </c>
      <c r="JQK9" s="182">
        <v>1</v>
      </c>
      <c r="JQL9" s="182">
        <v>167.32</v>
      </c>
      <c r="JQM9" s="296" t="s">
        <v>1531</v>
      </c>
      <c r="JQN9" s="544" t="s">
        <v>1530</v>
      </c>
      <c r="JQO9" s="544"/>
      <c r="JQP9" s="544"/>
      <c r="JQQ9" s="544"/>
      <c r="JQR9" s="297" t="s">
        <v>186</v>
      </c>
      <c r="JQS9" s="182">
        <v>1</v>
      </c>
      <c r="JQT9" s="182">
        <v>167.32</v>
      </c>
      <c r="JQU9" s="296" t="s">
        <v>1531</v>
      </c>
      <c r="JQV9" s="544" t="s">
        <v>1530</v>
      </c>
      <c r="JQW9" s="544"/>
      <c r="JQX9" s="544"/>
      <c r="JQY9" s="544"/>
      <c r="JQZ9" s="297" t="s">
        <v>186</v>
      </c>
      <c r="JRA9" s="182">
        <v>1</v>
      </c>
      <c r="JRB9" s="182">
        <v>167.32</v>
      </c>
      <c r="JRC9" s="296" t="s">
        <v>1531</v>
      </c>
      <c r="JRD9" s="544" t="s">
        <v>1530</v>
      </c>
      <c r="JRE9" s="544"/>
      <c r="JRF9" s="544"/>
      <c r="JRG9" s="544"/>
      <c r="JRH9" s="297" t="s">
        <v>186</v>
      </c>
      <c r="JRI9" s="182">
        <v>1</v>
      </c>
      <c r="JRJ9" s="182">
        <v>167.32</v>
      </c>
      <c r="JRK9" s="296" t="s">
        <v>1531</v>
      </c>
      <c r="JRL9" s="544" t="s">
        <v>1530</v>
      </c>
      <c r="JRM9" s="544"/>
      <c r="JRN9" s="544"/>
      <c r="JRO9" s="544"/>
      <c r="JRP9" s="297" t="s">
        <v>186</v>
      </c>
      <c r="JRQ9" s="182">
        <v>1</v>
      </c>
      <c r="JRR9" s="182">
        <v>167.32</v>
      </c>
      <c r="JRS9" s="296" t="s">
        <v>1531</v>
      </c>
      <c r="JRT9" s="544" t="s">
        <v>1530</v>
      </c>
      <c r="JRU9" s="544"/>
      <c r="JRV9" s="544"/>
      <c r="JRW9" s="544"/>
      <c r="JRX9" s="297" t="s">
        <v>186</v>
      </c>
      <c r="JRY9" s="182">
        <v>1</v>
      </c>
      <c r="JRZ9" s="182">
        <v>167.32</v>
      </c>
      <c r="JSA9" s="296" t="s">
        <v>1531</v>
      </c>
      <c r="JSB9" s="544" t="s">
        <v>1530</v>
      </c>
      <c r="JSC9" s="544"/>
      <c r="JSD9" s="544"/>
      <c r="JSE9" s="544"/>
      <c r="JSF9" s="297" t="s">
        <v>186</v>
      </c>
      <c r="JSG9" s="182">
        <v>1</v>
      </c>
      <c r="JSH9" s="182">
        <v>167.32</v>
      </c>
      <c r="JSI9" s="296" t="s">
        <v>1531</v>
      </c>
      <c r="JSJ9" s="544" t="s">
        <v>1530</v>
      </c>
      <c r="JSK9" s="544"/>
      <c r="JSL9" s="544"/>
      <c r="JSM9" s="544"/>
      <c r="JSN9" s="297" t="s">
        <v>186</v>
      </c>
      <c r="JSO9" s="182">
        <v>1</v>
      </c>
      <c r="JSP9" s="182">
        <v>167.32</v>
      </c>
      <c r="JSQ9" s="296" t="s">
        <v>1531</v>
      </c>
      <c r="JSR9" s="544" t="s">
        <v>1530</v>
      </c>
      <c r="JSS9" s="544"/>
      <c r="JST9" s="544"/>
      <c r="JSU9" s="544"/>
      <c r="JSV9" s="297" t="s">
        <v>186</v>
      </c>
      <c r="JSW9" s="182">
        <v>1</v>
      </c>
      <c r="JSX9" s="182">
        <v>167.32</v>
      </c>
      <c r="JSY9" s="296" t="s">
        <v>1531</v>
      </c>
      <c r="JSZ9" s="544" t="s">
        <v>1530</v>
      </c>
      <c r="JTA9" s="544"/>
      <c r="JTB9" s="544"/>
      <c r="JTC9" s="544"/>
      <c r="JTD9" s="297" t="s">
        <v>186</v>
      </c>
      <c r="JTE9" s="182">
        <v>1</v>
      </c>
      <c r="JTF9" s="182">
        <v>167.32</v>
      </c>
      <c r="JTG9" s="296" t="s">
        <v>1531</v>
      </c>
      <c r="JTH9" s="544" t="s">
        <v>1530</v>
      </c>
      <c r="JTI9" s="544"/>
      <c r="JTJ9" s="544"/>
      <c r="JTK9" s="544"/>
      <c r="JTL9" s="297" t="s">
        <v>186</v>
      </c>
      <c r="JTM9" s="182">
        <v>1</v>
      </c>
      <c r="JTN9" s="182">
        <v>167.32</v>
      </c>
      <c r="JTO9" s="296" t="s">
        <v>1531</v>
      </c>
      <c r="JTP9" s="544" t="s">
        <v>1530</v>
      </c>
      <c r="JTQ9" s="544"/>
      <c r="JTR9" s="544"/>
      <c r="JTS9" s="544"/>
      <c r="JTT9" s="297" t="s">
        <v>186</v>
      </c>
      <c r="JTU9" s="182">
        <v>1</v>
      </c>
      <c r="JTV9" s="182">
        <v>167.32</v>
      </c>
      <c r="JTW9" s="296" t="s">
        <v>1531</v>
      </c>
      <c r="JTX9" s="544" t="s">
        <v>1530</v>
      </c>
      <c r="JTY9" s="544"/>
      <c r="JTZ9" s="544"/>
      <c r="JUA9" s="544"/>
      <c r="JUB9" s="297" t="s">
        <v>186</v>
      </c>
      <c r="JUC9" s="182">
        <v>1</v>
      </c>
      <c r="JUD9" s="182">
        <v>167.32</v>
      </c>
      <c r="JUE9" s="296" t="s">
        <v>1531</v>
      </c>
      <c r="JUF9" s="544" t="s">
        <v>1530</v>
      </c>
      <c r="JUG9" s="544"/>
      <c r="JUH9" s="544"/>
      <c r="JUI9" s="544"/>
      <c r="JUJ9" s="297" t="s">
        <v>186</v>
      </c>
      <c r="JUK9" s="182">
        <v>1</v>
      </c>
      <c r="JUL9" s="182">
        <v>167.32</v>
      </c>
      <c r="JUM9" s="296" t="s">
        <v>1531</v>
      </c>
      <c r="JUN9" s="544" t="s">
        <v>1530</v>
      </c>
      <c r="JUO9" s="544"/>
      <c r="JUP9" s="544"/>
      <c r="JUQ9" s="544"/>
      <c r="JUR9" s="297" t="s">
        <v>186</v>
      </c>
      <c r="JUS9" s="182">
        <v>1</v>
      </c>
      <c r="JUT9" s="182">
        <v>167.32</v>
      </c>
      <c r="JUU9" s="296" t="s">
        <v>1531</v>
      </c>
      <c r="JUV9" s="544" t="s">
        <v>1530</v>
      </c>
      <c r="JUW9" s="544"/>
      <c r="JUX9" s="544"/>
      <c r="JUY9" s="544"/>
      <c r="JUZ9" s="297" t="s">
        <v>186</v>
      </c>
      <c r="JVA9" s="182">
        <v>1</v>
      </c>
      <c r="JVB9" s="182">
        <v>167.32</v>
      </c>
      <c r="JVC9" s="296" t="s">
        <v>1531</v>
      </c>
      <c r="JVD9" s="544" t="s">
        <v>1530</v>
      </c>
      <c r="JVE9" s="544"/>
      <c r="JVF9" s="544"/>
      <c r="JVG9" s="544"/>
      <c r="JVH9" s="297" t="s">
        <v>186</v>
      </c>
      <c r="JVI9" s="182">
        <v>1</v>
      </c>
      <c r="JVJ9" s="182">
        <v>167.32</v>
      </c>
      <c r="JVK9" s="296" t="s">
        <v>1531</v>
      </c>
      <c r="JVL9" s="544" t="s">
        <v>1530</v>
      </c>
      <c r="JVM9" s="544"/>
      <c r="JVN9" s="544"/>
      <c r="JVO9" s="544"/>
      <c r="JVP9" s="297" t="s">
        <v>186</v>
      </c>
      <c r="JVQ9" s="182">
        <v>1</v>
      </c>
      <c r="JVR9" s="182">
        <v>167.32</v>
      </c>
      <c r="JVS9" s="296" t="s">
        <v>1531</v>
      </c>
      <c r="JVT9" s="544" t="s">
        <v>1530</v>
      </c>
      <c r="JVU9" s="544"/>
      <c r="JVV9" s="544"/>
      <c r="JVW9" s="544"/>
      <c r="JVX9" s="297" t="s">
        <v>186</v>
      </c>
      <c r="JVY9" s="182">
        <v>1</v>
      </c>
      <c r="JVZ9" s="182">
        <v>167.32</v>
      </c>
      <c r="JWA9" s="296" t="s">
        <v>1531</v>
      </c>
      <c r="JWB9" s="544" t="s">
        <v>1530</v>
      </c>
      <c r="JWC9" s="544"/>
      <c r="JWD9" s="544"/>
      <c r="JWE9" s="544"/>
      <c r="JWF9" s="297" t="s">
        <v>186</v>
      </c>
      <c r="JWG9" s="182">
        <v>1</v>
      </c>
      <c r="JWH9" s="182">
        <v>167.32</v>
      </c>
      <c r="JWI9" s="296" t="s">
        <v>1531</v>
      </c>
      <c r="JWJ9" s="544" t="s">
        <v>1530</v>
      </c>
      <c r="JWK9" s="544"/>
      <c r="JWL9" s="544"/>
      <c r="JWM9" s="544"/>
      <c r="JWN9" s="297" t="s">
        <v>186</v>
      </c>
      <c r="JWO9" s="182">
        <v>1</v>
      </c>
      <c r="JWP9" s="182">
        <v>167.32</v>
      </c>
      <c r="JWQ9" s="296" t="s">
        <v>1531</v>
      </c>
      <c r="JWR9" s="544" t="s">
        <v>1530</v>
      </c>
      <c r="JWS9" s="544"/>
      <c r="JWT9" s="544"/>
      <c r="JWU9" s="544"/>
      <c r="JWV9" s="297" t="s">
        <v>186</v>
      </c>
      <c r="JWW9" s="182">
        <v>1</v>
      </c>
      <c r="JWX9" s="182">
        <v>167.32</v>
      </c>
      <c r="JWY9" s="296" t="s">
        <v>1531</v>
      </c>
      <c r="JWZ9" s="544" t="s">
        <v>1530</v>
      </c>
      <c r="JXA9" s="544"/>
      <c r="JXB9" s="544"/>
      <c r="JXC9" s="544"/>
      <c r="JXD9" s="297" t="s">
        <v>186</v>
      </c>
      <c r="JXE9" s="182">
        <v>1</v>
      </c>
      <c r="JXF9" s="182">
        <v>167.32</v>
      </c>
      <c r="JXG9" s="296" t="s">
        <v>1531</v>
      </c>
      <c r="JXH9" s="544" t="s">
        <v>1530</v>
      </c>
      <c r="JXI9" s="544"/>
      <c r="JXJ9" s="544"/>
      <c r="JXK9" s="544"/>
      <c r="JXL9" s="297" t="s">
        <v>186</v>
      </c>
      <c r="JXM9" s="182">
        <v>1</v>
      </c>
      <c r="JXN9" s="182">
        <v>167.32</v>
      </c>
      <c r="JXO9" s="296" t="s">
        <v>1531</v>
      </c>
      <c r="JXP9" s="544" t="s">
        <v>1530</v>
      </c>
      <c r="JXQ9" s="544"/>
      <c r="JXR9" s="544"/>
      <c r="JXS9" s="544"/>
      <c r="JXT9" s="297" t="s">
        <v>186</v>
      </c>
      <c r="JXU9" s="182">
        <v>1</v>
      </c>
      <c r="JXV9" s="182">
        <v>167.32</v>
      </c>
      <c r="JXW9" s="296" t="s">
        <v>1531</v>
      </c>
      <c r="JXX9" s="544" t="s">
        <v>1530</v>
      </c>
      <c r="JXY9" s="544"/>
      <c r="JXZ9" s="544"/>
      <c r="JYA9" s="544"/>
      <c r="JYB9" s="297" t="s">
        <v>186</v>
      </c>
      <c r="JYC9" s="182">
        <v>1</v>
      </c>
      <c r="JYD9" s="182">
        <v>167.32</v>
      </c>
      <c r="JYE9" s="296" t="s">
        <v>1531</v>
      </c>
      <c r="JYF9" s="544" t="s">
        <v>1530</v>
      </c>
      <c r="JYG9" s="544"/>
      <c r="JYH9" s="544"/>
      <c r="JYI9" s="544"/>
      <c r="JYJ9" s="297" t="s">
        <v>186</v>
      </c>
      <c r="JYK9" s="182">
        <v>1</v>
      </c>
      <c r="JYL9" s="182">
        <v>167.32</v>
      </c>
      <c r="JYM9" s="296" t="s">
        <v>1531</v>
      </c>
      <c r="JYN9" s="544" t="s">
        <v>1530</v>
      </c>
      <c r="JYO9" s="544"/>
      <c r="JYP9" s="544"/>
      <c r="JYQ9" s="544"/>
      <c r="JYR9" s="297" t="s">
        <v>186</v>
      </c>
      <c r="JYS9" s="182">
        <v>1</v>
      </c>
      <c r="JYT9" s="182">
        <v>167.32</v>
      </c>
      <c r="JYU9" s="296" t="s">
        <v>1531</v>
      </c>
      <c r="JYV9" s="544" t="s">
        <v>1530</v>
      </c>
      <c r="JYW9" s="544"/>
      <c r="JYX9" s="544"/>
      <c r="JYY9" s="544"/>
      <c r="JYZ9" s="297" t="s">
        <v>186</v>
      </c>
      <c r="JZA9" s="182">
        <v>1</v>
      </c>
      <c r="JZB9" s="182">
        <v>167.32</v>
      </c>
      <c r="JZC9" s="296" t="s">
        <v>1531</v>
      </c>
      <c r="JZD9" s="544" t="s">
        <v>1530</v>
      </c>
      <c r="JZE9" s="544"/>
      <c r="JZF9" s="544"/>
      <c r="JZG9" s="544"/>
      <c r="JZH9" s="297" t="s">
        <v>186</v>
      </c>
      <c r="JZI9" s="182">
        <v>1</v>
      </c>
      <c r="JZJ9" s="182">
        <v>167.32</v>
      </c>
      <c r="JZK9" s="296" t="s">
        <v>1531</v>
      </c>
      <c r="JZL9" s="544" t="s">
        <v>1530</v>
      </c>
      <c r="JZM9" s="544"/>
      <c r="JZN9" s="544"/>
      <c r="JZO9" s="544"/>
      <c r="JZP9" s="297" t="s">
        <v>186</v>
      </c>
      <c r="JZQ9" s="182">
        <v>1</v>
      </c>
      <c r="JZR9" s="182">
        <v>167.32</v>
      </c>
      <c r="JZS9" s="296" t="s">
        <v>1531</v>
      </c>
      <c r="JZT9" s="544" t="s">
        <v>1530</v>
      </c>
      <c r="JZU9" s="544"/>
      <c r="JZV9" s="544"/>
      <c r="JZW9" s="544"/>
      <c r="JZX9" s="297" t="s">
        <v>186</v>
      </c>
      <c r="JZY9" s="182">
        <v>1</v>
      </c>
      <c r="JZZ9" s="182">
        <v>167.32</v>
      </c>
      <c r="KAA9" s="296" t="s">
        <v>1531</v>
      </c>
      <c r="KAB9" s="544" t="s">
        <v>1530</v>
      </c>
      <c r="KAC9" s="544"/>
      <c r="KAD9" s="544"/>
      <c r="KAE9" s="544"/>
      <c r="KAF9" s="297" t="s">
        <v>186</v>
      </c>
      <c r="KAG9" s="182">
        <v>1</v>
      </c>
      <c r="KAH9" s="182">
        <v>167.32</v>
      </c>
      <c r="KAI9" s="296" t="s">
        <v>1531</v>
      </c>
      <c r="KAJ9" s="544" t="s">
        <v>1530</v>
      </c>
      <c r="KAK9" s="544"/>
      <c r="KAL9" s="544"/>
      <c r="KAM9" s="544"/>
      <c r="KAN9" s="297" t="s">
        <v>186</v>
      </c>
      <c r="KAO9" s="182">
        <v>1</v>
      </c>
      <c r="KAP9" s="182">
        <v>167.32</v>
      </c>
      <c r="KAQ9" s="296" t="s">
        <v>1531</v>
      </c>
      <c r="KAR9" s="544" t="s">
        <v>1530</v>
      </c>
      <c r="KAS9" s="544"/>
      <c r="KAT9" s="544"/>
      <c r="KAU9" s="544"/>
      <c r="KAV9" s="297" t="s">
        <v>186</v>
      </c>
      <c r="KAW9" s="182">
        <v>1</v>
      </c>
      <c r="KAX9" s="182">
        <v>167.32</v>
      </c>
      <c r="KAY9" s="296" t="s">
        <v>1531</v>
      </c>
      <c r="KAZ9" s="544" t="s">
        <v>1530</v>
      </c>
      <c r="KBA9" s="544"/>
      <c r="KBB9" s="544"/>
      <c r="KBC9" s="544"/>
      <c r="KBD9" s="297" t="s">
        <v>186</v>
      </c>
      <c r="KBE9" s="182">
        <v>1</v>
      </c>
      <c r="KBF9" s="182">
        <v>167.32</v>
      </c>
      <c r="KBG9" s="296" t="s">
        <v>1531</v>
      </c>
      <c r="KBH9" s="544" t="s">
        <v>1530</v>
      </c>
      <c r="KBI9" s="544"/>
      <c r="KBJ9" s="544"/>
      <c r="KBK9" s="544"/>
      <c r="KBL9" s="297" t="s">
        <v>186</v>
      </c>
      <c r="KBM9" s="182">
        <v>1</v>
      </c>
      <c r="KBN9" s="182">
        <v>167.32</v>
      </c>
      <c r="KBO9" s="296" t="s">
        <v>1531</v>
      </c>
      <c r="KBP9" s="544" t="s">
        <v>1530</v>
      </c>
      <c r="KBQ9" s="544"/>
      <c r="KBR9" s="544"/>
      <c r="KBS9" s="544"/>
      <c r="KBT9" s="297" t="s">
        <v>186</v>
      </c>
      <c r="KBU9" s="182">
        <v>1</v>
      </c>
      <c r="KBV9" s="182">
        <v>167.32</v>
      </c>
      <c r="KBW9" s="296" t="s">
        <v>1531</v>
      </c>
      <c r="KBX9" s="544" t="s">
        <v>1530</v>
      </c>
      <c r="KBY9" s="544"/>
      <c r="KBZ9" s="544"/>
      <c r="KCA9" s="544"/>
      <c r="KCB9" s="297" t="s">
        <v>186</v>
      </c>
      <c r="KCC9" s="182">
        <v>1</v>
      </c>
      <c r="KCD9" s="182">
        <v>167.32</v>
      </c>
      <c r="KCE9" s="296" t="s">
        <v>1531</v>
      </c>
      <c r="KCF9" s="544" t="s">
        <v>1530</v>
      </c>
      <c r="KCG9" s="544"/>
      <c r="KCH9" s="544"/>
      <c r="KCI9" s="544"/>
      <c r="KCJ9" s="297" t="s">
        <v>186</v>
      </c>
      <c r="KCK9" s="182">
        <v>1</v>
      </c>
      <c r="KCL9" s="182">
        <v>167.32</v>
      </c>
      <c r="KCM9" s="296" t="s">
        <v>1531</v>
      </c>
      <c r="KCN9" s="544" t="s">
        <v>1530</v>
      </c>
      <c r="KCO9" s="544"/>
      <c r="KCP9" s="544"/>
      <c r="KCQ9" s="544"/>
      <c r="KCR9" s="297" t="s">
        <v>186</v>
      </c>
      <c r="KCS9" s="182">
        <v>1</v>
      </c>
      <c r="KCT9" s="182">
        <v>167.32</v>
      </c>
      <c r="KCU9" s="296" t="s">
        <v>1531</v>
      </c>
      <c r="KCV9" s="544" t="s">
        <v>1530</v>
      </c>
      <c r="KCW9" s="544"/>
      <c r="KCX9" s="544"/>
      <c r="KCY9" s="544"/>
      <c r="KCZ9" s="297" t="s">
        <v>186</v>
      </c>
      <c r="KDA9" s="182">
        <v>1</v>
      </c>
      <c r="KDB9" s="182">
        <v>167.32</v>
      </c>
      <c r="KDC9" s="296" t="s">
        <v>1531</v>
      </c>
      <c r="KDD9" s="544" t="s">
        <v>1530</v>
      </c>
      <c r="KDE9" s="544"/>
      <c r="KDF9" s="544"/>
      <c r="KDG9" s="544"/>
      <c r="KDH9" s="297" t="s">
        <v>186</v>
      </c>
      <c r="KDI9" s="182">
        <v>1</v>
      </c>
      <c r="KDJ9" s="182">
        <v>167.32</v>
      </c>
      <c r="KDK9" s="296" t="s">
        <v>1531</v>
      </c>
      <c r="KDL9" s="544" t="s">
        <v>1530</v>
      </c>
      <c r="KDM9" s="544"/>
      <c r="KDN9" s="544"/>
      <c r="KDO9" s="544"/>
      <c r="KDP9" s="297" t="s">
        <v>186</v>
      </c>
      <c r="KDQ9" s="182">
        <v>1</v>
      </c>
      <c r="KDR9" s="182">
        <v>167.32</v>
      </c>
      <c r="KDS9" s="296" t="s">
        <v>1531</v>
      </c>
      <c r="KDT9" s="544" t="s">
        <v>1530</v>
      </c>
      <c r="KDU9" s="544"/>
      <c r="KDV9" s="544"/>
      <c r="KDW9" s="544"/>
      <c r="KDX9" s="297" t="s">
        <v>186</v>
      </c>
      <c r="KDY9" s="182">
        <v>1</v>
      </c>
      <c r="KDZ9" s="182">
        <v>167.32</v>
      </c>
      <c r="KEA9" s="296" t="s">
        <v>1531</v>
      </c>
      <c r="KEB9" s="544" t="s">
        <v>1530</v>
      </c>
      <c r="KEC9" s="544"/>
      <c r="KED9" s="544"/>
      <c r="KEE9" s="544"/>
      <c r="KEF9" s="297" t="s">
        <v>186</v>
      </c>
      <c r="KEG9" s="182">
        <v>1</v>
      </c>
      <c r="KEH9" s="182">
        <v>167.32</v>
      </c>
      <c r="KEI9" s="296" t="s">
        <v>1531</v>
      </c>
      <c r="KEJ9" s="544" t="s">
        <v>1530</v>
      </c>
      <c r="KEK9" s="544"/>
      <c r="KEL9" s="544"/>
      <c r="KEM9" s="544"/>
      <c r="KEN9" s="297" t="s">
        <v>186</v>
      </c>
      <c r="KEO9" s="182">
        <v>1</v>
      </c>
      <c r="KEP9" s="182">
        <v>167.32</v>
      </c>
      <c r="KEQ9" s="296" t="s">
        <v>1531</v>
      </c>
      <c r="KER9" s="544" t="s">
        <v>1530</v>
      </c>
      <c r="KES9" s="544"/>
      <c r="KET9" s="544"/>
      <c r="KEU9" s="544"/>
      <c r="KEV9" s="297" t="s">
        <v>186</v>
      </c>
      <c r="KEW9" s="182">
        <v>1</v>
      </c>
      <c r="KEX9" s="182">
        <v>167.32</v>
      </c>
      <c r="KEY9" s="296" t="s">
        <v>1531</v>
      </c>
      <c r="KEZ9" s="544" t="s">
        <v>1530</v>
      </c>
      <c r="KFA9" s="544"/>
      <c r="KFB9" s="544"/>
      <c r="KFC9" s="544"/>
      <c r="KFD9" s="297" t="s">
        <v>186</v>
      </c>
      <c r="KFE9" s="182">
        <v>1</v>
      </c>
      <c r="KFF9" s="182">
        <v>167.32</v>
      </c>
      <c r="KFG9" s="296" t="s">
        <v>1531</v>
      </c>
      <c r="KFH9" s="544" t="s">
        <v>1530</v>
      </c>
      <c r="KFI9" s="544"/>
      <c r="KFJ9" s="544"/>
      <c r="KFK9" s="544"/>
      <c r="KFL9" s="297" t="s">
        <v>186</v>
      </c>
      <c r="KFM9" s="182">
        <v>1</v>
      </c>
      <c r="KFN9" s="182">
        <v>167.32</v>
      </c>
      <c r="KFO9" s="296" t="s">
        <v>1531</v>
      </c>
      <c r="KFP9" s="544" t="s">
        <v>1530</v>
      </c>
      <c r="KFQ9" s="544"/>
      <c r="KFR9" s="544"/>
      <c r="KFS9" s="544"/>
      <c r="KFT9" s="297" t="s">
        <v>186</v>
      </c>
      <c r="KFU9" s="182">
        <v>1</v>
      </c>
      <c r="KFV9" s="182">
        <v>167.32</v>
      </c>
      <c r="KFW9" s="296" t="s">
        <v>1531</v>
      </c>
      <c r="KFX9" s="544" t="s">
        <v>1530</v>
      </c>
      <c r="KFY9" s="544"/>
      <c r="KFZ9" s="544"/>
      <c r="KGA9" s="544"/>
      <c r="KGB9" s="297" t="s">
        <v>186</v>
      </c>
      <c r="KGC9" s="182">
        <v>1</v>
      </c>
      <c r="KGD9" s="182">
        <v>167.32</v>
      </c>
      <c r="KGE9" s="296" t="s">
        <v>1531</v>
      </c>
      <c r="KGF9" s="544" t="s">
        <v>1530</v>
      </c>
      <c r="KGG9" s="544"/>
      <c r="KGH9" s="544"/>
      <c r="KGI9" s="544"/>
      <c r="KGJ9" s="297" t="s">
        <v>186</v>
      </c>
      <c r="KGK9" s="182">
        <v>1</v>
      </c>
      <c r="KGL9" s="182">
        <v>167.32</v>
      </c>
      <c r="KGM9" s="296" t="s">
        <v>1531</v>
      </c>
      <c r="KGN9" s="544" t="s">
        <v>1530</v>
      </c>
      <c r="KGO9" s="544"/>
      <c r="KGP9" s="544"/>
      <c r="KGQ9" s="544"/>
      <c r="KGR9" s="297" t="s">
        <v>186</v>
      </c>
      <c r="KGS9" s="182">
        <v>1</v>
      </c>
      <c r="KGT9" s="182">
        <v>167.32</v>
      </c>
      <c r="KGU9" s="296" t="s">
        <v>1531</v>
      </c>
      <c r="KGV9" s="544" t="s">
        <v>1530</v>
      </c>
      <c r="KGW9" s="544"/>
      <c r="KGX9" s="544"/>
      <c r="KGY9" s="544"/>
      <c r="KGZ9" s="297" t="s">
        <v>186</v>
      </c>
      <c r="KHA9" s="182">
        <v>1</v>
      </c>
      <c r="KHB9" s="182">
        <v>167.32</v>
      </c>
      <c r="KHC9" s="296" t="s">
        <v>1531</v>
      </c>
      <c r="KHD9" s="544" t="s">
        <v>1530</v>
      </c>
      <c r="KHE9" s="544"/>
      <c r="KHF9" s="544"/>
      <c r="KHG9" s="544"/>
      <c r="KHH9" s="297" t="s">
        <v>186</v>
      </c>
      <c r="KHI9" s="182">
        <v>1</v>
      </c>
      <c r="KHJ9" s="182">
        <v>167.32</v>
      </c>
      <c r="KHK9" s="296" t="s">
        <v>1531</v>
      </c>
      <c r="KHL9" s="544" t="s">
        <v>1530</v>
      </c>
      <c r="KHM9" s="544"/>
      <c r="KHN9" s="544"/>
      <c r="KHO9" s="544"/>
      <c r="KHP9" s="297" t="s">
        <v>186</v>
      </c>
      <c r="KHQ9" s="182">
        <v>1</v>
      </c>
      <c r="KHR9" s="182">
        <v>167.32</v>
      </c>
      <c r="KHS9" s="296" t="s">
        <v>1531</v>
      </c>
      <c r="KHT9" s="544" t="s">
        <v>1530</v>
      </c>
      <c r="KHU9" s="544"/>
      <c r="KHV9" s="544"/>
      <c r="KHW9" s="544"/>
      <c r="KHX9" s="297" t="s">
        <v>186</v>
      </c>
      <c r="KHY9" s="182">
        <v>1</v>
      </c>
      <c r="KHZ9" s="182">
        <v>167.32</v>
      </c>
      <c r="KIA9" s="296" t="s">
        <v>1531</v>
      </c>
      <c r="KIB9" s="544" t="s">
        <v>1530</v>
      </c>
      <c r="KIC9" s="544"/>
      <c r="KID9" s="544"/>
      <c r="KIE9" s="544"/>
      <c r="KIF9" s="297" t="s">
        <v>186</v>
      </c>
      <c r="KIG9" s="182">
        <v>1</v>
      </c>
      <c r="KIH9" s="182">
        <v>167.32</v>
      </c>
      <c r="KII9" s="296" t="s">
        <v>1531</v>
      </c>
      <c r="KIJ9" s="544" t="s">
        <v>1530</v>
      </c>
      <c r="KIK9" s="544"/>
      <c r="KIL9" s="544"/>
      <c r="KIM9" s="544"/>
      <c r="KIN9" s="297" t="s">
        <v>186</v>
      </c>
      <c r="KIO9" s="182">
        <v>1</v>
      </c>
      <c r="KIP9" s="182">
        <v>167.32</v>
      </c>
      <c r="KIQ9" s="296" t="s">
        <v>1531</v>
      </c>
      <c r="KIR9" s="544" t="s">
        <v>1530</v>
      </c>
      <c r="KIS9" s="544"/>
      <c r="KIT9" s="544"/>
      <c r="KIU9" s="544"/>
      <c r="KIV9" s="297" t="s">
        <v>186</v>
      </c>
      <c r="KIW9" s="182">
        <v>1</v>
      </c>
      <c r="KIX9" s="182">
        <v>167.32</v>
      </c>
      <c r="KIY9" s="296" t="s">
        <v>1531</v>
      </c>
      <c r="KIZ9" s="544" t="s">
        <v>1530</v>
      </c>
      <c r="KJA9" s="544"/>
      <c r="KJB9" s="544"/>
      <c r="KJC9" s="544"/>
      <c r="KJD9" s="297" t="s">
        <v>186</v>
      </c>
      <c r="KJE9" s="182">
        <v>1</v>
      </c>
      <c r="KJF9" s="182">
        <v>167.32</v>
      </c>
      <c r="KJG9" s="296" t="s">
        <v>1531</v>
      </c>
      <c r="KJH9" s="544" t="s">
        <v>1530</v>
      </c>
      <c r="KJI9" s="544"/>
      <c r="KJJ9" s="544"/>
      <c r="KJK9" s="544"/>
      <c r="KJL9" s="297" t="s">
        <v>186</v>
      </c>
      <c r="KJM9" s="182">
        <v>1</v>
      </c>
      <c r="KJN9" s="182">
        <v>167.32</v>
      </c>
      <c r="KJO9" s="296" t="s">
        <v>1531</v>
      </c>
      <c r="KJP9" s="544" t="s">
        <v>1530</v>
      </c>
      <c r="KJQ9" s="544"/>
      <c r="KJR9" s="544"/>
      <c r="KJS9" s="544"/>
      <c r="KJT9" s="297" t="s">
        <v>186</v>
      </c>
      <c r="KJU9" s="182">
        <v>1</v>
      </c>
      <c r="KJV9" s="182">
        <v>167.32</v>
      </c>
      <c r="KJW9" s="296" t="s">
        <v>1531</v>
      </c>
      <c r="KJX9" s="544" t="s">
        <v>1530</v>
      </c>
      <c r="KJY9" s="544"/>
      <c r="KJZ9" s="544"/>
      <c r="KKA9" s="544"/>
      <c r="KKB9" s="297" t="s">
        <v>186</v>
      </c>
      <c r="KKC9" s="182">
        <v>1</v>
      </c>
      <c r="KKD9" s="182">
        <v>167.32</v>
      </c>
      <c r="KKE9" s="296" t="s">
        <v>1531</v>
      </c>
      <c r="KKF9" s="544" t="s">
        <v>1530</v>
      </c>
      <c r="KKG9" s="544"/>
      <c r="KKH9" s="544"/>
      <c r="KKI9" s="544"/>
      <c r="KKJ9" s="297" t="s">
        <v>186</v>
      </c>
      <c r="KKK9" s="182">
        <v>1</v>
      </c>
      <c r="KKL9" s="182">
        <v>167.32</v>
      </c>
      <c r="KKM9" s="296" t="s">
        <v>1531</v>
      </c>
      <c r="KKN9" s="544" t="s">
        <v>1530</v>
      </c>
      <c r="KKO9" s="544"/>
      <c r="KKP9" s="544"/>
      <c r="KKQ9" s="544"/>
      <c r="KKR9" s="297" t="s">
        <v>186</v>
      </c>
      <c r="KKS9" s="182">
        <v>1</v>
      </c>
      <c r="KKT9" s="182">
        <v>167.32</v>
      </c>
      <c r="KKU9" s="296" t="s">
        <v>1531</v>
      </c>
      <c r="KKV9" s="544" t="s">
        <v>1530</v>
      </c>
      <c r="KKW9" s="544"/>
      <c r="KKX9" s="544"/>
      <c r="KKY9" s="544"/>
      <c r="KKZ9" s="297" t="s">
        <v>186</v>
      </c>
      <c r="KLA9" s="182">
        <v>1</v>
      </c>
      <c r="KLB9" s="182">
        <v>167.32</v>
      </c>
      <c r="KLC9" s="296" t="s">
        <v>1531</v>
      </c>
      <c r="KLD9" s="544" t="s">
        <v>1530</v>
      </c>
      <c r="KLE9" s="544"/>
      <c r="KLF9" s="544"/>
      <c r="KLG9" s="544"/>
      <c r="KLH9" s="297" t="s">
        <v>186</v>
      </c>
      <c r="KLI9" s="182">
        <v>1</v>
      </c>
      <c r="KLJ9" s="182">
        <v>167.32</v>
      </c>
      <c r="KLK9" s="296" t="s">
        <v>1531</v>
      </c>
      <c r="KLL9" s="544" t="s">
        <v>1530</v>
      </c>
      <c r="KLM9" s="544"/>
      <c r="KLN9" s="544"/>
      <c r="KLO9" s="544"/>
      <c r="KLP9" s="297" t="s">
        <v>186</v>
      </c>
      <c r="KLQ9" s="182">
        <v>1</v>
      </c>
      <c r="KLR9" s="182">
        <v>167.32</v>
      </c>
      <c r="KLS9" s="296" t="s">
        <v>1531</v>
      </c>
      <c r="KLT9" s="544" t="s">
        <v>1530</v>
      </c>
      <c r="KLU9" s="544"/>
      <c r="KLV9" s="544"/>
      <c r="KLW9" s="544"/>
      <c r="KLX9" s="297" t="s">
        <v>186</v>
      </c>
      <c r="KLY9" s="182">
        <v>1</v>
      </c>
      <c r="KLZ9" s="182">
        <v>167.32</v>
      </c>
      <c r="KMA9" s="296" t="s">
        <v>1531</v>
      </c>
      <c r="KMB9" s="544" t="s">
        <v>1530</v>
      </c>
      <c r="KMC9" s="544"/>
      <c r="KMD9" s="544"/>
      <c r="KME9" s="544"/>
      <c r="KMF9" s="297" t="s">
        <v>186</v>
      </c>
      <c r="KMG9" s="182">
        <v>1</v>
      </c>
      <c r="KMH9" s="182">
        <v>167.32</v>
      </c>
      <c r="KMI9" s="296" t="s">
        <v>1531</v>
      </c>
      <c r="KMJ9" s="544" t="s">
        <v>1530</v>
      </c>
      <c r="KMK9" s="544"/>
      <c r="KML9" s="544"/>
      <c r="KMM9" s="544"/>
      <c r="KMN9" s="297" t="s">
        <v>186</v>
      </c>
      <c r="KMO9" s="182">
        <v>1</v>
      </c>
      <c r="KMP9" s="182">
        <v>167.32</v>
      </c>
      <c r="KMQ9" s="296" t="s">
        <v>1531</v>
      </c>
      <c r="KMR9" s="544" t="s">
        <v>1530</v>
      </c>
      <c r="KMS9" s="544"/>
      <c r="KMT9" s="544"/>
      <c r="KMU9" s="544"/>
      <c r="KMV9" s="297" t="s">
        <v>186</v>
      </c>
      <c r="KMW9" s="182">
        <v>1</v>
      </c>
      <c r="KMX9" s="182">
        <v>167.32</v>
      </c>
      <c r="KMY9" s="296" t="s">
        <v>1531</v>
      </c>
      <c r="KMZ9" s="544" t="s">
        <v>1530</v>
      </c>
      <c r="KNA9" s="544"/>
      <c r="KNB9" s="544"/>
      <c r="KNC9" s="544"/>
      <c r="KND9" s="297" t="s">
        <v>186</v>
      </c>
      <c r="KNE9" s="182">
        <v>1</v>
      </c>
      <c r="KNF9" s="182">
        <v>167.32</v>
      </c>
      <c r="KNG9" s="296" t="s">
        <v>1531</v>
      </c>
      <c r="KNH9" s="544" t="s">
        <v>1530</v>
      </c>
      <c r="KNI9" s="544"/>
      <c r="KNJ9" s="544"/>
      <c r="KNK9" s="544"/>
      <c r="KNL9" s="297" t="s">
        <v>186</v>
      </c>
      <c r="KNM9" s="182">
        <v>1</v>
      </c>
      <c r="KNN9" s="182">
        <v>167.32</v>
      </c>
      <c r="KNO9" s="296" t="s">
        <v>1531</v>
      </c>
      <c r="KNP9" s="544" t="s">
        <v>1530</v>
      </c>
      <c r="KNQ9" s="544"/>
      <c r="KNR9" s="544"/>
      <c r="KNS9" s="544"/>
      <c r="KNT9" s="297" t="s">
        <v>186</v>
      </c>
      <c r="KNU9" s="182">
        <v>1</v>
      </c>
      <c r="KNV9" s="182">
        <v>167.32</v>
      </c>
      <c r="KNW9" s="296" t="s">
        <v>1531</v>
      </c>
      <c r="KNX9" s="544" t="s">
        <v>1530</v>
      </c>
      <c r="KNY9" s="544"/>
      <c r="KNZ9" s="544"/>
      <c r="KOA9" s="544"/>
      <c r="KOB9" s="297" t="s">
        <v>186</v>
      </c>
      <c r="KOC9" s="182">
        <v>1</v>
      </c>
      <c r="KOD9" s="182">
        <v>167.32</v>
      </c>
      <c r="KOE9" s="296" t="s">
        <v>1531</v>
      </c>
      <c r="KOF9" s="544" t="s">
        <v>1530</v>
      </c>
      <c r="KOG9" s="544"/>
      <c r="KOH9" s="544"/>
      <c r="KOI9" s="544"/>
      <c r="KOJ9" s="297" t="s">
        <v>186</v>
      </c>
      <c r="KOK9" s="182">
        <v>1</v>
      </c>
      <c r="KOL9" s="182">
        <v>167.32</v>
      </c>
      <c r="KOM9" s="296" t="s">
        <v>1531</v>
      </c>
      <c r="KON9" s="544" t="s">
        <v>1530</v>
      </c>
      <c r="KOO9" s="544"/>
      <c r="KOP9" s="544"/>
      <c r="KOQ9" s="544"/>
      <c r="KOR9" s="297" t="s">
        <v>186</v>
      </c>
      <c r="KOS9" s="182">
        <v>1</v>
      </c>
      <c r="KOT9" s="182">
        <v>167.32</v>
      </c>
      <c r="KOU9" s="296" t="s">
        <v>1531</v>
      </c>
      <c r="KOV9" s="544" t="s">
        <v>1530</v>
      </c>
      <c r="KOW9" s="544"/>
      <c r="KOX9" s="544"/>
      <c r="KOY9" s="544"/>
      <c r="KOZ9" s="297" t="s">
        <v>186</v>
      </c>
      <c r="KPA9" s="182">
        <v>1</v>
      </c>
      <c r="KPB9" s="182">
        <v>167.32</v>
      </c>
      <c r="KPC9" s="296" t="s">
        <v>1531</v>
      </c>
      <c r="KPD9" s="544" t="s">
        <v>1530</v>
      </c>
      <c r="KPE9" s="544"/>
      <c r="KPF9" s="544"/>
      <c r="KPG9" s="544"/>
      <c r="KPH9" s="297" t="s">
        <v>186</v>
      </c>
      <c r="KPI9" s="182">
        <v>1</v>
      </c>
      <c r="KPJ9" s="182">
        <v>167.32</v>
      </c>
      <c r="KPK9" s="296" t="s">
        <v>1531</v>
      </c>
      <c r="KPL9" s="544" t="s">
        <v>1530</v>
      </c>
      <c r="KPM9" s="544"/>
      <c r="KPN9" s="544"/>
      <c r="KPO9" s="544"/>
      <c r="KPP9" s="297" t="s">
        <v>186</v>
      </c>
      <c r="KPQ9" s="182">
        <v>1</v>
      </c>
      <c r="KPR9" s="182">
        <v>167.32</v>
      </c>
      <c r="KPS9" s="296" t="s">
        <v>1531</v>
      </c>
      <c r="KPT9" s="544" t="s">
        <v>1530</v>
      </c>
      <c r="KPU9" s="544"/>
      <c r="KPV9" s="544"/>
      <c r="KPW9" s="544"/>
      <c r="KPX9" s="297" t="s">
        <v>186</v>
      </c>
      <c r="KPY9" s="182">
        <v>1</v>
      </c>
      <c r="KPZ9" s="182">
        <v>167.32</v>
      </c>
      <c r="KQA9" s="296" t="s">
        <v>1531</v>
      </c>
      <c r="KQB9" s="544" t="s">
        <v>1530</v>
      </c>
      <c r="KQC9" s="544"/>
      <c r="KQD9" s="544"/>
      <c r="KQE9" s="544"/>
      <c r="KQF9" s="297" t="s">
        <v>186</v>
      </c>
      <c r="KQG9" s="182">
        <v>1</v>
      </c>
      <c r="KQH9" s="182">
        <v>167.32</v>
      </c>
      <c r="KQI9" s="296" t="s">
        <v>1531</v>
      </c>
      <c r="KQJ9" s="544" t="s">
        <v>1530</v>
      </c>
      <c r="KQK9" s="544"/>
      <c r="KQL9" s="544"/>
      <c r="KQM9" s="544"/>
      <c r="KQN9" s="297" t="s">
        <v>186</v>
      </c>
      <c r="KQO9" s="182">
        <v>1</v>
      </c>
      <c r="KQP9" s="182">
        <v>167.32</v>
      </c>
      <c r="KQQ9" s="296" t="s">
        <v>1531</v>
      </c>
      <c r="KQR9" s="544" t="s">
        <v>1530</v>
      </c>
      <c r="KQS9" s="544"/>
      <c r="KQT9" s="544"/>
      <c r="KQU9" s="544"/>
      <c r="KQV9" s="297" t="s">
        <v>186</v>
      </c>
      <c r="KQW9" s="182">
        <v>1</v>
      </c>
      <c r="KQX9" s="182">
        <v>167.32</v>
      </c>
      <c r="KQY9" s="296" t="s">
        <v>1531</v>
      </c>
      <c r="KQZ9" s="544" t="s">
        <v>1530</v>
      </c>
      <c r="KRA9" s="544"/>
      <c r="KRB9" s="544"/>
      <c r="KRC9" s="544"/>
      <c r="KRD9" s="297" t="s">
        <v>186</v>
      </c>
      <c r="KRE9" s="182">
        <v>1</v>
      </c>
      <c r="KRF9" s="182">
        <v>167.32</v>
      </c>
      <c r="KRG9" s="296" t="s">
        <v>1531</v>
      </c>
      <c r="KRH9" s="544" t="s">
        <v>1530</v>
      </c>
      <c r="KRI9" s="544"/>
      <c r="KRJ9" s="544"/>
      <c r="KRK9" s="544"/>
      <c r="KRL9" s="297" t="s">
        <v>186</v>
      </c>
      <c r="KRM9" s="182">
        <v>1</v>
      </c>
      <c r="KRN9" s="182">
        <v>167.32</v>
      </c>
      <c r="KRO9" s="296" t="s">
        <v>1531</v>
      </c>
      <c r="KRP9" s="544" t="s">
        <v>1530</v>
      </c>
      <c r="KRQ9" s="544"/>
      <c r="KRR9" s="544"/>
      <c r="KRS9" s="544"/>
      <c r="KRT9" s="297" t="s">
        <v>186</v>
      </c>
      <c r="KRU9" s="182">
        <v>1</v>
      </c>
      <c r="KRV9" s="182">
        <v>167.32</v>
      </c>
      <c r="KRW9" s="296" t="s">
        <v>1531</v>
      </c>
      <c r="KRX9" s="544" t="s">
        <v>1530</v>
      </c>
      <c r="KRY9" s="544"/>
      <c r="KRZ9" s="544"/>
      <c r="KSA9" s="544"/>
      <c r="KSB9" s="297" t="s">
        <v>186</v>
      </c>
      <c r="KSC9" s="182">
        <v>1</v>
      </c>
      <c r="KSD9" s="182">
        <v>167.32</v>
      </c>
      <c r="KSE9" s="296" t="s">
        <v>1531</v>
      </c>
      <c r="KSF9" s="544" t="s">
        <v>1530</v>
      </c>
      <c r="KSG9" s="544"/>
      <c r="KSH9" s="544"/>
      <c r="KSI9" s="544"/>
      <c r="KSJ9" s="297" t="s">
        <v>186</v>
      </c>
      <c r="KSK9" s="182">
        <v>1</v>
      </c>
      <c r="KSL9" s="182">
        <v>167.32</v>
      </c>
      <c r="KSM9" s="296" t="s">
        <v>1531</v>
      </c>
      <c r="KSN9" s="544" t="s">
        <v>1530</v>
      </c>
      <c r="KSO9" s="544"/>
      <c r="KSP9" s="544"/>
      <c r="KSQ9" s="544"/>
      <c r="KSR9" s="297" t="s">
        <v>186</v>
      </c>
      <c r="KSS9" s="182">
        <v>1</v>
      </c>
      <c r="KST9" s="182">
        <v>167.32</v>
      </c>
      <c r="KSU9" s="296" t="s">
        <v>1531</v>
      </c>
      <c r="KSV9" s="544" t="s">
        <v>1530</v>
      </c>
      <c r="KSW9" s="544"/>
      <c r="KSX9" s="544"/>
      <c r="KSY9" s="544"/>
      <c r="KSZ9" s="297" t="s">
        <v>186</v>
      </c>
      <c r="KTA9" s="182">
        <v>1</v>
      </c>
      <c r="KTB9" s="182">
        <v>167.32</v>
      </c>
      <c r="KTC9" s="296" t="s">
        <v>1531</v>
      </c>
      <c r="KTD9" s="544" t="s">
        <v>1530</v>
      </c>
      <c r="KTE9" s="544"/>
      <c r="KTF9" s="544"/>
      <c r="KTG9" s="544"/>
      <c r="KTH9" s="297" t="s">
        <v>186</v>
      </c>
      <c r="KTI9" s="182">
        <v>1</v>
      </c>
      <c r="KTJ9" s="182">
        <v>167.32</v>
      </c>
      <c r="KTK9" s="296" t="s">
        <v>1531</v>
      </c>
      <c r="KTL9" s="544" t="s">
        <v>1530</v>
      </c>
      <c r="KTM9" s="544"/>
      <c r="KTN9" s="544"/>
      <c r="KTO9" s="544"/>
      <c r="KTP9" s="297" t="s">
        <v>186</v>
      </c>
      <c r="KTQ9" s="182">
        <v>1</v>
      </c>
      <c r="KTR9" s="182">
        <v>167.32</v>
      </c>
      <c r="KTS9" s="296" t="s">
        <v>1531</v>
      </c>
      <c r="KTT9" s="544" t="s">
        <v>1530</v>
      </c>
      <c r="KTU9" s="544"/>
      <c r="KTV9" s="544"/>
      <c r="KTW9" s="544"/>
      <c r="KTX9" s="297" t="s">
        <v>186</v>
      </c>
      <c r="KTY9" s="182">
        <v>1</v>
      </c>
      <c r="KTZ9" s="182">
        <v>167.32</v>
      </c>
      <c r="KUA9" s="296" t="s">
        <v>1531</v>
      </c>
      <c r="KUB9" s="544" t="s">
        <v>1530</v>
      </c>
      <c r="KUC9" s="544"/>
      <c r="KUD9" s="544"/>
      <c r="KUE9" s="544"/>
      <c r="KUF9" s="297" t="s">
        <v>186</v>
      </c>
      <c r="KUG9" s="182">
        <v>1</v>
      </c>
      <c r="KUH9" s="182">
        <v>167.32</v>
      </c>
      <c r="KUI9" s="296" t="s">
        <v>1531</v>
      </c>
      <c r="KUJ9" s="544" t="s">
        <v>1530</v>
      </c>
      <c r="KUK9" s="544"/>
      <c r="KUL9" s="544"/>
      <c r="KUM9" s="544"/>
      <c r="KUN9" s="297" t="s">
        <v>186</v>
      </c>
      <c r="KUO9" s="182">
        <v>1</v>
      </c>
      <c r="KUP9" s="182">
        <v>167.32</v>
      </c>
      <c r="KUQ9" s="296" t="s">
        <v>1531</v>
      </c>
      <c r="KUR9" s="544" t="s">
        <v>1530</v>
      </c>
      <c r="KUS9" s="544"/>
      <c r="KUT9" s="544"/>
      <c r="KUU9" s="544"/>
      <c r="KUV9" s="297" t="s">
        <v>186</v>
      </c>
      <c r="KUW9" s="182">
        <v>1</v>
      </c>
      <c r="KUX9" s="182">
        <v>167.32</v>
      </c>
      <c r="KUY9" s="296" t="s">
        <v>1531</v>
      </c>
      <c r="KUZ9" s="544" t="s">
        <v>1530</v>
      </c>
      <c r="KVA9" s="544"/>
      <c r="KVB9" s="544"/>
      <c r="KVC9" s="544"/>
      <c r="KVD9" s="297" t="s">
        <v>186</v>
      </c>
      <c r="KVE9" s="182">
        <v>1</v>
      </c>
      <c r="KVF9" s="182">
        <v>167.32</v>
      </c>
      <c r="KVG9" s="296" t="s">
        <v>1531</v>
      </c>
      <c r="KVH9" s="544" t="s">
        <v>1530</v>
      </c>
      <c r="KVI9" s="544"/>
      <c r="KVJ9" s="544"/>
      <c r="KVK9" s="544"/>
      <c r="KVL9" s="297" t="s">
        <v>186</v>
      </c>
      <c r="KVM9" s="182">
        <v>1</v>
      </c>
      <c r="KVN9" s="182">
        <v>167.32</v>
      </c>
      <c r="KVO9" s="296" t="s">
        <v>1531</v>
      </c>
      <c r="KVP9" s="544" t="s">
        <v>1530</v>
      </c>
      <c r="KVQ9" s="544"/>
      <c r="KVR9" s="544"/>
      <c r="KVS9" s="544"/>
      <c r="KVT9" s="297" t="s">
        <v>186</v>
      </c>
      <c r="KVU9" s="182">
        <v>1</v>
      </c>
      <c r="KVV9" s="182">
        <v>167.32</v>
      </c>
      <c r="KVW9" s="296" t="s">
        <v>1531</v>
      </c>
      <c r="KVX9" s="544" t="s">
        <v>1530</v>
      </c>
      <c r="KVY9" s="544"/>
      <c r="KVZ9" s="544"/>
      <c r="KWA9" s="544"/>
      <c r="KWB9" s="297" t="s">
        <v>186</v>
      </c>
      <c r="KWC9" s="182">
        <v>1</v>
      </c>
      <c r="KWD9" s="182">
        <v>167.32</v>
      </c>
      <c r="KWE9" s="296" t="s">
        <v>1531</v>
      </c>
      <c r="KWF9" s="544" t="s">
        <v>1530</v>
      </c>
      <c r="KWG9" s="544"/>
      <c r="KWH9" s="544"/>
      <c r="KWI9" s="544"/>
      <c r="KWJ9" s="297" t="s">
        <v>186</v>
      </c>
      <c r="KWK9" s="182">
        <v>1</v>
      </c>
      <c r="KWL9" s="182">
        <v>167.32</v>
      </c>
      <c r="KWM9" s="296" t="s">
        <v>1531</v>
      </c>
      <c r="KWN9" s="544" t="s">
        <v>1530</v>
      </c>
      <c r="KWO9" s="544"/>
      <c r="KWP9" s="544"/>
      <c r="KWQ9" s="544"/>
      <c r="KWR9" s="297" t="s">
        <v>186</v>
      </c>
      <c r="KWS9" s="182">
        <v>1</v>
      </c>
      <c r="KWT9" s="182">
        <v>167.32</v>
      </c>
      <c r="KWU9" s="296" t="s">
        <v>1531</v>
      </c>
      <c r="KWV9" s="544" t="s">
        <v>1530</v>
      </c>
      <c r="KWW9" s="544"/>
      <c r="KWX9" s="544"/>
      <c r="KWY9" s="544"/>
      <c r="KWZ9" s="297" t="s">
        <v>186</v>
      </c>
      <c r="KXA9" s="182">
        <v>1</v>
      </c>
      <c r="KXB9" s="182">
        <v>167.32</v>
      </c>
      <c r="KXC9" s="296" t="s">
        <v>1531</v>
      </c>
      <c r="KXD9" s="544" t="s">
        <v>1530</v>
      </c>
      <c r="KXE9" s="544"/>
      <c r="KXF9" s="544"/>
      <c r="KXG9" s="544"/>
      <c r="KXH9" s="297" t="s">
        <v>186</v>
      </c>
      <c r="KXI9" s="182">
        <v>1</v>
      </c>
      <c r="KXJ9" s="182">
        <v>167.32</v>
      </c>
      <c r="KXK9" s="296" t="s">
        <v>1531</v>
      </c>
      <c r="KXL9" s="544" t="s">
        <v>1530</v>
      </c>
      <c r="KXM9" s="544"/>
      <c r="KXN9" s="544"/>
      <c r="KXO9" s="544"/>
      <c r="KXP9" s="297" t="s">
        <v>186</v>
      </c>
      <c r="KXQ9" s="182">
        <v>1</v>
      </c>
      <c r="KXR9" s="182">
        <v>167.32</v>
      </c>
      <c r="KXS9" s="296" t="s">
        <v>1531</v>
      </c>
      <c r="KXT9" s="544" t="s">
        <v>1530</v>
      </c>
      <c r="KXU9" s="544"/>
      <c r="KXV9" s="544"/>
      <c r="KXW9" s="544"/>
      <c r="KXX9" s="297" t="s">
        <v>186</v>
      </c>
      <c r="KXY9" s="182">
        <v>1</v>
      </c>
      <c r="KXZ9" s="182">
        <v>167.32</v>
      </c>
      <c r="KYA9" s="296" t="s">
        <v>1531</v>
      </c>
      <c r="KYB9" s="544" t="s">
        <v>1530</v>
      </c>
      <c r="KYC9" s="544"/>
      <c r="KYD9" s="544"/>
      <c r="KYE9" s="544"/>
      <c r="KYF9" s="297" t="s">
        <v>186</v>
      </c>
      <c r="KYG9" s="182">
        <v>1</v>
      </c>
      <c r="KYH9" s="182">
        <v>167.32</v>
      </c>
      <c r="KYI9" s="296" t="s">
        <v>1531</v>
      </c>
      <c r="KYJ9" s="544" t="s">
        <v>1530</v>
      </c>
      <c r="KYK9" s="544"/>
      <c r="KYL9" s="544"/>
      <c r="KYM9" s="544"/>
      <c r="KYN9" s="297" t="s">
        <v>186</v>
      </c>
      <c r="KYO9" s="182">
        <v>1</v>
      </c>
      <c r="KYP9" s="182">
        <v>167.32</v>
      </c>
      <c r="KYQ9" s="296" t="s">
        <v>1531</v>
      </c>
      <c r="KYR9" s="544" t="s">
        <v>1530</v>
      </c>
      <c r="KYS9" s="544"/>
      <c r="KYT9" s="544"/>
      <c r="KYU9" s="544"/>
      <c r="KYV9" s="297" t="s">
        <v>186</v>
      </c>
      <c r="KYW9" s="182">
        <v>1</v>
      </c>
      <c r="KYX9" s="182">
        <v>167.32</v>
      </c>
      <c r="KYY9" s="296" t="s">
        <v>1531</v>
      </c>
      <c r="KYZ9" s="544" t="s">
        <v>1530</v>
      </c>
      <c r="KZA9" s="544"/>
      <c r="KZB9" s="544"/>
      <c r="KZC9" s="544"/>
      <c r="KZD9" s="297" t="s">
        <v>186</v>
      </c>
      <c r="KZE9" s="182">
        <v>1</v>
      </c>
      <c r="KZF9" s="182">
        <v>167.32</v>
      </c>
      <c r="KZG9" s="296" t="s">
        <v>1531</v>
      </c>
      <c r="KZH9" s="544" t="s">
        <v>1530</v>
      </c>
      <c r="KZI9" s="544"/>
      <c r="KZJ9" s="544"/>
      <c r="KZK9" s="544"/>
      <c r="KZL9" s="297" t="s">
        <v>186</v>
      </c>
      <c r="KZM9" s="182">
        <v>1</v>
      </c>
      <c r="KZN9" s="182">
        <v>167.32</v>
      </c>
      <c r="KZO9" s="296" t="s">
        <v>1531</v>
      </c>
      <c r="KZP9" s="544" t="s">
        <v>1530</v>
      </c>
      <c r="KZQ9" s="544"/>
      <c r="KZR9" s="544"/>
      <c r="KZS9" s="544"/>
      <c r="KZT9" s="297" t="s">
        <v>186</v>
      </c>
      <c r="KZU9" s="182">
        <v>1</v>
      </c>
      <c r="KZV9" s="182">
        <v>167.32</v>
      </c>
      <c r="KZW9" s="296" t="s">
        <v>1531</v>
      </c>
      <c r="KZX9" s="544" t="s">
        <v>1530</v>
      </c>
      <c r="KZY9" s="544"/>
      <c r="KZZ9" s="544"/>
      <c r="LAA9" s="544"/>
      <c r="LAB9" s="297" t="s">
        <v>186</v>
      </c>
      <c r="LAC9" s="182">
        <v>1</v>
      </c>
      <c r="LAD9" s="182">
        <v>167.32</v>
      </c>
      <c r="LAE9" s="296" t="s">
        <v>1531</v>
      </c>
      <c r="LAF9" s="544" t="s">
        <v>1530</v>
      </c>
      <c r="LAG9" s="544"/>
      <c r="LAH9" s="544"/>
      <c r="LAI9" s="544"/>
      <c r="LAJ9" s="297" t="s">
        <v>186</v>
      </c>
      <c r="LAK9" s="182">
        <v>1</v>
      </c>
      <c r="LAL9" s="182">
        <v>167.32</v>
      </c>
      <c r="LAM9" s="296" t="s">
        <v>1531</v>
      </c>
      <c r="LAN9" s="544" t="s">
        <v>1530</v>
      </c>
      <c r="LAO9" s="544"/>
      <c r="LAP9" s="544"/>
      <c r="LAQ9" s="544"/>
      <c r="LAR9" s="297" t="s">
        <v>186</v>
      </c>
      <c r="LAS9" s="182">
        <v>1</v>
      </c>
      <c r="LAT9" s="182">
        <v>167.32</v>
      </c>
      <c r="LAU9" s="296" t="s">
        <v>1531</v>
      </c>
      <c r="LAV9" s="544" t="s">
        <v>1530</v>
      </c>
      <c r="LAW9" s="544"/>
      <c r="LAX9" s="544"/>
      <c r="LAY9" s="544"/>
      <c r="LAZ9" s="297" t="s">
        <v>186</v>
      </c>
      <c r="LBA9" s="182">
        <v>1</v>
      </c>
      <c r="LBB9" s="182">
        <v>167.32</v>
      </c>
      <c r="LBC9" s="296" t="s">
        <v>1531</v>
      </c>
      <c r="LBD9" s="544" t="s">
        <v>1530</v>
      </c>
      <c r="LBE9" s="544"/>
      <c r="LBF9" s="544"/>
      <c r="LBG9" s="544"/>
      <c r="LBH9" s="297" t="s">
        <v>186</v>
      </c>
      <c r="LBI9" s="182">
        <v>1</v>
      </c>
      <c r="LBJ9" s="182">
        <v>167.32</v>
      </c>
      <c r="LBK9" s="296" t="s">
        <v>1531</v>
      </c>
      <c r="LBL9" s="544" t="s">
        <v>1530</v>
      </c>
      <c r="LBM9" s="544"/>
      <c r="LBN9" s="544"/>
      <c r="LBO9" s="544"/>
      <c r="LBP9" s="297" t="s">
        <v>186</v>
      </c>
      <c r="LBQ9" s="182">
        <v>1</v>
      </c>
      <c r="LBR9" s="182">
        <v>167.32</v>
      </c>
      <c r="LBS9" s="296" t="s">
        <v>1531</v>
      </c>
      <c r="LBT9" s="544" t="s">
        <v>1530</v>
      </c>
      <c r="LBU9" s="544"/>
      <c r="LBV9" s="544"/>
      <c r="LBW9" s="544"/>
      <c r="LBX9" s="297" t="s">
        <v>186</v>
      </c>
      <c r="LBY9" s="182">
        <v>1</v>
      </c>
      <c r="LBZ9" s="182">
        <v>167.32</v>
      </c>
      <c r="LCA9" s="296" t="s">
        <v>1531</v>
      </c>
      <c r="LCB9" s="544" t="s">
        <v>1530</v>
      </c>
      <c r="LCC9" s="544"/>
      <c r="LCD9" s="544"/>
      <c r="LCE9" s="544"/>
      <c r="LCF9" s="297" t="s">
        <v>186</v>
      </c>
      <c r="LCG9" s="182">
        <v>1</v>
      </c>
      <c r="LCH9" s="182">
        <v>167.32</v>
      </c>
      <c r="LCI9" s="296" t="s">
        <v>1531</v>
      </c>
      <c r="LCJ9" s="544" t="s">
        <v>1530</v>
      </c>
      <c r="LCK9" s="544"/>
      <c r="LCL9" s="544"/>
      <c r="LCM9" s="544"/>
      <c r="LCN9" s="297" t="s">
        <v>186</v>
      </c>
      <c r="LCO9" s="182">
        <v>1</v>
      </c>
      <c r="LCP9" s="182">
        <v>167.32</v>
      </c>
      <c r="LCQ9" s="296" t="s">
        <v>1531</v>
      </c>
      <c r="LCR9" s="544" t="s">
        <v>1530</v>
      </c>
      <c r="LCS9" s="544"/>
      <c r="LCT9" s="544"/>
      <c r="LCU9" s="544"/>
      <c r="LCV9" s="297" t="s">
        <v>186</v>
      </c>
      <c r="LCW9" s="182">
        <v>1</v>
      </c>
      <c r="LCX9" s="182">
        <v>167.32</v>
      </c>
      <c r="LCY9" s="296" t="s">
        <v>1531</v>
      </c>
      <c r="LCZ9" s="544" t="s">
        <v>1530</v>
      </c>
      <c r="LDA9" s="544"/>
      <c r="LDB9" s="544"/>
      <c r="LDC9" s="544"/>
      <c r="LDD9" s="297" t="s">
        <v>186</v>
      </c>
      <c r="LDE9" s="182">
        <v>1</v>
      </c>
      <c r="LDF9" s="182">
        <v>167.32</v>
      </c>
      <c r="LDG9" s="296" t="s">
        <v>1531</v>
      </c>
      <c r="LDH9" s="544" t="s">
        <v>1530</v>
      </c>
      <c r="LDI9" s="544"/>
      <c r="LDJ9" s="544"/>
      <c r="LDK9" s="544"/>
      <c r="LDL9" s="297" t="s">
        <v>186</v>
      </c>
      <c r="LDM9" s="182">
        <v>1</v>
      </c>
      <c r="LDN9" s="182">
        <v>167.32</v>
      </c>
      <c r="LDO9" s="296" t="s">
        <v>1531</v>
      </c>
      <c r="LDP9" s="544" t="s">
        <v>1530</v>
      </c>
      <c r="LDQ9" s="544"/>
      <c r="LDR9" s="544"/>
      <c r="LDS9" s="544"/>
      <c r="LDT9" s="297" t="s">
        <v>186</v>
      </c>
      <c r="LDU9" s="182">
        <v>1</v>
      </c>
      <c r="LDV9" s="182">
        <v>167.32</v>
      </c>
      <c r="LDW9" s="296" t="s">
        <v>1531</v>
      </c>
      <c r="LDX9" s="544" t="s">
        <v>1530</v>
      </c>
      <c r="LDY9" s="544"/>
      <c r="LDZ9" s="544"/>
      <c r="LEA9" s="544"/>
      <c r="LEB9" s="297" t="s">
        <v>186</v>
      </c>
      <c r="LEC9" s="182">
        <v>1</v>
      </c>
      <c r="LED9" s="182">
        <v>167.32</v>
      </c>
      <c r="LEE9" s="296" t="s">
        <v>1531</v>
      </c>
      <c r="LEF9" s="544" t="s">
        <v>1530</v>
      </c>
      <c r="LEG9" s="544"/>
      <c r="LEH9" s="544"/>
      <c r="LEI9" s="544"/>
      <c r="LEJ9" s="297" t="s">
        <v>186</v>
      </c>
      <c r="LEK9" s="182">
        <v>1</v>
      </c>
      <c r="LEL9" s="182">
        <v>167.32</v>
      </c>
      <c r="LEM9" s="296" t="s">
        <v>1531</v>
      </c>
      <c r="LEN9" s="544" t="s">
        <v>1530</v>
      </c>
      <c r="LEO9" s="544"/>
      <c r="LEP9" s="544"/>
      <c r="LEQ9" s="544"/>
      <c r="LER9" s="297" t="s">
        <v>186</v>
      </c>
      <c r="LES9" s="182">
        <v>1</v>
      </c>
      <c r="LET9" s="182">
        <v>167.32</v>
      </c>
      <c r="LEU9" s="296" t="s">
        <v>1531</v>
      </c>
      <c r="LEV9" s="544" t="s">
        <v>1530</v>
      </c>
      <c r="LEW9" s="544"/>
      <c r="LEX9" s="544"/>
      <c r="LEY9" s="544"/>
      <c r="LEZ9" s="297" t="s">
        <v>186</v>
      </c>
      <c r="LFA9" s="182">
        <v>1</v>
      </c>
      <c r="LFB9" s="182">
        <v>167.32</v>
      </c>
      <c r="LFC9" s="296" t="s">
        <v>1531</v>
      </c>
      <c r="LFD9" s="544" t="s">
        <v>1530</v>
      </c>
      <c r="LFE9" s="544"/>
      <c r="LFF9" s="544"/>
      <c r="LFG9" s="544"/>
      <c r="LFH9" s="297" t="s">
        <v>186</v>
      </c>
      <c r="LFI9" s="182">
        <v>1</v>
      </c>
      <c r="LFJ9" s="182">
        <v>167.32</v>
      </c>
      <c r="LFK9" s="296" t="s">
        <v>1531</v>
      </c>
      <c r="LFL9" s="544" t="s">
        <v>1530</v>
      </c>
      <c r="LFM9" s="544"/>
      <c r="LFN9" s="544"/>
      <c r="LFO9" s="544"/>
      <c r="LFP9" s="297" t="s">
        <v>186</v>
      </c>
      <c r="LFQ9" s="182">
        <v>1</v>
      </c>
      <c r="LFR9" s="182">
        <v>167.32</v>
      </c>
      <c r="LFS9" s="296" t="s">
        <v>1531</v>
      </c>
      <c r="LFT9" s="544" t="s">
        <v>1530</v>
      </c>
      <c r="LFU9" s="544"/>
      <c r="LFV9" s="544"/>
      <c r="LFW9" s="544"/>
      <c r="LFX9" s="297" t="s">
        <v>186</v>
      </c>
      <c r="LFY9" s="182">
        <v>1</v>
      </c>
      <c r="LFZ9" s="182">
        <v>167.32</v>
      </c>
      <c r="LGA9" s="296" t="s">
        <v>1531</v>
      </c>
      <c r="LGB9" s="544" t="s">
        <v>1530</v>
      </c>
      <c r="LGC9" s="544"/>
      <c r="LGD9" s="544"/>
      <c r="LGE9" s="544"/>
      <c r="LGF9" s="297" t="s">
        <v>186</v>
      </c>
      <c r="LGG9" s="182">
        <v>1</v>
      </c>
      <c r="LGH9" s="182">
        <v>167.32</v>
      </c>
      <c r="LGI9" s="296" t="s">
        <v>1531</v>
      </c>
      <c r="LGJ9" s="544" t="s">
        <v>1530</v>
      </c>
      <c r="LGK9" s="544"/>
      <c r="LGL9" s="544"/>
      <c r="LGM9" s="544"/>
      <c r="LGN9" s="297" t="s">
        <v>186</v>
      </c>
      <c r="LGO9" s="182">
        <v>1</v>
      </c>
      <c r="LGP9" s="182">
        <v>167.32</v>
      </c>
      <c r="LGQ9" s="296" t="s">
        <v>1531</v>
      </c>
      <c r="LGR9" s="544" t="s">
        <v>1530</v>
      </c>
      <c r="LGS9" s="544"/>
      <c r="LGT9" s="544"/>
      <c r="LGU9" s="544"/>
      <c r="LGV9" s="297" t="s">
        <v>186</v>
      </c>
      <c r="LGW9" s="182">
        <v>1</v>
      </c>
      <c r="LGX9" s="182">
        <v>167.32</v>
      </c>
      <c r="LGY9" s="296" t="s">
        <v>1531</v>
      </c>
      <c r="LGZ9" s="544" t="s">
        <v>1530</v>
      </c>
      <c r="LHA9" s="544"/>
      <c r="LHB9" s="544"/>
      <c r="LHC9" s="544"/>
      <c r="LHD9" s="297" t="s">
        <v>186</v>
      </c>
      <c r="LHE9" s="182">
        <v>1</v>
      </c>
      <c r="LHF9" s="182">
        <v>167.32</v>
      </c>
      <c r="LHG9" s="296" t="s">
        <v>1531</v>
      </c>
      <c r="LHH9" s="544" t="s">
        <v>1530</v>
      </c>
      <c r="LHI9" s="544"/>
      <c r="LHJ9" s="544"/>
      <c r="LHK9" s="544"/>
      <c r="LHL9" s="297" t="s">
        <v>186</v>
      </c>
      <c r="LHM9" s="182">
        <v>1</v>
      </c>
      <c r="LHN9" s="182">
        <v>167.32</v>
      </c>
      <c r="LHO9" s="296" t="s">
        <v>1531</v>
      </c>
      <c r="LHP9" s="544" t="s">
        <v>1530</v>
      </c>
      <c r="LHQ9" s="544"/>
      <c r="LHR9" s="544"/>
      <c r="LHS9" s="544"/>
      <c r="LHT9" s="297" t="s">
        <v>186</v>
      </c>
      <c r="LHU9" s="182">
        <v>1</v>
      </c>
      <c r="LHV9" s="182">
        <v>167.32</v>
      </c>
      <c r="LHW9" s="296" t="s">
        <v>1531</v>
      </c>
      <c r="LHX9" s="544" t="s">
        <v>1530</v>
      </c>
      <c r="LHY9" s="544"/>
      <c r="LHZ9" s="544"/>
      <c r="LIA9" s="544"/>
      <c r="LIB9" s="297" t="s">
        <v>186</v>
      </c>
      <c r="LIC9" s="182">
        <v>1</v>
      </c>
      <c r="LID9" s="182">
        <v>167.32</v>
      </c>
      <c r="LIE9" s="296" t="s">
        <v>1531</v>
      </c>
      <c r="LIF9" s="544" t="s">
        <v>1530</v>
      </c>
      <c r="LIG9" s="544"/>
      <c r="LIH9" s="544"/>
      <c r="LII9" s="544"/>
      <c r="LIJ9" s="297" t="s">
        <v>186</v>
      </c>
      <c r="LIK9" s="182">
        <v>1</v>
      </c>
      <c r="LIL9" s="182">
        <v>167.32</v>
      </c>
      <c r="LIM9" s="296" t="s">
        <v>1531</v>
      </c>
      <c r="LIN9" s="544" t="s">
        <v>1530</v>
      </c>
      <c r="LIO9" s="544"/>
      <c r="LIP9" s="544"/>
      <c r="LIQ9" s="544"/>
      <c r="LIR9" s="297" t="s">
        <v>186</v>
      </c>
      <c r="LIS9" s="182">
        <v>1</v>
      </c>
      <c r="LIT9" s="182">
        <v>167.32</v>
      </c>
      <c r="LIU9" s="296" t="s">
        <v>1531</v>
      </c>
      <c r="LIV9" s="544" t="s">
        <v>1530</v>
      </c>
      <c r="LIW9" s="544"/>
      <c r="LIX9" s="544"/>
      <c r="LIY9" s="544"/>
      <c r="LIZ9" s="297" t="s">
        <v>186</v>
      </c>
      <c r="LJA9" s="182">
        <v>1</v>
      </c>
      <c r="LJB9" s="182">
        <v>167.32</v>
      </c>
      <c r="LJC9" s="296" t="s">
        <v>1531</v>
      </c>
      <c r="LJD9" s="544" t="s">
        <v>1530</v>
      </c>
      <c r="LJE9" s="544"/>
      <c r="LJF9" s="544"/>
      <c r="LJG9" s="544"/>
      <c r="LJH9" s="297" t="s">
        <v>186</v>
      </c>
      <c r="LJI9" s="182">
        <v>1</v>
      </c>
      <c r="LJJ9" s="182">
        <v>167.32</v>
      </c>
      <c r="LJK9" s="296" t="s">
        <v>1531</v>
      </c>
      <c r="LJL9" s="544" t="s">
        <v>1530</v>
      </c>
      <c r="LJM9" s="544"/>
      <c r="LJN9" s="544"/>
      <c r="LJO9" s="544"/>
      <c r="LJP9" s="297" t="s">
        <v>186</v>
      </c>
      <c r="LJQ9" s="182">
        <v>1</v>
      </c>
      <c r="LJR9" s="182">
        <v>167.32</v>
      </c>
      <c r="LJS9" s="296" t="s">
        <v>1531</v>
      </c>
      <c r="LJT9" s="544" t="s">
        <v>1530</v>
      </c>
      <c r="LJU9" s="544"/>
      <c r="LJV9" s="544"/>
      <c r="LJW9" s="544"/>
      <c r="LJX9" s="297" t="s">
        <v>186</v>
      </c>
      <c r="LJY9" s="182">
        <v>1</v>
      </c>
      <c r="LJZ9" s="182">
        <v>167.32</v>
      </c>
      <c r="LKA9" s="296" t="s">
        <v>1531</v>
      </c>
      <c r="LKB9" s="544" t="s">
        <v>1530</v>
      </c>
      <c r="LKC9" s="544"/>
      <c r="LKD9" s="544"/>
      <c r="LKE9" s="544"/>
      <c r="LKF9" s="297" t="s">
        <v>186</v>
      </c>
      <c r="LKG9" s="182">
        <v>1</v>
      </c>
      <c r="LKH9" s="182">
        <v>167.32</v>
      </c>
      <c r="LKI9" s="296" t="s">
        <v>1531</v>
      </c>
      <c r="LKJ9" s="544" t="s">
        <v>1530</v>
      </c>
      <c r="LKK9" s="544"/>
      <c r="LKL9" s="544"/>
      <c r="LKM9" s="544"/>
      <c r="LKN9" s="297" t="s">
        <v>186</v>
      </c>
      <c r="LKO9" s="182">
        <v>1</v>
      </c>
      <c r="LKP9" s="182">
        <v>167.32</v>
      </c>
      <c r="LKQ9" s="296" t="s">
        <v>1531</v>
      </c>
      <c r="LKR9" s="544" t="s">
        <v>1530</v>
      </c>
      <c r="LKS9" s="544"/>
      <c r="LKT9" s="544"/>
      <c r="LKU9" s="544"/>
      <c r="LKV9" s="297" t="s">
        <v>186</v>
      </c>
      <c r="LKW9" s="182">
        <v>1</v>
      </c>
      <c r="LKX9" s="182">
        <v>167.32</v>
      </c>
      <c r="LKY9" s="296" t="s">
        <v>1531</v>
      </c>
      <c r="LKZ9" s="544" t="s">
        <v>1530</v>
      </c>
      <c r="LLA9" s="544"/>
      <c r="LLB9" s="544"/>
      <c r="LLC9" s="544"/>
      <c r="LLD9" s="297" t="s">
        <v>186</v>
      </c>
      <c r="LLE9" s="182">
        <v>1</v>
      </c>
      <c r="LLF9" s="182">
        <v>167.32</v>
      </c>
      <c r="LLG9" s="296" t="s">
        <v>1531</v>
      </c>
      <c r="LLH9" s="544" t="s">
        <v>1530</v>
      </c>
      <c r="LLI9" s="544"/>
      <c r="LLJ9" s="544"/>
      <c r="LLK9" s="544"/>
      <c r="LLL9" s="297" t="s">
        <v>186</v>
      </c>
      <c r="LLM9" s="182">
        <v>1</v>
      </c>
      <c r="LLN9" s="182">
        <v>167.32</v>
      </c>
      <c r="LLO9" s="296" t="s">
        <v>1531</v>
      </c>
      <c r="LLP9" s="544" t="s">
        <v>1530</v>
      </c>
      <c r="LLQ9" s="544"/>
      <c r="LLR9" s="544"/>
      <c r="LLS9" s="544"/>
      <c r="LLT9" s="297" t="s">
        <v>186</v>
      </c>
      <c r="LLU9" s="182">
        <v>1</v>
      </c>
      <c r="LLV9" s="182">
        <v>167.32</v>
      </c>
      <c r="LLW9" s="296" t="s">
        <v>1531</v>
      </c>
      <c r="LLX9" s="544" t="s">
        <v>1530</v>
      </c>
      <c r="LLY9" s="544"/>
      <c r="LLZ9" s="544"/>
      <c r="LMA9" s="544"/>
      <c r="LMB9" s="297" t="s">
        <v>186</v>
      </c>
      <c r="LMC9" s="182">
        <v>1</v>
      </c>
      <c r="LMD9" s="182">
        <v>167.32</v>
      </c>
      <c r="LME9" s="296" t="s">
        <v>1531</v>
      </c>
      <c r="LMF9" s="544" t="s">
        <v>1530</v>
      </c>
      <c r="LMG9" s="544"/>
      <c r="LMH9" s="544"/>
      <c r="LMI9" s="544"/>
      <c r="LMJ9" s="297" t="s">
        <v>186</v>
      </c>
      <c r="LMK9" s="182">
        <v>1</v>
      </c>
      <c r="LML9" s="182">
        <v>167.32</v>
      </c>
      <c r="LMM9" s="296" t="s">
        <v>1531</v>
      </c>
      <c r="LMN9" s="544" t="s">
        <v>1530</v>
      </c>
      <c r="LMO9" s="544"/>
      <c r="LMP9" s="544"/>
      <c r="LMQ9" s="544"/>
      <c r="LMR9" s="297" t="s">
        <v>186</v>
      </c>
      <c r="LMS9" s="182">
        <v>1</v>
      </c>
      <c r="LMT9" s="182">
        <v>167.32</v>
      </c>
      <c r="LMU9" s="296" t="s">
        <v>1531</v>
      </c>
      <c r="LMV9" s="544" t="s">
        <v>1530</v>
      </c>
      <c r="LMW9" s="544"/>
      <c r="LMX9" s="544"/>
      <c r="LMY9" s="544"/>
      <c r="LMZ9" s="297" t="s">
        <v>186</v>
      </c>
      <c r="LNA9" s="182">
        <v>1</v>
      </c>
      <c r="LNB9" s="182">
        <v>167.32</v>
      </c>
      <c r="LNC9" s="296" t="s">
        <v>1531</v>
      </c>
      <c r="LND9" s="544" t="s">
        <v>1530</v>
      </c>
      <c r="LNE9" s="544"/>
      <c r="LNF9" s="544"/>
      <c r="LNG9" s="544"/>
      <c r="LNH9" s="297" t="s">
        <v>186</v>
      </c>
      <c r="LNI9" s="182">
        <v>1</v>
      </c>
      <c r="LNJ9" s="182">
        <v>167.32</v>
      </c>
      <c r="LNK9" s="296" t="s">
        <v>1531</v>
      </c>
      <c r="LNL9" s="544" t="s">
        <v>1530</v>
      </c>
      <c r="LNM9" s="544"/>
      <c r="LNN9" s="544"/>
      <c r="LNO9" s="544"/>
      <c r="LNP9" s="297" t="s">
        <v>186</v>
      </c>
      <c r="LNQ9" s="182">
        <v>1</v>
      </c>
      <c r="LNR9" s="182">
        <v>167.32</v>
      </c>
      <c r="LNS9" s="296" t="s">
        <v>1531</v>
      </c>
      <c r="LNT9" s="544" t="s">
        <v>1530</v>
      </c>
      <c r="LNU9" s="544"/>
      <c r="LNV9" s="544"/>
      <c r="LNW9" s="544"/>
      <c r="LNX9" s="297" t="s">
        <v>186</v>
      </c>
      <c r="LNY9" s="182">
        <v>1</v>
      </c>
      <c r="LNZ9" s="182">
        <v>167.32</v>
      </c>
      <c r="LOA9" s="296" t="s">
        <v>1531</v>
      </c>
      <c r="LOB9" s="544" t="s">
        <v>1530</v>
      </c>
      <c r="LOC9" s="544"/>
      <c r="LOD9" s="544"/>
      <c r="LOE9" s="544"/>
      <c r="LOF9" s="297" t="s">
        <v>186</v>
      </c>
      <c r="LOG9" s="182">
        <v>1</v>
      </c>
      <c r="LOH9" s="182">
        <v>167.32</v>
      </c>
      <c r="LOI9" s="296" t="s">
        <v>1531</v>
      </c>
      <c r="LOJ9" s="544" t="s">
        <v>1530</v>
      </c>
      <c r="LOK9" s="544"/>
      <c r="LOL9" s="544"/>
      <c r="LOM9" s="544"/>
      <c r="LON9" s="297" t="s">
        <v>186</v>
      </c>
      <c r="LOO9" s="182">
        <v>1</v>
      </c>
      <c r="LOP9" s="182">
        <v>167.32</v>
      </c>
      <c r="LOQ9" s="296" t="s">
        <v>1531</v>
      </c>
      <c r="LOR9" s="544" t="s">
        <v>1530</v>
      </c>
      <c r="LOS9" s="544"/>
      <c r="LOT9" s="544"/>
      <c r="LOU9" s="544"/>
      <c r="LOV9" s="297" t="s">
        <v>186</v>
      </c>
      <c r="LOW9" s="182">
        <v>1</v>
      </c>
      <c r="LOX9" s="182">
        <v>167.32</v>
      </c>
      <c r="LOY9" s="296" t="s">
        <v>1531</v>
      </c>
      <c r="LOZ9" s="544" t="s">
        <v>1530</v>
      </c>
      <c r="LPA9" s="544"/>
      <c r="LPB9" s="544"/>
      <c r="LPC9" s="544"/>
      <c r="LPD9" s="297" t="s">
        <v>186</v>
      </c>
      <c r="LPE9" s="182">
        <v>1</v>
      </c>
      <c r="LPF9" s="182">
        <v>167.32</v>
      </c>
      <c r="LPG9" s="296" t="s">
        <v>1531</v>
      </c>
      <c r="LPH9" s="544" t="s">
        <v>1530</v>
      </c>
      <c r="LPI9" s="544"/>
      <c r="LPJ9" s="544"/>
      <c r="LPK9" s="544"/>
      <c r="LPL9" s="297" t="s">
        <v>186</v>
      </c>
      <c r="LPM9" s="182">
        <v>1</v>
      </c>
      <c r="LPN9" s="182">
        <v>167.32</v>
      </c>
      <c r="LPO9" s="296" t="s">
        <v>1531</v>
      </c>
      <c r="LPP9" s="544" t="s">
        <v>1530</v>
      </c>
      <c r="LPQ9" s="544"/>
      <c r="LPR9" s="544"/>
      <c r="LPS9" s="544"/>
      <c r="LPT9" s="297" t="s">
        <v>186</v>
      </c>
      <c r="LPU9" s="182">
        <v>1</v>
      </c>
      <c r="LPV9" s="182">
        <v>167.32</v>
      </c>
      <c r="LPW9" s="296" t="s">
        <v>1531</v>
      </c>
      <c r="LPX9" s="544" t="s">
        <v>1530</v>
      </c>
      <c r="LPY9" s="544"/>
      <c r="LPZ9" s="544"/>
      <c r="LQA9" s="544"/>
      <c r="LQB9" s="297" t="s">
        <v>186</v>
      </c>
      <c r="LQC9" s="182">
        <v>1</v>
      </c>
      <c r="LQD9" s="182">
        <v>167.32</v>
      </c>
      <c r="LQE9" s="296" t="s">
        <v>1531</v>
      </c>
      <c r="LQF9" s="544" t="s">
        <v>1530</v>
      </c>
      <c r="LQG9" s="544"/>
      <c r="LQH9" s="544"/>
      <c r="LQI9" s="544"/>
      <c r="LQJ9" s="297" t="s">
        <v>186</v>
      </c>
      <c r="LQK9" s="182">
        <v>1</v>
      </c>
      <c r="LQL9" s="182">
        <v>167.32</v>
      </c>
      <c r="LQM9" s="296" t="s">
        <v>1531</v>
      </c>
      <c r="LQN9" s="544" t="s">
        <v>1530</v>
      </c>
      <c r="LQO9" s="544"/>
      <c r="LQP9" s="544"/>
      <c r="LQQ9" s="544"/>
      <c r="LQR9" s="297" t="s">
        <v>186</v>
      </c>
      <c r="LQS9" s="182">
        <v>1</v>
      </c>
      <c r="LQT9" s="182">
        <v>167.32</v>
      </c>
      <c r="LQU9" s="296" t="s">
        <v>1531</v>
      </c>
      <c r="LQV9" s="544" t="s">
        <v>1530</v>
      </c>
      <c r="LQW9" s="544"/>
      <c r="LQX9" s="544"/>
      <c r="LQY9" s="544"/>
      <c r="LQZ9" s="297" t="s">
        <v>186</v>
      </c>
      <c r="LRA9" s="182">
        <v>1</v>
      </c>
      <c r="LRB9" s="182">
        <v>167.32</v>
      </c>
      <c r="LRC9" s="296" t="s">
        <v>1531</v>
      </c>
      <c r="LRD9" s="544" t="s">
        <v>1530</v>
      </c>
      <c r="LRE9" s="544"/>
      <c r="LRF9" s="544"/>
      <c r="LRG9" s="544"/>
      <c r="LRH9" s="297" t="s">
        <v>186</v>
      </c>
      <c r="LRI9" s="182">
        <v>1</v>
      </c>
      <c r="LRJ9" s="182">
        <v>167.32</v>
      </c>
      <c r="LRK9" s="296" t="s">
        <v>1531</v>
      </c>
      <c r="LRL9" s="544" t="s">
        <v>1530</v>
      </c>
      <c r="LRM9" s="544"/>
      <c r="LRN9" s="544"/>
      <c r="LRO9" s="544"/>
      <c r="LRP9" s="297" t="s">
        <v>186</v>
      </c>
      <c r="LRQ9" s="182">
        <v>1</v>
      </c>
      <c r="LRR9" s="182">
        <v>167.32</v>
      </c>
      <c r="LRS9" s="296" t="s">
        <v>1531</v>
      </c>
      <c r="LRT9" s="544" t="s">
        <v>1530</v>
      </c>
      <c r="LRU9" s="544"/>
      <c r="LRV9" s="544"/>
      <c r="LRW9" s="544"/>
      <c r="LRX9" s="297" t="s">
        <v>186</v>
      </c>
      <c r="LRY9" s="182">
        <v>1</v>
      </c>
      <c r="LRZ9" s="182">
        <v>167.32</v>
      </c>
      <c r="LSA9" s="296" t="s">
        <v>1531</v>
      </c>
      <c r="LSB9" s="544" t="s">
        <v>1530</v>
      </c>
      <c r="LSC9" s="544"/>
      <c r="LSD9" s="544"/>
      <c r="LSE9" s="544"/>
      <c r="LSF9" s="297" t="s">
        <v>186</v>
      </c>
      <c r="LSG9" s="182">
        <v>1</v>
      </c>
      <c r="LSH9" s="182">
        <v>167.32</v>
      </c>
      <c r="LSI9" s="296" t="s">
        <v>1531</v>
      </c>
      <c r="LSJ9" s="544" t="s">
        <v>1530</v>
      </c>
      <c r="LSK9" s="544"/>
      <c r="LSL9" s="544"/>
      <c r="LSM9" s="544"/>
      <c r="LSN9" s="297" t="s">
        <v>186</v>
      </c>
      <c r="LSO9" s="182">
        <v>1</v>
      </c>
      <c r="LSP9" s="182">
        <v>167.32</v>
      </c>
      <c r="LSQ9" s="296" t="s">
        <v>1531</v>
      </c>
      <c r="LSR9" s="544" t="s">
        <v>1530</v>
      </c>
      <c r="LSS9" s="544"/>
      <c r="LST9" s="544"/>
      <c r="LSU9" s="544"/>
      <c r="LSV9" s="297" t="s">
        <v>186</v>
      </c>
      <c r="LSW9" s="182">
        <v>1</v>
      </c>
      <c r="LSX9" s="182">
        <v>167.32</v>
      </c>
      <c r="LSY9" s="296" t="s">
        <v>1531</v>
      </c>
      <c r="LSZ9" s="544" t="s">
        <v>1530</v>
      </c>
      <c r="LTA9" s="544"/>
      <c r="LTB9" s="544"/>
      <c r="LTC9" s="544"/>
      <c r="LTD9" s="297" t="s">
        <v>186</v>
      </c>
      <c r="LTE9" s="182">
        <v>1</v>
      </c>
      <c r="LTF9" s="182">
        <v>167.32</v>
      </c>
      <c r="LTG9" s="296" t="s">
        <v>1531</v>
      </c>
      <c r="LTH9" s="544" t="s">
        <v>1530</v>
      </c>
      <c r="LTI9" s="544"/>
      <c r="LTJ9" s="544"/>
      <c r="LTK9" s="544"/>
      <c r="LTL9" s="297" t="s">
        <v>186</v>
      </c>
      <c r="LTM9" s="182">
        <v>1</v>
      </c>
      <c r="LTN9" s="182">
        <v>167.32</v>
      </c>
      <c r="LTO9" s="296" t="s">
        <v>1531</v>
      </c>
      <c r="LTP9" s="544" t="s">
        <v>1530</v>
      </c>
      <c r="LTQ9" s="544"/>
      <c r="LTR9" s="544"/>
      <c r="LTS9" s="544"/>
      <c r="LTT9" s="297" t="s">
        <v>186</v>
      </c>
      <c r="LTU9" s="182">
        <v>1</v>
      </c>
      <c r="LTV9" s="182">
        <v>167.32</v>
      </c>
      <c r="LTW9" s="296" t="s">
        <v>1531</v>
      </c>
      <c r="LTX9" s="544" t="s">
        <v>1530</v>
      </c>
      <c r="LTY9" s="544"/>
      <c r="LTZ9" s="544"/>
      <c r="LUA9" s="544"/>
      <c r="LUB9" s="297" t="s">
        <v>186</v>
      </c>
      <c r="LUC9" s="182">
        <v>1</v>
      </c>
      <c r="LUD9" s="182">
        <v>167.32</v>
      </c>
      <c r="LUE9" s="296" t="s">
        <v>1531</v>
      </c>
      <c r="LUF9" s="544" t="s">
        <v>1530</v>
      </c>
      <c r="LUG9" s="544"/>
      <c r="LUH9" s="544"/>
      <c r="LUI9" s="544"/>
      <c r="LUJ9" s="297" t="s">
        <v>186</v>
      </c>
      <c r="LUK9" s="182">
        <v>1</v>
      </c>
      <c r="LUL9" s="182">
        <v>167.32</v>
      </c>
      <c r="LUM9" s="296" t="s">
        <v>1531</v>
      </c>
      <c r="LUN9" s="544" t="s">
        <v>1530</v>
      </c>
      <c r="LUO9" s="544"/>
      <c r="LUP9" s="544"/>
      <c r="LUQ9" s="544"/>
      <c r="LUR9" s="297" t="s">
        <v>186</v>
      </c>
      <c r="LUS9" s="182">
        <v>1</v>
      </c>
      <c r="LUT9" s="182">
        <v>167.32</v>
      </c>
      <c r="LUU9" s="296" t="s">
        <v>1531</v>
      </c>
      <c r="LUV9" s="544" t="s">
        <v>1530</v>
      </c>
      <c r="LUW9" s="544"/>
      <c r="LUX9" s="544"/>
      <c r="LUY9" s="544"/>
      <c r="LUZ9" s="297" t="s">
        <v>186</v>
      </c>
      <c r="LVA9" s="182">
        <v>1</v>
      </c>
      <c r="LVB9" s="182">
        <v>167.32</v>
      </c>
      <c r="LVC9" s="296" t="s">
        <v>1531</v>
      </c>
      <c r="LVD9" s="544" t="s">
        <v>1530</v>
      </c>
      <c r="LVE9" s="544"/>
      <c r="LVF9" s="544"/>
      <c r="LVG9" s="544"/>
      <c r="LVH9" s="297" t="s">
        <v>186</v>
      </c>
      <c r="LVI9" s="182">
        <v>1</v>
      </c>
      <c r="LVJ9" s="182">
        <v>167.32</v>
      </c>
      <c r="LVK9" s="296" t="s">
        <v>1531</v>
      </c>
      <c r="LVL9" s="544" t="s">
        <v>1530</v>
      </c>
      <c r="LVM9" s="544"/>
      <c r="LVN9" s="544"/>
      <c r="LVO9" s="544"/>
      <c r="LVP9" s="297" t="s">
        <v>186</v>
      </c>
      <c r="LVQ9" s="182">
        <v>1</v>
      </c>
      <c r="LVR9" s="182">
        <v>167.32</v>
      </c>
      <c r="LVS9" s="296" t="s">
        <v>1531</v>
      </c>
      <c r="LVT9" s="544" t="s">
        <v>1530</v>
      </c>
      <c r="LVU9" s="544"/>
      <c r="LVV9" s="544"/>
      <c r="LVW9" s="544"/>
      <c r="LVX9" s="297" t="s">
        <v>186</v>
      </c>
      <c r="LVY9" s="182">
        <v>1</v>
      </c>
      <c r="LVZ9" s="182">
        <v>167.32</v>
      </c>
      <c r="LWA9" s="296" t="s">
        <v>1531</v>
      </c>
      <c r="LWB9" s="544" t="s">
        <v>1530</v>
      </c>
      <c r="LWC9" s="544"/>
      <c r="LWD9" s="544"/>
      <c r="LWE9" s="544"/>
      <c r="LWF9" s="297" t="s">
        <v>186</v>
      </c>
      <c r="LWG9" s="182">
        <v>1</v>
      </c>
      <c r="LWH9" s="182">
        <v>167.32</v>
      </c>
      <c r="LWI9" s="296" t="s">
        <v>1531</v>
      </c>
      <c r="LWJ9" s="544" t="s">
        <v>1530</v>
      </c>
      <c r="LWK9" s="544"/>
      <c r="LWL9" s="544"/>
      <c r="LWM9" s="544"/>
      <c r="LWN9" s="297" t="s">
        <v>186</v>
      </c>
      <c r="LWO9" s="182">
        <v>1</v>
      </c>
      <c r="LWP9" s="182">
        <v>167.32</v>
      </c>
      <c r="LWQ9" s="296" t="s">
        <v>1531</v>
      </c>
      <c r="LWR9" s="544" t="s">
        <v>1530</v>
      </c>
      <c r="LWS9" s="544"/>
      <c r="LWT9" s="544"/>
      <c r="LWU9" s="544"/>
      <c r="LWV9" s="297" t="s">
        <v>186</v>
      </c>
      <c r="LWW9" s="182">
        <v>1</v>
      </c>
      <c r="LWX9" s="182">
        <v>167.32</v>
      </c>
      <c r="LWY9" s="296" t="s">
        <v>1531</v>
      </c>
      <c r="LWZ9" s="544" t="s">
        <v>1530</v>
      </c>
      <c r="LXA9" s="544"/>
      <c r="LXB9" s="544"/>
      <c r="LXC9" s="544"/>
      <c r="LXD9" s="297" t="s">
        <v>186</v>
      </c>
      <c r="LXE9" s="182">
        <v>1</v>
      </c>
      <c r="LXF9" s="182">
        <v>167.32</v>
      </c>
      <c r="LXG9" s="296" t="s">
        <v>1531</v>
      </c>
      <c r="LXH9" s="544" t="s">
        <v>1530</v>
      </c>
      <c r="LXI9" s="544"/>
      <c r="LXJ9" s="544"/>
      <c r="LXK9" s="544"/>
      <c r="LXL9" s="297" t="s">
        <v>186</v>
      </c>
      <c r="LXM9" s="182">
        <v>1</v>
      </c>
      <c r="LXN9" s="182">
        <v>167.32</v>
      </c>
      <c r="LXO9" s="296" t="s">
        <v>1531</v>
      </c>
      <c r="LXP9" s="544" t="s">
        <v>1530</v>
      </c>
      <c r="LXQ9" s="544"/>
      <c r="LXR9" s="544"/>
      <c r="LXS9" s="544"/>
      <c r="LXT9" s="297" t="s">
        <v>186</v>
      </c>
      <c r="LXU9" s="182">
        <v>1</v>
      </c>
      <c r="LXV9" s="182">
        <v>167.32</v>
      </c>
      <c r="LXW9" s="296" t="s">
        <v>1531</v>
      </c>
      <c r="LXX9" s="544" t="s">
        <v>1530</v>
      </c>
      <c r="LXY9" s="544"/>
      <c r="LXZ9" s="544"/>
      <c r="LYA9" s="544"/>
      <c r="LYB9" s="297" t="s">
        <v>186</v>
      </c>
      <c r="LYC9" s="182">
        <v>1</v>
      </c>
      <c r="LYD9" s="182">
        <v>167.32</v>
      </c>
      <c r="LYE9" s="296" t="s">
        <v>1531</v>
      </c>
      <c r="LYF9" s="544" t="s">
        <v>1530</v>
      </c>
      <c r="LYG9" s="544"/>
      <c r="LYH9" s="544"/>
      <c r="LYI9" s="544"/>
      <c r="LYJ9" s="297" t="s">
        <v>186</v>
      </c>
      <c r="LYK9" s="182">
        <v>1</v>
      </c>
      <c r="LYL9" s="182">
        <v>167.32</v>
      </c>
      <c r="LYM9" s="296" t="s">
        <v>1531</v>
      </c>
      <c r="LYN9" s="544" t="s">
        <v>1530</v>
      </c>
      <c r="LYO9" s="544"/>
      <c r="LYP9" s="544"/>
      <c r="LYQ9" s="544"/>
      <c r="LYR9" s="297" t="s">
        <v>186</v>
      </c>
      <c r="LYS9" s="182">
        <v>1</v>
      </c>
      <c r="LYT9" s="182">
        <v>167.32</v>
      </c>
      <c r="LYU9" s="296" t="s">
        <v>1531</v>
      </c>
      <c r="LYV9" s="544" t="s">
        <v>1530</v>
      </c>
      <c r="LYW9" s="544"/>
      <c r="LYX9" s="544"/>
      <c r="LYY9" s="544"/>
      <c r="LYZ9" s="297" t="s">
        <v>186</v>
      </c>
      <c r="LZA9" s="182">
        <v>1</v>
      </c>
      <c r="LZB9" s="182">
        <v>167.32</v>
      </c>
      <c r="LZC9" s="296" t="s">
        <v>1531</v>
      </c>
      <c r="LZD9" s="544" t="s">
        <v>1530</v>
      </c>
      <c r="LZE9" s="544"/>
      <c r="LZF9" s="544"/>
      <c r="LZG9" s="544"/>
      <c r="LZH9" s="297" t="s">
        <v>186</v>
      </c>
      <c r="LZI9" s="182">
        <v>1</v>
      </c>
      <c r="LZJ9" s="182">
        <v>167.32</v>
      </c>
      <c r="LZK9" s="296" t="s">
        <v>1531</v>
      </c>
      <c r="LZL9" s="544" t="s">
        <v>1530</v>
      </c>
      <c r="LZM9" s="544"/>
      <c r="LZN9" s="544"/>
      <c r="LZO9" s="544"/>
      <c r="LZP9" s="297" t="s">
        <v>186</v>
      </c>
      <c r="LZQ9" s="182">
        <v>1</v>
      </c>
      <c r="LZR9" s="182">
        <v>167.32</v>
      </c>
      <c r="LZS9" s="296" t="s">
        <v>1531</v>
      </c>
      <c r="LZT9" s="544" t="s">
        <v>1530</v>
      </c>
      <c r="LZU9" s="544"/>
      <c r="LZV9" s="544"/>
      <c r="LZW9" s="544"/>
      <c r="LZX9" s="297" t="s">
        <v>186</v>
      </c>
      <c r="LZY9" s="182">
        <v>1</v>
      </c>
      <c r="LZZ9" s="182">
        <v>167.32</v>
      </c>
      <c r="MAA9" s="296" t="s">
        <v>1531</v>
      </c>
      <c r="MAB9" s="544" t="s">
        <v>1530</v>
      </c>
      <c r="MAC9" s="544"/>
      <c r="MAD9" s="544"/>
      <c r="MAE9" s="544"/>
      <c r="MAF9" s="297" t="s">
        <v>186</v>
      </c>
      <c r="MAG9" s="182">
        <v>1</v>
      </c>
      <c r="MAH9" s="182">
        <v>167.32</v>
      </c>
      <c r="MAI9" s="296" t="s">
        <v>1531</v>
      </c>
      <c r="MAJ9" s="544" t="s">
        <v>1530</v>
      </c>
      <c r="MAK9" s="544"/>
      <c r="MAL9" s="544"/>
      <c r="MAM9" s="544"/>
      <c r="MAN9" s="297" t="s">
        <v>186</v>
      </c>
      <c r="MAO9" s="182">
        <v>1</v>
      </c>
      <c r="MAP9" s="182">
        <v>167.32</v>
      </c>
      <c r="MAQ9" s="296" t="s">
        <v>1531</v>
      </c>
      <c r="MAR9" s="544" t="s">
        <v>1530</v>
      </c>
      <c r="MAS9" s="544"/>
      <c r="MAT9" s="544"/>
      <c r="MAU9" s="544"/>
      <c r="MAV9" s="297" t="s">
        <v>186</v>
      </c>
      <c r="MAW9" s="182">
        <v>1</v>
      </c>
      <c r="MAX9" s="182">
        <v>167.32</v>
      </c>
      <c r="MAY9" s="296" t="s">
        <v>1531</v>
      </c>
      <c r="MAZ9" s="544" t="s">
        <v>1530</v>
      </c>
      <c r="MBA9" s="544"/>
      <c r="MBB9" s="544"/>
      <c r="MBC9" s="544"/>
      <c r="MBD9" s="297" t="s">
        <v>186</v>
      </c>
      <c r="MBE9" s="182">
        <v>1</v>
      </c>
      <c r="MBF9" s="182">
        <v>167.32</v>
      </c>
      <c r="MBG9" s="296" t="s">
        <v>1531</v>
      </c>
      <c r="MBH9" s="544" t="s">
        <v>1530</v>
      </c>
      <c r="MBI9" s="544"/>
      <c r="MBJ9" s="544"/>
      <c r="MBK9" s="544"/>
      <c r="MBL9" s="297" t="s">
        <v>186</v>
      </c>
      <c r="MBM9" s="182">
        <v>1</v>
      </c>
      <c r="MBN9" s="182">
        <v>167.32</v>
      </c>
      <c r="MBO9" s="296" t="s">
        <v>1531</v>
      </c>
      <c r="MBP9" s="544" t="s">
        <v>1530</v>
      </c>
      <c r="MBQ9" s="544"/>
      <c r="MBR9" s="544"/>
      <c r="MBS9" s="544"/>
      <c r="MBT9" s="297" t="s">
        <v>186</v>
      </c>
      <c r="MBU9" s="182">
        <v>1</v>
      </c>
      <c r="MBV9" s="182">
        <v>167.32</v>
      </c>
      <c r="MBW9" s="296" t="s">
        <v>1531</v>
      </c>
      <c r="MBX9" s="544" t="s">
        <v>1530</v>
      </c>
      <c r="MBY9" s="544"/>
      <c r="MBZ9" s="544"/>
      <c r="MCA9" s="544"/>
      <c r="MCB9" s="297" t="s">
        <v>186</v>
      </c>
      <c r="MCC9" s="182">
        <v>1</v>
      </c>
      <c r="MCD9" s="182">
        <v>167.32</v>
      </c>
      <c r="MCE9" s="296" t="s">
        <v>1531</v>
      </c>
      <c r="MCF9" s="544" t="s">
        <v>1530</v>
      </c>
      <c r="MCG9" s="544"/>
      <c r="MCH9" s="544"/>
      <c r="MCI9" s="544"/>
      <c r="MCJ9" s="297" t="s">
        <v>186</v>
      </c>
      <c r="MCK9" s="182">
        <v>1</v>
      </c>
      <c r="MCL9" s="182">
        <v>167.32</v>
      </c>
      <c r="MCM9" s="296" t="s">
        <v>1531</v>
      </c>
      <c r="MCN9" s="544" t="s">
        <v>1530</v>
      </c>
      <c r="MCO9" s="544"/>
      <c r="MCP9" s="544"/>
      <c r="MCQ9" s="544"/>
      <c r="MCR9" s="297" t="s">
        <v>186</v>
      </c>
      <c r="MCS9" s="182">
        <v>1</v>
      </c>
      <c r="MCT9" s="182">
        <v>167.32</v>
      </c>
      <c r="MCU9" s="296" t="s">
        <v>1531</v>
      </c>
      <c r="MCV9" s="544" t="s">
        <v>1530</v>
      </c>
      <c r="MCW9" s="544"/>
      <c r="MCX9" s="544"/>
      <c r="MCY9" s="544"/>
      <c r="MCZ9" s="297" t="s">
        <v>186</v>
      </c>
      <c r="MDA9" s="182">
        <v>1</v>
      </c>
      <c r="MDB9" s="182">
        <v>167.32</v>
      </c>
      <c r="MDC9" s="296" t="s">
        <v>1531</v>
      </c>
      <c r="MDD9" s="544" t="s">
        <v>1530</v>
      </c>
      <c r="MDE9" s="544"/>
      <c r="MDF9" s="544"/>
      <c r="MDG9" s="544"/>
      <c r="MDH9" s="297" t="s">
        <v>186</v>
      </c>
      <c r="MDI9" s="182">
        <v>1</v>
      </c>
      <c r="MDJ9" s="182">
        <v>167.32</v>
      </c>
      <c r="MDK9" s="296" t="s">
        <v>1531</v>
      </c>
      <c r="MDL9" s="544" t="s">
        <v>1530</v>
      </c>
      <c r="MDM9" s="544"/>
      <c r="MDN9" s="544"/>
      <c r="MDO9" s="544"/>
      <c r="MDP9" s="297" t="s">
        <v>186</v>
      </c>
      <c r="MDQ9" s="182">
        <v>1</v>
      </c>
      <c r="MDR9" s="182">
        <v>167.32</v>
      </c>
      <c r="MDS9" s="296" t="s">
        <v>1531</v>
      </c>
      <c r="MDT9" s="544" t="s">
        <v>1530</v>
      </c>
      <c r="MDU9" s="544"/>
      <c r="MDV9" s="544"/>
      <c r="MDW9" s="544"/>
      <c r="MDX9" s="297" t="s">
        <v>186</v>
      </c>
      <c r="MDY9" s="182">
        <v>1</v>
      </c>
      <c r="MDZ9" s="182">
        <v>167.32</v>
      </c>
      <c r="MEA9" s="296" t="s">
        <v>1531</v>
      </c>
      <c r="MEB9" s="544" t="s">
        <v>1530</v>
      </c>
      <c r="MEC9" s="544"/>
      <c r="MED9" s="544"/>
      <c r="MEE9" s="544"/>
      <c r="MEF9" s="297" t="s">
        <v>186</v>
      </c>
      <c r="MEG9" s="182">
        <v>1</v>
      </c>
      <c r="MEH9" s="182">
        <v>167.32</v>
      </c>
      <c r="MEI9" s="296" t="s">
        <v>1531</v>
      </c>
      <c r="MEJ9" s="544" t="s">
        <v>1530</v>
      </c>
      <c r="MEK9" s="544"/>
      <c r="MEL9" s="544"/>
      <c r="MEM9" s="544"/>
      <c r="MEN9" s="297" t="s">
        <v>186</v>
      </c>
      <c r="MEO9" s="182">
        <v>1</v>
      </c>
      <c r="MEP9" s="182">
        <v>167.32</v>
      </c>
      <c r="MEQ9" s="296" t="s">
        <v>1531</v>
      </c>
      <c r="MER9" s="544" t="s">
        <v>1530</v>
      </c>
      <c r="MES9" s="544"/>
      <c r="MET9" s="544"/>
      <c r="MEU9" s="544"/>
      <c r="MEV9" s="297" t="s">
        <v>186</v>
      </c>
      <c r="MEW9" s="182">
        <v>1</v>
      </c>
      <c r="MEX9" s="182">
        <v>167.32</v>
      </c>
      <c r="MEY9" s="296" t="s">
        <v>1531</v>
      </c>
      <c r="MEZ9" s="544" t="s">
        <v>1530</v>
      </c>
      <c r="MFA9" s="544"/>
      <c r="MFB9" s="544"/>
      <c r="MFC9" s="544"/>
      <c r="MFD9" s="297" t="s">
        <v>186</v>
      </c>
      <c r="MFE9" s="182">
        <v>1</v>
      </c>
      <c r="MFF9" s="182">
        <v>167.32</v>
      </c>
      <c r="MFG9" s="296" t="s">
        <v>1531</v>
      </c>
      <c r="MFH9" s="544" t="s">
        <v>1530</v>
      </c>
      <c r="MFI9" s="544"/>
      <c r="MFJ9" s="544"/>
      <c r="MFK9" s="544"/>
      <c r="MFL9" s="297" t="s">
        <v>186</v>
      </c>
      <c r="MFM9" s="182">
        <v>1</v>
      </c>
      <c r="MFN9" s="182">
        <v>167.32</v>
      </c>
      <c r="MFO9" s="296" t="s">
        <v>1531</v>
      </c>
      <c r="MFP9" s="544" t="s">
        <v>1530</v>
      </c>
      <c r="MFQ9" s="544"/>
      <c r="MFR9" s="544"/>
      <c r="MFS9" s="544"/>
      <c r="MFT9" s="297" t="s">
        <v>186</v>
      </c>
      <c r="MFU9" s="182">
        <v>1</v>
      </c>
      <c r="MFV9" s="182">
        <v>167.32</v>
      </c>
      <c r="MFW9" s="296" t="s">
        <v>1531</v>
      </c>
      <c r="MFX9" s="544" t="s">
        <v>1530</v>
      </c>
      <c r="MFY9" s="544"/>
      <c r="MFZ9" s="544"/>
      <c r="MGA9" s="544"/>
      <c r="MGB9" s="297" t="s">
        <v>186</v>
      </c>
      <c r="MGC9" s="182">
        <v>1</v>
      </c>
      <c r="MGD9" s="182">
        <v>167.32</v>
      </c>
      <c r="MGE9" s="296" t="s">
        <v>1531</v>
      </c>
      <c r="MGF9" s="544" t="s">
        <v>1530</v>
      </c>
      <c r="MGG9" s="544"/>
      <c r="MGH9" s="544"/>
      <c r="MGI9" s="544"/>
      <c r="MGJ9" s="297" t="s">
        <v>186</v>
      </c>
      <c r="MGK9" s="182">
        <v>1</v>
      </c>
      <c r="MGL9" s="182">
        <v>167.32</v>
      </c>
      <c r="MGM9" s="296" t="s">
        <v>1531</v>
      </c>
      <c r="MGN9" s="544" t="s">
        <v>1530</v>
      </c>
      <c r="MGO9" s="544"/>
      <c r="MGP9" s="544"/>
      <c r="MGQ9" s="544"/>
      <c r="MGR9" s="297" t="s">
        <v>186</v>
      </c>
      <c r="MGS9" s="182">
        <v>1</v>
      </c>
      <c r="MGT9" s="182">
        <v>167.32</v>
      </c>
      <c r="MGU9" s="296" t="s">
        <v>1531</v>
      </c>
      <c r="MGV9" s="544" t="s">
        <v>1530</v>
      </c>
      <c r="MGW9" s="544"/>
      <c r="MGX9" s="544"/>
      <c r="MGY9" s="544"/>
      <c r="MGZ9" s="297" t="s">
        <v>186</v>
      </c>
      <c r="MHA9" s="182">
        <v>1</v>
      </c>
      <c r="MHB9" s="182">
        <v>167.32</v>
      </c>
      <c r="MHC9" s="296" t="s">
        <v>1531</v>
      </c>
      <c r="MHD9" s="544" t="s">
        <v>1530</v>
      </c>
      <c r="MHE9" s="544"/>
      <c r="MHF9" s="544"/>
      <c r="MHG9" s="544"/>
      <c r="MHH9" s="297" t="s">
        <v>186</v>
      </c>
      <c r="MHI9" s="182">
        <v>1</v>
      </c>
      <c r="MHJ9" s="182">
        <v>167.32</v>
      </c>
      <c r="MHK9" s="296" t="s">
        <v>1531</v>
      </c>
      <c r="MHL9" s="544" t="s">
        <v>1530</v>
      </c>
      <c r="MHM9" s="544"/>
      <c r="MHN9" s="544"/>
      <c r="MHO9" s="544"/>
      <c r="MHP9" s="297" t="s">
        <v>186</v>
      </c>
      <c r="MHQ9" s="182">
        <v>1</v>
      </c>
      <c r="MHR9" s="182">
        <v>167.32</v>
      </c>
      <c r="MHS9" s="296" t="s">
        <v>1531</v>
      </c>
      <c r="MHT9" s="544" t="s">
        <v>1530</v>
      </c>
      <c r="MHU9" s="544"/>
      <c r="MHV9" s="544"/>
      <c r="MHW9" s="544"/>
      <c r="MHX9" s="297" t="s">
        <v>186</v>
      </c>
      <c r="MHY9" s="182">
        <v>1</v>
      </c>
      <c r="MHZ9" s="182">
        <v>167.32</v>
      </c>
      <c r="MIA9" s="296" t="s">
        <v>1531</v>
      </c>
      <c r="MIB9" s="544" t="s">
        <v>1530</v>
      </c>
      <c r="MIC9" s="544"/>
      <c r="MID9" s="544"/>
      <c r="MIE9" s="544"/>
      <c r="MIF9" s="297" t="s">
        <v>186</v>
      </c>
      <c r="MIG9" s="182">
        <v>1</v>
      </c>
      <c r="MIH9" s="182">
        <v>167.32</v>
      </c>
      <c r="MII9" s="296" t="s">
        <v>1531</v>
      </c>
      <c r="MIJ9" s="544" t="s">
        <v>1530</v>
      </c>
      <c r="MIK9" s="544"/>
      <c r="MIL9" s="544"/>
      <c r="MIM9" s="544"/>
      <c r="MIN9" s="297" t="s">
        <v>186</v>
      </c>
      <c r="MIO9" s="182">
        <v>1</v>
      </c>
      <c r="MIP9" s="182">
        <v>167.32</v>
      </c>
      <c r="MIQ9" s="296" t="s">
        <v>1531</v>
      </c>
      <c r="MIR9" s="544" t="s">
        <v>1530</v>
      </c>
      <c r="MIS9" s="544"/>
      <c r="MIT9" s="544"/>
      <c r="MIU9" s="544"/>
      <c r="MIV9" s="297" t="s">
        <v>186</v>
      </c>
      <c r="MIW9" s="182">
        <v>1</v>
      </c>
      <c r="MIX9" s="182">
        <v>167.32</v>
      </c>
      <c r="MIY9" s="296" t="s">
        <v>1531</v>
      </c>
      <c r="MIZ9" s="544" t="s">
        <v>1530</v>
      </c>
      <c r="MJA9" s="544"/>
      <c r="MJB9" s="544"/>
      <c r="MJC9" s="544"/>
      <c r="MJD9" s="297" t="s">
        <v>186</v>
      </c>
      <c r="MJE9" s="182">
        <v>1</v>
      </c>
      <c r="MJF9" s="182">
        <v>167.32</v>
      </c>
      <c r="MJG9" s="296" t="s">
        <v>1531</v>
      </c>
      <c r="MJH9" s="544" t="s">
        <v>1530</v>
      </c>
      <c r="MJI9" s="544"/>
      <c r="MJJ9" s="544"/>
      <c r="MJK9" s="544"/>
      <c r="MJL9" s="297" t="s">
        <v>186</v>
      </c>
      <c r="MJM9" s="182">
        <v>1</v>
      </c>
      <c r="MJN9" s="182">
        <v>167.32</v>
      </c>
      <c r="MJO9" s="296" t="s">
        <v>1531</v>
      </c>
      <c r="MJP9" s="544" t="s">
        <v>1530</v>
      </c>
      <c r="MJQ9" s="544"/>
      <c r="MJR9" s="544"/>
      <c r="MJS9" s="544"/>
      <c r="MJT9" s="297" t="s">
        <v>186</v>
      </c>
      <c r="MJU9" s="182">
        <v>1</v>
      </c>
      <c r="MJV9" s="182">
        <v>167.32</v>
      </c>
      <c r="MJW9" s="296" t="s">
        <v>1531</v>
      </c>
      <c r="MJX9" s="544" t="s">
        <v>1530</v>
      </c>
      <c r="MJY9" s="544"/>
      <c r="MJZ9" s="544"/>
      <c r="MKA9" s="544"/>
      <c r="MKB9" s="297" t="s">
        <v>186</v>
      </c>
      <c r="MKC9" s="182">
        <v>1</v>
      </c>
      <c r="MKD9" s="182">
        <v>167.32</v>
      </c>
      <c r="MKE9" s="296" t="s">
        <v>1531</v>
      </c>
      <c r="MKF9" s="544" t="s">
        <v>1530</v>
      </c>
      <c r="MKG9" s="544"/>
      <c r="MKH9" s="544"/>
      <c r="MKI9" s="544"/>
      <c r="MKJ9" s="297" t="s">
        <v>186</v>
      </c>
      <c r="MKK9" s="182">
        <v>1</v>
      </c>
      <c r="MKL9" s="182">
        <v>167.32</v>
      </c>
      <c r="MKM9" s="296" t="s">
        <v>1531</v>
      </c>
      <c r="MKN9" s="544" t="s">
        <v>1530</v>
      </c>
      <c r="MKO9" s="544"/>
      <c r="MKP9" s="544"/>
      <c r="MKQ9" s="544"/>
      <c r="MKR9" s="297" t="s">
        <v>186</v>
      </c>
      <c r="MKS9" s="182">
        <v>1</v>
      </c>
      <c r="MKT9" s="182">
        <v>167.32</v>
      </c>
      <c r="MKU9" s="296" t="s">
        <v>1531</v>
      </c>
      <c r="MKV9" s="544" t="s">
        <v>1530</v>
      </c>
      <c r="MKW9" s="544"/>
      <c r="MKX9" s="544"/>
      <c r="MKY9" s="544"/>
      <c r="MKZ9" s="297" t="s">
        <v>186</v>
      </c>
      <c r="MLA9" s="182">
        <v>1</v>
      </c>
      <c r="MLB9" s="182">
        <v>167.32</v>
      </c>
      <c r="MLC9" s="296" t="s">
        <v>1531</v>
      </c>
      <c r="MLD9" s="544" t="s">
        <v>1530</v>
      </c>
      <c r="MLE9" s="544"/>
      <c r="MLF9" s="544"/>
      <c r="MLG9" s="544"/>
      <c r="MLH9" s="297" t="s">
        <v>186</v>
      </c>
      <c r="MLI9" s="182">
        <v>1</v>
      </c>
      <c r="MLJ9" s="182">
        <v>167.32</v>
      </c>
      <c r="MLK9" s="296" t="s">
        <v>1531</v>
      </c>
      <c r="MLL9" s="544" t="s">
        <v>1530</v>
      </c>
      <c r="MLM9" s="544"/>
      <c r="MLN9" s="544"/>
      <c r="MLO9" s="544"/>
      <c r="MLP9" s="297" t="s">
        <v>186</v>
      </c>
      <c r="MLQ9" s="182">
        <v>1</v>
      </c>
      <c r="MLR9" s="182">
        <v>167.32</v>
      </c>
      <c r="MLS9" s="296" t="s">
        <v>1531</v>
      </c>
      <c r="MLT9" s="544" t="s">
        <v>1530</v>
      </c>
      <c r="MLU9" s="544"/>
      <c r="MLV9" s="544"/>
      <c r="MLW9" s="544"/>
      <c r="MLX9" s="297" t="s">
        <v>186</v>
      </c>
      <c r="MLY9" s="182">
        <v>1</v>
      </c>
      <c r="MLZ9" s="182">
        <v>167.32</v>
      </c>
      <c r="MMA9" s="296" t="s">
        <v>1531</v>
      </c>
      <c r="MMB9" s="544" t="s">
        <v>1530</v>
      </c>
      <c r="MMC9" s="544"/>
      <c r="MMD9" s="544"/>
      <c r="MME9" s="544"/>
      <c r="MMF9" s="297" t="s">
        <v>186</v>
      </c>
      <c r="MMG9" s="182">
        <v>1</v>
      </c>
      <c r="MMH9" s="182">
        <v>167.32</v>
      </c>
      <c r="MMI9" s="296" t="s">
        <v>1531</v>
      </c>
      <c r="MMJ9" s="544" t="s">
        <v>1530</v>
      </c>
      <c r="MMK9" s="544"/>
      <c r="MML9" s="544"/>
      <c r="MMM9" s="544"/>
      <c r="MMN9" s="297" t="s">
        <v>186</v>
      </c>
      <c r="MMO9" s="182">
        <v>1</v>
      </c>
      <c r="MMP9" s="182">
        <v>167.32</v>
      </c>
      <c r="MMQ9" s="296" t="s">
        <v>1531</v>
      </c>
      <c r="MMR9" s="544" t="s">
        <v>1530</v>
      </c>
      <c r="MMS9" s="544"/>
      <c r="MMT9" s="544"/>
      <c r="MMU9" s="544"/>
      <c r="MMV9" s="297" t="s">
        <v>186</v>
      </c>
      <c r="MMW9" s="182">
        <v>1</v>
      </c>
      <c r="MMX9" s="182">
        <v>167.32</v>
      </c>
      <c r="MMY9" s="296" t="s">
        <v>1531</v>
      </c>
      <c r="MMZ9" s="544" t="s">
        <v>1530</v>
      </c>
      <c r="MNA9" s="544"/>
      <c r="MNB9" s="544"/>
      <c r="MNC9" s="544"/>
      <c r="MND9" s="297" t="s">
        <v>186</v>
      </c>
      <c r="MNE9" s="182">
        <v>1</v>
      </c>
      <c r="MNF9" s="182">
        <v>167.32</v>
      </c>
      <c r="MNG9" s="296" t="s">
        <v>1531</v>
      </c>
      <c r="MNH9" s="544" t="s">
        <v>1530</v>
      </c>
      <c r="MNI9" s="544"/>
      <c r="MNJ9" s="544"/>
      <c r="MNK9" s="544"/>
      <c r="MNL9" s="297" t="s">
        <v>186</v>
      </c>
      <c r="MNM9" s="182">
        <v>1</v>
      </c>
      <c r="MNN9" s="182">
        <v>167.32</v>
      </c>
      <c r="MNO9" s="296" t="s">
        <v>1531</v>
      </c>
      <c r="MNP9" s="544" t="s">
        <v>1530</v>
      </c>
      <c r="MNQ9" s="544"/>
      <c r="MNR9" s="544"/>
      <c r="MNS9" s="544"/>
      <c r="MNT9" s="297" t="s">
        <v>186</v>
      </c>
      <c r="MNU9" s="182">
        <v>1</v>
      </c>
      <c r="MNV9" s="182">
        <v>167.32</v>
      </c>
      <c r="MNW9" s="296" t="s">
        <v>1531</v>
      </c>
      <c r="MNX9" s="544" t="s">
        <v>1530</v>
      </c>
      <c r="MNY9" s="544"/>
      <c r="MNZ9" s="544"/>
      <c r="MOA9" s="544"/>
      <c r="MOB9" s="297" t="s">
        <v>186</v>
      </c>
      <c r="MOC9" s="182">
        <v>1</v>
      </c>
      <c r="MOD9" s="182">
        <v>167.32</v>
      </c>
      <c r="MOE9" s="296" t="s">
        <v>1531</v>
      </c>
      <c r="MOF9" s="544" t="s">
        <v>1530</v>
      </c>
      <c r="MOG9" s="544"/>
      <c r="MOH9" s="544"/>
      <c r="MOI9" s="544"/>
      <c r="MOJ9" s="297" t="s">
        <v>186</v>
      </c>
      <c r="MOK9" s="182">
        <v>1</v>
      </c>
      <c r="MOL9" s="182">
        <v>167.32</v>
      </c>
      <c r="MOM9" s="296" t="s">
        <v>1531</v>
      </c>
      <c r="MON9" s="544" t="s">
        <v>1530</v>
      </c>
      <c r="MOO9" s="544"/>
      <c r="MOP9" s="544"/>
      <c r="MOQ9" s="544"/>
      <c r="MOR9" s="297" t="s">
        <v>186</v>
      </c>
      <c r="MOS9" s="182">
        <v>1</v>
      </c>
      <c r="MOT9" s="182">
        <v>167.32</v>
      </c>
      <c r="MOU9" s="296" t="s">
        <v>1531</v>
      </c>
      <c r="MOV9" s="544" t="s">
        <v>1530</v>
      </c>
      <c r="MOW9" s="544"/>
      <c r="MOX9" s="544"/>
      <c r="MOY9" s="544"/>
      <c r="MOZ9" s="297" t="s">
        <v>186</v>
      </c>
      <c r="MPA9" s="182">
        <v>1</v>
      </c>
      <c r="MPB9" s="182">
        <v>167.32</v>
      </c>
      <c r="MPC9" s="296" t="s">
        <v>1531</v>
      </c>
      <c r="MPD9" s="544" t="s">
        <v>1530</v>
      </c>
      <c r="MPE9" s="544"/>
      <c r="MPF9" s="544"/>
      <c r="MPG9" s="544"/>
      <c r="MPH9" s="297" t="s">
        <v>186</v>
      </c>
      <c r="MPI9" s="182">
        <v>1</v>
      </c>
      <c r="MPJ9" s="182">
        <v>167.32</v>
      </c>
      <c r="MPK9" s="296" t="s">
        <v>1531</v>
      </c>
      <c r="MPL9" s="544" t="s">
        <v>1530</v>
      </c>
      <c r="MPM9" s="544"/>
      <c r="MPN9" s="544"/>
      <c r="MPO9" s="544"/>
      <c r="MPP9" s="297" t="s">
        <v>186</v>
      </c>
      <c r="MPQ9" s="182">
        <v>1</v>
      </c>
      <c r="MPR9" s="182">
        <v>167.32</v>
      </c>
      <c r="MPS9" s="296" t="s">
        <v>1531</v>
      </c>
      <c r="MPT9" s="544" t="s">
        <v>1530</v>
      </c>
      <c r="MPU9" s="544"/>
      <c r="MPV9" s="544"/>
      <c r="MPW9" s="544"/>
      <c r="MPX9" s="297" t="s">
        <v>186</v>
      </c>
      <c r="MPY9" s="182">
        <v>1</v>
      </c>
      <c r="MPZ9" s="182">
        <v>167.32</v>
      </c>
      <c r="MQA9" s="296" t="s">
        <v>1531</v>
      </c>
      <c r="MQB9" s="544" t="s">
        <v>1530</v>
      </c>
      <c r="MQC9" s="544"/>
      <c r="MQD9" s="544"/>
      <c r="MQE9" s="544"/>
      <c r="MQF9" s="297" t="s">
        <v>186</v>
      </c>
      <c r="MQG9" s="182">
        <v>1</v>
      </c>
      <c r="MQH9" s="182">
        <v>167.32</v>
      </c>
      <c r="MQI9" s="296" t="s">
        <v>1531</v>
      </c>
      <c r="MQJ9" s="544" t="s">
        <v>1530</v>
      </c>
      <c r="MQK9" s="544"/>
      <c r="MQL9" s="544"/>
      <c r="MQM9" s="544"/>
      <c r="MQN9" s="297" t="s">
        <v>186</v>
      </c>
      <c r="MQO9" s="182">
        <v>1</v>
      </c>
      <c r="MQP9" s="182">
        <v>167.32</v>
      </c>
      <c r="MQQ9" s="296" t="s">
        <v>1531</v>
      </c>
      <c r="MQR9" s="544" t="s">
        <v>1530</v>
      </c>
      <c r="MQS9" s="544"/>
      <c r="MQT9" s="544"/>
      <c r="MQU9" s="544"/>
      <c r="MQV9" s="297" t="s">
        <v>186</v>
      </c>
      <c r="MQW9" s="182">
        <v>1</v>
      </c>
      <c r="MQX9" s="182">
        <v>167.32</v>
      </c>
      <c r="MQY9" s="296" t="s">
        <v>1531</v>
      </c>
      <c r="MQZ9" s="544" t="s">
        <v>1530</v>
      </c>
      <c r="MRA9" s="544"/>
      <c r="MRB9" s="544"/>
      <c r="MRC9" s="544"/>
      <c r="MRD9" s="297" t="s">
        <v>186</v>
      </c>
      <c r="MRE9" s="182">
        <v>1</v>
      </c>
      <c r="MRF9" s="182">
        <v>167.32</v>
      </c>
      <c r="MRG9" s="296" t="s">
        <v>1531</v>
      </c>
      <c r="MRH9" s="544" t="s">
        <v>1530</v>
      </c>
      <c r="MRI9" s="544"/>
      <c r="MRJ9" s="544"/>
      <c r="MRK9" s="544"/>
      <c r="MRL9" s="297" t="s">
        <v>186</v>
      </c>
      <c r="MRM9" s="182">
        <v>1</v>
      </c>
      <c r="MRN9" s="182">
        <v>167.32</v>
      </c>
      <c r="MRO9" s="296" t="s">
        <v>1531</v>
      </c>
      <c r="MRP9" s="544" t="s">
        <v>1530</v>
      </c>
      <c r="MRQ9" s="544"/>
      <c r="MRR9" s="544"/>
      <c r="MRS9" s="544"/>
      <c r="MRT9" s="297" t="s">
        <v>186</v>
      </c>
      <c r="MRU9" s="182">
        <v>1</v>
      </c>
      <c r="MRV9" s="182">
        <v>167.32</v>
      </c>
      <c r="MRW9" s="296" t="s">
        <v>1531</v>
      </c>
      <c r="MRX9" s="544" t="s">
        <v>1530</v>
      </c>
      <c r="MRY9" s="544"/>
      <c r="MRZ9" s="544"/>
      <c r="MSA9" s="544"/>
      <c r="MSB9" s="297" t="s">
        <v>186</v>
      </c>
      <c r="MSC9" s="182">
        <v>1</v>
      </c>
      <c r="MSD9" s="182">
        <v>167.32</v>
      </c>
      <c r="MSE9" s="296" t="s">
        <v>1531</v>
      </c>
      <c r="MSF9" s="544" t="s">
        <v>1530</v>
      </c>
      <c r="MSG9" s="544"/>
      <c r="MSH9" s="544"/>
      <c r="MSI9" s="544"/>
      <c r="MSJ9" s="297" t="s">
        <v>186</v>
      </c>
      <c r="MSK9" s="182">
        <v>1</v>
      </c>
      <c r="MSL9" s="182">
        <v>167.32</v>
      </c>
      <c r="MSM9" s="296" t="s">
        <v>1531</v>
      </c>
      <c r="MSN9" s="544" t="s">
        <v>1530</v>
      </c>
      <c r="MSO9" s="544"/>
      <c r="MSP9" s="544"/>
      <c r="MSQ9" s="544"/>
      <c r="MSR9" s="297" t="s">
        <v>186</v>
      </c>
      <c r="MSS9" s="182">
        <v>1</v>
      </c>
      <c r="MST9" s="182">
        <v>167.32</v>
      </c>
      <c r="MSU9" s="296" t="s">
        <v>1531</v>
      </c>
      <c r="MSV9" s="544" t="s">
        <v>1530</v>
      </c>
      <c r="MSW9" s="544"/>
      <c r="MSX9" s="544"/>
      <c r="MSY9" s="544"/>
      <c r="MSZ9" s="297" t="s">
        <v>186</v>
      </c>
      <c r="MTA9" s="182">
        <v>1</v>
      </c>
      <c r="MTB9" s="182">
        <v>167.32</v>
      </c>
      <c r="MTC9" s="296" t="s">
        <v>1531</v>
      </c>
      <c r="MTD9" s="544" t="s">
        <v>1530</v>
      </c>
      <c r="MTE9" s="544"/>
      <c r="MTF9" s="544"/>
      <c r="MTG9" s="544"/>
      <c r="MTH9" s="297" t="s">
        <v>186</v>
      </c>
      <c r="MTI9" s="182">
        <v>1</v>
      </c>
      <c r="MTJ9" s="182">
        <v>167.32</v>
      </c>
      <c r="MTK9" s="296" t="s">
        <v>1531</v>
      </c>
      <c r="MTL9" s="544" t="s">
        <v>1530</v>
      </c>
      <c r="MTM9" s="544"/>
      <c r="MTN9" s="544"/>
      <c r="MTO9" s="544"/>
      <c r="MTP9" s="297" t="s">
        <v>186</v>
      </c>
      <c r="MTQ9" s="182">
        <v>1</v>
      </c>
      <c r="MTR9" s="182">
        <v>167.32</v>
      </c>
      <c r="MTS9" s="296" t="s">
        <v>1531</v>
      </c>
      <c r="MTT9" s="544" t="s">
        <v>1530</v>
      </c>
      <c r="MTU9" s="544"/>
      <c r="MTV9" s="544"/>
      <c r="MTW9" s="544"/>
      <c r="MTX9" s="297" t="s">
        <v>186</v>
      </c>
      <c r="MTY9" s="182">
        <v>1</v>
      </c>
      <c r="MTZ9" s="182">
        <v>167.32</v>
      </c>
      <c r="MUA9" s="296" t="s">
        <v>1531</v>
      </c>
      <c r="MUB9" s="544" t="s">
        <v>1530</v>
      </c>
      <c r="MUC9" s="544"/>
      <c r="MUD9" s="544"/>
      <c r="MUE9" s="544"/>
      <c r="MUF9" s="297" t="s">
        <v>186</v>
      </c>
      <c r="MUG9" s="182">
        <v>1</v>
      </c>
      <c r="MUH9" s="182">
        <v>167.32</v>
      </c>
      <c r="MUI9" s="296" t="s">
        <v>1531</v>
      </c>
      <c r="MUJ9" s="544" t="s">
        <v>1530</v>
      </c>
      <c r="MUK9" s="544"/>
      <c r="MUL9" s="544"/>
      <c r="MUM9" s="544"/>
      <c r="MUN9" s="297" t="s">
        <v>186</v>
      </c>
      <c r="MUO9" s="182">
        <v>1</v>
      </c>
      <c r="MUP9" s="182">
        <v>167.32</v>
      </c>
      <c r="MUQ9" s="296" t="s">
        <v>1531</v>
      </c>
      <c r="MUR9" s="544" t="s">
        <v>1530</v>
      </c>
      <c r="MUS9" s="544"/>
      <c r="MUT9" s="544"/>
      <c r="MUU9" s="544"/>
      <c r="MUV9" s="297" t="s">
        <v>186</v>
      </c>
      <c r="MUW9" s="182">
        <v>1</v>
      </c>
      <c r="MUX9" s="182">
        <v>167.32</v>
      </c>
      <c r="MUY9" s="296" t="s">
        <v>1531</v>
      </c>
      <c r="MUZ9" s="544" t="s">
        <v>1530</v>
      </c>
      <c r="MVA9" s="544"/>
      <c r="MVB9" s="544"/>
      <c r="MVC9" s="544"/>
      <c r="MVD9" s="297" t="s">
        <v>186</v>
      </c>
      <c r="MVE9" s="182">
        <v>1</v>
      </c>
      <c r="MVF9" s="182">
        <v>167.32</v>
      </c>
      <c r="MVG9" s="296" t="s">
        <v>1531</v>
      </c>
      <c r="MVH9" s="544" t="s">
        <v>1530</v>
      </c>
      <c r="MVI9" s="544"/>
      <c r="MVJ9" s="544"/>
      <c r="MVK9" s="544"/>
      <c r="MVL9" s="297" t="s">
        <v>186</v>
      </c>
      <c r="MVM9" s="182">
        <v>1</v>
      </c>
      <c r="MVN9" s="182">
        <v>167.32</v>
      </c>
      <c r="MVO9" s="296" t="s">
        <v>1531</v>
      </c>
      <c r="MVP9" s="544" t="s">
        <v>1530</v>
      </c>
      <c r="MVQ9" s="544"/>
      <c r="MVR9" s="544"/>
      <c r="MVS9" s="544"/>
      <c r="MVT9" s="297" t="s">
        <v>186</v>
      </c>
      <c r="MVU9" s="182">
        <v>1</v>
      </c>
      <c r="MVV9" s="182">
        <v>167.32</v>
      </c>
      <c r="MVW9" s="296" t="s">
        <v>1531</v>
      </c>
      <c r="MVX9" s="544" t="s">
        <v>1530</v>
      </c>
      <c r="MVY9" s="544"/>
      <c r="MVZ9" s="544"/>
      <c r="MWA9" s="544"/>
      <c r="MWB9" s="297" t="s">
        <v>186</v>
      </c>
      <c r="MWC9" s="182">
        <v>1</v>
      </c>
      <c r="MWD9" s="182">
        <v>167.32</v>
      </c>
      <c r="MWE9" s="296" t="s">
        <v>1531</v>
      </c>
      <c r="MWF9" s="544" t="s">
        <v>1530</v>
      </c>
      <c r="MWG9" s="544"/>
      <c r="MWH9" s="544"/>
      <c r="MWI9" s="544"/>
      <c r="MWJ9" s="297" t="s">
        <v>186</v>
      </c>
      <c r="MWK9" s="182">
        <v>1</v>
      </c>
      <c r="MWL9" s="182">
        <v>167.32</v>
      </c>
      <c r="MWM9" s="296" t="s">
        <v>1531</v>
      </c>
      <c r="MWN9" s="544" t="s">
        <v>1530</v>
      </c>
      <c r="MWO9" s="544"/>
      <c r="MWP9" s="544"/>
      <c r="MWQ9" s="544"/>
      <c r="MWR9" s="297" t="s">
        <v>186</v>
      </c>
      <c r="MWS9" s="182">
        <v>1</v>
      </c>
      <c r="MWT9" s="182">
        <v>167.32</v>
      </c>
      <c r="MWU9" s="296" t="s">
        <v>1531</v>
      </c>
      <c r="MWV9" s="544" t="s">
        <v>1530</v>
      </c>
      <c r="MWW9" s="544"/>
      <c r="MWX9" s="544"/>
      <c r="MWY9" s="544"/>
      <c r="MWZ9" s="297" t="s">
        <v>186</v>
      </c>
      <c r="MXA9" s="182">
        <v>1</v>
      </c>
      <c r="MXB9" s="182">
        <v>167.32</v>
      </c>
      <c r="MXC9" s="296" t="s">
        <v>1531</v>
      </c>
      <c r="MXD9" s="544" t="s">
        <v>1530</v>
      </c>
      <c r="MXE9" s="544"/>
      <c r="MXF9" s="544"/>
      <c r="MXG9" s="544"/>
      <c r="MXH9" s="297" t="s">
        <v>186</v>
      </c>
      <c r="MXI9" s="182">
        <v>1</v>
      </c>
      <c r="MXJ9" s="182">
        <v>167.32</v>
      </c>
      <c r="MXK9" s="296" t="s">
        <v>1531</v>
      </c>
      <c r="MXL9" s="544" t="s">
        <v>1530</v>
      </c>
      <c r="MXM9" s="544"/>
      <c r="MXN9" s="544"/>
      <c r="MXO9" s="544"/>
      <c r="MXP9" s="297" t="s">
        <v>186</v>
      </c>
      <c r="MXQ9" s="182">
        <v>1</v>
      </c>
      <c r="MXR9" s="182">
        <v>167.32</v>
      </c>
      <c r="MXS9" s="296" t="s">
        <v>1531</v>
      </c>
      <c r="MXT9" s="544" t="s">
        <v>1530</v>
      </c>
      <c r="MXU9" s="544"/>
      <c r="MXV9" s="544"/>
      <c r="MXW9" s="544"/>
      <c r="MXX9" s="297" t="s">
        <v>186</v>
      </c>
      <c r="MXY9" s="182">
        <v>1</v>
      </c>
      <c r="MXZ9" s="182">
        <v>167.32</v>
      </c>
      <c r="MYA9" s="296" t="s">
        <v>1531</v>
      </c>
      <c r="MYB9" s="544" t="s">
        <v>1530</v>
      </c>
      <c r="MYC9" s="544"/>
      <c r="MYD9" s="544"/>
      <c r="MYE9" s="544"/>
      <c r="MYF9" s="297" t="s">
        <v>186</v>
      </c>
      <c r="MYG9" s="182">
        <v>1</v>
      </c>
      <c r="MYH9" s="182">
        <v>167.32</v>
      </c>
      <c r="MYI9" s="296" t="s">
        <v>1531</v>
      </c>
      <c r="MYJ9" s="544" t="s">
        <v>1530</v>
      </c>
      <c r="MYK9" s="544"/>
      <c r="MYL9" s="544"/>
      <c r="MYM9" s="544"/>
      <c r="MYN9" s="297" t="s">
        <v>186</v>
      </c>
      <c r="MYO9" s="182">
        <v>1</v>
      </c>
      <c r="MYP9" s="182">
        <v>167.32</v>
      </c>
      <c r="MYQ9" s="296" t="s">
        <v>1531</v>
      </c>
      <c r="MYR9" s="544" t="s">
        <v>1530</v>
      </c>
      <c r="MYS9" s="544"/>
      <c r="MYT9" s="544"/>
      <c r="MYU9" s="544"/>
      <c r="MYV9" s="297" t="s">
        <v>186</v>
      </c>
      <c r="MYW9" s="182">
        <v>1</v>
      </c>
      <c r="MYX9" s="182">
        <v>167.32</v>
      </c>
      <c r="MYY9" s="296" t="s">
        <v>1531</v>
      </c>
      <c r="MYZ9" s="544" t="s">
        <v>1530</v>
      </c>
      <c r="MZA9" s="544"/>
      <c r="MZB9" s="544"/>
      <c r="MZC9" s="544"/>
      <c r="MZD9" s="297" t="s">
        <v>186</v>
      </c>
      <c r="MZE9" s="182">
        <v>1</v>
      </c>
      <c r="MZF9" s="182">
        <v>167.32</v>
      </c>
      <c r="MZG9" s="296" t="s">
        <v>1531</v>
      </c>
      <c r="MZH9" s="544" t="s">
        <v>1530</v>
      </c>
      <c r="MZI9" s="544"/>
      <c r="MZJ9" s="544"/>
      <c r="MZK9" s="544"/>
      <c r="MZL9" s="297" t="s">
        <v>186</v>
      </c>
      <c r="MZM9" s="182">
        <v>1</v>
      </c>
      <c r="MZN9" s="182">
        <v>167.32</v>
      </c>
      <c r="MZO9" s="296" t="s">
        <v>1531</v>
      </c>
      <c r="MZP9" s="544" t="s">
        <v>1530</v>
      </c>
      <c r="MZQ9" s="544"/>
      <c r="MZR9" s="544"/>
      <c r="MZS9" s="544"/>
      <c r="MZT9" s="297" t="s">
        <v>186</v>
      </c>
      <c r="MZU9" s="182">
        <v>1</v>
      </c>
      <c r="MZV9" s="182">
        <v>167.32</v>
      </c>
      <c r="MZW9" s="296" t="s">
        <v>1531</v>
      </c>
      <c r="MZX9" s="544" t="s">
        <v>1530</v>
      </c>
      <c r="MZY9" s="544"/>
      <c r="MZZ9" s="544"/>
      <c r="NAA9" s="544"/>
      <c r="NAB9" s="297" t="s">
        <v>186</v>
      </c>
      <c r="NAC9" s="182">
        <v>1</v>
      </c>
      <c r="NAD9" s="182">
        <v>167.32</v>
      </c>
      <c r="NAE9" s="296" t="s">
        <v>1531</v>
      </c>
      <c r="NAF9" s="544" t="s">
        <v>1530</v>
      </c>
      <c r="NAG9" s="544"/>
      <c r="NAH9" s="544"/>
      <c r="NAI9" s="544"/>
      <c r="NAJ9" s="297" t="s">
        <v>186</v>
      </c>
      <c r="NAK9" s="182">
        <v>1</v>
      </c>
      <c r="NAL9" s="182">
        <v>167.32</v>
      </c>
      <c r="NAM9" s="296" t="s">
        <v>1531</v>
      </c>
      <c r="NAN9" s="544" t="s">
        <v>1530</v>
      </c>
      <c r="NAO9" s="544"/>
      <c r="NAP9" s="544"/>
      <c r="NAQ9" s="544"/>
      <c r="NAR9" s="297" t="s">
        <v>186</v>
      </c>
      <c r="NAS9" s="182">
        <v>1</v>
      </c>
      <c r="NAT9" s="182">
        <v>167.32</v>
      </c>
      <c r="NAU9" s="296" t="s">
        <v>1531</v>
      </c>
      <c r="NAV9" s="544" t="s">
        <v>1530</v>
      </c>
      <c r="NAW9" s="544"/>
      <c r="NAX9" s="544"/>
      <c r="NAY9" s="544"/>
      <c r="NAZ9" s="297" t="s">
        <v>186</v>
      </c>
      <c r="NBA9" s="182">
        <v>1</v>
      </c>
      <c r="NBB9" s="182">
        <v>167.32</v>
      </c>
      <c r="NBC9" s="296" t="s">
        <v>1531</v>
      </c>
      <c r="NBD9" s="544" t="s">
        <v>1530</v>
      </c>
      <c r="NBE9" s="544"/>
      <c r="NBF9" s="544"/>
      <c r="NBG9" s="544"/>
      <c r="NBH9" s="297" t="s">
        <v>186</v>
      </c>
      <c r="NBI9" s="182">
        <v>1</v>
      </c>
      <c r="NBJ9" s="182">
        <v>167.32</v>
      </c>
      <c r="NBK9" s="296" t="s">
        <v>1531</v>
      </c>
      <c r="NBL9" s="544" t="s">
        <v>1530</v>
      </c>
      <c r="NBM9" s="544"/>
      <c r="NBN9" s="544"/>
      <c r="NBO9" s="544"/>
      <c r="NBP9" s="297" t="s">
        <v>186</v>
      </c>
      <c r="NBQ9" s="182">
        <v>1</v>
      </c>
      <c r="NBR9" s="182">
        <v>167.32</v>
      </c>
      <c r="NBS9" s="296" t="s">
        <v>1531</v>
      </c>
      <c r="NBT9" s="544" t="s">
        <v>1530</v>
      </c>
      <c r="NBU9" s="544"/>
      <c r="NBV9" s="544"/>
      <c r="NBW9" s="544"/>
      <c r="NBX9" s="297" t="s">
        <v>186</v>
      </c>
      <c r="NBY9" s="182">
        <v>1</v>
      </c>
      <c r="NBZ9" s="182">
        <v>167.32</v>
      </c>
      <c r="NCA9" s="296" t="s">
        <v>1531</v>
      </c>
      <c r="NCB9" s="544" t="s">
        <v>1530</v>
      </c>
      <c r="NCC9" s="544"/>
      <c r="NCD9" s="544"/>
      <c r="NCE9" s="544"/>
      <c r="NCF9" s="297" t="s">
        <v>186</v>
      </c>
      <c r="NCG9" s="182">
        <v>1</v>
      </c>
      <c r="NCH9" s="182">
        <v>167.32</v>
      </c>
      <c r="NCI9" s="296" t="s">
        <v>1531</v>
      </c>
      <c r="NCJ9" s="544" t="s">
        <v>1530</v>
      </c>
      <c r="NCK9" s="544"/>
      <c r="NCL9" s="544"/>
      <c r="NCM9" s="544"/>
      <c r="NCN9" s="297" t="s">
        <v>186</v>
      </c>
      <c r="NCO9" s="182">
        <v>1</v>
      </c>
      <c r="NCP9" s="182">
        <v>167.32</v>
      </c>
      <c r="NCQ9" s="296" t="s">
        <v>1531</v>
      </c>
      <c r="NCR9" s="544" t="s">
        <v>1530</v>
      </c>
      <c r="NCS9" s="544"/>
      <c r="NCT9" s="544"/>
      <c r="NCU9" s="544"/>
      <c r="NCV9" s="297" t="s">
        <v>186</v>
      </c>
      <c r="NCW9" s="182">
        <v>1</v>
      </c>
      <c r="NCX9" s="182">
        <v>167.32</v>
      </c>
      <c r="NCY9" s="296" t="s">
        <v>1531</v>
      </c>
      <c r="NCZ9" s="544" t="s">
        <v>1530</v>
      </c>
      <c r="NDA9" s="544"/>
      <c r="NDB9" s="544"/>
      <c r="NDC9" s="544"/>
      <c r="NDD9" s="297" t="s">
        <v>186</v>
      </c>
      <c r="NDE9" s="182">
        <v>1</v>
      </c>
      <c r="NDF9" s="182">
        <v>167.32</v>
      </c>
      <c r="NDG9" s="296" t="s">
        <v>1531</v>
      </c>
      <c r="NDH9" s="544" t="s">
        <v>1530</v>
      </c>
      <c r="NDI9" s="544"/>
      <c r="NDJ9" s="544"/>
      <c r="NDK9" s="544"/>
      <c r="NDL9" s="297" t="s">
        <v>186</v>
      </c>
      <c r="NDM9" s="182">
        <v>1</v>
      </c>
      <c r="NDN9" s="182">
        <v>167.32</v>
      </c>
      <c r="NDO9" s="296" t="s">
        <v>1531</v>
      </c>
      <c r="NDP9" s="544" t="s">
        <v>1530</v>
      </c>
      <c r="NDQ9" s="544"/>
      <c r="NDR9" s="544"/>
      <c r="NDS9" s="544"/>
      <c r="NDT9" s="297" t="s">
        <v>186</v>
      </c>
      <c r="NDU9" s="182">
        <v>1</v>
      </c>
      <c r="NDV9" s="182">
        <v>167.32</v>
      </c>
      <c r="NDW9" s="296" t="s">
        <v>1531</v>
      </c>
      <c r="NDX9" s="544" t="s">
        <v>1530</v>
      </c>
      <c r="NDY9" s="544"/>
      <c r="NDZ9" s="544"/>
      <c r="NEA9" s="544"/>
      <c r="NEB9" s="297" t="s">
        <v>186</v>
      </c>
      <c r="NEC9" s="182">
        <v>1</v>
      </c>
      <c r="NED9" s="182">
        <v>167.32</v>
      </c>
      <c r="NEE9" s="296" t="s">
        <v>1531</v>
      </c>
      <c r="NEF9" s="544" t="s">
        <v>1530</v>
      </c>
      <c r="NEG9" s="544"/>
      <c r="NEH9" s="544"/>
      <c r="NEI9" s="544"/>
      <c r="NEJ9" s="297" t="s">
        <v>186</v>
      </c>
      <c r="NEK9" s="182">
        <v>1</v>
      </c>
      <c r="NEL9" s="182">
        <v>167.32</v>
      </c>
      <c r="NEM9" s="296" t="s">
        <v>1531</v>
      </c>
      <c r="NEN9" s="544" t="s">
        <v>1530</v>
      </c>
      <c r="NEO9" s="544"/>
      <c r="NEP9" s="544"/>
      <c r="NEQ9" s="544"/>
      <c r="NER9" s="297" t="s">
        <v>186</v>
      </c>
      <c r="NES9" s="182">
        <v>1</v>
      </c>
      <c r="NET9" s="182">
        <v>167.32</v>
      </c>
      <c r="NEU9" s="296" t="s">
        <v>1531</v>
      </c>
      <c r="NEV9" s="544" t="s">
        <v>1530</v>
      </c>
      <c r="NEW9" s="544"/>
      <c r="NEX9" s="544"/>
      <c r="NEY9" s="544"/>
      <c r="NEZ9" s="297" t="s">
        <v>186</v>
      </c>
      <c r="NFA9" s="182">
        <v>1</v>
      </c>
      <c r="NFB9" s="182">
        <v>167.32</v>
      </c>
      <c r="NFC9" s="296" t="s">
        <v>1531</v>
      </c>
      <c r="NFD9" s="544" t="s">
        <v>1530</v>
      </c>
      <c r="NFE9" s="544"/>
      <c r="NFF9" s="544"/>
      <c r="NFG9" s="544"/>
      <c r="NFH9" s="297" t="s">
        <v>186</v>
      </c>
      <c r="NFI9" s="182">
        <v>1</v>
      </c>
      <c r="NFJ9" s="182">
        <v>167.32</v>
      </c>
      <c r="NFK9" s="296" t="s">
        <v>1531</v>
      </c>
      <c r="NFL9" s="544" t="s">
        <v>1530</v>
      </c>
      <c r="NFM9" s="544"/>
      <c r="NFN9" s="544"/>
      <c r="NFO9" s="544"/>
      <c r="NFP9" s="297" t="s">
        <v>186</v>
      </c>
      <c r="NFQ9" s="182">
        <v>1</v>
      </c>
      <c r="NFR9" s="182">
        <v>167.32</v>
      </c>
      <c r="NFS9" s="296" t="s">
        <v>1531</v>
      </c>
      <c r="NFT9" s="544" t="s">
        <v>1530</v>
      </c>
      <c r="NFU9" s="544"/>
      <c r="NFV9" s="544"/>
      <c r="NFW9" s="544"/>
      <c r="NFX9" s="297" t="s">
        <v>186</v>
      </c>
      <c r="NFY9" s="182">
        <v>1</v>
      </c>
      <c r="NFZ9" s="182">
        <v>167.32</v>
      </c>
      <c r="NGA9" s="296" t="s">
        <v>1531</v>
      </c>
      <c r="NGB9" s="544" t="s">
        <v>1530</v>
      </c>
      <c r="NGC9" s="544"/>
      <c r="NGD9" s="544"/>
      <c r="NGE9" s="544"/>
      <c r="NGF9" s="297" t="s">
        <v>186</v>
      </c>
      <c r="NGG9" s="182">
        <v>1</v>
      </c>
      <c r="NGH9" s="182">
        <v>167.32</v>
      </c>
      <c r="NGI9" s="296" t="s">
        <v>1531</v>
      </c>
      <c r="NGJ9" s="544" t="s">
        <v>1530</v>
      </c>
      <c r="NGK9" s="544"/>
      <c r="NGL9" s="544"/>
      <c r="NGM9" s="544"/>
      <c r="NGN9" s="297" t="s">
        <v>186</v>
      </c>
      <c r="NGO9" s="182">
        <v>1</v>
      </c>
      <c r="NGP9" s="182">
        <v>167.32</v>
      </c>
      <c r="NGQ9" s="296" t="s">
        <v>1531</v>
      </c>
      <c r="NGR9" s="544" t="s">
        <v>1530</v>
      </c>
      <c r="NGS9" s="544"/>
      <c r="NGT9" s="544"/>
      <c r="NGU9" s="544"/>
      <c r="NGV9" s="297" t="s">
        <v>186</v>
      </c>
      <c r="NGW9" s="182">
        <v>1</v>
      </c>
      <c r="NGX9" s="182">
        <v>167.32</v>
      </c>
      <c r="NGY9" s="296" t="s">
        <v>1531</v>
      </c>
      <c r="NGZ9" s="544" t="s">
        <v>1530</v>
      </c>
      <c r="NHA9" s="544"/>
      <c r="NHB9" s="544"/>
      <c r="NHC9" s="544"/>
      <c r="NHD9" s="297" t="s">
        <v>186</v>
      </c>
      <c r="NHE9" s="182">
        <v>1</v>
      </c>
      <c r="NHF9" s="182">
        <v>167.32</v>
      </c>
      <c r="NHG9" s="296" t="s">
        <v>1531</v>
      </c>
      <c r="NHH9" s="544" t="s">
        <v>1530</v>
      </c>
      <c r="NHI9" s="544"/>
      <c r="NHJ9" s="544"/>
      <c r="NHK9" s="544"/>
      <c r="NHL9" s="297" t="s">
        <v>186</v>
      </c>
      <c r="NHM9" s="182">
        <v>1</v>
      </c>
      <c r="NHN9" s="182">
        <v>167.32</v>
      </c>
      <c r="NHO9" s="296" t="s">
        <v>1531</v>
      </c>
      <c r="NHP9" s="544" t="s">
        <v>1530</v>
      </c>
      <c r="NHQ9" s="544"/>
      <c r="NHR9" s="544"/>
      <c r="NHS9" s="544"/>
      <c r="NHT9" s="297" t="s">
        <v>186</v>
      </c>
      <c r="NHU9" s="182">
        <v>1</v>
      </c>
      <c r="NHV9" s="182">
        <v>167.32</v>
      </c>
      <c r="NHW9" s="296" t="s">
        <v>1531</v>
      </c>
      <c r="NHX9" s="544" t="s">
        <v>1530</v>
      </c>
      <c r="NHY9" s="544"/>
      <c r="NHZ9" s="544"/>
      <c r="NIA9" s="544"/>
      <c r="NIB9" s="297" t="s">
        <v>186</v>
      </c>
      <c r="NIC9" s="182">
        <v>1</v>
      </c>
      <c r="NID9" s="182">
        <v>167.32</v>
      </c>
      <c r="NIE9" s="296" t="s">
        <v>1531</v>
      </c>
      <c r="NIF9" s="544" t="s">
        <v>1530</v>
      </c>
      <c r="NIG9" s="544"/>
      <c r="NIH9" s="544"/>
      <c r="NII9" s="544"/>
      <c r="NIJ9" s="297" t="s">
        <v>186</v>
      </c>
      <c r="NIK9" s="182">
        <v>1</v>
      </c>
      <c r="NIL9" s="182">
        <v>167.32</v>
      </c>
      <c r="NIM9" s="296" t="s">
        <v>1531</v>
      </c>
      <c r="NIN9" s="544" t="s">
        <v>1530</v>
      </c>
      <c r="NIO9" s="544"/>
      <c r="NIP9" s="544"/>
      <c r="NIQ9" s="544"/>
      <c r="NIR9" s="297" t="s">
        <v>186</v>
      </c>
      <c r="NIS9" s="182">
        <v>1</v>
      </c>
      <c r="NIT9" s="182">
        <v>167.32</v>
      </c>
      <c r="NIU9" s="296" t="s">
        <v>1531</v>
      </c>
      <c r="NIV9" s="544" t="s">
        <v>1530</v>
      </c>
      <c r="NIW9" s="544"/>
      <c r="NIX9" s="544"/>
      <c r="NIY9" s="544"/>
      <c r="NIZ9" s="297" t="s">
        <v>186</v>
      </c>
      <c r="NJA9" s="182">
        <v>1</v>
      </c>
      <c r="NJB9" s="182">
        <v>167.32</v>
      </c>
      <c r="NJC9" s="296" t="s">
        <v>1531</v>
      </c>
      <c r="NJD9" s="544" t="s">
        <v>1530</v>
      </c>
      <c r="NJE9" s="544"/>
      <c r="NJF9" s="544"/>
      <c r="NJG9" s="544"/>
      <c r="NJH9" s="297" t="s">
        <v>186</v>
      </c>
      <c r="NJI9" s="182">
        <v>1</v>
      </c>
      <c r="NJJ9" s="182">
        <v>167.32</v>
      </c>
      <c r="NJK9" s="296" t="s">
        <v>1531</v>
      </c>
      <c r="NJL9" s="544" t="s">
        <v>1530</v>
      </c>
      <c r="NJM9" s="544"/>
      <c r="NJN9" s="544"/>
      <c r="NJO9" s="544"/>
      <c r="NJP9" s="297" t="s">
        <v>186</v>
      </c>
      <c r="NJQ9" s="182">
        <v>1</v>
      </c>
      <c r="NJR9" s="182">
        <v>167.32</v>
      </c>
      <c r="NJS9" s="296" t="s">
        <v>1531</v>
      </c>
      <c r="NJT9" s="544" t="s">
        <v>1530</v>
      </c>
      <c r="NJU9" s="544"/>
      <c r="NJV9" s="544"/>
      <c r="NJW9" s="544"/>
      <c r="NJX9" s="297" t="s">
        <v>186</v>
      </c>
      <c r="NJY9" s="182">
        <v>1</v>
      </c>
      <c r="NJZ9" s="182">
        <v>167.32</v>
      </c>
      <c r="NKA9" s="296" t="s">
        <v>1531</v>
      </c>
      <c r="NKB9" s="544" t="s">
        <v>1530</v>
      </c>
      <c r="NKC9" s="544"/>
      <c r="NKD9" s="544"/>
      <c r="NKE9" s="544"/>
      <c r="NKF9" s="297" t="s">
        <v>186</v>
      </c>
      <c r="NKG9" s="182">
        <v>1</v>
      </c>
      <c r="NKH9" s="182">
        <v>167.32</v>
      </c>
      <c r="NKI9" s="296" t="s">
        <v>1531</v>
      </c>
      <c r="NKJ9" s="544" t="s">
        <v>1530</v>
      </c>
      <c r="NKK9" s="544"/>
      <c r="NKL9" s="544"/>
      <c r="NKM9" s="544"/>
      <c r="NKN9" s="297" t="s">
        <v>186</v>
      </c>
      <c r="NKO9" s="182">
        <v>1</v>
      </c>
      <c r="NKP9" s="182">
        <v>167.32</v>
      </c>
      <c r="NKQ9" s="296" t="s">
        <v>1531</v>
      </c>
      <c r="NKR9" s="544" t="s">
        <v>1530</v>
      </c>
      <c r="NKS9" s="544"/>
      <c r="NKT9" s="544"/>
      <c r="NKU9" s="544"/>
      <c r="NKV9" s="297" t="s">
        <v>186</v>
      </c>
      <c r="NKW9" s="182">
        <v>1</v>
      </c>
      <c r="NKX9" s="182">
        <v>167.32</v>
      </c>
      <c r="NKY9" s="296" t="s">
        <v>1531</v>
      </c>
      <c r="NKZ9" s="544" t="s">
        <v>1530</v>
      </c>
      <c r="NLA9" s="544"/>
      <c r="NLB9" s="544"/>
      <c r="NLC9" s="544"/>
      <c r="NLD9" s="297" t="s">
        <v>186</v>
      </c>
      <c r="NLE9" s="182">
        <v>1</v>
      </c>
      <c r="NLF9" s="182">
        <v>167.32</v>
      </c>
      <c r="NLG9" s="296" t="s">
        <v>1531</v>
      </c>
      <c r="NLH9" s="544" t="s">
        <v>1530</v>
      </c>
      <c r="NLI9" s="544"/>
      <c r="NLJ9" s="544"/>
      <c r="NLK9" s="544"/>
      <c r="NLL9" s="297" t="s">
        <v>186</v>
      </c>
      <c r="NLM9" s="182">
        <v>1</v>
      </c>
      <c r="NLN9" s="182">
        <v>167.32</v>
      </c>
      <c r="NLO9" s="296" t="s">
        <v>1531</v>
      </c>
      <c r="NLP9" s="544" t="s">
        <v>1530</v>
      </c>
      <c r="NLQ9" s="544"/>
      <c r="NLR9" s="544"/>
      <c r="NLS9" s="544"/>
      <c r="NLT9" s="297" t="s">
        <v>186</v>
      </c>
      <c r="NLU9" s="182">
        <v>1</v>
      </c>
      <c r="NLV9" s="182">
        <v>167.32</v>
      </c>
      <c r="NLW9" s="296" t="s">
        <v>1531</v>
      </c>
      <c r="NLX9" s="544" t="s">
        <v>1530</v>
      </c>
      <c r="NLY9" s="544"/>
      <c r="NLZ9" s="544"/>
      <c r="NMA9" s="544"/>
      <c r="NMB9" s="297" t="s">
        <v>186</v>
      </c>
      <c r="NMC9" s="182">
        <v>1</v>
      </c>
      <c r="NMD9" s="182">
        <v>167.32</v>
      </c>
      <c r="NME9" s="296" t="s">
        <v>1531</v>
      </c>
      <c r="NMF9" s="544" t="s">
        <v>1530</v>
      </c>
      <c r="NMG9" s="544"/>
      <c r="NMH9" s="544"/>
      <c r="NMI9" s="544"/>
      <c r="NMJ9" s="297" t="s">
        <v>186</v>
      </c>
      <c r="NMK9" s="182">
        <v>1</v>
      </c>
      <c r="NML9" s="182">
        <v>167.32</v>
      </c>
      <c r="NMM9" s="296" t="s">
        <v>1531</v>
      </c>
      <c r="NMN9" s="544" t="s">
        <v>1530</v>
      </c>
      <c r="NMO9" s="544"/>
      <c r="NMP9" s="544"/>
      <c r="NMQ9" s="544"/>
      <c r="NMR9" s="297" t="s">
        <v>186</v>
      </c>
      <c r="NMS9" s="182">
        <v>1</v>
      </c>
      <c r="NMT9" s="182">
        <v>167.32</v>
      </c>
      <c r="NMU9" s="296" t="s">
        <v>1531</v>
      </c>
      <c r="NMV9" s="544" t="s">
        <v>1530</v>
      </c>
      <c r="NMW9" s="544"/>
      <c r="NMX9" s="544"/>
      <c r="NMY9" s="544"/>
      <c r="NMZ9" s="297" t="s">
        <v>186</v>
      </c>
      <c r="NNA9" s="182">
        <v>1</v>
      </c>
      <c r="NNB9" s="182">
        <v>167.32</v>
      </c>
      <c r="NNC9" s="296" t="s">
        <v>1531</v>
      </c>
      <c r="NND9" s="544" t="s">
        <v>1530</v>
      </c>
      <c r="NNE9" s="544"/>
      <c r="NNF9" s="544"/>
      <c r="NNG9" s="544"/>
      <c r="NNH9" s="297" t="s">
        <v>186</v>
      </c>
      <c r="NNI9" s="182">
        <v>1</v>
      </c>
      <c r="NNJ9" s="182">
        <v>167.32</v>
      </c>
      <c r="NNK9" s="296" t="s">
        <v>1531</v>
      </c>
      <c r="NNL9" s="544" t="s">
        <v>1530</v>
      </c>
      <c r="NNM9" s="544"/>
      <c r="NNN9" s="544"/>
      <c r="NNO9" s="544"/>
      <c r="NNP9" s="297" t="s">
        <v>186</v>
      </c>
      <c r="NNQ9" s="182">
        <v>1</v>
      </c>
      <c r="NNR9" s="182">
        <v>167.32</v>
      </c>
      <c r="NNS9" s="296" t="s">
        <v>1531</v>
      </c>
      <c r="NNT9" s="544" t="s">
        <v>1530</v>
      </c>
      <c r="NNU9" s="544"/>
      <c r="NNV9" s="544"/>
      <c r="NNW9" s="544"/>
      <c r="NNX9" s="297" t="s">
        <v>186</v>
      </c>
      <c r="NNY9" s="182">
        <v>1</v>
      </c>
      <c r="NNZ9" s="182">
        <v>167.32</v>
      </c>
      <c r="NOA9" s="296" t="s">
        <v>1531</v>
      </c>
      <c r="NOB9" s="544" t="s">
        <v>1530</v>
      </c>
      <c r="NOC9" s="544"/>
      <c r="NOD9" s="544"/>
      <c r="NOE9" s="544"/>
      <c r="NOF9" s="297" t="s">
        <v>186</v>
      </c>
      <c r="NOG9" s="182">
        <v>1</v>
      </c>
      <c r="NOH9" s="182">
        <v>167.32</v>
      </c>
      <c r="NOI9" s="296" t="s">
        <v>1531</v>
      </c>
      <c r="NOJ9" s="544" t="s">
        <v>1530</v>
      </c>
      <c r="NOK9" s="544"/>
      <c r="NOL9" s="544"/>
      <c r="NOM9" s="544"/>
      <c r="NON9" s="297" t="s">
        <v>186</v>
      </c>
      <c r="NOO9" s="182">
        <v>1</v>
      </c>
      <c r="NOP9" s="182">
        <v>167.32</v>
      </c>
      <c r="NOQ9" s="296" t="s">
        <v>1531</v>
      </c>
      <c r="NOR9" s="544" t="s">
        <v>1530</v>
      </c>
      <c r="NOS9" s="544"/>
      <c r="NOT9" s="544"/>
      <c r="NOU9" s="544"/>
      <c r="NOV9" s="297" t="s">
        <v>186</v>
      </c>
      <c r="NOW9" s="182">
        <v>1</v>
      </c>
      <c r="NOX9" s="182">
        <v>167.32</v>
      </c>
      <c r="NOY9" s="296" t="s">
        <v>1531</v>
      </c>
      <c r="NOZ9" s="544" t="s">
        <v>1530</v>
      </c>
      <c r="NPA9" s="544"/>
      <c r="NPB9" s="544"/>
      <c r="NPC9" s="544"/>
      <c r="NPD9" s="297" t="s">
        <v>186</v>
      </c>
      <c r="NPE9" s="182">
        <v>1</v>
      </c>
      <c r="NPF9" s="182">
        <v>167.32</v>
      </c>
      <c r="NPG9" s="296" t="s">
        <v>1531</v>
      </c>
      <c r="NPH9" s="544" t="s">
        <v>1530</v>
      </c>
      <c r="NPI9" s="544"/>
      <c r="NPJ9" s="544"/>
      <c r="NPK9" s="544"/>
      <c r="NPL9" s="297" t="s">
        <v>186</v>
      </c>
      <c r="NPM9" s="182">
        <v>1</v>
      </c>
      <c r="NPN9" s="182">
        <v>167.32</v>
      </c>
      <c r="NPO9" s="296" t="s">
        <v>1531</v>
      </c>
      <c r="NPP9" s="544" t="s">
        <v>1530</v>
      </c>
      <c r="NPQ9" s="544"/>
      <c r="NPR9" s="544"/>
      <c r="NPS9" s="544"/>
      <c r="NPT9" s="297" t="s">
        <v>186</v>
      </c>
      <c r="NPU9" s="182">
        <v>1</v>
      </c>
      <c r="NPV9" s="182">
        <v>167.32</v>
      </c>
      <c r="NPW9" s="296" t="s">
        <v>1531</v>
      </c>
      <c r="NPX9" s="544" t="s">
        <v>1530</v>
      </c>
      <c r="NPY9" s="544"/>
      <c r="NPZ9" s="544"/>
      <c r="NQA9" s="544"/>
      <c r="NQB9" s="297" t="s">
        <v>186</v>
      </c>
      <c r="NQC9" s="182">
        <v>1</v>
      </c>
      <c r="NQD9" s="182">
        <v>167.32</v>
      </c>
      <c r="NQE9" s="296" t="s">
        <v>1531</v>
      </c>
      <c r="NQF9" s="544" t="s">
        <v>1530</v>
      </c>
      <c r="NQG9" s="544"/>
      <c r="NQH9" s="544"/>
      <c r="NQI9" s="544"/>
      <c r="NQJ9" s="297" t="s">
        <v>186</v>
      </c>
      <c r="NQK9" s="182">
        <v>1</v>
      </c>
      <c r="NQL9" s="182">
        <v>167.32</v>
      </c>
      <c r="NQM9" s="296" t="s">
        <v>1531</v>
      </c>
      <c r="NQN9" s="544" t="s">
        <v>1530</v>
      </c>
      <c r="NQO9" s="544"/>
      <c r="NQP9" s="544"/>
      <c r="NQQ9" s="544"/>
      <c r="NQR9" s="297" t="s">
        <v>186</v>
      </c>
      <c r="NQS9" s="182">
        <v>1</v>
      </c>
      <c r="NQT9" s="182">
        <v>167.32</v>
      </c>
      <c r="NQU9" s="296" t="s">
        <v>1531</v>
      </c>
      <c r="NQV9" s="544" t="s">
        <v>1530</v>
      </c>
      <c r="NQW9" s="544"/>
      <c r="NQX9" s="544"/>
      <c r="NQY9" s="544"/>
      <c r="NQZ9" s="297" t="s">
        <v>186</v>
      </c>
      <c r="NRA9" s="182">
        <v>1</v>
      </c>
      <c r="NRB9" s="182">
        <v>167.32</v>
      </c>
      <c r="NRC9" s="296" t="s">
        <v>1531</v>
      </c>
      <c r="NRD9" s="544" t="s">
        <v>1530</v>
      </c>
      <c r="NRE9" s="544"/>
      <c r="NRF9" s="544"/>
      <c r="NRG9" s="544"/>
      <c r="NRH9" s="297" t="s">
        <v>186</v>
      </c>
      <c r="NRI9" s="182">
        <v>1</v>
      </c>
      <c r="NRJ9" s="182">
        <v>167.32</v>
      </c>
      <c r="NRK9" s="296" t="s">
        <v>1531</v>
      </c>
      <c r="NRL9" s="544" t="s">
        <v>1530</v>
      </c>
      <c r="NRM9" s="544"/>
      <c r="NRN9" s="544"/>
      <c r="NRO9" s="544"/>
      <c r="NRP9" s="297" t="s">
        <v>186</v>
      </c>
      <c r="NRQ9" s="182">
        <v>1</v>
      </c>
      <c r="NRR9" s="182">
        <v>167.32</v>
      </c>
      <c r="NRS9" s="296" t="s">
        <v>1531</v>
      </c>
      <c r="NRT9" s="544" t="s">
        <v>1530</v>
      </c>
      <c r="NRU9" s="544"/>
      <c r="NRV9" s="544"/>
      <c r="NRW9" s="544"/>
      <c r="NRX9" s="297" t="s">
        <v>186</v>
      </c>
      <c r="NRY9" s="182">
        <v>1</v>
      </c>
      <c r="NRZ9" s="182">
        <v>167.32</v>
      </c>
      <c r="NSA9" s="296" t="s">
        <v>1531</v>
      </c>
      <c r="NSB9" s="544" t="s">
        <v>1530</v>
      </c>
      <c r="NSC9" s="544"/>
      <c r="NSD9" s="544"/>
      <c r="NSE9" s="544"/>
      <c r="NSF9" s="297" t="s">
        <v>186</v>
      </c>
      <c r="NSG9" s="182">
        <v>1</v>
      </c>
      <c r="NSH9" s="182">
        <v>167.32</v>
      </c>
      <c r="NSI9" s="296" t="s">
        <v>1531</v>
      </c>
      <c r="NSJ9" s="544" t="s">
        <v>1530</v>
      </c>
      <c r="NSK9" s="544"/>
      <c r="NSL9" s="544"/>
      <c r="NSM9" s="544"/>
      <c r="NSN9" s="297" t="s">
        <v>186</v>
      </c>
      <c r="NSO9" s="182">
        <v>1</v>
      </c>
      <c r="NSP9" s="182">
        <v>167.32</v>
      </c>
      <c r="NSQ9" s="296" t="s">
        <v>1531</v>
      </c>
      <c r="NSR9" s="544" t="s">
        <v>1530</v>
      </c>
      <c r="NSS9" s="544"/>
      <c r="NST9" s="544"/>
      <c r="NSU9" s="544"/>
      <c r="NSV9" s="297" t="s">
        <v>186</v>
      </c>
      <c r="NSW9" s="182">
        <v>1</v>
      </c>
      <c r="NSX9" s="182">
        <v>167.32</v>
      </c>
      <c r="NSY9" s="296" t="s">
        <v>1531</v>
      </c>
      <c r="NSZ9" s="544" t="s">
        <v>1530</v>
      </c>
      <c r="NTA9" s="544"/>
      <c r="NTB9" s="544"/>
      <c r="NTC9" s="544"/>
      <c r="NTD9" s="297" t="s">
        <v>186</v>
      </c>
      <c r="NTE9" s="182">
        <v>1</v>
      </c>
      <c r="NTF9" s="182">
        <v>167.32</v>
      </c>
      <c r="NTG9" s="296" t="s">
        <v>1531</v>
      </c>
      <c r="NTH9" s="544" t="s">
        <v>1530</v>
      </c>
      <c r="NTI9" s="544"/>
      <c r="NTJ9" s="544"/>
      <c r="NTK9" s="544"/>
      <c r="NTL9" s="297" t="s">
        <v>186</v>
      </c>
      <c r="NTM9" s="182">
        <v>1</v>
      </c>
      <c r="NTN9" s="182">
        <v>167.32</v>
      </c>
      <c r="NTO9" s="296" t="s">
        <v>1531</v>
      </c>
      <c r="NTP9" s="544" t="s">
        <v>1530</v>
      </c>
      <c r="NTQ9" s="544"/>
      <c r="NTR9" s="544"/>
      <c r="NTS9" s="544"/>
      <c r="NTT9" s="297" t="s">
        <v>186</v>
      </c>
      <c r="NTU9" s="182">
        <v>1</v>
      </c>
      <c r="NTV9" s="182">
        <v>167.32</v>
      </c>
      <c r="NTW9" s="296" t="s">
        <v>1531</v>
      </c>
      <c r="NTX9" s="544" t="s">
        <v>1530</v>
      </c>
      <c r="NTY9" s="544"/>
      <c r="NTZ9" s="544"/>
      <c r="NUA9" s="544"/>
      <c r="NUB9" s="297" t="s">
        <v>186</v>
      </c>
      <c r="NUC9" s="182">
        <v>1</v>
      </c>
      <c r="NUD9" s="182">
        <v>167.32</v>
      </c>
      <c r="NUE9" s="296" t="s">
        <v>1531</v>
      </c>
      <c r="NUF9" s="544" t="s">
        <v>1530</v>
      </c>
      <c r="NUG9" s="544"/>
      <c r="NUH9" s="544"/>
      <c r="NUI9" s="544"/>
      <c r="NUJ9" s="297" t="s">
        <v>186</v>
      </c>
      <c r="NUK9" s="182">
        <v>1</v>
      </c>
      <c r="NUL9" s="182">
        <v>167.32</v>
      </c>
      <c r="NUM9" s="296" t="s">
        <v>1531</v>
      </c>
      <c r="NUN9" s="544" t="s">
        <v>1530</v>
      </c>
      <c r="NUO9" s="544"/>
      <c r="NUP9" s="544"/>
      <c r="NUQ9" s="544"/>
      <c r="NUR9" s="297" t="s">
        <v>186</v>
      </c>
      <c r="NUS9" s="182">
        <v>1</v>
      </c>
      <c r="NUT9" s="182">
        <v>167.32</v>
      </c>
      <c r="NUU9" s="296" t="s">
        <v>1531</v>
      </c>
      <c r="NUV9" s="544" t="s">
        <v>1530</v>
      </c>
      <c r="NUW9" s="544"/>
      <c r="NUX9" s="544"/>
      <c r="NUY9" s="544"/>
      <c r="NUZ9" s="297" t="s">
        <v>186</v>
      </c>
      <c r="NVA9" s="182">
        <v>1</v>
      </c>
      <c r="NVB9" s="182">
        <v>167.32</v>
      </c>
      <c r="NVC9" s="296" t="s">
        <v>1531</v>
      </c>
      <c r="NVD9" s="544" t="s">
        <v>1530</v>
      </c>
      <c r="NVE9" s="544"/>
      <c r="NVF9" s="544"/>
      <c r="NVG9" s="544"/>
      <c r="NVH9" s="297" t="s">
        <v>186</v>
      </c>
      <c r="NVI9" s="182">
        <v>1</v>
      </c>
      <c r="NVJ9" s="182">
        <v>167.32</v>
      </c>
      <c r="NVK9" s="296" t="s">
        <v>1531</v>
      </c>
      <c r="NVL9" s="544" t="s">
        <v>1530</v>
      </c>
      <c r="NVM9" s="544"/>
      <c r="NVN9" s="544"/>
      <c r="NVO9" s="544"/>
      <c r="NVP9" s="297" t="s">
        <v>186</v>
      </c>
      <c r="NVQ9" s="182">
        <v>1</v>
      </c>
      <c r="NVR9" s="182">
        <v>167.32</v>
      </c>
      <c r="NVS9" s="296" t="s">
        <v>1531</v>
      </c>
      <c r="NVT9" s="544" t="s">
        <v>1530</v>
      </c>
      <c r="NVU9" s="544"/>
      <c r="NVV9" s="544"/>
      <c r="NVW9" s="544"/>
      <c r="NVX9" s="297" t="s">
        <v>186</v>
      </c>
      <c r="NVY9" s="182">
        <v>1</v>
      </c>
      <c r="NVZ9" s="182">
        <v>167.32</v>
      </c>
      <c r="NWA9" s="296" t="s">
        <v>1531</v>
      </c>
      <c r="NWB9" s="544" t="s">
        <v>1530</v>
      </c>
      <c r="NWC9" s="544"/>
      <c r="NWD9" s="544"/>
      <c r="NWE9" s="544"/>
      <c r="NWF9" s="297" t="s">
        <v>186</v>
      </c>
      <c r="NWG9" s="182">
        <v>1</v>
      </c>
      <c r="NWH9" s="182">
        <v>167.32</v>
      </c>
      <c r="NWI9" s="296" t="s">
        <v>1531</v>
      </c>
      <c r="NWJ9" s="544" t="s">
        <v>1530</v>
      </c>
      <c r="NWK9" s="544"/>
      <c r="NWL9" s="544"/>
      <c r="NWM9" s="544"/>
      <c r="NWN9" s="297" t="s">
        <v>186</v>
      </c>
      <c r="NWO9" s="182">
        <v>1</v>
      </c>
      <c r="NWP9" s="182">
        <v>167.32</v>
      </c>
      <c r="NWQ9" s="296" t="s">
        <v>1531</v>
      </c>
      <c r="NWR9" s="544" t="s">
        <v>1530</v>
      </c>
      <c r="NWS9" s="544"/>
      <c r="NWT9" s="544"/>
      <c r="NWU9" s="544"/>
      <c r="NWV9" s="297" t="s">
        <v>186</v>
      </c>
      <c r="NWW9" s="182">
        <v>1</v>
      </c>
      <c r="NWX9" s="182">
        <v>167.32</v>
      </c>
      <c r="NWY9" s="296" t="s">
        <v>1531</v>
      </c>
      <c r="NWZ9" s="544" t="s">
        <v>1530</v>
      </c>
      <c r="NXA9" s="544"/>
      <c r="NXB9" s="544"/>
      <c r="NXC9" s="544"/>
      <c r="NXD9" s="297" t="s">
        <v>186</v>
      </c>
      <c r="NXE9" s="182">
        <v>1</v>
      </c>
      <c r="NXF9" s="182">
        <v>167.32</v>
      </c>
      <c r="NXG9" s="296" t="s">
        <v>1531</v>
      </c>
      <c r="NXH9" s="544" t="s">
        <v>1530</v>
      </c>
      <c r="NXI9" s="544"/>
      <c r="NXJ9" s="544"/>
      <c r="NXK9" s="544"/>
      <c r="NXL9" s="297" t="s">
        <v>186</v>
      </c>
      <c r="NXM9" s="182">
        <v>1</v>
      </c>
      <c r="NXN9" s="182">
        <v>167.32</v>
      </c>
      <c r="NXO9" s="296" t="s">
        <v>1531</v>
      </c>
      <c r="NXP9" s="544" t="s">
        <v>1530</v>
      </c>
      <c r="NXQ9" s="544"/>
      <c r="NXR9" s="544"/>
      <c r="NXS9" s="544"/>
      <c r="NXT9" s="297" t="s">
        <v>186</v>
      </c>
      <c r="NXU9" s="182">
        <v>1</v>
      </c>
      <c r="NXV9" s="182">
        <v>167.32</v>
      </c>
      <c r="NXW9" s="296" t="s">
        <v>1531</v>
      </c>
      <c r="NXX9" s="544" t="s">
        <v>1530</v>
      </c>
      <c r="NXY9" s="544"/>
      <c r="NXZ9" s="544"/>
      <c r="NYA9" s="544"/>
      <c r="NYB9" s="297" t="s">
        <v>186</v>
      </c>
      <c r="NYC9" s="182">
        <v>1</v>
      </c>
      <c r="NYD9" s="182">
        <v>167.32</v>
      </c>
      <c r="NYE9" s="296" t="s">
        <v>1531</v>
      </c>
      <c r="NYF9" s="544" t="s">
        <v>1530</v>
      </c>
      <c r="NYG9" s="544"/>
      <c r="NYH9" s="544"/>
      <c r="NYI9" s="544"/>
      <c r="NYJ9" s="297" t="s">
        <v>186</v>
      </c>
      <c r="NYK9" s="182">
        <v>1</v>
      </c>
      <c r="NYL9" s="182">
        <v>167.32</v>
      </c>
      <c r="NYM9" s="296" t="s">
        <v>1531</v>
      </c>
      <c r="NYN9" s="544" t="s">
        <v>1530</v>
      </c>
      <c r="NYO9" s="544"/>
      <c r="NYP9" s="544"/>
      <c r="NYQ9" s="544"/>
      <c r="NYR9" s="297" t="s">
        <v>186</v>
      </c>
      <c r="NYS9" s="182">
        <v>1</v>
      </c>
      <c r="NYT9" s="182">
        <v>167.32</v>
      </c>
      <c r="NYU9" s="296" t="s">
        <v>1531</v>
      </c>
      <c r="NYV9" s="544" t="s">
        <v>1530</v>
      </c>
      <c r="NYW9" s="544"/>
      <c r="NYX9" s="544"/>
      <c r="NYY9" s="544"/>
      <c r="NYZ9" s="297" t="s">
        <v>186</v>
      </c>
      <c r="NZA9" s="182">
        <v>1</v>
      </c>
      <c r="NZB9" s="182">
        <v>167.32</v>
      </c>
      <c r="NZC9" s="296" t="s">
        <v>1531</v>
      </c>
      <c r="NZD9" s="544" t="s">
        <v>1530</v>
      </c>
      <c r="NZE9" s="544"/>
      <c r="NZF9" s="544"/>
      <c r="NZG9" s="544"/>
      <c r="NZH9" s="297" t="s">
        <v>186</v>
      </c>
      <c r="NZI9" s="182">
        <v>1</v>
      </c>
      <c r="NZJ9" s="182">
        <v>167.32</v>
      </c>
      <c r="NZK9" s="296" t="s">
        <v>1531</v>
      </c>
      <c r="NZL9" s="544" t="s">
        <v>1530</v>
      </c>
      <c r="NZM9" s="544"/>
      <c r="NZN9" s="544"/>
      <c r="NZO9" s="544"/>
      <c r="NZP9" s="297" t="s">
        <v>186</v>
      </c>
      <c r="NZQ9" s="182">
        <v>1</v>
      </c>
      <c r="NZR9" s="182">
        <v>167.32</v>
      </c>
      <c r="NZS9" s="296" t="s">
        <v>1531</v>
      </c>
      <c r="NZT9" s="544" t="s">
        <v>1530</v>
      </c>
      <c r="NZU9" s="544"/>
      <c r="NZV9" s="544"/>
      <c r="NZW9" s="544"/>
      <c r="NZX9" s="297" t="s">
        <v>186</v>
      </c>
      <c r="NZY9" s="182">
        <v>1</v>
      </c>
      <c r="NZZ9" s="182">
        <v>167.32</v>
      </c>
      <c r="OAA9" s="296" t="s">
        <v>1531</v>
      </c>
      <c r="OAB9" s="544" t="s">
        <v>1530</v>
      </c>
      <c r="OAC9" s="544"/>
      <c r="OAD9" s="544"/>
      <c r="OAE9" s="544"/>
      <c r="OAF9" s="297" t="s">
        <v>186</v>
      </c>
      <c r="OAG9" s="182">
        <v>1</v>
      </c>
      <c r="OAH9" s="182">
        <v>167.32</v>
      </c>
      <c r="OAI9" s="296" t="s">
        <v>1531</v>
      </c>
      <c r="OAJ9" s="544" t="s">
        <v>1530</v>
      </c>
      <c r="OAK9" s="544"/>
      <c r="OAL9" s="544"/>
      <c r="OAM9" s="544"/>
      <c r="OAN9" s="297" t="s">
        <v>186</v>
      </c>
      <c r="OAO9" s="182">
        <v>1</v>
      </c>
      <c r="OAP9" s="182">
        <v>167.32</v>
      </c>
      <c r="OAQ9" s="296" t="s">
        <v>1531</v>
      </c>
      <c r="OAR9" s="544" t="s">
        <v>1530</v>
      </c>
      <c r="OAS9" s="544"/>
      <c r="OAT9" s="544"/>
      <c r="OAU9" s="544"/>
      <c r="OAV9" s="297" t="s">
        <v>186</v>
      </c>
      <c r="OAW9" s="182">
        <v>1</v>
      </c>
      <c r="OAX9" s="182">
        <v>167.32</v>
      </c>
      <c r="OAY9" s="296" t="s">
        <v>1531</v>
      </c>
      <c r="OAZ9" s="544" t="s">
        <v>1530</v>
      </c>
      <c r="OBA9" s="544"/>
      <c r="OBB9" s="544"/>
      <c r="OBC9" s="544"/>
      <c r="OBD9" s="297" t="s">
        <v>186</v>
      </c>
      <c r="OBE9" s="182">
        <v>1</v>
      </c>
      <c r="OBF9" s="182">
        <v>167.32</v>
      </c>
      <c r="OBG9" s="296" t="s">
        <v>1531</v>
      </c>
      <c r="OBH9" s="544" t="s">
        <v>1530</v>
      </c>
      <c r="OBI9" s="544"/>
      <c r="OBJ9" s="544"/>
      <c r="OBK9" s="544"/>
      <c r="OBL9" s="297" t="s">
        <v>186</v>
      </c>
      <c r="OBM9" s="182">
        <v>1</v>
      </c>
      <c r="OBN9" s="182">
        <v>167.32</v>
      </c>
      <c r="OBO9" s="296" t="s">
        <v>1531</v>
      </c>
      <c r="OBP9" s="544" t="s">
        <v>1530</v>
      </c>
      <c r="OBQ9" s="544"/>
      <c r="OBR9" s="544"/>
      <c r="OBS9" s="544"/>
      <c r="OBT9" s="297" t="s">
        <v>186</v>
      </c>
      <c r="OBU9" s="182">
        <v>1</v>
      </c>
      <c r="OBV9" s="182">
        <v>167.32</v>
      </c>
      <c r="OBW9" s="296" t="s">
        <v>1531</v>
      </c>
      <c r="OBX9" s="544" t="s">
        <v>1530</v>
      </c>
      <c r="OBY9" s="544"/>
      <c r="OBZ9" s="544"/>
      <c r="OCA9" s="544"/>
      <c r="OCB9" s="297" t="s">
        <v>186</v>
      </c>
      <c r="OCC9" s="182">
        <v>1</v>
      </c>
      <c r="OCD9" s="182">
        <v>167.32</v>
      </c>
      <c r="OCE9" s="296" t="s">
        <v>1531</v>
      </c>
      <c r="OCF9" s="544" t="s">
        <v>1530</v>
      </c>
      <c r="OCG9" s="544"/>
      <c r="OCH9" s="544"/>
      <c r="OCI9" s="544"/>
      <c r="OCJ9" s="297" t="s">
        <v>186</v>
      </c>
      <c r="OCK9" s="182">
        <v>1</v>
      </c>
      <c r="OCL9" s="182">
        <v>167.32</v>
      </c>
      <c r="OCM9" s="296" t="s">
        <v>1531</v>
      </c>
      <c r="OCN9" s="544" t="s">
        <v>1530</v>
      </c>
      <c r="OCO9" s="544"/>
      <c r="OCP9" s="544"/>
      <c r="OCQ9" s="544"/>
      <c r="OCR9" s="297" t="s">
        <v>186</v>
      </c>
      <c r="OCS9" s="182">
        <v>1</v>
      </c>
      <c r="OCT9" s="182">
        <v>167.32</v>
      </c>
      <c r="OCU9" s="296" t="s">
        <v>1531</v>
      </c>
      <c r="OCV9" s="544" t="s">
        <v>1530</v>
      </c>
      <c r="OCW9" s="544"/>
      <c r="OCX9" s="544"/>
      <c r="OCY9" s="544"/>
      <c r="OCZ9" s="297" t="s">
        <v>186</v>
      </c>
      <c r="ODA9" s="182">
        <v>1</v>
      </c>
      <c r="ODB9" s="182">
        <v>167.32</v>
      </c>
      <c r="ODC9" s="296" t="s">
        <v>1531</v>
      </c>
      <c r="ODD9" s="544" t="s">
        <v>1530</v>
      </c>
      <c r="ODE9" s="544"/>
      <c r="ODF9" s="544"/>
      <c r="ODG9" s="544"/>
      <c r="ODH9" s="297" t="s">
        <v>186</v>
      </c>
      <c r="ODI9" s="182">
        <v>1</v>
      </c>
      <c r="ODJ9" s="182">
        <v>167.32</v>
      </c>
      <c r="ODK9" s="296" t="s">
        <v>1531</v>
      </c>
      <c r="ODL9" s="544" t="s">
        <v>1530</v>
      </c>
      <c r="ODM9" s="544"/>
      <c r="ODN9" s="544"/>
      <c r="ODO9" s="544"/>
      <c r="ODP9" s="297" t="s">
        <v>186</v>
      </c>
      <c r="ODQ9" s="182">
        <v>1</v>
      </c>
      <c r="ODR9" s="182">
        <v>167.32</v>
      </c>
      <c r="ODS9" s="296" t="s">
        <v>1531</v>
      </c>
      <c r="ODT9" s="544" t="s">
        <v>1530</v>
      </c>
      <c r="ODU9" s="544"/>
      <c r="ODV9" s="544"/>
      <c r="ODW9" s="544"/>
      <c r="ODX9" s="297" t="s">
        <v>186</v>
      </c>
      <c r="ODY9" s="182">
        <v>1</v>
      </c>
      <c r="ODZ9" s="182">
        <v>167.32</v>
      </c>
      <c r="OEA9" s="296" t="s">
        <v>1531</v>
      </c>
      <c r="OEB9" s="544" t="s">
        <v>1530</v>
      </c>
      <c r="OEC9" s="544"/>
      <c r="OED9" s="544"/>
      <c r="OEE9" s="544"/>
      <c r="OEF9" s="297" t="s">
        <v>186</v>
      </c>
      <c r="OEG9" s="182">
        <v>1</v>
      </c>
      <c r="OEH9" s="182">
        <v>167.32</v>
      </c>
      <c r="OEI9" s="296" t="s">
        <v>1531</v>
      </c>
      <c r="OEJ9" s="544" t="s">
        <v>1530</v>
      </c>
      <c r="OEK9" s="544"/>
      <c r="OEL9" s="544"/>
      <c r="OEM9" s="544"/>
      <c r="OEN9" s="297" t="s">
        <v>186</v>
      </c>
      <c r="OEO9" s="182">
        <v>1</v>
      </c>
      <c r="OEP9" s="182">
        <v>167.32</v>
      </c>
      <c r="OEQ9" s="296" t="s">
        <v>1531</v>
      </c>
      <c r="OER9" s="544" t="s">
        <v>1530</v>
      </c>
      <c r="OES9" s="544"/>
      <c r="OET9" s="544"/>
      <c r="OEU9" s="544"/>
      <c r="OEV9" s="297" t="s">
        <v>186</v>
      </c>
      <c r="OEW9" s="182">
        <v>1</v>
      </c>
      <c r="OEX9" s="182">
        <v>167.32</v>
      </c>
      <c r="OEY9" s="296" t="s">
        <v>1531</v>
      </c>
      <c r="OEZ9" s="544" t="s">
        <v>1530</v>
      </c>
      <c r="OFA9" s="544"/>
      <c r="OFB9" s="544"/>
      <c r="OFC9" s="544"/>
      <c r="OFD9" s="297" t="s">
        <v>186</v>
      </c>
      <c r="OFE9" s="182">
        <v>1</v>
      </c>
      <c r="OFF9" s="182">
        <v>167.32</v>
      </c>
      <c r="OFG9" s="296" t="s">
        <v>1531</v>
      </c>
      <c r="OFH9" s="544" t="s">
        <v>1530</v>
      </c>
      <c r="OFI9" s="544"/>
      <c r="OFJ9" s="544"/>
      <c r="OFK9" s="544"/>
      <c r="OFL9" s="297" t="s">
        <v>186</v>
      </c>
      <c r="OFM9" s="182">
        <v>1</v>
      </c>
      <c r="OFN9" s="182">
        <v>167.32</v>
      </c>
      <c r="OFO9" s="296" t="s">
        <v>1531</v>
      </c>
      <c r="OFP9" s="544" t="s">
        <v>1530</v>
      </c>
      <c r="OFQ9" s="544"/>
      <c r="OFR9" s="544"/>
      <c r="OFS9" s="544"/>
      <c r="OFT9" s="297" t="s">
        <v>186</v>
      </c>
      <c r="OFU9" s="182">
        <v>1</v>
      </c>
      <c r="OFV9" s="182">
        <v>167.32</v>
      </c>
      <c r="OFW9" s="296" t="s">
        <v>1531</v>
      </c>
      <c r="OFX9" s="544" t="s">
        <v>1530</v>
      </c>
      <c r="OFY9" s="544"/>
      <c r="OFZ9" s="544"/>
      <c r="OGA9" s="544"/>
      <c r="OGB9" s="297" t="s">
        <v>186</v>
      </c>
      <c r="OGC9" s="182">
        <v>1</v>
      </c>
      <c r="OGD9" s="182">
        <v>167.32</v>
      </c>
      <c r="OGE9" s="296" t="s">
        <v>1531</v>
      </c>
      <c r="OGF9" s="544" t="s">
        <v>1530</v>
      </c>
      <c r="OGG9" s="544"/>
      <c r="OGH9" s="544"/>
      <c r="OGI9" s="544"/>
      <c r="OGJ9" s="297" t="s">
        <v>186</v>
      </c>
      <c r="OGK9" s="182">
        <v>1</v>
      </c>
      <c r="OGL9" s="182">
        <v>167.32</v>
      </c>
      <c r="OGM9" s="296" t="s">
        <v>1531</v>
      </c>
      <c r="OGN9" s="544" t="s">
        <v>1530</v>
      </c>
      <c r="OGO9" s="544"/>
      <c r="OGP9" s="544"/>
      <c r="OGQ9" s="544"/>
      <c r="OGR9" s="297" t="s">
        <v>186</v>
      </c>
      <c r="OGS9" s="182">
        <v>1</v>
      </c>
      <c r="OGT9" s="182">
        <v>167.32</v>
      </c>
      <c r="OGU9" s="296" t="s">
        <v>1531</v>
      </c>
      <c r="OGV9" s="544" t="s">
        <v>1530</v>
      </c>
      <c r="OGW9" s="544"/>
      <c r="OGX9" s="544"/>
      <c r="OGY9" s="544"/>
      <c r="OGZ9" s="297" t="s">
        <v>186</v>
      </c>
      <c r="OHA9" s="182">
        <v>1</v>
      </c>
      <c r="OHB9" s="182">
        <v>167.32</v>
      </c>
      <c r="OHC9" s="296" t="s">
        <v>1531</v>
      </c>
      <c r="OHD9" s="544" t="s">
        <v>1530</v>
      </c>
      <c r="OHE9" s="544"/>
      <c r="OHF9" s="544"/>
      <c r="OHG9" s="544"/>
      <c r="OHH9" s="297" t="s">
        <v>186</v>
      </c>
      <c r="OHI9" s="182">
        <v>1</v>
      </c>
      <c r="OHJ9" s="182">
        <v>167.32</v>
      </c>
      <c r="OHK9" s="296" t="s">
        <v>1531</v>
      </c>
      <c r="OHL9" s="544" t="s">
        <v>1530</v>
      </c>
      <c r="OHM9" s="544"/>
      <c r="OHN9" s="544"/>
      <c r="OHO9" s="544"/>
      <c r="OHP9" s="297" t="s">
        <v>186</v>
      </c>
      <c r="OHQ9" s="182">
        <v>1</v>
      </c>
      <c r="OHR9" s="182">
        <v>167.32</v>
      </c>
      <c r="OHS9" s="296" t="s">
        <v>1531</v>
      </c>
      <c r="OHT9" s="544" t="s">
        <v>1530</v>
      </c>
      <c r="OHU9" s="544"/>
      <c r="OHV9" s="544"/>
      <c r="OHW9" s="544"/>
      <c r="OHX9" s="297" t="s">
        <v>186</v>
      </c>
      <c r="OHY9" s="182">
        <v>1</v>
      </c>
      <c r="OHZ9" s="182">
        <v>167.32</v>
      </c>
      <c r="OIA9" s="296" t="s">
        <v>1531</v>
      </c>
      <c r="OIB9" s="544" t="s">
        <v>1530</v>
      </c>
      <c r="OIC9" s="544"/>
      <c r="OID9" s="544"/>
      <c r="OIE9" s="544"/>
      <c r="OIF9" s="297" t="s">
        <v>186</v>
      </c>
      <c r="OIG9" s="182">
        <v>1</v>
      </c>
      <c r="OIH9" s="182">
        <v>167.32</v>
      </c>
      <c r="OII9" s="296" t="s">
        <v>1531</v>
      </c>
      <c r="OIJ9" s="544" t="s">
        <v>1530</v>
      </c>
      <c r="OIK9" s="544"/>
      <c r="OIL9" s="544"/>
      <c r="OIM9" s="544"/>
      <c r="OIN9" s="297" t="s">
        <v>186</v>
      </c>
      <c r="OIO9" s="182">
        <v>1</v>
      </c>
      <c r="OIP9" s="182">
        <v>167.32</v>
      </c>
      <c r="OIQ9" s="296" t="s">
        <v>1531</v>
      </c>
      <c r="OIR9" s="544" t="s">
        <v>1530</v>
      </c>
      <c r="OIS9" s="544"/>
      <c r="OIT9" s="544"/>
      <c r="OIU9" s="544"/>
      <c r="OIV9" s="297" t="s">
        <v>186</v>
      </c>
      <c r="OIW9" s="182">
        <v>1</v>
      </c>
      <c r="OIX9" s="182">
        <v>167.32</v>
      </c>
      <c r="OIY9" s="296" t="s">
        <v>1531</v>
      </c>
      <c r="OIZ9" s="544" t="s">
        <v>1530</v>
      </c>
      <c r="OJA9" s="544"/>
      <c r="OJB9" s="544"/>
      <c r="OJC9" s="544"/>
      <c r="OJD9" s="297" t="s">
        <v>186</v>
      </c>
      <c r="OJE9" s="182">
        <v>1</v>
      </c>
      <c r="OJF9" s="182">
        <v>167.32</v>
      </c>
      <c r="OJG9" s="296" t="s">
        <v>1531</v>
      </c>
      <c r="OJH9" s="544" t="s">
        <v>1530</v>
      </c>
      <c r="OJI9" s="544"/>
      <c r="OJJ9" s="544"/>
      <c r="OJK9" s="544"/>
      <c r="OJL9" s="297" t="s">
        <v>186</v>
      </c>
      <c r="OJM9" s="182">
        <v>1</v>
      </c>
      <c r="OJN9" s="182">
        <v>167.32</v>
      </c>
      <c r="OJO9" s="296" t="s">
        <v>1531</v>
      </c>
      <c r="OJP9" s="544" t="s">
        <v>1530</v>
      </c>
      <c r="OJQ9" s="544"/>
      <c r="OJR9" s="544"/>
      <c r="OJS9" s="544"/>
      <c r="OJT9" s="297" t="s">
        <v>186</v>
      </c>
      <c r="OJU9" s="182">
        <v>1</v>
      </c>
      <c r="OJV9" s="182">
        <v>167.32</v>
      </c>
      <c r="OJW9" s="296" t="s">
        <v>1531</v>
      </c>
      <c r="OJX9" s="544" t="s">
        <v>1530</v>
      </c>
      <c r="OJY9" s="544"/>
      <c r="OJZ9" s="544"/>
      <c r="OKA9" s="544"/>
      <c r="OKB9" s="297" t="s">
        <v>186</v>
      </c>
      <c r="OKC9" s="182">
        <v>1</v>
      </c>
      <c r="OKD9" s="182">
        <v>167.32</v>
      </c>
      <c r="OKE9" s="296" t="s">
        <v>1531</v>
      </c>
      <c r="OKF9" s="544" t="s">
        <v>1530</v>
      </c>
      <c r="OKG9" s="544"/>
      <c r="OKH9" s="544"/>
      <c r="OKI9" s="544"/>
      <c r="OKJ9" s="297" t="s">
        <v>186</v>
      </c>
      <c r="OKK9" s="182">
        <v>1</v>
      </c>
      <c r="OKL9" s="182">
        <v>167.32</v>
      </c>
      <c r="OKM9" s="296" t="s">
        <v>1531</v>
      </c>
      <c r="OKN9" s="544" t="s">
        <v>1530</v>
      </c>
      <c r="OKO9" s="544"/>
      <c r="OKP9" s="544"/>
      <c r="OKQ9" s="544"/>
      <c r="OKR9" s="297" t="s">
        <v>186</v>
      </c>
      <c r="OKS9" s="182">
        <v>1</v>
      </c>
      <c r="OKT9" s="182">
        <v>167.32</v>
      </c>
      <c r="OKU9" s="296" t="s">
        <v>1531</v>
      </c>
      <c r="OKV9" s="544" t="s">
        <v>1530</v>
      </c>
      <c r="OKW9" s="544"/>
      <c r="OKX9" s="544"/>
      <c r="OKY9" s="544"/>
      <c r="OKZ9" s="297" t="s">
        <v>186</v>
      </c>
      <c r="OLA9" s="182">
        <v>1</v>
      </c>
      <c r="OLB9" s="182">
        <v>167.32</v>
      </c>
      <c r="OLC9" s="296" t="s">
        <v>1531</v>
      </c>
      <c r="OLD9" s="544" t="s">
        <v>1530</v>
      </c>
      <c r="OLE9" s="544"/>
      <c r="OLF9" s="544"/>
      <c r="OLG9" s="544"/>
      <c r="OLH9" s="297" t="s">
        <v>186</v>
      </c>
      <c r="OLI9" s="182">
        <v>1</v>
      </c>
      <c r="OLJ9" s="182">
        <v>167.32</v>
      </c>
      <c r="OLK9" s="296" t="s">
        <v>1531</v>
      </c>
      <c r="OLL9" s="544" t="s">
        <v>1530</v>
      </c>
      <c r="OLM9" s="544"/>
      <c r="OLN9" s="544"/>
      <c r="OLO9" s="544"/>
      <c r="OLP9" s="297" t="s">
        <v>186</v>
      </c>
      <c r="OLQ9" s="182">
        <v>1</v>
      </c>
      <c r="OLR9" s="182">
        <v>167.32</v>
      </c>
      <c r="OLS9" s="296" t="s">
        <v>1531</v>
      </c>
      <c r="OLT9" s="544" t="s">
        <v>1530</v>
      </c>
      <c r="OLU9" s="544"/>
      <c r="OLV9" s="544"/>
      <c r="OLW9" s="544"/>
      <c r="OLX9" s="297" t="s">
        <v>186</v>
      </c>
      <c r="OLY9" s="182">
        <v>1</v>
      </c>
      <c r="OLZ9" s="182">
        <v>167.32</v>
      </c>
      <c r="OMA9" s="296" t="s">
        <v>1531</v>
      </c>
      <c r="OMB9" s="544" t="s">
        <v>1530</v>
      </c>
      <c r="OMC9" s="544"/>
      <c r="OMD9" s="544"/>
      <c r="OME9" s="544"/>
      <c r="OMF9" s="297" t="s">
        <v>186</v>
      </c>
      <c r="OMG9" s="182">
        <v>1</v>
      </c>
      <c r="OMH9" s="182">
        <v>167.32</v>
      </c>
      <c r="OMI9" s="296" t="s">
        <v>1531</v>
      </c>
      <c r="OMJ9" s="544" t="s">
        <v>1530</v>
      </c>
      <c r="OMK9" s="544"/>
      <c r="OML9" s="544"/>
      <c r="OMM9" s="544"/>
      <c r="OMN9" s="297" t="s">
        <v>186</v>
      </c>
      <c r="OMO9" s="182">
        <v>1</v>
      </c>
      <c r="OMP9" s="182">
        <v>167.32</v>
      </c>
      <c r="OMQ9" s="296" t="s">
        <v>1531</v>
      </c>
      <c r="OMR9" s="544" t="s">
        <v>1530</v>
      </c>
      <c r="OMS9" s="544"/>
      <c r="OMT9" s="544"/>
      <c r="OMU9" s="544"/>
      <c r="OMV9" s="297" t="s">
        <v>186</v>
      </c>
      <c r="OMW9" s="182">
        <v>1</v>
      </c>
      <c r="OMX9" s="182">
        <v>167.32</v>
      </c>
      <c r="OMY9" s="296" t="s">
        <v>1531</v>
      </c>
      <c r="OMZ9" s="544" t="s">
        <v>1530</v>
      </c>
      <c r="ONA9" s="544"/>
      <c r="ONB9" s="544"/>
      <c r="ONC9" s="544"/>
      <c r="OND9" s="297" t="s">
        <v>186</v>
      </c>
      <c r="ONE9" s="182">
        <v>1</v>
      </c>
      <c r="ONF9" s="182">
        <v>167.32</v>
      </c>
      <c r="ONG9" s="296" t="s">
        <v>1531</v>
      </c>
      <c r="ONH9" s="544" t="s">
        <v>1530</v>
      </c>
      <c r="ONI9" s="544"/>
      <c r="ONJ9" s="544"/>
      <c r="ONK9" s="544"/>
      <c r="ONL9" s="297" t="s">
        <v>186</v>
      </c>
      <c r="ONM9" s="182">
        <v>1</v>
      </c>
      <c r="ONN9" s="182">
        <v>167.32</v>
      </c>
      <c r="ONO9" s="296" t="s">
        <v>1531</v>
      </c>
      <c r="ONP9" s="544" t="s">
        <v>1530</v>
      </c>
      <c r="ONQ9" s="544"/>
      <c r="ONR9" s="544"/>
      <c r="ONS9" s="544"/>
      <c r="ONT9" s="297" t="s">
        <v>186</v>
      </c>
      <c r="ONU9" s="182">
        <v>1</v>
      </c>
      <c r="ONV9" s="182">
        <v>167.32</v>
      </c>
      <c r="ONW9" s="296" t="s">
        <v>1531</v>
      </c>
      <c r="ONX9" s="544" t="s">
        <v>1530</v>
      </c>
      <c r="ONY9" s="544"/>
      <c r="ONZ9" s="544"/>
      <c r="OOA9" s="544"/>
      <c r="OOB9" s="297" t="s">
        <v>186</v>
      </c>
      <c r="OOC9" s="182">
        <v>1</v>
      </c>
      <c r="OOD9" s="182">
        <v>167.32</v>
      </c>
      <c r="OOE9" s="296" t="s">
        <v>1531</v>
      </c>
      <c r="OOF9" s="544" t="s">
        <v>1530</v>
      </c>
      <c r="OOG9" s="544"/>
      <c r="OOH9" s="544"/>
      <c r="OOI9" s="544"/>
      <c r="OOJ9" s="297" t="s">
        <v>186</v>
      </c>
      <c r="OOK9" s="182">
        <v>1</v>
      </c>
      <c r="OOL9" s="182">
        <v>167.32</v>
      </c>
      <c r="OOM9" s="296" t="s">
        <v>1531</v>
      </c>
      <c r="OON9" s="544" t="s">
        <v>1530</v>
      </c>
      <c r="OOO9" s="544"/>
      <c r="OOP9" s="544"/>
      <c r="OOQ9" s="544"/>
      <c r="OOR9" s="297" t="s">
        <v>186</v>
      </c>
      <c r="OOS9" s="182">
        <v>1</v>
      </c>
      <c r="OOT9" s="182">
        <v>167.32</v>
      </c>
      <c r="OOU9" s="296" t="s">
        <v>1531</v>
      </c>
      <c r="OOV9" s="544" t="s">
        <v>1530</v>
      </c>
      <c r="OOW9" s="544"/>
      <c r="OOX9" s="544"/>
      <c r="OOY9" s="544"/>
      <c r="OOZ9" s="297" t="s">
        <v>186</v>
      </c>
      <c r="OPA9" s="182">
        <v>1</v>
      </c>
      <c r="OPB9" s="182">
        <v>167.32</v>
      </c>
      <c r="OPC9" s="296" t="s">
        <v>1531</v>
      </c>
      <c r="OPD9" s="544" t="s">
        <v>1530</v>
      </c>
      <c r="OPE9" s="544"/>
      <c r="OPF9" s="544"/>
      <c r="OPG9" s="544"/>
      <c r="OPH9" s="297" t="s">
        <v>186</v>
      </c>
      <c r="OPI9" s="182">
        <v>1</v>
      </c>
      <c r="OPJ9" s="182">
        <v>167.32</v>
      </c>
      <c r="OPK9" s="296" t="s">
        <v>1531</v>
      </c>
      <c r="OPL9" s="544" t="s">
        <v>1530</v>
      </c>
      <c r="OPM9" s="544"/>
      <c r="OPN9" s="544"/>
      <c r="OPO9" s="544"/>
      <c r="OPP9" s="297" t="s">
        <v>186</v>
      </c>
      <c r="OPQ9" s="182">
        <v>1</v>
      </c>
      <c r="OPR9" s="182">
        <v>167.32</v>
      </c>
      <c r="OPS9" s="296" t="s">
        <v>1531</v>
      </c>
      <c r="OPT9" s="544" t="s">
        <v>1530</v>
      </c>
      <c r="OPU9" s="544"/>
      <c r="OPV9" s="544"/>
      <c r="OPW9" s="544"/>
      <c r="OPX9" s="297" t="s">
        <v>186</v>
      </c>
      <c r="OPY9" s="182">
        <v>1</v>
      </c>
      <c r="OPZ9" s="182">
        <v>167.32</v>
      </c>
      <c r="OQA9" s="296" t="s">
        <v>1531</v>
      </c>
      <c r="OQB9" s="544" t="s">
        <v>1530</v>
      </c>
      <c r="OQC9" s="544"/>
      <c r="OQD9" s="544"/>
      <c r="OQE9" s="544"/>
      <c r="OQF9" s="297" t="s">
        <v>186</v>
      </c>
      <c r="OQG9" s="182">
        <v>1</v>
      </c>
      <c r="OQH9" s="182">
        <v>167.32</v>
      </c>
      <c r="OQI9" s="296" t="s">
        <v>1531</v>
      </c>
      <c r="OQJ9" s="544" t="s">
        <v>1530</v>
      </c>
      <c r="OQK9" s="544"/>
      <c r="OQL9" s="544"/>
      <c r="OQM9" s="544"/>
      <c r="OQN9" s="297" t="s">
        <v>186</v>
      </c>
      <c r="OQO9" s="182">
        <v>1</v>
      </c>
      <c r="OQP9" s="182">
        <v>167.32</v>
      </c>
      <c r="OQQ9" s="296" t="s">
        <v>1531</v>
      </c>
      <c r="OQR9" s="544" t="s">
        <v>1530</v>
      </c>
      <c r="OQS9" s="544"/>
      <c r="OQT9" s="544"/>
      <c r="OQU9" s="544"/>
      <c r="OQV9" s="297" t="s">
        <v>186</v>
      </c>
      <c r="OQW9" s="182">
        <v>1</v>
      </c>
      <c r="OQX9" s="182">
        <v>167.32</v>
      </c>
      <c r="OQY9" s="296" t="s">
        <v>1531</v>
      </c>
      <c r="OQZ9" s="544" t="s">
        <v>1530</v>
      </c>
      <c r="ORA9" s="544"/>
      <c r="ORB9" s="544"/>
      <c r="ORC9" s="544"/>
      <c r="ORD9" s="297" t="s">
        <v>186</v>
      </c>
      <c r="ORE9" s="182">
        <v>1</v>
      </c>
      <c r="ORF9" s="182">
        <v>167.32</v>
      </c>
      <c r="ORG9" s="296" t="s">
        <v>1531</v>
      </c>
      <c r="ORH9" s="544" t="s">
        <v>1530</v>
      </c>
      <c r="ORI9" s="544"/>
      <c r="ORJ9" s="544"/>
      <c r="ORK9" s="544"/>
      <c r="ORL9" s="297" t="s">
        <v>186</v>
      </c>
      <c r="ORM9" s="182">
        <v>1</v>
      </c>
      <c r="ORN9" s="182">
        <v>167.32</v>
      </c>
      <c r="ORO9" s="296" t="s">
        <v>1531</v>
      </c>
      <c r="ORP9" s="544" t="s">
        <v>1530</v>
      </c>
      <c r="ORQ9" s="544"/>
      <c r="ORR9" s="544"/>
      <c r="ORS9" s="544"/>
      <c r="ORT9" s="297" t="s">
        <v>186</v>
      </c>
      <c r="ORU9" s="182">
        <v>1</v>
      </c>
      <c r="ORV9" s="182">
        <v>167.32</v>
      </c>
      <c r="ORW9" s="296" t="s">
        <v>1531</v>
      </c>
      <c r="ORX9" s="544" t="s">
        <v>1530</v>
      </c>
      <c r="ORY9" s="544"/>
      <c r="ORZ9" s="544"/>
      <c r="OSA9" s="544"/>
      <c r="OSB9" s="297" t="s">
        <v>186</v>
      </c>
      <c r="OSC9" s="182">
        <v>1</v>
      </c>
      <c r="OSD9" s="182">
        <v>167.32</v>
      </c>
      <c r="OSE9" s="296" t="s">
        <v>1531</v>
      </c>
      <c r="OSF9" s="544" t="s">
        <v>1530</v>
      </c>
      <c r="OSG9" s="544"/>
      <c r="OSH9" s="544"/>
      <c r="OSI9" s="544"/>
      <c r="OSJ9" s="297" t="s">
        <v>186</v>
      </c>
      <c r="OSK9" s="182">
        <v>1</v>
      </c>
      <c r="OSL9" s="182">
        <v>167.32</v>
      </c>
      <c r="OSM9" s="296" t="s">
        <v>1531</v>
      </c>
      <c r="OSN9" s="544" t="s">
        <v>1530</v>
      </c>
      <c r="OSO9" s="544"/>
      <c r="OSP9" s="544"/>
      <c r="OSQ9" s="544"/>
      <c r="OSR9" s="297" t="s">
        <v>186</v>
      </c>
      <c r="OSS9" s="182">
        <v>1</v>
      </c>
      <c r="OST9" s="182">
        <v>167.32</v>
      </c>
      <c r="OSU9" s="296" t="s">
        <v>1531</v>
      </c>
      <c r="OSV9" s="544" t="s">
        <v>1530</v>
      </c>
      <c r="OSW9" s="544"/>
      <c r="OSX9" s="544"/>
      <c r="OSY9" s="544"/>
      <c r="OSZ9" s="297" t="s">
        <v>186</v>
      </c>
      <c r="OTA9" s="182">
        <v>1</v>
      </c>
      <c r="OTB9" s="182">
        <v>167.32</v>
      </c>
      <c r="OTC9" s="296" t="s">
        <v>1531</v>
      </c>
      <c r="OTD9" s="544" t="s">
        <v>1530</v>
      </c>
      <c r="OTE9" s="544"/>
      <c r="OTF9" s="544"/>
      <c r="OTG9" s="544"/>
      <c r="OTH9" s="297" t="s">
        <v>186</v>
      </c>
      <c r="OTI9" s="182">
        <v>1</v>
      </c>
      <c r="OTJ9" s="182">
        <v>167.32</v>
      </c>
      <c r="OTK9" s="296" t="s">
        <v>1531</v>
      </c>
      <c r="OTL9" s="544" t="s">
        <v>1530</v>
      </c>
      <c r="OTM9" s="544"/>
      <c r="OTN9" s="544"/>
      <c r="OTO9" s="544"/>
      <c r="OTP9" s="297" t="s">
        <v>186</v>
      </c>
      <c r="OTQ9" s="182">
        <v>1</v>
      </c>
      <c r="OTR9" s="182">
        <v>167.32</v>
      </c>
      <c r="OTS9" s="296" t="s">
        <v>1531</v>
      </c>
      <c r="OTT9" s="544" t="s">
        <v>1530</v>
      </c>
      <c r="OTU9" s="544"/>
      <c r="OTV9" s="544"/>
      <c r="OTW9" s="544"/>
      <c r="OTX9" s="297" t="s">
        <v>186</v>
      </c>
      <c r="OTY9" s="182">
        <v>1</v>
      </c>
      <c r="OTZ9" s="182">
        <v>167.32</v>
      </c>
      <c r="OUA9" s="296" t="s">
        <v>1531</v>
      </c>
      <c r="OUB9" s="544" t="s">
        <v>1530</v>
      </c>
      <c r="OUC9" s="544"/>
      <c r="OUD9" s="544"/>
      <c r="OUE9" s="544"/>
      <c r="OUF9" s="297" t="s">
        <v>186</v>
      </c>
      <c r="OUG9" s="182">
        <v>1</v>
      </c>
      <c r="OUH9" s="182">
        <v>167.32</v>
      </c>
      <c r="OUI9" s="296" t="s">
        <v>1531</v>
      </c>
      <c r="OUJ9" s="544" t="s">
        <v>1530</v>
      </c>
      <c r="OUK9" s="544"/>
      <c r="OUL9" s="544"/>
      <c r="OUM9" s="544"/>
      <c r="OUN9" s="297" t="s">
        <v>186</v>
      </c>
      <c r="OUO9" s="182">
        <v>1</v>
      </c>
      <c r="OUP9" s="182">
        <v>167.32</v>
      </c>
      <c r="OUQ9" s="296" t="s">
        <v>1531</v>
      </c>
      <c r="OUR9" s="544" t="s">
        <v>1530</v>
      </c>
      <c r="OUS9" s="544"/>
      <c r="OUT9" s="544"/>
      <c r="OUU9" s="544"/>
      <c r="OUV9" s="297" t="s">
        <v>186</v>
      </c>
      <c r="OUW9" s="182">
        <v>1</v>
      </c>
      <c r="OUX9" s="182">
        <v>167.32</v>
      </c>
      <c r="OUY9" s="296" t="s">
        <v>1531</v>
      </c>
      <c r="OUZ9" s="544" t="s">
        <v>1530</v>
      </c>
      <c r="OVA9" s="544"/>
      <c r="OVB9" s="544"/>
      <c r="OVC9" s="544"/>
      <c r="OVD9" s="297" t="s">
        <v>186</v>
      </c>
      <c r="OVE9" s="182">
        <v>1</v>
      </c>
      <c r="OVF9" s="182">
        <v>167.32</v>
      </c>
      <c r="OVG9" s="296" t="s">
        <v>1531</v>
      </c>
      <c r="OVH9" s="544" t="s">
        <v>1530</v>
      </c>
      <c r="OVI9" s="544"/>
      <c r="OVJ9" s="544"/>
      <c r="OVK9" s="544"/>
      <c r="OVL9" s="297" t="s">
        <v>186</v>
      </c>
      <c r="OVM9" s="182">
        <v>1</v>
      </c>
      <c r="OVN9" s="182">
        <v>167.32</v>
      </c>
      <c r="OVO9" s="296" t="s">
        <v>1531</v>
      </c>
      <c r="OVP9" s="544" t="s">
        <v>1530</v>
      </c>
      <c r="OVQ9" s="544"/>
      <c r="OVR9" s="544"/>
      <c r="OVS9" s="544"/>
      <c r="OVT9" s="297" t="s">
        <v>186</v>
      </c>
      <c r="OVU9" s="182">
        <v>1</v>
      </c>
      <c r="OVV9" s="182">
        <v>167.32</v>
      </c>
      <c r="OVW9" s="296" t="s">
        <v>1531</v>
      </c>
      <c r="OVX9" s="544" t="s">
        <v>1530</v>
      </c>
      <c r="OVY9" s="544"/>
      <c r="OVZ9" s="544"/>
      <c r="OWA9" s="544"/>
      <c r="OWB9" s="297" t="s">
        <v>186</v>
      </c>
      <c r="OWC9" s="182">
        <v>1</v>
      </c>
      <c r="OWD9" s="182">
        <v>167.32</v>
      </c>
      <c r="OWE9" s="296" t="s">
        <v>1531</v>
      </c>
      <c r="OWF9" s="544" t="s">
        <v>1530</v>
      </c>
      <c r="OWG9" s="544"/>
      <c r="OWH9" s="544"/>
      <c r="OWI9" s="544"/>
      <c r="OWJ9" s="297" t="s">
        <v>186</v>
      </c>
      <c r="OWK9" s="182">
        <v>1</v>
      </c>
      <c r="OWL9" s="182">
        <v>167.32</v>
      </c>
      <c r="OWM9" s="296" t="s">
        <v>1531</v>
      </c>
      <c r="OWN9" s="544" t="s">
        <v>1530</v>
      </c>
      <c r="OWO9" s="544"/>
      <c r="OWP9" s="544"/>
      <c r="OWQ9" s="544"/>
      <c r="OWR9" s="297" t="s">
        <v>186</v>
      </c>
      <c r="OWS9" s="182">
        <v>1</v>
      </c>
      <c r="OWT9" s="182">
        <v>167.32</v>
      </c>
      <c r="OWU9" s="296" t="s">
        <v>1531</v>
      </c>
      <c r="OWV9" s="544" t="s">
        <v>1530</v>
      </c>
      <c r="OWW9" s="544"/>
      <c r="OWX9" s="544"/>
      <c r="OWY9" s="544"/>
      <c r="OWZ9" s="297" t="s">
        <v>186</v>
      </c>
      <c r="OXA9" s="182">
        <v>1</v>
      </c>
      <c r="OXB9" s="182">
        <v>167.32</v>
      </c>
      <c r="OXC9" s="296" t="s">
        <v>1531</v>
      </c>
      <c r="OXD9" s="544" t="s">
        <v>1530</v>
      </c>
      <c r="OXE9" s="544"/>
      <c r="OXF9" s="544"/>
      <c r="OXG9" s="544"/>
      <c r="OXH9" s="297" t="s">
        <v>186</v>
      </c>
      <c r="OXI9" s="182">
        <v>1</v>
      </c>
      <c r="OXJ9" s="182">
        <v>167.32</v>
      </c>
      <c r="OXK9" s="296" t="s">
        <v>1531</v>
      </c>
      <c r="OXL9" s="544" t="s">
        <v>1530</v>
      </c>
      <c r="OXM9" s="544"/>
      <c r="OXN9" s="544"/>
      <c r="OXO9" s="544"/>
      <c r="OXP9" s="297" t="s">
        <v>186</v>
      </c>
      <c r="OXQ9" s="182">
        <v>1</v>
      </c>
      <c r="OXR9" s="182">
        <v>167.32</v>
      </c>
      <c r="OXS9" s="296" t="s">
        <v>1531</v>
      </c>
      <c r="OXT9" s="544" t="s">
        <v>1530</v>
      </c>
      <c r="OXU9" s="544"/>
      <c r="OXV9" s="544"/>
      <c r="OXW9" s="544"/>
      <c r="OXX9" s="297" t="s">
        <v>186</v>
      </c>
      <c r="OXY9" s="182">
        <v>1</v>
      </c>
      <c r="OXZ9" s="182">
        <v>167.32</v>
      </c>
      <c r="OYA9" s="296" t="s">
        <v>1531</v>
      </c>
      <c r="OYB9" s="544" t="s">
        <v>1530</v>
      </c>
      <c r="OYC9" s="544"/>
      <c r="OYD9" s="544"/>
      <c r="OYE9" s="544"/>
      <c r="OYF9" s="297" t="s">
        <v>186</v>
      </c>
      <c r="OYG9" s="182">
        <v>1</v>
      </c>
      <c r="OYH9" s="182">
        <v>167.32</v>
      </c>
      <c r="OYI9" s="296" t="s">
        <v>1531</v>
      </c>
      <c r="OYJ9" s="544" t="s">
        <v>1530</v>
      </c>
      <c r="OYK9" s="544"/>
      <c r="OYL9" s="544"/>
      <c r="OYM9" s="544"/>
      <c r="OYN9" s="297" t="s">
        <v>186</v>
      </c>
      <c r="OYO9" s="182">
        <v>1</v>
      </c>
      <c r="OYP9" s="182">
        <v>167.32</v>
      </c>
      <c r="OYQ9" s="296" t="s">
        <v>1531</v>
      </c>
      <c r="OYR9" s="544" t="s">
        <v>1530</v>
      </c>
      <c r="OYS9" s="544"/>
      <c r="OYT9" s="544"/>
      <c r="OYU9" s="544"/>
      <c r="OYV9" s="297" t="s">
        <v>186</v>
      </c>
      <c r="OYW9" s="182">
        <v>1</v>
      </c>
      <c r="OYX9" s="182">
        <v>167.32</v>
      </c>
      <c r="OYY9" s="296" t="s">
        <v>1531</v>
      </c>
      <c r="OYZ9" s="544" t="s">
        <v>1530</v>
      </c>
      <c r="OZA9" s="544"/>
      <c r="OZB9" s="544"/>
      <c r="OZC9" s="544"/>
      <c r="OZD9" s="297" t="s">
        <v>186</v>
      </c>
      <c r="OZE9" s="182">
        <v>1</v>
      </c>
      <c r="OZF9" s="182">
        <v>167.32</v>
      </c>
      <c r="OZG9" s="296" t="s">
        <v>1531</v>
      </c>
      <c r="OZH9" s="544" t="s">
        <v>1530</v>
      </c>
      <c r="OZI9" s="544"/>
      <c r="OZJ9" s="544"/>
      <c r="OZK9" s="544"/>
      <c r="OZL9" s="297" t="s">
        <v>186</v>
      </c>
      <c r="OZM9" s="182">
        <v>1</v>
      </c>
      <c r="OZN9" s="182">
        <v>167.32</v>
      </c>
      <c r="OZO9" s="296" t="s">
        <v>1531</v>
      </c>
      <c r="OZP9" s="544" t="s">
        <v>1530</v>
      </c>
      <c r="OZQ9" s="544"/>
      <c r="OZR9" s="544"/>
      <c r="OZS9" s="544"/>
      <c r="OZT9" s="297" t="s">
        <v>186</v>
      </c>
      <c r="OZU9" s="182">
        <v>1</v>
      </c>
      <c r="OZV9" s="182">
        <v>167.32</v>
      </c>
      <c r="OZW9" s="296" t="s">
        <v>1531</v>
      </c>
      <c r="OZX9" s="544" t="s">
        <v>1530</v>
      </c>
      <c r="OZY9" s="544"/>
      <c r="OZZ9" s="544"/>
      <c r="PAA9" s="544"/>
      <c r="PAB9" s="297" t="s">
        <v>186</v>
      </c>
      <c r="PAC9" s="182">
        <v>1</v>
      </c>
      <c r="PAD9" s="182">
        <v>167.32</v>
      </c>
      <c r="PAE9" s="296" t="s">
        <v>1531</v>
      </c>
      <c r="PAF9" s="544" t="s">
        <v>1530</v>
      </c>
      <c r="PAG9" s="544"/>
      <c r="PAH9" s="544"/>
      <c r="PAI9" s="544"/>
      <c r="PAJ9" s="297" t="s">
        <v>186</v>
      </c>
      <c r="PAK9" s="182">
        <v>1</v>
      </c>
      <c r="PAL9" s="182">
        <v>167.32</v>
      </c>
      <c r="PAM9" s="296" t="s">
        <v>1531</v>
      </c>
      <c r="PAN9" s="544" t="s">
        <v>1530</v>
      </c>
      <c r="PAO9" s="544"/>
      <c r="PAP9" s="544"/>
      <c r="PAQ9" s="544"/>
      <c r="PAR9" s="297" t="s">
        <v>186</v>
      </c>
      <c r="PAS9" s="182">
        <v>1</v>
      </c>
      <c r="PAT9" s="182">
        <v>167.32</v>
      </c>
      <c r="PAU9" s="296" t="s">
        <v>1531</v>
      </c>
      <c r="PAV9" s="544" t="s">
        <v>1530</v>
      </c>
      <c r="PAW9" s="544"/>
      <c r="PAX9" s="544"/>
      <c r="PAY9" s="544"/>
      <c r="PAZ9" s="297" t="s">
        <v>186</v>
      </c>
      <c r="PBA9" s="182">
        <v>1</v>
      </c>
      <c r="PBB9" s="182">
        <v>167.32</v>
      </c>
      <c r="PBC9" s="296" t="s">
        <v>1531</v>
      </c>
      <c r="PBD9" s="544" t="s">
        <v>1530</v>
      </c>
      <c r="PBE9" s="544"/>
      <c r="PBF9" s="544"/>
      <c r="PBG9" s="544"/>
      <c r="PBH9" s="297" t="s">
        <v>186</v>
      </c>
      <c r="PBI9" s="182">
        <v>1</v>
      </c>
      <c r="PBJ9" s="182">
        <v>167.32</v>
      </c>
      <c r="PBK9" s="296" t="s">
        <v>1531</v>
      </c>
      <c r="PBL9" s="544" t="s">
        <v>1530</v>
      </c>
      <c r="PBM9" s="544"/>
      <c r="PBN9" s="544"/>
      <c r="PBO9" s="544"/>
      <c r="PBP9" s="297" t="s">
        <v>186</v>
      </c>
      <c r="PBQ9" s="182">
        <v>1</v>
      </c>
      <c r="PBR9" s="182">
        <v>167.32</v>
      </c>
      <c r="PBS9" s="296" t="s">
        <v>1531</v>
      </c>
      <c r="PBT9" s="544" t="s">
        <v>1530</v>
      </c>
      <c r="PBU9" s="544"/>
      <c r="PBV9" s="544"/>
      <c r="PBW9" s="544"/>
      <c r="PBX9" s="297" t="s">
        <v>186</v>
      </c>
      <c r="PBY9" s="182">
        <v>1</v>
      </c>
      <c r="PBZ9" s="182">
        <v>167.32</v>
      </c>
      <c r="PCA9" s="296" t="s">
        <v>1531</v>
      </c>
      <c r="PCB9" s="544" t="s">
        <v>1530</v>
      </c>
      <c r="PCC9" s="544"/>
      <c r="PCD9" s="544"/>
      <c r="PCE9" s="544"/>
      <c r="PCF9" s="297" t="s">
        <v>186</v>
      </c>
      <c r="PCG9" s="182">
        <v>1</v>
      </c>
      <c r="PCH9" s="182">
        <v>167.32</v>
      </c>
      <c r="PCI9" s="296" t="s">
        <v>1531</v>
      </c>
      <c r="PCJ9" s="544" t="s">
        <v>1530</v>
      </c>
      <c r="PCK9" s="544"/>
      <c r="PCL9" s="544"/>
      <c r="PCM9" s="544"/>
      <c r="PCN9" s="297" t="s">
        <v>186</v>
      </c>
      <c r="PCO9" s="182">
        <v>1</v>
      </c>
      <c r="PCP9" s="182">
        <v>167.32</v>
      </c>
      <c r="PCQ9" s="296" t="s">
        <v>1531</v>
      </c>
      <c r="PCR9" s="544" t="s">
        <v>1530</v>
      </c>
      <c r="PCS9" s="544"/>
      <c r="PCT9" s="544"/>
      <c r="PCU9" s="544"/>
      <c r="PCV9" s="297" t="s">
        <v>186</v>
      </c>
      <c r="PCW9" s="182">
        <v>1</v>
      </c>
      <c r="PCX9" s="182">
        <v>167.32</v>
      </c>
      <c r="PCY9" s="296" t="s">
        <v>1531</v>
      </c>
      <c r="PCZ9" s="544" t="s">
        <v>1530</v>
      </c>
      <c r="PDA9" s="544"/>
      <c r="PDB9" s="544"/>
      <c r="PDC9" s="544"/>
      <c r="PDD9" s="297" t="s">
        <v>186</v>
      </c>
      <c r="PDE9" s="182">
        <v>1</v>
      </c>
      <c r="PDF9" s="182">
        <v>167.32</v>
      </c>
      <c r="PDG9" s="296" t="s">
        <v>1531</v>
      </c>
      <c r="PDH9" s="544" t="s">
        <v>1530</v>
      </c>
      <c r="PDI9" s="544"/>
      <c r="PDJ9" s="544"/>
      <c r="PDK9" s="544"/>
      <c r="PDL9" s="297" t="s">
        <v>186</v>
      </c>
      <c r="PDM9" s="182">
        <v>1</v>
      </c>
      <c r="PDN9" s="182">
        <v>167.32</v>
      </c>
      <c r="PDO9" s="296" t="s">
        <v>1531</v>
      </c>
      <c r="PDP9" s="544" t="s">
        <v>1530</v>
      </c>
      <c r="PDQ9" s="544"/>
      <c r="PDR9" s="544"/>
      <c r="PDS9" s="544"/>
      <c r="PDT9" s="297" t="s">
        <v>186</v>
      </c>
      <c r="PDU9" s="182">
        <v>1</v>
      </c>
      <c r="PDV9" s="182">
        <v>167.32</v>
      </c>
      <c r="PDW9" s="296" t="s">
        <v>1531</v>
      </c>
      <c r="PDX9" s="544" t="s">
        <v>1530</v>
      </c>
      <c r="PDY9" s="544"/>
      <c r="PDZ9" s="544"/>
      <c r="PEA9" s="544"/>
      <c r="PEB9" s="297" t="s">
        <v>186</v>
      </c>
      <c r="PEC9" s="182">
        <v>1</v>
      </c>
      <c r="PED9" s="182">
        <v>167.32</v>
      </c>
      <c r="PEE9" s="296" t="s">
        <v>1531</v>
      </c>
      <c r="PEF9" s="544" t="s">
        <v>1530</v>
      </c>
      <c r="PEG9" s="544"/>
      <c r="PEH9" s="544"/>
      <c r="PEI9" s="544"/>
      <c r="PEJ9" s="297" t="s">
        <v>186</v>
      </c>
      <c r="PEK9" s="182">
        <v>1</v>
      </c>
      <c r="PEL9" s="182">
        <v>167.32</v>
      </c>
      <c r="PEM9" s="296" t="s">
        <v>1531</v>
      </c>
      <c r="PEN9" s="544" t="s">
        <v>1530</v>
      </c>
      <c r="PEO9" s="544"/>
      <c r="PEP9" s="544"/>
      <c r="PEQ9" s="544"/>
      <c r="PER9" s="297" t="s">
        <v>186</v>
      </c>
      <c r="PES9" s="182">
        <v>1</v>
      </c>
      <c r="PET9" s="182">
        <v>167.32</v>
      </c>
      <c r="PEU9" s="296" t="s">
        <v>1531</v>
      </c>
      <c r="PEV9" s="544" t="s">
        <v>1530</v>
      </c>
      <c r="PEW9" s="544"/>
      <c r="PEX9" s="544"/>
      <c r="PEY9" s="544"/>
      <c r="PEZ9" s="297" t="s">
        <v>186</v>
      </c>
      <c r="PFA9" s="182">
        <v>1</v>
      </c>
      <c r="PFB9" s="182">
        <v>167.32</v>
      </c>
      <c r="PFC9" s="296" t="s">
        <v>1531</v>
      </c>
      <c r="PFD9" s="544" t="s">
        <v>1530</v>
      </c>
      <c r="PFE9" s="544"/>
      <c r="PFF9" s="544"/>
      <c r="PFG9" s="544"/>
      <c r="PFH9" s="297" t="s">
        <v>186</v>
      </c>
      <c r="PFI9" s="182">
        <v>1</v>
      </c>
      <c r="PFJ9" s="182">
        <v>167.32</v>
      </c>
      <c r="PFK9" s="296" t="s">
        <v>1531</v>
      </c>
      <c r="PFL9" s="544" t="s">
        <v>1530</v>
      </c>
      <c r="PFM9" s="544"/>
      <c r="PFN9" s="544"/>
      <c r="PFO9" s="544"/>
      <c r="PFP9" s="297" t="s">
        <v>186</v>
      </c>
      <c r="PFQ9" s="182">
        <v>1</v>
      </c>
      <c r="PFR9" s="182">
        <v>167.32</v>
      </c>
      <c r="PFS9" s="296" t="s">
        <v>1531</v>
      </c>
      <c r="PFT9" s="544" t="s">
        <v>1530</v>
      </c>
      <c r="PFU9" s="544"/>
      <c r="PFV9" s="544"/>
      <c r="PFW9" s="544"/>
      <c r="PFX9" s="297" t="s">
        <v>186</v>
      </c>
      <c r="PFY9" s="182">
        <v>1</v>
      </c>
      <c r="PFZ9" s="182">
        <v>167.32</v>
      </c>
      <c r="PGA9" s="296" t="s">
        <v>1531</v>
      </c>
      <c r="PGB9" s="544" t="s">
        <v>1530</v>
      </c>
      <c r="PGC9" s="544"/>
      <c r="PGD9" s="544"/>
      <c r="PGE9" s="544"/>
      <c r="PGF9" s="297" t="s">
        <v>186</v>
      </c>
      <c r="PGG9" s="182">
        <v>1</v>
      </c>
      <c r="PGH9" s="182">
        <v>167.32</v>
      </c>
      <c r="PGI9" s="296" t="s">
        <v>1531</v>
      </c>
      <c r="PGJ9" s="544" t="s">
        <v>1530</v>
      </c>
      <c r="PGK9" s="544"/>
      <c r="PGL9" s="544"/>
      <c r="PGM9" s="544"/>
      <c r="PGN9" s="297" t="s">
        <v>186</v>
      </c>
      <c r="PGO9" s="182">
        <v>1</v>
      </c>
      <c r="PGP9" s="182">
        <v>167.32</v>
      </c>
      <c r="PGQ9" s="296" t="s">
        <v>1531</v>
      </c>
      <c r="PGR9" s="544" t="s">
        <v>1530</v>
      </c>
      <c r="PGS9" s="544"/>
      <c r="PGT9" s="544"/>
      <c r="PGU9" s="544"/>
      <c r="PGV9" s="297" t="s">
        <v>186</v>
      </c>
      <c r="PGW9" s="182">
        <v>1</v>
      </c>
      <c r="PGX9" s="182">
        <v>167.32</v>
      </c>
      <c r="PGY9" s="296" t="s">
        <v>1531</v>
      </c>
      <c r="PGZ9" s="544" t="s">
        <v>1530</v>
      </c>
      <c r="PHA9" s="544"/>
      <c r="PHB9" s="544"/>
      <c r="PHC9" s="544"/>
      <c r="PHD9" s="297" t="s">
        <v>186</v>
      </c>
      <c r="PHE9" s="182">
        <v>1</v>
      </c>
      <c r="PHF9" s="182">
        <v>167.32</v>
      </c>
      <c r="PHG9" s="296" t="s">
        <v>1531</v>
      </c>
      <c r="PHH9" s="544" t="s">
        <v>1530</v>
      </c>
      <c r="PHI9" s="544"/>
      <c r="PHJ9" s="544"/>
      <c r="PHK9" s="544"/>
      <c r="PHL9" s="297" t="s">
        <v>186</v>
      </c>
      <c r="PHM9" s="182">
        <v>1</v>
      </c>
      <c r="PHN9" s="182">
        <v>167.32</v>
      </c>
      <c r="PHO9" s="296" t="s">
        <v>1531</v>
      </c>
      <c r="PHP9" s="544" t="s">
        <v>1530</v>
      </c>
      <c r="PHQ9" s="544"/>
      <c r="PHR9" s="544"/>
      <c r="PHS9" s="544"/>
      <c r="PHT9" s="297" t="s">
        <v>186</v>
      </c>
      <c r="PHU9" s="182">
        <v>1</v>
      </c>
      <c r="PHV9" s="182">
        <v>167.32</v>
      </c>
      <c r="PHW9" s="296" t="s">
        <v>1531</v>
      </c>
      <c r="PHX9" s="544" t="s">
        <v>1530</v>
      </c>
      <c r="PHY9" s="544"/>
      <c r="PHZ9" s="544"/>
      <c r="PIA9" s="544"/>
      <c r="PIB9" s="297" t="s">
        <v>186</v>
      </c>
      <c r="PIC9" s="182">
        <v>1</v>
      </c>
      <c r="PID9" s="182">
        <v>167.32</v>
      </c>
      <c r="PIE9" s="296" t="s">
        <v>1531</v>
      </c>
      <c r="PIF9" s="544" t="s">
        <v>1530</v>
      </c>
      <c r="PIG9" s="544"/>
      <c r="PIH9" s="544"/>
      <c r="PII9" s="544"/>
      <c r="PIJ9" s="297" t="s">
        <v>186</v>
      </c>
      <c r="PIK9" s="182">
        <v>1</v>
      </c>
      <c r="PIL9" s="182">
        <v>167.32</v>
      </c>
      <c r="PIM9" s="296" t="s">
        <v>1531</v>
      </c>
      <c r="PIN9" s="544" t="s">
        <v>1530</v>
      </c>
      <c r="PIO9" s="544"/>
      <c r="PIP9" s="544"/>
      <c r="PIQ9" s="544"/>
      <c r="PIR9" s="297" t="s">
        <v>186</v>
      </c>
      <c r="PIS9" s="182">
        <v>1</v>
      </c>
      <c r="PIT9" s="182">
        <v>167.32</v>
      </c>
      <c r="PIU9" s="296" t="s">
        <v>1531</v>
      </c>
      <c r="PIV9" s="544" t="s">
        <v>1530</v>
      </c>
      <c r="PIW9" s="544"/>
      <c r="PIX9" s="544"/>
      <c r="PIY9" s="544"/>
      <c r="PIZ9" s="297" t="s">
        <v>186</v>
      </c>
      <c r="PJA9" s="182">
        <v>1</v>
      </c>
      <c r="PJB9" s="182">
        <v>167.32</v>
      </c>
      <c r="PJC9" s="296" t="s">
        <v>1531</v>
      </c>
      <c r="PJD9" s="544" t="s">
        <v>1530</v>
      </c>
      <c r="PJE9" s="544"/>
      <c r="PJF9" s="544"/>
      <c r="PJG9" s="544"/>
      <c r="PJH9" s="297" t="s">
        <v>186</v>
      </c>
      <c r="PJI9" s="182">
        <v>1</v>
      </c>
      <c r="PJJ9" s="182">
        <v>167.32</v>
      </c>
      <c r="PJK9" s="296" t="s">
        <v>1531</v>
      </c>
      <c r="PJL9" s="544" t="s">
        <v>1530</v>
      </c>
      <c r="PJM9" s="544"/>
      <c r="PJN9" s="544"/>
      <c r="PJO9" s="544"/>
      <c r="PJP9" s="297" t="s">
        <v>186</v>
      </c>
      <c r="PJQ9" s="182">
        <v>1</v>
      </c>
      <c r="PJR9" s="182">
        <v>167.32</v>
      </c>
      <c r="PJS9" s="296" t="s">
        <v>1531</v>
      </c>
      <c r="PJT9" s="544" t="s">
        <v>1530</v>
      </c>
      <c r="PJU9" s="544"/>
      <c r="PJV9" s="544"/>
      <c r="PJW9" s="544"/>
      <c r="PJX9" s="297" t="s">
        <v>186</v>
      </c>
      <c r="PJY9" s="182">
        <v>1</v>
      </c>
      <c r="PJZ9" s="182">
        <v>167.32</v>
      </c>
      <c r="PKA9" s="296" t="s">
        <v>1531</v>
      </c>
      <c r="PKB9" s="544" t="s">
        <v>1530</v>
      </c>
      <c r="PKC9" s="544"/>
      <c r="PKD9" s="544"/>
      <c r="PKE9" s="544"/>
      <c r="PKF9" s="297" t="s">
        <v>186</v>
      </c>
      <c r="PKG9" s="182">
        <v>1</v>
      </c>
      <c r="PKH9" s="182">
        <v>167.32</v>
      </c>
      <c r="PKI9" s="296" t="s">
        <v>1531</v>
      </c>
      <c r="PKJ9" s="544" t="s">
        <v>1530</v>
      </c>
      <c r="PKK9" s="544"/>
      <c r="PKL9" s="544"/>
      <c r="PKM9" s="544"/>
      <c r="PKN9" s="297" t="s">
        <v>186</v>
      </c>
      <c r="PKO9" s="182">
        <v>1</v>
      </c>
      <c r="PKP9" s="182">
        <v>167.32</v>
      </c>
      <c r="PKQ9" s="296" t="s">
        <v>1531</v>
      </c>
      <c r="PKR9" s="544" t="s">
        <v>1530</v>
      </c>
      <c r="PKS9" s="544"/>
      <c r="PKT9" s="544"/>
      <c r="PKU9" s="544"/>
      <c r="PKV9" s="297" t="s">
        <v>186</v>
      </c>
      <c r="PKW9" s="182">
        <v>1</v>
      </c>
      <c r="PKX9" s="182">
        <v>167.32</v>
      </c>
      <c r="PKY9" s="296" t="s">
        <v>1531</v>
      </c>
      <c r="PKZ9" s="544" t="s">
        <v>1530</v>
      </c>
      <c r="PLA9" s="544"/>
      <c r="PLB9" s="544"/>
      <c r="PLC9" s="544"/>
      <c r="PLD9" s="297" t="s">
        <v>186</v>
      </c>
      <c r="PLE9" s="182">
        <v>1</v>
      </c>
      <c r="PLF9" s="182">
        <v>167.32</v>
      </c>
      <c r="PLG9" s="296" t="s">
        <v>1531</v>
      </c>
      <c r="PLH9" s="544" t="s">
        <v>1530</v>
      </c>
      <c r="PLI9" s="544"/>
      <c r="PLJ9" s="544"/>
      <c r="PLK9" s="544"/>
      <c r="PLL9" s="297" t="s">
        <v>186</v>
      </c>
      <c r="PLM9" s="182">
        <v>1</v>
      </c>
      <c r="PLN9" s="182">
        <v>167.32</v>
      </c>
      <c r="PLO9" s="296" t="s">
        <v>1531</v>
      </c>
      <c r="PLP9" s="544" t="s">
        <v>1530</v>
      </c>
      <c r="PLQ9" s="544"/>
      <c r="PLR9" s="544"/>
      <c r="PLS9" s="544"/>
      <c r="PLT9" s="297" t="s">
        <v>186</v>
      </c>
      <c r="PLU9" s="182">
        <v>1</v>
      </c>
      <c r="PLV9" s="182">
        <v>167.32</v>
      </c>
      <c r="PLW9" s="296" t="s">
        <v>1531</v>
      </c>
      <c r="PLX9" s="544" t="s">
        <v>1530</v>
      </c>
      <c r="PLY9" s="544"/>
      <c r="PLZ9" s="544"/>
      <c r="PMA9" s="544"/>
      <c r="PMB9" s="297" t="s">
        <v>186</v>
      </c>
      <c r="PMC9" s="182">
        <v>1</v>
      </c>
      <c r="PMD9" s="182">
        <v>167.32</v>
      </c>
      <c r="PME9" s="296" t="s">
        <v>1531</v>
      </c>
      <c r="PMF9" s="544" t="s">
        <v>1530</v>
      </c>
      <c r="PMG9" s="544"/>
      <c r="PMH9" s="544"/>
      <c r="PMI9" s="544"/>
      <c r="PMJ9" s="297" t="s">
        <v>186</v>
      </c>
      <c r="PMK9" s="182">
        <v>1</v>
      </c>
      <c r="PML9" s="182">
        <v>167.32</v>
      </c>
      <c r="PMM9" s="296" t="s">
        <v>1531</v>
      </c>
      <c r="PMN9" s="544" t="s">
        <v>1530</v>
      </c>
      <c r="PMO9" s="544"/>
      <c r="PMP9" s="544"/>
      <c r="PMQ9" s="544"/>
      <c r="PMR9" s="297" t="s">
        <v>186</v>
      </c>
      <c r="PMS9" s="182">
        <v>1</v>
      </c>
      <c r="PMT9" s="182">
        <v>167.32</v>
      </c>
      <c r="PMU9" s="296" t="s">
        <v>1531</v>
      </c>
      <c r="PMV9" s="544" t="s">
        <v>1530</v>
      </c>
      <c r="PMW9" s="544"/>
      <c r="PMX9" s="544"/>
      <c r="PMY9" s="544"/>
      <c r="PMZ9" s="297" t="s">
        <v>186</v>
      </c>
      <c r="PNA9" s="182">
        <v>1</v>
      </c>
      <c r="PNB9" s="182">
        <v>167.32</v>
      </c>
      <c r="PNC9" s="296" t="s">
        <v>1531</v>
      </c>
      <c r="PND9" s="544" t="s">
        <v>1530</v>
      </c>
      <c r="PNE9" s="544"/>
      <c r="PNF9" s="544"/>
      <c r="PNG9" s="544"/>
      <c r="PNH9" s="297" t="s">
        <v>186</v>
      </c>
      <c r="PNI9" s="182">
        <v>1</v>
      </c>
      <c r="PNJ9" s="182">
        <v>167.32</v>
      </c>
      <c r="PNK9" s="296" t="s">
        <v>1531</v>
      </c>
      <c r="PNL9" s="544" t="s">
        <v>1530</v>
      </c>
      <c r="PNM9" s="544"/>
      <c r="PNN9" s="544"/>
      <c r="PNO9" s="544"/>
      <c r="PNP9" s="297" t="s">
        <v>186</v>
      </c>
      <c r="PNQ9" s="182">
        <v>1</v>
      </c>
      <c r="PNR9" s="182">
        <v>167.32</v>
      </c>
      <c r="PNS9" s="296" t="s">
        <v>1531</v>
      </c>
      <c r="PNT9" s="544" t="s">
        <v>1530</v>
      </c>
      <c r="PNU9" s="544"/>
      <c r="PNV9" s="544"/>
      <c r="PNW9" s="544"/>
      <c r="PNX9" s="297" t="s">
        <v>186</v>
      </c>
      <c r="PNY9" s="182">
        <v>1</v>
      </c>
      <c r="PNZ9" s="182">
        <v>167.32</v>
      </c>
      <c r="POA9" s="296" t="s">
        <v>1531</v>
      </c>
      <c r="POB9" s="544" t="s">
        <v>1530</v>
      </c>
      <c r="POC9" s="544"/>
      <c r="POD9" s="544"/>
      <c r="POE9" s="544"/>
      <c r="POF9" s="297" t="s">
        <v>186</v>
      </c>
      <c r="POG9" s="182">
        <v>1</v>
      </c>
      <c r="POH9" s="182">
        <v>167.32</v>
      </c>
      <c r="POI9" s="296" t="s">
        <v>1531</v>
      </c>
      <c r="POJ9" s="544" t="s">
        <v>1530</v>
      </c>
      <c r="POK9" s="544"/>
      <c r="POL9" s="544"/>
      <c r="POM9" s="544"/>
      <c r="PON9" s="297" t="s">
        <v>186</v>
      </c>
      <c r="POO9" s="182">
        <v>1</v>
      </c>
      <c r="POP9" s="182">
        <v>167.32</v>
      </c>
      <c r="POQ9" s="296" t="s">
        <v>1531</v>
      </c>
      <c r="POR9" s="544" t="s">
        <v>1530</v>
      </c>
      <c r="POS9" s="544"/>
      <c r="POT9" s="544"/>
      <c r="POU9" s="544"/>
      <c r="POV9" s="297" t="s">
        <v>186</v>
      </c>
      <c r="POW9" s="182">
        <v>1</v>
      </c>
      <c r="POX9" s="182">
        <v>167.32</v>
      </c>
      <c r="POY9" s="296" t="s">
        <v>1531</v>
      </c>
      <c r="POZ9" s="544" t="s">
        <v>1530</v>
      </c>
      <c r="PPA9" s="544"/>
      <c r="PPB9" s="544"/>
      <c r="PPC9" s="544"/>
      <c r="PPD9" s="297" t="s">
        <v>186</v>
      </c>
      <c r="PPE9" s="182">
        <v>1</v>
      </c>
      <c r="PPF9" s="182">
        <v>167.32</v>
      </c>
      <c r="PPG9" s="296" t="s">
        <v>1531</v>
      </c>
      <c r="PPH9" s="544" t="s">
        <v>1530</v>
      </c>
      <c r="PPI9" s="544"/>
      <c r="PPJ9" s="544"/>
      <c r="PPK9" s="544"/>
      <c r="PPL9" s="297" t="s">
        <v>186</v>
      </c>
      <c r="PPM9" s="182">
        <v>1</v>
      </c>
      <c r="PPN9" s="182">
        <v>167.32</v>
      </c>
      <c r="PPO9" s="296" t="s">
        <v>1531</v>
      </c>
      <c r="PPP9" s="544" t="s">
        <v>1530</v>
      </c>
      <c r="PPQ9" s="544"/>
      <c r="PPR9" s="544"/>
      <c r="PPS9" s="544"/>
      <c r="PPT9" s="297" t="s">
        <v>186</v>
      </c>
      <c r="PPU9" s="182">
        <v>1</v>
      </c>
      <c r="PPV9" s="182">
        <v>167.32</v>
      </c>
      <c r="PPW9" s="296" t="s">
        <v>1531</v>
      </c>
      <c r="PPX9" s="544" t="s">
        <v>1530</v>
      </c>
      <c r="PPY9" s="544"/>
      <c r="PPZ9" s="544"/>
      <c r="PQA9" s="544"/>
      <c r="PQB9" s="297" t="s">
        <v>186</v>
      </c>
      <c r="PQC9" s="182">
        <v>1</v>
      </c>
      <c r="PQD9" s="182">
        <v>167.32</v>
      </c>
      <c r="PQE9" s="296" t="s">
        <v>1531</v>
      </c>
      <c r="PQF9" s="544" t="s">
        <v>1530</v>
      </c>
      <c r="PQG9" s="544"/>
      <c r="PQH9" s="544"/>
      <c r="PQI9" s="544"/>
      <c r="PQJ9" s="297" t="s">
        <v>186</v>
      </c>
      <c r="PQK9" s="182">
        <v>1</v>
      </c>
      <c r="PQL9" s="182">
        <v>167.32</v>
      </c>
      <c r="PQM9" s="296" t="s">
        <v>1531</v>
      </c>
      <c r="PQN9" s="544" t="s">
        <v>1530</v>
      </c>
      <c r="PQO9" s="544"/>
      <c r="PQP9" s="544"/>
      <c r="PQQ9" s="544"/>
      <c r="PQR9" s="297" t="s">
        <v>186</v>
      </c>
      <c r="PQS9" s="182">
        <v>1</v>
      </c>
      <c r="PQT9" s="182">
        <v>167.32</v>
      </c>
      <c r="PQU9" s="296" t="s">
        <v>1531</v>
      </c>
      <c r="PQV9" s="544" t="s">
        <v>1530</v>
      </c>
      <c r="PQW9" s="544"/>
      <c r="PQX9" s="544"/>
      <c r="PQY9" s="544"/>
      <c r="PQZ9" s="297" t="s">
        <v>186</v>
      </c>
      <c r="PRA9" s="182">
        <v>1</v>
      </c>
      <c r="PRB9" s="182">
        <v>167.32</v>
      </c>
      <c r="PRC9" s="296" t="s">
        <v>1531</v>
      </c>
      <c r="PRD9" s="544" t="s">
        <v>1530</v>
      </c>
      <c r="PRE9" s="544"/>
      <c r="PRF9" s="544"/>
      <c r="PRG9" s="544"/>
      <c r="PRH9" s="297" t="s">
        <v>186</v>
      </c>
      <c r="PRI9" s="182">
        <v>1</v>
      </c>
      <c r="PRJ9" s="182">
        <v>167.32</v>
      </c>
      <c r="PRK9" s="296" t="s">
        <v>1531</v>
      </c>
      <c r="PRL9" s="544" t="s">
        <v>1530</v>
      </c>
      <c r="PRM9" s="544"/>
      <c r="PRN9" s="544"/>
      <c r="PRO9" s="544"/>
      <c r="PRP9" s="297" t="s">
        <v>186</v>
      </c>
      <c r="PRQ9" s="182">
        <v>1</v>
      </c>
      <c r="PRR9" s="182">
        <v>167.32</v>
      </c>
      <c r="PRS9" s="296" t="s">
        <v>1531</v>
      </c>
      <c r="PRT9" s="544" t="s">
        <v>1530</v>
      </c>
      <c r="PRU9" s="544"/>
      <c r="PRV9" s="544"/>
      <c r="PRW9" s="544"/>
      <c r="PRX9" s="297" t="s">
        <v>186</v>
      </c>
      <c r="PRY9" s="182">
        <v>1</v>
      </c>
      <c r="PRZ9" s="182">
        <v>167.32</v>
      </c>
      <c r="PSA9" s="296" t="s">
        <v>1531</v>
      </c>
      <c r="PSB9" s="544" t="s">
        <v>1530</v>
      </c>
      <c r="PSC9" s="544"/>
      <c r="PSD9" s="544"/>
      <c r="PSE9" s="544"/>
      <c r="PSF9" s="297" t="s">
        <v>186</v>
      </c>
      <c r="PSG9" s="182">
        <v>1</v>
      </c>
      <c r="PSH9" s="182">
        <v>167.32</v>
      </c>
      <c r="PSI9" s="296" t="s">
        <v>1531</v>
      </c>
      <c r="PSJ9" s="544" t="s">
        <v>1530</v>
      </c>
      <c r="PSK9" s="544"/>
      <c r="PSL9" s="544"/>
      <c r="PSM9" s="544"/>
      <c r="PSN9" s="297" t="s">
        <v>186</v>
      </c>
      <c r="PSO9" s="182">
        <v>1</v>
      </c>
      <c r="PSP9" s="182">
        <v>167.32</v>
      </c>
      <c r="PSQ9" s="296" t="s">
        <v>1531</v>
      </c>
      <c r="PSR9" s="544" t="s">
        <v>1530</v>
      </c>
      <c r="PSS9" s="544"/>
      <c r="PST9" s="544"/>
      <c r="PSU9" s="544"/>
      <c r="PSV9" s="297" t="s">
        <v>186</v>
      </c>
      <c r="PSW9" s="182">
        <v>1</v>
      </c>
      <c r="PSX9" s="182">
        <v>167.32</v>
      </c>
      <c r="PSY9" s="296" t="s">
        <v>1531</v>
      </c>
      <c r="PSZ9" s="544" t="s">
        <v>1530</v>
      </c>
      <c r="PTA9" s="544"/>
      <c r="PTB9" s="544"/>
      <c r="PTC9" s="544"/>
      <c r="PTD9" s="297" t="s">
        <v>186</v>
      </c>
      <c r="PTE9" s="182">
        <v>1</v>
      </c>
      <c r="PTF9" s="182">
        <v>167.32</v>
      </c>
      <c r="PTG9" s="296" t="s">
        <v>1531</v>
      </c>
      <c r="PTH9" s="544" t="s">
        <v>1530</v>
      </c>
      <c r="PTI9" s="544"/>
      <c r="PTJ9" s="544"/>
      <c r="PTK9" s="544"/>
      <c r="PTL9" s="297" t="s">
        <v>186</v>
      </c>
      <c r="PTM9" s="182">
        <v>1</v>
      </c>
      <c r="PTN9" s="182">
        <v>167.32</v>
      </c>
      <c r="PTO9" s="296" t="s">
        <v>1531</v>
      </c>
      <c r="PTP9" s="544" t="s">
        <v>1530</v>
      </c>
      <c r="PTQ9" s="544"/>
      <c r="PTR9" s="544"/>
      <c r="PTS9" s="544"/>
      <c r="PTT9" s="297" t="s">
        <v>186</v>
      </c>
      <c r="PTU9" s="182">
        <v>1</v>
      </c>
      <c r="PTV9" s="182">
        <v>167.32</v>
      </c>
      <c r="PTW9" s="296" t="s">
        <v>1531</v>
      </c>
      <c r="PTX9" s="544" t="s">
        <v>1530</v>
      </c>
      <c r="PTY9" s="544"/>
      <c r="PTZ9" s="544"/>
      <c r="PUA9" s="544"/>
      <c r="PUB9" s="297" t="s">
        <v>186</v>
      </c>
      <c r="PUC9" s="182">
        <v>1</v>
      </c>
      <c r="PUD9" s="182">
        <v>167.32</v>
      </c>
      <c r="PUE9" s="296" t="s">
        <v>1531</v>
      </c>
      <c r="PUF9" s="544" t="s">
        <v>1530</v>
      </c>
      <c r="PUG9" s="544"/>
      <c r="PUH9" s="544"/>
      <c r="PUI9" s="544"/>
      <c r="PUJ9" s="297" t="s">
        <v>186</v>
      </c>
      <c r="PUK9" s="182">
        <v>1</v>
      </c>
      <c r="PUL9" s="182">
        <v>167.32</v>
      </c>
      <c r="PUM9" s="296" t="s">
        <v>1531</v>
      </c>
      <c r="PUN9" s="544" t="s">
        <v>1530</v>
      </c>
      <c r="PUO9" s="544"/>
      <c r="PUP9" s="544"/>
      <c r="PUQ9" s="544"/>
      <c r="PUR9" s="297" t="s">
        <v>186</v>
      </c>
      <c r="PUS9" s="182">
        <v>1</v>
      </c>
      <c r="PUT9" s="182">
        <v>167.32</v>
      </c>
      <c r="PUU9" s="296" t="s">
        <v>1531</v>
      </c>
      <c r="PUV9" s="544" t="s">
        <v>1530</v>
      </c>
      <c r="PUW9" s="544"/>
      <c r="PUX9" s="544"/>
      <c r="PUY9" s="544"/>
      <c r="PUZ9" s="297" t="s">
        <v>186</v>
      </c>
      <c r="PVA9" s="182">
        <v>1</v>
      </c>
      <c r="PVB9" s="182">
        <v>167.32</v>
      </c>
      <c r="PVC9" s="296" t="s">
        <v>1531</v>
      </c>
      <c r="PVD9" s="544" t="s">
        <v>1530</v>
      </c>
      <c r="PVE9" s="544"/>
      <c r="PVF9" s="544"/>
      <c r="PVG9" s="544"/>
      <c r="PVH9" s="297" t="s">
        <v>186</v>
      </c>
      <c r="PVI9" s="182">
        <v>1</v>
      </c>
      <c r="PVJ9" s="182">
        <v>167.32</v>
      </c>
      <c r="PVK9" s="296" t="s">
        <v>1531</v>
      </c>
      <c r="PVL9" s="544" t="s">
        <v>1530</v>
      </c>
      <c r="PVM9" s="544"/>
      <c r="PVN9" s="544"/>
      <c r="PVO9" s="544"/>
      <c r="PVP9" s="297" t="s">
        <v>186</v>
      </c>
      <c r="PVQ9" s="182">
        <v>1</v>
      </c>
      <c r="PVR9" s="182">
        <v>167.32</v>
      </c>
      <c r="PVS9" s="296" t="s">
        <v>1531</v>
      </c>
      <c r="PVT9" s="544" t="s">
        <v>1530</v>
      </c>
      <c r="PVU9" s="544"/>
      <c r="PVV9" s="544"/>
      <c r="PVW9" s="544"/>
      <c r="PVX9" s="297" t="s">
        <v>186</v>
      </c>
      <c r="PVY9" s="182">
        <v>1</v>
      </c>
      <c r="PVZ9" s="182">
        <v>167.32</v>
      </c>
      <c r="PWA9" s="296" t="s">
        <v>1531</v>
      </c>
      <c r="PWB9" s="544" t="s">
        <v>1530</v>
      </c>
      <c r="PWC9" s="544"/>
      <c r="PWD9" s="544"/>
      <c r="PWE9" s="544"/>
      <c r="PWF9" s="297" t="s">
        <v>186</v>
      </c>
      <c r="PWG9" s="182">
        <v>1</v>
      </c>
      <c r="PWH9" s="182">
        <v>167.32</v>
      </c>
      <c r="PWI9" s="296" t="s">
        <v>1531</v>
      </c>
      <c r="PWJ9" s="544" t="s">
        <v>1530</v>
      </c>
      <c r="PWK9" s="544"/>
      <c r="PWL9" s="544"/>
      <c r="PWM9" s="544"/>
      <c r="PWN9" s="297" t="s">
        <v>186</v>
      </c>
      <c r="PWO9" s="182">
        <v>1</v>
      </c>
      <c r="PWP9" s="182">
        <v>167.32</v>
      </c>
      <c r="PWQ9" s="296" t="s">
        <v>1531</v>
      </c>
      <c r="PWR9" s="544" t="s">
        <v>1530</v>
      </c>
      <c r="PWS9" s="544"/>
      <c r="PWT9" s="544"/>
      <c r="PWU9" s="544"/>
      <c r="PWV9" s="297" t="s">
        <v>186</v>
      </c>
      <c r="PWW9" s="182">
        <v>1</v>
      </c>
      <c r="PWX9" s="182">
        <v>167.32</v>
      </c>
      <c r="PWY9" s="296" t="s">
        <v>1531</v>
      </c>
      <c r="PWZ9" s="544" t="s">
        <v>1530</v>
      </c>
      <c r="PXA9" s="544"/>
      <c r="PXB9" s="544"/>
      <c r="PXC9" s="544"/>
      <c r="PXD9" s="297" t="s">
        <v>186</v>
      </c>
      <c r="PXE9" s="182">
        <v>1</v>
      </c>
      <c r="PXF9" s="182">
        <v>167.32</v>
      </c>
      <c r="PXG9" s="296" t="s">
        <v>1531</v>
      </c>
      <c r="PXH9" s="544" t="s">
        <v>1530</v>
      </c>
      <c r="PXI9" s="544"/>
      <c r="PXJ9" s="544"/>
      <c r="PXK9" s="544"/>
      <c r="PXL9" s="297" t="s">
        <v>186</v>
      </c>
      <c r="PXM9" s="182">
        <v>1</v>
      </c>
      <c r="PXN9" s="182">
        <v>167.32</v>
      </c>
      <c r="PXO9" s="296" t="s">
        <v>1531</v>
      </c>
      <c r="PXP9" s="544" t="s">
        <v>1530</v>
      </c>
      <c r="PXQ9" s="544"/>
      <c r="PXR9" s="544"/>
      <c r="PXS9" s="544"/>
      <c r="PXT9" s="297" t="s">
        <v>186</v>
      </c>
      <c r="PXU9" s="182">
        <v>1</v>
      </c>
      <c r="PXV9" s="182">
        <v>167.32</v>
      </c>
      <c r="PXW9" s="296" t="s">
        <v>1531</v>
      </c>
      <c r="PXX9" s="544" t="s">
        <v>1530</v>
      </c>
      <c r="PXY9" s="544"/>
      <c r="PXZ9" s="544"/>
      <c r="PYA9" s="544"/>
      <c r="PYB9" s="297" t="s">
        <v>186</v>
      </c>
      <c r="PYC9" s="182">
        <v>1</v>
      </c>
      <c r="PYD9" s="182">
        <v>167.32</v>
      </c>
      <c r="PYE9" s="296" t="s">
        <v>1531</v>
      </c>
      <c r="PYF9" s="544" t="s">
        <v>1530</v>
      </c>
      <c r="PYG9" s="544"/>
      <c r="PYH9" s="544"/>
      <c r="PYI9" s="544"/>
      <c r="PYJ9" s="297" t="s">
        <v>186</v>
      </c>
      <c r="PYK9" s="182">
        <v>1</v>
      </c>
      <c r="PYL9" s="182">
        <v>167.32</v>
      </c>
      <c r="PYM9" s="296" t="s">
        <v>1531</v>
      </c>
      <c r="PYN9" s="544" t="s">
        <v>1530</v>
      </c>
      <c r="PYO9" s="544"/>
      <c r="PYP9" s="544"/>
      <c r="PYQ9" s="544"/>
      <c r="PYR9" s="297" t="s">
        <v>186</v>
      </c>
      <c r="PYS9" s="182">
        <v>1</v>
      </c>
      <c r="PYT9" s="182">
        <v>167.32</v>
      </c>
      <c r="PYU9" s="296" t="s">
        <v>1531</v>
      </c>
      <c r="PYV9" s="544" t="s">
        <v>1530</v>
      </c>
      <c r="PYW9" s="544"/>
      <c r="PYX9" s="544"/>
      <c r="PYY9" s="544"/>
      <c r="PYZ9" s="297" t="s">
        <v>186</v>
      </c>
      <c r="PZA9" s="182">
        <v>1</v>
      </c>
      <c r="PZB9" s="182">
        <v>167.32</v>
      </c>
      <c r="PZC9" s="296" t="s">
        <v>1531</v>
      </c>
      <c r="PZD9" s="544" t="s">
        <v>1530</v>
      </c>
      <c r="PZE9" s="544"/>
      <c r="PZF9" s="544"/>
      <c r="PZG9" s="544"/>
      <c r="PZH9" s="297" t="s">
        <v>186</v>
      </c>
      <c r="PZI9" s="182">
        <v>1</v>
      </c>
      <c r="PZJ9" s="182">
        <v>167.32</v>
      </c>
      <c r="PZK9" s="296" t="s">
        <v>1531</v>
      </c>
      <c r="PZL9" s="544" t="s">
        <v>1530</v>
      </c>
      <c r="PZM9" s="544"/>
      <c r="PZN9" s="544"/>
      <c r="PZO9" s="544"/>
      <c r="PZP9" s="297" t="s">
        <v>186</v>
      </c>
      <c r="PZQ9" s="182">
        <v>1</v>
      </c>
      <c r="PZR9" s="182">
        <v>167.32</v>
      </c>
      <c r="PZS9" s="296" t="s">
        <v>1531</v>
      </c>
      <c r="PZT9" s="544" t="s">
        <v>1530</v>
      </c>
      <c r="PZU9" s="544"/>
      <c r="PZV9" s="544"/>
      <c r="PZW9" s="544"/>
      <c r="PZX9" s="297" t="s">
        <v>186</v>
      </c>
      <c r="PZY9" s="182">
        <v>1</v>
      </c>
      <c r="PZZ9" s="182">
        <v>167.32</v>
      </c>
      <c r="QAA9" s="296" t="s">
        <v>1531</v>
      </c>
      <c r="QAB9" s="544" t="s">
        <v>1530</v>
      </c>
      <c r="QAC9" s="544"/>
      <c r="QAD9" s="544"/>
      <c r="QAE9" s="544"/>
      <c r="QAF9" s="297" t="s">
        <v>186</v>
      </c>
      <c r="QAG9" s="182">
        <v>1</v>
      </c>
      <c r="QAH9" s="182">
        <v>167.32</v>
      </c>
      <c r="QAI9" s="296" t="s">
        <v>1531</v>
      </c>
      <c r="QAJ9" s="544" t="s">
        <v>1530</v>
      </c>
      <c r="QAK9" s="544"/>
      <c r="QAL9" s="544"/>
      <c r="QAM9" s="544"/>
      <c r="QAN9" s="297" t="s">
        <v>186</v>
      </c>
      <c r="QAO9" s="182">
        <v>1</v>
      </c>
      <c r="QAP9" s="182">
        <v>167.32</v>
      </c>
      <c r="QAQ9" s="296" t="s">
        <v>1531</v>
      </c>
      <c r="QAR9" s="544" t="s">
        <v>1530</v>
      </c>
      <c r="QAS9" s="544"/>
      <c r="QAT9" s="544"/>
      <c r="QAU9" s="544"/>
      <c r="QAV9" s="297" t="s">
        <v>186</v>
      </c>
      <c r="QAW9" s="182">
        <v>1</v>
      </c>
      <c r="QAX9" s="182">
        <v>167.32</v>
      </c>
      <c r="QAY9" s="296" t="s">
        <v>1531</v>
      </c>
      <c r="QAZ9" s="544" t="s">
        <v>1530</v>
      </c>
      <c r="QBA9" s="544"/>
      <c r="QBB9" s="544"/>
      <c r="QBC9" s="544"/>
      <c r="QBD9" s="297" t="s">
        <v>186</v>
      </c>
      <c r="QBE9" s="182">
        <v>1</v>
      </c>
      <c r="QBF9" s="182">
        <v>167.32</v>
      </c>
      <c r="QBG9" s="296" t="s">
        <v>1531</v>
      </c>
      <c r="QBH9" s="544" t="s">
        <v>1530</v>
      </c>
      <c r="QBI9" s="544"/>
      <c r="QBJ9" s="544"/>
      <c r="QBK9" s="544"/>
      <c r="QBL9" s="297" t="s">
        <v>186</v>
      </c>
      <c r="QBM9" s="182">
        <v>1</v>
      </c>
      <c r="QBN9" s="182">
        <v>167.32</v>
      </c>
      <c r="QBO9" s="296" t="s">
        <v>1531</v>
      </c>
      <c r="QBP9" s="544" t="s">
        <v>1530</v>
      </c>
      <c r="QBQ9" s="544"/>
      <c r="QBR9" s="544"/>
      <c r="QBS9" s="544"/>
      <c r="QBT9" s="297" t="s">
        <v>186</v>
      </c>
      <c r="QBU9" s="182">
        <v>1</v>
      </c>
      <c r="QBV9" s="182">
        <v>167.32</v>
      </c>
      <c r="QBW9" s="296" t="s">
        <v>1531</v>
      </c>
      <c r="QBX9" s="544" t="s">
        <v>1530</v>
      </c>
      <c r="QBY9" s="544"/>
      <c r="QBZ9" s="544"/>
      <c r="QCA9" s="544"/>
      <c r="QCB9" s="297" t="s">
        <v>186</v>
      </c>
      <c r="QCC9" s="182">
        <v>1</v>
      </c>
      <c r="QCD9" s="182">
        <v>167.32</v>
      </c>
      <c r="QCE9" s="296" t="s">
        <v>1531</v>
      </c>
      <c r="QCF9" s="544" t="s">
        <v>1530</v>
      </c>
      <c r="QCG9" s="544"/>
      <c r="QCH9" s="544"/>
      <c r="QCI9" s="544"/>
      <c r="QCJ9" s="297" t="s">
        <v>186</v>
      </c>
      <c r="QCK9" s="182">
        <v>1</v>
      </c>
      <c r="QCL9" s="182">
        <v>167.32</v>
      </c>
      <c r="QCM9" s="296" t="s">
        <v>1531</v>
      </c>
      <c r="QCN9" s="544" t="s">
        <v>1530</v>
      </c>
      <c r="QCO9" s="544"/>
      <c r="QCP9" s="544"/>
      <c r="QCQ9" s="544"/>
      <c r="QCR9" s="297" t="s">
        <v>186</v>
      </c>
      <c r="QCS9" s="182">
        <v>1</v>
      </c>
      <c r="QCT9" s="182">
        <v>167.32</v>
      </c>
      <c r="QCU9" s="296" t="s">
        <v>1531</v>
      </c>
      <c r="QCV9" s="544" t="s">
        <v>1530</v>
      </c>
      <c r="QCW9" s="544"/>
      <c r="QCX9" s="544"/>
      <c r="QCY9" s="544"/>
      <c r="QCZ9" s="297" t="s">
        <v>186</v>
      </c>
      <c r="QDA9" s="182">
        <v>1</v>
      </c>
      <c r="QDB9" s="182">
        <v>167.32</v>
      </c>
      <c r="QDC9" s="296" t="s">
        <v>1531</v>
      </c>
      <c r="QDD9" s="544" t="s">
        <v>1530</v>
      </c>
      <c r="QDE9" s="544"/>
      <c r="QDF9" s="544"/>
      <c r="QDG9" s="544"/>
      <c r="QDH9" s="297" t="s">
        <v>186</v>
      </c>
      <c r="QDI9" s="182">
        <v>1</v>
      </c>
      <c r="QDJ9" s="182">
        <v>167.32</v>
      </c>
      <c r="QDK9" s="296" t="s">
        <v>1531</v>
      </c>
      <c r="QDL9" s="544" t="s">
        <v>1530</v>
      </c>
      <c r="QDM9" s="544"/>
      <c r="QDN9" s="544"/>
      <c r="QDO9" s="544"/>
      <c r="QDP9" s="297" t="s">
        <v>186</v>
      </c>
      <c r="QDQ9" s="182">
        <v>1</v>
      </c>
      <c r="QDR9" s="182">
        <v>167.32</v>
      </c>
      <c r="QDS9" s="296" t="s">
        <v>1531</v>
      </c>
      <c r="QDT9" s="544" t="s">
        <v>1530</v>
      </c>
      <c r="QDU9" s="544"/>
      <c r="QDV9" s="544"/>
      <c r="QDW9" s="544"/>
      <c r="QDX9" s="297" t="s">
        <v>186</v>
      </c>
      <c r="QDY9" s="182">
        <v>1</v>
      </c>
      <c r="QDZ9" s="182">
        <v>167.32</v>
      </c>
      <c r="QEA9" s="296" t="s">
        <v>1531</v>
      </c>
      <c r="QEB9" s="544" t="s">
        <v>1530</v>
      </c>
      <c r="QEC9" s="544"/>
      <c r="QED9" s="544"/>
      <c r="QEE9" s="544"/>
      <c r="QEF9" s="297" t="s">
        <v>186</v>
      </c>
      <c r="QEG9" s="182">
        <v>1</v>
      </c>
      <c r="QEH9" s="182">
        <v>167.32</v>
      </c>
      <c r="QEI9" s="296" t="s">
        <v>1531</v>
      </c>
      <c r="QEJ9" s="544" t="s">
        <v>1530</v>
      </c>
      <c r="QEK9" s="544"/>
      <c r="QEL9" s="544"/>
      <c r="QEM9" s="544"/>
      <c r="QEN9" s="297" t="s">
        <v>186</v>
      </c>
      <c r="QEO9" s="182">
        <v>1</v>
      </c>
      <c r="QEP9" s="182">
        <v>167.32</v>
      </c>
      <c r="QEQ9" s="296" t="s">
        <v>1531</v>
      </c>
      <c r="QER9" s="544" t="s">
        <v>1530</v>
      </c>
      <c r="QES9" s="544"/>
      <c r="QET9" s="544"/>
      <c r="QEU9" s="544"/>
      <c r="QEV9" s="297" t="s">
        <v>186</v>
      </c>
      <c r="QEW9" s="182">
        <v>1</v>
      </c>
      <c r="QEX9" s="182">
        <v>167.32</v>
      </c>
      <c r="QEY9" s="296" t="s">
        <v>1531</v>
      </c>
      <c r="QEZ9" s="544" t="s">
        <v>1530</v>
      </c>
      <c r="QFA9" s="544"/>
      <c r="QFB9" s="544"/>
      <c r="QFC9" s="544"/>
      <c r="QFD9" s="297" t="s">
        <v>186</v>
      </c>
      <c r="QFE9" s="182">
        <v>1</v>
      </c>
      <c r="QFF9" s="182">
        <v>167.32</v>
      </c>
      <c r="QFG9" s="296" t="s">
        <v>1531</v>
      </c>
      <c r="QFH9" s="544" t="s">
        <v>1530</v>
      </c>
      <c r="QFI9" s="544"/>
      <c r="QFJ9" s="544"/>
      <c r="QFK9" s="544"/>
      <c r="QFL9" s="297" t="s">
        <v>186</v>
      </c>
      <c r="QFM9" s="182">
        <v>1</v>
      </c>
      <c r="QFN9" s="182">
        <v>167.32</v>
      </c>
      <c r="QFO9" s="296" t="s">
        <v>1531</v>
      </c>
      <c r="QFP9" s="544" t="s">
        <v>1530</v>
      </c>
      <c r="QFQ9" s="544"/>
      <c r="QFR9" s="544"/>
      <c r="QFS9" s="544"/>
      <c r="QFT9" s="297" t="s">
        <v>186</v>
      </c>
      <c r="QFU9" s="182">
        <v>1</v>
      </c>
      <c r="QFV9" s="182">
        <v>167.32</v>
      </c>
      <c r="QFW9" s="296" t="s">
        <v>1531</v>
      </c>
      <c r="QFX9" s="544" t="s">
        <v>1530</v>
      </c>
      <c r="QFY9" s="544"/>
      <c r="QFZ9" s="544"/>
      <c r="QGA9" s="544"/>
      <c r="QGB9" s="297" t="s">
        <v>186</v>
      </c>
      <c r="QGC9" s="182">
        <v>1</v>
      </c>
      <c r="QGD9" s="182">
        <v>167.32</v>
      </c>
      <c r="QGE9" s="296" t="s">
        <v>1531</v>
      </c>
      <c r="QGF9" s="544" t="s">
        <v>1530</v>
      </c>
      <c r="QGG9" s="544"/>
      <c r="QGH9" s="544"/>
      <c r="QGI9" s="544"/>
      <c r="QGJ9" s="297" t="s">
        <v>186</v>
      </c>
      <c r="QGK9" s="182">
        <v>1</v>
      </c>
      <c r="QGL9" s="182">
        <v>167.32</v>
      </c>
      <c r="QGM9" s="296" t="s">
        <v>1531</v>
      </c>
      <c r="QGN9" s="544" t="s">
        <v>1530</v>
      </c>
      <c r="QGO9" s="544"/>
      <c r="QGP9" s="544"/>
      <c r="QGQ9" s="544"/>
      <c r="QGR9" s="297" t="s">
        <v>186</v>
      </c>
      <c r="QGS9" s="182">
        <v>1</v>
      </c>
      <c r="QGT9" s="182">
        <v>167.32</v>
      </c>
      <c r="QGU9" s="296" t="s">
        <v>1531</v>
      </c>
      <c r="QGV9" s="544" t="s">
        <v>1530</v>
      </c>
      <c r="QGW9" s="544"/>
      <c r="QGX9" s="544"/>
      <c r="QGY9" s="544"/>
      <c r="QGZ9" s="297" t="s">
        <v>186</v>
      </c>
      <c r="QHA9" s="182">
        <v>1</v>
      </c>
      <c r="QHB9" s="182">
        <v>167.32</v>
      </c>
      <c r="QHC9" s="296" t="s">
        <v>1531</v>
      </c>
      <c r="QHD9" s="544" t="s">
        <v>1530</v>
      </c>
      <c r="QHE9" s="544"/>
      <c r="QHF9" s="544"/>
      <c r="QHG9" s="544"/>
      <c r="QHH9" s="297" t="s">
        <v>186</v>
      </c>
      <c r="QHI9" s="182">
        <v>1</v>
      </c>
      <c r="QHJ9" s="182">
        <v>167.32</v>
      </c>
      <c r="QHK9" s="296" t="s">
        <v>1531</v>
      </c>
      <c r="QHL9" s="544" t="s">
        <v>1530</v>
      </c>
      <c r="QHM9" s="544"/>
      <c r="QHN9" s="544"/>
      <c r="QHO9" s="544"/>
      <c r="QHP9" s="297" t="s">
        <v>186</v>
      </c>
      <c r="QHQ9" s="182">
        <v>1</v>
      </c>
      <c r="QHR9" s="182">
        <v>167.32</v>
      </c>
      <c r="QHS9" s="296" t="s">
        <v>1531</v>
      </c>
      <c r="QHT9" s="544" t="s">
        <v>1530</v>
      </c>
      <c r="QHU9" s="544"/>
      <c r="QHV9" s="544"/>
      <c r="QHW9" s="544"/>
      <c r="QHX9" s="297" t="s">
        <v>186</v>
      </c>
      <c r="QHY9" s="182">
        <v>1</v>
      </c>
      <c r="QHZ9" s="182">
        <v>167.32</v>
      </c>
      <c r="QIA9" s="296" t="s">
        <v>1531</v>
      </c>
      <c r="QIB9" s="544" t="s">
        <v>1530</v>
      </c>
      <c r="QIC9" s="544"/>
      <c r="QID9" s="544"/>
      <c r="QIE9" s="544"/>
      <c r="QIF9" s="297" t="s">
        <v>186</v>
      </c>
      <c r="QIG9" s="182">
        <v>1</v>
      </c>
      <c r="QIH9" s="182">
        <v>167.32</v>
      </c>
      <c r="QII9" s="296" t="s">
        <v>1531</v>
      </c>
      <c r="QIJ9" s="544" t="s">
        <v>1530</v>
      </c>
      <c r="QIK9" s="544"/>
      <c r="QIL9" s="544"/>
      <c r="QIM9" s="544"/>
      <c r="QIN9" s="297" t="s">
        <v>186</v>
      </c>
      <c r="QIO9" s="182">
        <v>1</v>
      </c>
      <c r="QIP9" s="182">
        <v>167.32</v>
      </c>
      <c r="QIQ9" s="296" t="s">
        <v>1531</v>
      </c>
      <c r="QIR9" s="544" t="s">
        <v>1530</v>
      </c>
      <c r="QIS9" s="544"/>
      <c r="QIT9" s="544"/>
      <c r="QIU9" s="544"/>
      <c r="QIV9" s="297" t="s">
        <v>186</v>
      </c>
      <c r="QIW9" s="182">
        <v>1</v>
      </c>
      <c r="QIX9" s="182">
        <v>167.32</v>
      </c>
      <c r="QIY9" s="296" t="s">
        <v>1531</v>
      </c>
      <c r="QIZ9" s="544" t="s">
        <v>1530</v>
      </c>
      <c r="QJA9" s="544"/>
      <c r="QJB9" s="544"/>
      <c r="QJC9" s="544"/>
      <c r="QJD9" s="297" t="s">
        <v>186</v>
      </c>
      <c r="QJE9" s="182">
        <v>1</v>
      </c>
      <c r="QJF9" s="182">
        <v>167.32</v>
      </c>
      <c r="QJG9" s="296" t="s">
        <v>1531</v>
      </c>
      <c r="QJH9" s="544" t="s">
        <v>1530</v>
      </c>
      <c r="QJI9" s="544"/>
      <c r="QJJ9" s="544"/>
      <c r="QJK9" s="544"/>
      <c r="QJL9" s="297" t="s">
        <v>186</v>
      </c>
      <c r="QJM9" s="182">
        <v>1</v>
      </c>
      <c r="QJN9" s="182">
        <v>167.32</v>
      </c>
      <c r="QJO9" s="296" t="s">
        <v>1531</v>
      </c>
      <c r="QJP9" s="544" t="s">
        <v>1530</v>
      </c>
      <c r="QJQ9" s="544"/>
      <c r="QJR9" s="544"/>
      <c r="QJS9" s="544"/>
      <c r="QJT9" s="297" t="s">
        <v>186</v>
      </c>
      <c r="QJU9" s="182">
        <v>1</v>
      </c>
      <c r="QJV9" s="182">
        <v>167.32</v>
      </c>
      <c r="QJW9" s="296" t="s">
        <v>1531</v>
      </c>
      <c r="QJX9" s="544" t="s">
        <v>1530</v>
      </c>
      <c r="QJY9" s="544"/>
      <c r="QJZ9" s="544"/>
      <c r="QKA9" s="544"/>
      <c r="QKB9" s="297" t="s">
        <v>186</v>
      </c>
      <c r="QKC9" s="182">
        <v>1</v>
      </c>
      <c r="QKD9" s="182">
        <v>167.32</v>
      </c>
      <c r="QKE9" s="296" t="s">
        <v>1531</v>
      </c>
      <c r="QKF9" s="544" t="s">
        <v>1530</v>
      </c>
      <c r="QKG9" s="544"/>
      <c r="QKH9" s="544"/>
      <c r="QKI9" s="544"/>
      <c r="QKJ9" s="297" t="s">
        <v>186</v>
      </c>
      <c r="QKK9" s="182">
        <v>1</v>
      </c>
      <c r="QKL9" s="182">
        <v>167.32</v>
      </c>
      <c r="QKM9" s="296" t="s">
        <v>1531</v>
      </c>
      <c r="QKN9" s="544" t="s">
        <v>1530</v>
      </c>
      <c r="QKO9" s="544"/>
      <c r="QKP9" s="544"/>
      <c r="QKQ9" s="544"/>
      <c r="QKR9" s="297" t="s">
        <v>186</v>
      </c>
      <c r="QKS9" s="182">
        <v>1</v>
      </c>
      <c r="QKT9" s="182">
        <v>167.32</v>
      </c>
      <c r="QKU9" s="296" t="s">
        <v>1531</v>
      </c>
      <c r="QKV9" s="544" t="s">
        <v>1530</v>
      </c>
      <c r="QKW9" s="544"/>
      <c r="QKX9" s="544"/>
      <c r="QKY9" s="544"/>
      <c r="QKZ9" s="297" t="s">
        <v>186</v>
      </c>
      <c r="QLA9" s="182">
        <v>1</v>
      </c>
      <c r="QLB9" s="182">
        <v>167.32</v>
      </c>
      <c r="QLC9" s="296" t="s">
        <v>1531</v>
      </c>
      <c r="QLD9" s="544" t="s">
        <v>1530</v>
      </c>
      <c r="QLE9" s="544"/>
      <c r="QLF9" s="544"/>
      <c r="QLG9" s="544"/>
      <c r="QLH9" s="297" t="s">
        <v>186</v>
      </c>
      <c r="QLI9" s="182">
        <v>1</v>
      </c>
      <c r="QLJ9" s="182">
        <v>167.32</v>
      </c>
      <c r="QLK9" s="296" t="s">
        <v>1531</v>
      </c>
      <c r="QLL9" s="544" t="s">
        <v>1530</v>
      </c>
      <c r="QLM9" s="544"/>
      <c r="QLN9" s="544"/>
      <c r="QLO9" s="544"/>
      <c r="QLP9" s="297" t="s">
        <v>186</v>
      </c>
      <c r="QLQ9" s="182">
        <v>1</v>
      </c>
      <c r="QLR9" s="182">
        <v>167.32</v>
      </c>
      <c r="QLS9" s="296" t="s">
        <v>1531</v>
      </c>
      <c r="QLT9" s="544" t="s">
        <v>1530</v>
      </c>
      <c r="QLU9" s="544"/>
      <c r="QLV9" s="544"/>
      <c r="QLW9" s="544"/>
      <c r="QLX9" s="297" t="s">
        <v>186</v>
      </c>
      <c r="QLY9" s="182">
        <v>1</v>
      </c>
      <c r="QLZ9" s="182">
        <v>167.32</v>
      </c>
      <c r="QMA9" s="296" t="s">
        <v>1531</v>
      </c>
      <c r="QMB9" s="544" t="s">
        <v>1530</v>
      </c>
      <c r="QMC9" s="544"/>
      <c r="QMD9" s="544"/>
      <c r="QME9" s="544"/>
      <c r="QMF9" s="297" t="s">
        <v>186</v>
      </c>
      <c r="QMG9" s="182">
        <v>1</v>
      </c>
      <c r="QMH9" s="182">
        <v>167.32</v>
      </c>
      <c r="QMI9" s="296" t="s">
        <v>1531</v>
      </c>
      <c r="QMJ9" s="544" t="s">
        <v>1530</v>
      </c>
      <c r="QMK9" s="544"/>
      <c r="QML9" s="544"/>
      <c r="QMM9" s="544"/>
      <c r="QMN9" s="297" t="s">
        <v>186</v>
      </c>
      <c r="QMO9" s="182">
        <v>1</v>
      </c>
      <c r="QMP9" s="182">
        <v>167.32</v>
      </c>
      <c r="QMQ9" s="296" t="s">
        <v>1531</v>
      </c>
      <c r="QMR9" s="544" t="s">
        <v>1530</v>
      </c>
      <c r="QMS9" s="544"/>
      <c r="QMT9" s="544"/>
      <c r="QMU9" s="544"/>
      <c r="QMV9" s="297" t="s">
        <v>186</v>
      </c>
      <c r="QMW9" s="182">
        <v>1</v>
      </c>
      <c r="QMX9" s="182">
        <v>167.32</v>
      </c>
      <c r="QMY9" s="296" t="s">
        <v>1531</v>
      </c>
      <c r="QMZ9" s="544" t="s">
        <v>1530</v>
      </c>
      <c r="QNA9" s="544"/>
      <c r="QNB9" s="544"/>
      <c r="QNC9" s="544"/>
      <c r="QND9" s="297" t="s">
        <v>186</v>
      </c>
      <c r="QNE9" s="182">
        <v>1</v>
      </c>
      <c r="QNF9" s="182">
        <v>167.32</v>
      </c>
      <c r="QNG9" s="296" t="s">
        <v>1531</v>
      </c>
      <c r="QNH9" s="544" t="s">
        <v>1530</v>
      </c>
      <c r="QNI9" s="544"/>
      <c r="QNJ9" s="544"/>
      <c r="QNK9" s="544"/>
      <c r="QNL9" s="297" t="s">
        <v>186</v>
      </c>
      <c r="QNM9" s="182">
        <v>1</v>
      </c>
      <c r="QNN9" s="182">
        <v>167.32</v>
      </c>
      <c r="QNO9" s="296" t="s">
        <v>1531</v>
      </c>
      <c r="QNP9" s="544" t="s">
        <v>1530</v>
      </c>
      <c r="QNQ9" s="544"/>
      <c r="QNR9" s="544"/>
      <c r="QNS9" s="544"/>
      <c r="QNT9" s="297" t="s">
        <v>186</v>
      </c>
      <c r="QNU9" s="182">
        <v>1</v>
      </c>
      <c r="QNV9" s="182">
        <v>167.32</v>
      </c>
      <c r="QNW9" s="296" t="s">
        <v>1531</v>
      </c>
      <c r="QNX9" s="544" t="s">
        <v>1530</v>
      </c>
      <c r="QNY9" s="544"/>
      <c r="QNZ9" s="544"/>
      <c r="QOA9" s="544"/>
      <c r="QOB9" s="297" t="s">
        <v>186</v>
      </c>
      <c r="QOC9" s="182">
        <v>1</v>
      </c>
      <c r="QOD9" s="182">
        <v>167.32</v>
      </c>
      <c r="QOE9" s="296" t="s">
        <v>1531</v>
      </c>
      <c r="QOF9" s="544" t="s">
        <v>1530</v>
      </c>
      <c r="QOG9" s="544"/>
      <c r="QOH9" s="544"/>
      <c r="QOI9" s="544"/>
      <c r="QOJ9" s="297" t="s">
        <v>186</v>
      </c>
      <c r="QOK9" s="182">
        <v>1</v>
      </c>
      <c r="QOL9" s="182">
        <v>167.32</v>
      </c>
      <c r="QOM9" s="296" t="s">
        <v>1531</v>
      </c>
      <c r="QON9" s="544" t="s">
        <v>1530</v>
      </c>
      <c r="QOO9" s="544"/>
      <c r="QOP9" s="544"/>
      <c r="QOQ9" s="544"/>
      <c r="QOR9" s="297" t="s">
        <v>186</v>
      </c>
      <c r="QOS9" s="182">
        <v>1</v>
      </c>
      <c r="QOT9" s="182">
        <v>167.32</v>
      </c>
      <c r="QOU9" s="296" t="s">
        <v>1531</v>
      </c>
      <c r="QOV9" s="544" t="s">
        <v>1530</v>
      </c>
      <c r="QOW9" s="544"/>
      <c r="QOX9" s="544"/>
      <c r="QOY9" s="544"/>
      <c r="QOZ9" s="297" t="s">
        <v>186</v>
      </c>
      <c r="QPA9" s="182">
        <v>1</v>
      </c>
      <c r="QPB9" s="182">
        <v>167.32</v>
      </c>
      <c r="QPC9" s="296" t="s">
        <v>1531</v>
      </c>
      <c r="QPD9" s="544" t="s">
        <v>1530</v>
      </c>
      <c r="QPE9" s="544"/>
      <c r="QPF9" s="544"/>
      <c r="QPG9" s="544"/>
      <c r="QPH9" s="297" t="s">
        <v>186</v>
      </c>
      <c r="QPI9" s="182">
        <v>1</v>
      </c>
      <c r="QPJ9" s="182">
        <v>167.32</v>
      </c>
      <c r="QPK9" s="296" t="s">
        <v>1531</v>
      </c>
      <c r="QPL9" s="544" t="s">
        <v>1530</v>
      </c>
      <c r="QPM9" s="544"/>
      <c r="QPN9" s="544"/>
      <c r="QPO9" s="544"/>
      <c r="QPP9" s="297" t="s">
        <v>186</v>
      </c>
      <c r="QPQ9" s="182">
        <v>1</v>
      </c>
      <c r="QPR9" s="182">
        <v>167.32</v>
      </c>
      <c r="QPS9" s="296" t="s">
        <v>1531</v>
      </c>
      <c r="QPT9" s="544" t="s">
        <v>1530</v>
      </c>
      <c r="QPU9" s="544"/>
      <c r="QPV9" s="544"/>
      <c r="QPW9" s="544"/>
      <c r="QPX9" s="297" t="s">
        <v>186</v>
      </c>
      <c r="QPY9" s="182">
        <v>1</v>
      </c>
      <c r="QPZ9" s="182">
        <v>167.32</v>
      </c>
      <c r="QQA9" s="296" t="s">
        <v>1531</v>
      </c>
      <c r="QQB9" s="544" t="s">
        <v>1530</v>
      </c>
      <c r="QQC9" s="544"/>
      <c r="QQD9" s="544"/>
      <c r="QQE9" s="544"/>
      <c r="QQF9" s="297" t="s">
        <v>186</v>
      </c>
      <c r="QQG9" s="182">
        <v>1</v>
      </c>
      <c r="QQH9" s="182">
        <v>167.32</v>
      </c>
      <c r="QQI9" s="296" t="s">
        <v>1531</v>
      </c>
      <c r="QQJ9" s="544" t="s">
        <v>1530</v>
      </c>
      <c r="QQK9" s="544"/>
      <c r="QQL9" s="544"/>
      <c r="QQM9" s="544"/>
      <c r="QQN9" s="297" t="s">
        <v>186</v>
      </c>
      <c r="QQO9" s="182">
        <v>1</v>
      </c>
      <c r="QQP9" s="182">
        <v>167.32</v>
      </c>
      <c r="QQQ9" s="296" t="s">
        <v>1531</v>
      </c>
      <c r="QQR9" s="544" t="s">
        <v>1530</v>
      </c>
      <c r="QQS9" s="544"/>
      <c r="QQT9" s="544"/>
      <c r="QQU9" s="544"/>
      <c r="QQV9" s="297" t="s">
        <v>186</v>
      </c>
      <c r="QQW9" s="182">
        <v>1</v>
      </c>
      <c r="QQX9" s="182">
        <v>167.32</v>
      </c>
      <c r="QQY9" s="296" t="s">
        <v>1531</v>
      </c>
      <c r="QQZ9" s="544" t="s">
        <v>1530</v>
      </c>
      <c r="QRA9" s="544"/>
      <c r="QRB9" s="544"/>
      <c r="QRC9" s="544"/>
      <c r="QRD9" s="297" t="s">
        <v>186</v>
      </c>
      <c r="QRE9" s="182">
        <v>1</v>
      </c>
      <c r="QRF9" s="182">
        <v>167.32</v>
      </c>
      <c r="QRG9" s="296" t="s">
        <v>1531</v>
      </c>
      <c r="QRH9" s="544" t="s">
        <v>1530</v>
      </c>
      <c r="QRI9" s="544"/>
      <c r="QRJ9" s="544"/>
      <c r="QRK9" s="544"/>
      <c r="QRL9" s="297" t="s">
        <v>186</v>
      </c>
      <c r="QRM9" s="182">
        <v>1</v>
      </c>
      <c r="QRN9" s="182">
        <v>167.32</v>
      </c>
      <c r="QRO9" s="296" t="s">
        <v>1531</v>
      </c>
      <c r="QRP9" s="544" t="s">
        <v>1530</v>
      </c>
      <c r="QRQ9" s="544"/>
      <c r="QRR9" s="544"/>
      <c r="QRS9" s="544"/>
      <c r="QRT9" s="297" t="s">
        <v>186</v>
      </c>
      <c r="QRU9" s="182">
        <v>1</v>
      </c>
      <c r="QRV9" s="182">
        <v>167.32</v>
      </c>
      <c r="QRW9" s="296" t="s">
        <v>1531</v>
      </c>
      <c r="QRX9" s="544" t="s">
        <v>1530</v>
      </c>
      <c r="QRY9" s="544"/>
      <c r="QRZ9" s="544"/>
      <c r="QSA9" s="544"/>
      <c r="QSB9" s="297" t="s">
        <v>186</v>
      </c>
      <c r="QSC9" s="182">
        <v>1</v>
      </c>
      <c r="QSD9" s="182">
        <v>167.32</v>
      </c>
      <c r="QSE9" s="296" t="s">
        <v>1531</v>
      </c>
      <c r="QSF9" s="544" t="s">
        <v>1530</v>
      </c>
      <c r="QSG9" s="544"/>
      <c r="QSH9" s="544"/>
      <c r="QSI9" s="544"/>
      <c r="QSJ9" s="297" t="s">
        <v>186</v>
      </c>
      <c r="QSK9" s="182">
        <v>1</v>
      </c>
      <c r="QSL9" s="182">
        <v>167.32</v>
      </c>
      <c r="QSM9" s="296" t="s">
        <v>1531</v>
      </c>
      <c r="QSN9" s="544" t="s">
        <v>1530</v>
      </c>
      <c r="QSO9" s="544"/>
      <c r="QSP9" s="544"/>
      <c r="QSQ9" s="544"/>
      <c r="QSR9" s="297" t="s">
        <v>186</v>
      </c>
      <c r="QSS9" s="182">
        <v>1</v>
      </c>
      <c r="QST9" s="182">
        <v>167.32</v>
      </c>
      <c r="QSU9" s="296" t="s">
        <v>1531</v>
      </c>
      <c r="QSV9" s="544" t="s">
        <v>1530</v>
      </c>
      <c r="QSW9" s="544"/>
      <c r="QSX9" s="544"/>
      <c r="QSY9" s="544"/>
      <c r="QSZ9" s="297" t="s">
        <v>186</v>
      </c>
      <c r="QTA9" s="182">
        <v>1</v>
      </c>
      <c r="QTB9" s="182">
        <v>167.32</v>
      </c>
      <c r="QTC9" s="296" t="s">
        <v>1531</v>
      </c>
      <c r="QTD9" s="544" t="s">
        <v>1530</v>
      </c>
      <c r="QTE9" s="544"/>
      <c r="QTF9" s="544"/>
      <c r="QTG9" s="544"/>
      <c r="QTH9" s="297" t="s">
        <v>186</v>
      </c>
      <c r="QTI9" s="182">
        <v>1</v>
      </c>
      <c r="QTJ9" s="182">
        <v>167.32</v>
      </c>
      <c r="QTK9" s="296" t="s">
        <v>1531</v>
      </c>
      <c r="QTL9" s="544" t="s">
        <v>1530</v>
      </c>
      <c r="QTM9" s="544"/>
      <c r="QTN9" s="544"/>
      <c r="QTO9" s="544"/>
      <c r="QTP9" s="297" t="s">
        <v>186</v>
      </c>
      <c r="QTQ9" s="182">
        <v>1</v>
      </c>
      <c r="QTR9" s="182">
        <v>167.32</v>
      </c>
      <c r="QTS9" s="296" t="s">
        <v>1531</v>
      </c>
      <c r="QTT9" s="544" t="s">
        <v>1530</v>
      </c>
      <c r="QTU9" s="544"/>
      <c r="QTV9" s="544"/>
      <c r="QTW9" s="544"/>
      <c r="QTX9" s="297" t="s">
        <v>186</v>
      </c>
      <c r="QTY9" s="182">
        <v>1</v>
      </c>
      <c r="QTZ9" s="182">
        <v>167.32</v>
      </c>
      <c r="QUA9" s="296" t="s">
        <v>1531</v>
      </c>
      <c r="QUB9" s="544" t="s">
        <v>1530</v>
      </c>
      <c r="QUC9" s="544"/>
      <c r="QUD9" s="544"/>
      <c r="QUE9" s="544"/>
      <c r="QUF9" s="297" t="s">
        <v>186</v>
      </c>
      <c r="QUG9" s="182">
        <v>1</v>
      </c>
      <c r="QUH9" s="182">
        <v>167.32</v>
      </c>
      <c r="QUI9" s="296" t="s">
        <v>1531</v>
      </c>
      <c r="QUJ9" s="544" t="s">
        <v>1530</v>
      </c>
      <c r="QUK9" s="544"/>
      <c r="QUL9" s="544"/>
      <c r="QUM9" s="544"/>
      <c r="QUN9" s="297" t="s">
        <v>186</v>
      </c>
      <c r="QUO9" s="182">
        <v>1</v>
      </c>
      <c r="QUP9" s="182">
        <v>167.32</v>
      </c>
      <c r="QUQ9" s="296" t="s">
        <v>1531</v>
      </c>
      <c r="QUR9" s="544" t="s">
        <v>1530</v>
      </c>
      <c r="QUS9" s="544"/>
      <c r="QUT9" s="544"/>
      <c r="QUU9" s="544"/>
      <c r="QUV9" s="297" t="s">
        <v>186</v>
      </c>
      <c r="QUW9" s="182">
        <v>1</v>
      </c>
      <c r="QUX9" s="182">
        <v>167.32</v>
      </c>
      <c r="QUY9" s="296" t="s">
        <v>1531</v>
      </c>
      <c r="QUZ9" s="544" t="s">
        <v>1530</v>
      </c>
      <c r="QVA9" s="544"/>
      <c r="QVB9" s="544"/>
      <c r="QVC9" s="544"/>
      <c r="QVD9" s="297" t="s">
        <v>186</v>
      </c>
      <c r="QVE9" s="182">
        <v>1</v>
      </c>
      <c r="QVF9" s="182">
        <v>167.32</v>
      </c>
      <c r="QVG9" s="296" t="s">
        <v>1531</v>
      </c>
      <c r="QVH9" s="544" t="s">
        <v>1530</v>
      </c>
      <c r="QVI9" s="544"/>
      <c r="QVJ9" s="544"/>
      <c r="QVK9" s="544"/>
      <c r="QVL9" s="297" t="s">
        <v>186</v>
      </c>
      <c r="QVM9" s="182">
        <v>1</v>
      </c>
      <c r="QVN9" s="182">
        <v>167.32</v>
      </c>
      <c r="QVO9" s="296" t="s">
        <v>1531</v>
      </c>
      <c r="QVP9" s="544" t="s">
        <v>1530</v>
      </c>
      <c r="QVQ9" s="544"/>
      <c r="QVR9" s="544"/>
      <c r="QVS9" s="544"/>
      <c r="QVT9" s="297" t="s">
        <v>186</v>
      </c>
      <c r="QVU9" s="182">
        <v>1</v>
      </c>
      <c r="QVV9" s="182">
        <v>167.32</v>
      </c>
      <c r="QVW9" s="296" t="s">
        <v>1531</v>
      </c>
      <c r="QVX9" s="544" t="s">
        <v>1530</v>
      </c>
      <c r="QVY9" s="544"/>
      <c r="QVZ9" s="544"/>
      <c r="QWA9" s="544"/>
      <c r="QWB9" s="297" t="s">
        <v>186</v>
      </c>
      <c r="QWC9" s="182">
        <v>1</v>
      </c>
      <c r="QWD9" s="182">
        <v>167.32</v>
      </c>
      <c r="QWE9" s="296" t="s">
        <v>1531</v>
      </c>
      <c r="QWF9" s="544" t="s">
        <v>1530</v>
      </c>
      <c r="QWG9" s="544"/>
      <c r="QWH9" s="544"/>
      <c r="QWI9" s="544"/>
      <c r="QWJ9" s="297" t="s">
        <v>186</v>
      </c>
      <c r="QWK9" s="182">
        <v>1</v>
      </c>
      <c r="QWL9" s="182">
        <v>167.32</v>
      </c>
      <c r="QWM9" s="296" t="s">
        <v>1531</v>
      </c>
      <c r="QWN9" s="544" t="s">
        <v>1530</v>
      </c>
      <c r="QWO9" s="544"/>
      <c r="QWP9" s="544"/>
      <c r="QWQ9" s="544"/>
      <c r="QWR9" s="297" t="s">
        <v>186</v>
      </c>
      <c r="QWS9" s="182">
        <v>1</v>
      </c>
      <c r="QWT9" s="182">
        <v>167.32</v>
      </c>
      <c r="QWU9" s="296" t="s">
        <v>1531</v>
      </c>
      <c r="QWV9" s="544" t="s">
        <v>1530</v>
      </c>
      <c r="QWW9" s="544"/>
      <c r="QWX9" s="544"/>
      <c r="QWY9" s="544"/>
      <c r="QWZ9" s="297" t="s">
        <v>186</v>
      </c>
      <c r="QXA9" s="182">
        <v>1</v>
      </c>
      <c r="QXB9" s="182">
        <v>167.32</v>
      </c>
      <c r="QXC9" s="296" t="s">
        <v>1531</v>
      </c>
      <c r="QXD9" s="544" t="s">
        <v>1530</v>
      </c>
      <c r="QXE9" s="544"/>
      <c r="QXF9" s="544"/>
      <c r="QXG9" s="544"/>
      <c r="QXH9" s="297" t="s">
        <v>186</v>
      </c>
      <c r="QXI9" s="182">
        <v>1</v>
      </c>
      <c r="QXJ9" s="182">
        <v>167.32</v>
      </c>
      <c r="QXK9" s="296" t="s">
        <v>1531</v>
      </c>
      <c r="QXL9" s="544" t="s">
        <v>1530</v>
      </c>
      <c r="QXM9" s="544"/>
      <c r="QXN9" s="544"/>
      <c r="QXO9" s="544"/>
      <c r="QXP9" s="297" t="s">
        <v>186</v>
      </c>
      <c r="QXQ9" s="182">
        <v>1</v>
      </c>
      <c r="QXR9" s="182">
        <v>167.32</v>
      </c>
      <c r="QXS9" s="296" t="s">
        <v>1531</v>
      </c>
      <c r="QXT9" s="544" t="s">
        <v>1530</v>
      </c>
      <c r="QXU9" s="544"/>
      <c r="QXV9" s="544"/>
      <c r="QXW9" s="544"/>
      <c r="QXX9" s="297" t="s">
        <v>186</v>
      </c>
      <c r="QXY9" s="182">
        <v>1</v>
      </c>
      <c r="QXZ9" s="182">
        <v>167.32</v>
      </c>
      <c r="QYA9" s="296" t="s">
        <v>1531</v>
      </c>
      <c r="QYB9" s="544" t="s">
        <v>1530</v>
      </c>
      <c r="QYC9" s="544"/>
      <c r="QYD9" s="544"/>
      <c r="QYE9" s="544"/>
      <c r="QYF9" s="297" t="s">
        <v>186</v>
      </c>
      <c r="QYG9" s="182">
        <v>1</v>
      </c>
      <c r="QYH9" s="182">
        <v>167.32</v>
      </c>
      <c r="QYI9" s="296" t="s">
        <v>1531</v>
      </c>
      <c r="QYJ9" s="544" t="s">
        <v>1530</v>
      </c>
      <c r="QYK9" s="544"/>
      <c r="QYL9" s="544"/>
      <c r="QYM9" s="544"/>
      <c r="QYN9" s="297" t="s">
        <v>186</v>
      </c>
      <c r="QYO9" s="182">
        <v>1</v>
      </c>
      <c r="QYP9" s="182">
        <v>167.32</v>
      </c>
      <c r="QYQ9" s="296" t="s">
        <v>1531</v>
      </c>
      <c r="QYR9" s="544" t="s">
        <v>1530</v>
      </c>
      <c r="QYS9" s="544"/>
      <c r="QYT9" s="544"/>
      <c r="QYU9" s="544"/>
      <c r="QYV9" s="297" t="s">
        <v>186</v>
      </c>
      <c r="QYW9" s="182">
        <v>1</v>
      </c>
      <c r="QYX9" s="182">
        <v>167.32</v>
      </c>
      <c r="QYY9" s="296" t="s">
        <v>1531</v>
      </c>
      <c r="QYZ9" s="544" t="s">
        <v>1530</v>
      </c>
      <c r="QZA9" s="544"/>
      <c r="QZB9" s="544"/>
      <c r="QZC9" s="544"/>
      <c r="QZD9" s="297" t="s">
        <v>186</v>
      </c>
      <c r="QZE9" s="182">
        <v>1</v>
      </c>
      <c r="QZF9" s="182">
        <v>167.32</v>
      </c>
      <c r="QZG9" s="296" t="s">
        <v>1531</v>
      </c>
      <c r="QZH9" s="544" t="s">
        <v>1530</v>
      </c>
      <c r="QZI9" s="544"/>
      <c r="QZJ9" s="544"/>
      <c r="QZK9" s="544"/>
      <c r="QZL9" s="297" t="s">
        <v>186</v>
      </c>
      <c r="QZM9" s="182">
        <v>1</v>
      </c>
      <c r="QZN9" s="182">
        <v>167.32</v>
      </c>
      <c r="QZO9" s="296" t="s">
        <v>1531</v>
      </c>
      <c r="QZP9" s="544" t="s">
        <v>1530</v>
      </c>
      <c r="QZQ9" s="544"/>
      <c r="QZR9" s="544"/>
      <c r="QZS9" s="544"/>
      <c r="QZT9" s="297" t="s">
        <v>186</v>
      </c>
      <c r="QZU9" s="182">
        <v>1</v>
      </c>
      <c r="QZV9" s="182">
        <v>167.32</v>
      </c>
      <c r="QZW9" s="296" t="s">
        <v>1531</v>
      </c>
      <c r="QZX9" s="544" t="s">
        <v>1530</v>
      </c>
      <c r="QZY9" s="544"/>
      <c r="QZZ9" s="544"/>
      <c r="RAA9" s="544"/>
      <c r="RAB9" s="297" t="s">
        <v>186</v>
      </c>
      <c r="RAC9" s="182">
        <v>1</v>
      </c>
      <c r="RAD9" s="182">
        <v>167.32</v>
      </c>
      <c r="RAE9" s="296" t="s">
        <v>1531</v>
      </c>
      <c r="RAF9" s="544" t="s">
        <v>1530</v>
      </c>
      <c r="RAG9" s="544"/>
      <c r="RAH9" s="544"/>
      <c r="RAI9" s="544"/>
      <c r="RAJ9" s="297" t="s">
        <v>186</v>
      </c>
      <c r="RAK9" s="182">
        <v>1</v>
      </c>
      <c r="RAL9" s="182">
        <v>167.32</v>
      </c>
      <c r="RAM9" s="296" t="s">
        <v>1531</v>
      </c>
      <c r="RAN9" s="544" t="s">
        <v>1530</v>
      </c>
      <c r="RAO9" s="544"/>
      <c r="RAP9" s="544"/>
      <c r="RAQ9" s="544"/>
      <c r="RAR9" s="297" t="s">
        <v>186</v>
      </c>
      <c r="RAS9" s="182">
        <v>1</v>
      </c>
      <c r="RAT9" s="182">
        <v>167.32</v>
      </c>
      <c r="RAU9" s="296" t="s">
        <v>1531</v>
      </c>
      <c r="RAV9" s="544" t="s">
        <v>1530</v>
      </c>
      <c r="RAW9" s="544"/>
      <c r="RAX9" s="544"/>
      <c r="RAY9" s="544"/>
      <c r="RAZ9" s="297" t="s">
        <v>186</v>
      </c>
      <c r="RBA9" s="182">
        <v>1</v>
      </c>
      <c r="RBB9" s="182">
        <v>167.32</v>
      </c>
      <c r="RBC9" s="296" t="s">
        <v>1531</v>
      </c>
      <c r="RBD9" s="544" t="s">
        <v>1530</v>
      </c>
      <c r="RBE9" s="544"/>
      <c r="RBF9" s="544"/>
      <c r="RBG9" s="544"/>
      <c r="RBH9" s="297" t="s">
        <v>186</v>
      </c>
      <c r="RBI9" s="182">
        <v>1</v>
      </c>
      <c r="RBJ9" s="182">
        <v>167.32</v>
      </c>
      <c r="RBK9" s="296" t="s">
        <v>1531</v>
      </c>
      <c r="RBL9" s="544" t="s">
        <v>1530</v>
      </c>
      <c r="RBM9" s="544"/>
      <c r="RBN9" s="544"/>
      <c r="RBO9" s="544"/>
      <c r="RBP9" s="297" t="s">
        <v>186</v>
      </c>
      <c r="RBQ9" s="182">
        <v>1</v>
      </c>
      <c r="RBR9" s="182">
        <v>167.32</v>
      </c>
      <c r="RBS9" s="296" t="s">
        <v>1531</v>
      </c>
      <c r="RBT9" s="544" t="s">
        <v>1530</v>
      </c>
      <c r="RBU9" s="544"/>
      <c r="RBV9" s="544"/>
      <c r="RBW9" s="544"/>
      <c r="RBX9" s="297" t="s">
        <v>186</v>
      </c>
      <c r="RBY9" s="182">
        <v>1</v>
      </c>
      <c r="RBZ9" s="182">
        <v>167.32</v>
      </c>
      <c r="RCA9" s="296" t="s">
        <v>1531</v>
      </c>
      <c r="RCB9" s="544" t="s">
        <v>1530</v>
      </c>
      <c r="RCC9" s="544"/>
      <c r="RCD9" s="544"/>
      <c r="RCE9" s="544"/>
      <c r="RCF9" s="297" t="s">
        <v>186</v>
      </c>
      <c r="RCG9" s="182">
        <v>1</v>
      </c>
      <c r="RCH9" s="182">
        <v>167.32</v>
      </c>
      <c r="RCI9" s="296" t="s">
        <v>1531</v>
      </c>
      <c r="RCJ9" s="544" t="s">
        <v>1530</v>
      </c>
      <c r="RCK9" s="544"/>
      <c r="RCL9" s="544"/>
      <c r="RCM9" s="544"/>
      <c r="RCN9" s="297" t="s">
        <v>186</v>
      </c>
      <c r="RCO9" s="182">
        <v>1</v>
      </c>
      <c r="RCP9" s="182">
        <v>167.32</v>
      </c>
      <c r="RCQ9" s="296" t="s">
        <v>1531</v>
      </c>
      <c r="RCR9" s="544" t="s">
        <v>1530</v>
      </c>
      <c r="RCS9" s="544"/>
      <c r="RCT9" s="544"/>
      <c r="RCU9" s="544"/>
      <c r="RCV9" s="297" t="s">
        <v>186</v>
      </c>
      <c r="RCW9" s="182">
        <v>1</v>
      </c>
      <c r="RCX9" s="182">
        <v>167.32</v>
      </c>
      <c r="RCY9" s="296" t="s">
        <v>1531</v>
      </c>
      <c r="RCZ9" s="544" t="s">
        <v>1530</v>
      </c>
      <c r="RDA9" s="544"/>
      <c r="RDB9" s="544"/>
      <c r="RDC9" s="544"/>
      <c r="RDD9" s="297" t="s">
        <v>186</v>
      </c>
      <c r="RDE9" s="182">
        <v>1</v>
      </c>
      <c r="RDF9" s="182">
        <v>167.32</v>
      </c>
      <c r="RDG9" s="296" t="s">
        <v>1531</v>
      </c>
      <c r="RDH9" s="544" t="s">
        <v>1530</v>
      </c>
      <c r="RDI9" s="544"/>
      <c r="RDJ9" s="544"/>
      <c r="RDK9" s="544"/>
      <c r="RDL9" s="297" t="s">
        <v>186</v>
      </c>
      <c r="RDM9" s="182">
        <v>1</v>
      </c>
      <c r="RDN9" s="182">
        <v>167.32</v>
      </c>
      <c r="RDO9" s="296" t="s">
        <v>1531</v>
      </c>
      <c r="RDP9" s="544" t="s">
        <v>1530</v>
      </c>
      <c r="RDQ9" s="544"/>
      <c r="RDR9" s="544"/>
      <c r="RDS9" s="544"/>
      <c r="RDT9" s="297" t="s">
        <v>186</v>
      </c>
      <c r="RDU9" s="182">
        <v>1</v>
      </c>
      <c r="RDV9" s="182">
        <v>167.32</v>
      </c>
      <c r="RDW9" s="296" t="s">
        <v>1531</v>
      </c>
      <c r="RDX9" s="544" t="s">
        <v>1530</v>
      </c>
      <c r="RDY9" s="544"/>
      <c r="RDZ9" s="544"/>
      <c r="REA9" s="544"/>
      <c r="REB9" s="297" t="s">
        <v>186</v>
      </c>
      <c r="REC9" s="182">
        <v>1</v>
      </c>
      <c r="RED9" s="182">
        <v>167.32</v>
      </c>
      <c r="REE9" s="296" t="s">
        <v>1531</v>
      </c>
      <c r="REF9" s="544" t="s">
        <v>1530</v>
      </c>
      <c r="REG9" s="544"/>
      <c r="REH9" s="544"/>
      <c r="REI9" s="544"/>
      <c r="REJ9" s="297" t="s">
        <v>186</v>
      </c>
      <c r="REK9" s="182">
        <v>1</v>
      </c>
      <c r="REL9" s="182">
        <v>167.32</v>
      </c>
      <c r="REM9" s="296" t="s">
        <v>1531</v>
      </c>
      <c r="REN9" s="544" t="s">
        <v>1530</v>
      </c>
      <c r="REO9" s="544"/>
      <c r="REP9" s="544"/>
      <c r="REQ9" s="544"/>
      <c r="RER9" s="297" t="s">
        <v>186</v>
      </c>
      <c r="RES9" s="182">
        <v>1</v>
      </c>
      <c r="RET9" s="182">
        <v>167.32</v>
      </c>
      <c r="REU9" s="296" t="s">
        <v>1531</v>
      </c>
      <c r="REV9" s="544" t="s">
        <v>1530</v>
      </c>
      <c r="REW9" s="544"/>
      <c r="REX9" s="544"/>
      <c r="REY9" s="544"/>
      <c r="REZ9" s="297" t="s">
        <v>186</v>
      </c>
      <c r="RFA9" s="182">
        <v>1</v>
      </c>
      <c r="RFB9" s="182">
        <v>167.32</v>
      </c>
      <c r="RFC9" s="296" t="s">
        <v>1531</v>
      </c>
      <c r="RFD9" s="544" t="s">
        <v>1530</v>
      </c>
      <c r="RFE9" s="544"/>
      <c r="RFF9" s="544"/>
      <c r="RFG9" s="544"/>
      <c r="RFH9" s="297" t="s">
        <v>186</v>
      </c>
      <c r="RFI9" s="182">
        <v>1</v>
      </c>
      <c r="RFJ9" s="182">
        <v>167.32</v>
      </c>
      <c r="RFK9" s="296" t="s">
        <v>1531</v>
      </c>
      <c r="RFL9" s="544" t="s">
        <v>1530</v>
      </c>
      <c r="RFM9" s="544"/>
      <c r="RFN9" s="544"/>
      <c r="RFO9" s="544"/>
      <c r="RFP9" s="297" t="s">
        <v>186</v>
      </c>
      <c r="RFQ9" s="182">
        <v>1</v>
      </c>
      <c r="RFR9" s="182">
        <v>167.32</v>
      </c>
      <c r="RFS9" s="296" t="s">
        <v>1531</v>
      </c>
      <c r="RFT9" s="544" t="s">
        <v>1530</v>
      </c>
      <c r="RFU9" s="544"/>
      <c r="RFV9" s="544"/>
      <c r="RFW9" s="544"/>
      <c r="RFX9" s="297" t="s">
        <v>186</v>
      </c>
      <c r="RFY9" s="182">
        <v>1</v>
      </c>
      <c r="RFZ9" s="182">
        <v>167.32</v>
      </c>
      <c r="RGA9" s="296" t="s">
        <v>1531</v>
      </c>
      <c r="RGB9" s="544" t="s">
        <v>1530</v>
      </c>
      <c r="RGC9" s="544"/>
      <c r="RGD9" s="544"/>
      <c r="RGE9" s="544"/>
      <c r="RGF9" s="297" t="s">
        <v>186</v>
      </c>
      <c r="RGG9" s="182">
        <v>1</v>
      </c>
      <c r="RGH9" s="182">
        <v>167.32</v>
      </c>
      <c r="RGI9" s="296" t="s">
        <v>1531</v>
      </c>
      <c r="RGJ9" s="544" t="s">
        <v>1530</v>
      </c>
      <c r="RGK9" s="544"/>
      <c r="RGL9" s="544"/>
      <c r="RGM9" s="544"/>
      <c r="RGN9" s="297" t="s">
        <v>186</v>
      </c>
      <c r="RGO9" s="182">
        <v>1</v>
      </c>
      <c r="RGP9" s="182">
        <v>167.32</v>
      </c>
      <c r="RGQ9" s="296" t="s">
        <v>1531</v>
      </c>
      <c r="RGR9" s="544" t="s">
        <v>1530</v>
      </c>
      <c r="RGS9" s="544"/>
      <c r="RGT9" s="544"/>
      <c r="RGU9" s="544"/>
      <c r="RGV9" s="297" t="s">
        <v>186</v>
      </c>
      <c r="RGW9" s="182">
        <v>1</v>
      </c>
      <c r="RGX9" s="182">
        <v>167.32</v>
      </c>
      <c r="RGY9" s="296" t="s">
        <v>1531</v>
      </c>
      <c r="RGZ9" s="544" t="s">
        <v>1530</v>
      </c>
      <c r="RHA9" s="544"/>
      <c r="RHB9" s="544"/>
      <c r="RHC9" s="544"/>
      <c r="RHD9" s="297" t="s">
        <v>186</v>
      </c>
      <c r="RHE9" s="182">
        <v>1</v>
      </c>
      <c r="RHF9" s="182">
        <v>167.32</v>
      </c>
      <c r="RHG9" s="296" t="s">
        <v>1531</v>
      </c>
      <c r="RHH9" s="544" t="s">
        <v>1530</v>
      </c>
      <c r="RHI9" s="544"/>
      <c r="RHJ9" s="544"/>
      <c r="RHK9" s="544"/>
      <c r="RHL9" s="297" t="s">
        <v>186</v>
      </c>
      <c r="RHM9" s="182">
        <v>1</v>
      </c>
      <c r="RHN9" s="182">
        <v>167.32</v>
      </c>
      <c r="RHO9" s="296" t="s">
        <v>1531</v>
      </c>
      <c r="RHP9" s="544" t="s">
        <v>1530</v>
      </c>
      <c r="RHQ9" s="544"/>
      <c r="RHR9" s="544"/>
      <c r="RHS9" s="544"/>
      <c r="RHT9" s="297" t="s">
        <v>186</v>
      </c>
      <c r="RHU9" s="182">
        <v>1</v>
      </c>
      <c r="RHV9" s="182">
        <v>167.32</v>
      </c>
      <c r="RHW9" s="296" t="s">
        <v>1531</v>
      </c>
      <c r="RHX9" s="544" t="s">
        <v>1530</v>
      </c>
      <c r="RHY9" s="544"/>
      <c r="RHZ9" s="544"/>
      <c r="RIA9" s="544"/>
      <c r="RIB9" s="297" t="s">
        <v>186</v>
      </c>
      <c r="RIC9" s="182">
        <v>1</v>
      </c>
      <c r="RID9" s="182">
        <v>167.32</v>
      </c>
      <c r="RIE9" s="296" t="s">
        <v>1531</v>
      </c>
      <c r="RIF9" s="544" t="s">
        <v>1530</v>
      </c>
      <c r="RIG9" s="544"/>
      <c r="RIH9" s="544"/>
      <c r="RII9" s="544"/>
      <c r="RIJ9" s="297" t="s">
        <v>186</v>
      </c>
      <c r="RIK9" s="182">
        <v>1</v>
      </c>
      <c r="RIL9" s="182">
        <v>167.32</v>
      </c>
      <c r="RIM9" s="296" t="s">
        <v>1531</v>
      </c>
      <c r="RIN9" s="544" t="s">
        <v>1530</v>
      </c>
      <c r="RIO9" s="544"/>
      <c r="RIP9" s="544"/>
      <c r="RIQ9" s="544"/>
      <c r="RIR9" s="297" t="s">
        <v>186</v>
      </c>
      <c r="RIS9" s="182">
        <v>1</v>
      </c>
      <c r="RIT9" s="182">
        <v>167.32</v>
      </c>
      <c r="RIU9" s="296" t="s">
        <v>1531</v>
      </c>
      <c r="RIV9" s="544" t="s">
        <v>1530</v>
      </c>
      <c r="RIW9" s="544"/>
      <c r="RIX9" s="544"/>
      <c r="RIY9" s="544"/>
      <c r="RIZ9" s="297" t="s">
        <v>186</v>
      </c>
      <c r="RJA9" s="182">
        <v>1</v>
      </c>
      <c r="RJB9" s="182">
        <v>167.32</v>
      </c>
      <c r="RJC9" s="296" t="s">
        <v>1531</v>
      </c>
      <c r="RJD9" s="544" t="s">
        <v>1530</v>
      </c>
      <c r="RJE9" s="544"/>
      <c r="RJF9" s="544"/>
      <c r="RJG9" s="544"/>
      <c r="RJH9" s="297" t="s">
        <v>186</v>
      </c>
      <c r="RJI9" s="182">
        <v>1</v>
      </c>
      <c r="RJJ9" s="182">
        <v>167.32</v>
      </c>
      <c r="RJK9" s="296" t="s">
        <v>1531</v>
      </c>
      <c r="RJL9" s="544" t="s">
        <v>1530</v>
      </c>
      <c r="RJM9" s="544"/>
      <c r="RJN9" s="544"/>
      <c r="RJO9" s="544"/>
      <c r="RJP9" s="297" t="s">
        <v>186</v>
      </c>
      <c r="RJQ9" s="182">
        <v>1</v>
      </c>
      <c r="RJR9" s="182">
        <v>167.32</v>
      </c>
      <c r="RJS9" s="296" t="s">
        <v>1531</v>
      </c>
      <c r="RJT9" s="544" t="s">
        <v>1530</v>
      </c>
      <c r="RJU9" s="544"/>
      <c r="RJV9" s="544"/>
      <c r="RJW9" s="544"/>
      <c r="RJX9" s="297" t="s">
        <v>186</v>
      </c>
      <c r="RJY9" s="182">
        <v>1</v>
      </c>
      <c r="RJZ9" s="182">
        <v>167.32</v>
      </c>
      <c r="RKA9" s="296" t="s">
        <v>1531</v>
      </c>
      <c r="RKB9" s="544" t="s">
        <v>1530</v>
      </c>
      <c r="RKC9" s="544"/>
      <c r="RKD9" s="544"/>
      <c r="RKE9" s="544"/>
      <c r="RKF9" s="297" t="s">
        <v>186</v>
      </c>
      <c r="RKG9" s="182">
        <v>1</v>
      </c>
      <c r="RKH9" s="182">
        <v>167.32</v>
      </c>
      <c r="RKI9" s="296" t="s">
        <v>1531</v>
      </c>
      <c r="RKJ9" s="544" t="s">
        <v>1530</v>
      </c>
      <c r="RKK9" s="544"/>
      <c r="RKL9" s="544"/>
      <c r="RKM9" s="544"/>
      <c r="RKN9" s="297" t="s">
        <v>186</v>
      </c>
      <c r="RKO9" s="182">
        <v>1</v>
      </c>
      <c r="RKP9" s="182">
        <v>167.32</v>
      </c>
      <c r="RKQ9" s="296" t="s">
        <v>1531</v>
      </c>
      <c r="RKR9" s="544" t="s">
        <v>1530</v>
      </c>
      <c r="RKS9" s="544"/>
      <c r="RKT9" s="544"/>
      <c r="RKU9" s="544"/>
      <c r="RKV9" s="297" t="s">
        <v>186</v>
      </c>
      <c r="RKW9" s="182">
        <v>1</v>
      </c>
      <c r="RKX9" s="182">
        <v>167.32</v>
      </c>
      <c r="RKY9" s="296" t="s">
        <v>1531</v>
      </c>
      <c r="RKZ9" s="544" t="s">
        <v>1530</v>
      </c>
      <c r="RLA9" s="544"/>
      <c r="RLB9" s="544"/>
      <c r="RLC9" s="544"/>
      <c r="RLD9" s="297" t="s">
        <v>186</v>
      </c>
      <c r="RLE9" s="182">
        <v>1</v>
      </c>
      <c r="RLF9" s="182">
        <v>167.32</v>
      </c>
      <c r="RLG9" s="296" t="s">
        <v>1531</v>
      </c>
      <c r="RLH9" s="544" t="s">
        <v>1530</v>
      </c>
      <c r="RLI9" s="544"/>
      <c r="RLJ9" s="544"/>
      <c r="RLK9" s="544"/>
      <c r="RLL9" s="297" t="s">
        <v>186</v>
      </c>
      <c r="RLM9" s="182">
        <v>1</v>
      </c>
      <c r="RLN9" s="182">
        <v>167.32</v>
      </c>
      <c r="RLO9" s="296" t="s">
        <v>1531</v>
      </c>
      <c r="RLP9" s="544" t="s">
        <v>1530</v>
      </c>
      <c r="RLQ9" s="544"/>
      <c r="RLR9" s="544"/>
      <c r="RLS9" s="544"/>
      <c r="RLT9" s="297" t="s">
        <v>186</v>
      </c>
      <c r="RLU9" s="182">
        <v>1</v>
      </c>
      <c r="RLV9" s="182">
        <v>167.32</v>
      </c>
      <c r="RLW9" s="296" t="s">
        <v>1531</v>
      </c>
      <c r="RLX9" s="544" t="s">
        <v>1530</v>
      </c>
      <c r="RLY9" s="544"/>
      <c r="RLZ9" s="544"/>
      <c r="RMA9" s="544"/>
      <c r="RMB9" s="297" t="s">
        <v>186</v>
      </c>
      <c r="RMC9" s="182">
        <v>1</v>
      </c>
      <c r="RMD9" s="182">
        <v>167.32</v>
      </c>
      <c r="RME9" s="296" t="s">
        <v>1531</v>
      </c>
      <c r="RMF9" s="544" t="s">
        <v>1530</v>
      </c>
      <c r="RMG9" s="544"/>
      <c r="RMH9" s="544"/>
      <c r="RMI9" s="544"/>
      <c r="RMJ9" s="297" t="s">
        <v>186</v>
      </c>
      <c r="RMK9" s="182">
        <v>1</v>
      </c>
      <c r="RML9" s="182">
        <v>167.32</v>
      </c>
      <c r="RMM9" s="296" t="s">
        <v>1531</v>
      </c>
      <c r="RMN9" s="544" t="s">
        <v>1530</v>
      </c>
      <c r="RMO9" s="544"/>
      <c r="RMP9" s="544"/>
      <c r="RMQ9" s="544"/>
      <c r="RMR9" s="297" t="s">
        <v>186</v>
      </c>
      <c r="RMS9" s="182">
        <v>1</v>
      </c>
      <c r="RMT9" s="182">
        <v>167.32</v>
      </c>
      <c r="RMU9" s="296" t="s">
        <v>1531</v>
      </c>
      <c r="RMV9" s="544" t="s">
        <v>1530</v>
      </c>
      <c r="RMW9" s="544"/>
      <c r="RMX9" s="544"/>
      <c r="RMY9" s="544"/>
      <c r="RMZ9" s="297" t="s">
        <v>186</v>
      </c>
      <c r="RNA9" s="182">
        <v>1</v>
      </c>
      <c r="RNB9" s="182">
        <v>167.32</v>
      </c>
      <c r="RNC9" s="296" t="s">
        <v>1531</v>
      </c>
      <c r="RND9" s="544" t="s">
        <v>1530</v>
      </c>
      <c r="RNE9" s="544"/>
      <c r="RNF9" s="544"/>
      <c r="RNG9" s="544"/>
      <c r="RNH9" s="297" t="s">
        <v>186</v>
      </c>
      <c r="RNI9" s="182">
        <v>1</v>
      </c>
      <c r="RNJ9" s="182">
        <v>167.32</v>
      </c>
      <c r="RNK9" s="296" t="s">
        <v>1531</v>
      </c>
      <c r="RNL9" s="544" t="s">
        <v>1530</v>
      </c>
      <c r="RNM9" s="544"/>
      <c r="RNN9" s="544"/>
      <c r="RNO9" s="544"/>
      <c r="RNP9" s="297" t="s">
        <v>186</v>
      </c>
      <c r="RNQ9" s="182">
        <v>1</v>
      </c>
      <c r="RNR9" s="182">
        <v>167.32</v>
      </c>
      <c r="RNS9" s="296" t="s">
        <v>1531</v>
      </c>
      <c r="RNT9" s="544" t="s">
        <v>1530</v>
      </c>
      <c r="RNU9" s="544"/>
      <c r="RNV9" s="544"/>
      <c r="RNW9" s="544"/>
      <c r="RNX9" s="297" t="s">
        <v>186</v>
      </c>
      <c r="RNY9" s="182">
        <v>1</v>
      </c>
      <c r="RNZ9" s="182">
        <v>167.32</v>
      </c>
      <c r="ROA9" s="296" t="s">
        <v>1531</v>
      </c>
      <c r="ROB9" s="544" t="s">
        <v>1530</v>
      </c>
      <c r="ROC9" s="544"/>
      <c r="ROD9" s="544"/>
      <c r="ROE9" s="544"/>
      <c r="ROF9" s="297" t="s">
        <v>186</v>
      </c>
      <c r="ROG9" s="182">
        <v>1</v>
      </c>
      <c r="ROH9" s="182">
        <v>167.32</v>
      </c>
      <c r="ROI9" s="296" t="s">
        <v>1531</v>
      </c>
      <c r="ROJ9" s="544" t="s">
        <v>1530</v>
      </c>
      <c r="ROK9" s="544"/>
      <c r="ROL9" s="544"/>
      <c r="ROM9" s="544"/>
      <c r="RON9" s="297" t="s">
        <v>186</v>
      </c>
      <c r="ROO9" s="182">
        <v>1</v>
      </c>
      <c r="ROP9" s="182">
        <v>167.32</v>
      </c>
      <c r="ROQ9" s="296" t="s">
        <v>1531</v>
      </c>
      <c r="ROR9" s="544" t="s">
        <v>1530</v>
      </c>
      <c r="ROS9" s="544"/>
      <c r="ROT9" s="544"/>
      <c r="ROU9" s="544"/>
      <c r="ROV9" s="297" t="s">
        <v>186</v>
      </c>
      <c r="ROW9" s="182">
        <v>1</v>
      </c>
      <c r="ROX9" s="182">
        <v>167.32</v>
      </c>
      <c r="ROY9" s="296" t="s">
        <v>1531</v>
      </c>
      <c r="ROZ9" s="544" t="s">
        <v>1530</v>
      </c>
      <c r="RPA9" s="544"/>
      <c r="RPB9" s="544"/>
      <c r="RPC9" s="544"/>
      <c r="RPD9" s="297" t="s">
        <v>186</v>
      </c>
      <c r="RPE9" s="182">
        <v>1</v>
      </c>
      <c r="RPF9" s="182">
        <v>167.32</v>
      </c>
      <c r="RPG9" s="296" t="s">
        <v>1531</v>
      </c>
      <c r="RPH9" s="544" t="s">
        <v>1530</v>
      </c>
      <c r="RPI9" s="544"/>
      <c r="RPJ9" s="544"/>
      <c r="RPK9" s="544"/>
      <c r="RPL9" s="297" t="s">
        <v>186</v>
      </c>
      <c r="RPM9" s="182">
        <v>1</v>
      </c>
      <c r="RPN9" s="182">
        <v>167.32</v>
      </c>
      <c r="RPO9" s="296" t="s">
        <v>1531</v>
      </c>
      <c r="RPP9" s="544" t="s">
        <v>1530</v>
      </c>
      <c r="RPQ9" s="544"/>
      <c r="RPR9" s="544"/>
      <c r="RPS9" s="544"/>
      <c r="RPT9" s="297" t="s">
        <v>186</v>
      </c>
      <c r="RPU9" s="182">
        <v>1</v>
      </c>
      <c r="RPV9" s="182">
        <v>167.32</v>
      </c>
      <c r="RPW9" s="296" t="s">
        <v>1531</v>
      </c>
      <c r="RPX9" s="544" t="s">
        <v>1530</v>
      </c>
      <c r="RPY9" s="544"/>
      <c r="RPZ9" s="544"/>
      <c r="RQA9" s="544"/>
      <c r="RQB9" s="297" t="s">
        <v>186</v>
      </c>
      <c r="RQC9" s="182">
        <v>1</v>
      </c>
      <c r="RQD9" s="182">
        <v>167.32</v>
      </c>
      <c r="RQE9" s="296" t="s">
        <v>1531</v>
      </c>
      <c r="RQF9" s="544" t="s">
        <v>1530</v>
      </c>
      <c r="RQG9" s="544"/>
      <c r="RQH9" s="544"/>
      <c r="RQI9" s="544"/>
      <c r="RQJ9" s="297" t="s">
        <v>186</v>
      </c>
      <c r="RQK9" s="182">
        <v>1</v>
      </c>
      <c r="RQL9" s="182">
        <v>167.32</v>
      </c>
      <c r="RQM9" s="296" t="s">
        <v>1531</v>
      </c>
      <c r="RQN9" s="544" t="s">
        <v>1530</v>
      </c>
      <c r="RQO9" s="544"/>
      <c r="RQP9" s="544"/>
      <c r="RQQ9" s="544"/>
      <c r="RQR9" s="297" t="s">
        <v>186</v>
      </c>
      <c r="RQS9" s="182">
        <v>1</v>
      </c>
      <c r="RQT9" s="182">
        <v>167.32</v>
      </c>
      <c r="RQU9" s="296" t="s">
        <v>1531</v>
      </c>
      <c r="RQV9" s="544" t="s">
        <v>1530</v>
      </c>
      <c r="RQW9" s="544"/>
      <c r="RQX9" s="544"/>
      <c r="RQY9" s="544"/>
      <c r="RQZ9" s="297" t="s">
        <v>186</v>
      </c>
      <c r="RRA9" s="182">
        <v>1</v>
      </c>
      <c r="RRB9" s="182">
        <v>167.32</v>
      </c>
      <c r="RRC9" s="296" t="s">
        <v>1531</v>
      </c>
      <c r="RRD9" s="544" t="s">
        <v>1530</v>
      </c>
      <c r="RRE9" s="544"/>
      <c r="RRF9" s="544"/>
      <c r="RRG9" s="544"/>
      <c r="RRH9" s="297" t="s">
        <v>186</v>
      </c>
      <c r="RRI9" s="182">
        <v>1</v>
      </c>
      <c r="RRJ9" s="182">
        <v>167.32</v>
      </c>
      <c r="RRK9" s="296" t="s">
        <v>1531</v>
      </c>
      <c r="RRL9" s="544" t="s">
        <v>1530</v>
      </c>
      <c r="RRM9" s="544"/>
      <c r="RRN9" s="544"/>
      <c r="RRO9" s="544"/>
      <c r="RRP9" s="297" t="s">
        <v>186</v>
      </c>
      <c r="RRQ9" s="182">
        <v>1</v>
      </c>
      <c r="RRR9" s="182">
        <v>167.32</v>
      </c>
      <c r="RRS9" s="296" t="s">
        <v>1531</v>
      </c>
      <c r="RRT9" s="544" t="s">
        <v>1530</v>
      </c>
      <c r="RRU9" s="544"/>
      <c r="RRV9" s="544"/>
      <c r="RRW9" s="544"/>
      <c r="RRX9" s="297" t="s">
        <v>186</v>
      </c>
      <c r="RRY9" s="182">
        <v>1</v>
      </c>
      <c r="RRZ9" s="182">
        <v>167.32</v>
      </c>
      <c r="RSA9" s="296" t="s">
        <v>1531</v>
      </c>
      <c r="RSB9" s="544" t="s">
        <v>1530</v>
      </c>
      <c r="RSC9" s="544"/>
      <c r="RSD9" s="544"/>
      <c r="RSE9" s="544"/>
      <c r="RSF9" s="297" t="s">
        <v>186</v>
      </c>
      <c r="RSG9" s="182">
        <v>1</v>
      </c>
      <c r="RSH9" s="182">
        <v>167.32</v>
      </c>
      <c r="RSI9" s="296" t="s">
        <v>1531</v>
      </c>
      <c r="RSJ9" s="544" t="s">
        <v>1530</v>
      </c>
      <c r="RSK9" s="544"/>
      <c r="RSL9" s="544"/>
      <c r="RSM9" s="544"/>
      <c r="RSN9" s="297" t="s">
        <v>186</v>
      </c>
      <c r="RSO9" s="182">
        <v>1</v>
      </c>
      <c r="RSP9" s="182">
        <v>167.32</v>
      </c>
      <c r="RSQ9" s="296" t="s">
        <v>1531</v>
      </c>
      <c r="RSR9" s="544" t="s">
        <v>1530</v>
      </c>
      <c r="RSS9" s="544"/>
      <c r="RST9" s="544"/>
      <c r="RSU9" s="544"/>
      <c r="RSV9" s="297" t="s">
        <v>186</v>
      </c>
      <c r="RSW9" s="182">
        <v>1</v>
      </c>
      <c r="RSX9" s="182">
        <v>167.32</v>
      </c>
      <c r="RSY9" s="296" t="s">
        <v>1531</v>
      </c>
      <c r="RSZ9" s="544" t="s">
        <v>1530</v>
      </c>
      <c r="RTA9" s="544"/>
      <c r="RTB9" s="544"/>
      <c r="RTC9" s="544"/>
      <c r="RTD9" s="297" t="s">
        <v>186</v>
      </c>
      <c r="RTE9" s="182">
        <v>1</v>
      </c>
      <c r="RTF9" s="182">
        <v>167.32</v>
      </c>
      <c r="RTG9" s="296" t="s">
        <v>1531</v>
      </c>
      <c r="RTH9" s="544" t="s">
        <v>1530</v>
      </c>
      <c r="RTI9" s="544"/>
      <c r="RTJ9" s="544"/>
      <c r="RTK9" s="544"/>
      <c r="RTL9" s="297" t="s">
        <v>186</v>
      </c>
      <c r="RTM9" s="182">
        <v>1</v>
      </c>
      <c r="RTN9" s="182">
        <v>167.32</v>
      </c>
      <c r="RTO9" s="296" t="s">
        <v>1531</v>
      </c>
      <c r="RTP9" s="544" t="s">
        <v>1530</v>
      </c>
      <c r="RTQ9" s="544"/>
      <c r="RTR9" s="544"/>
      <c r="RTS9" s="544"/>
      <c r="RTT9" s="297" t="s">
        <v>186</v>
      </c>
      <c r="RTU9" s="182">
        <v>1</v>
      </c>
      <c r="RTV9" s="182">
        <v>167.32</v>
      </c>
      <c r="RTW9" s="296" t="s">
        <v>1531</v>
      </c>
      <c r="RTX9" s="544" t="s">
        <v>1530</v>
      </c>
      <c r="RTY9" s="544"/>
      <c r="RTZ9" s="544"/>
      <c r="RUA9" s="544"/>
      <c r="RUB9" s="297" t="s">
        <v>186</v>
      </c>
      <c r="RUC9" s="182">
        <v>1</v>
      </c>
      <c r="RUD9" s="182">
        <v>167.32</v>
      </c>
      <c r="RUE9" s="296" t="s">
        <v>1531</v>
      </c>
      <c r="RUF9" s="544" t="s">
        <v>1530</v>
      </c>
      <c r="RUG9" s="544"/>
      <c r="RUH9" s="544"/>
      <c r="RUI9" s="544"/>
      <c r="RUJ9" s="297" t="s">
        <v>186</v>
      </c>
      <c r="RUK9" s="182">
        <v>1</v>
      </c>
      <c r="RUL9" s="182">
        <v>167.32</v>
      </c>
      <c r="RUM9" s="296" t="s">
        <v>1531</v>
      </c>
      <c r="RUN9" s="544" t="s">
        <v>1530</v>
      </c>
      <c r="RUO9" s="544"/>
      <c r="RUP9" s="544"/>
      <c r="RUQ9" s="544"/>
      <c r="RUR9" s="297" t="s">
        <v>186</v>
      </c>
      <c r="RUS9" s="182">
        <v>1</v>
      </c>
      <c r="RUT9" s="182">
        <v>167.32</v>
      </c>
      <c r="RUU9" s="296" t="s">
        <v>1531</v>
      </c>
      <c r="RUV9" s="544" t="s">
        <v>1530</v>
      </c>
      <c r="RUW9" s="544"/>
      <c r="RUX9" s="544"/>
      <c r="RUY9" s="544"/>
      <c r="RUZ9" s="297" t="s">
        <v>186</v>
      </c>
      <c r="RVA9" s="182">
        <v>1</v>
      </c>
      <c r="RVB9" s="182">
        <v>167.32</v>
      </c>
      <c r="RVC9" s="296" t="s">
        <v>1531</v>
      </c>
      <c r="RVD9" s="544" t="s">
        <v>1530</v>
      </c>
      <c r="RVE9" s="544"/>
      <c r="RVF9" s="544"/>
      <c r="RVG9" s="544"/>
      <c r="RVH9" s="297" t="s">
        <v>186</v>
      </c>
      <c r="RVI9" s="182">
        <v>1</v>
      </c>
      <c r="RVJ9" s="182">
        <v>167.32</v>
      </c>
      <c r="RVK9" s="296" t="s">
        <v>1531</v>
      </c>
      <c r="RVL9" s="544" t="s">
        <v>1530</v>
      </c>
      <c r="RVM9" s="544"/>
      <c r="RVN9" s="544"/>
      <c r="RVO9" s="544"/>
      <c r="RVP9" s="297" t="s">
        <v>186</v>
      </c>
      <c r="RVQ9" s="182">
        <v>1</v>
      </c>
      <c r="RVR9" s="182">
        <v>167.32</v>
      </c>
      <c r="RVS9" s="296" t="s">
        <v>1531</v>
      </c>
      <c r="RVT9" s="544" t="s">
        <v>1530</v>
      </c>
      <c r="RVU9" s="544"/>
      <c r="RVV9" s="544"/>
      <c r="RVW9" s="544"/>
      <c r="RVX9" s="297" t="s">
        <v>186</v>
      </c>
      <c r="RVY9" s="182">
        <v>1</v>
      </c>
      <c r="RVZ9" s="182">
        <v>167.32</v>
      </c>
      <c r="RWA9" s="296" t="s">
        <v>1531</v>
      </c>
      <c r="RWB9" s="544" t="s">
        <v>1530</v>
      </c>
      <c r="RWC9" s="544"/>
      <c r="RWD9" s="544"/>
      <c r="RWE9" s="544"/>
      <c r="RWF9" s="297" t="s">
        <v>186</v>
      </c>
      <c r="RWG9" s="182">
        <v>1</v>
      </c>
      <c r="RWH9" s="182">
        <v>167.32</v>
      </c>
      <c r="RWI9" s="296" t="s">
        <v>1531</v>
      </c>
      <c r="RWJ9" s="544" t="s">
        <v>1530</v>
      </c>
      <c r="RWK9" s="544"/>
      <c r="RWL9" s="544"/>
      <c r="RWM9" s="544"/>
      <c r="RWN9" s="297" t="s">
        <v>186</v>
      </c>
      <c r="RWO9" s="182">
        <v>1</v>
      </c>
      <c r="RWP9" s="182">
        <v>167.32</v>
      </c>
      <c r="RWQ9" s="296" t="s">
        <v>1531</v>
      </c>
      <c r="RWR9" s="544" t="s">
        <v>1530</v>
      </c>
      <c r="RWS9" s="544"/>
      <c r="RWT9" s="544"/>
      <c r="RWU9" s="544"/>
      <c r="RWV9" s="297" t="s">
        <v>186</v>
      </c>
      <c r="RWW9" s="182">
        <v>1</v>
      </c>
      <c r="RWX9" s="182">
        <v>167.32</v>
      </c>
      <c r="RWY9" s="296" t="s">
        <v>1531</v>
      </c>
      <c r="RWZ9" s="544" t="s">
        <v>1530</v>
      </c>
      <c r="RXA9" s="544"/>
      <c r="RXB9" s="544"/>
      <c r="RXC9" s="544"/>
      <c r="RXD9" s="297" t="s">
        <v>186</v>
      </c>
      <c r="RXE9" s="182">
        <v>1</v>
      </c>
      <c r="RXF9" s="182">
        <v>167.32</v>
      </c>
      <c r="RXG9" s="296" t="s">
        <v>1531</v>
      </c>
      <c r="RXH9" s="544" t="s">
        <v>1530</v>
      </c>
      <c r="RXI9" s="544"/>
      <c r="RXJ9" s="544"/>
      <c r="RXK9" s="544"/>
      <c r="RXL9" s="297" t="s">
        <v>186</v>
      </c>
      <c r="RXM9" s="182">
        <v>1</v>
      </c>
      <c r="RXN9" s="182">
        <v>167.32</v>
      </c>
      <c r="RXO9" s="296" t="s">
        <v>1531</v>
      </c>
      <c r="RXP9" s="544" t="s">
        <v>1530</v>
      </c>
      <c r="RXQ9" s="544"/>
      <c r="RXR9" s="544"/>
      <c r="RXS9" s="544"/>
      <c r="RXT9" s="297" t="s">
        <v>186</v>
      </c>
      <c r="RXU9" s="182">
        <v>1</v>
      </c>
      <c r="RXV9" s="182">
        <v>167.32</v>
      </c>
      <c r="RXW9" s="296" t="s">
        <v>1531</v>
      </c>
      <c r="RXX9" s="544" t="s">
        <v>1530</v>
      </c>
      <c r="RXY9" s="544"/>
      <c r="RXZ9" s="544"/>
      <c r="RYA9" s="544"/>
      <c r="RYB9" s="297" t="s">
        <v>186</v>
      </c>
      <c r="RYC9" s="182">
        <v>1</v>
      </c>
      <c r="RYD9" s="182">
        <v>167.32</v>
      </c>
      <c r="RYE9" s="296" t="s">
        <v>1531</v>
      </c>
      <c r="RYF9" s="544" t="s">
        <v>1530</v>
      </c>
      <c r="RYG9" s="544"/>
      <c r="RYH9" s="544"/>
      <c r="RYI9" s="544"/>
      <c r="RYJ9" s="297" t="s">
        <v>186</v>
      </c>
      <c r="RYK9" s="182">
        <v>1</v>
      </c>
      <c r="RYL9" s="182">
        <v>167.32</v>
      </c>
      <c r="RYM9" s="296" t="s">
        <v>1531</v>
      </c>
      <c r="RYN9" s="544" t="s">
        <v>1530</v>
      </c>
      <c r="RYO9" s="544"/>
      <c r="RYP9" s="544"/>
      <c r="RYQ9" s="544"/>
      <c r="RYR9" s="297" t="s">
        <v>186</v>
      </c>
      <c r="RYS9" s="182">
        <v>1</v>
      </c>
      <c r="RYT9" s="182">
        <v>167.32</v>
      </c>
      <c r="RYU9" s="296" t="s">
        <v>1531</v>
      </c>
      <c r="RYV9" s="544" t="s">
        <v>1530</v>
      </c>
      <c r="RYW9" s="544"/>
      <c r="RYX9" s="544"/>
      <c r="RYY9" s="544"/>
      <c r="RYZ9" s="297" t="s">
        <v>186</v>
      </c>
      <c r="RZA9" s="182">
        <v>1</v>
      </c>
      <c r="RZB9" s="182">
        <v>167.32</v>
      </c>
      <c r="RZC9" s="296" t="s">
        <v>1531</v>
      </c>
      <c r="RZD9" s="544" t="s">
        <v>1530</v>
      </c>
      <c r="RZE9" s="544"/>
      <c r="RZF9" s="544"/>
      <c r="RZG9" s="544"/>
      <c r="RZH9" s="297" t="s">
        <v>186</v>
      </c>
      <c r="RZI9" s="182">
        <v>1</v>
      </c>
      <c r="RZJ9" s="182">
        <v>167.32</v>
      </c>
      <c r="RZK9" s="296" t="s">
        <v>1531</v>
      </c>
      <c r="RZL9" s="544" t="s">
        <v>1530</v>
      </c>
      <c r="RZM9" s="544"/>
      <c r="RZN9" s="544"/>
      <c r="RZO9" s="544"/>
      <c r="RZP9" s="297" t="s">
        <v>186</v>
      </c>
      <c r="RZQ9" s="182">
        <v>1</v>
      </c>
      <c r="RZR9" s="182">
        <v>167.32</v>
      </c>
      <c r="RZS9" s="296" t="s">
        <v>1531</v>
      </c>
      <c r="RZT9" s="544" t="s">
        <v>1530</v>
      </c>
      <c r="RZU9" s="544"/>
      <c r="RZV9" s="544"/>
      <c r="RZW9" s="544"/>
      <c r="RZX9" s="297" t="s">
        <v>186</v>
      </c>
      <c r="RZY9" s="182">
        <v>1</v>
      </c>
      <c r="RZZ9" s="182">
        <v>167.32</v>
      </c>
      <c r="SAA9" s="296" t="s">
        <v>1531</v>
      </c>
      <c r="SAB9" s="544" t="s">
        <v>1530</v>
      </c>
      <c r="SAC9" s="544"/>
      <c r="SAD9" s="544"/>
      <c r="SAE9" s="544"/>
      <c r="SAF9" s="297" t="s">
        <v>186</v>
      </c>
      <c r="SAG9" s="182">
        <v>1</v>
      </c>
      <c r="SAH9" s="182">
        <v>167.32</v>
      </c>
      <c r="SAI9" s="296" t="s">
        <v>1531</v>
      </c>
      <c r="SAJ9" s="544" t="s">
        <v>1530</v>
      </c>
      <c r="SAK9" s="544"/>
      <c r="SAL9" s="544"/>
      <c r="SAM9" s="544"/>
      <c r="SAN9" s="297" t="s">
        <v>186</v>
      </c>
      <c r="SAO9" s="182">
        <v>1</v>
      </c>
      <c r="SAP9" s="182">
        <v>167.32</v>
      </c>
      <c r="SAQ9" s="296" t="s">
        <v>1531</v>
      </c>
      <c r="SAR9" s="544" t="s">
        <v>1530</v>
      </c>
      <c r="SAS9" s="544"/>
      <c r="SAT9" s="544"/>
      <c r="SAU9" s="544"/>
      <c r="SAV9" s="297" t="s">
        <v>186</v>
      </c>
      <c r="SAW9" s="182">
        <v>1</v>
      </c>
      <c r="SAX9" s="182">
        <v>167.32</v>
      </c>
      <c r="SAY9" s="296" t="s">
        <v>1531</v>
      </c>
      <c r="SAZ9" s="544" t="s">
        <v>1530</v>
      </c>
      <c r="SBA9" s="544"/>
      <c r="SBB9" s="544"/>
      <c r="SBC9" s="544"/>
      <c r="SBD9" s="297" t="s">
        <v>186</v>
      </c>
      <c r="SBE9" s="182">
        <v>1</v>
      </c>
      <c r="SBF9" s="182">
        <v>167.32</v>
      </c>
      <c r="SBG9" s="296" t="s">
        <v>1531</v>
      </c>
      <c r="SBH9" s="544" t="s">
        <v>1530</v>
      </c>
      <c r="SBI9" s="544"/>
      <c r="SBJ9" s="544"/>
      <c r="SBK9" s="544"/>
      <c r="SBL9" s="297" t="s">
        <v>186</v>
      </c>
      <c r="SBM9" s="182">
        <v>1</v>
      </c>
      <c r="SBN9" s="182">
        <v>167.32</v>
      </c>
      <c r="SBO9" s="296" t="s">
        <v>1531</v>
      </c>
      <c r="SBP9" s="544" t="s">
        <v>1530</v>
      </c>
      <c r="SBQ9" s="544"/>
      <c r="SBR9" s="544"/>
      <c r="SBS9" s="544"/>
      <c r="SBT9" s="297" t="s">
        <v>186</v>
      </c>
      <c r="SBU9" s="182">
        <v>1</v>
      </c>
      <c r="SBV9" s="182">
        <v>167.32</v>
      </c>
      <c r="SBW9" s="296" t="s">
        <v>1531</v>
      </c>
      <c r="SBX9" s="544" t="s">
        <v>1530</v>
      </c>
      <c r="SBY9" s="544"/>
      <c r="SBZ9" s="544"/>
      <c r="SCA9" s="544"/>
      <c r="SCB9" s="297" t="s">
        <v>186</v>
      </c>
      <c r="SCC9" s="182">
        <v>1</v>
      </c>
      <c r="SCD9" s="182">
        <v>167.32</v>
      </c>
      <c r="SCE9" s="296" t="s">
        <v>1531</v>
      </c>
      <c r="SCF9" s="544" t="s">
        <v>1530</v>
      </c>
      <c r="SCG9" s="544"/>
      <c r="SCH9" s="544"/>
      <c r="SCI9" s="544"/>
      <c r="SCJ9" s="297" t="s">
        <v>186</v>
      </c>
      <c r="SCK9" s="182">
        <v>1</v>
      </c>
      <c r="SCL9" s="182">
        <v>167.32</v>
      </c>
      <c r="SCM9" s="296" t="s">
        <v>1531</v>
      </c>
      <c r="SCN9" s="544" t="s">
        <v>1530</v>
      </c>
      <c r="SCO9" s="544"/>
      <c r="SCP9" s="544"/>
      <c r="SCQ9" s="544"/>
      <c r="SCR9" s="297" t="s">
        <v>186</v>
      </c>
      <c r="SCS9" s="182">
        <v>1</v>
      </c>
      <c r="SCT9" s="182">
        <v>167.32</v>
      </c>
      <c r="SCU9" s="296" t="s">
        <v>1531</v>
      </c>
      <c r="SCV9" s="544" t="s">
        <v>1530</v>
      </c>
      <c r="SCW9" s="544"/>
      <c r="SCX9" s="544"/>
      <c r="SCY9" s="544"/>
      <c r="SCZ9" s="297" t="s">
        <v>186</v>
      </c>
      <c r="SDA9" s="182">
        <v>1</v>
      </c>
      <c r="SDB9" s="182">
        <v>167.32</v>
      </c>
      <c r="SDC9" s="296" t="s">
        <v>1531</v>
      </c>
      <c r="SDD9" s="544" t="s">
        <v>1530</v>
      </c>
      <c r="SDE9" s="544"/>
      <c r="SDF9" s="544"/>
      <c r="SDG9" s="544"/>
      <c r="SDH9" s="297" t="s">
        <v>186</v>
      </c>
      <c r="SDI9" s="182">
        <v>1</v>
      </c>
      <c r="SDJ9" s="182">
        <v>167.32</v>
      </c>
      <c r="SDK9" s="296" t="s">
        <v>1531</v>
      </c>
      <c r="SDL9" s="544" t="s">
        <v>1530</v>
      </c>
      <c r="SDM9" s="544"/>
      <c r="SDN9" s="544"/>
      <c r="SDO9" s="544"/>
      <c r="SDP9" s="297" t="s">
        <v>186</v>
      </c>
      <c r="SDQ9" s="182">
        <v>1</v>
      </c>
      <c r="SDR9" s="182">
        <v>167.32</v>
      </c>
      <c r="SDS9" s="296" t="s">
        <v>1531</v>
      </c>
      <c r="SDT9" s="544" t="s">
        <v>1530</v>
      </c>
      <c r="SDU9" s="544"/>
      <c r="SDV9" s="544"/>
      <c r="SDW9" s="544"/>
      <c r="SDX9" s="297" t="s">
        <v>186</v>
      </c>
      <c r="SDY9" s="182">
        <v>1</v>
      </c>
      <c r="SDZ9" s="182">
        <v>167.32</v>
      </c>
      <c r="SEA9" s="296" t="s">
        <v>1531</v>
      </c>
      <c r="SEB9" s="544" t="s">
        <v>1530</v>
      </c>
      <c r="SEC9" s="544"/>
      <c r="SED9" s="544"/>
      <c r="SEE9" s="544"/>
      <c r="SEF9" s="297" t="s">
        <v>186</v>
      </c>
      <c r="SEG9" s="182">
        <v>1</v>
      </c>
      <c r="SEH9" s="182">
        <v>167.32</v>
      </c>
      <c r="SEI9" s="296" t="s">
        <v>1531</v>
      </c>
      <c r="SEJ9" s="544" t="s">
        <v>1530</v>
      </c>
      <c r="SEK9" s="544"/>
      <c r="SEL9" s="544"/>
      <c r="SEM9" s="544"/>
      <c r="SEN9" s="297" t="s">
        <v>186</v>
      </c>
      <c r="SEO9" s="182">
        <v>1</v>
      </c>
      <c r="SEP9" s="182">
        <v>167.32</v>
      </c>
      <c r="SEQ9" s="296" t="s">
        <v>1531</v>
      </c>
      <c r="SER9" s="544" t="s">
        <v>1530</v>
      </c>
      <c r="SES9" s="544"/>
      <c r="SET9" s="544"/>
      <c r="SEU9" s="544"/>
      <c r="SEV9" s="297" t="s">
        <v>186</v>
      </c>
      <c r="SEW9" s="182">
        <v>1</v>
      </c>
      <c r="SEX9" s="182">
        <v>167.32</v>
      </c>
      <c r="SEY9" s="296" t="s">
        <v>1531</v>
      </c>
      <c r="SEZ9" s="544" t="s">
        <v>1530</v>
      </c>
      <c r="SFA9" s="544"/>
      <c r="SFB9" s="544"/>
      <c r="SFC9" s="544"/>
      <c r="SFD9" s="297" t="s">
        <v>186</v>
      </c>
      <c r="SFE9" s="182">
        <v>1</v>
      </c>
      <c r="SFF9" s="182">
        <v>167.32</v>
      </c>
      <c r="SFG9" s="296" t="s">
        <v>1531</v>
      </c>
      <c r="SFH9" s="544" t="s">
        <v>1530</v>
      </c>
      <c r="SFI9" s="544"/>
      <c r="SFJ9" s="544"/>
      <c r="SFK9" s="544"/>
      <c r="SFL9" s="297" t="s">
        <v>186</v>
      </c>
      <c r="SFM9" s="182">
        <v>1</v>
      </c>
      <c r="SFN9" s="182">
        <v>167.32</v>
      </c>
      <c r="SFO9" s="296" t="s">
        <v>1531</v>
      </c>
      <c r="SFP9" s="544" t="s">
        <v>1530</v>
      </c>
      <c r="SFQ9" s="544"/>
      <c r="SFR9" s="544"/>
      <c r="SFS9" s="544"/>
      <c r="SFT9" s="297" t="s">
        <v>186</v>
      </c>
      <c r="SFU9" s="182">
        <v>1</v>
      </c>
      <c r="SFV9" s="182">
        <v>167.32</v>
      </c>
      <c r="SFW9" s="296" t="s">
        <v>1531</v>
      </c>
      <c r="SFX9" s="544" t="s">
        <v>1530</v>
      </c>
      <c r="SFY9" s="544"/>
      <c r="SFZ9" s="544"/>
      <c r="SGA9" s="544"/>
      <c r="SGB9" s="297" t="s">
        <v>186</v>
      </c>
      <c r="SGC9" s="182">
        <v>1</v>
      </c>
      <c r="SGD9" s="182">
        <v>167.32</v>
      </c>
      <c r="SGE9" s="296" t="s">
        <v>1531</v>
      </c>
      <c r="SGF9" s="544" t="s">
        <v>1530</v>
      </c>
      <c r="SGG9" s="544"/>
      <c r="SGH9" s="544"/>
      <c r="SGI9" s="544"/>
      <c r="SGJ9" s="297" t="s">
        <v>186</v>
      </c>
      <c r="SGK9" s="182">
        <v>1</v>
      </c>
      <c r="SGL9" s="182">
        <v>167.32</v>
      </c>
      <c r="SGM9" s="296" t="s">
        <v>1531</v>
      </c>
      <c r="SGN9" s="544" t="s">
        <v>1530</v>
      </c>
      <c r="SGO9" s="544"/>
      <c r="SGP9" s="544"/>
      <c r="SGQ9" s="544"/>
      <c r="SGR9" s="297" t="s">
        <v>186</v>
      </c>
      <c r="SGS9" s="182">
        <v>1</v>
      </c>
      <c r="SGT9" s="182">
        <v>167.32</v>
      </c>
      <c r="SGU9" s="296" t="s">
        <v>1531</v>
      </c>
      <c r="SGV9" s="544" t="s">
        <v>1530</v>
      </c>
      <c r="SGW9" s="544"/>
      <c r="SGX9" s="544"/>
      <c r="SGY9" s="544"/>
      <c r="SGZ9" s="297" t="s">
        <v>186</v>
      </c>
      <c r="SHA9" s="182">
        <v>1</v>
      </c>
      <c r="SHB9" s="182">
        <v>167.32</v>
      </c>
      <c r="SHC9" s="296" t="s">
        <v>1531</v>
      </c>
      <c r="SHD9" s="544" t="s">
        <v>1530</v>
      </c>
      <c r="SHE9" s="544"/>
      <c r="SHF9" s="544"/>
      <c r="SHG9" s="544"/>
      <c r="SHH9" s="297" t="s">
        <v>186</v>
      </c>
      <c r="SHI9" s="182">
        <v>1</v>
      </c>
      <c r="SHJ9" s="182">
        <v>167.32</v>
      </c>
      <c r="SHK9" s="296" t="s">
        <v>1531</v>
      </c>
      <c r="SHL9" s="544" t="s">
        <v>1530</v>
      </c>
      <c r="SHM9" s="544"/>
      <c r="SHN9" s="544"/>
      <c r="SHO9" s="544"/>
      <c r="SHP9" s="297" t="s">
        <v>186</v>
      </c>
      <c r="SHQ9" s="182">
        <v>1</v>
      </c>
      <c r="SHR9" s="182">
        <v>167.32</v>
      </c>
      <c r="SHS9" s="296" t="s">
        <v>1531</v>
      </c>
      <c r="SHT9" s="544" t="s">
        <v>1530</v>
      </c>
      <c r="SHU9" s="544"/>
      <c r="SHV9" s="544"/>
      <c r="SHW9" s="544"/>
      <c r="SHX9" s="297" t="s">
        <v>186</v>
      </c>
      <c r="SHY9" s="182">
        <v>1</v>
      </c>
      <c r="SHZ9" s="182">
        <v>167.32</v>
      </c>
      <c r="SIA9" s="296" t="s">
        <v>1531</v>
      </c>
      <c r="SIB9" s="544" t="s">
        <v>1530</v>
      </c>
      <c r="SIC9" s="544"/>
      <c r="SID9" s="544"/>
      <c r="SIE9" s="544"/>
      <c r="SIF9" s="297" t="s">
        <v>186</v>
      </c>
      <c r="SIG9" s="182">
        <v>1</v>
      </c>
      <c r="SIH9" s="182">
        <v>167.32</v>
      </c>
      <c r="SII9" s="296" t="s">
        <v>1531</v>
      </c>
      <c r="SIJ9" s="544" t="s">
        <v>1530</v>
      </c>
      <c r="SIK9" s="544"/>
      <c r="SIL9" s="544"/>
      <c r="SIM9" s="544"/>
      <c r="SIN9" s="297" t="s">
        <v>186</v>
      </c>
      <c r="SIO9" s="182">
        <v>1</v>
      </c>
      <c r="SIP9" s="182">
        <v>167.32</v>
      </c>
      <c r="SIQ9" s="296" t="s">
        <v>1531</v>
      </c>
      <c r="SIR9" s="544" t="s">
        <v>1530</v>
      </c>
      <c r="SIS9" s="544"/>
      <c r="SIT9" s="544"/>
      <c r="SIU9" s="544"/>
      <c r="SIV9" s="297" t="s">
        <v>186</v>
      </c>
      <c r="SIW9" s="182">
        <v>1</v>
      </c>
      <c r="SIX9" s="182">
        <v>167.32</v>
      </c>
      <c r="SIY9" s="296" t="s">
        <v>1531</v>
      </c>
      <c r="SIZ9" s="544" t="s">
        <v>1530</v>
      </c>
      <c r="SJA9" s="544"/>
      <c r="SJB9" s="544"/>
      <c r="SJC9" s="544"/>
      <c r="SJD9" s="297" t="s">
        <v>186</v>
      </c>
      <c r="SJE9" s="182">
        <v>1</v>
      </c>
      <c r="SJF9" s="182">
        <v>167.32</v>
      </c>
      <c r="SJG9" s="296" t="s">
        <v>1531</v>
      </c>
      <c r="SJH9" s="544" t="s">
        <v>1530</v>
      </c>
      <c r="SJI9" s="544"/>
      <c r="SJJ9" s="544"/>
      <c r="SJK9" s="544"/>
      <c r="SJL9" s="297" t="s">
        <v>186</v>
      </c>
      <c r="SJM9" s="182">
        <v>1</v>
      </c>
      <c r="SJN9" s="182">
        <v>167.32</v>
      </c>
      <c r="SJO9" s="296" t="s">
        <v>1531</v>
      </c>
      <c r="SJP9" s="544" t="s">
        <v>1530</v>
      </c>
      <c r="SJQ9" s="544"/>
      <c r="SJR9" s="544"/>
      <c r="SJS9" s="544"/>
      <c r="SJT9" s="297" t="s">
        <v>186</v>
      </c>
      <c r="SJU9" s="182">
        <v>1</v>
      </c>
      <c r="SJV9" s="182">
        <v>167.32</v>
      </c>
      <c r="SJW9" s="296" t="s">
        <v>1531</v>
      </c>
      <c r="SJX9" s="544" t="s">
        <v>1530</v>
      </c>
      <c r="SJY9" s="544"/>
      <c r="SJZ9" s="544"/>
      <c r="SKA9" s="544"/>
      <c r="SKB9" s="297" t="s">
        <v>186</v>
      </c>
      <c r="SKC9" s="182">
        <v>1</v>
      </c>
      <c r="SKD9" s="182">
        <v>167.32</v>
      </c>
      <c r="SKE9" s="296" t="s">
        <v>1531</v>
      </c>
      <c r="SKF9" s="544" t="s">
        <v>1530</v>
      </c>
      <c r="SKG9" s="544"/>
      <c r="SKH9" s="544"/>
      <c r="SKI9" s="544"/>
      <c r="SKJ9" s="297" t="s">
        <v>186</v>
      </c>
      <c r="SKK9" s="182">
        <v>1</v>
      </c>
      <c r="SKL9" s="182">
        <v>167.32</v>
      </c>
      <c r="SKM9" s="296" t="s">
        <v>1531</v>
      </c>
      <c r="SKN9" s="544" t="s">
        <v>1530</v>
      </c>
      <c r="SKO9" s="544"/>
      <c r="SKP9" s="544"/>
      <c r="SKQ9" s="544"/>
      <c r="SKR9" s="297" t="s">
        <v>186</v>
      </c>
      <c r="SKS9" s="182">
        <v>1</v>
      </c>
      <c r="SKT9" s="182">
        <v>167.32</v>
      </c>
      <c r="SKU9" s="296" t="s">
        <v>1531</v>
      </c>
      <c r="SKV9" s="544" t="s">
        <v>1530</v>
      </c>
      <c r="SKW9" s="544"/>
      <c r="SKX9" s="544"/>
      <c r="SKY9" s="544"/>
      <c r="SKZ9" s="297" t="s">
        <v>186</v>
      </c>
      <c r="SLA9" s="182">
        <v>1</v>
      </c>
      <c r="SLB9" s="182">
        <v>167.32</v>
      </c>
      <c r="SLC9" s="296" t="s">
        <v>1531</v>
      </c>
      <c r="SLD9" s="544" t="s">
        <v>1530</v>
      </c>
      <c r="SLE9" s="544"/>
      <c r="SLF9" s="544"/>
      <c r="SLG9" s="544"/>
      <c r="SLH9" s="297" t="s">
        <v>186</v>
      </c>
      <c r="SLI9" s="182">
        <v>1</v>
      </c>
      <c r="SLJ9" s="182">
        <v>167.32</v>
      </c>
      <c r="SLK9" s="296" t="s">
        <v>1531</v>
      </c>
      <c r="SLL9" s="544" t="s">
        <v>1530</v>
      </c>
      <c r="SLM9" s="544"/>
      <c r="SLN9" s="544"/>
      <c r="SLO9" s="544"/>
      <c r="SLP9" s="297" t="s">
        <v>186</v>
      </c>
      <c r="SLQ9" s="182">
        <v>1</v>
      </c>
      <c r="SLR9" s="182">
        <v>167.32</v>
      </c>
      <c r="SLS9" s="296" t="s">
        <v>1531</v>
      </c>
      <c r="SLT9" s="544" t="s">
        <v>1530</v>
      </c>
      <c r="SLU9" s="544"/>
      <c r="SLV9" s="544"/>
      <c r="SLW9" s="544"/>
      <c r="SLX9" s="297" t="s">
        <v>186</v>
      </c>
      <c r="SLY9" s="182">
        <v>1</v>
      </c>
      <c r="SLZ9" s="182">
        <v>167.32</v>
      </c>
      <c r="SMA9" s="296" t="s">
        <v>1531</v>
      </c>
      <c r="SMB9" s="544" t="s">
        <v>1530</v>
      </c>
      <c r="SMC9" s="544"/>
      <c r="SMD9" s="544"/>
      <c r="SME9" s="544"/>
      <c r="SMF9" s="297" t="s">
        <v>186</v>
      </c>
      <c r="SMG9" s="182">
        <v>1</v>
      </c>
      <c r="SMH9" s="182">
        <v>167.32</v>
      </c>
      <c r="SMI9" s="296" t="s">
        <v>1531</v>
      </c>
      <c r="SMJ9" s="544" t="s">
        <v>1530</v>
      </c>
      <c r="SMK9" s="544"/>
      <c r="SML9" s="544"/>
      <c r="SMM9" s="544"/>
      <c r="SMN9" s="297" t="s">
        <v>186</v>
      </c>
      <c r="SMO9" s="182">
        <v>1</v>
      </c>
      <c r="SMP9" s="182">
        <v>167.32</v>
      </c>
      <c r="SMQ9" s="296" t="s">
        <v>1531</v>
      </c>
      <c r="SMR9" s="544" t="s">
        <v>1530</v>
      </c>
      <c r="SMS9" s="544"/>
      <c r="SMT9" s="544"/>
      <c r="SMU9" s="544"/>
      <c r="SMV9" s="297" t="s">
        <v>186</v>
      </c>
      <c r="SMW9" s="182">
        <v>1</v>
      </c>
      <c r="SMX9" s="182">
        <v>167.32</v>
      </c>
      <c r="SMY9" s="296" t="s">
        <v>1531</v>
      </c>
      <c r="SMZ9" s="544" t="s">
        <v>1530</v>
      </c>
      <c r="SNA9" s="544"/>
      <c r="SNB9" s="544"/>
      <c r="SNC9" s="544"/>
      <c r="SND9" s="297" t="s">
        <v>186</v>
      </c>
      <c r="SNE9" s="182">
        <v>1</v>
      </c>
      <c r="SNF9" s="182">
        <v>167.32</v>
      </c>
      <c r="SNG9" s="296" t="s">
        <v>1531</v>
      </c>
      <c r="SNH9" s="544" t="s">
        <v>1530</v>
      </c>
      <c r="SNI9" s="544"/>
      <c r="SNJ9" s="544"/>
      <c r="SNK9" s="544"/>
      <c r="SNL9" s="297" t="s">
        <v>186</v>
      </c>
      <c r="SNM9" s="182">
        <v>1</v>
      </c>
      <c r="SNN9" s="182">
        <v>167.32</v>
      </c>
      <c r="SNO9" s="296" t="s">
        <v>1531</v>
      </c>
      <c r="SNP9" s="544" t="s">
        <v>1530</v>
      </c>
      <c r="SNQ9" s="544"/>
      <c r="SNR9" s="544"/>
      <c r="SNS9" s="544"/>
      <c r="SNT9" s="297" t="s">
        <v>186</v>
      </c>
      <c r="SNU9" s="182">
        <v>1</v>
      </c>
      <c r="SNV9" s="182">
        <v>167.32</v>
      </c>
      <c r="SNW9" s="296" t="s">
        <v>1531</v>
      </c>
      <c r="SNX9" s="544" t="s">
        <v>1530</v>
      </c>
      <c r="SNY9" s="544"/>
      <c r="SNZ9" s="544"/>
      <c r="SOA9" s="544"/>
      <c r="SOB9" s="297" t="s">
        <v>186</v>
      </c>
      <c r="SOC9" s="182">
        <v>1</v>
      </c>
      <c r="SOD9" s="182">
        <v>167.32</v>
      </c>
      <c r="SOE9" s="296" t="s">
        <v>1531</v>
      </c>
      <c r="SOF9" s="544" t="s">
        <v>1530</v>
      </c>
      <c r="SOG9" s="544"/>
      <c r="SOH9" s="544"/>
      <c r="SOI9" s="544"/>
      <c r="SOJ9" s="297" t="s">
        <v>186</v>
      </c>
      <c r="SOK9" s="182">
        <v>1</v>
      </c>
      <c r="SOL9" s="182">
        <v>167.32</v>
      </c>
      <c r="SOM9" s="296" t="s">
        <v>1531</v>
      </c>
      <c r="SON9" s="544" t="s">
        <v>1530</v>
      </c>
      <c r="SOO9" s="544"/>
      <c r="SOP9" s="544"/>
      <c r="SOQ9" s="544"/>
      <c r="SOR9" s="297" t="s">
        <v>186</v>
      </c>
      <c r="SOS9" s="182">
        <v>1</v>
      </c>
      <c r="SOT9" s="182">
        <v>167.32</v>
      </c>
      <c r="SOU9" s="296" t="s">
        <v>1531</v>
      </c>
      <c r="SOV9" s="544" t="s">
        <v>1530</v>
      </c>
      <c r="SOW9" s="544"/>
      <c r="SOX9" s="544"/>
      <c r="SOY9" s="544"/>
      <c r="SOZ9" s="297" t="s">
        <v>186</v>
      </c>
      <c r="SPA9" s="182">
        <v>1</v>
      </c>
      <c r="SPB9" s="182">
        <v>167.32</v>
      </c>
      <c r="SPC9" s="296" t="s">
        <v>1531</v>
      </c>
      <c r="SPD9" s="544" t="s">
        <v>1530</v>
      </c>
      <c r="SPE9" s="544"/>
      <c r="SPF9" s="544"/>
      <c r="SPG9" s="544"/>
      <c r="SPH9" s="297" t="s">
        <v>186</v>
      </c>
      <c r="SPI9" s="182">
        <v>1</v>
      </c>
      <c r="SPJ9" s="182">
        <v>167.32</v>
      </c>
      <c r="SPK9" s="296" t="s">
        <v>1531</v>
      </c>
      <c r="SPL9" s="544" t="s">
        <v>1530</v>
      </c>
      <c r="SPM9" s="544"/>
      <c r="SPN9" s="544"/>
      <c r="SPO9" s="544"/>
      <c r="SPP9" s="297" t="s">
        <v>186</v>
      </c>
      <c r="SPQ9" s="182">
        <v>1</v>
      </c>
      <c r="SPR9" s="182">
        <v>167.32</v>
      </c>
      <c r="SPS9" s="296" t="s">
        <v>1531</v>
      </c>
      <c r="SPT9" s="544" t="s">
        <v>1530</v>
      </c>
      <c r="SPU9" s="544"/>
      <c r="SPV9" s="544"/>
      <c r="SPW9" s="544"/>
      <c r="SPX9" s="297" t="s">
        <v>186</v>
      </c>
      <c r="SPY9" s="182">
        <v>1</v>
      </c>
      <c r="SPZ9" s="182">
        <v>167.32</v>
      </c>
      <c r="SQA9" s="296" t="s">
        <v>1531</v>
      </c>
      <c r="SQB9" s="544" t="s">
        <v>1530</v>
      </c>
      <c r="SQC9" s="544"/>
      <c r="SQD9" s="544"/>
      <c r="SQE9" s="544"/>
      <c r="SQF9" s="297" t="s">
        <v>186</v>
      </c>
      <c r="SQG9" s="182">
        <v>1</v>
      </c>
      <c r="SQH9" s="182">
        <v>167.32</v>
      </c>
      <c r="SQI9" s="296" t="s">
        <v>1531</v>
      </c>
      <c r="SQJ9" s="544" t="s">
        <v>1530</v>
      </c>
      <c r="SQK9" s="544"/>
      <c r="SQL9" s="544"/>
      <c r="SQM9" s="544"/>
      <c r="SQN9" s="297" t="s">
        <v>186</v>
      </c>
      <c r="SQO9" s="182">
        <v>1</v>
      </c>
      <c r="SQP9" s="182">
        <v>167.32</v>
      </c>
      <c r="SQQ9" s="296" t="s">
        <v>1531</v>
      </c>
      <c r="SQR9" s="544" t="s">
        <v>1530</v>
      </c>
      <c r="SQS9" s="544"/>
      <c r="SQT9" s="544"/>
      <c r="SQU9" s="544"/>
      <c r="SQV9" s="297" t="s">
        <v>186</v>
      </c>
      <c r="SQW9" s="182">
        <v>1</v>
      </c>
      <c r="SQX9" s="182">
        <v>167.32</v>
      </c>
      <c r="SQY9" s="296" t="s">
        <v>1531</v>
      </c>
      <c r="SQZ9" s="544" t="s">
        <v>1530</v>
      </c>
      <c r="SRA9" s="544"/>
      <c r="SRB9" s="544"/>
      <c r="SRC9" s="544"/>
      <c r="SRD9" s="297" t="s">
        <v>186</v>
      </c>
      <c r="SRE9" s="182">
        <v>1</v>
      </c>
      <c r="SRF9" s="182">
        <v>167.32</v>
      </c>
      <c r="SRG9" s="296" t="s">
        <v>1531</v>
      </c>
      <c r="SRH9" s="544" t="s">
        <v>1530</v>
      </c>
      <c r="SRI9" s="544"/>
      <c r="SRJ9" s="544"/>
      <c r="SRK9" s="544"/>
      <c r="SRL9" s="297" t="s">
        <v>186</v>
      </c>
      <c r="SRM9" s="182">
        <v>1</v>
      </c>
      <c r="SRN9" s="182">
        <v>167.32</v>
      </c>
      <c r="SRO9" s="296" t="s">
        <v>1531</v>
      </c>
      <c r="SRP9" s="544" t="s">
        <v>1530</v>
      </c>
      <c r="SRQ9" s="544"/>
      <c r="SRR9" s="544"/>
      <c r="SRS9" s="544"/>
      <c r="SRT9" s="297" t="s">
        <v>186</v>
      </c>
      <c r="SRU9" s="182">
        <v>1</v>
      </c>
      <c r="SRV9" s="182">
        <v>167.32</v>
      </c>
      <c r="SRW9" s="296" t="s">
        <v>1531</v>
      </c>
      <c r="SRX9" s="544" t="s">
        <v>1530</v>
      </c>
      <c r="SRY9" s="544"/>
      <c r="SRZ9" s="544"/>
      <c r="SSA9" s="544"/>
      <c r="SSB9" s="297" t="s">
        <v>186</v>
      </c>
      <c r="SSC9" s="182">
        <v>1</v>
      </c>
      <c r="SSD9" s="182">
        <v>167.32</v>
      </c>
      <c r="SSE9" s="296" t="s">
        <v>1531</v>
      </c>
      <c r="SSF9" s="544" t="s">
        <v>1530</v>
      </c>
      <c r="SSG9" s="544"/>
      <c r="SSH9" s="544"/>
      <c r="SSI9" s="544"/>
      <c r="SSJ9" s="297" t="s">
        <v>186</v>
      </c>
      <c r="SSK9" s="182">
        <v>1</v>
      </c>
      <c r="SSL9" s="182">
        <v>167.32</v>
      </c>
      <c r="SSM9" s="296" t="s">
        <v>1531</v>
      </c>
      <c r="SSN9" s="544" t="s">
        <v>1530</v>
      </c>
      <c r="SSO9" s="544"/>
      <c r="SSP9" s="544"/>
      <c r="SSQ9" s="544"/>
      <c r="SSR9" s="297" t="s">
        <v>186</v>
      </c>
      <c r="SSS9" s="182">
        <v>1</v>
      </c>
      <c r="SST9" s="182">
        <v>167.32</v>
      </c>
      <c r="SSU9" s="296" t="s">
        <v>1531</v>
      </c>
      <c r="SSV9" s="544" t="s">
        <v>1530</v>
      </c>
      <c r="SSW9" s="544"/>
      <c r="SSX9" s="544"/>
      <c r="SSY9" s="544"/>
      <c r="SSZ9" s="297" t="s">
        <v>186</v>
      </c>
      <c r="STA9" s="182">
        <v>1</v>
      </c>
      <c r="STB9" s="182">
        <v>167.32</v>
      </c>
      <c r="STC9" s="296" t="s">
        <v>1531</v>
      </c>
      <c r="STD9" s="544" t="s">
        <v>1530</v>
      </c>
      <c r="STE9" s="544"/>
      <c r="STF9" s="544"/>
      <c r="STG9" s="544"/>
      <c r="STH9" s="297" t="s">
        <v>186</v>
      </c>
      <c r="STI9" s="182">
        <v>1</v>
      </c>
      <c r="STJ9" s="182">
        <v>167.32</v>
      </c>
      <c r="STK9" s="296" t="s">
        <v>1531</v>
      </c>
      <c r="STL9" s="544" t="s">
        <v>1530</v>
      </c>
      <c r="STM9" s="544"/>
      <c r="STN9" s="544"/>
      <c r="STO9" s="544"/>
      <c r="STP9" s="297" t="s">
        <v>186</v>
      </c>
      <c r="STQ9" s="182">
        <v>1</v>
      </c>
      <c r="STR9" s="182">
        <v>167.32</v>
      </c>
      <c r="STS9" s="296" t="s">
        <v>1531</v>
      </c>
      <c r="STT9" s="544" t="s">
        <v>1530</v>
      </c>
      <c r="STU9" s="544"/>
      <c r="STV9" s="544"/>
      <c r="STW9" s="544"/>
      <c r="STX9" s="297" t="s">
        <v>186</v>
      </c>
      <c r="STY9" s="182">
        <v>1</v>
      </c>
      <c r="STZ9" s="182">
        <v>167.32</v>
      </c>
      <c r="SUA9" s="296" t="s">
        <v>1531</v>
      </c>
      <c r="SUB9" s="544" t="s">
        <v>1530</v>
      </c>
      <c r="SUC9" s="544"/>
      <c r="SUD9" s="544"/>
      <c r="SUE9" s="544"/>
      <c r="SUF9" s="297" t="s">
        <v>186</v>
      </c>
      <c r="SUG9" s="182">
        <v>1</v>
      </c>
      <c r="SUH9" s="182">
        <v>167.32</v>
      </c>
      <c r="SUI9" s="296" t="s">
        <v>1531</v>
      </c>
      <c r="SUJ9" s="544" t="s">
        <v>1530</v>
      </c>
      <c r="SUK9" s="544"/>
      <c r="SUL9" s="544"/>
      <c r="SUM9" s="544"/>
      <c r="SUN9" s="297" t="s">
        <v>186</v>
      </c>
      <c r="SUO9" s="182">
        <v>1</v>
      </c>
      <c r="SUP9" s="182">
        <v>167.32</v>
      </c>
      <c r="SUQ9" s="296" t="s">
        <v>1531</v>
      </c>
      <c r="SUR9" s="544" t="s">
        <v>1530</v>
      </c>
      <c r="SUS9" s="544"/>
      <c r="SUT9" s="544"/>
      <c r="SUU9" s="544"/>
      <c r="SUV9" s="297" t="s">
        <v>186</v>
      </c>
      <c r="SUW9" s="182">
        <v>1</v>
      </c>
      <c r="SUX9" s="182">
        <v>167.32</v>
      </c>
      <c r="SUY9" s="296" t="s">
        <v>1531</v>
      </c>
      <c r="SUZ9" s="544" t="s">
        <v>1530</v>
      </c>
      <c r="SVA9" s="544"/>
      <c r="SVB9" s="544"/>
      <c r="SVC9" s="544"/>
      <c r="SVD9" s="297" t="s">
        <v>186</v>
      </c>
      <c r="SVE9" s="182">
        <v>1</v>
      </c>
      <c r="SVF9" s="182">
        <v>167.32</v>
      </c>
      <c r="SVG9" s="296" t="s">
        <v>1531</v>
      </c>
      <c r="SVH9" s="544" t="s">
        <v>1530</v>
      </c>
      <c r="SVI9" s="544"/>
      <c r="SVJ9" s="544"/>
      <c r="SVK9" s="544"/>
      <c r="SVL9" s="297" t="s">
        <v>186</v>
      </c>
      <c r="SVM9" s="182">
        <v>1</v>
      </c>
      <c r="SVN9" s="182">
        <v>167.32</v>
      </c>
      <c r="SVO9" s="296" t="s">
        <v>1531</v>
      </c>
      <c r="SVP9" s="544" t="s">
        <v>1530</v>
      </c>
      <c r="SVQ9" s="544"/>
      <c r="SVR9" s="544"/>
      <c r="SVS9" s="544"/>
      <c r="SVT9" s="297" t="s">
        <v>186</v>
      </c>
      <c r="SVU9" s="182">
        <v>1</v>
      </c>
      <c r="SVV9" s="182">
        <v>167.32</v>
      </c>
      <c r="SVW9" s="296" t="s">
        <v>1531</v>
      </c>
      <c r="SVX9" s="544" t="s">
        <v>1530</v>
      </c>
      <c r="SVY9" s="544"/>
      <c r="SVZ9" s="544"/>
      <c r="SWA9" s="544"/>
      <c r="SWB9" s="297" t="s">
        <v>186</v>
      </c>
      <c r="SWC9" s="182">
        <v>1</v>
      </c>
      <c r="SWD9" s="182">
        <v>167.32</v>
      </c>
      <c r="SWE9" s="296" t="s">
        <v>1531</v>
      </c>
      <c r="SWF9" s="544" t="s">
        <v>1530</v>
      </c>
      <c r="SWG9" s="544"/>
      <c r="SWH9" s="544"/>
      <c r="SWI9" s="544"/>
      <c r="SWJ9" s="297" t="s">
        <v>186</v>
      </c>
      <c r="SWK9" s="182">
        <v>1</v>
      </c>
      <c r="SWL9" s="182">
        <v>167.32</v>
      </c>
      <c r="SWM9" s="296" t="s">
        <v>1531</v>
      </c>
      <c r="SWN9" s="544" t="s">
        <v>1530</v>
      </c>
      <c r="SWO9" s="544"/>
      <c r="SWP9" s="544"/>
      <c r="SWQ9" s="544"/>
      <c r="SWR9" s="297" t="s">
        <v>186</v>
      </c>
      <c r="SWS9" s="182">
        <v>1</v>
      </c>
      <c r="SWT9" s="182">
        <v>167.32</v>
      </c>
      <c r="SWU9" s="296" t="s">
        <v>1531</v>
      </c>
      <c r="SWV9" s="544" t="s">
        <v>1530</v>
      </c>
      <c r="SWW9" s="544"/>
      <c r="SWX9" s="544"/>
      <c r="SWY9" s="544"/>
      <c r="SWZ9" s="297" t="s">
        <v>186</v>
      </c>
      <c r="SXA9" s="182">
        <v>1</v>
      </c>
      <c r="SXB9" s="182">
        <v>167.32</v>
      </c>
      <c r="SXC9" s="296" t="s">
        <v>1531</v>
      </c>
      <c r="SXD9" s="544" t="s">
        <v>1530</v>
      </c>
      <c r="SXE9" s="544"/>
      <c r="SXF9" s="544"/>
      <c r="SXG9" s="544"/>
      <c r="SXH9" s="297" t="s">
        <v>186</v>
      </c>
      <c r="SXI9" s="182">
        <v>1</v>
      </c>
      <c r="SXJ9" s="182">
        <v>167.32</v>
      </c>
      <c r="SXK9" s="296" t="s">
        <v>1531</v>
      </c>
      <c r="SXL9" s="544" t="s">
        <v>1530</v>
      </c>
      <c r="SXM9" s="544"/>
      <c r="SXN9" s="544"/>
      <c r="SXO9" s="544"/>
      <c r="SXP9" s="297" t="s">
        <v>186</v>
      </c>
      <c r="SXQ9" s="182">
        <v>1</v>
      </c>
      <c r="SXR9" s="182">
        <v>167.32</v>
      </c>
      <c r="SXS9" s="296" t="s">
        <v>1531</v>
      </c>
      <c r="SXT9" s="544" t="s">
        <v>1530</v>
      </c>
      <c r="SXU9" s="544"/>
      <c r="SXV9" s="544"/>
      <c r="SXW9" s="544"/>
      <c r="SXX9" s="297" t="s">
        <v>186</v>
      </c>
      <c r="SXY9" s="182">
        <v>1</v>
      </c>
      <c r="SXZ9" s="182">
        <v>167.32</v>
      </c>
      <c r="SYA9" s="296" t="s">
        <v>1531</v>
      </c>
      <c r="SYB9" s="544" t="s">
        <v>1530</v>
      </c>
      <c r="SYC9" s="544"/>
      <c r="SYD9" s="544"/>
      <c r="SYE9" s="544"/>
      <c r="SYF9" s="297" t="s">
        <v>186</v>
      </c>
      <c r="SYG9" s="182">
        <v>1</v>
      </c>
      <c r="SYH9" s="182">
        <v>167.32</v>
      </c>
      <c r="SYI9" s="296" t="s">
        <v>1531</v>
      </c>
      <c r="SYJ9" s="544" t="s">
        <v>1530</v>
      </c>
      <c r="SYK9" s="544"/>
      <c r="SYL9" s="544"/>
      <c r="SYM9" s="544"/>
      <c r="SYN9" s="297" t="s">
        <v>186</v>
      </c>
      <c r="SYO9" s="182">
        <v>1</v>
      </c>
      <c r="SYP9" s="182">
        <v>167.32</v>
      </c>
      <c r="SYQ9" s="296" t="s">
        <v>1531</v>
      </c>
      <c r="SYR9" s="544" t="s">
        <v>1530</v>
      </c>
      <c r="SYS9" s="544"/>
      <c r="SYT9" s="544"/>
      <c r="SYU9" s="544"/>
      <c r="SYV9" s="297" t="s">
        <v>186</v>
      </c>
      <c r="SYW9" s="182">
        <v>1</v>
      </c>
      <c r="SYX9" s="182">
        <v>167.32</v>
      </c>
      <c r="SYY9" s="296" t="s">
        <v>1531</v>
      </c>
      <c r="SYZ9" s="544" t="s">
        <v>1530</v>
      </c>
      <c r="SZA9" s="544"/>
      <c r="SZB9" s="544"/>
      <c r="SZC9" s="544"/>
      <c r="SZD9" s="297" t="s">
        <v>186</v>
      </c>
      <c r="SZE9" s="182">
        <v>1</v>
      </c>
      <c r="SZF9" s="182">
        <v>167.32</v>
      </c>
      <c r="SZG9" s="296" t="s">
        <v>1531</v>
      </c>
      <c r="SZH9" s="544" t="s">
        <v>1530</v>
      </c>
      <c r="SZI9" s="544"/>
      <c r="SZJ9" s="544"/>
      <c r="SZK9" s="544"/>
      <c r="SZL9" s="297" t="s">
        <v>186</v>
      </c>
      <c r="SZM9" s="182">
        <v>1</v>
      </c>
      <c r="SZN9" s="182">
        <v>167.32</v>
      </c>
      <c r="SZO9" s="296" t="s">
        <v>1531</v>
      </c>
      <c r="SZP9" s="544" t="s">
        <v>1530</v>
      </c>
      <c r="SZQ9" s="544"/>
      <c r="SZR9" s="544"/>
      <c r="SZS9" s="544"/>
      <c r="SZT9" s="297" t="s">
        <v>186</v>
      </c>
      <c r="SZU9" s="182">
        <v>1</v>
      </c>
      <c r="SZV9" s="182">
        <v>167.32</v>
      </c>
      <c r="SZW9" s="296" t="s">
        <v>1531</v>
      </c>
      <c r="SZX9" s="544" t="s">
        <v>1530</v>
      </c>
      <c r="SZY9" s="544"/>
      <c r="SZZ9" s="544"/>
      <c r="TAA9" s="544"/>
      <c r="TAB9" s="297" t="s">
        <v>186</v>
      </c>
      <c r="TAC9" s="182">
        <v>1</v>
      </c>
      <c r="TAD9" s="182">
        <v>167.32</v>
      </c>
      <c r="TAE9" s="296" t="s">
        <v>1531</v>
      </c>
      <c r="TAF9" s="544" t="s">
        <v>1530</v>
      </c>
      <c r="TAG9" s="544"/>
      <c r="TAH9" s="544"/>
      <c r="TAI9" s="544"/>
      <c r="TAJ9" s="297" t="s">
        <v>186</v>
      </c>
      <c r="TAK9" s="182">
        <v>1</v>
      </c>
      <c r="TAL9" s="182">
        <v>167.32</v>
      </c>
      <c r="TAM9" s="296" t="s">
        <v>1531</v>
      </c>
      <c r="TAN9" s="544" t="s">
        <v>1530</v>
      </c>
      <c r="TAO9" s="544"/>
      <c r="TAP9" s="544"/>
      <c r="TAQ9" s="544"/>
      <c r="TAR9" s="297" t="s">
        <v>186</v>
      </c>
      <c r="TAS9" s="182">
        <v>1</v>
      </c>
      <c r="TAT9" s="182">
        <v>167.32</v>
      </c>
      <c r="TAU9" s="296" t="s">
        <v>1531</v>
      </c>
      <c r="TAV9" s="544" t="s">
        <v>1530</v>
      </c>
      <c r="TAW9" s="544"/>
      <c r="TAX9" s="544"/>
      <c r="TAY9" s="544"/>
      <c r="TAZ9" s="297" t="s">
        <v>186</v>
      </c>
      <c r="TBA9" s="182">
        <v>1</v>
      </c>
      <c r="TBB9" s="182">
        <v>167.32</v>
      </c>
      <c r="TBC9" s="296" t="s">
        <v>1531</v>
      </c>
      <c r="TBD9" s="544" t="s">
        <v>1530</v>
      </c>
      <c r="TBE9" s="544"/>
      <c r="TBF9" s="544"/>
      <c r="TBG9" s="544"/>
      <c r="TBH9" s="297" t="s">
        <v>186</v>
      </c>
      <c r="TBI9" s="182">
        <v>1</v>
      </c>
      <c r="TBJ9" s="182">
        <v>167.32</v>
      </c>
      <c r="TBK9" s="296" t="s">
        <v>1531</v>
      </c>
      <c r="TBL9" s="544" t="s">
        <v>1530</v>
      </c>
      <c r="TBM9" s="544"/>
      <c r="TBN9" s="544"/>
      <c r="TBO9" s="544"/>
      <c r="TBP9" s="297" t="s">
        <v>186</v>
      </c>
      <c r="TBQ9" s="182">
        <v>1</v>
      </c>
      <c r="TBR9" s="182">
        <v>167.32</v>
      </c>
      <c r="TBS9" s="296" t="s">
        <v>1531</v>
      </c>
      <c r="TBT9" s="544" t="s">
        <v>1530</v>
      </c>
      <c r="TBU9" s="544"/>
      <c r="TBV9" s="544"/>
      <c r="TBW9" s="544"/>
      <c r="TBX9" s="297" t="s">
        <v>186</v>
      </c>
      <c r="TBY9" s="182">
        <v>1</v>
      </c>
      <c r="TBZ9" s="182">
        <v>167.32</v>
      </c>
      <c r="TCA9" s="296" t="s">
        <v>1531</v>
      </c>
      <c r="TCB9" s="544" t="s">
        <v>1530</v>
      </c>
      <c r="TCC9" s="544"/>
      <c r="TCD9" s="544"/>
      <c r="TCE9" s="544"/>
      <c r="TCF9" s="297" t="s">
        <v>186</v>
      </c>
      <c r="TCG9" s="182">
        <v>1</v>
      </c>
      <c r="TCH9" s="182">
        <v>167.32</v>
      </c>
      <c r="TCI9" s="296" t="s">
        <v>1531</v>
      </c>
      <c r="TCJ9" s="544" t="s">
        <v>1530</v>
      </c>
      <c r="TCK9" s="544"/>
      <c r="TCL9" s="544"/>
      <c r="TCM9" s="544"/>
      <c r="TCN9" s="297" t="s">
        <v>186</v>
      </c>
      <c r="TCO9" s="182">
        <v>1</v>
      </c>
      <c r="TCP9" s="182">
        <v>167.32</v>
      </c>
      <c r="TCQ9" s="296" t="s">
        <v>1531</v>
      </c>
      <c r="TCR9" s="544" t="s">
        <v>1530</v>
      </c>
      <c r="TCS9" s="544"/>
      <c r="TCT9" s="544"/>
      <c r="TCU9" s="544"/>
      <c r="TCV9" s="297" t="s">
        <v>186</v>
      </c>
      <c r="TCW9" s="182">
        <v>1</v>
      </c>
      <c r="TCX9" s="182">
        <v>167.32</v>
      </c>
      <c r="TCY9" s="296" t="s">
        <v>1531</v>
      </c>
      <c r="TCZ9" s="544" t="s">
        <v>1530</v>
      </c>
      <c r="TDA9" s="544"/>
      <c r="TDB9" s="544"/>
      <c r="TDC9" s="544"/>
      <c r="TDD9" s="297" t="s">
        <v>186</v>
      </c>
      <c r="TDE9" s="182">
        <v>1</v>
      </c>
      <c r="TDF9" s="182">
        <v>167.32</v>
      </c>
      <c r="TDG9" s="296" t="s">
        <v>1531</v>
      </c>
      <c r="TDH9" s="544" t="s">
        <v>1530</v>
      </c>
      <c r="TDI9" s="544"/>
      <c r="TDJ9" s="544"/>
      <c r="TDK9" s="544"/>
      <c r="TDL9" s="297" t="s">
        <v>186</v>
      </c>
      <c r="TDM9" s="182">
        <v>1</v>
      </c>
      <c r="TDN9" s="182">
        <v>167.32</v>
      </c>
      <c r="TDO9" s="296" t="s">
        <v>1531</v>
      </c>
      <c r="TDP9" s="544" t="s">
        <v>1530</v>
      </c>
      <c r="TDQ9" s="544"/>
      <c r="TDR9" s="544"/>
      <c r="TDS9" s="544"/>
      <c r="TDT9" s="297" t="s">
        <v>186</v>
      </c>
      <c r="TDU9" s="182">
        <v>1</v>
      </c>
      <c r="TDV9" s="182">
        <v>167.32</v>
      </c>
      <c r="TDW9" s="296" t="s">
        <v>1531</v>
      </c>
      <c r="TDX9" s="544" t="s">
        <v>1530</v>
      </c>
      <c r="TDY9" s="544"/>
      <c r="TDZ9" s="544"/>
      <c r="TEA9" s="544"/>
      <c r="TEB9" s="297" t="s">
        <v>186</v>
      </c>
      <c r="TEC9" s="182">
        <v>1</v>
      </c>
      <c r="TED9" s="182">
        <v>167.32</v>
      </c>
      <c r="TEE9" s="296" t="s">
        <v>1531</v>
      </c>
      <c r="TEF9" s="544" t="s">
        <v>1530</v>
      </c>
      <c r="TEG9" s="544"/>
      <c r="TEH9" s="544"/>
      <c r="TEI9" s="544"/>
      <c r="TEJ9" s="297" t="s">
        <v>186</v>
      </c>
      <c r="TEK9" s="182">
        <v>1</v>
      </c>
      <c r="TEL9" s="182">
        <v>167.32</v>
      </c>
      <c r="TEM9" s="296" t="s">
        <v>1531</v>
      </c>
      <c r="TEN9" s="544" t="s">
        <v>1530</v>
      </c>
      <c r="TEO9" s="544"/>
      <c r="TEP9" s="544"/>
      <c r="TEQ9" s="544"/>
      <c r="TER9" s="297" t="s">
        <v>186</v>
      </c>
      <c r="TES9" s="182">
        <v>1</v>
      </c>
      <c r="TET9" s="182">
        <v>167.32</v>
      </c>
      <c r="TEU9" s="296" t="s">
        <v>1531</v>
      </c>
      <c r="TEV9" s="544" t="s">
        <v>1530</v>
      </c>
      <c r="TEW9" s="544"/>
      <c r="TEX9" s="544"/>
      <c r="TEY9" s="544"/>
      <c r="TEZ9" s="297" t="s">
        <v>186</v>
      </c>
      <c r="TFA9" s="182">
        <v>1</v>
      </c>
      <c r="TFB9" s="182">
        <v>167.32</v>
      </c>
      <c r="TFC9" s="296" t="s">
        <v>1531</v>
      </c>
      <c r="TFD9" s="544" t="s">
        <v>1530</v>
      </c>
      <c r="TFE9" s="544"/>
      <c r="TFF9" s="544"/>
      <c r="TFG9" s="544"/>
      <c r="TFH9" s="297" t="s">
        <v>186</v>
      </c>
      <c r="TFI9" s="182">
        <v>1</v>
      </c>
      <c r="TFJ9" s="182">
        <v>167.32</v>
      </c>
      <c r="TFK9" s="296" t="s">
        <v>1531</v>
      </c>
      <c r="TFL9" s="544" t="s">
        <v>1530</v>
      </c>
      <c r="TFM9" s="544"/>
      <c r="TFN9" s="544"/>
      <c r="TFO9" s="544"/>
      <c r="TFP9" s="297" t="s">
        <v>186</v>
      </c>
      <c r="TFQ9" s="182">
        <v>1</v>
      </c>
      <c r="TFR9" s="182">
        <v>167.32</v>
      </c>
      <c r="TFS9" s="296" t="s">
        <v>1531</v>
      </c>
      <c r="TFT9" s="544" t="s">
        <v>1530</v>
      </c>
      <c r="TFU9" s="544"/>
      <c r="TFV9" s="544"/>
      <c r="TFW9" s="544"/>
      <c r="TFX9" s="297" t="s">
        <v>186</v>
      </c>
      <c r="TFY9" s="182">
        <v>1</v>
      </c>
      <c r="TFZ9" s="182">
        <v>167.32</v>
      </c>
      <c r="TGA9" s="296" t="s">
        <v>1531</v>
      </c>
      <c r="TGB9" s="544" t="s">
        <v>1530</v>
      </c>
      <c r="TGC9" s="544"/>
      <c r="TGD9" s="544"/>
      <c r="TGE9" s="544"/>
      <c r="TGF9" s="297" t="s">
        <v>186</v>
      </c>
      <c r="TGG9" s="182">
        <v>1</v>
      </c>
      <c r="TGH9" s="182">
        <v>167.32</v>
      </c>
      <c r="TGI9" s="296" t="s">
        <v>1531</v>
      </c>
      <c r="TGJ9" s="544" t="s">
        <v>1530</v>
      </c>
      <c r="TGK9" s="544"/>
      <c r="TGL9" s="544"/>
      <c r="TGM9" s="544"/>
      <c r="TGN9" s="297" t="s">
        <v>186</v>
      </c>
      <c r="TGO9" s="182">
        <v>1</v>
      </c>
      <c r="TGP9" s="182">
        <v>167.32</v>
      </c>
      <c r="TGQ9" s="296" t="s">
        <v>1531</v>
      </c>
      <c r="TGR9" s="544" t="s">
        <v>1530</v>
      </c>
      <c r="TGS9" s="544"/>
      <c r="TGT9" s="544"/>
      <c r="TGU9" s="544"/>
      <c r="TGV9" s="297" t="s">
        <v>186</v>
      </c>
      <c r="TGW9" s="182">
        <v>1</v>
      </c>
      <c r="TGX9" s="182">
        <v>167.32</v>
      </c>
      <c r="TGY9" s="296" t="s">
        <v>1531</v>
      </c>
      <c r="TGZ9" s="544" t="s">
        <v>1530</v>
      </c>
      <c r="THA9" s="544"/>
      <c r="THB9" s="544"/>
      <c r="THC9" s="544"/>
      <c r="THD9" s="297" t="s">
        <v>186</v>
      </c>
      <c r="THE9" s="182">
        <v>1</v>
      </c>
      <c r="THF9" s="182">
        <v>167.32</v>
      </c>
      <c r="THG9" s="296" t="s">
        <v>1531</v>
      </c>
      <c r="THH9" s="544" t="s">
        <v>1530</v>
      </c>
      <c r="THI9" s="544"/>
      <c r="THJ9" s="544"/>
      <c r="THK9" s="544"/>
      <c r="THL9" s="297" t="s">
        <v>186</v>
      </c>
      <c r="THM9" s="182">
        <v>1</v>
      </c>
      <c r="THN9" s="182">
        <v>167.32</v>
      </c>
      <c r="THO9" s="296" t="s">
        <v>1531</v>
      </c>
      <c r="THP9" s="544" t="s">
        <v>1530</v>
      </c>
      <c r="THQ9" s="544"/>
      <c r="THR9" s="544"/>
      <c r="THS9" s="544"/>
      <c r="THT9" s="297" t="s">
        <v>186</v>
      </c>
      <c r="THU9" s="182">
        <v>1</v>
      </c>
      <c r="THV9" s="182">
        <v>167.32</v>
      </c>
      <c r="THW9" s="296" t="s">
        <v>1531</v>
      </c>
      <c r="THX9" s="544" t="s">
        <v>1530</v>
      </c>
      <c r="THY9" s="544"/>
      <c r="THZ9" s="544"/>
      <c r="TIA9" s="544"/>
      <c r="TIB9" s="297" t="s">
        <v>186</v>
      </c>
      <c r="TIC9" s="182">
        <v>1</v>
      </c>
      <c r="TID9" s="182">
        <v>167.32</v>
      </c>
      <c r="TIE9" s="296" t="s">
        <v>1531</v>
      </c>
      <c r="TIF9" s="544" t="s">
        <v>1530</v>
      </c>
      <c r="TIG9" s="544"/>
      <c r="TIH9" s="544"/>
      <c r="TII9" s="544"/>
      <c r="TIJ9" s="297" t="s">
        <v>186</v>
      </c>
      <c r="TIK9" s="182">
        <v>1</v>
      </c>
      <c r="TIL9" s="182">
        <v>167.32</v>
      </c>
      <c r="TIM9" s="296" t="s">
        <v>1531</v>
      </c>
      <c r="TIN9" s="544" t="s">
        <v>1530</v>
      </c>
      <c r="TIO9" s="544"/>
      <c r="TIP9" s="544"/>
      <c r="TIQ9" s="544"/>
      <c r="TIR9" s="297" t="s">
        <v>186</v>
      </c>
      <c r="TIS9" s="182">
        <v>1</v>
      </c>
      <c r="TIT9" s="182">
        <v>167.32</v>
      </c>
      <c r="TIU9" s="296" t="s">
        <v>1531</v>
      </c>
      <c r="TIV9" s="544" t="s">
        <v>1530</v>
      </c>
      <c r="TIW9" s="544"/>
      <c r="TIX9" s="544"/>
      <c r="TIY9" s="544"/>
      <c r="TIZ9" s="297" t="s">
        <v>186</v>
      </c>
      <c r="TJA9" s="182">
        <v>1</v>
      </c>
      <c r="TJB9" s="182">
        <v>167.32</v>
      </c>
      <c r="TJC9" s="296" t="s">
        <v>1531</v>
      </c>
      <c r="TJD9" s="544" t="s">
        <v>1530</v>
      </c>
      <c r="TJE9" s="544"/>
      <c r="TJF9" s="544"/>
      <c r="TJG9" s="544"/>
      <c r="TJH9" s="297" t="s">
        <v>186</v>
      </c>
      <c r="TJI9" s="182">
        <v>1</v>
      </c>
      <c r="TJJ9" s="182">
        <v>167.32</v>
      </c>
      <c r="TJK9" s="296" t="s">
        <v>1531</v>
      </c>
      <c r="TJL9" s="544" t="s">
        <v>1530</v>
      </c>
      <c r="TJM9" s="544"/>
      <c r="TJN9" s="544"/>
      <c r="TJO9" s="544"/>
      <c r="TJP9" s="297" t="s">
        <v>186</v>
      </c>
      <c r="TJQ9" s="182">
        <v>1</v>
      </c>
      <c r="TJR9" s="182">
        <v>167.32</v>
      </c>
      <c r="TJS9" s="296" t="s">
        <v>1531</v>
      </c>
      <c r="TJT9" s="544" t="s">
        <v>1530</v>
      </c>
      <c r="TJU9" s="544"/>
      <c r="TJV9" s="544"/>
      <c r="TJW9" s="544"/>
      <c r="TJX9" s="297" t="s">
        <v>186</v>
      </c>
      <c r="TJY9" s="182">
        <v>1</v>
      </c>
      <c r="TJZ9" s="182">
        <v>167.32</v>
      </c>
      <c r="TKA9" s="296" t="s">
        <v>1531</v>
      </c>
      <c r="TKB9" s="544" t="s">
        <v>1530</v>
      </c>
      <c r="TKC9" s="544"/>
      <c r="TKD9" s="544"/>
      <c r="TKE9" s="544"/>
      <c r="TKF9" s="297" t="s">
        <v>186</v>
      </c>
      <c r="TKG9" s="182">
        <v>1</v>
      </c>
      <c r="TKH9" s="182">
        <v>167.32</v>
      </c>
      <c r="TKI9" s="296" t="s">
        <v>1531</v>
      </c>
      <c r="TKJ9" s="544" t="s">
        <v>1530</v>
      </c>
      <c r="TKK9" s="544"/>
      <c r="TKL9" s="544"/>
      <c r="TKM9" s="544"/>
      <c r="TKN9" s="297" t="s">
        <v>186</v>
      </c>
      <c r="TKO9" s="182">
        <v>1</v>
      </c>
      <c r="TKP9" s="182">
        <v>167.32</v>
      </c>
      <c r="TKQ9" s="296" t="s">
        <v>1531</v>
      </c>
      <c r="TKR9" s="544" t="s">
        <v>1530</v>
      </c>
      <c r="TKS9" s="544"/>
      <c r="TKT9" s="544"/>
      <c r="TKU9" s="544"/>
      <c r="TKV9" s="297" t="s">
        <v>186</v>
      </c>
      <c r="TKW9" s="182">
        <v>1</v>
      </c>
      <c r="TKX9" s="182">
        <v>167.32</v>
      </c>
      <c r="TKY9" s="296" t="s">
        <v>1531</v>
      </c>
      <c r="TKZ9" s="544" t="s">
        <v>1530</v>
      </c>
      <c r="TLA9" s="544"/>
      <c r="TLB9" s="544"/>
      <c r="TLC9" s="544"/>
      <c r="TLD9" s="297" t="s">
        <v>186</v>
      </c>
      <c r="TLE9" s="182">
        <v>1</v>
      </c>
      <c r="TLF9" s="182">
        <v>167.32</v>
      </c>
      <c r="TLG9" s="296" t="s">
        <v>1531</v>
      </c>
      <c r="TLH9" s="544" t="s">
        <v>1530</v>
      </c>
      <c r="TLI9" s="544"/>
      <c r="TLJ9" s="544"/>
      <c r="TLK9" s="544"/>
      <c r="TLL9" s="297" t="s">
        <v>186</v>
      </c>
      <c r="TLM9" s="182">
        <v>1</v>
      </c>
      <c r="TLN9" s="182">
        <v>167.32</v>
      </c>
      <c r="TLO9" s="296" t="s">
        <v>1531</v>
      </c>
      <c r="TLP9" s="544" t="s">
        <v>1530</v>
      </c>
      <c r="TLQ9" s="544"/>
      <c r="TLR9" s="544"/>
      <c r="TLS9" s="544"/>
      <c r="TLT9" s="297" t="s">
        <v>186</v>
      </c>
      <c r="TLU9" s="182">
        <v>1</v>
      </c>
      <c r="TLV9" s="182">
        <v>167.32</v>
      </c>
      <c r="TLW9" s="296" t="s">
        <v>1531</v>
      </c>
      <c r="TLX9" s="544" t="s">
        <v>1530</v>
      </c>
      <c r="TLY9" s="544"/>
      <c r="TLZ9" s="544"/>
      <c r="TMA9" s="544"/>
      <c r="TMB9" s="297" t="s">
        <v>186</v>
      </c>
      <c r="TMC9" s="182">
        <v>1</v>
      </c>
      <c r="TMD9" s="182">
        <v>167.32</v>
      </c>
      <c r="TME9" s="296" t="s">
        <v>1531</v>
      </c>
      <c r="TMF9" s="544" t="s">
        <v>1530</v>
      </c>
      <c r="TMG9" s="544"/>
      <c r="TMH9" s="544"/>
      <c r="TMI9" s="544"/>
      <c r="TMJ9" s="297" t="s">
        <v>186</v>
      </c>
      <c r="TMK9" s="182">
        <v>1</v>
      </c>
      <c r="TML9" s="182">
        <v>167.32</v>
      </c>
      <c r="TMM9" s="296" t="s">
        <v>1531</v>
      </c>
      <c r="TMN9" s="544" t="s">
        <v>1530</v>
      </c>
      <c r="TMO9" s="544"/>
      <c r="TMP9" s="544"/>
      <c r="TMQ9" s="544"/>
      <c r="TMR9" s="297" t="s">
        <v>186</v>
      </c>
      <c r="TMS9" s="182">
        <v>1</v>
      </c>
      <c r="TMT9" s="182">
        <v>167.32</v>
      </c>
      <c r="TMU9" s="296" t="s">
        <v>1531</v>
      </c>
      <c r="TMV9" s="544" t="s">
        <v>1530</v>
      </c>
      <c r="TMW9" s="544"/>
      <c r="TMX9" s="544"/>
      <c r="TMY9" s="544"/>
      <c r="TMZ9" s="297" t="s">
        <v>186</v>
      </c>
      <c r="TNA9" s="182">
        <v>1</v>
      </c>
      <c r="TNB9" s="182">
        <v>167.32</v>
      </c>
      <c r="TNC9" s="296" t="s">
        <v>1531</v>
      </c>
      <c r="TND9" s="544" t="s">
        <v>1530</v>
      </c>
      <c r="TNE9" s="544"/>
      <c r="TNF9" s="544"/>
      <c r="TNG9" s="544"/>
      <c r="TNH9" s="297" t="s">
        <v>186</v>
      </c>
      <c r="TNI9" s="182">
        <v>1</v>
      </c>
      <c r="TNJ9" s="182">
        <v>167.32</v>
      </c>
      <c r="TNK9" s="296" t="s">
        <v>1531</v>
      </c>
      <c r="TNL9" s="544" t="s">
        <v>1530</v>
      </c>
      <c r="TNM9" s="544"/>
      <c r="TNN9" s="544"/>
      <c r="TNO9" s="544"/>
      <c r="TNP9" s="297" t="s">
        <v>186</v>
      </c>
      <c r="TNQ9" s="182">
        <v>1</v>
      </c>
      <c r="TNR9" s="182">
        <v>167.32</v>
      </c>
      <c r="TNS9" s="296" t="s">
        <v>1531</v>
      </c>
      <c r="TNT9" s="544" t="s">
        <v>1530</v>
      </c>
      <c r="TNU9" s="544"/>
      <c r="TNV9" s="544"/>
      <c r="TNW9" s="544"/>
      <c r="TNX9" s="297" t="s">
        <v>186</v>
      </c>
      <c r="TNY9" s="182">
        <v>1</v>
      </c>
      <c r="TNZ9" s="182">
        <v>167.32</v>
      </c>
      <c r="TOA9" s="296" t="s">
        <v>1531</v>
      </c>
      <c r="TOB9" s="544" t="s">
        <v>1530</v>
      </c>
      <c r="TOC9" s="544"/>
      <c r="TOD9" s="544"/>
      <c r="TOE9" s="544"/>
      <c r="TOF9" s="297" t="s">
        <v>186</v>
      </c>
      <c r="TOG9" s="182">
        <v>1</v>
      </c>
      <c r="TOH9" s="182">
        <v>167.32</v>
      </c>
      <c r="TOI9" s="296" t="s">
        <v>1531</v>
      </c>
      <c r="TOJ9" s="544" t="s">
        <v>1530</v>
      </c>
      <c r="TOK9" s="544"/>
      <c r="TOL9" s="544"/>
      <c r="TOM9" s="544"/>
      <c r="TON9" s="297" t="s">
        <v>186</v>
      </c>
      <c r="TOO9" s="182">
        <v>1</v>
      </c>
      <c r="TOP9" s="182">
        <v>167.32</v>
      </c>
      <c r="TOQ9" s="296" t="s">
        <v>1531</v>
      </c>
      <c r="TOR9" s="544" t="s">
        <v>1530</v>
      </c>
      <c r="TOS9" s="544"/>
      <c r="TOT9" s="544"/>
      <c r="TOU9" s="544"/>
      <c r="TOV9" s="297" t="s">
        <v>186</v>
      </c>
      <c r="TOW9" s="182">
        <v>1</v>
      </c>
      <c r="TOX9" s="182">
        <v>167.32</v>
      </c>
      <c r="TOY9" s="296" t="s">
        <v>1531</v>
      </c>
      <c r="TOZ9" s="544" t="s">
        <v>1530</v>
      </c>
      <c r="TPA9" s="544"/>
      <c r="TPB9" s="544"/>
      <c r="TPC9" s="544"/>
      <c r="TPD9" s="297" t="s">
        <v>186</v>
      </c>
      <c r="TPE9" s="182">
        <v>1</v>
      </c>
      <c r="TPF9" s="182">
        <v>167.32</v>
      </c>
      <c r="TPG9" s="296" t="s">
        <v>1531</v>
      </c>
      <c r="TPH9" s="544" t="s">
        <v>1530</v>
      </c>
      <c r="TPI9" s="544"/>
      <c r="TPJ9" s="544"/>
      <c r="TPK9" s="544"/>
      <c r="TPL9" s="297" t="s">
        <v>186</v>
      </c>
      <c r="TPM9" s="182">
        <v>1</v>
      </c>
      <c r="TPN9" s="182">
        <v>167.32</v>
      </c>
      <c r="TPO9" s="296" t="s">
        <v>1531</v>
      </c>
      <c r="TPP9" s="544" t="s">
        <v>1530</v>
      </c>
      <c r="TPQ9" s="544"/>
      <c r="TPR9" s="544"/>
      <c r="TPS9" s="544"/>
      <c r="TPT9" s="297" t="s">
        <v>186</v>
      </c>
      <c r="TPU9" s="182">
        <v>1</v>
      </c>
      <c r="TPV9" s="182">
        <v>167.32</v>
      </c>
      <c r="TPW9" s="296" t="s">
        <v>1531</v>
      </c>
      <c r="TPX9" s="544" t="s">
        <v>1530</v>
      </c>
      <c r="TPY9" s="544"/>
      <c r="TPZ9" s="544"/>
      <c r="TQA9" s="544"/>
      <c r="TQB9" s="297" t="s">
        <v>186</v>
      </c>
      <c r="TQC9" s="182">
        <v>1</v>
      </c>
      <c r="TQD9" s="182">
        <v>167.32</v>
      </c>
      <c r="TQE9" s="296" t="s">
        <v>1531</v>
      </c>
      <c r="TQF9" s="544" t="s">
        <v>1530</v>
      </c>
      <c r="TQG9" s="544"/>
      <c r="TQH9" s="544"/>
      <c r="TQI9" s="544"/>
      <c r="TQJ9" s="297" t="s">
        <v>186</v>
      </c>
      <c r="TQK9" s="182">
        <v>1</v>
      </c>
      <c r="TQL9" s="182">
        <v>167.32</v>
      </c>
      <c r="TQM9" s="296" t="s">
        <v>1531</v>
      </c>
      <c r="TQN9" s="544" t="s">
        <v>1530</v>
      </c>
      <c r="TQO9" s="544"/>
      <c r="TQP9" s="544"/>
      <c r="TQQ9" s="544"/>
      <c r="TQR9" s="297" t="s">
        <v>186</v>
      </c>
      <c r="TQS9" s="182">
        <v>1</v>
      </c>
      <c r="TQT9" s="182">
        <v>167.32</v>
      </c>
      <c r="TQU9" s="296" t="s">
        <v>1531</v>
      </c>
      <c r="TQV9" s="544" t="s">
        <v>1530</v>
      </c>
      <c r="TQW9" s="544"/>
      <c r="TQX9" s="544"/>
      <c r="TQY9" s="544"/>
      <c r="TQZ9" s="297" t="s">
        <v>186</v>
      </c>
      <c r="TRA9" s="182">
        <v>1</v>
      </c>
      <c r="TRB9" s="182">
        <v>167.32</v>
      </c>
      <c r="TRC9" s="296" t="s">
        <v>1531</v>
      </c>
      <c r="TRD9" s="544" t="s">
        <v>1530</v>
      </c>
      <c r="TRE9" s="544"/>
      <c r="TRF9" s="544"/>
      <c r="TRG9" s="544"/>
      <c r="TRH9" s="297" t="s">
        <v>186</v>
      </c>
      <c r="TRI9" s="182">
        <v>1</v>
      </c>
      <c r="TRJ9" s="182">
        <v>167.32</v>
      </c>
      <c r="TRK9" s="296" t="s">
        <v>1531</v>
      </c>
      <c r="TRL9" s="544" t="s">
        <v>1530</v>
      </c>
      <c r="TRM9" s="544"/>
      <c r="TRN9" s="544"/>
      <c r="TRO9" s="544"/>
      <c r="TRP9" s="297" t="s">
        <v>186</v>
      </c>
      <c r="TRQ9" s="182">
        <v>1</v>
      </c>
      <c r="TRR9" s="182">
        <v>167.32</v>
      </c>
      <c r="TRS9" s="296" t="s">
        <v>1531</v>
      </c>
      <c r="TRT9" s="544" t="s">
        <v>1530</v>
      </c>
      <c r="TRU9" s="544"/>
      <c r="TRV9" s="544"/>
      <c r="TRW9" s="544"/>
      <c r="TRX9" s="297" t="s">
        <v>186</v>
      </c>
      <c r="TRY9" s="182">
        <v>1</v>
      </c>
      <c r="TRZ9" s="182">
        <v>167.32</v>
      </c>
      <c r="TSA9" s="296" t="s">
        <v>1531</v>
      </c>
      <c r="TSB9" s="544" t="s">
        <v>1530</v>
      </c>
      <c r="TSC9" s="544"/>
      <c r="TSD9" s="544"/>
      <c r="TSE9" s="544"/>
      <c r="TSF9" s="297" t="s">
        <v>186</v>
      </c>
      <c r="TSG9" s="182">
        <v>1</v>
      </c>
      <c r="TSH9" s="182">
        <v>167.32</v>
      </c>
      <c r="TSI9" s="296" t="s">
        <v>1531</v>
      </c>
      <c r="TSJ9" s="544" t="s">
        <v>1530</v>
      </c>
      <c r="TSK9" s="544"/>
      <c r="TSL9" s="544"/>
      <c r="TSM9" s="544"/>
      <c r="TSN9" s="297" t="s">
        <v>186</v>
      </c>
      <c r="TSO9" s="182">
        <v>1</v>
      </c>
      <c r="TSP9" s="182">
        <v>167.32</v>
      </c>
      <c r="TSQ9" s="296" t="s">
        <v>1531</v>
      </c>
      <c r="TSR9" s="544" t="s">
        <v>1530</v>
      </c>
      <c r="TSS9" s="544"/>
      <c r="TST9" s="544"/>
      <c r="TSU9" s="544"/>
      <c r="TSV9" s="297" t="s">
        <v>186</v>
      </c>
      <c r="TSW9" s="182">
        <v>1</v>
      </c>
      <c r="TSX9" s="182">
        <v>167.32</v>
      </c>
      <c r="TSY9" s="296" t="s">
        <v>1531</v>
      </c>
      <c r="TSZ9" s="544" t="s">
        <v>1530</v>
      </c>
      <c r="TTA9" s="544"/>
      <c r="TTB9" s="544"/>
      <c r="TTC9" s="544"/>
      <c r="TTD9" s="297" t="s">
        <v>186</v>
      </c>
      <c r="TTE9" s="182">
        <v>1</v>
      </c>
      <c r="TTF9" s="182">
        <v>167.32</v>
      </c>
      <c r="TTG9" s="296" t="s">
        <v>1531</v>
      </c>
      <c r="TTH9" s="544" t="s">
        <v>1530</v>
      </c>
      <c r="TTI9" s="544"/>
      <c r="TTJ9" s="544"/>
      <c r="TTK9" s="544"/>
      <c r="TTL9" s="297" t="s">
        <v>186</v>
      </c>
      <c r="TTM9" s="182">
        <v>1</v>
      </c>
      <c r="TTN9" s="182">
        <v>167.32</v>
      </c>
      <c r="TTO9" s="296" t="s">
        <v>1531</v>
      </c>
      <c r="TTP9" s="544" t="s">
        <v>1530</v>
      </c>
      <c r="TTQ9" s="544"/>
      <c r="TTR9" s="544"/>
      <c r="TTS9" s="544"/>
      <c r="TTT9" s="297" t="s">
        <v>186</v>
      </c>
      <c r="TTU9" s="182">
        <v>1</v>
      </c>
      <c r="TTV9" s="182">
        <v>167.32</v>
      </c>
      <c r="TTW9" s="296" t="s">
        <v>1531</v>
      </c>
      <c r="TTX9" s="544" t="s">
        <v>1530</v>
      </c>
      <c r="TTY9" s="544"/>
      <c r="TTZ9" s="544"/>
      <c r="TUA9" s="544"/>
      <c r="TUB9" s="297" t="s">
        <v>186</v>
      </c>
      <c r="TUC9" s="182">
        <v>1</v>
      </c>
      <c r="TUD9" s="182">
        <v>167.32</v>
      </c>
      <c r="TUE9" s="296" t="s">
        <v>1531</v>
      </c>
      <c r="TUF9" s="544" t="s">
        <v>1530</v>
      </c>
      <c r="TUG9" s="544"/>
      <c r="TUH9" s="544"/>
      <c r="TUI9" s="544"/>
      <c r="TUJ9" s="297" t="s">
        <v>186</v>
      </c>
      <c r="TUK9" s="182">
        <v>1</v>
      </c>
      <c r="TUL9" s="182">
        <v>167.32</v>
      </c>
      <c r="TUM9" s="296" t="s">
        <v>1531</v>
      </c>
      <c r="TUN9" s="544" t="s">
        <v>1530</v>
      </c>
      <c r="TUO9" s="544"/>
      <c r="TUP9" s="544"/>
      <c r="TUQ9" s="544"/>
      <c r="TUR9" s="297" t="s">
        <v>186</v>
      </c>
      <c r="TUS9" s="182">
        <v>1</v>
      </c>
      <c r="TUT9" s="182">
        <v>167.32</v>
      </c>
      <c r="TUU9" s="296" t="s">
        <v>1531</v>
      </c>
      <c r="TUV9" s="544" t="s">
        <v>1530</v>
      </c>
      <c r="TUW9" s="544"/>
      <c r="TUX9" s="544"/>
      <c r="TUY9" s="544"/>
      <c r="TUZ9" s="297" t="s">
        <v>186</v>
      </c>
      <c r="TVA9" s="182">
        <v>1</v>
      </c>
      <c r="TVB9" s="182">
        <v>167.32</v>
      </c>
      <c r="TVC9" s="296" t="s">
        <v>1531</v>
      </c>
      <c r="TVD9" s="544" t="s">
        <v>1530</v>
      </c>
      <c r="TVE9" s="544"/>
      <c r="TVF9" s="544"/>
      <c r="TVG9" s="544"/>
      <c r="TVH9" s="297" t="s">
        <v>186</v>
      </c>
      <c r="TVI9" s="182">
        <v>1</v>
      </c>
      <c r="TVJ9" s="182">
        <v>167.32</v>
      </c>
      <c r="TVK9" s="296" t="s">
        <v>1531</v>
      </c>
      <c r="TVL9" s="544" t="s">
        <v>1530</v>
      </c>
      <c r="TVM9" s="544"/>
      <c r="TVN9" s="544"/>
      <c r="TVO9" s="544"/>
      <c r="TVP9" s="297" t="s">
        <v>186</v>
      </c>
      <c r="TVQ9" s="182">
        <v>1</v>
      </c>
      <c r="TVR9" s="182">
        <v>167.32</v>
      </c>
      <c r="TVS9" s="296" t="s">
        <v>1531</v>
      </c>
      <c r="TVT9" s="544" t="s">
        <v>1530</v>
      </c>
      <c r="TVU9" s="544"/>
      <c r="TVV9" s="544"/>
      <c r="TVW9" s="544"/>
      <c r="TVX9" s="297" t="s">
        <v>186</v>
      </c>
      <c r="TVY9" s="182">
        <v>1</v>
      </c>
      <c r="TVZ9" s="182">
        <v>167.32</v>
      </c>
      <c r="TWA9" s="296" t="s">
        <v>1531</v>
      </c>
      <c r="TWB9" s="544" t="s">
        <v>1530</v>
      </c>
      <c r="TWC9" s="544"/>
      <c r="TWD9" s="544"/>
      <c r="TWE9" s="544"/>
      <c r="TWF9" s="297" t="s">
        <v>186</v>
      </c>
      <c r="TWG9" s="182">
        <v>1</v>
      </c>
      <c r="TWH9" s="182">
        <v>167.32</v>
      </c>
      <c r="TWI9" s="296" t="s">
        <v>1531</v>
      </c>
      <c r="TWJ9" s="544" t="s">
        <v>1530</v>
      </c>
      <c r="TWK9" s="544"/>
      <c r="TWL9" s="544"/>
      <c r="TWM9" s="544"/>
      <c r="TWN9" s="297" t="s">
        <v>186</v>
      </c>
      <c r="TWO9" s="182">
        <v>1</v>
      </c>
      <c r="TWP9" s="182">
        <v>167.32</v>
      </c>
      <c r="TWQ9" s="296" t="s">
        <v>1531</v>
      </c>
      <c r="TWR9" s="544" t="s">
        <v>1530</v>
      </c>
      <c r="TWS9" s="544"/>
      <c r="TWT9" s="544"/>
      <c r="TWU9" s="544"/>
      <c r="TWV9" s="297" t="s">
        <v>186</v>
      </c>
      <c r="TWW9" s="182">
        <v>1</v>
      </c>
      <c r="TWX9" s="182">
        <v>167.32</v>
      </c>
      <c r="TWY9" s="296" t="s">
        <v>1531</v>
      </c>
      <c r="TWZ9" s="544" t="s">
        <v>1530</v>
      </c>
      <c r="TXA9" s="544"/>
      <c r="TXB9" s="544"/>
      <c r="TXC9" s="544"/>
      <c r="TXD9" s="297" t="s">
        <v>186</v>
      </c>
      <c r="TXE9" s="182">
        <v>1</v>
      </c>
      <c r="TXF9" s="182">
        <v>167.32</v>
      </c>
      <c r="TXG9" s="296" t="s">
        <v>1531</v>
      </c>
      <c r="TXH9" s="544" t="s">
        <v>1530</v>
      </c>
      <c r="TXI9" s="544"/>
      <c r="TXJ9" s="544"/>
      <c r="TXK9" s="544"/>
      <c r="TXL9" s="297" t="s">
        <v>186</v>
      </c>
      <c r="TXM9" s="182">
        <v>1</v>
      </c>
      <c r="TXN9" s="182">
        <v>167.32</v>
      </c>
      <c r="TXO9" s="296" t="s">
        <v>1531</v>
      </c>
      <c r="TXP9" s="544" t="s">
        <v>1530</v>
      </c>
      <c r="TXQ9" s="544"/>
      <c r="TXR9" s="544"/>
      <c r="TXS9" s="544"/>
      <c r="TXT9" s="297" t="s">
        <v>186</v>
      </c>
      <c r="TXU9" s="182">
        <v>1</v>
      </c>
      <c r="TXV9" s="182">
        <v>167.32</v>
      </c>
      <c r="TXW9" s="296" t="s">
        <v>1531</v>
      </c>
      <c r="TXX9" s="544" t="s">
        <v>1530</v>
      </c>
      <c r="TXY9" s="544"/>
      <c r="TXZ9" s="544"/>
      <c r="TYA9" s="544"/>
      <c r="TYB9" s="297" t="s">
        <v>186</v>
      </c>
      <c r="TYC9" s="182">
        <v>1</v>
      </c>
      <c r="TYD9" s="182">
        <v>167.32</v>
      </c>
      <c r="TYE9" s="296" t="s">
        <v>1531</v>
      </c>
      <c r="TYF9" s="544" t="s">
        <v>1530</v>
      </c>
      <c r="TYG9" s="544"/>
      <c r="TYH9" s="544"/>
      <c r="TYI9" s="544"/>
      <c r="TYJ9" s="297" t="s">
        <v>186</v>
      </c>
      <c r="TYK9" s="182">
        <v>1</v>
      </c>
      <c r="TYL9" s="182">
        <v>167.32</v>
      </c>
      <c r="TYM9" s="296" t="s">
        <v>1531</v>
      </c>
      <c r="TYN9" s="544" t="s">
        <v>1530</v>
      </c>
      <c r="TYO9" s="544"/>
      <c r="TYP9" s="544"/>
      <c r="TYQ9" s="544"/>
      <c r="TYR9" s="297" t="s">
        <v>186</v>
      </c>
      <c r="TYS9" s="182">
        <v>1</v>
      </c>
      <c r="TYT9" s="182">
        <v>167.32</v>
      </c>
      <c r="TYU9" s="296" t="s">
        <v>1531</v>
      </c>
      <c r="TYV9" s="544" t="s">
        <v>1530</v>
      </c>
      <c r="TYW9" s="544"/>
      <c r="TYX9" s="544"/>
      <c r="TYY9" s="544"/>
      <c r="TYZ9" s="297" t="s">
        <v>186</v>
      </c>
      <c r="TZA9" s="182">
        <v>1</v>
      </c>
      <c r="TZB9" s="182">
        <v>167.32</v>
      </c>
      <c r="TZC9" s="296" t="s">
        <v>1531</v>
      </c>
      <c r="TZD9" s="544" t="s">
        <v>1530</v>
      </c>
      <c r="TZE9" s="544"/>
      <c r="TZF9" s="544"/>
      <c r="TZG9" s="544"/>
      <c r="TZH9" s="297" t="s">
        <v>186</v>
      </c>
      <c r="TZI9" s="182">
        <v>1</v>
      </c>
      <c r="TZJ9" s="182">
        <v>167.32</v>
      </c>
      <c r="TZK9" s="296" t="s">
        <v>1531</v>
      </c>
      <c r="TZL9" s="544" t="s">
        <v>1530</v>
      </c>
      <c r="TZM9" s="544"/>
      <c r="TZN9" s="544"/>
      <c r="TZO9" s="544"/>
      <c r="TZP9" s="297" t="s">
        <v>186</v>
      </c>
      <c r="TZQ9" s="182">
        <v>1</v>
      </c>
      <c r="TZR9" s="182">
        <v>167.32</v>
      </c>
      <c r="TZS9" s="296" t="s">
        <v>1531</v>
      </c>
      <c r="TZT9" s="544" t="s">
        <v>1530</v>
      </c>
      <c r="TZU9" s="544"/>
      <c r="TZV9" s="544"/>
      <c r="TZW9" s="544"/>
      <c r="TZX9" s="297" t="s">
        <v>186</v>
      </c>
      <c r="TZY9" s="182">
        <v>1</v>
      </c>
      <c r="TZZ9" s="182">
        <v>167.32</v>
      </c>
      <c r="UAA9" s="296" t="s">
        <v>1531</v>
      </c>
      <c r="UAB9" s="544" t="s">
        <v>1530</v>
      </c>
      <c r="UAC9" s="544"/>
      <c r="UAD9" s="544"/>
      <c r="UAE9" s="544"/>
      <c r="UAF9" s="297" t="s">
        <v>186</v>
      </c>
      <c r="UAG9" s="182">
        <v>1</v>
      </c>
      <c r="UAH9" s="182">
        <v>167.32</v>
      </c>
      <c r="UAI9" s="296" t="s">
        <v>1531</v>
      </c>
      <c r="UAJ9" s="544" t="s">
        <v>1530</v>
      </c>
      <c r="UAK9" s="544"/>
      <c r="UAL9" s="544"/>
      <c r="UAM9" s="544"/>
      <c r="UAN9" s="297" t="s">
        <v>186</v>
      </c>
      <c r="UAO9" s="182">
        <v>1</v>
      </c>
      <c r="UAP9" s="182">
        <v>167.32</v>
      </c>
      <c r="UAQ9" s="296" t="s">
        <v>1531</v>
      </c>
      <c r="UAR9" s="544" t="s">
        <v>1530</v>
      </c>
      <c r="UAS9" s="544"/>
      <c r="UAT9" s="544"/>
      <c r="UAU9" s="544"/>
      <c r="UAV9" s="297" t="s">
        <v>186</v>
      </c>
      <c r="UAW9" s="182">
        <v>1</v>
      </c>
      <c r="UAX9" s="182">
        <v>167.32</v>
      </c>
      <c r="UAY9" s="296" t="s">
        <v>1531</v>
      </c>
      <c r="UAZ9" s="544" t="s">
        <v>1530</v>
      </c>
      <c r="UBA9" s="544"/>
      <c r="UBB9" s="544"/>
      <c r="UBC9" s="544"/>
      <c r="UBD9" s="297" t="s">
        <v>186</v>
      </c>
      <c r="UBE9" s="182">
        <v>1</v>
      </c>
      <c r="UBF9" s="182">
        <v>167.32</v>
      </c>
      <c r="UBG9" s="296" t="s">
        <v>1531</v>
      </c>
      <c r="UBH9" s="544" t="s">
        <v>1530</v>
      </c>
      <c r="UBI9" s="544"/>
      <c r="UBJ9" s="544"/>
      <c r="UBK9" s="544"/>
      <c r="UBL9" s="297" t="s">
        <v>186</v>
      </c>
      <c r="UBM9" s="182">
        <v>1</v>
      </c>
      <c r="UBN9" s="182">
        <v>167.32</v>
      </c>
      <c r="UBO9" s="296" t="s">
        <v>1531</v>
      </c>
      <c r="UBP9" s="544" t="s">
        <v>1530</v>
      </c>
      <c r="UBQ9" s="544"/>
      <c r="UBR9" s="544"/>
      <c r="UBS9" s="544"/>
      <c r="UBT9" s="297" t="s">
        <v>186</v>
      </c>
      <c r="UBU9" s="182">
        <v>1</v>
      </c>
      <c r="UBV9" s="182">
        <v>167.32</v>
      </c>
      <c r="UBW9" s="296" t="s">
        <v>1531</v>
      </c>
      <c r="UBX9" s="544" t="s">
        <v>1530</v>
      </c>
      <c r="UBY9" s="544"/>
      <c r="UBZ9" s="544"/>
      <c r="UCA9" s="544"/>
      <c r="UCB9" s="297" t="s">
        <v>186</v>
      </c>
      <c r="UCC9" s="182">
        <v>1</v>
      </c>
      <c r="UCD9" s="182">
        <v>167.32</v>
      </c>
      <c r="UCE9" s="296" t="s">
        <v>1531</v>
      </c>
      <c r="UCF9" s="544" t="s">
        <v>1530</v>
      </c>
      <c r="UCG9" s="544"/>
      <c r="UCH9" s="544"/>
      <c r="UCI9" s="544"/>
      <c r="UCJ9" s="297" t="s">
        <v>186</v>
      </c>
      <c r="UCK9" s="182">
        <v>1</v>
      </c>
      <c r="UCL9" s="182">
        <v>167.32</v>
      </c>
      <c r="UCM9" s="296" t="s">
        <v>1531</v>
      </c>
      <c r="UCN9" s="544" t="s">
        <v>1530</v>
      </c>
      <c r="UCO9" s="544"/>
      <c r="UCP9" s="544"/>
      <c r="UCQ9" s="544"/>
      <c r="UCR9" s="297" t="s">
        <v>186</v>
      </c>
      <c r="UCS9" s="182">
        <v>1</v>
      </c>
      <c r="UCT9" s="182">
        <v>167.32</v>
      </c>
      <c r="UCU9" s="296" t="s">
        <v>1531</v>
      </c>
      <c r="UCV9" s="544" t="s">
        <v>1530</v>
      </c>
      <c r="UCW9" s="544"/>
      <c r="UCX9" s="544"/>
      <c r="UCY9" s="544"/>
      <c r="UCZ9" s="297" t="s">
        <v>186</v>
      </c>
      <c r="UDA9" s="182">
        <v>1</v>
      </c>
      <c r="UDB9" s="182">
        <v>167.32</v>
      </c>
      <c r="UDC9" s="296" t="s">
        <v>1531</v>
      </c>
      <c r="UDD9" s="544" t="s">
        <v>1530</v>
      </c>
      <c r="UDE9" s="544"/>
      <c r="UDF9" s="544"/>
      <c r="UDG9" s="544"/>
      <c r="UDH9" s="297" t="s">
        <v>186</v>
      </c>
      <c r="UDI9" s="182">
        <v>1</v>
      </c>
      <c r="UDJ9" s="182">
        <v>167.32</v>
      </c>
      <c r="UDK9" s="296" t="s">
        <v>1531</v>
      </c>
      <c r="UDL9" s="544" t="s">
        <v>1530</v>
      </c>
      <c r="UDM9" s="544"/>
      <c r="UDN9" s="544"/>
      <c r="UDO9" s="544"/>
      <c r="UDP9" s="297" t="s">
        <v>186</v>
      </c>
      <c r="UDQ9" s="182">
        <v>1</v>
      </c>
      <c r="UDR9" s="182">
        <v>167.32</v>
      </c>
      <c r="UDS9" s="296" t="s">
        <v>1531</v>
      </c>
      <c r="UDT9" s="544" t="s">
        <v>1530</v>
      </c>
      <c r="UDU9" s="544"/>
      <c r="UDV9" s="544"/>
      <c r="UDW9" s="544"/>
      <c r="UDX9" s="297" t="s">
        <v>186</v>
      </c>
      <c r="UDY9" s="182">
        <v>1</v>
      </c>
      <c r="UDZ9" s="182">
        <v>167.32</v>
      </c>
      <c r="UEA9" s="296" t="s">
        <v>1531</v>
      </c>
      <c r="UEB9" s="544" t="s">
        <v>1530</v>
      </c>
      <c r="UEC9" s="544"/>
      <c r="UED9" s="544"/>
      <c r="UEE9" s="544"/>
      <c r="UEF9" s="297" t="s">
        <v>186</v>
      </c>
      <c r="UEG9" s="182">
        <v>1</v>
      </c>
      <c r="UEH9" s="182">
        <v>167.32</v>
      </c>
      <c r="UEI9" s="296" t="s">
        <v>1531</v>
      </c>
      <c r="UEJ9" s="544" t="s">
        <v>1530</v>
      </c>
      <c r="UEK9" s="544"/>
      <c r="UEL9" s="544"/>
      <c r="UEM9" s="544"/>
      <c r="UEN9" s="297" t="s">
        <v>186</v>
      </c>
      <c r="UEO9" s="182">
        <v>1</v>
      </c>
      <c r="UEP9" s="182">
        <v>167.32</v>
      </c>
      <c r="UEQ9" s="296" t="s">
        <v>1531</v>
      </c>
      <c r="UER9" s="544" t="s">
        <v>1530</v>
      </c>
      <c r="UES9" s="544"/>
      <c r="UET9" s="544"/>
      <c r="UEU9" s="544"/>
      <c r="UEV9" s="297" t="s">
        <v>186</v>
      </c>
      <c r="UEW9" s="182">
        <v>1</v>
      </c>
      <c r="UEX9" s="182">
        <v>167.32</v>
      </c>
      <c r="UEY9" s="296" t="s">
        <v>1531</v>
      </c>
      <c r="UEZ9" s="544" t="s">
        <v>1530</v>
      </c>
      <c r="UFA9" s="544"/>
      <c r="UFB9" s="544"/>
      <c r="UFC9" s="544"/>
      <c r="UFD9" s="297" t="s">
        <v>186</v>
      </c>
      <c r="UFE9" s="182">
        <v>1</v>
      </c>
      <c r="UFF9" s="182">
        <v>167.32</v>
      </c>
      <c r="UFG9" s="296" t="s">
        <v>1531</v>
      </c>
      <c r="UFH9" s="544" t="s">
        <v>1530</v>
      </c>
      <c r="UFI9" s="544"/>
      <c r="UFJ9" s="544"/>
      <c r="UFK9" s="544"/>
      <c r="UFL9" s="297" t="s">
        <v>186</v>
      </c>
      <c r="UFM9" s="182">
        <v>1</v>
      </c>
      <c r="UFN9" s="182">
        <v>167.32</v>
      </c>
      <c r="UFO9" s="296" t="s">
        <v>1531</v>
      </c>
      <c r="UFP9" s="544" t="s">
        <v>1530</v>
      </c>
      <c r="UFQ9" s="544"/>
      <c r="UFR9" s="544"/>
      <c r="UFS9" s="544"/>
      <c r="UFT9" s="297" t="s">
        <v>186</v>
      </c>
      <c r="UFU9" s="182">
        <v>1</v>
      </c>
      <c r="UFV9" s="182">
        <v>167.32</v>
      </c>
      <c r="UFW9" s="296" t="s">
        <v>1531</v>
      </c>
      <c r="UFX9" s="544" t="s">
        <v>1530</v>
      </c>
      <c r="UFY9" s="544"/>
      <c r="UFZ9" s="544"/>
      <c r="UGA9" s="544"/>
      <c r="UGB9" s="297" t="s">
        <v>186</v>
      </c>
      <c r="UGC9" s="182">
        <v>1</v>
      </c>
      <c r="UGD9" s="182">
        <v>167.32</v>
      </c>
      <c r="UGE9" s="296" t="s">
        <v>1531</v>
      </c>
      <c r="UGF9" s="544" t="s">
        <v>1530</v>
      </c>
      <c r="UGG9" s="544"/>
      <c r="UGH9" s="544"/>
      <c r="UGI9" s="544"/>
      <c r="UGJ9" s="297" t="s">
        <v>186</v>
      </c>
      <c r="UGK9" s="182">
        <v>1</v>
      </c>
      <c r="UGL9" s="182">
        <v>167.32</v>
      </c>
      <c r="UGM9" s="296" t="s">
        <v>1531</v>
      </c>
      <c r="UGN9" s="544" t="s">
        <v>1530</v>
      </c>
      <c r="UGO9" s="544"/>
      <c r="UGP9" s="544"/>
      <c r="UGQ9" s="544"/>
      <c r="UGR9" s="297" t="s">
        <v>186</v>
      </c>
      <c r="UGS9" s="182">
        <v>1</v>
      </c>
      <c r="UGT9" s="182">
        <v>167.32</v>
      </c>
      <c r="UGU9" s="296" t="s">
        <v>1531</v>
      </c>
      <c r="UGV9" s="544" t="s">
        <v>1530</v>
      </c>
      <c r="UGW9" s="544"/>
      <c r="UGX9" s="544"/>
      <c r="UGY9" s="544"/>
      <c r="UGZ9" s="297" t="s">
        <v>186</v>
      </c>
      <c r="UHA9" s="182">
        <v>1</v>
      </c>
      <c r="UHB9" s="182">
        <v>167.32</v>
      </c>
      <c r="UHC9" s="296" t="s">
        <v>1531</v>
      </c>
      <c r="UHD9" s="544" t="s">
        <v>1530</v>
      </c>
      <c r="UHE9" s="544"/>
      <c r="UHF9" s="544"/>
      <c r="UHG9" s="544"/>
      <c r="UHH9" s="297" t="s">
        <v>186</v>
      </c>
      <c r="UHI9" s="182">
        <v>1</v>
      </c>
      <c r="UHJ9" s="182">
        <v>167.32</v>
      </c>
      <c r="UHK9" s="296" t="s">
        <v>1531</v>
      </c>
      <c r="UHL9" s="544" t="s">
        <v>1530</v>
      </c>
      <c r="UHM9" s="544"/>
      <c r="UHN9" s="544"/>
      <c r="UHO9" s="544"/>
      <c r="UHP9" s="297" t="s">
        <v>186</v>
      </c>
      <c r="UHQ9" s="182">
        <v>1</v>
      </c>
      <c r="UHR9" s="182">
        <v>167.32</v>
      </c>
      <c r="UHS9" s="296" t="s">
        <v>1531</v>
      </c>
      <c r="UHT9" s="544" t="s">
        <v>1530</v>
      </c>
      <c r="UHU9" s="544"/>
      <c r="UHV9" s="544"/>
      <c r="UHW9" s="544"/>
      <c r="UHX9" s="297" t="s">
        <v>186</v>
      </c>
      <c r="UHY9" s="182">
        <v>1</v>
      </c>
      <c r="UHZ9" s="182">
        <v>167.32</v>
      </c>
      <c r="UIA9" s="296" t="s">
        <v>1531</v>
      </c>
      <c r="UIB9" s="544" t="s">
        <v>1530</v>
      </c>
      <c r="UIC9" s="544"/>
      <c r="UID9" s="544"/>
      <c r="UIE9" s="544"/>
      <c r="UIF9" s="297" t="s">
        <v>186</v>
      </c>
      <c r="UIG9" s="182">
        <v>1</v>
      </c>
      <c r="UIH9" s="182">
        <v>167.32</v>
      </c>
      <c r="UII9" s="296" t="s">
        <v>1531</v>
      </c>
      <c r="UIJ9" s="544" t="s">
        <v>1530</v>
      </c>
      <c r="UIK9" s="544"/>
      <c r="UIL9" s="544"/>
      <c r="UIM9" s="544"/>
      <c r="UIN9" s="297" t="s">
        <v>186</v>
      </c>
      <c r="UIO9" s="182">
        <v>1</v>
      </c>
      <c r="UIP9" s="182">
        <v>167.32</v>
      </c>
      <c r="UIQ9" s="296" t="s">
        <v>1531</v>
      </c>
      <c r="UIR9" s="544" t="s">
        <v>1530</v>
      </c>
      <c r="UIS9" s="544"/>
      <c r="UIT9" s="544"/>
      <c r="UIU9" s="544"/>
      <c r="UIV9" s="297" t="s">
        <v>186</v>
      </c>
      <c r="UIW9" s="182">
        <v>1</v>
      </c>
      <c r="UIX9" s="182">
        <v>167.32</v>
      </c>
      <c r="UIY9" s="296" t="s">
        <v>1531</v>
      </c>
      <c r="UIZ9" s="544" t="s">
        <v>1530</v>
      </c>
      <c r="UJA9" s="544"/>
      <c r="UJB9" s="544"/>
      <c r="UJC9" s="544"/>
      <c r="UJD9" s="297" t="s">
        <v>186</v>
      </c>
      <c r="UJE9" s="182">
        <v>1</v>
      </c>
      <c r="UJF9" s="182">
        <v>167.32</v>
      </c>
      <c r="UJG9" s="296" t="s">
        <v>1531</v>
      </c>
      <c r="UJH9" s="544" t="s">
        <v>1530</v>
      </c>
      <c r="UJI9" s="544"/>
      <c r="UJJ9" s="544"/>
      <c r="UJK9" s="544"/>
      <c r="UJL9" s="297" t="s">
        <v>186</v>
      </c>
      <c r="UJM9" s="182">
        <v>1</v>
      </c>
      <c r="UJN9" s="182">
        <v>167.32</v>
      </c>
      <c r="UJO9" s="296" t="s">
        <v>1531</v>
      </c>
      <c r="UJP9" s="544" t="s">
        <v>1530</v>
      </c>
      <c r="UJQ9" s="544"/>
      <c r="UJR9" s="544"/>
      <c r="UJS9" s="544"/>
      <c r="UJT9" s="297" t="s">
        <v>186</v>
      </c>
      <c r="UJU9" s="182">
        <v>1</v>
      </c>
      <c r="UJV9" s="182">
        <v>167.32</v>
      </c>
      <c r="UJW9" s="296" t="s">
        <v>1531</v>
      </c>
      <c r="UJX9" s="544" t="s">
        <v>1530</v>
      </c>
      <c r="UJY9" s="544"/>
      <c r="UJZ9" s="544"/>
      <c r="UKA9" s="544"/>
      <c r="UKB9" s="297" t="s">
        <v>186</v>
      </c>
      <c r="UKC9" s="182">
        <v>1</v>
      </c>
      <c r="UKD9" s="182">
        <v>167.32</v>
      </c>
      <c r="UKE9" s="296" t="s">
        <v>1531</v>
      </c>
      <c r="UKF9" s="544" t="s">
        <v>1530</v>
      </c>
      <c r="UKG9" s="544"/>
      <c r="UKH9" s="544"/>
      <c r="UKI9" s="544"/>
      <c r="UKJ9" s="297" t="s">
        <v>186</v>
      </c>
      <c r="UKK9" s="182">
        <v>1</v>
      </c>
      <c r="UKL9" s="182">
        <v>167.32</v>
      </c>
      <c r="UKM9" s="296" t="s">
        <v>1531</v>
      </c>
      <c r="UKN9" s="544" t="s">
        <v>1530</v>
      </c>
      <c r="UKO9" s="544"/>
      <c r="UKP9" s="544"/>
      <c r="UKQ9" s="544"/>
      <c r="UKR9" s="297" t="s">
        <v>186</v>
      </c>
      <c r="UKS9" s="182">
        <v>1</v>
      </c>
      <c r="UKT9" s="182">
        <v>167.32</v>
      </c>
      <c r="UKU9" s="296" t="s">
        <v>1531</v>
      </c>
      <c r="UKV9" s="544" t="s">
        <v>1530</v>
      </c>
      <c r="UKW9" s="544"/>
      <c r="UKX9" s="544"/>
      <c r="UKY9" s="544"/>
      <c r="UKZ9" s="297" t="s">
        <v>186</v>
      </c>
      <c r="ULA9" s="182">
        <v>1</v>
      </c>
      <c r="ULB9" s="182">
        <v>167.32</v>
      </c>
      <c r="ULC9" s="296" t="s">
        <v>1531</v>
      </c>
      <c r="ULD9" s="544" t="s">
        <v>1530</v>
      </c>
      <c r="ULE9" s="544"/>
      <c r="ULF9" s="544"/>
      <c r="ULG9" s="544"/>
      <c r="ULH9" s="297" t="s">
        <v>186</v>
      </c>
      <c r="ULI9" s="182">
        <v>1</v>
      </c>
      <c r="ULJ9" s="182">
        <v>167.32</v>
      </c>
      <c r="ULK9" s="296" t="s">
        <v>1531</v>
      </c>
      <c r="ULL9" s="544" t="s">
        <v>1530</v>
      </c>
      <c r="ULM9" s="544"/>
      <c r="ULN9" s="544"/>
      <c r="ULO9" s="544"/>
      <c r="ULP9" s="297" t="s">
        <v>186</v>
      </c>
      <c r="ULQ9" s="182">
        <v>1</v>
      </c>
      <c r="ULR9" s="182">
        <v>167.32</v>
      </c>
      <c r="ULS9" s="296" t="s">
        <v>1531</v>
      </c>
      <c r="ULT9" s="544" t="s">
        <v>1530</v>
      </c>
      <c r="ULU9" s="544"/>
      <c r="ULV9" s="544"/>
      <c r="ULW9" s="544"/>
      <c r="ULX9" s="297" t="s">
        <v>186</v>
      </c>
      <c r="ULY9" s="182">
        <v>1</v>
      </c>
      <c r="ULZ9" s="182">
        <v>167.32</v>
      </c>
      <c r="UMA9" s="296" t="s">
        <v>1531</v>
      </c>
      <c r="UMB9" s="544" t="s">
        <v>1530</v>
      </c>
      <c r="UMC9" s="544"/>
      <c r="UMD9" s="544"/>
      <c r="UME9" s="544"/>
      <c r="UMF9" s="297" t="s">
        <v>186</v>
      </c>
      <c r="UMG9" s="182">
        <v>1</v>
      </c>
      <c r="UMH9" s="182">
        <v>167.32</v>
      </c>
      <c r="UMI9" s="296" t="s">
        <v>1531</v>
      </c>
      <c r="UMJ9" s="544" t="s">
        <v>1530</v>
      </c>
      <c r="UMK9" s="544"/>
      <c r="UML9" s="544"/>
      <c r="UMM9" s="544"/>
      <c r="UMN9" s="297" t="s">
        <v>186</v>
      </c>
      <c r="UMO9" s="182">
        <v>1</v>
      </c>
      <c r="UMP9" s="182">
        <v>167.32</v>
      </c>
      <c r="UMQ9" s="296" t="s">
        <v>1531</v>
      </c>
      <c r="UMR9" s="544" t="s">
        <v>1530</v>
      </c>
      <c r="UMS9" s="544"/>
      <c r="UMT9" s="544"/>
      <c r="UMU9" s="544"/>
      <c r="UMV9" s="297" t="s">
        <v>186</v>
      </c>
      <c r="UMW9" s="182">
        <v>1</v>
      </c>
      <c r="UMX9" s="182">
        <v>167.32</v>
      </c>
      <c r="UMY9" s="296" t="s">
        <v>1531</v>
      </c>
      <c r="UMZ9" s="544" t="s">
        <v>1530</v>
      </c>
      <c r="UNA9" s="544"/>
      <c r="UNB9" s="544"/>
      <c r="UNC9" s="544"/>
      <c r="UND9" s="297" t="s">
        <v>186</v>
      </c>
      <c r="UNE9" s="182">
        <v>1</v>
      </c>
      <c r="UNF9" s="182">
        <v>167.32</v>
      </c>
      <c r="UNG9" s="296" t="s">
        <v>1531</v>
      </c>
      <c r="UNH9" s="544" t="s">
        <v>1530</v>
      </c>
      <c r="UNI9" s="544"/>
      <c r="UNJ9" s="544"/>
      <c r="UNK9" s="544"/>
      <c r="UNL9" s="297" t="s">
        <v>186</v>
      </c>
      <c r="UNM9" s="182">
        <v>1</v>
      </c>
      <c r="UNN9" s="182">
        <v>167.32</v>
      </c>
      <c r="UNO9" s="296" t="s">
        <v>1531</v>
      </c>
      <c r="UNP9" s="544" t="s">
        <v>1530</v>
      </c>
      <c r="UNQ9" s="544"/>
      <c r="UNR9" s="544"/>
      <c r="UNS9" s="544"/>
      <c r="UNT9" s="297" t="s">
        <v>186</v>
      </c>
      <c r="UNU9" s="182">
        <v>1</v>
      </c>
      <c r="UNV9" s="182">
        <v>167.32</v>
      </c>
      <c r="UNW9" s="296" t="s">
        <v>1531</v>
      </c>
      <c r="UNX9" s="544" t="s">
        <v>1530</v>
      </c>
      <c r="UNY9" s="544"/>
      <c r="UNZ9" s="544"/>
      <c r="UOA9" s="544"/>
      <c r="UOB9" s="297" t="s">
        <v>186</v>
      </c>
      <c r="UOC9" s="182">
        <v>1</v>
      </c>
      <c r="UOD9" s="182">
        <v>167.32</v>
      </c>
      <c r="UOE9" s="296" t="s">
        <v>1531</v>
      </c>
      <c r="UOF9" s="544" t="s">
        <v>1530</v>
      </c>
      <c r="UOG9" s="544"/>
      <c r="UOH9" s="544"/>
      <c r="UOI9" s="544"/>
      <c r="UOJ9" s="297" t="s">
        <v>186</v>
      </c>
      <c r="UOK9" s="182">
        <v>1</v>
      </c>
      <c r="UOL9" s="182">
        <v>167.32</v>
      </c>
      <c r="UOM9" s="296" t="s">
        <v>1531</v>
      </c>
      <c r="UON9" s="544" t="s">
        <v>1530</v>
      </c>
      <c r="UOO9" s="544"/>
      <c r="UOP9" s="544"/>
      <c r="UOQ9" s="544"/>
      <c r="UOR9" s="297" t="s">
        <v>186</v>
      </c>
      <c r="UOS9" s="182">
        <v>1</v>
      </c>
      <c r="UOT9" s="182">
        <v>167.32</v>
      </c>
      <c r="UOU9" s="296" t="s">
        <v>1531</v>
      </c>
      <c r="UOV9" s="544" t="s">
        <v>1530</v>
      </c>
      <c r="UOW9" s="544"/>
      <c r="UOX9" s="544"/>
      <c r="UOY9" s="544"/>
      <c r="UOZ9" s="297" t="s">
        <v>186</v>
      </c>
      <c r="UPA9" s="182">
        <v>1</v>
      </c>
      <c r="UPB9" s="182">
        <v>167.32</v>
      </c>
      <c r="UPC9" s="296" t="s">
        <v>1531</v>
      </c>
      <c r="UPD9" s="544" t="s">
        <v>1530</v>
      </c>
      <c r="UPE9" s="544"/>
      <c r="UPF9" s="544"/>
      <c r="UPG9" s="544"/>
      <c r="UPH9" s="297" t="s">
        <v>186</v>
      </c>
      <c r="UPI9" s="182">
        <v>1</v>
      </c>
      <c r="UPJ9" s="182">
        <v>167.32</v>
      </c>
      <c r="UPK9" s="296" t="s">
        <v>1531</v>
      </c>
      <c r="UPL9" s="544" t="s">
        <v>1530</v>
      </c>
      <c r="UPM9" s="544"/>
      <c r="UPN9" s="544"/>
      <c r="UPO9" s="544"/>
      <c r="UPP9" s="297" t="s">
        <v>186</v>
      </c>
      <c r="UPQ9" s="182">
        <v>1</v>
      </c>
      <c r="UPR9" s="182">
        <v>167.32</v>
      </c>
      <c r="UPS9" s="296" t="s">
        <v>1531</v>
      </c>
      <c r="UPT9" s="544" t="s">
        <v>1530</v>
      </c>
      <c r="UPU9" s="544"/>
      <c r="UPV9" s="544"/>
      <c r="UPW9" s="544"/>
      <c r="UPX9" s="297" t="s">
        <v>186</v>
      </c>
      <c r="UPY9" s="182">
        <v>1</v>
      </c>
      <c r="UPZ9" s="182">
        <v>167.32</v>
      </c>
      <c r="UQA9" s="296" t="s">
        <v>1531</v>
      </c>
      <c r="UQB9" s="544" t="s">
        <v>1530</v>
      </c>
      <c r="UQC9" s="544"/>
      <c r="UQD9" s="544"/>
      <c r="UQE9" s="544"/>
      <c r="UQF9" s="297" t="s">
        <v>186</v>
      </c>
      <c r="UQG9" s="182">
        <v>1</v>
      </c>
      <c r="UQH9" s="182">
        <v>167.32</v>
      </c>
      <c r="UQI9" s="296" t="s">
        <v>1531</v>
      </c>
      <c r="UQJ9" s="544" t="s">
        <v>1530</v>
      </c>
      <c r="UQK9" s="544"/>
      <c r="UQL9" s="544"/>
      <c r="UQM9" s="544"/>
      <c r="UQN9" s="297" t="s">
        <v>186</v>
      </c>
      <c r="UQO9" s="182">
        <v>1</v>
      </c>
      <c r="UQP9" s="182">
        <v>167.32</v>
      </c>
      <c r="UQQ9" s="296" t="s">
        <v>1531</v>
      </c>
      <c r="UQR9" s="544" t="s">
        <v>1530</v>
      </c>
      <c r="UQS9" s="544"/>
      <c r="UQT9" s="544"/>
      <c r="UQU9" s="544"/>
      <c r="UQV9" s="297" t="s">
        <v>186</v>
      </c>
      <c r="UQW9" s="182">
        <v>1</v>
      </c>
      <c r="UQX9" s="182">
        <v>167.32</v>
      </c>
      <c r="UQY9" s="296" t="s">
        <v>1531</v>
      </c>
      <c r="UQZ9" s="544" t="s">
        <v>1530</v>
      </c>
      <c r="URA9" s="544"/>
      <c r="URB9" s="544"/>
      <c r="URC9" s="544"/>
      <c r="URD9" s="297" t="s">
        <v>186</v>
      </c>
      <c r="URE9" s="182">
        <v>1</v>
      </c>
      <c r="URF9" s="182">
        <v>167.32</v>
      </c>
      <c r="URG9" s="296" t="s">
        <v>1531</v>
      </c>
      <c r="URH9" s="544" t="s">
        <v>1530</v>
      </c>
      <c r="URI9" s="544"/>
      <c r="URJ9" s="544"/>
      <c r="URK9" s="544"/>
      <c r="URL9" s="297" t="s">
        <v>186</v>
      </c>
      <c r="URM9" s="182">
        <v>1</v>
      </c>
      <c r="URN9" s="182">
        <v>167.32</v>
      </c>
      <c r="URO9" s="296" t="s">
        <v>1531</v>
      </c>
      <c r="URP9" s="544" t="s">
        <v>1530</v>
      </c>
      <c r="URQ9" s="544"/>
      <c r="URR9" s="544"/>
      <c r="URS9" s="544"/>
      <c r="URT9" s="297" t="s">
        <v>186</v>
      </c>
      <c r="URU9" s="182">
        <v>1</v>
      </c>
      <c r="URV9" s="182">
        <v>167.32</v>
      </c>
      <c r="URW9" s="296" t="s">
        <v>1531</v>
      </c>
      <c r="URX9" s="544" t="s">
        <v>1530</v>
      </c>
      <c r="URY9" s="544"/>
      <c r="URZ9" s="544"/>
      <c r="USA9" s="544"/>
      <c r="USB9" s="297" t="s">
        <v>186</v>
      </c>
      <c r="USC9" s="182">
        <v>1</v>
      </c>
      <c r="USD9" s="182">
        <v>167.32</v>
      </c>
      <c r="USE9" s="296" t="s">
        <v>1531</v>
      </c>
      <c r="USF9" s="544" t="s">
        <v>1530</v>
      </c>
      <c r="USG9" s="544"/>
      <c r="USH9" s="544"/>
      <c r="USI9" s="544"/>
      <c r="USJ9" s="297" t="s">
        <v>186</v>
      </c>
      <c r="USK9" s="182">
        <v>1</v>
      </c>
      <c r="USL9" s="182">
        <v>167.32</v>
      </c>
      <c r="USM9" s="296" t="s">
        <v>1531</v>
      </c>
      <c r="USN9" s="544" t="s">
        <v>1530</v>
      </c>
      <c r="USO9" s="544"/>
      <c r="USP9" s="544"/>
      <c r="USQ9" s="544"/>
      <c r="USR9" s="297" t="s">
        <v>186</v>
      </c>
      <c r="USS9" s="182">
        <v>1</v>
      </c>
      <c r="UST9" s="182">
        <v>167.32</v>
      </c>
      <c r="USU9" s="296" t="s">
        <v>1531</v>
      </c>
      <c r="USV9" s="544" t="s">
        <v>1530</v>
      </c>
      <c r="USW9" s="544"/>
      <c r="USX9" s="544"/>
      <c r="USY9" s="544"/>
      <c r="USZ9" s="297" t="s">
        <v>186</v>
      </c>
      <c r="UTA9" s="182">
        <v>1</v>
      </c>
      <c r="UTB9" s="182">
        <v>167.32</v>
      </c>
      <c r="UTC9" s="296" t="s">
        <v>1531</v>
      </c>
      <c r="UTD9" s="544" t="s">
        <v>1530</v>
      </c>
      <c r="UTE9" s="544"/>
      <c r="UTF9" s="544"/>
      <c r="UTG9" s="544"/>
      <c r="UTH9" s="297" t="s">
        <v>186</v>
      </c>
      <c r="UTI9" s="182">
        <v>1</v>
      </c>
      <c r="UTJ9" s="182">
        <v>167.32</v>
      </c>
      <c r="UTK9" s="296" t="s">
        <v>1531</v>
      </c>
      <c r="UTL9" s="544" t="s">
        <v>1530</v>
      </c>
      <c r="UTM9" s="544"/>
      <c r="UTN9" s="544"/>
      <c r="UTO9" s="544"/>
      <c r="UTP9" s="297" t="s">
        <v>186</v>
      </c>
      <c r="UTQ9" s="182">
        <v>1</v>
      </c>
      <c r="UTR9" s="182">
        <v>167.32</v>
      </c>
      <c r="UTS9" s="296" t="s">
        <v>1531</v>
      </c>
      <c r="UTT9" s="544" t="s">
        <v>1530</v>
      </c>
      <c r="UTU9" s="544"/>
      <c r="UTV9" s="544"/>
      <c r="UTW9" s="544"/>
      <c r="UTX9" s="297" t="s">
        <v>186</v>
      </c>
      <c r="UTY9" s="182">
        <v>1</v>
      </c>
      <c r="UTZ9" s="182">
        <v>167.32</v>
      </c>
      <c r="UUA9" s="296" t="s">
        <v>1531</v>
      </c>
      <c r="UUB9" s="544" t="s">
        <v>1530</v>
      </c>
      <c r="UUC9" s="544"/>
      <c r="UUD9" s="544"/>
      <c r="UUE9" s="544"/>
      <c r="UUF9" s="297" t="s">
        <v>186</v>
      </c>
      <c r="UUG9" s="182">
        <v>1</v>
      </c>
      <c r="UUH9" s="182">
        <v>167.32</v>
      </c>
      <c r="UUI9" s="296" t="s">
        <v>1531</v>
      </c>
      <c r="UUJ9" s="544" t="s">
        <v>1530</v>
      </c>
      <c r="UUK9" s="544"/>
      <c r="UUL9" s="544"/>
      <c r="UUM9" s="544"/>
      <c r="UUN9" s="297" t="s">
        <v>186</v>
      </c>
      <c r="UUO9" s="182">
        <v>1</v>
      </c>
      <c r="UUP9" s="182">
        <v>167.32</v>
      </c>
      <c r="UUQ9" s="296" t="s">
        <v>1531</v>
      </c>
      <c r="UUR9" s="544" t="s">
        <v>1530</v>
      </c>
      <c r="UUS9" s="544"/>
      <c r="UUT9" s="544"/>
      <c r="UUU9" s="544"/>
      <c r="UUV9" s="297" t="s">
        <v>186</v>
      </c>
      <c r="UUW9" s="182">
        <v>1</v>
      </c>
      <c r="UUX9" s="182">
        <v>167.32</v>
      </c>
      <c r="UUY9" s="296" t="s">
        <v>1531</v>
      </c>
      <c r="UUZ9" s="544" t="s">
        <v>1530</v>
      </c>
      <c r="UVA9" s="544"/>
      <c r="UVB9" s="544"/>
      <c r="UVC9" s="544"/>
      <c r="UVD9" s="297" t="s">
        <v>186</v>
      </c>
      <c r="UVE9" s="182">
        <v>1</v>
      </c>
      <c r="UVF9" s="182">
        <v>167.32</v>
      </c>
      <c r="UVG9" s="296" t="s">
        <v>1531</v>
      </c>
      <c r="UVH9" s="544" t="s">
        <v>1530</v>
      </c>
      <c r="UVI9" s="544"/>
      <c r="UVJ9" s="544"/>
      <c r="UVK9" s="544"/>
      <c r="UVL9" s="297" t="s">
        <v>186</v>
      </c>
      <c r="UVM9" s="182">
        <v>1</v>
      </c>
      <c r="UVN9" s="182">
        <v>167.32</v>
      </c>
      <c r="UVO9" s="296" t="s">
        <v>1531</v>
      </c>
      <c r="UVP9" s="544" t="s">
        <v>1530</v>
      </c>
      <c r="UVQ9" s="544"/>
      <c r="UVR9" s="544"/>
      <c r="UVS9" s="544"/>
      <c r="UVT9" s="297" t="s">
        <v>186</v>
      </c>
      <c r="UVU9" s="182">
        <v>1</v>
      </c>
      <c r="UVV9" s="182">
        <v>167.32</v>
      </c>
      <c r="UVW9" s="296" t="s">
        <v>1531</v>
      </c>
      <c r="UVX9" s="544" t="s">
        <v>1530</v>
      </c>
      <c r="UVY9" s="544"/>
      <c r="UVZ9" s="544"/>
      <c r="UWA9" s="544"/>
      <c r="UWB9" s="297" t="s">
        <v>186</v>
      </c>
      <c r="UWC9" s="182">
        <v>1</v>
      </c>
      <c r="UWD9" s="182">
        <v>167.32</v>
      </c>
      <c r="UWE9" s="296" t="s">
        <v>1531</v>
      </c>
      <c r="UWF9" s="544" t="s">
        <v>1530</v>
      </c>
      <c r="UWG9" s="544"/>
      <c r="UWH9" s="544"/>
      <c r="UWI9" s="544"/>
      <c r="UWJ9" s="297" t="s">
        <v>186</v>
      </c>
      <c r="UWK9" s="182">
        <v>1</v>
      </c>
      <c r="UWL9" s="182">
        <v>167.32</v>
      </c>
      <c r="UWM9" s="296" t="s">
        <v>1531</v>
      </c>
      <c r="UWN9" s="544" t="s">
        <v>1530</v>
      </c>
      <c r="UWO9" s="544"/>
      <c r="UWP9" s="544"/>
      <c r="UWQ9" s="544"/>
      <c r="UWR9" s="297" t="s">
        <v>186</v>
      </c>
      <c r="UWS9" s="182">
        <v>1</v>
      </c>
      <c r="UWT9" s="182">
        <v>167.32</v>
      </c>
      <c r="UWU9" s="296" t="s">
        <v>1531</v>
      </c>
      <c r="UWV9" s="544" t="s">
        <v>1530</v>
      </c>
      <c r="UWW9" s="544"/>
      <c r="UWX9" s="544"/>
      <c r="UWY9" s="544"/>
      <c r="UWZ9" s="297" t="s">
        <v>186</v>
      </c>
      <c r="UXA9" s="182">
        <v>1</v>
      </c>
      <c r="UXB9" s="182">
        <v>167.32</v>
      </c>
      <c r="UXC9" s="296" t="s">
        <v>1531</v>
      </c>
      <c r="UXD9" s="544" t="s">
        <v>1530</v>
      </c>
      <c r="UXE9" s="544"/>
      <c r="UXF9" s="544"/>
      <c r="UXG9" s="544"/>
      <c r="UXH9" s="297" t="s">
        <v>186</v>
      </c>
      <c r="UXI9" s="182">
        <v>1</v>
      </c>
      <c r="UXJ9" s="182">
        <v>167.32</v>
      </c>
      <c r="UXK9" s="296" t="s">
        <v>1531</v>
      </c>
      <c r="UXL9" s="544" t="s">
        <v>1530</v>
      </c>
      <c r="UXM9" s="544"/>
      <c r="UXN9" s="544"/>
      <c r="UXO9" s="544"/>
      <c r="UXP9" s="297" t="s">
        <v>186</v>
      </c>
      <c r="UXQ9" s="182">
        <v>1</v>
      </c>
      <c r="UXR9" s="182">
        <v>167.32</v>
      </c>
      <c r="UXS9" s="296" t="s">
        <v>1531</v>
      </c>
      <c r="UXT9" s="544" t="s">
        <v>1530</v>
      </c>
      <c r="UXU9" s="544"/>
      <c r="UXV9" s="544"/>
      <c r="UXW9" s="544"/>
      <c r="UXX9" s="297" t="s">
        <v>186</v>
      </c>
      <c r="UXY9" s="182">
        <v>1</v>
      </c>
      <c r="UXZ9" s="182">
        <v>167.32</v>
      </c>
      <c r="UYA9" s="296" t="s">
        <v>1531</v>
      </c>
      <c r="UYB9" s="544" t="s">
        <v>1530</v>
      </c>
      <c r="UYC9" s="544"/>
      <c r="UYD9" s="544"/>
      <c r="UYE9" s="544"/>
      <c r="UYF9" s="297" t="s">
        <v>186</v>
      </c>
      <c r="UYG9" s="182">
        <v>1</v>
      </c>
      <c r="UYH9" s="182">
        <v>167.32</v>
      </c>
      <c r="UYI9" s="296" t="s">
        <v>1531</v>
      </c>
      <c r="UYJ9" s="544" t="s">
        <v>1530</v>
      </c>
      <c r="UYK9" s="544"/>
      <c r="UYL9" s="544"/>
      <c r="UYM9" s="544"/>
      <c r="UYN9" s="297" t="s">
        <v>186</v>
      </c>
      <c r="UYO9" s="182">
        <v>1</v>
      </c>
      <c r="UYP9" s="182">
        <v>167.32</v>
      </c>
      <c r="UYQ9" s="296" t="s">
        <v>1531</v>
      </c>
      <c r="UYR9" s="544" t="s">
        <v>1530</v>
      </c>
      <c r="UYS9" s="544"/>
      <c r="UYT9" s="544"/>
      <c r="UYU9" s="544"/>
      <c r="UYV9" s="297" t="s">
        <v>186</v>
      </c>
      <c r="UYW9" s="182">
        <v>1</v>
      </c>
      <c r="UYX9" s="182">
        <v>167.32</v>
      </c>
      <c r="UYY9" s="296" t="s">
        <v>1531</v>
      </c>
      <c r="UYZ9" s="544" t="s">
        <v>1530</v>
      </c>
      <c r="UZA9" s="544"/>
      <c r="UZB9" s="544"/>
      <c r="UZC9" s="544"/>
      <c r="UZD9" s="297" t="s">
        <v>186</v>
      </c>
      <c r="UZE9" s="182">
        <v>1</v>
      </c>
      <c r="UZF9" s="182">
        <v>167.32</v>
      </c>
      <c r="UZG9" s="296" t="s">
        <v>1531</v>
      </c>
      <c r="UZH9" s="544" t="s">
        <v>1530</v>
      </c>
      <c r="UZI9" s="544"/>
      <c r="UZJ9" s="544"/>
      <c r="UZK9" s="544"/>
      <c r="UZL9" s="297" t="s">
        <v>186</v>
      </c>
      <c r="UZM9" s="182">
        <v>1</v>
      </c>
      <c r="UZN9" s="182">
        <v>167.32</v>
      </c>
      <c r="UZO9" s="296" t="s">
        <v>1531</v>
      </c>
      <c r="UZP9" s="544" t="s">
        <v>1530</v>
      </c>
      <c r="UZQ9" s="544"/>
      <c r="UZR9" s="544"/>
      <c r="UZS9" s="544"/>
      <c r="UZT9" s="297" t="s">
        <v>186</v>
      </c>
      <c r="UZU9" s="182">
        <v>1</v>
      </c>
      <c r="UZV9" s="182">
        <v>167.32</v>
      </c>
      <c r="UZW9" s="296" t="s">
        <v>1531</v>
      </c>
      <c r="UZX9" s="544" t="s">
        <v>1530</v>
      </c>
      <c r="UZY9" s="544"/>
      <c r="UZZ9" s="544"/>
      <c r="VAA9" s="544"/>
      <c r="VAB9" s="297" t="s">
        <v>186</v>
      </c>
      <c r="VAC9" s="182">
        <v>1</v>
      </c>
      <c r="VAD9" s="182">
        <v>167.32</v>
      </c>
      <c r="VAE9" s="296" t="s">
        <v>1531</v>
      </c>
      <c r="VAF9" s="544" t="s">
        <v>1530</v>
      </c>
      <c r="VAG9" s="544"/>
      <c r="VAH9" s="544"/>
      <c r="VAI9" s="544"/>
      <c r="VAJ9" s="297" t="s">
        <v>186</v>
      </c>
      <c r="VAK9" s="182">
        <v>1</v>
      </c>
      <c r="VAL9" s="182">
        <v>167.32</v>
      </c>
      <c r="VAM9" s="296" t="s">
        <v>1531</v>
      </c>
      <c r="VAN9" s="544" t="s">
        <v>1530</v>
      </c>
      <c r="VAO9" s="544"/>
      <c r="VAP9" s="544"/>
      <c r="VAQ9" s="544"/>
      <c r="VAR9" s="297" t="s">
        <v>186</v>
      </c>
      <c r="VAS9" s="182">
        <v>1</v>
      </c>
      <c r="VAT9" s="182">
        <v>167.32</v>
      </c>
      <c r="VAU9" s="296" t="s">
        <v>1531</v>
      </c>
      <c r="VAV9" s="544" t="s">
        <v>1530</v>
      </c>
      <c r="VAW9" s="544"/>
      <c r="VAX9" s="544"/>
      <c r="VAY9" s="544"/>
      <c r="VAZ9" s="297" t="s">
        <v>186</v>
      </c>
      <c r="VBA9" s="182">
        <v>1</v>
      </c>
      <c r="VBB9" s="182">
        <v>167.32</v>
      </c>
      <c r="VBC9" s="296" t="s">
        <v>1531</v>
      </c>
      <c r="VBD9" s="544" t="s">
        <v>1530</v>
      </c>
      <c r="VBE9" s="544"/>
      <c r="VBF9" s="544"/>
      <c r="VBG9" s="544"/>
      <c r="VBH9" s="297" t="s">
        <v>186</v>
      </c>
      <c r="VBI9" s="182">
        <v>1</v>
      </c>
      <c r="VBJ9" s="182">
        <v>167.32</v>
      </c>
      <c r="VBK9" s="296" t="s">
        <v>1531</v>
      </c>
      <c r="VBL9" s="544" t="s">
        <v>1530</v>
      </c>
      <c r="VBM9" s="544"/>
      <c r="VBN9" s="544"/>
      <c r="VBO9" s="544"/>
      <c r="VBP9" s="297" t="s">
        <v>186</v>
      </c>
      <c r="VBQ9" s="182">
        <v>1</v>
      </c>
      <c r="VBR9" s="182">
        <v>167.32</v>
      </c>
      <c r="VBS9" s="296" t="s">
        <v>1531</v>
      </c>
      <c r="VBT9" s="544" t="s">
        <v>1530</v>
      </c>
      <c r="VBU9" s="544"/>
      <c r="VBV9" s="544"/>
      <c r="VBW9" s="544"/>
      <c r="VBX9" s="297" t="s">
        <v>186</v>
      </c>
      <c r="VBY9" s="182">
        <v>1</v>
      </c>
      <c r="VBZ9" s="182">
        <v>167.32</v>
      </c>
      <c r="VCA9" s="296" t="s">
        <v>1531</v>
      </c>
      <c r="VCB9" s="544" t="s">
        <v>1530</v>
      </c>
      <c r="VCC9" s="544"/>
      <c r="VCD9" s="544"/>
      <c r="VCE9" s="544"/>
      <c r="VCF9" s="297" t="s">
        <v>186</v>
      </c>
      <c r="VCG9" s="182">
        <v>1</v>
      </c>
      <c r="VCH9" s="182">
        <v>167.32</v>
      </c>
      <c r="VCI9" s="296" t="s">
        <v>1531</v>
      </c>
      <c r="VCJ9" s="544" t="s">
        <v>1530</v>
      </c>
      <c r="VCK9" s="544"/>
      <c r="VCL9" s="544"/>
      <c r="VCM9" s="544"/>
      <c r="VCN9" s="297" t="s">
        <v>186</v>
      </c>
      <c r="VCO9" s="182">
        <v>1</v>
      </c>
      <c r="VCP9" s="182">
        <v>167.32</v>
      </c>
      <c r="VCQ9" s="296" t="s">
        <v>1531</v>
      </c>
      <c r="VCR9" s="544" t="s">
        <v>1530</v>
      </c>
      <c r="VCS9" s="544"/>
      <c r="VCT9" s="544"/>
      <c r="VCU9" s="544"/>
      <c r="VCV9" s="297" t="s">
        <v>186</v>
      </c>
      <c r="VCW9" s="182">
        <v>1</v>
      </c>
      <c r="VCX9" s="182">
        <v>167.32</v>
      </c>
      <c r="VCY9" s="296" t="s">
        <v>1531</v>
      </c>
      <c r="VCZ9" s="544" t="s">
        <v>1530</v>
      </c>
      <c r="VDA9" s="544"/>
      <c r="VDB9" s="544"/>
      <c r="VDC9" s="544"/>
      <c r="VDD9" s="297" t="s">
        <v>186</v>
      </c>
      <c r="VDE9" s="182">
        <v>1</v>
      </c>
      <c r="VDF9" s="182">
        <v>167.32</v>
      </c>
      <c r="VDG9" s="296" t="s">
        <v>1531</v>
      </c>
      <c r="VDH9" s="544" t="s">
        <v>1530</v>
      </c>
      <c r="VDI9" s="544"/>
      <c r="VDJ9" s="544"/>
      <c r="VDK9" s="544"/>
      <c r="VDL9" s="297" t="s">
        <v>186</v>
      </c>
      <c r="VDM9" s="182">
        <v>1</v>
      </c>
      <c r="VDN9" s="182">
        <v>167.32</v>
      </c>
      <c r="VDO9" s="296" t="s">
        <v>1531</v>
      </c>
      <c r="VDP9" s="544" t="s">
        <v>1530</v>
      </c>
      <c r="VDQ9" s="544"/>
      <c r="VDR9" s="544"/>
      <c r="VDS9" s="544"/>
      <c r="VDT9" s="297" t="s">
        <v>186</v>
      </c>
      <c r="VDU9" s="182">
        <v>1</v>
      </c>
      <c r="VDV9" s="182">
        <v>167.32</v>
      </c>
      <c r="VDW9" s="296" t="s">
        <v>1531</v>
      </c>
      <c r="VDX9" s="544" t="s">
        <v>1530</v>
      </c>
      <c r="VDY9" s="544"/>
      <c r="VDZ9" s="544"/>
      <c r="VEA9" s="544"/>
      <c r="VEB9" s="297" t="s">
        <v>186</v>
      </c>
      <c r="VEC9" s="182">
        <v>1</v>
      </c>
      <c r="VED9" s="182">
        <v>167.32</v>
      </c>
      <c r="VEE9" s="296" t="s">
        <v>1531</v>
      </c>
      <c r="VEF9" s="544" t="s">
        <v>1530</v>
      </c>
      <c r="VEG9" s="544"/>
      <c r="VEH9" s="544"/>
      <c r="VEI9" s="544"/>
      <c r="VEJ9" s="297" t="s">
        <v>186</v>
      </c>
      <c r="VEK9" s="182">
        <v>1</v>
      </c>
      <c r="VEL9" s="182">
        <v>167.32</v>
      </c>
      <c r="VEM9" s="296" t="s">
        <v>1531</v>
      </c>
      <c r="VEN9" s="544" t="s">
        <v>1530</v>
      </c>
      <c r="VEO9" s="544"/>
      <c r="VEP9" s="544"/>
      <c r="VEQ9" s="544"/>
      <c r="VER9" s="297" t="s">
        <v>186</v>
      </c>
      <c r="VES9" s="182">
        <v>1</v>
      </c>
      <c r="VET9" s="182">
        <v>167.32</v>
      </c>
      <c r="VEU9" s="296" t="s">
        <v>1531</v>
      </c>
      <c r="VEV9" s="544" t="s">
        <v>1530</v>
      </c>
      <c r="VEW9" s="544"/>
      <c r="VEX9" s="544"/>
      <c r="VEY9" s="544"/>
      <c r="VEZ9" s="297" t="s">
        <v>186</v>
      </c>
      <c r="VFA9" s="182">
        <v>1</v>
      </c>
      <c r="VFB9" s="182">
        <v>167.32</v>
      </c>
      <c r="VFC9" s="296" t="s">
        <v>1531</v>
      </c>
      <c r="VFD9" s="544" t="s">
        <v>1530</v>
      </c>
      <c r="VFE9" s="544"/>
      <c r="VFF9" s="544"/>
      <c r="VFG9" s="544"/>
      <c r="VFH9" s="297" t="s">
        <v>186</v>
      </c>
      <c r="VFI9" s="182">
        <v>1</v>
      </c>
      <c r="VFJ9" s="182">
        <v>167.32</v>
      </c>
      <c r="VFK9" s="296" t="s">
        <v>1531</v>
      </c>
      <c r="VFL9" s="544" t="s">
        <v>1530</v>
      </c>
      <c r="VFM9" s="544"/>
      <c r="VFN9" s="544"/>
      <c r="VFO9" s="544"/>
      <c r="VFP9" s="297" t="s">
        <v>186</v>
      </c>
      <c r="VFQ9" s="182">
        <v>1</v>
      </c>
      <c r="VFR9" s="182">
        <v>167.32</v>
      </c>
      <c r="VFS9" s="296" t="s">
        <v>1531</v>
      </c>
      <c r="VFT9" s="544" t="s">
        <v>1530</v>
      </c>
      <c r="VFU9" s="544"/>
      <c r="VFV9" s="544"/>
      <c r="VFW9" s="544"/>
      <c r="VFX9" s="297" t="s">
        <v>186</v>
      </c>
      <c r="VFY9" s="182">
        <v>1</v>
      </c>
      <c r="VFZ9" s="182">
        <v>167.32</v>
      </c>
      <c r="VGA9" s="296" t="s">
        <v>1531</v>
      </c>
      <c r="VGB9" s="544" t="s">
        <v>1530</v>
      </c>
      <c r="VGC9" s="544"/>
      <c r="VGD9" s="544"/>
      <c r="VGE9" s="544"/>
      <c r="VGF9" s="297" t="s">
        <v>186</v>
      </c>
      <c r="VGG9" s="182">
        <v>1</v>
      </c>
      <c r="VGH9" s="182">
        <v>167.32</v>
      </c>
      <c r="VGI9" s="296" t="s">
        <v>1531</v>
      </c>
      <c r="VGJ9" s="544" t="s">
        <v>1530</v>
      </c>
      <c r="VGK9" s="544"/>
      <c r="VGL9" s="544"/>
      <c r="VGM9" s="544"/>
      <c r="VGN9" s="297" t="s">
        <v>186</v>
      </c>
      <c r="VGO9" s="182">
        <v>1</v>
      </c>
      <c r="VGP9" s="182">
        <v>167.32</v>
      </c>
      <c r="VGQ9" s="296" t="s">
        <v>1531</v>
      </c>
      <c r="VGR9" s="544" t="s">
        <v>1530</v>
      </c>
      <c r="VGS9" s="544"/>
      <c r="VGT9" s="544"/>
      <c r="VGU9" s="544"/>
      <c r="VGV9" s="297" t="s">
        <v>186</v>
      </c>
      <c r="VGW9" s="182">
        <v>1</v>
      </c>
      <c r="VGX9" s="182">
        <v>167.32</v>
      </c>
      <c r="VGY9" s="296" t="s">
        <v>1531</v>
      </c>
      <c r="VGZ9" s="544" t="s">
        <v>1530</v>
      </c>
      <c r="VHA9" s="544"/>
      <c r="VHB9" s="544"/>
      <c r="VHC9" s="544"/>
      <c r="VHD9" s="297" t="s">
        <v>186</v>
      </c>
      <c r="VHE9" s="182">
        <v>1</v>
      </c>
      <c r="VHF9" s="182">
        <v>167.32</v>
      </c>
      <c r="VHG9" s="296" t="s">
        <v>1531</v>
      </c>
      <c r="VHH9" s="544" t="s">
        <v>1530</v>
      </c>
      <c r="VHI9" s="544"/>
      <c r="VHJ9" s="544"/>
      <c r="VHK9" s="544"/>
      <c r="VHL9" s="297" t="s">
        <v>186</v>
      </c>
      <c r="VHM9" s="182">
        <v>1</v>
      </c>
      <c r="VHN9" s="182">
        <v>167.32</v>
      </c>
      <c r="VHO9" s="296" t="s">
        <v>1531</v>
      </c>
      <c r="VHP9" s="544" t="s">
        <v>1530</v>
      </c>
      <c r="VHQ9" s="544"/>
      <c r="VHR9" s="544"/>
      <c r="VHS9" s="544"/>
      <c r="VHT9" s="297" t="s">
        <v>186</v>
      </c>
      <c r="VHU9" s="182">
        <v>1</v>
      </c>
      <c r="VHV9" s="182">
        <v>167.32</v>
      </c>
      <c r="VHW9" s="296" t="s">
        <v>1531</v>
      </c>
      <c r="VHX9" s="544" t="s">
        <v>1530</v>
      </c>
      <c r="VHY9" s="544"/>
      <c r="VHZ9" s="544"/>
      <c r="VIA9" s="544"/>
      <c r="VIB9" s="297" t="s">
        <v>186</v>
      </c>
      <c r="VIC9" s="182">
        <v>1</v>
      </c>
      <c r="VID9" s="182">
        <v>167.32</v>
      </c>
      <c r="VIE9" s="296" t="s">
        <v>1531</v>
      </c>
      <c r="VIF9" s="544" t="s">
        <v>1530</v>
      </c>
      <c r="VIG9" s="544"/>
      <c r="VIH9" s="544"/>
      <c r="VII9" s="544"/>
      <c r="VIJ9" s="297" t="s">
        <v>186</v>
      </c>
      <c r="VIK9" s="182">
        <v>1</v>
      </c>
      <c r="VIL9" s="182">
        <v>167.32</v>
      </c>
      <c r="VIM9" s="296" t="s">
        <v>1531</v>
      </c>
      <c r="VIN9" s="544" t="s">
        <v>1530</v>
      </c>
      <c r="VIO9" s="544"/>
      <c r="VIP9" s="544"/>
      <c r="VIQ9" s="544"/>
      <c r="VIR9" s="297" t="s">
        <v>186</v>
      </c>
      <c r="VIS9" s="182">
        <v>1</v>
      </c>
      <c r="VIT9" s="182">
        <v>167.32</v>
      </c>
      <c r="VIU9" s="296" t="s">
        <v>1531</v>
      </c>
      <c r="VIV9" s="544" t="s">
        <v>1530</v>
      </c>
      <c r="VIW9" s="544"/>
      <c r="VIX9" s="544"/>
      <c r="VIY9" s="544"/>
      <c r="VIZ9" s="297" t="s">
        <v>186</v>
      </c>
      <c r="VJA9" s="182">
        <v>1</v>
      </c>
      <c r="VJB9" s="182">
        <v>167.32</v>
      </c>
      <c r="VJC9" s="296" t="s">
        <v>1531</v>
      </c>
      <c r="VJD9" s="544" t="s">
        <v>1530</v>
      </c>
      <c r="VJE9" s="544"/>
      <c r="VJF9" s="544"/>
      <c r="VJG9" s="544"/>
      <c r="VJH9" s="297" t="s">
        <v>186</v>
      </c>
      <c r="VJI9" s="182">
        <v>1</v>
      </c>
      <c r="VJJ9" s="182">
        <v>167.32</v>
      </c>
      <c r="VJK9" s="296" t="s">
        <v>1531</v>
      </c>
      <c r="VJL9" s="544" t="s">
        <v>1530</v>
      </c>
      <c r="VJM9" s="544"/>
      <c r="VJN9" s="544"/>
      <c r="VJO9" s="544"/>
      <c r="VJP9" s="297" t="s">
        <v>186</v>
      </c>
      <c r="VJQ9" s="182">
        <v>1</v>
      </c>
      <c r="VJR9" s="182">
        <v>167.32</v>
      </c>
      <c r="VJS9" s="296" t="s">
        <v>1531</v>
      </c>
      <c r="VJT9" s="544" t="s">
        <v>1530</v>
      </c>
      <c r="VJU9" s="544"/>
      <c r="VJV9" s="544"/>
      <c r="VJW9" s="544"/>
      <c r="VJX9" s="297" t="s">
        <v>186</v>
      </c>
      <c r="VJY9" s="182">
        <v>1</v>
      </c>
      <c r="VJZ9" s="182">
        <v>167.32</v>
      </c>
      <c r="VKA9" s="296" t="s">
        <v>1531</v>
      </c>
      <c r="VKB9" s="544" t="s">
        <v>1530</v>
      </c>
      <c r="VKC9" s="544"/>
      <c r="VKD9" s="544"/>
      <c r="VKE9" s="544"/>
      <c r="VKF9" s="297" t="s">
        <v>186</v>
      </c>
      <c r="VKG9" s="182">
        <v>1</v>
      </c>
      <c r="VKH9" s="182">
        <v>167.32</v>
      </c>
      <c r="VKI9" s="296" t="s">
        <v>1531</v>
      </c>
      <c r="VKJ9" s="544" t="s">
        <v>1530</v>
      </c>
      <c r="VKK9" s="544"/>
      <c r="VKL9" s="544"/>
      <c r="VKM9" s="544"/>
      <c r="VKN9" s="297" t="s">
        <v>186</v>
      </c>
      <c r="VKO9" s="182">
        <v>1</v>
      </c>
      <c r="VKP9" s="182">
        <v>167.32</v>
      </c>
      <c r="VKQ9" s="296" t="s">
        <v>1531</v>
      </c>
      <c r="VKR9" s="544" t="s">
        <v>1530</v>
      </c>
      <c r="VKS9" s="544"/>
      <c r="VKT9" s="544"/>
      <c r="VKU9" s="544"/>
      <c r="VKV9" s="297" t="s">
        <v>186</v>
      </c>
      <c r="VKW9" s="182">
        <v>1</v>
      </c>
      <c r="VKX9" s="182">
        <v>167.32</v>
      </c>
      <c r="VKY9" s="296" t="s">
        <v>1531</v>
      </c>
      <c r="VKZ9" s="544" t="s">
        <v>1530</v>
      </c>
      <c r="VLA9" s="544"/>
      <c r="VLB9" s="544"/>
      <c r="VLC9" s="544"/>
      <c r="VLD9" s="297" t="s">
        <v>186</v>
      </c>
      <c r="VLE9" s="182">
        <v>1</v>
      </c>
      <c r="VLF9" s="182">
        <v>167.32</v>
      </c>
      <c r="VLG9" s="296" t="s">
        <v>1531</v>
      </c>
      <c r="VLH9" s="544" t="s">
        <v>1530</v>
      </c>
      <c r="VLI9" s="544"/>
      <c r="VLJ9" s="544"/>
      <c r="VLK9" s="544"/>
      <c r="VLL9" s="297" t="s">
        <v>186</v>
      </c>
      <c r="VLM9" s="182">
        <v>1</v>
      </c>
      <c r="VLN9" s="182">
        <v>167.32</v>
      </c>
      <c r="VLO9" s="296" t="s">
        <v>1531</v>
      </c>
      <c r="VLP9" s="544" t="s">
        <v>1530</v>
      </c>
      <c r="VLQ9" s="544"/>
      <c r="VLR9" s="544"/>
      <c r="VLS9" s="544"/>
      <c r="VLT9" s="297" t="s">
        <v>186</v>
      </c>
      <c r="VLU9" s="182">
        <v>1</v>
      </c>
      <c r="VLV9" s="182">
        <v>167.32</v>
      </c>
      <c r="VLW9" s="296" t="s">
        <v>1531</v>
      </c>
      <c r="VLX9" s="544" t="s">
        <v>1530</v>
      </c>
      <c r="VLY9" s="544"/>
      <c r="VLZ9" s="544"/>
      <c r="VMA9" s="544"/>
      <c r="VMB9" s="297" t="s">
        <v>186</v>
      </c>
      <c r="VMC9" s="182">
        <v>1</v>
      </c>
      <c r="VMD9" s="182">
        <v>167.32</v>
      </c>
      <c r="VME9" s="296" t="s">
        <v>1531</v>
      </c>
      <c r="VMF9" s="544" t="s">
        <v>1530</v>
      </c>
      <c r="VMG9" s="544"/>
      <c r="VMH9" s="544"/>
      <c r="VMI9" s="544"/>
      <c r="VMJ9" s="297" t="s">
        <v>186</v>
      </c>
      <c r="VMK9" s="182">
        <v>1</v>
      </c>
      <c r="VML9" s="182">
        <v>167.32</v>
      </c>
      <c r="VMM9" s="296" t="s">
        <v>1531</v>
      </c>
      <c r="VMN9" s="544" t="s">
        <v>1530</v>
      </c>
      <c r="VMO9" s="544"/>
      <c r="VMP9" s="544"/>
      <c r="VMQ9" s="544"/>
      <c r="VMR9" s="297" t="s">
        <v>186</v>
      </c>
      <c r="VMS9" s="182">
        <v>1</v>
      </c>
      <c r="VMT9" s="182">
        <v>167.32</v>
      </c>
      <c r="VMU9" s="296" t="s">
        <v>1531</v>
      </c>
      <c r="VMV9" s="544" t="s">
        <v>1530</v>
      </c>
      <c r="VMW9" s="544"/>
      <c r="VMX9" s="544"/>
      <c r="VMY9" s="544"/>
      <c r="VMZ9" s="297" t="s">
        <v>186</v>
      </c>
      <c r="VNA9" s="182">
        <v>1</v>
      </c>
      <c r="VNB9" s="182">
        <v>167.32</v>
      </c>
      <c r="VNC9" s="296" t="s">
        <v>1531</v>
      </c>
      <c r="VND9" s="544" t="s">
        <v>1530</v>
      </c>
      <c r="VNE9" s="544"/>
      <c r="VNF9" s="544"/>
      <c r="VNG9" s="544"/>
      <c r="VNH9" s="297" t="s">
        <v>186</v>
      </c>
      <c r="VNI9" s="182">
        <v>1</v>
      </c>
      <c r="VNJ9" s="182">
        <v>167.32</v>
      </c>
      <c r="VNK9" s="296" t="s">
        <v>1531</v>
      </c>
      <c r="VNL9" s="544" t="s">
        <v>1530</v>
      </c>
      <c r="VNM9" s="544"/>
      <c r="VNN9" s="544"/>
      <c r="VNO9" s="544"/>
      <c r="VNP9" s="297" t="s">
        <v>186</v>
      </c>
      <c r="VNQ9" s="182">
        <v>1</v>
      </c>
      <c r="VNR9" s="182">
        <v>167.32</v>
      </c>
      <c r="VNS9" s="296" t="s">
        <v>1531</v>
      </c>
      <c r="VNT9" s="544" t="s">
        <v>1530</v>
      </c>
      <c r="VNU9" s="544"/>
      <c r="VNV9" s="544"/>
      <c r="VNW9" s="544"/>
      <c r="VNX9" s="297" t="s">
        <v>186</v>
      </c>
      <c r="VNY9" s="182">
        <v>1</v>
      </c>
      <c r="VNZ9" s="182">
        <v>167.32</v>
      </c>
      <c r="VOA9" s="296" t="s">
        <v>1531</v>
      </c>
      <c r="VOB9" s="544" t="s">
        <v>1530</v>
      </c>
      <c r="VOC9" s="544"/>
      <c r="VOD9" s="544"/>
      <c r="VOE9" s="544"/>
      <c r="VOF9" s="297" t="s">
        <v>186</v>
      </c>
      <c r="VOG9" s="182">
        <v>1</v>
      </c>
      <c r="VOH9" s="182">
        <v>167.32</v>
      </c>
      <c r="VOI9" s="296" t="s">
        <v>1531</v>
      </c>
      <c r="VOJ9" s="544" t="s">
        <v>1530</v>
      </c>
      <c r="VOK9" s="544"/>
      <c r="VOL9" s="544"/>
      <c r="VOM9" s="544"/>
      <c r="VON9" s="297" t="s">
        <v>186</v>
      </c>
      <c r="VOO9" s="182">
        <v>1</v>
      </c>
      <c r="VOP9" s="182">
        <v>167.32</v>
      </c>
      <c r="VOQ9" s="296" t="s">
        <v>1531</v>
      </c>
      <c r="VOR9" s="544" t="s">
        <v>1530</v>
      </c>
      <c r="VOS9" s="544"/>
      <c r="VOT9" s="544"/>
      <c r="VOU9" s="544"/>
      <c r="VOV9" s="297" t="s">
        <v>186</v>
      </c>
      <c r="VOW9" s="182">
        <v>1</v>
      </c>
      <c r="VOX9" s="182">
        <v>167.32</v>
      </c>
      <c r="VOY9" s="296" t="s">
        <v>1531</v>
      </c>
      <c r="VOZ9" s="544" t="s">
        <v>1530</v>
      </c>
      <c r="VPA9" s="544"/>
      <c r="VPB9" s="544"/>
      <c r="VPC9" s="544"/>
      <c r="VPD9" s="297" t="s">
        <v>186</v>
      </c>
      <c r="VPE9" s="182">
        <v>1</v>
      </c>
      <c r="VPF9" s="182">
        <v>167.32</v>
      </c>
      <c r="VPG9" s="296" t="s">
        <v>1531</v>
      </c>
      <c r="VPH9" s="544" t="s">
        <v>1530</v>
      </c>
      <c r="VPI9" s="544"/>
      <c r="VPJ9" s="544"/>
      <c r="VPK9" s="544"/>
      <c r="VPL9" s="297" t="s">
        <v>186</v>
      </c>
      <c r="VPM9" s="182">
        <v>1</v>
      </c>
      <c r="VPN9" s="182">
        <v>167.32</v>
      </c>
      <c r="VPO9" s="296" t="s">
        <v>1531</v>
      </c>
      <c r="VPP9" s="544" t="s">
        <v>1530</v>
      </c>
      <c r="VPQ9" s="544"/>
      <c r="VPR9" s="544"/>
      <c r="VPS9" s="544"/>
      <c r="VPT9" s="297" t="s">
        <v>186</v>
      </c>
      <c r="VPU9" s="182">
        <v>1</v>
      </c>
      <c r="VPV9" s="182">
        <v>167.32</v>
      </c>
      <c r="VPW9" s="296" t="s">
        <v>1531</v>
      </c>
      <c r="VPX9" s="544" t="s">
        <v>1530</v>
      </c>
      <c r="VPY9" s="544"/>
      <c r="VPZ9" s="544"/>
      <c r="VQA9" s="544"/>
      <c r="VQB9" s="297" t="s">
        <v>186</v>
      </c>
      <c r="VQC9" s="182">
        <v>1</v>
      </c>
      <c r="VQD9" s="182">
        <v>167.32</v>
      </c>
      <c r="VQE9" s="296" t="s">
        <v>1531</v>
      </c>
      <c r="VQF9" s="544" t="s">
        <v>1530</v>
      </c>
      <c r="VQG9" s="544"/>
      <c r="VQH9" s="544"/>
      <c r="VQI9" s="544"/>
      <c r="VQJ9" s="297" t="s">
        <v>186</v>
      </c>
      <c r="VQK9" s="182">
        <v>1</v>
      </c>
      <c r="VQL9" s="182">
        <v>167.32</v>
      </c>
      <c r="VQM9" s="296" t="s">
        <v>1531</v>
      </c>
      <c r="VQN9" s="544" t="s">
        <v>1530</v>
      </c>
      <c r="VQO9" s="544"/>
      <c r="VQP9" s="544"/>
      <c r="VQQ9" s="544"/>
      <c r="VQR9" s="297" t="s">
        <v>186</v>
      </c>
      <c r="VQS9" s="182">
        <v>1</v>
      </c>
      <c r="VQT9" s="182">
        <v>167.32</v>
      </c>
      <c r="VQU9" s="296" t="s">
        <v>1531</v>
      </c>
      <c r="VQV9" s="544" t="s">
        <v>1530</v>
      </c>
      <c r="VQW9" s="544"/>
      <c r="VQX9" s="544"/>
      <c r="VQY9" s="544"/>
      <c r="VQZ9" s="297" t="s">
        <v>186</v>
      </c>
      <c r="VRA9" s="182">
        <v>1</v>
      </c>
      <c r="VRB9" s="182">
        <v>167.32</v>
      </c>
      <c r="VRC9" s="296" t="s">
        <v>1531</v>
      </c>
      <c r="VRD9" s="544" t="s">
        <v>1530</v>
      </c>
      <c r="VRE9" s="544"/>
      <c r="VRF9" s="544"/>
      <c r="VRG9" s="544"/>
      <c r="VRH9" s="297" t="s">
        <v>186</v>
      </c>
      <c r="VRI9" s="182">
        <v>1</v>
      </c>
      <c r="VRJ9" s="182">
        <v>167.32</v>
      </c>
      <c r="VRK9" s="296" t="s">
        <v>1531</v>
      </c>
      <c r="VRL9" s="544" t="s">
        <v>1530</v>
      </c>
      <c r="VRM9" s="544"/>
      <c r="VRN9" s="544"/>
      <c r="VRO9" s="544"/>
      <c r="VRP9" s="297" t="s">
        <v>186</v>
      </c>
      <c r="VRQ9" s="182">
        <v>1</v>
      </c>
      <c r="VRR9" s="182">
        <v>167.32</v>
      </c>
      <c r="VRS9" s="296" t="s">
        <v>1531</v>
      </c>
      <c r="VRT9" s="544" t="s">
        <v>1530</v>
      </c>
      <c r="VRU9" s="544"/>
      <c r="VRV9" s="544"/>
      <c r="VRW9" s="544"/>
      <c r="VRX9" s="297" t="s">
        <v>186</v>
      </c>
      <c r="VRY9" s="182">
        <v>1</v>
      </c>
      <c r="VRZ9" s="182">
        <v>167.32</v>
      </c>
      <c r="VSA9" s="296" t="s">
        <v>1531</v>
      </c>
      <c r="VSB9" s="544" t="s">
        <v>1530</v>
      </c>
      <c r="VSC9" s="544"/>
      <c r="VSD9" s="544"/>
      <c r="VSE9" s="544"/>
      <c r="VSF9" s="297" t="s">
        <v>186</v>
      </c>
      <c r="VSG9" s="182">
        <v>1</v>
      </c>
      <c r="VSH9" s="182">
        <v>167.32</v>
      </c>
      <c r="VSI9" s="296" t="s">
        <v>1531</v>
      </c>
      <c r="VSJ9" s="544" t="s">
        <v>1530</v>
      </c>
      <c r="VSK9" s="544"/>
      <c r="VSL9" s="544"/>
      <c r="VSM9" s="544"/>
      <c r="VSN9" s="297" t="s">
        <v>186</v>
      </c>
      <c r="VSO9" s="182">
        <v>1</v>
      </c>
      <c r="VSP9" s="182">
        <v>167.32</v>
      </c>
      <c r="VSQ9" s="296" t="s">
        <v>1531</v>
      </c>
      <c r="VSR9" s="544" t="s">
        <v>1530</v>
      </c>
      <c r="VSS9" s="544"/>
      <c r="VST9" s="544"/>
      <c r="VSU9" s="544"/>
      <c r="VSV9" s="297" t="s">
        <v>186</v>
      </c>
      <c r="VSW9" s="182">
        <v>1</v>
      </c>
      <c r="VSX9" s="182">
        <v>167.32</v>
      </c>
      <c r="VSY9" s="296" t="s">
        <v>1531</v>
      </c>
      <c r="VSZ9" s="544" t="s">
        <v>1530</v>
      </c>
      <c r="VTA9" s="544"/>
      <c r="VTB9" s="544"/>
      <c r="VTC9" s="544"/>
      <c r="VTD9" s="297" t="s">
        <v>186</v>
      </c>
      <c r="VTE9" s="182">
        <v>1</v>
      </c>
      <c r="VTF9" s="182">
        <v>167.32</v>
      </c>
      <c r="VTG9" s="296" t="s">
        <v>1531</v>
      </c>
      <c r="VTH9" s="544" t="s">
        <v>1530</v>
      </c>
      <c r="VTI9" s="544"/>
      <c r="VTJ9" s="544"/>
      <c r="VTK9" s="544"/>
      <c r="VTL9" s="297" t="s">
        <v>186</v>
      </c>
      <c r="VTM9" s="182">
        <v>1</v>
      </c>
      <c r="VTN9" s="182">
        <v>167.32</v>
      </c>
      <c r="VTO9" s="296" t="s">
        <v>1531</v>
      </c>
      <c r="VTP9" s="544" t="s">
        <v>1530</v>
      </c>
      <c r="VTQ9" s="544"/>
      <c r="VTR9" s="544"/>
      <c r="VTS9" s="544"/>
      <c r="VTT9" s="297" t="s">
        <v>186</v>
      </c>
      <c r="VTU9" s="182">
        <v>1</v>
      </c>
      <c r="VTV9" s="182">
        <v>167.32</v>
      </c>
      <c r="VTW9" s="296" t="s">
        <v>1531</v>
      </c>
      <c r="VTX9" s="544" t="s">
        <v>1530</v>
      </c>
      <c r="VTY9" s="544"/>
      <c r="VTZ9" s="544"/>
      <c r="VUA9" s="544"/>
      <c r="VUB9" s="297" t="s">
        <v>186</v>
      </c>
      <c r="VUC9" s="182">
        <v>1</v>
      </c>
      <c r="VUD9" s="182">
        <v>167.32</v>
      </c>
      <c r="VUE9" s="296" t="s">
        <v>1531</v>
      </c>
      <c r="VUF9" s="544" t="s">
        <v>1530</v>
      </c>
      <c r="VUG9" s="544"/>
      <c r="VUH9" s="544"/>
      <c r="VUI9" s="544"/>
      <c r="VUJ9" s="297" t="s">
        <v>186</v>
      </c>
      <c r="VUK9" s="182">
        <v>1</v>
      </c>
      <c r="VUL9" s="182">
        <v>167.32</v>
      </c>
      <c r="VUM9" s="296" t="s">
        <v>1531</v>
      </c>
      <c r="VUN9" s="544" t="s">
        <v>1530</v>
      </c>
      <c r="VUO9" s="544"/>
      <c r="VUP9" s="544"/>
      <c r="VUQ9" s="544"/>
      <c r="VUR9" s="297" t="s">
        <v>186</v>
      </c>
      <c r="VUS9" s="182">
        <v>1</v>
      </c>
      <c r="VUT9" s="182">
        <v>167.32</v>
      </c>
      <c r="VUU9" s="296" t="s">
        <v>1531</v>
      </c>
      <c r="VUV9" s="544" t="s">
        <v>1530</v>
      </c>
      <c r="VUW9" s="544"/>
      <c r="VUX9" s="544"/>
      <c r="VUY9" s="544"/>
      <c r="VUZ9" s="297" t="s">
        <v>186</v>
      </c>
      <c r="VVA9" s="182">
        <v>1</v>
      </c>
      <c r="VVB9" s="182">
        <v>167.32</v>
      </c>
      <c r="VVC9" s="296" t="s">
        <v>1531</v>
      </c>
      <c r="VVD9" s="544" t="s">
        <v>1530</v>
      </c>
      <c r="VVE9" s="544"/>
      <c r="VVF9" s="544"/>
      <c r="VVG9" s="544"/>
      <c r="VVH9" s="297" t="s">
        <v>186</v>
      </c>
      <c r="VVI9" s="182">
        <v>1</v>
      </c>
      <c r="VVJ9" s="182">
        <v>167.32</v>
      </c>
      <c r="VVK9" s="296" t="s">
        <v>1531</v>
      </c>
      <c r="VVL9" s="544" t="s">
        <v>1530</v>
      </c>
      <c r="VVM9" s="544"/>
      <c r="VVN9" s="544"/>
      <c r="VVO9" s="544"/>
      <c r="VVP9" s="297" t="s">
        <v>186</v>
      </c>
      <c r="VVQ9" s="182">
        <v>1</v>
      </c>
      <c r="VVR9" s="182">
        <v>167.32</v>
      </c>
      <c r="VVS9" s="296" t="s">
        <v>1531</v>
      </c>
      <c r="VVT9" s="544" t="s">
        <v>1530</v>
      </c>
      <c r="VVU9" s="544"/>
      <c r="VVV9" s="544"/>
      <c r="VVW9" s="544"/>
      <c r="VVX9" s="297" t="s">
        <v>186</v>
      </c>
      <c r="VVY9" s="182">
        <v>1</v>
      </c>
      <c r="VVZ9" s="182">
        <v>167.32</v>
      </c>
      <c r="VWA9" s="296" t="s">
        <v>1531</v>
      </c>
      <c r="VWB9" s="544" t="s">
        <v>1530</v>
      </c>
      <c r="VWC9" s="544"/>
      <c r="VWD9" s="544"/>
      <c r="VWE9" s="544"/>
      <c r="VWF9" s="297" t="s">
        <v>186</v>
      </c>
      <c r="VWG9" s="182">
        <v>1</v>
      </c>
      <c r="VWH9" s="182">
        <v>167.32</v>
      </c>
      <c r="VWI9" s="296" t="s">
        <v>1531</v>
      </c>
      <c r="VWJ9" s="544" t="s">
        <v>1530</v>
      </c>
      <c r="VWK9" s="544"/>
      <c r="VWL9" s="544"/>
      <c r="VWM9" s="544"/>
      <c r="VWN9" s="297" t="s">
        <v>186</v>
      </c>
      <c r="VWO9" s="182">
        <v>1</v>
      </c>
      <c r="VWP9" s="182">
        <v>167.32</v>
      </c>
      <c r="VWQ9" s="296" t="s">
        <v>1531</v>
      </c>
      <c r="VWR9" s="544" t="s">
        <v>1530</v>
      </c>
      <c r="VWS9" s="544"/>
      <c r="VWT9" s="544"/>
      <c r="VWU9" s="544"/>
      <c r="VWV9" s="297" t="s">
        <v>186</v>
      </c>
      <c r="VWW9" s="182">
        <v>1</v>
      </c>
      <c r="VWX9" s="182">
        <v>167.32</v>
      </c>
      <c r="VWY9" s="296" t="s">
        <v>1531</v>
      </c>
      <c r="VWZ9" s="544" t="s">
        <v>1530</v>
      </c>
      <c r="VXA9" s="544"/>
      <c r="VXB9" s="544"/>
      <c r="VXC9" s="544"/>
      <c r="VXD9" s="297" t="s">
        <v>186</v>
      </c>
      <c r="VXE9" s="182">
        <v>1</v>
      </c>
      <c r="VXF9" s="182">
        <v>167.32</v>
      </c>
      <c r="VXG9" s="296" t="s">
        <v>1531</v>
      </c>
      <c r="VXH9" s="544" t="s">
        <v>1530</v>
      </c>
      <c r="VXI9" s="544"/>
      <c r="VXJ9" s="544"/>
      <c r="VXK9" s="544"/>
      <c r="VXL9" s="297" t="s">
        <v>186</v>
      </c>
      <c r="VXM9" s="182">
        <v>1</v>
      </c>
      <c r="VXN9" s="182">
        <v>167.32</v>
      </c>
      <c r="VXO9" s="296" t="s">
        <v>1531</v>
      </c>
      <c r="VXP9" s="544" t="s">
        <v>1530</v>
      </c>
      <c r="VXQ9" s="544"/>
      <c r="VXR9" s="544"/>
      <c r="VXS9" s="544"/>
      <c r="VXT9" s="297" t="s">
        <v>186</v>
      </c>
      <c r="VXU9" s="182">
        <v>1</v>
      </c>
      <c r="VXV9" s="182">
        <v>167.32</v>
      </c>
      <c r="VXW9" s="296" t="s">
        <v>1531</v>
      </c>
      <c r="VXX9" s="544" t="s">
        <v>1530</v>
      </c>
      <c r="VXY9" s="544"/>
      <c r="VXZ9" s="544"/>
      <c r="VYA9" s="544"/>
      <c r="VYB9" s="297" t="s">
        <v>186</v>
      </c>
      <c r="VYC9" s="182">
        <v>1</v>
      </c>
      <c r="VYD9" s="182">
        <v>167.32</v>
      </c>
      <c r="VYE9" s="296" t="s">
        <v>1531</v>
      </c>
      <c r="VYF9" s="544" t="s">
        <v>1530</v>
      </c>
      <c r="VYG9" s="544"/>
      <c r="VYH9" s="544"/>
      <c r="VYI9" s="544"/>
      <c r="VYJ9" s="297" t="s">
        <v>186</v>
      </c>
      <c r="VYK9" s="182">
        <v>1</v>
      </c>
      <c r="VYL9" s="182">
        <v>167.32</v>
      </c>
      <c r="VYM9" s="296" t="s">
        <v>1531</v>
      </c>
      <c r="VYN9" s="544" t="s">
        <v>1530</v>
      </c>
      <c r="VYO9" s="544"/>
      <c r="VYP9" s="544"/>
      <c r="VYQ9" s="544"/>
      <c r="VYR9" s="297" t="s">
        <v>186</v>
      </c>
      <c r="VYS9" s="182">
        <v>1</v>
      </c>
      <c r="VYT9" s="182">
        <v>167.32</v>
      </c>
      <c r="VYU9" s="296" t="s">
        <v>1531</v>
      </c>
      <c r="VYV9" s="544" t="s">
        <v>1530</v>
      </c>
      <c r="VYW9" s="544"/>
      <c r="VYX9" s="544"/>
      <c r="VYY9" s="544"/>
      <c r="VYZ9" s="297" t="s">
        <v>186</v>
      </c>
      <c r="VZA9" s="182">
        <v>1</v>
      </c>
      <c r="VZB9" s="182">
        <v>167.32</v>
      </c>
      <c r="VZC9" s="296" t="s">
        <v>1531</v>
      </c>
      <c r="VZD9" s="544" t="s">
        <v>1530</v>
      </c>
      <c r="VZE9" s="544"/>
      <c r="VZF9" s="544"/>
      <c r="VZG9" s="544"/>
      <c r="VZH9" s="297" t="s">
        <v>186</v>
      </c>
      <c r="VZI9" s="182">
        <v>1</v>
      </c>
      <c r="VZJ9" s="182">
        <v>167.32</v>
      </c>
      <c r="VZK9" s="296" t="s">
        <v>1531</v>
      </c>
      <c r="VZL9" s="544" t="s">
        <v>1530</v>
      </c>
      <c r="VZM9" s="544"/>
      <c r="VZN9" s="544"/>
      <c r="VZO9" s="544"/>
      <c r="VZP9" s="297" t="s">
        <v>186</v>
      </c>
      <c r="VZQ9" s="182">
        <v>1</v>
      </c>
      <c r="VZR9" s="182">
        <v>167.32</v>
      </c>
      <c r="VZS9" s="296" t="s">
        <v>1531</v>
      </c>
      <c r="VZT9" s="544" t="s">
        <v>1530</v>
      </c>
      <c r="VZU9" s="544"/>
      <c r="VZV9" s="544"/>
      <c r="VZW9" s="544"/>
      <c r="VZX9" s="297" t="s">
        <v>186</v>
      </c>
      <c r="VZY9" s="182">
        <v>1</v>
      </c>
      <c r="VZZ9" s="182">
        <v>167.32</v>
      </c>
      <c r="WAA9" s="296" t="s">
        <v>1531</v>
      </c>
      <c r="WAB9" s="544" t="s">
        <v>1530</v>
      </c>
      <c r="WAC9" s="544"/>
      <c r="WAD9" s="544"/>
      <c r="WAE9" s="544"/>
      <c r="WAF9" s="297" t="s">
        <v>186</v>
      </c>
      <c r="WAG9" s="182">
        <v>1</v>
      </c>
      <c r="WAH9" s="182">
        <v>167.32</v>
      </c>
      <c r="WAI9" s="296" t="s">
        <v>1531</v>
      </c>
      <c r="WAJ9" s="544" t="s">
        <v>1530</v>
      </c>
      <c r="WAK9" s="544"/>
      <c r="WAL9" s="544"/>
      <c r="WAM9" s="544"/>
      <c r="WAN9" s="297" t="s">
        <v>186</v>
      </c>
      <c r="WAO9" s="182">
        <v>1</v>
      </c>
      <c r="WAP9" s="182">
        <v>167.32</v>
      </c>
      <c r="WAQ9" s="296" t="s">
        <v>1531</v>
      </c>
      <c r="WAR9" s="544" t="s">
        <v>1530</v>
      </c>
      <c r="WAS9" s="544"/>
      <c r="WAT9" s="544"/>
      <c r="WAU9" s="544"/>
      <c r="WAV9" s="297" t="s">
        <v>186</v>
      </c>
      <c r="WAW9" s="182">
        <v>1</v>
      </c>
      <c r="WAX9" s="182">
        <v>167.32</v>
      </c>
      <c r="WAY9" s="296" t="s">
        <v>1531</v>
      </c>
      <c r="WAZ9" s="544" t="s">
        <v>1530</v>
      </c>
      <c r="WBA9" s="544"/>
      <c r="WBB9" s="544"/>
      <c r="WBC9" s="544"/>
      <c r="WBD9" s="297" t="s">
        <v>186</v>
      </c>
      <c r="WBE9" s="182">
        <v>1</v>
      </c>
      <c r="WBF9" s="182">
        <v>167.32</v>
      </c>
      <c r="WBG9" s="296" t="s">
        <v>1531</v>
      </c>
      <c r="WBH9" s="544" t="s">
        <v>1530</v>
      </c>
      <c r="WBI9" s="544"/>
      <c r="WBJ9" s="544"/>
      <c r="WBK9" s="544"/>
      <c r="WBL9" s="297" t="s">
        <v>186</v>
      </c>
      <c r="WBM9" s="182">
        <v>1</v>
      </c>
      <c r="WBN9" s="182">
        <v>167.32</v>
      </c>
      <c r="WBO9" s="296" t="s">
        <v>1531</v>
      </c>
      <c r="WBP9" s="544" t="s">
        <v>1530</v>
      </c>
      <c r="WBQ9" s="544"/>
      <c r="WBR9" s="544"/>
      <c r="WBS9" s="544"/>
      <c r="WBT9" s="297" t="s">
        <v>186</v>
      </c>
      <c r="WBU9" s="182">
        <v>1</v>
      </c>
      <c r="WBV9" s="182">
        <v>167.32</v>
      </c>
      <c r="WBW9" s="296" t="s">
        <v>1531</v>
      </c>
      <c r="WBX9" s="544" t="s">
        <v>1530</v>
      </c>
      <c r="WBY9" s="544"/>
      <c r="WBZ9" s="544"/>
      <c r="WCA9" s="544"/>
      <c r="WCB9" s="297" t="s">
        <v>186</v>
      </c>
      <c r="WCC9" s="182">
        <v>1</v>
      </c>
      <c r="WCD9" s="182">
        <v>167.32</v>
      </c>
      <c r="WCE9" s="296" t="s">
        <v>1531</v>
      </c>
      <c r="WCF9" s="544" t="s">
        <v>1530</v>
      </c>
      <c r="WCG9" s="544"/>
      <c r="WCH9" s="544"/>
      <c r="WCI9" s="544"/>
      <c r="WCJ9" s="297" t="s">
        <v>186</v>
      </c>
      <c r="WCK9" s="182">
        <v>1</v>
      </c>
      <c r="WCL9" s="182">
        <v>167.32</v>
      </c>
      <c r="WCM9" s="296" t="s">
        <v>1531</v>
      </c>
      <c r="WCN9" s="544" t="s">
        <v>1530</v>
      </c>
      <c r="WCO9" s="544"/>
      <c r="WCP9" s="544"/>
      <c r="WCQ9" s="544"/>
      <c r="WCR9" s="297" t="s">
        <v>186</v>
      </c>
      <c r="WCS9" s="182">
        <v>1</v>
      </c>
      <c r="WCT9" s="182">
        <v>167.32</v>
      </c>
      <c r="WCU9" s="296" t="s">
        <v>1531</v>
      </c>
      <c r="WCV9" s="544" t="s">
        <v>1530</v>
      </c>
      <c r="WCW9" s="544"/>
      <c r="WCX9" s="544"/>
      <c r="WCY9" s="544"/>
      <c r="WCZ9" s="297" t="s">
        <v>186</v>
      </c>
      <c r="WDA9" s="182">
        <v>1</v>
      </c>
      <c r="WDB9" s="182">
        <v>167.32</v>
      </c>
      <c r="WDC9" s="296" t="s">
        <v>1531</v>
      </c>
      <c r="WDD9" s="544" t="s">
        <v>1530</v>
      </c>
      <c r="WDE9" s="544"/>
      <c r="WDF9" s="544"/>
      <c r="WDG9" s="544"/>
      <c r="WDH9" s="297" t="s">
        <v>186</v>
      </c>
      <c r="WDI9" s="182">
        <v>1</v>
      </c>
      <c r="WDJ9" s="182">
        <v>167.32</v>
      </c>
      <c r="WDK9" s="296" t="s">
        <v>1531</v>
      </c>
      <c r="WDL9" s="544" t="s">
        <v>1530</v>
      </c>
      <c r="WDM9" s="544"/>
      <c r="WDN9" s="544"/>
      <c r="WDO9" s="544"/>
      <c r="WDP9" s="297" t="s">
        <v>186</v>
      </c>
      <c r="WDQ9" s="182">
        <v>1</v>
      </c>
      <c r="WDR9" s="182">
        <v>167.32</v>
      </c>
      <c r="WDS9" s="296" t="s">
        <v>1531</v>
      </c>
      <c r="WDT9" s="544" t="s">
        <v>1530</v>
      </c>
      <c r="WDU9" s="544"/>
      <c r="WDV9" s="544"/>
      <c r="WDW9" s="544"/>
      <c r="WDX9" s="297" t="s">
        <v>186</v>
      </c>
      <c r="WDY9" s="182">
        <v>1</v>
      </c>
      <c r="WDZ9" s="182">
        <v>167.32</v>
      </c>
      <c r="WEA9" s="296" t="s">
        <v>1531</v>
      </c>
      <c r="WEB9" s="544" t="s">
        <v>1530</v>
      </c>
      <c r="WEC9" s="544"/>
      <c r="WED9" s="544"/>
      <c r="WEE9" s="544"/>
      <c r="WEF9" s="297" t="s">
        <v>186</v>
      </c>
      <c r="WEG9" s="182">
        <v>1</v>
      </c>
      <c r="WEH9" s="182">
        <v>167.32</v>
      </c>
      <c r="WEI9" s="296" t="s">
        <v>1531</v>
      </c>
      <c r="WEJ9" s="544" t="s">
        <v>1530</v>
      </c>
      <c r="WEK9" s="544"/>
      <c r="WEL9" s="544"/>
      <c r="WEM9" s="544"/>
      <c r="WEN9" s="297" t="s">
        <v>186</v>
      </c>
      <c r="WEO9" s="182">
        <v>1</v>
      </c>
      <c r="WEP9" s="182">
        <v>167.32</v>
      </c>
      <c r="WEQ9" s="296" t="s">
        <v>1531</v>
      </c>
      <c r="WER9" s="544" t="s">
        <v>1530</v>
      </c>
      <c r="WES9" s="544"/>
      <c r="WET9" s="544"/>
      <c r="WEU9" s="544"/>
      <c r="WEV9" s="297" t="s">
        <v>186</v>
      </c>
      <c r="WEW9" s="182">
        <v>1</v>
      </c>
      <c r="WEX9" s="182">
        <v>167.32</v>
      </c>
      <c r="WEY9" s="296" t="s">
        <v>1531</v>
      </c>
      <c r="WEZ9" s="544" t="s">
        <v>1530</v>
      </c>
      <c r="WFA9" s="544"/>
      <c r="WFB9" s="544"/>
      <c r="WFC9" s="544"/>
      <c r="WFD9" s="297" t="s">
        <v>186</v>
      </c>
      <c r="WFE9" s="182">
        <v>1</v>
      </c>
      <c r="WFF9" s="182">
        <v>167.32</v>
      </c>
      <c r="WFG9" s="296" t="s">
        <v>1531</v>
      </c>
      <c r="WFH9" s="544" t="s">
        <v>1530</v>
      </c>
      <c r="WFI9" s="544"/>
      <c r="WFJ9" s="544"/>
      <c r="WFK9" s="544"/>
      <c r="WFL9" s="297" t="s">
        <v>186</v>
      </c>
      <c r="WFM9" s="182">
        <v>1</v>
      </c>
      <c r="WFN9" s="182">
        <v>167.32</v>
      </c>
      <c r="WFO9" s="296" t="s">
        <v>1531</v>
      </c>
      <c r="WFP9" s="544" t="s">
        <v>1530</v>
      </c>
      <c r="WFQ9" s="544"/>
      <c r="WFR9" s="544"/>
      <c r="WFS9" s="544"/>
      <c r="WFT9" s="297" t="s">
        <v>186</v>
      </c>
      <c r="WFU9" s="182">
        <v>1</v>
      </c>
      <c r="WFV9" s="182">
        <v>167.32</v>
      </c>
      <c r="WFW9" s="296" t="s">
        <v>1531</v>
      </c>
      <c r="WFX9" s="544" t="s">
        <v>1530</v>
      </c>
      <c r="WFY9" s="544"/>
      <c r="WFZ9" s="544"/>
      <c r="WGA9" s="544"/>
      <c r="WGB9" s="297" t="s">
        <v>186</v>
      </c>
      <c r="WGC9" s="182">
        <v>1</v>
      </c>
      <c r="WGD9" s="182">
        <v>167.32</v>
      </c>
      <c r="WGE9" s="296" t="s">
        <v>1531</v>
      </c>
      <c r="WGF9" s="544" t="s">
        <v>1530</v>
      </c>
      <c r="WGG9" s="544"/>
      <c r="WGH9" s="544"/>
      <c r="WGI9" s="544"/>
      <c r="WGJ9" s="297" t="s">
        <v>186</v>
      </c>
      <c r="WGK9" s="182">
        <v>1</v>
      </c>
      <c r="WGL9" s="182">
        <v>167.32</v>
      </c>
      <c r="WGM9" s="296" t="s">
        <v>1531</v>
      </c>
      <c r="WGN9" s="544" t="s">
        <v>1530</v>
      </c>
      <c r="WGO9" s="544"/>
      <c r="WGP9" s="544"/>
      <c r="WGQ9" s="544"/>
      <c r="WGR9" s="297" t="s">
        <v>186</v>
      </c>
      <c r="WGS9" s="182">
        <v>1</v>
      </c>
      <c r="WGT9" s="182">
        <v>167.32</v>
      </c>
      <c r="WGU9" s="296" t="s">
        <v>1531</v>
      </c>
      <c r="WGV9" s="544" t="s">
        <v>1530</v>
      </c>
      <c r="WGW9" s="544"/>
      <c r="WGX9" s="544"/>
      <c r="WGY9" s="544"/>
      <c r="WGZ9" s="297" t="s">
        <v>186</v>
      </c>
      <c r="WHA9" s="182">
        <v>1</v>
      </c>
      <c r="WHB9" s="182">
        <v>167.32</v>
      </c>
      <c r="WHC9" s="296" t="s">
        <v>1531</v>
      </c>
      <c r="WHD9" s="544" t="s">
        <v>1530</v>
      </c>
      <c r="WHE9" s="544"/>
      <c r="WHF9" s="544"/>
      <c r="WHG9" s="544"/>
      <c r="WHH9" s="297" t="s">
        <v>186</v>
      </c>
      <c r="WHI9" s="182">
        <v>1</v>
      </c>
      <c r="WHJ9" s="182">
        <v>167.32</v>
      </c>
      <c r="WHK9" s="296" t="s">
        <v>1531</v>
      </c>
      <c r="WHL9" s="544" t="s">
        <v>1530</v>
      </c>
      <c r="WHM9" s="544"/>
      <c r="WHN9" s="544"/>
      <c r="WHO9" s="544"/>
      <c r="WHP9" s="297" t="s">
        <v>186</v>
      </c>
      <c r="WHQ9" s="182">
        <v>1</v>
      </c>
      <c r="WHR9" s="182">
        <v>167.32</v>
      </c>
      <c r="WHS9" s="296" t="s">
        <v>1531</v>
      </c>
      <c r="WHT9" s="544" t="s">
        <v>1530</v>
      </c>
      <c r="WHU9" s="544"/>
      <c r="WHV9" s="544"/>
      <c r="WHW9" s="544"/>
      <c r="WHX9" s="297" t="s">
        <v>186</v>
      </c>
      <c r="WHY9" s="182">
        <v>1</v>
      </c>
      <c r="WHZ9" s="182">
        <v>167.32</v>
      </c>
      <c r="WIA9" s="296" t="s">
        <v>1531</v>
      </c>
      <c r="WIB9" s="544" t="s">
        <v>1530</v>
      </c>
      <c r="WIC9" s="544"/>
      <c r="WID9" s="544"/>
      <c r="WIE9" s="544"/>
      <c r="WIF9" s="297" t="s">
        <v>186</v>
      </c>
      <c r="WIG9" s="182">
        <v>1</v>
      </c>
      <c r="WIH9" s="182">
        <v>167.32</v>
      </c>
      <c r="WII9" s="296" t="s">
        <v>1531</v>
      </c>
      <c r="WIJ9" s="544" t="s">
        <v>1530</v>
      </c>
      <c r="WIK9" s="544"/>
      <c r="WIL9" s="544"/>
      <c r="WIM9" s="544"/>
      <c r="WIN9" s="297" t="s">
        <v>186</v>
      </c>
      <c r="WIO9" s="182">
        <v>1</v>
      </c>
      <c r="WIP9" s="182">
        <v>167.32</v>
      </c>
      <c r="WIQ9" s="296" t="s">
        <v>1531</v>
      </c>
      <c r="WIR9" s="544" t="s">
        <v>1530</v>
      </c>
      <c r="WIS9" s="544"/>
      <c r="WIT9" s="544"/>
      <c r="WIU9" s="544"/>
      <c r="WIV9" s="297" t="s">
        <v>186</v>
      </c>
      <c r="WIW9" s="182">
        <v>1</v>
      </c>
      <c r="WIX9" s="182">
        <v>167.32</v>
      </c>
      <c r="WIY9" s="296" t="s">
        <v>1531</v>
      </c>
      <c r="WIZ9" s="544" t="s">
        <v>1530</v>
      </c>
      <c r="WJA9" s="544"/>
      <c r="WJB9" s="544"/>
      <c r="WJC9" s="544"/>
      <c r="WJD9" s="297" t="s">
        <v>186</v>
      </c>
      <c r="WJE9" s="182">
        <v>1</v>
      </c>
      <c r="WJF9" s="182">
        <v>167.32</v>
      </c>
      <c r="WJG9" s="296" t="s">
        <v>1531</v>
      </c>
      <c r="WJH9" s="544" t="s">
        <v>1530</v>
      </c>
      <c r="WJI9" s="544"/>
      <c r="WJJ9" s="544"/>
      <c r="WJK9" s="544"/>
      <c r="WJL9" s="297" t="s">
        <v>186</v>
      </c>
      <c r="WJM9" s="182">
        <v>1</v>
      </c>
      <c r="WJN9" s="182">
        <v>167.32</v>
      </c>
      <c r="WJO9" s="296" t="s">
        <v>1531</v>
      </c>
      <c r="WJP9" s="544" t="s">
        <v>1530</v>
      </c>
      <c r="WJQ9" s="544"/>
      <c r="WJR9" s="544"/>
      <c r="WJS9" s="544"/>
      <c r="WJT9" s="297" t="s">
        <v>186</v>
      </c>
      <c r="WJU9" s="182">
        <v>1</v>
      </c>
      <c r="WJV9" s="182">
        <v>167.32</v>
      </c>
      <c r="WJW9" s="296" t="s">
        <v>1531</v>
      </c>
      <c r="WJX9" s="544" t="s">
        <v>1530</v>
      </c>
      <c r="WJY9" s="544"/>
      <c r="WJZ9" s="544"/>
      <c r="WKA9" s="544"/>
      <c r="WKB9" s="297" t="s">
        <v>186</v>
      </c>
      <c r="WKC9" s="182">
        <v>1</v>
      </c>
      <c r="WKD9" s="182">
        <v>167.32</v>
      </c>
      <c r="WKE9" s="296" t="s">
        <v>1531</v>
      </c>
      <c r="WKF9" s="544" t="s">
        <v>1530</v>
      </c>
      <c r="WKG9" s="544"/>
      <c r="WKH9" s="544"/>
      <c r="WKI9" s="544"/>
      <c r="WKJ9" s="297" t="s">
        <v>186</v>
      </c>
      <c r="WKK9" s="182">
        <v>1</v>
      </c>
      <c r="WKL9" s="182">
        <v>167.32</v>
      </c>
      <c r="WKM9" s="296" t="s">
        <v>1531</v>
      </c>
      <c r="WKN9" s="544" t="s">
        <v>1530</v>
      </c>
      <c r="WKO9" s="544"/>
      <c r="WKP9" s="544"/>
      <c r="WKQ9" s="544"/>
      <c r="WKR9" s="297" t="s">
        <v>186</v>
      </c>
      <c r="WKS9" s="182">
        <v>1</v>
      </c>
      <c r="WKT9" s="182">
        <v>167.32</v>
      </c>
      <c r="WKU9" s="296" t="s">
        <v>1531</v>
      </c>
      <c r="WKV9" s="544" t="s">
        <v>1530</v>
      </c>
      <c r="WKW9" s="544"/>
      <c r="WKX9" s="544"/>
      <c r="WKY9" s="544"/>
      <c r="WKZ9" s="297" t="s">
        <v>186</v>
      </c>
      <c r="WLA9" s="182">
        <v>1</v>
      </c>
      <c r="WLB9" s="182">
        <v>167.32</v>
      </c>
      <c r="WLC9" s="296" t="s">
        <v>1531</v>
      </c>
      <c r="WLD9" s="544" t="s">
        <v>1530</v>
      </c>
      <c r="WLE9" s="544"/>
      <c r="WLF9" s="544"/>
      <c r="WLG9" s="544"/>
      <c r="WLH9" s="297" t="s">
        <v>186</v>
      </c>
      <c r="WLI9" s="182">
        <v>1</v>
      </c>
      <c r="WLJ9" s="182">
        <v>167.32</v>
      </c>
      <c r="WLK9" s="296" t="s">
        <v>1531</v>
      </c>
      <c r="WLL9" s="544" t="s">
        <v>1530</v>
      </c>
      <c r="WLM9" s="544"/>
      <c r="WLN9" s="544"/>
      <c r="WLO9" s="544"/>
      <c r="WLP9" s="297" t="s">
        <v>186</v>
      </c>
      <c r="WLQ9" s="182">
        <v>1</v>
      </c>
      <c r="WLR9" s="182">
        <v>167.32</v>
      </c>
      <c r="WLS9" s="296" t="s">
        <v>1531</v>
      </c>
      <c r="WLT9" s="544" t="s">
        <v>1530</v>
      </c>
      <c r="WLU9" s="544"/>
      <c r="WLV9" s="544"/>
      <c r="WLW9" s="544"/>
      <c r="WLX9" s="297" t="s">
        <v>186</v>
      </c>
      <c r="WLY9" s="182">
        <v>1</v>
      </c>
      <c r="WLZ9" s="182">
        <v>167.32</v>
      </c>
      <c r="WMA9" s="296" t="s">
        <v>1531</v>
      </c>
      <c r="WMB9" s="544" t="s">
        <v>1530</v>
      </c>
      <c r="WMC9" s="544"/>
      <c r="WMD9" s="544"/>
      <c r="WME9" s="544"/>
      <c r="WMF9" s="297" t="s">
        <v>186</v>
      </c>
      <c r="WMG9" s="182">
        <v>1</v>
      </c>
      <c r="WMH9" s="182">
        <v>167.32</v>
      </c>
      <c r="WMI9" s="296" t="s">
        <v>1531</v>
      </c>
      <c r="WMJ9" s="544" t="s">
        <v>1530</v>
      </c>
      <c r="WMK9" s="544"/>
      <c r="WML9" s="544"/>
      <c r="WMM9" s="544"/>
      <c r="WMN9" s="297" t="s">
        <v>186</v>
      </c>
      <c r="WMO9" s="182">
        <v>1</v>
      </c>
      <c r="WMP9" s="182">
        <v>167.32</v>
      </c>
      <c r="WMQ9" s="296" t="s">
        <v>1531</v>
      </c>
      <c r="WMR9" s="544" t="s">
        <v>1530</v>
      </c>
      <c r="WMS9" s="544"/>
      <c r="WMT9" s="544"/>
      <c r="WMU9" s="544"/>
      <c r="WMV9" s="297" t="s">
        <v>186</v>
      </c>
      <c r="WMW9" s="182">
        <v>1</v>
      </c>
      <c r="WMX9" s="182">
        <v>167.32</v>
      </c>
      <c r="WMY9" s="296" t="s">
        <v>1531</v>
      </c>
      <c r="WMZ9" s="544" t="s">
        <v>1530</v>
      </c>
      <c r="WNA9" s="544"/>
      <c r="WNB9" s="544"/>
      <c r="WNC9" s="544"/>
      <c r="WND9" s="297" t="s">
        <v>186</v>
      </c>
      <c r="WNE9" s="182">
        <v>1</v>
      </c>
      <c r="WNF9" s="182">
        <v>167.32</v>
      </c>
      <c r="WNG9" s="296" t="s">
        <v>1531</v>
      </c>
      <c r="WNH9" s="544" t="s">
        <v>1530</v>
      </c>
      <c r="WNI9" s="544"/>
      <c r="WNJ9" s="544"/>
      <c r="WNK9" s="544"/>
      <c r="WNL9" s="297" t="s">
        <v>186</v>
      </c>
      <c r="WNM9" s="182">
        <v>1</v>
      </c>
      <c r="WNN9" s="182">
        <v>167.32</v>
      </c>
      <c r="WNO9" s="296" t="s">
        <v>1531</v>
      </c>
      <c r="WNP9" s="544" t="s">
        <v>1530</v>
      </c>
      <c r="WNQ9" s="544"/>
      <c r="WNR9" s="544"/>
      <c r="WNS9" s="544"/>
      <c r="WNT9" s="297" t="s">
        <v>186</v>
      </c>
      <c r="WNU9" s="182">
        <v>1</v>
      </c>
      <c r="WNV9" s="182">
        <v>167.32</v>
      </c>
      <c r="WNW9" s="296" t="s">
        <v>1531</v>
      </c>
      <c r="WNX9" s="544" t="s">
        <v>1530</v>
      </c>
      <c r="WNY9" s="544"/>
      <c r="WNZ9" s="544"/>
      <c r="WOA9" s="544"/>
      <c r="WOB9" s="297" t="s">
        <v>186</v>
      </c>
      <c r="WOC9" s="182">
        <v>1</v>
      </c>
      <c r="WOD9" s="182">
        <v>167.32</v>
      </c>
      <c r="WOE9" s="296" t="s">
        <v>1531</v>
      </c>
      <c r="WOF9" s="544" t="s">
        <v>1530</v>
      </c>
      <c r="WOG9" s="544"/>
      <c r="WOH9" s="544"/>
      <c r="WOI9" s="544"/>
      <c r="WOJ9" s="297" t="s">
        <v>186</v>
      </c>
      <c r="WOK9" s="182">
        <v>1</v>
      </c>
      <c r="WOL9" s="182">
        <v>167.32</v>
      </c>
      <c r="WOM9" s="296" t="s">
        <v>1531</v>
      </c>
      <c r="WON9" s="544" t="s">
        <v>1530</v>
      </c>
      <c r="WOO9" s="544"/>
      <c r="WOP9" s="544"/>
      <c r="WOQ9" s="544"/>
      <c r="WOR9" s="297" t="s">
        <v>186</v>
      </c>
      <c r="WOS9" s="182">
        <v>1</v>
      </c>
      <c r="WOT9" s="182">
        <v>167.32</v>
      </c>
      <c r="WOU9" s="296" t="s">
        <v>1531</v>
      </c>
      <c r="WOV9" s="544" t="s">
        <v>1530</v>
      </c>
      <c r="WOW9" s="544"/>
      <c r="WOX9" s="544"/>
      <c r="WOY9" s="544"/>
      <c r="WOZ9" s="297" t="s">
        <v>186</v>
      </c>
      <c r="WPA9" s="182">
        <v>1</v>
      </c>
      <c r="WPB9" s="182">
        <v>167.32</v>
      </c>
      <c r="WPC9" s="296" t="s">
        <v>1531</v>
      </c>
      <c r="WPD9" s="544" t="s">
        <v>1530</v>
      </c>
      <c r="WPE9" s="544"/>
      <c r="WPF9" s="544"/>
      <c r="WPG9" s="544"/>
      <c r="WPH9" s="297" t="s">
        <v>186</v>
      </c>
      <c r="WPI9" s="182">
        <v>1</v>
      </c>
      <c r="WPJ9" s="182">
        <v>167.32</v>
      </c>
      <c r="WPK9" s="296" t="s">
        <v>1531</v>
      </c>
      <c r="WPL9" s="544" t="s">
        <v>1530</v>
      </c>
      <c r="WPM9" s="544"/>
      <c r="WPN9" s="544"/>
      <c r="WPO9" s="544"/>
      <c r="WPP9" s="297" t="s">
        <v>186</v>
      </c>
      <c r="WPQ9" s="182">
        <v>1</v>
      </c>
      <c r="WPR9" s="182">
        <v>167.32</v>
      </c>
      <c r="WPS9" s="296" t="s">
        <v>1531</v>
      </c>
      <c r="WPT9" s="544" t="s">
        <v>1530</v>
      </c>
      <c r="WPU9" s="544"/>
      <c r="WPV9" s="544"/>
      <c r="WPW9" s="544"/>
      <c r="WPX9" s="297" t="s">
        <v>186</v>
      </c>
      <c r="WPY9" s="182">
        <v>1</v>
      </c>
      <c r="WPZ9" s="182">
        <v>167.32</v>
      </c>
      <c r="WQA9" s="296" t="s">
        <v>1531</v>
      </c>
      <c r="WQB9" s="544" t="s">
        <v>1530</v>
      </c>
      <c r="WQC9" s="544"/>
      <c r="WQD9" s="544"/>
      <c r="WQE9" s="544"/>
      <c r="WQF9" s="297" t="s">
        <v>186</v>
      </c>
      <c r="WQG9" s="182">
        <v>1</v>
      </c>
      <c r="WQH9" s="182">
        <v>167.32</v>
      </c>
      <c r="WQI9" s="296" t="s">
        <v>1531</v>
      </c>
      <c r="WQJ9" s="544" t="s">
        <v>1530</v>
      </c>
      <c r="WQK9" s="544"/>
      <c r="WQL9" s="544"/>
      <c r="WQM9" s="544"/>
      <c r="WQN9" s="297" t="s">
        <v>186</v>
      </c>
      <c r="WQO9" s="182">
        <v>1</v>
      </c>
      <c r="WQP9" s="182">
        <v>167.32</v>
      </c>
      <c r="WQQ9" s="296" t="s">
        <v>1531</v>
      </c>
      <c r="WQR9" s="544" t="s">
        <v>1530</v>
      </c>
      <c r="WQS9" s="544"/>
      <c r="WQT9" s="544"/>
      <c r="WQU9" s="544"/>
      <c r="WQV9" s="297" t="s">
        <v>186</v>
      </c>
      <c r="WQW9" s="182">
        <v>1</v>
      </c>
      <c r="WQX9" s="182">
        <v>167.32</v>
      </c>
      <c r="WQY9" s="296" t="s">
        <v>1531</v>
      </c>
      <c r="WQZ9" s="544" t="s">
        <v>1530</v>
      </c>
      <c r="WRA9" s="544"/>
      <c r="WRB9" s="544"/>
      <c r="WRC9" s="544"/>
      <c r="WRD9" s="297" t="s">
        <v>186</v>
      </c>
      <c r="WRE9" s="182">
        <v>1</v>
      </c>
      <c r="WRF9" s="182">
        <v>167.32</v>
      </c>
      <c r="WRG9" s="296" t="s">
        <v>1531</v>
      </c>
      <c r="WRH9" s="544" t="s">
        <v>1530</v>
      </c>
      <c r="WRI9" s="544"/>
      <c r="WRJ9" s="544"/>
      <c r="WRK9" s="544"/>
      <c r="WRL9" s="297" t="s">
        <v>186</v>
      </c>
      <c r="WRM9" s="182">
        <v>1</v>
      </c>
      <c r="WRN9" s="182">
        <v>167.32</v>
      </c>
      <c r="WRO9" s="296" t="s">
        <v>1531</v>
      </c>
      <c r="WRP9" s="544" t="s">
        <v>1530</v>
      </c>
      <c r="WRQ9" s="544"/>
      <c r="WRR9" s="544"/>
      <c r="WRS9" s="544"/>
      <c r="WRT9" s="297" t="s">
        <v>186</v>
      </c>
      <c r="WRU9" s="182">
        <v>1</v>
      </c>
      <c r="WRV9" s="182">
        <v>167.32</v>
      </c>
      <c r="WRW9" s="296" t="s">
        <v>1531</v>
      </c>
      <c r="WRX9" s="544" t="s">
        <v>1530</v>
      </c>
      <c r="WRY9" s="544"/>
      <c r="WRZ9" s="544"/>
      <c r="WSA9" s="544"/>
      <c r="WSB9" s="297" t="s">
        <v>186</v>
      </c>
      <c r="WSC9" s="182">
        <v>1</v>
      </c>
      <c r="WSD9" s="182">
        <v>167.32</v>
      </c>
      <c r="WSE9" s="296" t="s">
        <v>1531</v>
      </c>
      <c r="WSF9" s="544" t="s">
        <v>1530</v>
      </c>
      <c r="WSG9" s="544"/>
      <c r="WSH9" s="544"/>
      <c r="WSI9" s="544"/>
      <c r="WSJ9" s="297" t="s">
        <v>186</v>
      </c>
      <c r="WSK9" s="182">
        <v>1</v>
      </c>
      <c r="WSL9" s="182">
        <v>167.32</v>
      </c>
      <c r="WSM9" s="296" t="s">
        <v>1531</v>
      </c>
      <c r="WSN9" s="544" t="s">
        <v>1530</v>
      </c>
      <c r="WSO9" s="544"/>
      <c r="WSP9" s="544"/>
      <c r="WSQ9" s="544"/>
      <c r="WSR9" s="297" t="s">
        <v>186</v>
      </c>
      <c r="WSS9" s="182">
        <v>1</v>
      </c>
      <c r="WST9" s="182">
        <v>167.32</v>
      </c>
      <c r="WSU9" s="296" t="s">
        <v>1531</v>
      </c>
      <c r="WSV9" s="544" t="s">
        <v>1530</v>
      </c>
      <c r="WSW9" s="544"/>
      <c r="WSX9" s="544"/>
      <c r="WSY9" s="544"/>
      <c r="WSZ9" s="297" t="s">
        <v>186</v>
      </c>
      <c r="WTA9" s="182">
        <v>1</v>
      </c>
      <c r="WTB9" s="182">
        <v>167.32</v>
      </c>
      <c r="WTC9" s="296" t="s">
        <v>1531</v>
      </c>
      <c r="WTD9" s="544" t="s">
        <v>1530</v>
      </c>
      <c r="WTE9" s="544"/>
      <c r="WTF9" s="544"/>
      <c r="WTG9" s="544"/>
      <c r="WTH9" s="297" t="s">
        <v>186</v>
      </c>
      <c r="WTI9" s="182">
        <v>1</v>
      </c>
      <c r="WTJ9" s="182">
        <v>167.32</v>
      </c>
      <c r="WTK9" s="296" t="s">
        <v>1531</v>
      </c>
      <c r="WTL9" s="544" t="s">
        <v>1530</v>
      </c>
      <c r="WTM9" s="544"/>
      <c r="WTN9" s="544"/>
      <c r="WTO9" s="544"/>
      <c r="WTP9" s="297" t="s">
        <v>186</v>
      </c>
      <c r="WTQ9" s="182">
        <v>1</v>
      </c>
      <c r="WTR9" s="182">
        <v>167.32</v>
      </c>
      <c r="WTS9" s="296" t="s">
        <v>1531</v>
      </c>
      <c r="WTT9" s="544" t="s">
        <v>1530</v>
      </c>
      <c r="WTU9" s="544"/>
      <c r="WTV9" s="544"/>
      <c r="WTW9" s="544"/>
      <c r="WTX9" s="297" t="s">
        <v>186</v>
      </c>
      <c r="WTY9" s="182">
        <v>1</v>
      </c>
      <c r="WTZ9" s="182">
        <v>167.32</v>
      </c>
      <c r="WUA9" s="296" t="s">
        <v>1531</v>
      </c>
      <c r="WUB9" s="544" t="s">
        <v>1530</v>
      </c>
      <c r="WUC9" s="544"/>
      <c r="WUD9" s="544"/>
      <c r="WUE9" s="544"/>
      <c r="WUF9" s="297" t="s">
        <v>186</v>
      </c>
      <c r="WUG9" s="182">
        <v>1</v>
      </c>
      <c r="WUH9" s="182">
        <v>167.32</v>
      </c>
      <c r="WUI9" s="296" t="s">
        <v>1531</v>
      </c>
      <c r="WUJ9" s="544" t="s">
        <v>1530</v>
      </c>
      <c r="WUK9" s="544"/>
      <c r="WUL9" s="544"/>
      <c r="WUM9" s="544"/>
      <c r="WUN9" s="297" t="s">
        <v>186</v>
      </c>
      <c r="WUO9" s="182">
        <v>1</v>
      </c>
      <c r="WUP9" s="182">
        <v>167.32</v>
      </c>
      <c r="WUQ9" s="296" t="s">
        <v>1531</v>
      </c>
      <c r="WUR9" s="544" t="s">
        <v>1530</v>
      </c>
      <c r="WUS9" s="544"/>
      <c r="WUT9" s="544"/>
      <c r="WUU9" s="544"/>
      <c r="WUV9" s="297" t="s">
        <v>186</v>
      </c>
      <c r="WUW9" s="182">
        <v>1</v>
      </c>
      <c r="WUX9" s="182">
        <v>167.32</v>
      </c>
      <c r="WUY9" s="296" t="s">
        <v>1531</v>
      </c>
      <c r="WUZ9" s="544" t="s">
        <v>1530</v>
      </c>
      <c r="WVA9" s="544"/>
      <c r="WVB9" s="544"/>
      <c r="WVC9" s="544"/>
      <c r="WVD9" s="297" t="s">
        <v>186</v>
      </c>
      <c r="WVE9" s="182">
        <v>1</v>
      </c>
      <c r="WVF9" s="182">
        <v>167.32</v>
      </c>
      <c r="WVG9" s="296" t="s">
        <v>1531</v>
      </c>
      <c r="WVH9" s="544" t="s">
        <v>1530</v>
      </c>
      <c r="WVI9" s="544"/>
      <c r="WVJ9" s="544"/>
      <c r="WVK9" s="544"/>
      <c r="WVL9" s="297" t="s">
        <v>186</v>
      </c>
      <c r="WVM9" s="182">
        <v>1</v>
      </c>
      <c r="WVN9" s="182">
        <v>167.32</v>
      </c>
      <c r="WVO9" s="296" t="s">
        <v>1531</v>
      </c>
      <c r="WVP9" s="544" t="s">
        <v>1530</v>
      </c>
      <c r="WVQ9" s="544"/>
      <c r="WVR9" s="544"/>
      <c r="WVS9" s="544"/>
      <c r="WVT9" s="297" t="s">
        <v>186</v>
      </c>
      <c r="WVU9" s="182">
        <v>1</v>
      </c>
      <c r="WVV9" s="182">
        <v>167.32</v>
      </c>
      <c r="WVW9" s="296" t="s">
        <v>1531</v>
      </c>
      <c r="WVX9" s="544" t="s">
        <v>1530</v>
      </c>
      <c r="WVY9" s="544"/>
      <c r="WVZ9" s="544"/>
      <c r="WWA9" s="544"/>
      <c r="WWB9" s="297" t="s">
        <v>186</v>
      </c>
      <c r="WWC9" s="182">
        <v>1</v>
      </c>
      <c r="WWD9" s="182">
        <v>167.32</v>
      </c>
      <c r="WWE9" s="296" t="s">
        <v>1531</v>
      </c>
      <c r="WWF9" s="544" t="s">
        <v>1530</v>
      </c>
      <c r="WWG9" s="544"/>
      <c r="WWH9" s="544"/>
      <c r="WWI9" s="544"/>
      <c r="WWJ9" s="297" t="s">
        <v>186</v>
      </c>
      <c r="WWK9" s="182">
        <v>1</v>
      </c>
      <c r="WWL9" s="182">
        <v>167.32</v>
      </c>
      <c r="WWM9" s="296" t="s">
        <v>1531</v>
      </c>
      <c r="WWN9" s="544" t="s">
        <v>1530</v>
      </c>
      <c r="WWO9" s="544"/>
      <c r="WWP9" s="544"/>
      <c r="WWQ9" s="544"/>
      <c r="WWR9" s="297" t="s">
        <v>186</v>
      </c>
      <c r="WWS9" s="182">
        <v>1</v>
      </c>
      <c r="WWT9" s="182">
        <v>167.32</v>
      </c>
      <c r="WWU9" s="296" t="s">
        <v>1531</v>
      </c>
      <c r="WWV9" s="544" t="s">
        <v>1530</v>
      </c>
      <c r="WWW9" s="544"/>
      <c r="WWX9" s="544"/>
      <c r="WWY9" s="544"/>
      <c r="WWZ9" s="297" t="s">
        <v>186</v>
      </c>
      <c r="WXA9" s="182">
        <v>1</v>
      </c>
      <c r="WXB9" s="182">
        <v>167.32</v>
      </c>
      <c r="WXC9" s="296" t="s">
        <v>1531</v>
      </c>
      <c r="WXD9" s="544" t="s">
        <v>1530</v>
      </c>
      <c r="WXE9" s="544"/>
      <c r="WXF9" s="544"/>
      <c r="WXG9" s="544"/>
      <c r="WXH9" s="297" t="s">
        <v>186</v>
      </c>
      <c r="WXI9" s="182">
        <v>1</v>
      </c>
      <c r="WXJ9" s="182">
        <v>167.32</v>
      </c>
      <c r="WXK9" s="296" t="s">
        <v>1531</v>
      </c>
      <c r="WXL9" s="544" t="s">
        <v>1530</v>
      </c>
      <c r="WXM9" s="544"/>
      <c r="WXN9" s="544"/>
      <c r="WXO9" s="544"/>
      <c r="WXP9" s="297" t="s">
        <v>186</v>
      </c>
      <c r="WXQ9" s="182">
        <v>1</v>
      </c>
      <c r="WXR9" s="182">
        <v>167.32</v>
      </c>
      <c r="WXS9" s="296" t="s">
        <v>1531</v>
      </c>
      <c r="WXT9" s="544" t="s">
        <v>1530</v>
      </c>
      <c r="WXU9" s="544"/>
      <c r="WXV9" s="544"/>
      <c r="WXW9" s="544"/>
      <c r="WXX9" s="297" t="s">
        <v>186</v>
      </c>
      <c r="WXY9" s="182">
        <v>1</v>
      </c>
      <c r="WXZ9" s="182">
        <v>167.32</v>
      </c>
      <c r="WYA9" s="296" t="s">
        <v>1531</v>
      </c>
      <c r="WYB9" s="544" t="s">
        <v>1530</v>
      </c>
      <c r="WYC9" s="544"/>
      <c r="WYD9" s="544"/>
      <c r="WYE9" s="544"/>
      <c r="WYF9" s="297" t="s">
        <v>186</v>
      </c>
      <c r="WYG9" s="182">
        <v>1</v>
      </c>
      <c r="WYH9" s="182">
        <v>167.32</v>
      </c>
      <c r="WYI9" s="296" t="s">
        <v>1531</v>
      </c>
      <c r="WYJ9" s="544" t="s">
        <v>1530</v>
      </c>
      <c r="WYK9" s="544"/>
      <c r="WYL9" s="544"/>
      <c r="WYM9" s="544"/>
      <c r="WYN9" s="297" t="s">
        <v>186</v>
      </c>
      <c r="WYO9" s="182">
        <v>1</v>
      </c>
      <c r="WYP9" s="182">
        <v>167.32</v>
      </c>
      <c r="WYQ9" s="296" t="s">
        <v>1531</v>
      </c>
      <c r="WYR9" s="544" t="s">
        <v>1530</v>
      </c>
      <c r="WYS9" s="544"/>
      <c r="WYT9" s="544"/>
      <c r="WYU9" s="544"/>
      <c r="WYV9" s="297" t="s">
        <v>186</v>
      </c>
      <c r="WYW9" s="182">
        <v>1</v>
      </c>
      <c r="WYX9" s="182">
        <v>167.32</v>
      </c>
      <c r="WYY9" s="296" t="s">
        <v>1531</v>
      </c>
      <c r="WYZ9" s="544" t="s">
        <v>1530</v>
      </c>
      <c r="WZA9" s="544"/>
      <c r="WZB9" s="544"/>
      <c r="WZC9" s="544"/>
      <c r="WZD9" s="297" t="s">
        <v>186</v>
      </c>
      <c r="WZE9" s="182">
        <v>1</v>
      </c>
      <c r="WZF9" s="182">
        <v>167.32</v>
      </c>
      <c r="WZG9" s="296" t="s">
        <v>1531</v>
      </c>
      <c r="WZH9" s="544" t="s">
        <v>1530</v>
      </c>
      <c r="WZI9" s="544"/>
      <c r="WZJ9" s="544"/>
      <c r="WZK9" s="544"/>
      <c r="WZL9" s="297" t="s">
        <v>186</v>
      </c>
      <c r="WZM9" s="182">
        <v>1</v>
      </c>
      <c r="WZN9" s="182">
        <v>167.32</v>
      </c>
      <c r="WZO9" s="296" t="s">
        <v>1531</v>
      </c>
      <c r="WZP9" s="544" t="s">
        <v>1530</v>
      </c>
      <c r="WZQ9" s="544"/>
      <c r="WZR9" s="544"/>
      <c r="WZS9" s="544"/>
      <c r="WZT9" s="297" t="s">
        <v>186</v>
      </c>
      <c r="WZU9" s="182">
        <v>1</v>
      </c>
      <c r="WZV9" s="182">
        <v>167.32</v>
      </c>
      <c r="WZW9" s="296" t="s">
        <v>1531</v>
      </c>
      <c r="WZX9" s="544" t="s">
        <v>1530</v>
      </c>
      <c r="WZY9" s="544"/>
      <c r="WZZ9" s="544"/>
      <c r="XAA9" s="544"/>
      <c r="XAB9" s="297" t="s">
        <v>186</v>
      </c>
      <c r="XAC9" s="182">
        <v>1</v>
      </c>
      <c r="XAD9" s="182">
        <v>167.32</v>
      </c>
      <c r="XAE9" s="296" t="s">
        <v>1531</v>
      </c>
      <c r="XAF9" s="544" t="s">
        <v>1530</v>
      </c>
      <c r="XAG9" s="544"/>
      <c r="XAH9" s="544"/>
      <c r="XAI9" s="544"/>
      <c r="XAJ9" s="297" t="s">
        <v>186</v>
      </c>
      <c r="XAK9" s="182">
        <v>1</v>
      </c>
      <c r="XAL9" s="182">
        <v>167.32</v>
      </c>
      <c r="XAM9" s="296" t="s">
        <v>1531</v>
      </c>
      <c r="XAN9" s="544" t="s">
        <v>1530</v>
      </c>
      <c r="XAO9" s="544"/>
      <c r="XAP9" s="544"/>
      <c r="XAQ9" s="544"/>
      <c r="XAR9" s="297" t="s">
        <v>186</v>
      </c>
      <c r="XAS9" s="182">
        <v>1</v>
      </c>
      <c r="XAT9" s="182">
        <v>167.32</v>
      </c>
      <c r="XAU9" s="296" t="s">
        <v>1531</v>
      </c>
      <c r="XAV9" s="544" t="s">
        <v>1530</v>
      </c>
      <c r="XAW9" s="544"/>
      <c r="XAX9" s="544"/>
      <c r="XAY9" s="544"/>
      <c r="XAZ9" s="297" t="s">
        <v>186</v>
      </c>
      <c r="XBA9" s="182">
        <v>1</v>
      </c>
      <c r="XBB9" s="182">
        <v>167.32</v>
      </c>
      <c r="XBC9" s="296" t="s">
        <v>1531</v>
      </c>
      <c r="XBD9" s="544" t="s">
        <v>1530</v>
      </c>
      <c r="XBE9" s="544"/>
      <c r="XBF9" s="544"/>
      <c r="XBG9" s="544"/>
      <c r="XBH9" s="297" t="s">
        <v>186</v>
      </c>
      <c r="XBI9" s="182">
        <v>1</v>
      </c>
      <c r="XBJ9" s="182">
        <v>167.32</v>
      </c>
      <c r="XBK9" s="296" t="s">
        <v>1531</v>
      </c>
      <c r="XBL9" s="544" t="s">
        <v>1530</v>
      </c>
      <c r="XBM9" s="544"/>
      <c r="XBN9" s="544"/>
      <c r="XBO9" s="544"/>
      <c r="XBP9" s="297" t="s">
        <v>186</v>
      </c>
      <c r="XBQ9" s="182">
        <v>1</v>
      </c>
      <c r="XBR9" s="182">
        <v>167.32</v>
      </c>
      <c r="XBS9" s="296" t="s">
        <v>1531</v>
      </c>
      <c r="XBT9" s="544" t="s">
        <v>1530</v>
      </c>
      <c r="XBU9" s="544"/>
      <c r="XBV9" s="544"/>
      <c r="XBW9" s="544"/>
      <c r="XBX9" s="297" t="s">
        <v>186</v>
      </c>
      <c r="XBY9" s="182">
        <v>1</v>
      </c>
      <c r="XBZ9" s="182">
        <v>167.32</v>
      </c>
      <c r="XCA9" s="296" t="s">
        <v>1531</v>
      </c>
      <c r="XCB9" s="544" t="s">
        <v>1530</v>
      </c>
      <c r="XCC9" s="544"/>
      <c r="XCD9" s="544"/>
      <c r="XCE9" s="544"/>
      <c r="XCF9" s="297" t="s">
        <v>186</v>
      </c>
      <c r="XCG9" s="182">
        <v>1</v>
      </c>
      <c r="XCH9" s="182">
        <v>167.32</v>
      </c>
      <c r="XCI9" s="296" t="s">
        <v>1531</v>
      </c>
      <c r="XCJ9" s="544" t="s">
        <v>1530</v>
      </c>
      <c r="XCK9" s="544"/>
      <c r="XCL9" s="544"/>
      <c r="XCM9" s="544"/>
      <c r="XCN9" s="297" t="s">
        <v>186</v>
      </c>
      <c r="XCO9" s="182">
        <v>1</v>
      </c>
      <c r="XCP9" s="182">
        <v>167.32</v>
      </c>
      <c r="XCQ9" s="296" t="s">
        <v>1531</v>
      </c>
      <c r="XCR9" s="544" t="s">
        <v>1530</v>
      </c>
      <c r="XCS9" s="544"/>
      <c r="XCT9" s="544"/>
      <c r="XCU9" s="544"/>
      <c r="XCV9" s="297" t="s">
        <v>186</v>
      </c>
      <c r="XCW9" s="182">
        <v>1</v>
      </c>
      <c r="XCX9" s="182">
        <v>167.32</v>
      </c>
      <c r="XCY9" s="296" t="s">
        <v>1531</v>
      </c>
      <c r="XCZ9" s="544" t="s">
        <v>1530</v>
      </c>
      <c r="XDA9" s="544"/>
      <c r="XDB9" s="544"/>
      <c r="XDC9" s="544"/>
      <c r="XDD9" s="297" t="s">
        <v>186</v>
      </c>
      <c r="XDE9" s="182">
        <v>1</v>
      </c>
      <c r="XDF9" s="182">
        <v>167.32</v>
      </c>
      <c r="XDG9" s="296" t="s">
        <v>1531</v>
      </c>
      <c r="XDH9" s="544" t="s">
        <v>1530</v>
      </c>
      <c r="XDI9" s="544"/>
      <c r="XDJ9" s="544"/>
      <c r="XDK9" s="544"/>
      <c r="XDL9" s="297" t="s">
        <v>186</v>
      </c>
      <c r="XDM9" s="182">
        <v>1</v>
      </c>
      <c r="XDN9" s="182">
        <v>167.32</v>
      </c>
      <c r="XDO9" s="296" t="s">
        <v>1531</v>
      </c>
      <c r="XDP9" s="544" t="s">
        <v>1530</v>
      </c>
      <c r="XDQ9" s="544"/>
      <c r="XDR9" s="544"/>
      <c r="XDS9" s="544"/>
      <c r="XDT9" s="297" t="s">
        <v>186</v>
      </c>
      <c r="XDU9" s="182">
        <v>1</v>
      </c>
      <c r="XDV9" s="182">
        <v>167.32</v>
      </c>
      <c r="XDW9" s="296" t="s">
        <v>1531</v>
      </c>
      <c r="XDX9" s="544" t="s">
        <v>1530</v>
      </c>
      <c r="XDY9" s="544"/>
      <c r="XDZ9" s="544"/>
      <c r="XEA9" s="544"/>
      <c r="XEB9" s="297" t="s">
        <v>186</v>
      </c>
      <c r="XEC9" s="182">
        <v>1</v>
      </c>
      <c r="XED9" s="182">
        <v>167.32</v>
      </c>
      <c r="XEE9" s="296" t="s">
        <v>1531</v>
      </c>
      <c r="XEF9" s="544" t="s">
        <v>1530</v>
      </c>
      <c r="XEG9" s="544"/>
      <c r="XEH9" s="544"/>
      <c r="XEI9" s="544"/>
      <c r="XEJ9" s="297" t="s">
        <v>186</v>
      </c>
      <c r="XEK9" s="182">
        <v>1</v>
      </c>
      <c r="XEL9" s="182">
        <v>167.32</v>
      </c>
      <c r="XEM9" s="296" t="s">
        <v>1531</v>
      </c>
      <c r="XEN9" s="544" t="s">
        <v>1530</v>
      </c>
      <c r="XEO9" s="544"/>
      <c r="XEP9" s="544"/>
      <c r="XEQ9" s="544"/>
      <c r="XER9" s="297" t="s">
        <v>186</v>
      </c>
      <c r="XES9" s="182">
        <v>1</v>
      </c>
      <c r="XET9" s="182">
        <v>167.32</v>
      </c>
      <c r="XEU9" s="296" t="s">
        <v>1531</v>
      </c>
      <c r="XEV9" s="544" t="s">
        <v>1530</v>
      </c>
      <c r="XEW9" s="544"/>
      <c r="XEX9" s="544"/>
      <c r="XEY9" s="544"/>
      <c r="XEZ9" s="297" t="s">
        <v>186</v>
      </c>
      <c r="XFA9" s="182">
        <v>1</v>
      </c>
      <c r="XFB9" s="182">
        <v>167.32</v>
      </c>
    </row>
    <row r="10" spans="1:16382" s="164" customFormat="1" ht="22.2" customHeight="1" x14ac:dyDescent="0.3">
      <c r="A10" s="296"/>
      <c r="B10" s="298" t="s">
        <v>1433</v>
      </c>
      <c r="C10" s="298"/>
      <c r="D10" s="298"/>
      <c r="E10" s="298"/>
      <c r="F10" s="297" t="s">
        <v>186</v>
      </c>
      <c r="G10" s="182">
        <v>14</v>
      </c>
      <c r="H10" s="298"/>
      <c r="I10" s="298"/>
      <c r="J10" s="298"/>
      <c r="K10" s="298"/>
      <c r="L10" s="297"/>
      <c r="M10" s="182"/>
      <c r="N10" s="182"/>
      <c r="O10" s="297"/>
      <c r="P10" s="298"/>
      <c r="Q10" s="298"/>
      <c r="R10" s="298"/>
      <c r="S10" s="298"/>
      <c r="T10" s="297"/>
      <c r="U10" s="182"/>
      <c r="V10" s="182"/>
      <c r="W10" s="297"/>
      <c r="X10" s="298"/>
      <c r="Y10" s="298"/>
      <c r="Z10" s="298"/>
      <c r="AA10" s="298"/>
      <c r="AB10" s="297"/>
      <c r="AC10" s="182"/>
      <c r="AD10" s="182"/>
      <c r="AE10" s="297"/>
      <c r="AF10" s="298"/>
      <c r="AG10" s="298"/>
      <c r="AH10" s="298"/>
      <c r="AI10" s="298"/>
      <c r="AJ10" s="297"/>
      <c r="AK10" s="182"/>
      <c r="AL10" s="182"/>
      <c r="AM10" s="297"/>
      <c r="AN10" s="298"/>
      <c r="AO10" s="298"/>
      <c r="AP10" s="298"/>
      <c r="AQ10" s="298"/>
      <c r="AR10" s="297"/>
      <c r="AS10" s="182"/>
      <c r="AT10" s="182"/>
      <c r="AU10" s="297"/>
      <c r="AV10" s="298"/>
      <c r="AW10" s="298"/>
      <c r="AX10" s="298"/>
      <c r="AY10" s="298"/>
      <c r="AZ10" s="297"/>
      <c r="BA10" s="182"/>
      <c r="BB10" s="182"/>
      <c r="BC10" s="297"/>
      <c r="BD10" s="298"/>
      <c r="BE10" s="298"/>
      <c r="BF10" s="298"/>
      <c r="BG10" s="298"/>
      <c r="BH10" s="297"/>
      <c r="BI10" s="182"/>
      <c r="BJ10" s="182"/>
      <c r="BK10" s="297"/>
      <c r="BL10" s="298"/>
      <c r="BM10" s="298"/>
      <c r="BN10" s="298"/>
      <c r="BO10" s="298"/>
      <c r="BP10" s="297"/>
      <c r="BQ10" s="182"/>
      <c r="BR10" s="182"/>
      <c r="BS10" s="297"/>
      <c r="BT10" s="298"/>
      <c r="BU10" s="298"/>
      <c r="BV10" s="298"/>
      <c r="BW10" s="298"/>
      <c r="BX10" s="297"/>
      <c r="BY10" s="182"/>
      <c r="BZ10" s="182"/>
      <c r="CA10" s="297"/>
      <c r="CB10" s="298"/>
      <c r="CC10" s="298"/>
      <c r="CD10" s="298"/>
      <c r="CE10" s="298"/>
      <c r="CF10" s="297"/>
      <c r="CG10" s="182"/>
      <c r="CH10" s="182"/>
      <c r="CI10" s="297"/>
      <c r="CJ10" s="298"/>
      <c r="CK10" s="298"/>
      <c r="CL10" s="298"/>
      <c r="CM10" s="298"/>
      <c r="CN10" s="297"/>
      <c r="CO10" s="182"/>
      <c r="CP10" s="182"/>
      <c r="CQ10" s="297"/>
      <c r="CR10" s="298"/>
      <c r="CS10" s="298"/>
      <c r="CT10" s="298"/>
      <c r="CU10" s="298"/>
      <c r="CV10" s="297"/>
      <c r="CW10" s="182"/>
      <c r="CX10" s="182"/>
      <c r="CY10" s="297"/>
      <c r="CZ10" s="298"/>
      <c r="DA10" s="298"/>
      <c r="DB10" s="298"/>
      <c r="DC10" s="298"/>
      <c r="DD10" s="297"/>
      <c r="DE10" s="182"/>
      <c r="DF10" s="182"/>
      <c r="DG10" s="297"/>
      <c r="DH10" s="298"/>
      <c r="DI10" s="298"/>
      <c r="DJ10" s="298"/>
      <c r="DK10" s="298"/>
      <c r="DL10" s="297"/>
      <c r="DM10" s="182"/>
      <c r="DN10" s="182"/>
      <c r="DO10" s="297"/>
      <c r="DP10" s="298"/>
      <c r="DQ10" s="298"/>
      <c r="DR10" s="298"/>
      <c r="DS10" s="298"/>
      <c r="DT10" s="297"/>
      <c r="DU10" s="182"/>
      <c r="DV10" s="182"/>
      <c r="DW10" s="297"/>
      <c r="DX10" s="298"/>
      <c r="DY10" s="298"/>
      <c r="DZ10" s="298"/>
      <c r="EA10" s="298"/>
      <c r="EB10" s="297"/>
      <c r="EC10" s="182"/>
      <c r="ED10" s="182"/>
      <c r="EE10" s="297"/>
      <c r="EF10" s="298"/>
      <c r="EG10" s="298"/>
      <c r="EH10" s="298"/>
      <c r="EI10" s="298"/>
      <c r="EJ10" s="297"/>
      <c r="EK10" s="182"/>
      <c r="EL10" s="182"/>
      <c r="EM10" s="297"/>
      <c r="EN10" s="298"/>
      <c r="EO10" s="298"/>
      <c r="EP10" s="298"/>
      <c r="EQ10" s="298"/>
      <c r="ER10" s="297"/>
      <c r="ES10" s="182"/>
      <c r="ET10" s="182"/>
      <c r="EU10" s="297"/>
      <c r="EV10" s="298"/>
      <c r="EW10" s="298"/>
      <c r="EX10" s="298"/>
      <c r="EY10" s="298"/>
      <c r="EZ10" s="297"/>
      <c r="FA10" s="182"/>
      <c r="FB10" s="182"/>
      <c r="FC10" s="297"/>
      <c r="FD10" s="298"/>
      <c r="FE10" s="298"/>
      <c r="FF10" s="298"/>
      <c r="FG10" s="298"/>
      <c r="FH10" s="297"/>
      <c r="FI10" s="182"/>
      <c r="FJ10" s="182"/>
      <c r="FK10" s="297"/>
      <c r="FL10" s="298"/>
      <c r="FM10" s="298"/>
      <c r="FN10" s="298"/>
      <c r="FO10" s="298"/>
      <c r="FP10" s="297"/>
      <c r="FQ10" s="182"/>
      <c r="FR10" s="182"/>
      <c r="FS10" s="297"/>
      <c r="FT10" s="298"/>
      <c r="FU10" s="298"/>
      <c r="FV10" s="298"/>
      <c r="FW10" s="298"/>
      <c r="FX10" s="297"/>
      <c r="FY10" s="182"/>
      <c r="FZ10" s="182"/>
      <c r="GA10" s="297"/>
      <c r="GB10" s="298"/>
      <c r="GC10" s="298"/>
      <c r="GD10" s="298"/>
      <c r="GE10" s="298"/>
      <c r="GF10" s="297"/>
      <c r="GG10" s="182"/>
      <c r="GH10" s="182"/>
      <c r="GI10" s="297"/>
      <c r="GJ10" s="298"/>
      <c r="GK10" s="298"/>
      <c r="GL10" s="298"/>
      <c r="GM10" s="298"/>
      <c r="GN10" s="297"/>
      <c r="GO10" s="182"/>
      <c r="GP10" s="182"/>
      <c r="GQ10" s="297"/>
      <c r="GR10" s="298"/>
      <c r="GS10" s="298"/>
      <c r="GT10" s="298"/>
      <c r="GU10" s="298"/>
      <c r="GV10" s="297"/>
      <c r="GW10" s="182"/>
      <c r="GX10" s="182"/>
      <c r="GY10" s="297"/>
      <c r="GZ10" s="298"/>
      <c r="HA10" s="298"/>
      <c r="HB10" s="298"/>
      <c r="HC10" s="298"/>
      <c r="HD10" s="297"/>
      <c r="HE10" s="182"/>
      <c r="HF10" s="182"/>
      <c r="HG10" s="297"/>
      <c r="HH10" s="298"/>
      <c r="HI10" s="298"/>
      <c r="HJ10" s="298"/>
      <c r="HK10" s="298"/>
      <c r="HL10" s="297"/>
      <c r="HM10" s="182"/>
      <c r="HN10" s="182"/>
      <c r="HO10" s="297"/>
      <c r="HP10" s="298"/>
      <c r="HQ10" s="298"/>
      <c r="HR10" s="298"/>
      <c r="HS10" s="298"/>
      <c r="HT10" s="297"/>
      <c r="HU10" s="182"/>
      <c r="HV10" s="182"/>
      <c r="HW10" s="297"/>
      <c r="HX10" s="298"/>
      <c r="HY10" s="298"/>
      <c r="HZ10" s="298"/>
      <c r="IA10" s="298"/>
      <c r="IB10" s="297"/>
      <c r="IC10" s="182"/>
      <c r="ID10" s="182"/>
      <c r="IE10" s="297"/>
      <c r="IF10" s="298"/>
      <c r="IG10" s="298"/>
      <c r="IH10" s="298"/>
      <c r="II10" s="298"/>
      <c r="IJ10" s="297"/>
      <c r="IK10" s="182"/>
      <c r="IL10" s="182"/>
      <c r="IM10" s="297"/>
      <c r="IN10" s="298"/>
      <c r="IO10" s="298"/>
      <c r="IP10" s="298"/>
      <c r="IQ10" s="298"/>
      <c r="IR10" s="297"/>
      <c r="IS10" s="182"/>
      <c r="IT10" s="182"/>
      <c r="IU10" s="297"/>
      <c r="IV10" s="298"/>
      <c r="IW10" s="298"/>
      <c r="IX10" s="298"/>
      <c r="IY10" s="298"/>
      <c r="IZ10" s="297"/>
      <c r="JA10" s="182"/>
      <c r="JB10" s="182"/>
      <c r="JC10" s="297"/>
      <c r="JD10" s="298"/>
      <c r="JE10" s="298"/>
      <c r="JF10" s="298"/>
      <c r="JG10" s="298"/>
      <c r="JH10" s="297"/>
      <c r="JI10" s="182"/>
      <c r="JJ10" s="182"/>
      <c r="JK10" s="297"/>
      <c r="JL10" s="298"/>
      <c r="JM10" s="298"/>
      <c r="JN10" s="298"/>
      <c r="JO10" s="298"/>
      <c r="JP10" s="297"/>
      <c r="JQ10" s="182"/>
      <c r="JR10" s="182"/>
      <c r="JS10" s="297"/>
      <c r="JT10" s="298"/>
      <c r="JU10" s="298"/>
      <c r="JV10" s="298"/>
      <c r="JW10" s="298"/>
      <c r="JX10" s="297"/>
      <c r="JY10" s="182"/>
      <c r="JZ10" s="182"/>
      <c r="KA10" s="297"/>
      <c r="KB10" s="298"/>
      <c r="KC10" s="298"/>
      <c r="KD10" s="298"/>
      <c r="KE10" s="298"/>
      <c r="KF10" s="297"/>
      <c r="KG10" s="182"/>
      <c r="KH10" s="182"/>
      <c r="KI10" s="297"/>
      <c r="KJ10" s="298"/>
      <c r="KK10" s="298"/>
      <c r="KL10" s="298"/>
      <c r="KM10" s="298"/>
      <c r="KN10" s="297"/>
      <c r="KO10" s="182"/>
      <c r="KP10" s="182"/>
      <c r="KQ10" s="297"/>
      <c r="KR10" s="298"/>
      <c r="KS10" s="298"/>
      <c r="KT10" s="298"/>
      <c r="KU10" s="298"/>
      <c r="KV10" s="297"/>
      <c r="KW10" s="182"/>
      <c r="KX10" s="182"/>
      <c r="KY10" s="297"/>
      <c r="KZ10" s="298"/>
      <c r="LA10" s="298"/>
      <c r="LB10" s="298"/>
      <c r="LC10" s="298"/>
      <c r="LD10" s="297"/>
      <c r="LE10" s="182"/>
      <c r="LF10" s="182"/>
      <c r="LG10" s="297"/>
      <c r="LH10" s="298"/>
      <c r="LI10" s="298"/>
      <c r="LJ10" s="298"/>
      <c r="LK10" s="298"/>
      <c r="LL10" s="297"/>
      <c r="LM10" s="182"/>
      <c r="LN10" s="182"/>
      <c r="LO10" s="297"/>
      <c r="LP10" s="298"/>
      <c r="LQ10" s="298"/>
      <c r="LR10" s="298"/>
      <c r="LS10" s="298"/>
      <c r="LT10" s="297"/>
      <c r="LU10" s="182"/>
      <c r="LV10" s="182"/>
      <c r="LW10" s="297"/>
      <c r="LX10" s="298"/>
      <c r="LY10" s="298"/>
      <c r="LZ10" s="298"/>
      <c r="MA10" s="298"/>
      <c r="MB10" s="297"/>
      <c r="MC10" s="182"/>
      <c r="MD10" s="182"/>
      <c r="ME10" s="297"/>
      <c r="MF10" s="298"/>
      <c r="MG10" s="298"/>
      <c r="MH10" s="298"/>
      <c r="MI10" s="298"/>
      <c r="MJ10" s="297"/>
      <c r="MK10" s="182"/>
      <c r="ML10" s="182"/>
      <c r="MM10" s="297"/>
      <c r="MN10" s="298"/>
      <c r="MO10" s="298"/>
      <c r="MP10" s="298"/>
      <c r="MQ10" s="298"/>
      <c r="MR10" s="297"/>
      <c r="MS10" s="182"/>
      <c r="MT10" s="182"/>
      <c r="MU10" s="297"/>
      <c r="MV10" s="298"/>
      <c r="MW10" s="298"/>
      <c r="MX10" s="298"/>
      <c r="MY10" s="298"/>
      <c r="MZ10" s="297"/>
      <c r="NA10" s="182"/>
      <c r="NB10" s="182"/>
      <c r="NC10" s="297"/>
      <c r="ND10" s="298"/>
      <c r="NE10" s="298"/>
      <c r="NF10" s="298"/>
      <c r="NG10" s="298"/>
      <c r="NH10" s="297"/>
      <c r="NI10" s="182"/>
      <c r="NJ10" s="182"/>
      <c r="NK10" s="297"/>
      <c r="NL10" s="298"/>
      <c r="NM10" s="298"/>
      <c r="NN10" s="298"/>
      <c r="NO10" s="298"/>
      <c r="NP10" s="297"/>
      <c r="NQ10" s="182"/>
      <c r="NR10" s="182"/>
      <c r="NS10" s="297"/>
      <c r="NT10" s="298"/>
      <c r="NU10" s="298"/>
      <c r="NV10" s="298"/>
      <c r="NW10" s="298"/>
      <c r="NX10" s="297"/>
      <c r="NY10" s="182"/>
      <c r="NZ10" s="182"/>
      <c r="OA10" s="297"/>
      <c r="OB10" s="298"/>
      <c r="OC10" s="298"/>
      <c r="OD10" s="298"/>
      <c r="OE10" s="298"/>
      <c r="OF10" s="297"/>
      <c r="OG10" s="182"/>
      <c r="OH10" s="182"/>
      <c r="OI10" s="297"/>
      <c r="OJ10" s="298"/>
      <c r="OK10" s="298"/>
      <c r="OL10" s="298"/>
      <c r="OM10" s="298"/>
      <c r="ON10" s="297"/>
      <c r="OO10" s="182"/>
      <c r="OP10" s="182"/>
      <c r="OQ10" s="297"/>
      <c r="OR10" s="298"/>
      <c r="OS10" s="298"/>
      <c r="OT10" s="298"/>
      <c r="OU10" s="298"/>
      <c r="OV10" s="297"/>
      <c r="OW10" s="182"/>
      <c r="OX10" s="182"/>
      <c r="OY10" s="297"/>
      <c r="OZ10" s="298"/>
      <c r="PA10" s="298"/>
      <c r="PB10" s="298"/>
      <c r="PC10" s="298"/>
      <c r="PD10" s="297"/>
      <c r="PE10" s="182"/>
      <c r="PF10" s="182"/>
      <c r="PG10" s="297"/>
      <c r="PH10" s="298"/>
      <c r="PI10" s="298"/>
      <c r="PJ10" s="298"/>
      <c r="PK10" s="298"/>
      <c r="PL10" s="297"/>
      <c r="PM10" s="182"/>
      <c r="PN10" s="182"/>
      <c r="PO10" s="297"/>
      <c r="PP10" s="298"/>
      <c r="PQ10" s="298"/>
      <c r="PR10" s="298"/>
      <c r="PS10" s="298"/>
      <c r="PT10" s="297"/>
      <c r="PU10" s="182"/>
      <c r="PV10" s="182"/>
      <c r="PW10" s="297"/>
      <c r="PX10" s="298"/>
      <c r="PY10" s="298"/>
      <c r="PZ10" s="298"/>
      <c r="QA10" s="298"/>
      <c r="QB10" s="297"/>
      <c r="QC10" s="182"/>
      <c r="QD10" s="182"/>
      <c r="QE10" s="297"/>
      <c r="QF10" s="298"/>
      <c r="QG10" s="298"/>
      <c r="QH10" s="298"/>
      <c r="QI10" s="298"/>
      <c r="QJ10" s="297"/>
      <c r="QK10" s="182"/>
      <c r="QL10" s="182"/>
      <c r="QM10" s="297"/>
      <c r="QN10" s="298"/>
      <c r="QO10" s="298"/>
      <c r="QP10" s="298"/>
      <c r="QQ10" s="298"/>
      <c r="QR10" s="297"/>
      <c r="QS10" s="182"/>
      <c r="QT10" s="182"/>
      <c r="QU10" s="297"/>
      <c r="QV10" s="298"/>
      <c r="QW10" s="298"/>
      <c r="QX10" s="298"/>
      <c r="QY10" s="298"/>
      <c r="QZ10" s="297"/>
      <c r="RA10" s="182"/>
      <c r="RB10" s="182"/>
      <c r="RC10" s="297"/>
      <c r="RD10" s="298"/>
      <c r="RE10" s="298"/>
      <c r="RF10" s="298"/>
      <c r="RG10" s="298"/>
      <c r="RH10" s="297"/>
      <c r="RI10" s="182"/>
      <c r="RJ10" s="182"/>
      <c r="RK10" s="297"/>
      <c r="RL10" s="298"/>
      <c r="RM10" s="298"/>
      <c r="RN10" s="298"/>
      <c r="RO10" s="298"/>
      <c r="RP10" s="297"/>
      <c r="RQ10" s="182"/>
      <c r="RR10" s="182"/>
      <c r="RS10" s="297"/>
      <c r="RT10" s="298"/>
      <c r="RU10" s="298"/>
      <c r="RV10" s="298"/>
      <c r="RW10" s="298"/>
      <c r="RX10" s="297"/>
      <c r="RY10" s="182"/>
      <c r="RZ10" s="182"/>
      <c r="SA10" s="297"/>
      <c r="SB10" s="298"/>
      <c r="SC10" s="298"/>
      <c r="SD10" s="298"/>
      <c r="SE10" s="298"/>
      <c r="SF10" s="297"/>
      <c r="SG10" s="182"/>
      <c r="SH10" s="182"/>
      <c r="SI10" s="297"/>
      <c r="SJ10" s="298"/>
      <c r="SK10" s="298"/>
      <c r="SL10" s="298"/>
      <c r="SM10" s="298"/>
      <c r="SN10" s="297"/>
      <c r="SO10" s="182"/>
      <c r="SP10" s="182"/>
      <c r="SQ10" s="297"/>
      <c r="SR10" s="298"/>
      <c r="SS10" s="298"/>
      <c r="ST10" s="298"/>
      <c r="SU10" s="298"/>
      <c r="SV10" s="297"/>
      <c r="SW10" s="182"/>
      <c r="SX10" s="182"/>
      <c r="SY10" s="297"/>
      <c r="SZ10" s="298"/>
      <c r="TA10" s="298"/>
      <c r="TB10" s="298"/>
      <c r="TC10" s="298"/>
      <c r="TD10" s="297"/>
      <c r="TE10" s="182"/>
      <c r="TF10" s="182"/>
      <c r="TG10" s="297"/>
      <c r="TH10" s="298"/>
      <c r="TI10" s="298"/>
      <c r="TJ10" s="298"/>
      <c r="TK10" s="298"/>
      <c r="TL10" s="297"/>
      <c r="TM10" s="182"/>
      <c r="TN10" s="182"/>
      <c r="TO10" s="297"/>
      <c r="TP10" s="298"/>
      <c r="TQ10" s="298"/>
      <c r="TR10" s="298"/>
      <c r="TS10" s="298"/>
      <c r="TT10" s="297"/>
      <c r="TU10" s="182"/>
      <c r="TV10" s="182"/>
      <c r="TW10" s="297"/>
      <c r="TX10" s="298"/>
      <c r="TY10" s="298"/>
      <c r="TZ10" s="298"/>
      <c r="UA10" s="298"/>
      <c r="UB10" s="297"/>
      <c r="UC10" s="182"/>
      <c r="UD10" s="182"/>
      <c r="UE10" s="297"/>
      <c r="UF10" s="298"/>
      <c r="UG10" s="298"/>
      <c r="UH10" s="298"/>
      <c r="UI10" s="298"/>
      <c r="UJ10" s="297"/>
      <c r="UK10" s="182"/>
      <c r="UL10" s="182"/>
      <c r="UM10" s="297"/>
      <c r="UN10" s="298"/>
      <c r="UO10" s="298"/>
      <c r="UP10" s="298"/>
      <c r="UQ10" s="298"/>
      <c r="UR10" s="297"/>
      <c r="US10" s="182"/>
      <c r="UT10" s="182"/>
      <c r="UU10" s="297"/>
      <c r="UV10" s="298"/>
      <c r="UW10" s="298"/>
      <c r="UX10" s="298"/>
      <c r="UY10" s="298"/>
      <c r="UZ10" s="297"/>
      <c r="VA10" s="182"/>
      <c r="VB10" s="182"/>
      <c r="VC10" s="297"/>
      <c r="VD10" s="298"/>
      <c r="VE10" s="298"/>
      <c r="VF10" s="298"/>
      <c r="VG10" s="298"/>
      <c r="VH10" s="297"/>
      <c r="VI10" s="182"/>
      <c r="VJ10" s="182"/>
      <c r="VK10" s="297"/>
      <c r="VL10" s="298"/>
      <c r="VM10" s="298"/>
      <c r="VN10" s="298"/>
      <c r="VO10" s="298"/>
      <c r="VP10" s="297"/>
      <c r="VQ10" s="182"/>
      <c r="VR10" s="182"/>
      <c r="VS10" s="297"/>
      <c r="VT10" s="298"/>
      <c r="VU10" s="298"/>
      <c r="VV10" s="298"/>
      <c r="VW10" s="298"/>
      <c r="VX10" s="297"/>
      <c r="VY10" s="182"/>
      <c r="VZ10" s="182"/>
      <c r="WA10" s="297"/>
      <c r="WB10" s="298"/>
      <c r="WC10" s="298"/>
      <c r="WD10" s="298"/>
      <c r="WE10" s="298"/>
      <c r="WF10" s="297"/>
      <c r="WG10" s="182"/>
      <c r="WH10" s="182"/>
      <c r="WI10" s="297"/>
      <c r="WJ10" s="298"/>
      <c r="WK10" s="298"/>
      <c r="WL10" s="298"/>
      <c r="WM10" s="298"/>
      <c r="WN10" s="297"/>
      <c r="WO10" s="182"/>
      <c r="WP10" s="182"/>
      <c r="WQ10" s="297"/>
      <c r="WR10" s="298"/>
      <c r="WS10" s="298"/>
      <c r="WT10" s="298"/>
      <c r="WU10" s="298"/>
      <c r="WV10" s="297"/>
      <c r="WW10" s="182"/>
      <c r="WX10" s="182"/>
      <c r="WY10" s="297"/>
      <c r="WZ10" s="298"/>
      <c r="XA10" s="298"/>
      <c r="XB10" s="298"/>
      <c r="XC10" s="298"/>
      <c r="XD10" s="297"/>
      <c r="XE10" s="182"/>
      <c r="XF10" s="182"/>
      <c r="XG10" s="297"/>
      <c r="XH10" s="298"/>
      <c r="XI10" s="298"/>
      <c r="XJ10" s="298"/>
      <c r="XK10" s="298"/>
      <c r="XL10" s="297"/>
      <c r="XM10" s="182"/>
      <c r="XN10" s="182"/>
      <c r="XO10" s="297"/>
      <c r="XP10" s="298"/>
      <c r="XQ10" s="298"/>
      <c r="XR10" s="298"/>
      <c r="XS10" s="298"/>
      <c r="XT10" s="297"/>
      <c r="XU10" s="182"/>
      <c r="XV10" s="182"/>
      <c r="XW10" s="297"/>
      <c r="XX10" s="298"/>
      <c r="XY10" s="298"/>
      <c r="XZ10" s="298"/>
      <c r="YA10" s="298"/>
      <c r="YB10" s="297"/>
      <c r="YC10" s="182"/>
      <c r="YD10" s="182"/>
      <c r="YE10" s="297"/>
      <c r="YF10" s="298"/>
      <c r="YG10" s="298"/>
      <c r="YH10" s="298"/>
      <c r="YI10" s="298"/>
      <c r="YJ10" s="297"/>
      <c r="YK10" s="182"/>
      <c r="YL10" s="182"/>
      <c r="YM10" s="297"/>
      <c r="YN10" s="298"/>
      <c r="YO10" s="298"/>
      <c r="YP10" s="298"/>
      <c r="YQ10" s="298"/>
      <c r="YR10" s="297"/>
      <c r="YS10" s="182"/>
      <c r="YT10" s="182"/>
      <c r="YU10" s="297"/>
      <c r="YV10" s="298"/>
      <c r="YW10" s="298"/>
      <c r="YX10" s="298"/>
      <c r="YY10" s="298"/>
      <c r="YZ10" s="297"/>
      <c r="ZA10" s="182"/>
      <c r="ZB10" s="182"/>
      <c r="ZC10" s="297"/>
      <c r="ZD10" s="298"/>
      <c r="ZE10" s="298"/>
      <c r="ZF10" s="298"/>
      <c r="ZG10" s="298"/>
      <c r="ZH10" s="297"/>
      <c r="ZI10" s="182"/>
      <c r="ZJ10" s="182"/>
      <c r="ZK10" s="297"/>
      <c r="ZL10" s="298"/>
      <c r="ZM10" s="298"/>
      <c r="ZN10" s="298"/>
      <c r="ZO10" s="298"/>
      <c r="ZP10" s="297"/>
      <c r="ZQ10" s="182"/>
      <c r="ZR10" s="182"/>
      <c r="ZS10" s="297"/>
      <c r="ZT10" s="298"/>
      <c r="ZU10" s="298"/>
      <c r="ZV10" s="298"/>
      <c r="ZW10" s="298"/>
      <c r="ZX10" s="297"/>
      <c r="ZY10" s="182"/>
      <c r="ZZ10" s="182"/>
      <c r="AAA10" s="297"/>
      <c r="AAB10" s="298"/>
      <c r="AAC10" s="298"/>
      <c r="AAD10" s="298"/>
      <c r="AAE10" s="298"/>
      <c r="AAF10" s="297"/>
      <c r="AAG10" s="182"/>
      <c r="AAH10" s="182"/>
      <c r="AAI10" s="297"/>
      <c r="AAJ10" s="298"/>
      <c r="AAK10" s="298"/>
      <c r="AAL10" s="298"/>
      <c r="AAM10" s="298"/>
      <c r="AAN10" s="297"/>
      <c r="AAO10" s="182"/>
      <c r="AAP10" s="182"/>
      <c r="AAQ10" s="297"/>
      <c r="AAR10" s="298"/>
      <c r="AAS10" s="298"/>
      <c r="AAT10" s="298"/>
      <c r="AAU10" s="298"/>
      <c r="AAV10" s="297"/>
      <c r="AAW10" s="182"/>
      <c r="AAX10" s="182"/>
      <c r="AAY10" s="297"/>
      <c r="AAZ10" s="298"/>
      <c r="ABA10" s="298"/>
      <c r="ABB10" s="298"/>
      <c r="ABC10" s="298"/>
      <c r="ABD10" s="297"/>
      <c r="ABE10" s="182"/>
      <c r="ABF10" s="182"/>
      <c r="ABG10" s="297"/>
      <c r="ABH10" s="298"/>
      <c r="ABI10" s="298"/>
      <c r="ABJ10" s="298"/>
      <c r="ABK10" s="298"/>
      <c r="ABL10" s="297"/>
      <c r="ABM10" s="182"/>
      <c r="ABN10" s="182"/>
      <c r="ABO10" s="297"/>
      <c r="ABP10" s="298"/>
      <c r="ABQ10" s="298"/>
      <c r="ABR10" s="298"/>
      <c r="ABS10" s="298"/>
      <c r="ABT10" s="297"/>
      <c r="ABU10" s="182"/>
      <c r="ABV10" s="182"/>
      <c r="ABW10" s="297"/>
      <c r="ABX10" s="298"/>
      <c r="ABY10" s="298"/>
      <c r="ABZ10" s="298"/>
      <c r="ACA10" s="298"/>
      <c r="ACB10" s="297"/>
      <c r="ACC10" s="182"/>
      <c r="ACD10" s="182"/>
      <c r="ACE10" s="297"/>
      <c r="ACF10" s="298"/>
      <c r="ACG10" s="298"/>
      <c r="ACH10" s="298"/>
      <c r="ACI10" s="298"/>
      <c r="ACJ10" s="297"/>
      <c r="ACK10" s="182"/>
      <c r="ACL10" s="182"/>
      <c r="ACM10" s="297"/>
      <c r="ACN10" s="298"/>
      <c r="ACO10" s="298"/>
      <c r="ACP10" s="298"/>
      <c r="ACQ10" s="298"/>
      <c r="ACR10" s="297"/>
      <c r="ACS10" s="182"/>
      <c r="ACT10" s="182"/>
      <c r="ACU10" s="297"/>
      <c r="ACV10" s="298"/>
      <c r="ACW10" s="298"/>
      <c r="ACX10" s="298"/>
      <c r="ACY10" s="298"/>
      <c r="ACZ10" s="297"/>
      <c r="ADA10" s="182"/>
      <c r="ADB10" s="182"/>
      <c r="ADC10" s="297"/>
      <c r="ADD10" s="298"/>
      <c r="ADE10" s="298"/>
      <c r="ADF10" s="298"/>
      <c r="ADG10" s="298"/>
      <c r="ADH10" s="297"/>
      <c r="ADI10" s="182"/>
      <c r="ADJ10" s="182"/>
      <c r="ADK10" s="297"/>
      <c r="ADL10" s="298"/>
      <c r="ADM10" s="298"/>
      <c r="ADN10" s="298"/>
      <c r="ADO10" s="298"/>
      <c r="ADP10" s="297"/>
      <c r="ADQ10" s="182"/>
      <c r="ADR10" s="182"/>
      <c r="ADS10" s="297"/>
      <c r="ADT10" s="298"/>
      <c r="ADU10" s="298"/>
      <c r="ADV10" s="298"/>
      <c r="ADW10" s="298"/>
      <c r="ADX10" s="297"/>
      <c r="ADY10" s="182"/>
      <c r="ADZ10" s="182"/>
      <c r="AEA10" s="297"/>
      <c r="AEB10" s="298"/>
      <c r="AEC10" s="298"/>
      <c r="AED10" s="298"/>
      <c r="AEE10" s="298"/>
      <c r="AEF10" s="297"/>
      <c r="AEG10" s="182"/>
      <c r="AEH10" s="182"/>
      <c r="AEI10" s="297"/>
      <c r="AEJ10" s="298"/>
      <c r="AEK10" s="298"/>
      <c r="AEL10" s="298"/>
      <c r="AEM10" s="298"/>
      <c r="AEN10" s="297"/>
      <c r="AEO10" s="182"/>
      <c r="AEP10" s="182"/>
      <c r="AEQ10" s="297"/>
      <c r="AER10" s="298"/>
      <c r="AES10" s="298"/>
      <c r="AET10" s="298"/>
      <c r="AEU10" s="298"/>
      <c r="AEV10" s="297"/>
      <c r="AEW10" s="182"/>
      <c r="AEX10" s="182"/>
      <c r="AEY10" s="297"/>
      <c r="AEZ10" s="298"/>
      <c r="AFA10" s="298"/>
      <c r="AFB10" s="298"/>
      <c r="AFC10" s="298"/>
      <c r="AFD10" s="297"/>
      <c r="AFE10" s="182"/>
      <c r="AFF10" s="182"/>
      <c r="AFG10" s="297"/>
      <c r="AFH10" s="298"/>
      <c r="AFI10" s="298"/>
      <c r="AFJ10" s="298"/>
      <c r="AFK10" s="298"/>
      <c r="AFL10" s="297"/>
      <c r="AFM10" s="182"/>
      <c r="AFN10" s="182"/>
      <c r="AFO10" s="297"/>
      <c r="AFP10" s="298"/>
      <c r="AFQ10" s="298"/>
      <c r="AFR10" s="298"/>
      <c r="AFS10" s="298"/>
      <c r="AFT10" s="297"/>
      <c r="AFU10" s="182"/>
      <c r="AFV10" s="182"/>
      <c r="AFW10" s="297"/>
      <c r="AFX10" s="298"/>
      <c r="AFY10" s="298"/>
      <c r="AFZ10" s="298"/>
      <c r="AGA10" s="298"/>
      <c r="AGB10" s="297"/>
      <c r="AGC10" s="182"/>
      <c r="AGD10" s="182"/>
      <c r="AGE10" s="297"/>
      <c r="AGF10" s="298"/>
      <c r="AGG10" s="298"/>
      <c r="AGH10" s="298"/>
      <c r="AGI10" s="298"/>
      <c r="AGJ10" s="297"/>
      <c r="AGK10" s="182"/>
      <c r="AGL10" s="182"/>
      <c r="AGM10" s="297"/>
      <c r="AGN10" s="298"/>
      <c r="AGO10" s="298"/>
      <c r="AGP10" s="298"/>
      <c r="AGQ10" s="298"/>
      <c r="AGR10" s="297"/>
      <c r="AGS10" s="182"/>
      <c r="AGT10" s="182"/>
      <c r="AGU10" s="297"/>
      <c r="AGV10" s="298"/>
      <c r="AGW10" s="298"/>
      <c r="AGX10" s="298"/>
      <c r="AGY10" s="298"/>
      <c r="AGZ10" s="297"/>
      <c r="AHA10" s="182"/>
      <c r="AHB10" s="182"/>
      <c r="AHC10" s="297"/>
      <c r="AHD10" s="298"/>
      <c r="AHE10" s="298"/>
      <c r="AHF10" s="298"/>
      <c r="AHG10" s="298"/>
      <c r="AHH10" s="297"/>
      <c r="AHI10" s="182"/>
      <c r="AHJ10" s="182"/>
      <c r="AHK10" s="297"/>
      <c r="AHL10" s="298"/>
      <c r="AHM10" s="298"/>
      <c r="AHN10" s="298"/>
      <c r="AHO10" s="298"/>
      <c r="AHP10" s="297"/>
      <c r="AHQ10" s="182"/>
      <c r="AHR10" s="182"/>
      <c r="AHS10" s="297"/>
      <c r="AHT10" s="298"/>
      <c r="AHU10" s="298"/>
      <c r="AHV10" s="298"/>
      <c r="AHW10" s="298"/>
      <c r="AHX10" s="297"/>
      <c r="AHY10" s="182"/>
      <c r="AHZ10" s="182"/>
      <c r="AIA10" s="297"/>
      <c r="AIB10" s="298"/>
      <c r="AIC10" s="298"/>
      <c r="AID10" s="298"/>
      <c r="AIE10" s="298"/>
      <c r="AIF10" s="297"/>
      <c r="AIG10" s="182"/>
      <c r="AIH10" s="182"/>
      <c r="AII10" s="297"/>
      <c r="AIJ10" s="298"/>
      <c r="AIK10" s="298"/>
      <c r="AIL10" s="298"/>
      <c r="AIM10" s="298"/>
      <c r="AIN10" s="297"/>
      <c r="AIO10" s="182"/>
      <c r="AIP10" s="182"/>
      <c r="AIQ10" s="297"/>
      <c r="AIR10" s="298"/>
      <c r="AIS10" s="298"/>
      <c r="AIT10" s="298"/>
      <c r="AIU10" s="298"/>
      <c r="AIV10" s="297"/>
      <c r="AIW10" s="182"/>
      <c r="AIX10" s="182"/>
      <c r="AIY10" s="297"/>
      <c r="AIZ10" s="298"/>
      <c r="AJA10" s="298"/>
      <c r="AJB10" s="298"/>
      <c r="AJC10" s="298"/>
      <c r="AJD10" s="297"/>
      <c r="AJE10" s="182"/>
      <c r="AJF10" s="182"/>
      <c r="AJG10" s="297"/>
      <c r="AJH10" s="298"/>
      <c r="AJI10" s="298"/>
      <c r="AJJ10" s="298"/>
      <c r="AJK10" s="298"/>
      <c r="AJL10" s="297"/>
      <c r="AJM10" s="182"/>
      <c r="AJN10" s="182"/>
      <c r="AJO10" s="297"/>
      <c r="AJP10" s="298"/>
      <c r="AJQ10" s="298"/>
      <c r="AJR10" s="298"/>
      <c r="AJS10" s="298"/>
      <c r="AJT10" s="297"/>
      <c r="AJU10" s="182"/>
      <c r="AJV10" s="182"/>
      <c r="AJW10" s="297"/>
      <c r="AJX10" s="298"/>
      <c r="AJY10" s="298"/>
      <c r="AJZ10" s="298"/>
      <c r="AKA10" s="298"/>
      <c r="AKB10" s="297"/>
      <c r="AKC10" s="182"/>
      <c r="AKD10" s="182"/>
      <c r="AKE10" s="297"/>
      <c r="AKF10" s="298"/>
      <c r="AKG10" s="298"/>
      <c r="AKH10" s="298"/>
      <c r="AKI10" s="298"/>
      <c r="AKJ10" s="297"/>
      <c r="AKK10" s="182"/>
      <c r="AKL10" s="182"/>
      <c r="AKM10" s="297"/>
      <c r="AKN10" s="298"/>
      <c r="AKO10" s="298"/>
      <c r="AKP10" s="298"/>
      <c r="AKQ10" s="298"/>
      <c r="AKR10" s="297"/>
      <c r="AKS10" s="182"/>
      <c r="AKT10" s="182"/>
      <c r="AKU10" s="297"/>
      <c r="AKV10" s="298"/>
      <c r="AKW10" s="298"/>
      <c r="AKX10" s="298"/>
      <c r="AKY10" s="298"/>
      <c r="AKZ10" s="297"/>
      <c r="ALA10" s="182"/>
      <c r="ALB10" s="182"/>
      <c r="ALC10" s="297"/>
      <c r="ALD10" s="298"/>
      <c r="ALE10" s="298"/>
      <c r="ALF10" s="298"/>
      <c r="ALG10" s="298"/>
      <c r="ALH10" s="297"/>
      <c r="ALI10" s="182"/>
      <c r="ALJ10" s="182"/>
      <c r="ALK10" s="297"/>
      <c r="ALL10" s="298"/>
      <c r="ALM10" s="298"/>
      <c r="ALN10" s="298"/>
      <c r="ALO10" s="298"/>
      <c r="ALP10" s="297"/>
      <c r="ALQ10" s="182"/>
      <c r="ALR10" s="182"/>
      <c r="ALS10" s="297"/>
      <c r="ALT10" s="298"/>
      <c r="ALU10" s="298"/>
      <c r="ALV10" s="298"/>
      <c r="ALW10" s="298"/>
      <c r="ALX10" s="297"/>
      <c r="ALY10" s="182"/>
      <c r="ALZ10" s="182"/>
      <c r="AMA10" s="297"/>
      <c r="AMB10" s="298"/>
      <c r="AMC10" s="298"/>
      <c r="AMD10" s="298"/>
      <c r="AME10" s="298"/>
      <c r="AMF10" s="297"/>
      <c r="AMG10" s="182"/>
      <c r="AMH10" s="182"/>
      <c r="AMI10" s="297"/>
      <c r="AMJ10" s="298"/>
      <c r="AMK10" s="298"/>
      <c r="AML10" s="298"/>
      <c r="AMM10" s="298"/>
      <c r="AMN10" s="297"/>
      <c r="AMO10" s="182"/>
      <c r="AMP10" s="182"/>
      <c r="AMQ10" s="297"/>
      <c r="AMR10" s="298"/>
      <c r="AMS10" s="298"/>
      <c r="AMT10" s="298"/>
      <c r="AMU10" s="298"/>
      <c r="AMV10" s="297"/>
      <c r="AMW10" s="182"/>
      <c r="AMX10" s="182"/>
      <c r="AMY10" s="297"/>
      <c r="AMZ10" s="298"/>
      <c r="ANA10" s="298"/>
      <c r="ANB10" s="298"/>
      <c r="ANC10" s="298"/>
      <c r="AND10" s="297"/>
      <c r="ANE10" s="182"/>
      <c r="ANF10" s="182"/>
      <c r="ANG10" s="297"/>
      <c r="ANH10" s="298"/>
      <c r="ANI10" s="298"/>
      <c r="ANJ10" s="298"/>
      <c r="ANK10" s="298"/>
      <c r="ANL10" s="297"/>
      <c r="ANM10" s="182"/>
      <c r="ANN10" s="182"/>
      <c r="ANO10" s="297"/>
      <c r="ANP10" s="298"/>
      <c r="ANQ10" s="298"/>
      <c r="ANR10" s="298"/>
      <c r="ANS10" s="298"/>
      <c r="ANT10" s="297"/>
      <c r="ANU10" s="182"/>
      <c r="ANV10" s="182"/>
      <c r="ANW10" s="297"/>
      <c r="ANX10" s="298"/>
      <c r="ANY10" s="298"/>
      <c r="ANZ10" s="298"/>
      <c r="AOA10" s="298"/>
      <c r="AOB10" s="297"/>
      <c r="AOC10" s="182"/>
      <c r="AOD10" s="182"/>
      <c r="AOE10" s="297"/>
      <c r="AOF10" s="298"/>
      <c r="AOG10" s="298"/>
      <c r="AOH10" s="298"/>
      <c r="AOI10" s="298"/>
      <c r="AOJ10" s="297"/>
      <c r="AOK10" s="182"/>
      <c r="AOL10" s="182"/>
      <c r="AOM10" s="297"/>
      <c r="AON10" s="298"/>
      <c r="AOO10" s="298"/>
      <c r="AOP10" s="298"/>
      <c r="AOQ10" s="298"/>
      <c r="AOR10" s="297"/>
      <c r="AOS10" s="182"/>
      <c r="AOT10" s="182"/>
      <c r="AOU10" s="297"/>
      <c r="AOV10" s="298"/>
      <c r="AOW10" s="298"/>
      <c r="AOX10" s="298"/>
      <c r="AOY10" s="298"/>
      <c r="AOZ10" s="297"/>
      <c r="APA10" s="182"/>
      <c r="APB10" s="182"/>
      <c r="APC10" s="297"/>
      <c r="APD10" s="298"/>
      <c r="APE10" s="298"/>
      <c r="APF10" s="298"/>
      <c r="APG10" s="298"/>
      <c r="APH10" s="297"/>
      <c r="API10" s="182"/>
      <c r="APJ10" s="182"/>
      <c r="APK10" s="297"/>
      <c r="APL10" s="298"/>
      <c r="APM10" s="298"/>
      <c r="APN10" s="298"/>
      <c r="APO10" s="298"/>
      <c r="APP10" s="297"/>
      <c r="APQ10" s="182"/>
      <c r="APR10" s="182"/>
      <c r="APS10" s="297"/>
      <c r="APT10" s="298"/>
      <c r="APU10" s="298"/>
      <c r="APV10" s="298"/>
      <c r="APW10" s="298"/>
      <c r="APX10" s="297"/>
      <c r="APY10" s="182"/>
      <c r="APZ10" s="182"/>
      <c r="AQA10" s="297"/>
      <c r="AQB10" s="298"/>
      <c r="AQC10" s="298"/>
      <c r="AQD10" s="298"/>
      <c r="AQE10" s="298"/>
      <c r="AQF10" s="297"/>
      <c r="AQG10" s="182"/>
      <c r="AQH10" s="182"/>
      <c r="AQI10" s="297"/>
      <c r="AQJ10" s="298"/>
      <c r="AQK10" s="298"/>
      <c r="AQL10" s="298"/>
      <c r="AQM10" s="298"/>
      <c r="AQN10" s="297"/>
      <c r="AQO10" s="182"/>
      <c r="AQP10" s="182"/>
      <c r="AQQ10" s="297"/>
      <c r="AQR10" s="298"/>
      <c r="AQS10" s="298"/>
      <c r="AQT10" s="298"/>
      <c r="AQU10" s="298"/>
      <c r="AQV10" s="297"/>
      <c r="AQW10" s="182"/>
      <c r="AQX10" s="182"/>
      <c r="AQY10" s="297"/>
      <c r="AQZ10" s="298"/>
      <c r="ARA10" s="298"/>
      <c r="ARB10" s="298"/>
      <c r="ARC10" s="298"/>
      <c r="ARD10" s="297"/>
      <c r="ARE10" s="182"/>
      <c r="ARF10" s="182"/>
      <c r="ARG10" s="297"/>
      <c r="ARH10" s="298"/>
      <c r="ARI10" s="298"/>
      <c r="ARJ10" s="298"/>
      <c r="ARK10" s="298"/>
      <c r="ARL10" s="297"/>
      <c r="ARM10" s="182"/>
      <c r="ARN10" s="182"/>
      <c r="ARO10" s="297"/>
      <c r="ARP10" s="298"/>
      <c r="ARQ10" s="298"/>
      <c r="ARR10" s="298"/>
      <c r="ARS10" s="298"/>
      <c r="ART10" s="297"/>
      <c r="ARU10" s="182"/>
      <c r="ARV10" s="182"/>
      <c r="ARW10" s="297"/>
      <c r="ARX10" s="298"/>
      <c r="ARY10" s="298"/>
      <c r="ARZ10" s="298"/>
      <c r="ASA10" s="298"/>
      <c r="ASB10" s="297"/>
      <c r="ASC10" s="182"/>
      <c r="ASD10" s="182"/>
      <c r="ASE10" s="297"/>
      <c r="ASF10" s="298"/>
      <c r="ASG10" s="298"/>
      <c r="ASH10" s="298"/>
      <c r="ASI10" s="298"/>
      <c r="ASJ10" s="297"/>
      <c r="ASK10" s="182"/>
      <c r="ASL10" s="182"/>
      <c r="ASM10" s="297"/>
      <c r="ASN10" s="298"/>
      <c r="ASO10" s="298"/>
      <c r="ASP10" s="298"/>
      <c r="ASQ10" s="298"/>
      <c r="ASR10" s="297"/>
      <c r="ASS10" s="182"/>
      <c r="AST10" s="182"/>
      <c r="ASU10" s="297"/>
      <c r="ASV10" s="298"/>
      <c r="ASW10" s="298"/>
      <c r="ASX10" s="298"/>
      <c r="ASY10" s="298"/>
      <c r="ASZ10" s="297"/>
      <c r="ATA10" s="182"/>
      <c r="ATB10" s="182"/>
      <c r="ATC10" s="297"/>
      <c r="ATD10" s="298"/>
      <c r="ATE10" s="298"/>
      <c r="ATF10" s="298"/>
      <c r="ATG10" s="298"/>
      <c r="ATH10" s="297"/>
      <c r="ATI10" s="182"/>
      <c r="ATJ10" s="182"/>
      <c r="ATK10" s="297"/>
      <c r="ATL10" s="298"/>
      <c r="ATM10" s="298"/>
      <c r="ATN10" s="298"/>
      <c r="ATO10" s="298"/>
      <c r="ATP10" s="297"/>
      <c r="ATQ10" s="182"/>
      <c r="ATR10" s="182"/>
      <c r="ATS10" s="297"/>
      <c r="ATT10" s="298"/>
      <c r="ATU10" s="298"/>
      <c r="ATV10" s="298"/>
      <c r="ATW10" s="298"/>
      <c r="ATX10" s="297"/>
      <c r="ATY10" s="182"/>
      <c r="ATZ10" s="182"/>
      <c r="AUA10" s="297"/>
      <c r="AUB10" s="298"/>
      <c r="AUC10" s="298"/>
      <c r="AUD10" s="298"/>
      <c r="AUE10" s="298"/>
      <c r="AUF10" s="297"/>
      <c r="AUG10" s="182"/>
      <c r="AUH10" s="182"/>
      <c r="AUI10" s="297"/>
      <c r="AUJ10" s="298"/>
      <c r="AUK10" s="298"/>
      <c r="AUL10" s="298"/>
      <c r="AUM10" s="298"/>
      <c r="AUN10" s="297"/>
      <c r="AUO10" s="182"/>
      <c r="AUP10" s="182"/>
      <c r="AUQ10" s="297"/>
      <c r="AUR10" s="298"/>
      <c r="AUS10" s="298"/>
      <c r="AUT10" s="298"/>
      <c r="AUU10" s="298"/>
      <c r="AUV10" s="297"/>
      <c r="AUW10" s="182"/>
      <c r="AUX10" s="182"/>
      <c r="AUY10" s="297"/>
      <c r="AUZ10" s="298"/>
      <c r="AVA10" s="298"/>
      <c r="AVB10" s="298"/>
      <c r="AVC10" s="298"/>
      <c r="AVD10" s="297"/>
      <c r="AVE10" s="182"/>
      <c r="AVF10" s="182"/>
      <c r="AVG10" s="297"/>
      <c r="AVH10" s="298"/>
      <c r="AVI10" s="298"/>
      <c r="AVJ10" s="298"/>
      <c r="AVK10" s="298"/>
      <c r="AVL10" s="297"/>
      <c r="AVM10" s="182"/>
      <c r="AVN10" s="182"/>
      <c r="AVO10" s="297"/>
      <c r="AVP10" s="298"/>
      <c r="AVQ10" s="298"/>
      <c r="AVR10" s="298"/>
      <c r="AVS10" s="298"/>
      <c r="AVT10" s="297"/>
      <c r="AVU10" s="182"/>
      <c r="AVV10" s="182"/>
      <c r="AVW10" s="297"/>
      <c r="AVX10" s="298"/>
      <c r="AVY10" s="298"/>
      <c r="AVZ10" s="298"/>
      <c r="AWA10" s="298"/>
      <c r="AWB10" s="297"/>
      <c r="AWC10" s="182"/>
      <c r="AWD10" s="182"/>
      <c r="AWE10" s="297"/>
      <c r="AWF10" s="298"/>
      <c r="AWG10" s="298"/>
      <c r="AWH10" s="298"/>
      <c r="AWI10" s="298"/>
      <c r="AWJ10" s="297"/>
      <c r="AWK10" s="182"/>
      <c r="AWL10" s="182"/>
      <c r="AWM10" s="297"/>
      <c r="AWN10" s="298"/>
      <c r="AWO10" s="298"/>
      <c r="AWP10" s="298"/>
      <c r="AWQ10" s="298"/>
      <c r="AWR10" s="297"/>
      <c r="AWS10" s="182"/>
      <c r="AWT10" s="182"/>
      <c r="AWU10" s="297"/>
      <c r="AWV10" s="298"/>
      <c r="AWW10" s="298"/>
      <c r="AWX10" s="298"/>
      <c r="AWY10" s="298"/>
      <c r="AWZ10" s="297"/>
      <c r="AXA10" s="182"/>
      <c r="AXB10" s="182"/>
      <c r="AXC10" s="297"/>
      <c r="AXD10" s="298"/>
      <c r="AXE10" s="298"/>
      <c r="AXF10" s="298"/>
      <c r="AXG10" s="298"/>
      <c r="AXH10" s="297"/>
      <c r="AXI10" s="182"/>
      <c r="AXJ10" s="182"/>
      <c r="AXK10" s="297"/>
      <c r="AXL10" s="298"/>
      <c r="AXM10" s="298"/>
      <c r="AXN10" s="298"/>
      <c r="AXO10" s="298"/>
      <c r="AXP10" s="297"/>
      <c r="AXQ10" s="182"/>
      <c r="AXR10" s="182"/>
      <c r="AXS10" s="297"/>
      <c r="AXT10" s="298"/>
      <c r="AXU10" s="298"/>
      <c r="AXV10" s="298"/>
      <c r="AXW10" s="298"/>
      <c r="AXX10" s="297"/>
      <c r="AXY10" s="182"/>
      <c r="AXZ10" s="182"/>
      <c r="AYA10" s="297"/>
      <c r="AYB10" s="298"/>
      <c r="AYC10" s="298"/>
      <c r="AYD10" s="298"/>
      <c r="AYE10" s="298"/>
      <c r="AYF10" s="297"/>
      <c r="AYG10" s="182"/>
      <c r="AYH10" s="182"/>
      <c r="AYI10" s="297"/>
      <c r="AYJ10" s="298"/>
      <c r="AYK10" s="298"/>
      <c r="AYL10" s="298"/>
      <c r="AYM10" s="298"/>
      <c r="AYN10" s="297"/>
      <c r="AYO10" s="182"/>
      <c r="AYP10" s="182"/>
      <c r="AYQ10" s="297"/>
      <c r="AYR10" s="298"/>
      <c r="AYS10" s="298"/>
      <c r="AYT10" s="298"/>
      <c r="AYU10" s="298"/>
      <c r="AYV10" s="297"/>
      <c r="AYW10" s="182"/>
      <c r="AYX10" s="182"/>
      <c r="AYY10" s="297"/>
      <c r="AYZ10" s="298"/>
      <c r="AZA10" s="298"/>
      <c r="AZB10" s="298"/>
      <c r="AZC10" s="298"/>
      <c r="AZD10" s="297"/>
      <c r="AZE10" s="182"/>
      <c r="AZF10" s="182"/>
      <c r="AZG10" s="297"/>
      <c r="AZH10" s="298"/>
      <c r="AZI10" s="298"/>
      <c r="AZJ10" s="298"/>
      <c r="AZK10" s="298"/>
      <c r="AZL10" s="297"/>
      <c r="AZM10" s="182"/>
      <c r="AZN10" s="182"/>
      <c r="AZO10" s="297"/>
      <c r="AZP10" s="298"/>
      <c r="AZQ10" s="298"/>
      <c r="AZR10" s="298"/>
      <c r="AZS10" s="298"/>
      <c r="AZT10" s="297"/>
      <c r="AZU10" s="182"/>
      <c r="AZV10" s="182"/>
      <c r="AZW10" s="297"/>
      <c r="AZX10" s="298"/>
      <c r="AZY10" s="298"/>
      <c r="AZZ10" s="298"/>
      <c r="BAA10" s="298"/>
      <c r="BAB10" s="297"/>
      <c r="BAC10" s="182"/>
      <c r="BAD10" s="182"/>
      <c r="BAE10" s="297"/>
      <c r="BAF10" s="298"/>
      <c r="BAG10" s="298"/>
      <c r="BAH10" s="298"/>
      <c r="BAI10" s="298"/>
      <c r="BAJ10" s="297"/>
      <c r="BAK10" s="182"/>
      <c r="BAL10" s="182"/>
      <c r="BAM10" s="297"/>
      <c r="BAN10" s="298"/>
      <c r="BAO10" s="298"/>
      <c r="BAP10" s="298"/>
      <c r="BAQ10" s="298"/>
      <c r="BAR10" s="297"/>
      <c r="BAS10" s="182"/>
      <c r="BAT10" s="182"/>
      <c r="BAU10" s="297"/>
      <c r="BAV10" s="298"/>
      <c r="BAW10" s="298"/>
      <c r="BAX10" s="298"/>
      <c r="BAY10" s="298"/>
      <c r="BAZ10" s="297"/>
      <c r="BBA10" s="182"/>
      <c r="BBB10" s="182"/>
      <c r="BBC10" s="297"/>
      <c r="BBD10" s="298"/>
      <c r="BBE10" s="298"/>
      <c r="BBF10" s="298"/>
      <c r="BBG10" s="298"/>
      <c r="BBH10" s="297"/>
      <c r="BBI10" s="182"/>
      <c r="BBJ10" s="182"/>
      <c r="BBK10" s="297"/>
      <c r="BBL10" s="298"/>
      <c r="BBM10" s="298"/>
      <c r="BBN10" s="298"/>
      <c r="BBO10" s="298"/>
      <c r="BBP10" s="297"/>
      <c r="BBQ10" s="182"/>
      <c r="BBR10" s="182"/>
      <c r="BBS10" s="297"/>
      <c r="BBT10" s="298"/>
      <c r="BBU10" s="298"/>
      <c r="BBV10" s="298"/>
      <c r="BBW10" s="298"/>
      <c r="BBX10" s="297"/>
      <c r="BBY10" s="182"/>
      <c r="BBZ10" s="182"/>
      <c r="BCA10" s="297"/>
      <c r="BCB10" s="298"/>
      <c r="BCC10" s="298"/>
      <c r="BCD10" s="298"/>
      <c r="BCE10" s="298"/>
      <c r="BCF10" s="297"/>
      <c r="BCG10" s="182"/>
      <c r="BCH10" s="182"/>
      <c r="BCI10" s="297"/>
      <c r="BCJ10" s="298"/>
      <c r="BCK10" s="298"/>
      <c r="BCL10" s="298"/>
      <c r="BCM10" s="298"/>
      <c r="BCN10" s="297"/>
      <c r="BCO10" s="182"/>
      <c r="BCP10" s="182"/>
      <c r="BCQ10" s="297"/>
      <c r="BCR10" s="298"/>
      <c r="BCS10" s="298"/>
      <c r="BCT10" s="298"/>
      <c r="BCU10" s="298"/>
      <c r="BCV10" s="297"/>
      <c r="BCW10" s="182"/>
      <c r="BCX10" s="182"/>
      <c r="BCY10" s="297"/>
      <c r="BCZ10" s="298"/>
      <c r="BDA10" s="298"/>
      <c r="BDB10" s="298"/>
      <c r="BDC10" s="298"/>
      <c r="BDD10" s="297"/>
      <c r="BDE10" s="182"/>
      <c r="BDF10" s="182"/>
      <c r="BDG10" s="297"/>
      <c r="BDH10" s="298"/>
      <c r="BDI10" s="298"/>
      <c r="BDJ10" s="298"/>
      <c r="BDK10" s="298"/>
      <c r="BDL10" s="297"/>
      <c r="BDM10" s="182"/>
      <c r="BDN10" s="182"/>
      <c r="BDO10" s="297"/>
      <c r="BDP10" s="298"/>
      <c r="BDQ10" s="298"/>
      <c r="BDR10" s="298"/>
      <c r="BDS10" s="298"/>
      <c r="BDT10" s="297"/>
      <c r="BDU10" s="182"/>
      <c r="BDV10" s="182"/>
      <c r="BDW10" s="297"/>
      <c r="BDX10" s="298"/>
      <c r="BDY10" s="298"/>
      <c r="BDZ10" s="298"/>
      <c r="BEA10" s="298"/>
      <c r="BEB10" s="297"/>
      <c r="BEC10" s="182"/>
      <c r="BED10" s="182"/>
      <c r="BEE10" s="297"/>
      <c r="BEF10" s="298"/>
      <c r="BEG10" s="298"/>
      <c r="BEH10" s="298"/>
      <c r="BEI10" s="298"/>
      <c r="BEJ10" s="297"/>
      <c r="BEK10" s="182"/>
      <c r="BEL10" s="182"/>
      <c r="BEM10" s="297"/>
      <c r="BEN10" s="298"/>
      <c r="BEO10" s="298"/>
      <c r="BEP10" s="298"/>
      <c r="BEQ10" s="298"/>
      <c r="BER10" s="297"/>
      <c r="BES10" s="182"/>
      <c r="BET10" s="182"/>
      <c r="BEU10" s="297"/>
      <c r="BEV10" s="298"/>
      <c r="BEW10" s="298"/>
      <c r="BEX10" s="298"/>
      <c r="BEY10" s="298"/>
      <c r="BEZ10" s="297"/>
      <c r="BFA10" s="182"/>
      <c r="BFB10" s="182"/>
      <c r="BFC10" s="297"/>
      <c r="BFD10" s="298"/>
      <c r="BFE10" s="298"/>
      <c r="BFF10" s="298"/>
      <c r="BFG10" s="298"/>
      <c r="BFH10" s="297"/>
      <c r="BFI10" s="182"/>
      <c r="BFJ10" s="182"/>
      <c r="BFK10" s="297"/>
      <c r="BFL10" s="298"/>
      <c r="BFM10" s="298"/>
      <c r="BFN10" s="298"/>
      <c r="BFO10" s="298"/>
      <c r="BFP10" s="297"/>
      <c r="BFQ10" s="182"/>
      <c r="BFR10" s="182"/>
      <c r="BFS10" s="297"/>
      <c r="BFT10" s="298"/>
      <c r="BFU10" s="298"/>
      <c r="BFV10" s="298"/>
      <c r="BFW10" s="298"/>
      <c r="BFX10" s="297"/>
      <c r="BFY10" s="182"/>
      <c r="BFZ10" s="182"/>
      <c r="BGA10" s="297"/>
      <c r="BGB10" s="298"/>
      <c r="BGC10" s="298"/>
      <c r="BGD10" s="298"/>
      <c r="BGE10" s="298"/>
      <c r="BGF10" s="297"/>
      <c r="BGG10" s="182"/>
      <c r="BGH10" s="182"/>
      <c r="BGI10" s="297"/>
      <c r="BGJ10" s="298"/>
      <c r="BGK10" s="298"/>
      <c r="BGL10" s="298"/>
      <c r="BGM10" s="298"/>
      <c r="BGN10" s="297"/>
      <c r="BGO10" s="182"/>
      <c r="BGP10" s="182"/>
      <c r="BGQ10" s="297"/>
      <c r="BGR10" s="298"/>
      <c r="BGS10" s="298"/>
      <c r="BGT10" s="298"/>
      <c r="BGU10" s="298"/>
      <c r="BGV10" s="297"/>
      <c r="BGW10" s="182"/>
      <c r="BGX10" s="182"/>
      <c r="BGY10" s="297"/>
      <c r="BGZ10" s="298"/>
      <c r="BHA10" s="298"/>
      <c r="BHB10" s="298"/>
      <c r="BHC10" s="298"/>
      <c r="BHD10" s="297"/>
      <c r="BHE10" s="182"/>
      <c r="BHF10" s="182"/>
      <c r="BHG10" s="297"/>
      <c r="BHH10" s="298"/>
      <c r="BHI10" s="298"/>
      <c r="BHJ10" s="298"/>
      <c r="BHK10" s="298"/>
      <c r="BHL10" s="297"/>
      <c r="BHM10" s="182"/>
      <c r="BHN10" s="182"/>
      <c r="BHO10" s="297"/>
      <c r="BHP10" s="298"/>
      <c r="BHQ10" s="298"/>
      <c r="BHR10" s="298"/>
      <c r="BHS10" s="298"/>
      <c r="BHT10" s="297"/>
      <c r="BHU10" s="182"/>
      <c r="BHV10" s="182"/>
      <c r="BHW10" s="297"/>
      <c r="BHX10" s="298"/>
      <c r="BHY10" s="298"/>
      <c r="BHZ10" s="298"/>
      <c r="BIA10" s="298"/>
      <c r="BIB10" s="297"/>
      <c r="BIC10" s="182"/>
      <c r="BID10" s="182"/>
      <c r="BIE10" s="297"/>
      <c r="BIF10" s="298"/>
      <c r="BIG10" s="298"/>
      <c r="BIH10" s="298"/>
      <c r="BII10" s="298"/>
      <c r="BIJ10" s="297"/>
      <c r="BIK10" s="182"/>
      <c r="BIL10" s="182"/>
      <c r="BIM10" s="297"/>
      <c r="BIN10" s="298"/>
      <c r="BIO10" s="298"/>
      <c r="BIP10" s="298"/>
      <c r="BIQ10" s="298"/>
      <c r="BIR10" s="297"/>
      <c r="BIS10" s="182"/>
      <c r="BIT10" s="182"/>
      <c r="BIU10" s="297"/>
      <c r="BIV10" s="298"/>
      <c r="BIW10" s="298"/>
      <c r="BIX10" s="298"/>
      <c r="BIY10" s="298"/>
      <c r="BIZ10" s="297"/>
      <c r="BJA10" s="182"/>
      <c r="BJB10" s="182"/>
      <c r="BJC10" s="297"/>
      <c r="BJD10" s="298"/>
      <c r="BJE10" s="298"/>
      <c r="BJF10" s="298"/>
      <c r="BJG10" s="298"/>
      <c r="BJH10" s="297"/>
      <c r="BJI10" s="182"/>
      <c r="BJJ10" s="182"/>
      <c r="BJK10" s="297"/>
      <c r="BJL10" s="298"/>
      <c r="BJM10" s="298"/>
      <c r="BJN10" s="298"/>
      <c r="BJO10" s="298"/>
      <c r="BJP10" s="297"/>
      <c r="BJQ10" s="182"/>
      <c r="BJR10" s="182"/>
      <c r="BJS10" s="297"/>
      <c r="BJT10" s="298"/>
      <c r="BJU10" s="298"/>
      <c r="BJV10" s="298"/>
      <c r="BJW10" s="298"/>
      <c r="BJX10" s="297"/>
      <c r="BJY10" s="182"/>
      <c r="BJZ10" s="182"/>
      <c r="BKA10" s="297"/>
      <c r="BKB10" s="298"/>
      <c r="BKC10" s="298"/>
      <c r="BKD10" s="298"/>
      <c r="BKE10" s="298"/>
      <c r="BKF10" s="297"/>
      <c r="BKG10" s="182"/>
      <c r="BKH10" s="182"/>
      <c r="BKI10" s="297"/>
      <c r="BKJ10" s="298"/>
      <c r="BKK10" s="298"/>
      <c r="BKL10" s="298"/>
      <c r="BKM10" s="298"/>
      <c r="BKN10" s="297"/>
      <c r="BKO10" s="182"/>
      <c r="BKP10" s="182"/>
      <c r="BKQ10" s="297"/>
      <c r="BKR10" s="298"/>
      <c r="BKS10" s="298"/>
      <c r="BKT10" s="298"/>
      <c r="BKU10" s="298"/>
      <c r="BKV10" s="297"/>
      <c r="BKW10" s="182"/>
      <c r="BKX10" s="182"/>
      <c r="BKY10" s="297"/>
      <c r="BKZ10" s="298"/>
      <c r="BLA10" s="298"/>
      <c r="BLB10" s="298"/>
      <c r="BLC10" s="298"/>
      <c r="BLD10" s="297"/>
      <c r="BLE10" s="182"/>
      <c r="BLF10" s="182"/>
      <c r="BLG10" s="297"/>
      <c r="BLH10" s="298"/>
      <c r="BLI10" s="298"/>
      <c r="BLJ10" s="298"/>
      <c r="BLK10" s="298"/>
      <c r="BLL10" s="297"/>
      <c r="BLM10" s="182"/>
      <c r="BLN10" s="182"/>
      <c r="BLO10" s="297"/>
      <c r="BLP10" s="298"/>
      <c r="BLQ10" s="298"/>
      <c r="BLR10" s="298"/>
      <c r="BLS10" s="298"/>
      <c r="BLT10" s="297"/>
      <c r="BLU10" s="182"/>
      <c r="BLV10" s="182"/>
      <c r="BLW10" s="297"/>
      <c r="BLX10" s="298"/>
      <c r="BLY10" s="298"/>
      <c r="BLZ10" s="298"/>
      <c r="BMA10" s="298"/>
      <c r="BMB10" s="297"/>
      <c r="BMC10" s="182"/>
      <c r="BMD10" s="182"/>
      <c r="BME10" s="297"/>
      <c r="BMF10" s="298"/>
      <c r="BMG10" s="298"/>
      <c r="BMH10" s="298"/>
      <c r="BMI10" s="298"/>
      <c r="BMJ10" s="297"/>
      <c r="BMK10" s="182"/>
      <c r="BML10" s="182"/>
      <c r="BMM10" s="297"/>
      <c r="BMN10" s="298"/>
      <c r="BMO10" s="298"/>
      <c r="BMP10" s="298"/>
      <c r="BMQ10" s="298"/>
      <c r="BMR10" s="297"/>
      <c r="BMS10" s="182"/>
      <c r="BMT10" s="182"/>
      <c r="BMU10" s="297"/>
      <c r="BMV10" s="298"/>
      <c r="BMW10" s="298"/>
      <c r="BMX10" s="298"/>
      <c r="BMY10" s="298"/>
      <c r="BMZ10" s="297"/>
      <c r="BNA10" s="182"/>
      <c r="BNB10" s="182"/>
      <c r="BNC10" s="297"/>
      <c r="BND10" s="298"/>
      <c r="BNE10" s="298"/>
      <c r="BNF10" s="298"/>
      <c r="BNG10" s="298"/>
      <c r="BNH10" s="297"/>
      <c r="BNI10" s="182"/>
      <c r="BNJ10" s="182"/>
      <c r="BNK10" s="297"/>
      <c r="BNL10" s="298"/>
      <c r="BNM10" s="298"/>
      <c r="BNN10" s="298"/>
      <c r="BNO10" s="298"/>
      <c r="BNP10" s="297"/>
      <c r="BNQ10" s="182"/>
      <c r="BNR10" s="182"/>
      <c r="BNS10" s="297"/>
      <c r="BNT10" s="298"/>
      <c r="BNU10" s="298"/>
      <c r="BNV10" s="298"/>
      <c r="BNW10" s="298"/>
      <c r="BNX10" s="297"/>
      <c r="BNY10" s="182"/>
      <c r="BNZ10" s="182"/>
      <c r="BOA10" s="297"/>
      <c r="BOB10" s="298"/>
      <c r="BOC10" s="298"/>
      <c r="BOD10" s="298"/>
      <c r="BOE10" s="298"/>
      <c r="BOF10" s="297"/>
      <c r="BOG10" s="182"/>
      <c r="BOH10" s="182"/>
      <c r="BOI10" s="297"/>
      <c r="BOJ10" s="298"/>
      <c r="BOK10" s="298"/>
      <c r="BOL10" s="298"/>
      <c r="BOM10" s="298"/>
      <c r="BON10" s="297"/>
      <c r="BOO10" s="182"/>
      <c r="BOP10" s="182"/>
      <c r="BOQ10" s="297"/>
      <c r="BOR10" s="298"/>
      <c r="BOS10" s="298"/>
      <c r="BOT10" s="298"/>
      <c r="BOU10" s="298"/>
      <c r="BOV10" s="297"/>
      <c r="BOW10" s="182"/>
      <c r="BOX10" s="182"/>
      <c r="BOY10" s="297"/>
      <c r="BOZ10" s="298"/>
      <c r="BPA10" s="298"/>
      <c r="BPB10" s="298"/>
      <c r="BPC10" s="298"/>
      <c r="BPD10" s="297"/>
      <c r="BPE10" s="182"/>
      <c r="BPF10" s="182"/>
      <c r="BPG10" s="297"/>
      <c r="BPH10" s="298"/>
      <c r="BPI10" s="298"/>
      <c r="BPJ10" s="298"/>
      <c r="BPK10" s="298"/>
      <c r="BPL10" s="297"/>
      <c r="BPM10" s="182"/>
      <c r="BPN10" s="182"/>
      <c r="BPO10" s="297"/>
      <c r="BPP10" s="298"/>
      <c r="BPQ10" s="298"/>
      <c r="BPR10" s="298"/>
      <c r="BPS10" s="298"/>
      <c r="BPT10" s="297"/>
      <c r="BPU10" s="182"/>
      <c r="BPV10" s="182"/>
      <c r="BPW10" s="297"/>
      <c r="BPX10" s="298"/>
      <c r="BPY10" s="298"/>
      <c r="BPZ10" s="298"/>
      <c r="BQA10" s="298"/>
      <c r="BQB10" s="297"/>
      <c r="BQC10" s="182"/>
      <c r="BQD10" s="182"/>
      <c r="BQE10" s="297"/>
      <c r="BQF10" s="298"/>
      <c r="BQG10" s="298"/>
      <c r="BQH10" s="298"/>
      <c r="BQI10" s="298"/>
      <c r="BQJ10" s="297"/>
      <c r="BQK10" s="182"/>
      <c r="BQL10" s="182"/>
      <c r="BQM10" s="297"/>
      <c r="BQN10" s="298"/>
      <c r="BQO10" s="298"/>
      <c r="BQP10" s="298"/>
      <c r="BQQ10" s="298"/>
      <c r="BQR10" s="297"/>
      <c r="BQS10" s="182"/>
      <c r="BQT10" s="182"/>
      <c r="BQU10" s="297"/>
      <c r="BQV10" s="298"/>
      <c r="BQW10" s="298"/>
      <c r="BQX10" s="298"/>
      <c r="BQY10" s="298"/>
      <c r="BQZ10" s="297"/>
      <c r="BRA10" s="182"/>
      <c r="BRB10" s="182"/>
      <c r="BRC10" s="297"/>
      <c r="BRD10" s="298"/>
      <c r="BRE10" s="298"/>
      <c r="BRF10" s="298"/>
      <c r="BRG10" s="298"/>
      <c r="BRH10" s="297"/>
      <c r="BRI10" s="182"/>
      <c r="BRJ10" s="182"/>
      <c r="BRK10" s="297"/>
      <c r="BRL10" s="298"/>
      <c r="BRM10" s="298"/>
      <c r="BRN10" s="298"/>
      <c r="BRO10" s="298"/>
      <c r="BRP10" s="297"/>
      <c r="BRQ10" s="182"/>
      <c r="BRR10" s="182"/>
      <c r="BRS10" s="297"/>
      <c r="BRT10" s="298"/>
      <c r="BRU10" s="298"/>
      <c r="BRV10" s="298"/>
      <c r="BRW10" s="298"/>
      <c r="BRX10" s="297"/>
      <c r="BRY10" s="182"/>
      <c r="BRZ10" s="182"/>
      <c r="BSA10" s="297"/>
      <c r="BSB10" s="298"/>
      <c r="BSC10" s="298"/>
      <c r="BSD10" s="298"/>
      <c r="BSE10" s="298"/>
      <c r="BSF10" s="297"/>
      <c r="BSG10" s="182"/>
      <c r="BSH10" s="182"/>
      <c r="BSI10" s="297"/>
      <c r="BSJ10" s="298"/>
      <c r="BSK10" s="298"/>
      <c r="BSL10" s="298"/>
      <c r="BSM10" s="298"/>
      <c r="BSN10" s="297"/>
      <c r="BSO10" s="182"/>
      <c r="BSP10" s="182"/>
      <c r="BSQ10" s="297"/>
      <c r="BSR10" s="298"/>
      <c r="BSS10" s="298"/>
      <c r="BST10" s="298"/>
      <c r="BSU10" s="298"/>
      <c r="BSV10" s="297"/>
      <c r="BSW10" s="182"/>
      <c r="BSX10" s="182"/>
      <c r="BSY10" s="297"/>
      <c r="BSZ10" s="298"/>
      <c r="BTA10" s="298"/>
      <c r="BTB10" s="298"/>
      <c r="BTC10" s="298"/>
      <c r="BTD10" s="297"/>
      <c r="BTE10" s="182"/>
      <c r="BTF10" s="182"/>
      <c r="BTG10" s="297"/>
      <c r="BTH10" s="298"/>
      <c r="BTI10" s="298"/>
      <c r="BTJ10" s="298"/>
      <c r="BTK10" s="298"/>
      <c r="BTL10" s="297"/>
      <c r="BTM10" s="182"/>
      <c r="BTN10" s="182"/>
      <c r="BTO10" s="297"/>
      <c r="BTP10" s="298"/>
      <c r="BTQ10" s="298"/>
      <c r="BTR10" s="298"/>
      <c r="BTS10" s="298"/>
      <c r="BTT10" s="297"/>
      <c r="BTU10" s="182"/>
      <c r="BTV10" s="182"/>
      <c r="BTW10" s="297"/>
      <c r="BTX10" s="298"/>
      <c r="BTY10" s="298"/>
      <c r="BTZ10" s="298"/>
      <c r="BUA10" s="298"/>
      <c r="BUB10" s="297"/>
      <c r="BUC10" s="182"/>
      <c r="BUD10" s="182"/>
      <c r="BUE10" s="297"/>
      <c r="BUF10" s="298"/>
      <c r="BUG10" s="298"/>
      <c r="BUH10" s="298"/>
      <c r="BUI10" s="298"/>
      <c r="BUJ10" s="297"/>
      <c r="BUK10" s="182"/>
      <c r="BUL10" s="182"/>
      <c r="BUM10" s="297"/>
      <c r="BUN10" s="298"/>
      <c r="BUO10" s="298"/>
      <c r="BUP10" s="298"/>
      <c r="BUQ10" s="298"/>
      <c r="BUR10" s="297"/>
      <c r="BUS10" s="182"/>
      <c r="BUT10" s="182"/>
      <c r="BUU10" s="297"/>
      <c r="BUV10" s="298"/>
      <c r="BUW10" s="298"/>
      <c r="BUX10" s="298"/>
      <c r="BUY10" s="298"/>
      <c r="BUZ10" s="297"/>
      <c r="BVA10" s="182"/>
      <c r="BVB10" s="182"/>
      <c r="BVC10" s="297"/>
      <c r="BVD10" s="298"/>
      <c r="BVE10" s="298"/>
      <c r="BVF10" s="298"/>
      <c r="BVG10" s="298"/>
      <c r="BVH10" s="297"/>
      <c r="BVI10" s="182"/>
      <c r="BVJ10" s="182"/>
      <c r="BVK10" s="297"/>
      <c r="BVL10" s="298"/>
      <c r="BVM10" s="298"/>
      <c r="BVN10" s="298"/>
      <c r="BVO10" s="298"/>
      <c r="BVP10" s="297"/>
      <c r="BVQ10" s="182"/>
      <c r="BVR10" s="182"/>
      <c r="BVS10" s="297"/>
      <c r="BVT10" s="298"/>
      <c r="BVU10" s="298"/>
      <c r="BVV10" s="298"/>
      <c r="BVW10" s="298"/>
      <c r="BVX10" s="297"/>
      <c r="BVY10" s="182"/>
      <c r="BVZ10" s="182"/>
      <c r="BWA10" s="297"/>
      <c r="BWB10" s="298"/>
      <c r="BWC10" s="298"/>
      <c r="BWD10" s="298"/>
      <c r="BWE10" s="298"/>
      <c r="BWF10" s="297"/>
      <c r="BWG10" s="182"/>
      <c r="BWH10" s="182"/>
      <c r="BWI10" s="297"/>
      <c r="BWJ10" s="298"/>
      <c r="BWK10" s="298"/>
      <c r="BWL10" s="298"/>
      <c r="BWM10" s="298"/>
      <c r="BWN10" s="297"/>
      <c r="BWO10" s="182"/>
      <c r="BWP10" s="182"/>
      <c r="BWQ10" s="297"/>
      <c r="BWR10" s="298"/>
      <c r="BWS10" s="298"/>
      <c r="BWT10" s="298"/>
      <c r="BWU10" s="298"/>
      <c r="BWV10" s="297"/>
      <c r="BWW10" s="182"/>
      <c r="BWX10" s="182"/>
      <c r="BWY10" s="297"/>
      <c r="BWZ10" s="298"/>
      <c r="BXA10" s="298"/>
      <c r="BXB10" s="298"/>
      <c r="BXC10" s="298"/>
      <c r="BXD10" s="297"/>
      <c r="BXE10" s="182"/>
      <c r="BXF10" s="182"/>
      <c r="BXG10" s="297"/>
      <c r="BXH10" s="298"/>
      <c r="BXI10" s="298"/>
      <c r="BXJ10" s="298"/>
      <c r="BXK10" s="298"/>
      <c r="BXL10" s="297"/>
      <c r="BXM10" s="182"/>
      <c r="BXN10" s="182"/>
      <c r="BXO10" s="297"/>
      <c r="BXP10" s="298"/>
      <c r="BXQ10" s="298"/>
      <c r="BXR10" s="298"/>
      <c r="BXS10" s="298"/>
      <c r="BXT10" s="297"/>
      <c r="BXU10" s="182"/>
      <c r="BXV10" s="182"/>
      <c r="BXW10" s="297"/>
      <c r="BXX10" s="298"/>
      <c r="BXY10" s="298"/>
      <c r="BXZ10" s="298"/>
      <c r="BYA10" s="298"/>
      <c r="BYB10" s="297"/>
      <c r="BYC10" s="182"/>
      <c r="BYD10" s="182"/>
      <c r="BYE10" s="297"/>
      <c r="BYF10" s="298"/>
      <c r="BYG10" s="298"/>
      <c r="BYH10" s="298"/>
      <c r="BYI10" s="298"/>
      <c r="BYJ10" s="297"/>
      <c r="BYK10" s="182"/>
      <c r="BYL10" s="182"/>
      <c r="BYM10" s="297"/>
      <c r="BYN10" s="298"/>
      <c r="BYO10" s="298"/>
      <c r="BYP10" s="298"/>
      <c r="BYQ10" s="298"/>
      <c r="BYR10" s="297"/>
      <c r="BYS10" s="182"/>
      <c r="BYT10" s="182"/>
      <c r="BYU10" s="297"/>
      <c r="BYV10" s="298"/>
      <c r="BYW10" s="298"/>
      <c r="BYX10" s="298"/>
      <c r="BYY10" s="298"/>
      <c r="BYZ10" s="297"/>
      <c r="BZA10" s="182"/>
      <c r="BZB10" s="182"/>
      <c r="BZC10" s="297"/>
      <c r="BZD10" s="298"/>
      <c r="BZE10" s="298"/>
      <c r="BZF10" s="298"/>
      <c r="BZG10" s="298"/>
      <c r="BZH10" s="297"/>
      <c r="BZI10" s="182"/>
      <c r="BZJ10" s="182"/>
      <c r="BZK10" s="297"/>
      <c r="BZL10" s="298"/>
      <c r="BZM10" s="298"/>
      <c r="BZN10" s="298"/>
      <c r="BZO10" s="298"/>
      <c r="BZP10" s="297"/>
      <c r="BZQ10" s="182"/>
      <c r="BZR10" s="182"/>
      <c r="BZS10" s="297"/>
      <c r="BZT10" s="298"/>
      <c r="BZU10" s="298"/>
      <c r="BZV10" s="298"/>
      <c r="BZW10" s="298"/>
      <c r="BZX10" s="297"/>
      <c r="BZY10" s="182"/>
      <c r="BZZ10" s="182"/>
      <c r="CAA10" s="297"/>
      <c r="CAB10" s="298"/>
      <c r="CAC10" s="298"/>
      <c r="CAD10" s="298"/>
      <c r="CAE10" s="298"/>
      <c r="CAF10" s="297"/>
      <c r="CAG10" s="182"/>
      <c r="CAH10" s="182"/>
      <c r="CAI10" s="297"/>
      <c r="CAJ10" s="298"/>
      <c r="CAK10" s="298"/>
      <c r="CAL10" s="298"/>
      <c r="CAM10" s="298"/>
      <c r="CAN10" s="297"/>
      <c r="CAO10" s="182"/>
      <c r="CAP10" s="182"/>
      <c r="CAQ10" s="297"/>
      <c r="CAR10" s="298"/>
      <c r="CAS10" s="298"/>
      <c r="CAT10" s="298"/>
      <c r="CAU10" s="298"/>
      <c r="CAV10" s="297"/>
      <c r="CAW10" s="182"/>
      <c r="CAX10" s="182"/>
      <c r="CAY10" s="297"/>
      <c r="CAZ10" s="298"/>
      <c r="CBA10" s="298"/>
      <c r="CBB10" s="298"/>
      <c r="CBC10" s="298"/>
      <c r="CBD10" s="297"/>
      <c r="CBE10" s="182"/>
      <c r="CBF10" s="182"/>
      <c r="CBG10" s="297"/>
      <c r="CBH10" s="298"/>
      <c r="CBI10" s="298"/>
      <c r="CBJ10" s="298"/>
      <c r="CBK10" s="298"/>
      <c r="CBL10" s="297"/>
      <c r="CBM10" s="182"/>
      <c r="CBN10" s="182"/>
      <c r="CBO10" s="297"/>
      <c r="CBP10" s="298"/>
      <c r="CBQ10" s="298"/>
      <c r="CBR10" s="298"/>
      <c r="CBS10" s="298"/>
      <c r="CBT10" s="297"/>
      <c r="CBU10" s="182"/>
      <c r="CBV10" s="182"/>
      <c r="CBW10" s="297"/>
      <c r="CBX10" s="298"/>
      <c r="CBY10" s="298"/>
      <c r="CBZ10" s="298"/>
      <c r="CCA10" s="298"/>
      <c r="CCB10" s="297"/>
      <c r="CCC10" s="182"/>
      <c r="CCD10" s="182"/>
      <c r="CCE10" s="297"/>
      <c r="CCF10" s="298"/>
      <c r="CCG10" s="298"/>
      <c r="CCH10" s="298"/>
      <c r="CCI10" s="298"/>
      <c r="CCJ10" s="297"/>
      <c r="CCK10" s="182"/>
      <c r="CCL10" s="182"/>
      <c r="CCM10" s="297"/>
      <c r="CCN10" s="298"/>
      <c r="CCO10" s="298"/>
      <c r="CCP10" s="298"/>
      <c r="CCQ10" s="298"/>
      <c r="CCR10" s="297"/>
      <c r="CCS10" s="182"/>
      <c r="CCT10" s="182"/>
      <c r="CCU10" s="297"/>
      <c r="CCV10" s="298"/>
      <c r="CCW10" s="298"/>
      <c r="CCX10" s="298"/>
      <c r="CCY10" s="298"/>
      <c r="CCZ10" s="297"/>
      <c r="CDA10" s="182"/>
      <c r="CDB10" s="182"/>
      <c r="CDC10" s="297"/>
      <c r="CDD10" s="298"/>
      <c r="CDE10" s="298"/>
      <c r="CDF10" s="298"/>
      <c r="CDG10" s="298"/>
      <c r="CDH10" s="297"/>
      <c r="CDI10" s="182"/>
      <c r="CDJ10" s="182"/>
      <c r="CDK10" s="297"/>
      <c r="CDL10" s="298"/>
      <c r="CDM10" s="298"/>
      <c r="CDN10" s="298"/>
      <c r="CDO10" s="298"/>
      <c r="CDP10" s="297"/>
      <c r="CDQ10" s="182"/>
      <c r="CDR10" s="182"/>
      <c r="CDS10" s="297"/>
      <c r="CDT10" s="298"/>
      <c r="CDU10" s="298"/>
      <c r="CDV10" s="298"/>
      <c r="CDW10" s="298"/>
      <c r="CDX10" s="297"/>
      <c r="CDY10" s="182"/>
      <c r="CDZ10" s="182"/>
      <c r="CEA10" s="297"/>
      <c r="CEB10" s="298"/>
      <c r="CEC10" s="298"/>
      <c r="CED10" s="298"/>
      <c r="CEE10" s="298"/>
      <c r="CEF10" s="297"/>
      <c r="CEG10" s="182"/>
      <c r="CEH10" s="182"/>
      <c r="CEI10" s="297"/>
      <c r="CEJ10" s="298"/>
      <c r="CEK10" s="298"/>
      <c r="CEL10" s="298"/>
      <c r="CEM10" s="298"/>
      <c r="CEN10" s="297"/>
      <c r="CEO10" s="182"/>
      <c r="CEP10" s="182"/>
      <c r="CEQ10" s="297"/>
      <c r="CER10" s="298"/>
      <c r="CES10" s="298"/>
      <c r="CET10" s="298"/>
      <c r="CEU10" s="298"/>
      <c r="CEV10" s="297"/>
      <c r="CEW10" s="182"/>
      <c r="CEX10" s="182"/>
      <c r="CEY10" s="297"/>
      <c r="CEZ10" s="298"/>
      <c r="CFA10" s="298"/>
      <c r="CFB10" s="298"/>
      <c r="CFC10" s="298"/>
      <c r="CFD10" s="297"/>
      <c r="CFE10" s="182"/>
      <c r="CFF10" s="182"/>
      <c r="CFG10" s="297"/>
      <c r="CFH10" s="298"/>
      <c r="CFI10" s="298"/>
      <c r="CFJ10" s="298"/>
      <c r="CFK10" s="298"/>
      <c r="CFL10" s="297"/>
      <c r="CFM10" s="182"/>
      <c r="CFN10" s="182"/>
      <c r="CFO10" s="297"/>
      <c r="CFP10" s="298"/>
      <c r="CFQ10" s="298"/>
      <c r="CFR10" s="298"/>
      <c r="CFS10" s="298"/>
      <c r="CFT10" s="297"/>
      <c r="CFU10" s="182"/>
      <c r="CFV10" s="182"/>
      <c r="CFW10" s="297"/>
      <c r="CFX10" s="298"/>
      <c r="CFY10" s="298"/>
      <c r="CFZ10" s="298"/>
      <c r="CGA10" s="298"/>
      <c r="CGB10" s="297"/>
      <c r="CGC10" s="182"/>
      <c r="CGD10" s="182"/>
      <c r="CGE10" s="297"/>
      <c r="CGF10" s="298"/>
      <c r="CGG10" s="298"/>
      <c r="CGH10" s="298"/>
      <c r="CGI10" s="298"/>
      <c r="CGJ10" s="297"/>
      <c r="CGK10" s="182"/>
      <c r="CGL10" s="182"/>
      <c r="CGM10" s="297"/>
      <c r="CGN10" s="298"/>
      <c r="CGO10" s="298"/>
      <c r="CGP10" s="298"/>
      <c r="CGQ10" s="298"/>
      <c r="CGR10" s="297"/>
      <c r="CGS10" s="182"/>
      <c r="CGT10" s="182"/>
      <c r="CGU10" s="297"/>
      <c r="CGV10" s="298"/>
      <c r="CGW10" s="298"/>
      <c r="CGX10" s="298"/>
      <c r="CGY10" s="298"/>
      <c r="CGZ10" s="297"/>
      <c r="CHA10" s="182"/>
      <c r="CHB10" s="182"/>
      <c r="CHC10" s="297"/>
      <c r="CHD10" s="298"/>
      <c r="CHE10" s="298"/>
      <c r="CHF10" s="298"/>
      <c r="CHG10" s="298"/>
      <c r="CHH10" s="297"/>
      <c r="CHI10" s="182"/>
      <c r="CHJ10" s="182"/>
      <c r="CHK10" s="297"/>
      <c r="CHL10" s="298"/>
      <c r="CHM10" s="298"/>
      <c r="CHN10" s="298"/>
      <c r="CHO10" s="298"/>
      <c r="CHP10" s="297"/>
      <c r="CHQ10" s="182"/>
      <c r="CHR10" s="182"/>
      <c r="CHS10" s="297"/>
      <c r="CHT10" s="298"/>
      <c r="CHU10" s="298"/>
      <c r="CHV10" s="298"/>
      <c r="CHW10" s="298"/>
      <c r="CHX10" s="297"/>
      <c r="CHY10" s="182"/>
      <c r="CHZ10" s="182"/>
      <c r="CIA10" s="297"/>
      <c r="CIB10" s="298"/>
      <c r="CIC10" s="298"/>
      <c r="CID10" s="298"/>
      <c r="CIE10" s="298"/>
      <c r="CIF10" s="297"/>
      <c r="CIG10" s="182"/>
      <c r="CIH10" s="182"/>
      <c r="CII10" s="297"/>
      <c r="CIJ10" s="298"/>
      <c r="CIK10" s="298"/>
      <c r="CIL10" s="298"/>
      <c r="CIM10" s="298"/>
      <c r="CIN10" s="297"/>
      <c r="CIO10" s="182"/>
      <c r="CIP10" s="182"/>
      <c r="CIQ10" s="297"/>
      <c r="CIR10" s="298"/>
      <c r="CIS10" s="298"/>
      <c r="CIT10" s="298"/>
      <c r="CIU10" s="298"/>
      <c r="CIV10" s="297"/>
      <c r="CIW10" s="182"/>
      <c r="CIX10" s="182"/>
      <c r="CIY10" s="297"/>
      <c r="CIZ10" s="298"/>
      <c r="CJA10" s="298"/>
      <c r="CJB10" s="298"/>
      <c r="CJC10" s="298"/>
      <c r="CJD10" s="297"/>
      <c r="CJE10" s="182"/>
      <c r="CJF10" s="182"/>
      <c r="CJG10" s="297"/>
      <c r="CJH10" s="298"/>
      <c r="CJI10" s="298"/>
      <c r="CJJ10" s="298"/>
      <c r="CJK10" s="298"/>
      <c r="CJL10" s="297"/>
      <c r="CJM10" s="182"/>
      <c r="CJN10" s="182"/>
      <c r="CJO10" s="297"/>
      <c r="CJP10" s="298"/>
      <c r="CJQ10" s="298"/>
      <c r="CJR10" s="298"/>
      <c r="CJS10" s="298"/>
      <c r="CJT10" s="297"/>
      <c r="CJU10" s="182"/>
      <c r="CJV10" s="182"/>
      <c r="CJW10" s="297"/>
      <c r="CJX10" s="298"/>
      <c r="CJY10" s="298"/>
      <c r="CJZ10" s="298"/>
      <c r="CKA10" s="298"/>
      <c r="CKB10" s="297"/>
      <c r="CKC10" s="182"/>
      <c r="CKD10" s="182"/>
      <c r="CKE10" s="297"/>
      <c r="CKF10" s="298"/>
      <c r="CKG10" s="298"/>
      <c r="CKH10" s="298"/>
      <c r="CKI10" s="298"/>
      <c r="CKJ10" s="297"/>
      <c r="CKK10" s="182"/>
      <c r="CKL10" s="182"/>
      <c r="CKM10" s="297"/>
      <c r="CKN10" s="298"/>
      <c r="CKO10" s="298"/>
      <c r="CKP10" s="298"/>
      <c r="CKQ10" s="298"/>
      <c r="CKR10" s="297"/>
      <c r="CKS10" s="182"/>
      <c r="CKT10" s="182"/>
      <c r="CKU10" s="297"/>
      <c r="CKV10" s="298"/>
      <c r="CKW10" s="298"/>
      <c r="CKX10" s="298"/>
      <c r="CKY10" s="298"/>
      <c r="CKZ10" s="297"/>
      <c r="CLA10" s="182"/>
      <c r="CLB10" s="182"/>
      <c r="CLC10" s="297"/>
      <c r="CLD10" s="298"/>
      <c r="CLE10" s="298"/>
      <c r="CLF10" s="298"/>
      <c r="CLG10" s="298"/>
      <c r="CLH10" s="297"/>
      <c r="CLI10" s="182"/>
      <c r="CLJ10" s="182"/>
      <c r="CLK10" s="297"/>
      <c r="CLL10" s="298"/>
      <c r="CLM10" s="298"/>
      <c r="CLN10" s="298"/>
      <c r="CLO10" s="298"/>
      <c r="CLP10" s="297"/>
      <c r="CLQ10" s="182"/>
      <c r="CLR10" s="182"/>
      <c r="CLS10" s="297"/>
      <c r="CLT10" s="298"/>
      <c r="CLU10" s="298"/>
      <c r="CLV10" s="298"/>
      <c r="CLW10" s="298"/>
      <c r="CLX10" s="297"/>
      <c r="CLY10" s="182"/>
      <c r="CLZ10" s="182"/>
      <c r="CMA10" s="297"/>
      <c r="CMB10" s="298"/>
      <c r="CMC10" s="298"/>
      <c r="CMD10" s="298"/>
      <c r="CME10" s="298"/>
      <c r="CMF10" s="297"/>
      <c r="CMG10" s="182"/>
      <c r="CMH10" s="182"/>
      <c r="CMI10" s="297"/>
      <c r="CMJ10" s="298"/>
      <c r="CMK10" s="298"/>
      <c r="CML10" s="298"/>
      <c r="CMM10" s="298"/>
      <c r="CMN10" s="297"/>
      <c r="CMO10" s="182"/>
      <c r="CMP10" s="182"/>
      <c r="CMQ10" s="297"/>
      <c r="CMR10" s="298"/>
      <c r="CMS10" s="298"/>
      <c r="CMT10" s="298"/>
      <c r="CMU10" s="298"/>
      <c r="CMV10" s="297"/>
      <c r="CMW10" s="182"/>
      <c r="CMX10" s="182"/>
      <c r="CMY10" s="297"/>
      <c r="CMZ10" s="298"/>
      <c r="CNA10" s="298"/>
      <c r="CNB10" s="298"/>
      <c r="CNC10" s="298"/>
      <c r="CND10" s="297"/>
      <c r="CNE10" s="182"/>
      <c r="CNF10" s="182"/>
      <c r="CNG10" s="297"/>
      <c r="CNH10" s="298"/>
      <c r="CNI10" s="298"/>
      <c r="CNJ10" s="298"/>
      <c r="CNK10" s="298"/>
      <c r="CNL10" s="297"/>
      <c r="CNM10" s="182"/>
      <c r="CNN10" s="182"/>
      <c r="CNO10" s="297"/>
      <c r="CNP10" s="298"/>
      <c r="CNQ10" s="298"/>
      <c r="CNR10" s="298"/>
      <c r="CNS10" s="298"/>
      <c r="CNT10" s="297"/>
      <c r="CNU10" s="182"/>
      <c r="CNV10" s="182"/>
      <c r="CNW10" s="297"/>
      <c r="CNX10" s="298"/>
      <c r="CNY10" s="298"/>
      <c r="CNZ10" s="298"/>
      <c r="COA10" s="298"/>
      <c r="COB10" s="297"/>
      <c r="COC10" s="182"/>
      <c r="COD10" s="182"/>
      <c r="COE10" s="297"/>
      <c r="COF10" s="298"/>
      <c r="COG10" s="298"/>
      <c r="COH10" s="298"/>
      <c r="COI10" s="298"/>
      <c r="COJ10" s="297"/>
      <c r="COK10" s="182"/>
      <c r="COL10" s="182"/>
      <c r="COM10" s="297"/>
      <c r="CON10" s="298"/>
      <c r="COO10" s="298"/>
      <c r="COP10" s="298"/>
      <c r="COQ10" s="298"/>
      <c r="COR10" s="297"/>
      <c r="COS10" s="182"/>
      <c r="COT10" s="182"/>
      <c r="COU10" s="297"/>
      <c r="COV10" s="298"/>
      <c r="COW10" s="298"/>
      <c r="COX10" s="298"/>
      <c r="COY10" s="298"/>
      <c r="COZ10" s="297"/>
      <c r="CPA10" s="182"/>
      <c r="CPB10" s="182"/>
      <c r="CPC10" s="297"/>
      <c r="CPD10" s="298"/>
      <c r="CPE10" s="298"/>
      <c r="CPF10" s="298"/>
      <c r="CPG10" s="298"/>
      <c r="CPH10" s="297"/>
      <c r="CPI10" s="182"/>
      <c r="CPJ10" s="182"/>
      <c r="CPK10" s="297"/>
      <c r="CPL10" s="298"/>
      <c r="CPM10" s="298"/>
      <c r="CPN10" s="298"/>
      <c r="CPO10" s="298"/>
      <c r="CPP10" s="297"/>
      <c r="CPQ10" s="182"/>
      <c r="CPR10" s="182"/>
      <c r="CPS10" s="297"/>
      <c r="CPT10" s="298"/>
      <c r="CPU10" s="298"/>
      <c r="CPV10" s="298"/>
      <c r="CPW10" s="298"/>
      <c r="CPX10" s="297"/>
      <c r="CPY10" s="182"/>
      <c r="CPZ10" s="182"/>
      <c r="CQA10" s="297"/>
      <c r="CQB10" s="298"/>
      <c r="CQC10" s="298"/>
      <c r="CQD10" s="298"/>
      <c r="CQE10" s="298"/>
      <c r="CQF10" s="297"/>
      <c r="CQG10" s="182"/>
      <c r="CQH10" s="182"/>
      <c r="CQI10" s="297"/>
      <c r="CQJ10" s="298"/>
      <c r="CQK10" s="298"/>
      <c r="CQL10" s="298"/>
      <c r="CQM10" s="298"/>
      <c r="CQN10" s="297"/>
      <c r="CQO10" s="182"/>
      <c r="CQP10" s="182"/>
      <c r="CQQ10" s="297"/>
      <c r="CQR10" s="298"/>
      <c r="CQS10" s="298"/>
      <c r="CQT10" s="298"/>
      <c r="CQU10" s="298"/>
      <c r="CQV10" s="297"/>
      <c r="CQW10" s="182"/>
      <c r="CQX10" s="182"/>
      <c r="CQY10" s="297"/>
      <c r="CQZ10" s="298"/>
      <c r="CRA10" s="298"/>
      <c r="CRB10" s="298"/>
      <c r="CRC10" s="298"/>
      <c r="CRD10" s="297"/>
      <c r="CRE10" s="182"/>
      <c r="CRF10" s="182"/>
      <c r="CRG10" s="297"/>
      <c r="CRH10" s="298"/>
      <c r="CRI10" s="298"/>
      <c r="CRJ10" s="298"/>
      <c r="CRK10" s="298"/>
      <c r="CRL10" s="297"/>
      <c r="CRM10" s="182"/>
      <c r="CRN10" s="182"/>
      <c r="CRO10" s="297"/>
      <c r="CRP10" s="298"/>
      <c r="CRQ10" s="298"/>
      <c r="CRR10" s="298"/>
      <c r="CRS10" s="298"/>
      <c r="CRT10" s="297"/>
      <c r="CRU10" s="182"/>
      <c r="CRV10" s="182"/>
      <c r="CRW10" s="297"/>
      <c r="CRX10" s="298"/>
      <c r="CRY10" s="298"/>
      <c r="CRZ10" s="298"/>
      <c r="CSA10" s="298"/>
      <c r="CSB10" s="297"/>
      <c r="CSC10" s="182"/>
      <c r="CSD10" s="182"/>
      <c r="CSE10" s="297"/>
      <c r="CSF10" s="298"/>
      <c r="CSG10" s="298"/>
      <c r="CSH10" s="298"/>
      <c r="CSI10" s="298"/>
      <c r="CSJ10" s="297"/>
      <c r="CSK10" s="182"/>
      <c r="CSL10" s="182"/>
      <c r="CSM10" s="297"/>
      <c r="CSN10" s="298"/>
      <c r="CSO10" s="298"/>
      <c r="CSP10" s="298"/>
      <c r="CSQ10" s="298"/>
      <c r="CSR10" s="297"/>
      <c r="CSS10" s="182"/>
      <c r="CST10" s="182"/>
      <c r="CSU10" s="297"/>
      <c r="CSV10" s="298"/>
      <c r="CSW10" s="298"/>
      <c r="CSX10" s="298"/>
      <c r="CSY10" s="298"/>
      <c r="CSZ10" s="297"/>
      <c r="CTA10" s="182"/>
      <c r="CTB10" s="182"/>
      <c r="CTC10" s="297"/>
      <c r="CTD10" s="298"/>
      <c r="CTE10" s="298"/>
      <c r="CTF10" s="298"/>
      <c r="CTG10" s="298"/>
      <c r="CTH10" s="297"/>
      <c r="CTI10" s="182"/>
      <c r="CTJ10" s="182"/>
      <c r="CTK10" s="297"/>
      <c r="CTL10" s="298"/>
      <c r="CTM10" s="298"/>
      <c r="CTN10" s="298"/>
      <c r="CTO10" s="298"/>
      <c r="CTP10" s="297"/>
      <c r="CTQ10" s="182"/>
      <c r="CTR10" s="182"/>
      <c r="CTS10" s="297"/>
      <c r="CTT10" s="298"/>
      <c r="CTU10" s="298"/>
      <c r="CTV10" s="298"/>
      <c r="CTW10" s="298"/>
      <c r="CTX10" s="297"/>
      <c r="CTY10" s="182"/>
      <c r="CTZ10" s="182"/>
      <c r="CUA10" s="297"/>
      <c r="CUB10" s="298"/>
      <c r="CUC10" s="298"/>
      <c r="CUD10" s="298"/>
      <c r="CUE10" s="298"/>
      <c r="CUF10" s="297"/>
      <c r="CUG10" s="182"/>
      <c r="CUH10" s="182"/>
      <c r="CUI10" s="297"/>
      <c r="CUJ10" s="298"/>
      <c r="CUK10" s="298"/>
      <c r="CUL10" s="298"/>
      <c r="CUM10" s="298"/>
      <c r="CUN10" s="297"/>
      <c r="CUO10" s="182"/>
      <c r="CUP10" s="182"/>
      <c r="CUQ10" s="297"/>
      <c r="CUR10" s="298"/>
      <c r="CUS10" s="298"/>
      <c r="CUT10" s="298"/>
      <c r="CUU10" s="298"/>
      <c r="CUV10" s="297"/>
      <c r="CUW10" s="182"/>
      <c r="CUX10" s="182"/>
      <c r="CUY10" s="297"/>
      <c r="CUZ10" s="298"/>
      <c r="CVA10" s="298"/>
      <c r="CVB10" s="298"/>
      <c r="CVC10" s="298"/>
      <c r="CVD10" s="297"/>
      <c r="CVE10" s="182"/>
      <c r="CVF10" s="182"/>
      <c r="CVG10" s="297"/>
      <c r="CVH10" s="298"/>
      <c r="CVI10" s="298"/>
      <c r="CVJ10" s="298"/>
      <c r="CVK10" s="298"/>
      <c r="CVL10" s="297"/>
      <c r="CVM10" s="182"/>
      <c r="CVN10" s="182"/>
      <c r="CVO10" s="297"/>
      <c r="CVP10" s="298"/>
      <c r="CVQ10" s="298"/>
      <c r="CVR10" s="298"/>
      <c r="CVS10" s="298"/>
      <c r="CVT10" s="297"/>
      <c r="CVU10" s="182"/>
      <c r="CVV10" s="182"/>
      <c r="CVW10" s="297"/>
      <c r="CVX10" s="298"/>
      <c r="CVY10" s="298"/>
      <c r="CVZ10" s="298"/>
      <c r="CWA10" s="298"/>
      <c r="CWB10" s="297"/>
      <c r="CWC10" s="182"/>
      <c r="CWD10" s="182"/>
      <c r="CWE10" s="297"/>
      <c r="CWF10" s="298"/>
      <c r="CWG10" s="298"/>
      <c r="CWH10" s="298"/>
      <c r="CWI10" s="298"/>
      <c r="CWJ10" s="297"/>
      <c r="CWK10" s="182"/>
      <c r="CWL10" s="182"/>
      <c r="CWM10" s="297"/>
      <c r="CWN10" s="298"/>
      <c r="CWO10" s="298"/>
      <c r="CWP10" s="298"/>
      <c r="CWQ10" s="298"/>
      <c r="CWR10" s="297"/>
      <c r="CWS10" s="182"/>
      <c r="CWT10" s="182"/>
      <c r="CWU10" s="297"/>
      <c r="CWV10" s="298"/>
      <c r="CWW10" s="298"/>
      <c r="CWX10" s="298"/>
      <c r="CWY10" s="298"/>
      <c r="CWZ10" s="297"/>
      <c r="CXA10" s="182"/>
      <c r="CXB10" s="182"/>
      <c r="CXC10" s="297"/>
      <c r="CXD10" s="298"/>
      <c r="CXE10" s="298"/>
      <c r="CXF10" s="298"/>
      <c r="CXG10" s="298"/>
      <c r="CXH10" s="297"/>
      <c r="CXI10" s="182"/>
      <c r="CXJ10" s="182"/>
      <c r="CXK10" s="297"/>
      <c r="CXL10" s="298"/>
      <c r="CXM10" s="298"/>
      <c r="CXN10" s="298"/>
      <c r="CXO10" s="298"/>
      <c r="CXP10" s="297"/>
      <c r="CXQ10" s="182"/>
      <c r="CXR10" s="182"/>
      <c r="CXS10" s="297"/>
      <c r="CXT10" s="298"/>
      <c r="CXU10" s="298"/>
      <c r="CXV10" s="298"/>
      <c r="CXW10" s="298"/>
      <c r="CXX10" s="297"/>
      <c r="CXY10" s="182"/>
      <c r="CXZ10" s="182"/>
      <c r="CYA10" s="297"/>
      <c r="CYB10" s="298"/>
      <c r="CYC10" s="298"/>
      <c r="CYD10" s="298"/>
      <c r="CYE10" s="298"/>
      <c r="CYF10" s="297"/>
      <c r="CYG10" s="182"/>
      <c r="CYH10" s="182"/>
      <c r="CYI10" s="297"/>
      <c r="CYJ10" s="298"/>
      <c r="CYK10" s="298"/>
      <c r="CYL10" s="298"/>
      <c r="CYM10" s="298"/>
      <c r="CYN10" s="297"/>
      <c r="CYO10" s="182"/>
      <c r="CYP10" s="182"/>
      <c r="CYQ10" s="297"/>
      <c r="CYR10" s="298"/>
      <c r="CYS10" s="298"/>
      <c r="CYT10" s="298"/>
      <c r="CYU10" s="298"/>
      <c r="CYV10" s="297"/>
      <c r="CYW10" s="182"/>
      <c r="CYX10" s="182"/>
      <c r="CYY10" s="297"/>
      <c r="CYZ10" s="298"/>
      <c r="CZA10" s="298"/>
      <c r="CZB10" s="298"/>
      <c r="CZC10" s="298"/>
      <c r="CZD10" s="297"/>
      <c r="CZE10" s="182"/>
      <c r="CZF10" s="182"/>
      <c r="CZG10" s="297"/>
      <c r="CZH10" s="298"/>
      <c r="CZI10" s="298"/>
      <c r="CZJ10" s="298"/>
      <c r="CZK10" s="298"/>
      <c r="CZL10" s="297"/>
      <c r="CZM10" s="182"/>
      <c r="CZN10" s="182"/>
      <c r="CZO10" s="297"/>
      <c r="CZP10" s="298"/>
      <c r="CZQ10" s="298"/>
      <c r="CZR10" s="298"/>
      <c r="CZS10" s="298"/>
      <c r="CZT10" s="297"/>
      <c r="CZU10" s="182"/>
      <c r="CZV10" s="182"/>
      <c r="CZW10" s="297"/>
      <c r="CZX10" s="298"/>
      <c r="CZY10" s="298"/>
      <c r="CZZ10" s="298"/>
      <c r="DAA10" s="298"/>
      <c r="DAB10" s="297"/>
      <c r="DAC10" s="182"/>
      <c r="DAD10" s="182"/>
      <c r="DAE10" s="297"/>
      <c r="DAF10" s="298"/>
      <c r="DAG10" s="298"/>
      <c r="DAH10" s="298"/>
      <c r="DAI10" s="298"/>
      <c r="DAJ10" s="297"/>
      <c r="DAK10" s="182"/>
      <c r="DAL10" s="182"/>
      <c r="DAM10" s="297"/>
      <c r="DAN10" s="298"/>
      <c r="DAO10" s="298"/>
      <c r="DAP10" s="298"/>
      <c r="DAQ10" s="298"/>
      <c r="DAR10" s="297"/>
      <c r="DAS10" s="182"/>
      <c r="DAT10" s="182"/>
      <c r="DAU10" s="297"/>
      <c r="DAV10" s="298"/>
      <c r="DAW10" s="298"/>
      <c r="DAX10" s="298"/>
      <c r="DAY10" s="298"/>
      <c r="DAZ10" s="297"/>
      <c r="DBA10" s="182"/>
      <c r="DBB10" s="182"/>
      <c r="DBC10" s="297"/>
      <c r="DBD10" s="298"/>
      <c r="DBE10" s="298"/>
      <c r="DBF10" s="298"/>
      <c r="DBG10" s="298"/>
      <c r="DBH10" s="297"/>
      <c r="DBI10" s="182"/>
      <c r="DBJ10" s="182"/>
      <c r="DBK10" s="297"/>
      <c r="DBL10" s="298"/>
      <c r="DBM10" s="298"/>
      <c r="DBN10" s="298"/>
      <c r="DBO10" s="298"/>
      <c r="DBP10" s="297"/>
      <c r="DBQ10" s="182"/>
      <c r="DBR10" s="182"/>
      <c r="DBS10" s="297"/>
      <c r="DBT10" s="298"/>
      <c r="DBU10" s="298"/>
      <c r="DBV10" s="298"/>
      <c r="DBW10" s="298"/>
      <c r="DBX10" s="297"/>
      <c r="DBY10" s="182"/>
      <c r="DBZ10" s="182"/>
      <c r="DCA10" s="297"/>
      <c r="DCB10" s="298"/>
      <c r="DCC10" s="298"/>
      <c r="DCD10" s="298"/>
      <c r="DCE10" s="298"/>
      <c r="DCF10" s="297"/>
      <c r="DCG10" s="182"/>
      <c r="DCH10" s="182"/>
      <c r="DCI10" s="297"/>
      <c r="DCJ10" s="298"/>
      <c r="DCK10" s="298"/>
      <c r="DCL10" s="298"/>
      <c r="DCM10" s="298"/>
      <c r="DCN10" s="297"/>
      <c r="DCO10" s="182"/>
      <c r="DCP10" s="182"/>
      <c r="DCQ10" s="297"/>
      <c r="DCR10" s="298"/>
      <c r="DCS10" s="298"/>
      <c r="DCT10" s="298"/>
      <c r="DCU10" s="298"/>
      <c r="DCV10" s="297"/>
      <c r="DCW10" s="182"/>
      <c r="DCX10" s="182"/>
      <c r="DCY10" s="297"/>
      <c r="DCZ10" s="298"/>
      <c r="DDA10" s="298"/>
      <c r="DDB10" s="298"/>
      <c r="DDC10" s="298"/>
      <c r="DDD10" s="297"/>
      <c r="DDE10" s="182"/>
      <c r="DDF10" s="182"/>
      <c r="DDG10" s="297"/>
      <c r="DDH10" s="298"/>
      <c r="DDI10" s="298"/>
      <c r="DDJ10" s="298"/>
      <c r="DDK10" s="298"/>
      <c r="DDL10" s="297"/>
      <c r="DDM10" s="182"/>
      <c r="DDN10" s="182"/>
      <c r="DDO10" s="297"/>
      <c r="DDP10" s="298"/>
      <c r="DDQ10" s="298"/>
      <c r="DDR10" s="298"/>
      <c r="DDS10" s="298"/>
      <c r="DDT10" s="297"/>
      <c r="DDU10" s="182"/>
      <c r="DDV10" s="182"/>
      <c r="DDW10" s="297"/>
      <c r="DDX10" s="298"/>
      <c r="DDY10" s="298"/>
      <c r="DDZ10" s="298"/>
      <c r="DEA10" s="298"/>
      <c r="DEB10" s="297"/>
      <c r="DEC10" s="182"/>
      <c r="DED10" s="182"/>
      <c r="DEE10" s="297"/>
      <c r="DEF10" s="298"/>
      <c r="DEG10" s="298"/>
      <c r="DEH10" s="298"/>
      <c r="DEI10" s="298"/>
      <c r="DEJ10" s="297"/>
      <c r="DEK10" s="182"/>
      <c r="DEL10" s="182"/>
      <c r="DEM10" s="297"/>
      <c r="DEN10" s="298"/>
      <c r="DEO10" s="298"/>
      <c r="DEP10" s="298"/>
      <c r="DEQ10" s="298"/>
      <c r="DER10" s="297"/>
      <c r="DES10" s="182"/>
      <c r="DET10" s="182"/>
      <c r="DEU10" s="297"/>
      <c r="DEV10" s="298"/>
      <c r="DEW10" s="298"/>
      <c r="DEX10" s="298"/>
      <c r="DEY10" s="298"/>
      <c r="DEZ10" s="297"/>
      <c r="DFA10" s="182"/>
      <c r="DFB10" s="182"/>
      <c r="DFC10" s="297"/>
      <c r="DFD10" s="298"/>
      <c r="DFE10" s="298"/>
      <c r="DFF10" s="298"/>
      <c r="DFG10" s="298"/>
      <c r="DFH10" s="297"/>
      <c r="DFI10" s="182"/>
      <c r="DFJ10" s="182"/>
      <c r="DFK10" s="297"/>
      <c r="DFL10" s="298"/>
      <c r="DFM10" s="298"/>
      <c r="DFN10" s="298"/>
      <c r="DFO10" s="298"/>
      <c r="DFP10" s="297"/>
      <c r="DFQ10" s="182"/>
      <c r="DFR10" s="182"/>
      <c r="DFS10" s="297"/>
      <c r="DFT10" s="298"/>
      <c r="DFU10" s="298"/>
      <c r="DFV10" s="298"/>
      <c r="DFW10" s="298"/>
      <c r="DFX10" s="297"/>
      <c r="DFY10" s="182"/>
      <c r="DFZ10" s="182"/>
      <c r="DGA10" s="297"/>
      <c r="DGB10" s="298"/>
      <c r="DGC10" s="298"/>
      <c r="DGD10" s="298"/>
      <c r="DGE10" s="298"/>
      <c r="DGF10" s="297"/>
      <c r="DGG10" s="182"/>
      <c r="DGH10" s="182"/>
      <c r="DGI10" s="297"/>
      <c r="DGJ10" s="298"/>
      <c r="DGK10" s="298"/>
      <c r="DGL10" s="298"/>
      <c r="DGM10" s="298"/>
      <c r="DGN10" s="297"/>
      <c r="DGO10" s="182"/>
      <c r="DGP10" s="182"/>
      <c r="DGQ10" s="297"/>
      <c r="DGR10" s="298"/>
      <c r="DGS10" s="298"/>
      <c r="DGT10" s="298"/>
      <c r="DGU10" s="298"/>
      <c r="DGV10" s="297"/>
      <c r="DGW10" s="182"/>
      <c r="DGX10" s="182"/>
      <c r="DGY10" s="297"/>
      <c r="DGZ10" s="298"/>
      <c r="DHA10" s="298"/>
      <c r="DHB10" s="298"/>
      <c r="DHC10" s="298"/>
      <c r="DHD10" s="297"/>
      <c r="DHE10" s="182"/>
      <c r="DHF10" s="182"/>
      <c r="DHG10" s="297"/>
      <c r="DHH10" s="298"/>
      <c r="DHI10" s="298"/>
      <c r="DHJ10" s="298"/>
      <c r="DHK10" s="298"/>
      <c r="DHL10" s="297"/>
      <c r="DHM10" s="182"/>
      <c r="DHN10" s="182"/>
      <c r="DHO10" s="297"/>
      <c r="DHP10" s="298"/>
      <c r="DHQ10" s="298"/>
      <c r="DHR10" s="298"/>
      <c r="DHS10" s="298"/>
      <c r="DHT10" s="297"/>
      <c r="DHU10" s="182"/>
      <c r="DHV10" s="182"/>
      <c r="DHW10" s="297"/>
      <c r="DHX10" s="298"/>
      <c r="DHY10" s="298"/>
      <c r="DHZ10" s="298"/>
      <c r="DIA10" s="298"/>
      <c r="DIB10" s="297"/>
      <c r="DIC10" s="182"/>
      <c r="DID10" s="182"/>
      <c r="DIE10" s="297"/>
      <c r="DIF10" s="298"/>
      <c r="DIG10" s="298"/>
      <c r="DIH10" s="298"/>
      <c r="DII10" s="298"/>
      <c r="DIJ10" s="297"/>
      <c r="DIK10" s="182"/>
      <c r="DIL10" s="182"/>
      <c r="DIM10" s="297"/>
      <c r="DIN10" s="298"/>
      <c r="DIO10" s="298"/>
      <c r="DIP10" s="298"/>
      <c r="DIQ10" s="298"/>
      <c r="DIR10" s="297"/>
      <c r="DIS10" s="182"/>
      <c r="DIT10" s="182"/>
      <c r="DIU10" s="297"/>
      <c r="DIV10" s="298"/>
      <c r="DIW10" s="298"/>
      <c r="DIX10" s="298"/>
      <c r="DIY10" s="298"/>
      <c r="DIZ10" s="297"/>
      <c r="DJA10" s="182"/>
      <c r="DJB10" s="182"/>
      <c r="DJC10" s="297"/>
      <c r="DJD10" s="298"/>
      <c r="DJE10" s="298"/>
      <c r="DJF10" s="298"/>
      <c r="DJG10" s="298"/>
      <c r="DJH10" s="297"/>
      <c r="DJI10" s="182"/>
      <c r="DJJ10" s="182"/>
      <c r="DJK10" s="297"/>
      <c r="DJL10" s="298"/>
      <c r="DJM10" s="298"/>
      <c r="DJN10" s="298"/>
      <c r="DJO10" s="298"/>
      <c r="DJP10" s="297"/>
      <c r="DJQ10" s="182"/>
      <c r="DJR10" s="182"/>
      <c r="DJS10" s="297"/>
      <c r="DJT10" s="298"/>
      <c r="DJU10" s="298"/>
      <c r="DJV10" s="298"/>
      <c r="DJW10" s="298"/>
      <c r="DJX10" s="297"/>
      <c r="DJY10" s="182"/>
      <c r="DJZ10" s="182"/>
      <c r="DKA10" s="297"/>
      <c r="DKB10" s="298"/>
      <c r="DKC10" s="298"/>
      <c r="DKD10" s="298"/>
      <c r="DKE10" s="298"/>
      <c r="DKF10" s="297"/>
      <c r="DKG10" s="182"/>
      <c r="DKH10" s="182"/>
      <c r="DKI10" s="297"/>
      <c r="DKJ10" s="298"/>
      <c r="DKK10" s="298"/>
      <c r="DKL10" s="298"/>
      <c r="DKM10" s="298"/>
      <c r="DKN10" s="297"/>
      <c r="DKO10" s="182"/>
      <c r="DKP10" s="182"/>
      <c r="DKQ10" s="297"/>
      <c r="DKR10" s="298"/>
      <c r="DKS10" s="298"/>
      <c r="DKT10" s="298"/>
      <c r="DKU10" s="298"/>
      <c r="DKV10" s="297"/>
      <c r="DKW10" s="182"/>
      <c r="DKX10" s="182"/>
      <c r="DKY10" s="297"/>
      <c r="DKZ10" s="298"/>
      <c r="DLA10" s="298"/>
      <c r="DLB10" s="298"/>
      <c r="DLC10" s="298"/>
      <c r="DLD10" s="297"/>
      <c r="DLE10" s="182"/>
      <c r="DLF10" s="182"/>
      <c r="DLG10" s="297"/>
      <c r="DLH10" s="298"/>
      <c r="DLI10" s="298"/>
      <c r="DLJ10" s="298"/>
      <c r="DLK10" s="298"/>
      <c r="DLL10" s="297"/>
      <c r="DLM10" s="182"/>
      <c r="DLN10" s="182"/>
      <c r="DLO10" s="297"/>
      <c r="DLP10" s="298"/>
      <c r="DLQ10" s="298"/>
      <c r="DLR10" s="298"/>
      <c r="DLS10" s="298"/>
      <c r="DLT10" s="297"/>
      <c r="DLU10" s="182"/>
      <c r="DLV10" s="182"/>
      <c r="DLW10" s="297"/>
      <c r="DLX10" s="298"/>
      <c r="DLY10" s="298"/>
      <c r="DLZ10" s="298"/>
      <c r="DMA10" s="298"/>
      <c r="DMB10" s="297"/>
      <c r="DMC10" s="182"/>
      <c r="DMD10" s="182"/>
      <c r="DME10" s="297"/>
      <c r="DMF10" s="298"/>
      <c r="DMG10" s="298"/>
      <c r="DMH10" s="298"/>
      <c r="DMI10" s="298"/>
      <c r="DMJ10" s="297"/>
      <c r="DMK10" s="182"/>
      <c r="DML10" s="182"/>
      <c r="DMM10" s="297"/>
      <c r="DMN10" s="298"/>
      <c r="DMO10" s="298"/>
      <c r="DMP10" s="298"/>
      <c r="DMQ10" s="298"/>
      <c r="DMR10" s="297"/>
      <c r="DMS10" s="182"/>
      <c r="DMT10" s="182"/>
      <c r="DMU10" s="297"/>
      <c r="DMV10" s="298"/>
      <c r="DMW10" s="298"/>
      <c r="DMX10" s="298"/>
      <c r="DMY10" s="298"/>
      <c r="DMZ10" s="297"/>
      <c r="DNA10" s="182"/>
      <c r="DNB10" s="182"/>
      <c r="DNC10" s="297"/>
      <c r="DND10" s="298"/>
      <c r="DNE10" s="298"/>
      <c r="DNF10" s="298"/>
      <c r="DNG10" s="298"/>
      <c r="DNH10" s="297"/>
      <c r="DNI10" s="182"/>
      <c r="DNJ10" s="182"/>
      <c r="DNK10" s="297"/>
      <c r="DNL10" s="298"/>
      <c r="DNM10" s="298"/>
      <c r="DNN10" s="298"/>
      <c r="DNO10" s="298"/>
      <c r="DNP10" s="297"/>
      <c r="DNQ10" s="182"/>
      <c r="DNR10" s="182"/>
      <c r="DNS10" s="297"/>
      <c r="DNT10" s="298"/>
      <c r="DNU10" s="298"/>
      <c r="DNV10" s="298"/>
      <c r="DNW10" s="298"/>
      <c r="DNX10" s="297"/>
      <c r="DNY10" s="182"/>
      <c r="DNZ10" s="182"/>
      <c r="DOA10" s="297"/>
      <c r="DOB10" s="298"/>
      <c r="DOC10" s="298"/>
      <c r="DOD10" s="298"/>
      <c r="DOE10" s="298"/>
      <c r="DOF10" s="297"/>
      <c r="DOG10" s="182"/>
      <c r="DOH10" s="182"/>
      <c r="DOI10" s="297"/>
      <c r="DOJ10" s="298"/>
      <c r="DOK10" s="298"/>
      <c r="DOL10" s="298"/>
      <c r="DOM10" s="298"/>
      <c r="DON10" s="297"/>
      <c r="DOO10" s="182"/>
      <c r="DOP10" s="182"/>
      <c r="DOQ10" s="297"/>
      <c r="DOR10" s="298"/>
      <c r="DOS10" s="298"/>
      <c r="DOT10" s="298"/>
      <c r="DOU10" s="298"/>
      <c r="DOV10" s="297"/>
      <c r="DOW10" s="182"/>
      <c r="DOX10" s="182"/>
      <c r="DOY10" s="297"/>
      <c r="DOZ10" s="298"/>
      <c r="DPA10" s="298"/>
      <c r="DPB10" s="298"/>
      <c r="DPC10" s="298"/>
      <c r="DPD10" s="297"/>
      <c r="DPE10" s="182"/>
      <c r="DPF10" s="182"/>
      <c r="DPG10" s="297"/>
      <c r="DPH10" s="298"/>
      <c r="DPI10" s="298"/>
      <c r="DPJ10" s="298"/>
      <c r="DPK10" s="298"/>
      <c r="DPL10" s="297"/>
      <c r="DPM10" s="182"/>
      <c r="DPN10" s="182"/>
      <c r="DPO10" s="297"/>
      <c r="DPP10" s="298"/>
      <c r="DPQ10" s="298"/>
      <c r="DPR10" s="298"/>
      <c r="DPS10" s="298"/>
      <c r="DPT10" s="297"/>
      <c r="DPU10" s="182"/>
      <c r="DPV10" s="182"/>
      <c r="DPW10" s="297"/>
      <c r="DPX10" s="298"/>
      <c r="DPY10" s="298"/>
      <c r="DPZ10" s="298"/>
      <c r="DQA10" s="298"/>
      <c r="DQB10" s="297"/>
      <c r="DQC10" s="182"/>
      <c r="DQD10" s="182"/>
      <c r="DQE10" s="297"/>
      <c r="DQF10" s="298"/>
      <c r="DQG10" s="298"/>
      <c r="DQH10" s="298"/>
      <c r="DQI10" s="298"/>
      <c r="DQJ10" s="297"/>
      <c r="DQK10" s="182"/>
      <c r="DQL10" s="182"/>
      <c r="DQM10" s="297"/>
      <c r="DQN10" s="298"/>
      <c r="DQO10" s="298"/>
      <c r="DQP10" s="298"/>
      <c r="DQQ10" s="298"/>
      <c r="DQR10" s="297"/>
      <c r="DQS10" s="182"/>
      <c r="DQT10" s="182"/>
      <c r="DQU10" s="297"/>
      <c r="DQV10" s="298"/>
      <c r="DQW10" s="298"/>
      <c r="DQX10" s="298"/>
      <c r="DQY10" s="298"/>
      <c r="DQZ10" s="297"/>
      <c r="DRA10" s="182"/>
      <c r="DRB10" s="182"/>
      <c r="DRC10" s="297"/>
      <c r="DRD10" s="298"/>
      <c r="DRE10" s="298"/>
      <c r="DRF10" s="298"/>
      <c r="DRG10" s="298"/>
      <c r="DRH10" s="297"/>
      <c r="DRI10" s="182"/>
      <c r="DRJ10" s="182"/>
      <c r="DRK10" s="297"/>
      <c r="DRL10" s="298"/>
      <c r="DRM10" s="298"/>
      <c r="DRN10" s="298"/>
      <c r="DRO10" s="298"/>
      <c r="DRP10" s="297"/>
      <c r="DRQ10" s="182"/>
      <c r="DRR10" s="182"/>
      <c r="DRS10" s="297"/>
      <c r="DRT10" s="298"/>
      <c r="DRU10" s="298"/>
      <c r="DRV10" s="298"/>
      <c r="DRW10" s="298"/>
      <c r="DRX10" s="297"/>
      <c r="DRY10" s="182"/>
      <c r="DRZ10" s="182"/>
      <c r="DSA10" s="297"/>
      <c r="DSB10" s="298"/>
      <c r="DSC10" s="298"/>
      <c r="DSD10" s="298"/>
      <c r="DSE10" s="298"/>
      <c r="DSF10" s="297"/>
      <c r="DSG10" s="182"/>
      <c r="DSH10" s="182"/>
      <c r="DSI10" s="297"/>
      <c r="DSJ10" s="298"/>
      <c r="DSK10" s="298"/>
      <c r="DSL10" s="298"/>
      <c r="DSM10" s="298"/>
      <c r="DSN10" s="297"/>
      <c r="DSO10" s="182"/>
      <c r="DSP10" s="182"/>
      <c r="DSQ10" s="297"/>
      <c r="DSR10" s="298"/>
      <c r="DSS10" s="298"/>
      <c r="DST10" s="298"/>
      <c r="DSU10" s="298"/>
      <c r="DSV10" s="297"/>
      <c r="DSW10" s="182"/>
      <c r="DSX10" s="182"/>
      <c r="DSY10" s="297"/>
      <c r="DSZ10" s="298"/>
      <c r="DTA10" s="298"/>
      <c r="DTB10" s="298"/>
      <c r="DTC10" s="298"/>
      <c r="DTD10" s="297"/>
      <c r="DTE10" s="182"/>
      <c r="DTF10" s="182"/>
      <c r="DTG10" s="297"/>
      <c r="DTH10" s="298"/>
      <c r="DTI10" s="298"/>
      <c r="DTJ10" s="298"/>
      <c r="DTK10" s="298"/>
      <c r="DTL10" s="297"/>
      <c r="DTM10" s="182"/>
      <c r="DTN10" s="182"/>
      <c r="DTO10" s="297"/>
      <c r="DTP10" s="298"/>
      <c r="DTQ10" s="298"/>
      <c r="DTR10" s="298"/>
      <c r="DTS10" s="298"/>
      <c r="DTT10" s="297"/>
      <c r="DTU10" s="182"/>
      <c r="DTV10" s="182"/>
      <c r="DTW10" s="297"/>
      <c r="DTX10" s="298"/>
      <c r="DTY10" s="298"/>
      <c r="DTZ10" s="298"/>
      <c r="DUA10" s="298"/>
      <c r="DUB10" s="297"/>
      <c r="DUC10" s="182"/>
      <c r="DUD10" s="182"/>
      <c r="DUE10" s="297"/>
      <c r="DUF10" s="298"/>
      <c r="DUG10" s="298"/>
      <c r="DUH10" s="298"/>
      <c r="DUI10" s="298"/>
      <c r="DUJ10" s="297"/>
      <c r="DUK10" s="182"/>
      <c r="DUL10" s="182"/>
      <c r="DUM10" s="297"/>
      <c r="DUN10" s="298"/>
      <c r="DUO10" s="298"/>
      <c r="DUP10" s="298"/>
      <c r="DUQ10" s="298"/>
      <c r="DUR10" s="297"/>
      <c r="DUS10" s="182"/>
      <c r="DUT10" s="182"/>
      <c r="DUU10" s="297"/>
      <c r="DUV10" s="298"/>
      <c r="DUW10" s="298"/>
      <c r="DUX10" s="298"/>
      <c r="DUY10" s="298"/>
      <c r="DUZ10" s="297"/>
      <c r="DVA10" s="182"/>
      <c r="DVB10" s="182"/>
      <c r="DVC10" s="297"/>
      <c r="DVD10" s="298"/>
      <c r="DVE10" s="298"/>
      <c r="DVF10" s="298"/>
      <c r="DVG10" s="298"/>
      <c r="DVH10" s="297"/>
      <c r="DVI10" s="182"/>
      <c r="DVJ10" s="182"/>
      <c r="DVK10" s="297"/>
      <c r="DVL10" s="298"/>
      <c r="DVM10" s="298"/>
      <c r="DVN10" s="298"/>
      <c r="DVO10" s="298"/>
      <c r="DVP10" s="297"/>
      <c r="DVQ10" s="182"/>
      <c r="DVR10" s="182"/>
      <c r="DVS10" s="297"/>
      <c r="DVT10" s="298"/>
      <c r="DVU10" s="298"/>
      <c r="DVV10" s="298"/>
      <c r="DVW10" s="298"/>
      <c r="DVX10" s="297"/>
      <c r="DVY10" s="182"/>
      <c r="DVZ10" s="182"/>
      <c r="DWA10" s="297"/>
      <c r="DWB10" s="298"/>
      <c r="DWC10" s="298"/>
      <c r="DWD10" s="298"/>
      <c r="DWE10" s="298"/>
      <c r="DWF10" s="297"/>
      <c r="DWG10" s="182"/>
      <c r="DWH10" s="182"/>
      <c r="DWI10" s="297"/>
      <c r="DWJ10" s="298"/>
      <c r="DWK10" s="298"/>
      <c r="DWL10" s="298"/>
      <c r="DWM10" s="298"/>
      <c r="DWN10" s="297"/>
      <c r="DWO10" s="182"/>
      <c r="DWP10" s="182"/>
      <c r="DWQ10" s="297"/>
      <c r="DWR10" s="298"/>
      <c r="DWS10" s="298"/>
      <c r="DWT10" s="298"/>
      <c r="DWU10" s="298"/>
      <c r="DWV10" s="297"/>
      <c r="DWW10" s="182"/>
      <c r="DWX10" s="182"/>
      <c r="DWY10" s="297"/>
      <c r="DWZ10" s="298"/>
      <c r="DXA10" s="298"/>
      <c r="DXB10" s="298"/>
      <c r="DXC10" s="298"/>
      <c r="DXD10" s="297"/>
      <c r="DXE10" s="182"/>
      <c r="DXF10" s="182"/>
      <c r="DXG10" s="297"/>
      <c r="DXH10" s="298"/>
      <c r="DXI10" s="298"/>
      <c r="DXJ10" s="298"/>
      <c r="DXK10" s="298"/>
      <c r="DXL10" s="297"/>
      <c r="DXM10" s="182"/>
      <c r="DXN10" s="182"/>
      <c r="DXO10" s="297"/>
      <c r="DXP10" s="298"/>
      <c r="DXQ10" s="298"/>
      <c r="DXR10" s="298"/>
      <c r="DXS10" s="298"/>
      <c r="DXT10" s="297"/>
      <c r="DXU10" s="182"/>
      <c r="DXV10" s="182"/>
      <c r="DXW10" s="297"/>
      <c r="DXX10" s="298"/>
      <c r="DXY10" s="298"/>
      <c r="DXZ10" s="298"/>
      <c r="DYA10" s="298"/>
      <c r="DYB10" s="297"/>
      <c r="DYC10" s="182"/>
      <c r="DYD10" s="182"/>
      <c r="DYE10" s="297"/>
      <c r="DYF10" s="298"/>
      <c r="DYG10" s="298"/>
      <c r="DYH10" s="298"/>
      <c r="DYI10" s="298"/>
      <c r="DYJ10" s="297"/>
      <c r="DYK10" s="182"/>
      <c r="DYL10" s="182"/>
      <c r="DYM10" s="297"/>
      <c r="DYN10" s="298"/>
      <c r="DYO10" s="298"/>
      <c r="DYP10" s="298"/>
      <c r="DYQ10" s="298"/>
      <c r="DYR10" s="297"/>
      <c r="DYS10" s="182"/>
      <c r="DYT10" s="182"/>
      <c r="DYU10" s="297"/>
      <c r="DYV10" s="298"/>
      <c r="DYW10" s="298"/>
      <c r="DYX10" s="298"/>
      <c r="DYY10" s="298"/>
      <c r="DYZ10" s="297"/>
      <c r="DZA10" s="182"/>
      <c r="DZB10" s="182"/>
      <c r="DZC10" s="297"/>
      <c r="DZD10" s="298"/>
      <c r="DZE10" s="298"/>
      <c r="DZF10" s="298"/>
      <c r="DZG10" s="298"/>
      <c r="DZH10" s="297"/>
      <c r="DZI10" s="182"/>
      <c r="DZJ10" s="182"/>
      <c r="DZK10" s="297"/>
      <c r="DZL10" s="298"/>
      <c r="DZM10" s="298"/>
      <c r="DZN10" s="298"/>
      <c r="DZO10" s="298"/>
      <c r="DZP10" s="297"/>
      <c r="DZQ10" s="182"/>
      <c r="DZR10" s="182"/>
      <c r="DZS10" s="297"/>
      <c r="DZT10" s="298"/>
      <c r="DZU10" s="298"/>
      <c r="DZV10" s="298"/>
      <c r="DZW10" s="298"/>
      <c r="DZX10" s="297"/>
      <c r="DZY10" s="182"/>
      <c r="DZZ10" s="182"/>
      <c r="EAA10" s="297"/>
      <c r="EAB10" s="298"/>
      <c r="EAC10" s="298"/>
      <c r="EAD10" s="298"/>
      <c r="EAE10" s="298"/>
      <c r="EAF10" s="297"/>
      <c r="EAG10" s="182"/>
      <c r="EAH10" s="182"/>
      <c r="EAI10" s="297"/>
      <c r="EAJ10" s="298"/>
      <c r="EAK10" s="298"/>
      <c r="EAL10" s="298"/>
      <c r="EAM10" s="298"/>
      <c r="EAN10" s="297"/>
      <c r="EAO10" s="182"/>
      <c r="EAP10" s="182"/>
      <c r="EAQ10" s="297"/>
      <c r="EAR10" s="298"/>
      <c r="EAS10" s="298"/>
      <c r="EAT10" s="298"/>
      <c r="EAU10" s="298"/>
      <c r="EAV10" s="297"/>
      <c r="EAW10" s="182"/>
      <c r="EAX10" s="182"/>
      <c r="EAY10" s="297"/>
      <c r="EAZ10" s="298"/>
      <c r="EBA10" s="298"/>
      <c r="EBB10" s="298"/>
      <c r="EBC10" s="298"/>
      <c r="EBD10" s="297"/>
      <c r="EBE10" s="182"/>
      <c r="EBF10" s="182"/>
      <c r="EBG10" s="297"/>
      <c r="EBH10" s="298"/>
      <c r="EBI10" s="298"/>
      <c r="EBJ10" s="298"/>
      <c r="EBK10" s="298"/>
      <c r="EBL10" s="297"/>
      <c r="EBM10" s="182"/>
      <c r="EBN10" s="182"/>
      <c r="EBO10" s="297"/>
      <c r="EBP10" s="298"/>
      <c r="EBQ10" s="298"/>
      <c r="EBR10" s="298"/>
      <c r="EBS10" s="298"/>
      <c r="EBT10" s="297"/>
      <c r="EBU10" s="182"/>
      <c r="EBV10" s="182"/>
      <c r="EBW10" s="297"/>
      <c r="EBX10" s="298"/>
      <c r="EBY10" s="298"/>
      <c r="EBZ10" s="298"/>
      <c r="ECA10" s="298"/>
      <c r="ECB10" s="297"/>
      <c r="ECC10" s="182"/>
      <c r="ECD10" s="182"/>
      <c r="ECE10" s="297"/>
      <c r="ECF10" s="298"/>
      <c r="ECG10" s="298"/>
      <c r="ECH10" s="298"/>
      <c r="ECI10" s="298"/>
      <c r="ECJ10" s="297"/>
      <c r="ECK10" s="182"/>
      <c r="ECL10" s="182"/>
      <c r="ECM10" s="297"/>
      <c r="ECN10" s="298"/>
      <c r="ECO10" s="298"/>
      <c r="ECP10" s="298"/>
      <c r="ECQ10" s="298"/>
      <c r="ECR10" s="297"/>
      <c r="ECS10" s="182"/>
      <c r="ECT10" s="182"/>
      <c r="ECU10" s="297"/>
      <c r="ECV10" s="298"/>
      <c r="ECW10" s="298"/>
      <c r="ECX10" s="298"/>
      <c r="ECY10" s="298"/>
      <c r="ECZ10" s="297"/>
      <c r="EDA10" s="182"/>
      <c r="EDB10" s="182"/>
      <c r="EDC10" s="297"/>
      <c r="EDD10" s="298"/>
      <c r="EDE10" s="298"/>
      <c r="EDF10" s="298"/>
      <c r="EDG10" s="298"/>
      <c r="EDH10" s="297"/>
      <c r="EDI10" s="182"/>
      <c r="EDJ10" s="182"/>
      <c r="EDK10" s="297"/>
      <c r="EDL10" s="298"/>
      <c r="EDM10" s="298"/>
      <c r="EDN10" s="298"/>
      <c r="EDO10" s="298"/>
      <c r="EDP10" s="297"/>
      <c r="EDQ10" s="182"/>
      <c r="EDR10" s="182"/>
      <c r="EDS10" s="297"/>
      <c r="EDT10" s="298"/>
      <c r="EDU10" s="298"/>
      <c r="EDV10" s="298"/>
      <c r="EDW10" s="298"/>
      <c r="EDX10" s="297"/>
      <c r="EDY10" s="182"/>
      <c r="EDZ10" s="182"/>
      <c r="EEA10" s="297"/>
      <c r="EEB10" s="298"/>
      <c r="EEC10" s="298"/>
      <c r="EED10" s="298"/>
      <c r="EEE10" s="298"/>
      <c r="EEF10" s="297"/>
      <c r="EEG10" s="182"/>
      <c r="EEH10" s="182"/>
      <c r="EEI10" s="297"/>
      <c r="EEJ10" s="298"/>
      <c r="EEK10" s="298"/>
      <c r="EEL10" s="298"/>
      <c r="EEM10" s="298"/>
      <c r="EEN10" s="297"/>
      <c r="EEO10" s="182"/>
      <c r="EEP10" s="182"/>
      <c r="EEQ10" s="297"/>
      <c r="EER10" s="298"/>
      <c r="EES10" s="298"/>
      <c r="EET10" s="298"/>
      <c r="EEU10" s="298"/>
      <c r="EEV10" s="297"/>
      <c r="EEW10" s="182"/>
      <c r="EEX10" s="182"/>
      <c r="EEY10" s="297"/>
      <c r="EEZ10" s="298"/>
      <c r="EFA10" s="298"/>
      <c r="EFB10" s="298"/>
      <c r="EFC10" s="298"/>
      <c r="EFD10" s="297"/>
      <c r="EFE10" s="182"/>
      <c r="EFF10" s="182"/>
      <c r="EFG10" s="297"/>
      <c r="EFH10" s="298"/>
      <c r="EFI10" s="298"/>
      <c r="EFJ10" s="298"/>
      <c r="EFK10" s="298"/>
      <c r="EFL10" s="297"/>
      <c r="EFM10" s="182"/>
      <c r="EFN10" s="182"/>
      <c r="EFO10" s="297"/>
      <c r="EFP10" s="298"/>
      <c r="EFQ10" s="298"/>
      <c r="EFR10" s="298"/>
      <c r="EFS10" s="298"/>
      <c r="EFT10" s="297"/>
      <c r="EFU10" s="182"/>
      <c r="EFV10" s="182"/>
      <c r="EFW10" s="297"/>
      <c r="EFX10" s="298"/>
      <c r="EFY10" s="298"/>
      <c r="EFZ10" s="298"/>
      <c r="EGA10" s="298"/>
      <c r="EGB10" s="297"/>
      <c r="EGC10" s="182"/>
      <c r="EGD10" s="182"/>
      <c r="EGE10" s="297"/>
      <c r="EGF10" s="298"/>
      <c r="EGG10" s="298"/>
      <c r="EGH10" s="298"/>
      <c r="EGI10" s="298"/>
      <c r="EGJ10" s="297"/>
      <c r="EGK10" s="182"/>
      <c r="EGL10" s="182"/>
      <c r="EGM10" s="297"/>
      <c r="EGN10" s="298"/>
      <c r="EGO10" s="298"/>
      <c r="EGP10" s="298"/>
      <c r="EGQ10" s="298"/>
      <c r="EGR10" s="297"/>
      <c r="EGS10" s="182"/>
      <c r="EGT10" s="182"/>
      <c r="EGU10" s="297"/>
      <c r="EGV10" s="298"/>
      <c r="EGW10" s="298"/>
      <c r="EGX10" s="298"/>
      <c r="EGY10" s="298"/>
      <c r="EGZ10" s="297"/>
      <c r="EHA10" s="182"/>
      <c r="EHB10" s="182"/>
      <c r="EHC10" s="297"/>
      <c r="EHD10" s="298"/>
      <c r="EHE10" s="298"/>
      <c r="EHF10" s="298"/>
      <c r="EHG10" s="298"/>
      <c r="EHH10" s="297"/>
      <c r="EHI10" s="182"/>
      <c r="EHJ10" s="182"/>
      <c r="EHK10" s="297"/>
      <c r="EHL10" s="298"/>
      <c r="EHM10" s="298"/>
      <c r="EHN10" s="298"/>
      <c r="EHO10" s="298"/>
      <c r="EHP10" s="297"/>
      <c r="EHQ10" s="182"/>
      <c r="EHR10" s="182"/>
      <c r="EHS10" s="297"/>
      <c r="EHT10" s="298"/>
      <c r="EHU10" s="298"/>
      <c r="EHV10" s="298"/>
      <c r="EHW10" s="298"/>
      <c r="EHX10" s="297"/>
      <c r="EHY10" s="182"/>
      <c r="EHZ10" s="182"/>
      <c r="EIA10" s="297"/>
      <c r="EIB10" s="298"/>
      <c r="EIC10" s="298"/>
      <c r="EID10" s="298"/>
      <c r="EIE10" s="298"/>
      <c r="EIF10" s="297"/>
      <c r="EIG10" s="182"/>
      <c r="EIH10" s="182"/>
      <c r="EII10" s="297"/>
      <c r="EIJ10" s="298"/>
      <c r="EIK10" s="298"/>
      <c r="EIL10" s="298"/>
      <c r="EIM10" s="298"/>
      <c r="EIN10" s="297"/>
      <c r="EIO10" s="182"/>
      <c r="EIP10" s="182"/>
      <c r="EIQ10" s="297"/>
      <c r="EIR10" s="298"/>
      <c r="EIS10" s="298"/>
      <c r="EIT10" s="298"/>
      <c r="EIU10" s="298"/>
      <c r="EIV10" s="297"/>
      <c r="EIW10" s="182"/>
      <c r="EIX10" s="182"/>
      <c r="EIY10" s="297"/>
      <c r="EIZ10" s="298"/>
      <c r="EJA10" s="298"/>
      <c r="EJB10" s="298"/>
      <c r="EJC10" s="298"/>
      <c r="EJD10" s="297"/>
      <c r="EJE10" s="182"/>
      <c r="EJF10" s="182"/>
      <c r="EJG10" s="297"/>
      <c r="EJH10" s="298"/>
      <c r="EJI10" s="298"/>
      <c r="EJJ10" s="298"/>
      <c r="EJK10" s="298"/>
      <c r="EJL10" s="297"/>
      <c r="EJM10" s="182"/>
      <c r="EJN10" s="182"/>
      <c r="EJO10" s="297"/>
      <c r="EJP10" s="298"/>
      <c r="EJQ10" s="298"/>
      <c r="EJR10" s="298"/>
      <c r="EJS10" s="298"/>
      <c r="EJT10" s="297"/>
      <c r="EJU10" s="182"/>
      <c r="EJV10" s="182"/>
      <c r="EJW10" s="297"/>
      <c r="EJX10" s="298"/>
      <c r="EJY10" s="298"/>
      <c r="EJZ10" s="298"/>
      <c r="EKA10" s="298"/>
      <c r="EKB10" s="297"/>
      <c r="EKC10" s="182"/>
      <c r="EKD10" s="182"/>
      <c r="EKE10" s="297"/>
      <c r="EKF10" s="298"/>
      <c r="EKG10" s="298"/>
      <c r="EKH10" s="298"/>
      <c r="EKI10" s="298"/>
      <c r="EKJ10" s="297"/>
      <c r="EKK10" s="182"/>
      <c r="EKL10" s="182"/>
      <c r="EKM10" s="297"/>
      <c r="EKN10" s="298"/>
      <c r="EKO10" s="298"/>
      <c r="EKP10" s="298"/>
      <c r="EKQ10" s="298"/>
      <c r="EKR10" s="297"/>
      <c r="EKS10" s="182"/>
      <c r="EKT10" s="182"/>
      <c r="EKU10" s="297"/>
      <c r="EKV10" s="298"/>
      <c r="EKW10" s="298"/>
      <c r="EKX10" s="298"/>
      <c r="EKY10" s="298"/>
      <c r="EKZ10" s="297"/>
      <c r="ELA10" s="182"/>
      <c r="ELB10" s="182"/>
      <c r="ELC10" s="297"/>
      <c r="ELD10" s="298"/>
      <c r="ELE10" s="298"/>
      <c r="ELF10" s="298"/>
      <c r="ELG10" s="298"/>
      <c r="ELH10" s="297"/>
      <c r="ELI10" s="182"/>
      <c r="ELJ10" s="182"/>
      <c r="ELK10" s="297"/>
      <c r="ELL10" s="298"/>
      <c r="ELM10" s="298"/>
      <c r="ELN10" s="298"/>
      <c r="ELO10" s="298"/>
      <c r="ELP10" s="297"/>
      <c r="ELQ10" s="182"/>
      <c r="ELR10" s="182"/>
      <c r="ELS10" s="297"/>
      <c r="ELT10" s="298"/>
      <c r="ELU10" s="298"/>
      <c r="ELV10" s="298"/>
      <c r="ELW10" s="298"/>
      <c r="ELX10" s="297"/>
      <c r="ELY10" s="182"/>
      <c r="ELZ10" s="182"/>
      <c r="EMA10" s="297"/>
      <c r="EMB10" s="298"/>
      <c r="EMC10" s="298"/>
      <c r="EMD10" s="298"/>
      <c r="EME10" s="298"/>
      <c r="EMF10" s="297"/>
      <c r="EMG10" s="182"/>
      <c r="EMH10" s="182"/>
      <c r="EMI10" s="297"/>
      <c r="EMJ10" s="298"/>
      <c r="EMK10" s="298"/>
      <c r="EML10" s="298"/>
      <c r="EMM10" s="298"/>
      <c r="EMN10" s="297"/>
      <c r="EMO10" s="182"/>
      <c r="EMP10" s="182"/>
      <c r="EMQ10" s="297"/>
      <c r="EMR10" s="298"/>
      <c r="EMS10" s="298"/>
      <c r="EMT10" s="298"/>
      <c r="EMU10" s="298"/>
      <c r="EMV10" s="297"/>
      <c r="EMW10" s="182"/>
      <c r="EMX10" s="182"/>
      <c r="EMY10" s="297"/>
      <c r="EMZ10" s="298"/>
      <c r="ENA10" s="298"/>
      <c r="ENB10" s="298"/>
      <c r="ENC10" s="298"/>
      <c r="END10" s="297"/>
      <c r="ENE10" s="182"/>
      <c r="ENF10" s="182"/>
      <c r="ENG10" s="297"/>
      <c r="ENH10" s="298"/>
      <c r="ENI10" s="298"/>
      <c r="ENJ10" s="298"/>
      <c r="ENK10" s="298"/>
      <c r="ENL10" s="297"/>
      <c r="ENM10" s="182"/>
      <c r="ENN10" s="182"/>
      <c r="ENO10" s="297"/>
      <c r="ENP10" s="298"/>
      <c r="ENQ10" s="298"/>
      <c r="ENR10" s="298"/>
      <c r="ENS10" s="298"/>
      <c r="ENT10" s="297"/>
      <c r="ENU10" s="182"/>
      <c r="ENV10" s="182"/>
      <c r="ENW10" s="297"/>
      <c r="ENX10" s="298"/>
      <c r="ENY10" s="298"/>
      <c r="ENZ10" s="298"/>
      <c r="EOA10" s="298"/>
      <c r="EOB10" s="297"/>
      <c r="EOC10" s="182"/>
      <c r="EOD10" s="182"/>
      <c r="EOE10" s="297"/>
      <c r="EOF10" s="298"/>
      <c r="EOG10" s="298"/>
      <c r="EOH10" s="298"/>
      <c r="EOI10" s="298"/>
      <c r="EOJ10" s="297"/>
      <c r="EOK10" s="182"/>
      <c r="EOL10" s="182"/>
      <c r="EOM10" s="297"/>
      <c r="EON10" s="298"/>
      <c r="EOO10" s="298"/>
      <c r="EOP10" s="298"/>
      <c r="EOQ10" s="298"/>
      <c r="EOR10" s="297"/>
      <c r="EOS10" s="182"/>
      <c r="EOT10" s="182"/>
      <c r="EOU10" s="297"/>
      <c r="EOV10" s="298"/>
      <c r="EOW10" s="298"/>
      <c r="EOX10" s="298"/>
      <c r="EOY10" s="298"/>
      <c r="EOZ10" s="297"/>
      <c r="EPA10" s="182"/>
      <c r="EPB10" s="182"/>
      <c r="EPC10" s="297"/>
      <c r="EPD10" s="298"/>
      <c r="EPE10" s="298"/>
      <c r="EPF10" s="298"/>
      <c r="EPG10" s="298"/>
      <c r="EPH10" s="297"/>
      <c r="EPI10" s="182"/>
      <c r="EPJ10" s="182"/>
      <c r="EPK10" s="297"/>
      <c r="EPL10" s="298"/>
      <c r="EPM10" s="298"/>
      <c r="EPN10" s="298"/>
      <c r="EPO10" s="298"/>
      <c r="EPP10" s="297"/>
      <c r="EPQ10" s="182"/>
      <c r="EPR10" s="182"/>
      <c r="EPS10" s="297"/>
      <c r="EPT10" s="298"/>
      <c r="EPU10" s="298"/>
      <c r="EPV10" s="298"/>
      <c r="EPW10" s="298"/>
      <c r="EPX10" s="297"/>
      <c r="EPY10" s="182"/>
      <c r="EPZ10" s="182"/>
      <c r="EQA10" s="297"/>
      <c r="EQB10" s="298"/>
      <c r="EQC10" s="298"/>
      <c r="EQD10" s="298"/>
      <c r="EQE10" s="298"/>
      <c r="EQF10" s="297"/>
      <c r="EQG10" s="182"/>
      <c r="EQH10" s="182"/>
      <c r="EQI10" s="297"/>
      <c r="EQJ10" s="298"/>
      <c r="EQK10" s="298"/>
      <c r="EQL10" s="298"/>
      <c r="EQM10" s="298"/>
      <c r="EQN10" s="297"/>
      <c r="EQO10" s="182"/>
      <c r="EQP10" s="182"/>
      <c r="EQQ10" s="297"/>
      <c r="EQR10" s="298"/>
      <c r="EQS10" s="298"/>
      <c r="EQT10" s="298"/>
      <c r="EQU10" s="298"/>
      <c r="EQV10" s="297"/>
      <c r="EQW10" s="182"/>
      <c r="EQX10" s="182"/>
      <c r="EQY10" s="297"/>
      <c r="EQZ10" s="298"/>
      <c r="ERA10" s="298"/>
      <c r="ERB10" s="298"/>
      <c r="ERC10" s="298"/>
      <c r="ERD10" s="297"/>
      <c r="ERE10" s="182"/>
      <c r="ERF10" s="182"/>
      <c r="ERG10" s="297"/>
      <c r="ERH10" s="298"/>
      <c r="ERI10" s="298"/>
      <c r="ERJ10" s="298"/>
      <c r="ERK10" s="298"/>
      <c r="ERL10" s="297"/>
      <c r="ERM10" s="182"/>
      <c r="ERN10" s="182"/>
      <c r="ERO10" s="297"/>
      <c r="ERP10" s="298"/>
      <c r="ERQ10" s="298"/>
      <c r="ERR10" s="298"/>
      <c r="ERS10" s="298"/>
      <c r="ERT10" s="297"/>
      <c r="ERU10" s="182"/>
      <c r="ERV10" s="182"/>
      <c r="ERW10" s="297"/>
      <c r="ERX10" s="298"/>
      <c r="ERY10" s="298"/>
      <c r="ERZ10" s="298"/>
      <c r="ESA10" s="298"/>
      <c r="ESB10" s="297"/>
      <c r="ESC10" s="182"/>
      <c r="ESD10" s="182"/>
      <c r="ESE10" s="297"/>
      <c r="ESF10" s="298"/>
      <c r="ESG10" s="298"/>
      <c r="ESH10" s="298"/>
      <c r="ESI10" s="298"/>
      <c r="ESJ10" s="297"/>
      <c r="ESK10" s="182"/>
      <c r="ESL10" s="182"/>
      <c r="ESM10" s="297"/>
      <c r="ESN10" s="298"/>
      <c r="ESO10" s="298"/>
      <c r="ESP10" s="298"/>
      <c r="ESQ10" s="298"/>
      <c r="ESR10" s="297"/>
      <c r="ESS10" s="182"/>
      <c r="EST10" s="182"/>
      <c r="ESU10" s="297"/>
      <c r="ESV10" s="298"/>
      <c r="ESW10" s="298"/>
      <c r="ESX10" s="298"/>
      <c r="ESY10" s="298"/>
      <c r="ESZ10" s="297"/>
      <c r="ETA10" s="182"/>
      <c r="ETB10" s="182"/>
      <c r="ETC10" s="297"/>
      <c r="ETD10" s="298"/>
      <c r="ETE10" s="298"/>
      <c r="ETF10" s="298"/>
      <c r="ETG10" s="298"/>
      <c r="ETH10" s="297"/>
      <c r="ETI10" s="182"/>
      <c r="ETJ10" s="182"/>
      <c r="ETK10" s="297"/>
      <c r="ETL10" s="298"/>
      <c r="ETM10" s="298"/>
      <c r="ETN10" s="298"/>
      <c r="ETO10" s="298"/>
      <c r="ETP10" s="297"/>
      <c r="ETQ10" s="182"/>
      <c r="ETR10" s="182"/>
      <c r="ETS10" s="297"/>
      <c r="ETT10" s="298"/>
      <c r="ETU10" s="298"/>
      <c r="ETV10" s="298"/>
      <c r="ETW10" s="298"/>
      <c r="ETX10" s="297"/>
      <c r="ETY10" s="182"/>
      <c r="ETZ10" s="182"/>
      <c r="EUA10" s="297"/>
      <c r="EUB10" s="298"/>
      <c r="EUC10" s="298"/>
      <c r="EUD10" s="298"/>
      <c r="EUE10" s="298"/>
      <c r="EUF10" s="297"/>
      <c r="EUG10" s="182"/>
      <c r="EUH10" s="182"/>
      <c r="EUI10" s="297"/>
      <c r="EUJ10" s="298"/>
      <c r="EUK10" s="298"/>
      <c r="EUL10" s="298"/>
      <c r="EUM10" s="298"/>
      <c r="EUN10" s="297"/>
      <c r="EUO10" s="182"/>
      <c r="EUP10" s="182"/>
      <c r="EUQ10" s="297"/>
      <c r="EUR10" s="298"/>
      <c r="EUS10" s="298"/>
      <c r="EUT10" s="298"/>
      <c r="EUU10" s="298"/>
      <c r="EUV10" s="297"/>
      <c r="EUW10" s="182"/>
      <c r="EUX10" s="182"/>
      <c r="EUY10" s="297"/>
      <c r="EUZ10" s="298"/>
      <c r="EVA10" s="298"/>
      <c r="EVB10" s="298"/>
      <c r="EVC10" s="298"/>
      <c r="EVD10" s="297"/>
      <c r="EVE10" s="182"/>
      <c r="EVF10" s="182"/>
      <c r="EVG10" s="297"/>
      <c r="EVH10" s="298"/>
      <c r="EVI10" s="298"/>
      <c r="EVJ10" s="298"/>
      <c r="EVK10" s="298"/>
      <c r="EVL10" s="297"/>
      <c r="EVM10" s="182"/>
      <c r="EVN10" s="182"/>
      <c r="EVO10" s="297"/>
      <c r="EVP10" s="298"/>
      <c r="EVQ10" s="298"/>
      <c r="EVR10" s="298"/>
      <c r="EVS10" s="298"/>
      <c r="EVT10" s="297"/>
      <c r="EVU10" s="182"/>
      <c r="EVV10" s="182"/>
      <c r="EVW10" s="297"/>
      <c r="EVX10" s="298"/>
      <c r="EVY10" s="298"/>
      <c r="EVZ10" s="298"/>
      <c r="EWA10" s="298"/>
      <c r="EWB10" s="297"/>
      <c r="EWC10" s="182"/>
      <c r="EWD10" s="182"/>
      <c r="EWE10" s="297"/>
      <c r="EWF10" s="298"/>
      <c r="EWG10" s="298"/>
      <c r="EWH10" s="298"/>
      <c r="EWI10" s="298"/>
      <c r="EWJ10" s="297"/>
      <c r="EWK10" s="182"/>
      <c r="EWL10" s="182"/>
      <c r="EWM10" s="297"/>
      <c r="EWN10" s="298"/>
      <c r="EWO10" s="298"/>
      <c r="EWP10" s="298"/>
      <c r="EWQ10" s="298"/>
      <c r="EWR10" s="297"/>
      <c r="EWS10" s="182"/>
      <c r="EWT10" s="182"/>
      <c r="EWU10" s="297"/>
      <c r="EWV10" s="298"/>
      <c r="EWW10" s="298"/>
      <c r="EWX10" s="298"/>
      <c r="EWY10" s="298"/>
      <c r="EWZ10" s="297"/>
      <c r="EXA10" s="182"/>
      <c r="EXB10" s="182"/>
      <c r="EXC10" s="297"/>
      <c r="EXD10" s="298"/>
      <c r="EXE10" s="298"/>
      <c r="EXF10" s="298"/>
      <c r="EXG10" s="298"/>
      <c r="EXH10" s="297"/>
      <c r="EXI10" s="182"/>
      <c r="EXJ10" s="182"/>
      <c r="EXK10" s="297"/>
      <c r="EXL10" s="298"/>
      <c r="EXM10" s="298"/>
      <c r="EXN10" s="298"/>
      <c r="EXO10" s="298"/>
      <c r="EXP10" s="297"/>
      <c r="EXQ10" s="182"/>
      <c r="EXR10" s="182"/>
      <c r="EXS10" s="297"/>
      <c r="EXT10" s="298"/>
      <c r="EXU10" s="298"/>
      <c r="EXV10" s="298"/>
      <c r="EXW10" s="298"/>
      <c r="EXX10" s="297"/>
      <c r="EXY10" s="182"/>
      <c r="EXZ10" s="182"/>
      <c r="EYA10" s="297"/>
      <c r="EYB10" s="298"/>
      <c r="EYC10" s="298"/>
      <c r="EYD10" s="298"/>
      <c r="EYE10" s="298"/>
      <c r="EYF10" s="297"/>
      <c r="EYG10" s="182"/>
      <c r="EYH10" s="182"/>
      <c r="EYI10" s="297"/>
      <c r="EYJ10" s="298"/>
      <c r="EYK10" s="298"/>
      <c r="EYL10" s="298"/>
      <c r="EYM10" s="298"/>
      <c r="EYN10" s="297"/>
      <c r="EYO10" s="182"/>
      <c r="EYP10" s="182"/>
      <c r="EYQ10" s="297"/>
      <c r="EYR10" s="298"/>
      <c r="EYS10" s="298"/>
      <c r="EYT10" s="298"/>
      <c r="EYU10" s="298"/>
      <c r="EYV10" s="297"/>
      <c r="EYW10" s="182"/>
      <c r="EYX10" s="182"/>
      <c r="EYY10" s="297"/>
      <c r="EYZ10" s="298"/>
      <c r="EZA10" s="298"/>
      <c r="EZB10" s="298"/>
      <c r="EZC10" s="298"/>
      <c r="EZD10" s="297"/>
      <c r="EZE10" s="182"/>
      <c r="EZF10" s="182"/>
      <c r="EZG10" s="297"/>
      <c r="EZH10" s="298"/>
      <c r="EZI10" s="298"/>
      <c r="EZJ10" s="298"/>
      <c r="EZK10" s="298"/>
      <c r="EZL10" s="297"/>
      <c r="EZM10" s="182"/>
      <c r="EZN10" s="182"/>
      <c r="EZO10" s="297"/>
      <c r="EZP10" s="298"/>
      <c r="EZQ10" s="298"/>
      <c r="EZR10" s="298"/>
      <c r="EZS10" s="298"/>
      <c r="EZT10" s="297"/>
      <c r="EZU10" s="182"/>
      <c r="EZV10" s="182"/>
      <c r="EZW10" s="297"/>
      <c r="EZX10" s="298"/>
      <c r="EZY10" s="298"/>
      <c r="EZZ10" s="298"/>
      <c r="FAA10" s="298"/>
      <c r="FAB10" s="297"/>
      <c r="FAC10" s="182"/>
      <c r="FAD10" s="182"/>
      <c r="FAE10" s="297"/>
      <c r="FAF10" s="298"/>
      <c r="FAG10" s="298"/>
      <c r="FAH10" s="298"/>
      <c r="FAI10" s="298"/>
      <c r="FAJ10" s="297"/>
      <c r="FAK10" s="182"/>
      <c r="FAL10" s="182"/>
      <c r="FAM10" s="297"/>
      <c r="FAN10" s="298"/>
      <c r="FAO10" s="298"/>
      <c r="FAP10" s="298"/>
      <c r="FAQ10" s="298"/>
      <c r="FAR10" s="297"/>
      <c r="FAS10" s="182"/>
      <c r="FAT10" s="182"/>
      <c r="FAU10" s="297"/>
      <c r="FAV10" s="298"/>
      <c r="FAW10" s="298"/>
      <c r="FAX10" s="298"/>
      <c r="FAY10" s="298"/>
      <c r="FAZ10" s="297"/>
      <c r="FBA10" s="182"/>
      <c r="FBB10" s="182"/>
      <c r="FBC10" s="297"/>
      <c r="FBD10" s="298"/>
      <c r="FBE10" s="298"/>
      <c r="FBF10" s="298"/>
      <c r="FBG10" s="298"/>
      <c r="FBH10" s="297"/>
      <c r="FBI10" s="182"/>
      <c r="FBJ10" s="182"/>
      <c r="FBK10" s="297"/>
      <c r="FBL10" s="298"/>
      <c r="FBM10" s="298"/>
      <c r="FBN10" s="298"/>
      <c r="FBO10" s="298"/>
      <c r="FBP10" s="297"/>
      <c r="FBQ10" s="182"/>
      <c r="FBR10" s="182"/>
      <c r="FBS10" s="297"/>
      <c r="FBT10" s="298"/>
      <c r="FBU10" s="298"/>
      <c r="FBV10" s="298"/>
      <c r="FBW10" s="298"/>
      <c r="FBX10" s="297"/>
      <c r="FBY10" s="182"/>
      <c r="FBZ10" s="182"/>
      <c r="FCA10" s="297"/>
      <c r="FCB10" s="298"/>
      <c r="FCC10" s="298"/>
      <c r="FCD10" s="298"/>
      <c r="FCE10" s="298"/>
      <c r="FCF10" s="297"/>
      <c r="FCG10" s="182"/>
      <c r="FCH10" s="182"/>
      <c r="FCI10" s="297"/>
      <c r="FCJ10" s="298"/>
      <c r="FCK10" s="298"/>
      <c r="FCL10" s="298"/>
      <c r="FCM10" s="298"/>
      <c r="FCN10" s="297"/>
      <c r="FCO10" s="182"/>
      <c r="FCP10" s="182"/>
      <c r="FCQ10" s="297"/>
      <c r="FCR10" s="298"/>
      <c r="FCS10" s="298"/>
      <c r="FCT10" s="298"/>
      <c r="FCU10" s="298"/>
      <c r="FCV10" s="297"/>
      <c r="FCW10" s="182"/>
      <c r="FCX10" s="182"/>
      <c r="FCY10" s="297"/>
      <c r="FCZ10" s="298"/>
      <c r="FDA10" s="298"/>
      <c r="FDB10" s="298"/>
      <c r="FDC10" s="298"/>
      <c r="FDD10" s="297"/>
      <c r="FDE10" s="182"/>
      <c r="FDF10" s="182"/>
      <c r="FDG10" s="297"/>
      <c r="FDH10" s="298"/>
      <c r="FDI10" s="298"/>
      <c r="FDJ10" s="298"/>
      <c r="FDK10" s="298"/>
      <c r="FDL10" s="297"/>
      <c r="FDM10" s="182"/>
      <c r="FDN10" s="182"/>
      <c r="FDO10" s="297"/>
      <c r="FDP10" s="298"/>
      <c r="FDQ10" s="298"/>
      <c r="FDR10" s="298"/>
      <c r="FDS10" s="298"/>
      <c r="FDT10" s="297"/>
      <c r="FDU10" s="182"/>
      <c r="FDV10" s="182"/>
      <c r="FDW10" s="297"/>
      <c r="FDX10" s="298"/>
      <c r="FDY10" s="298"/>
      <c r="FDZ10" s="298"/>
      <c r="FEA10" s="298"/>
      <c r="FEB10" s="297"/>
      <c r="FEC10" s="182"/>
      <c r="FED10" s="182"/>
      <c r="FEE10" s="297"/>
      <c r="FEF10" s="298"/>
      <c r="FEG10" s="298"/>
      <c r="FEH10" s="298"/>
      <c r="FEI10" s="298"/>
      <c r="FEJ10" s="297"/>
      <c r="FEK10" s="182"/>
      <c r="FEL10" s="182"/>
      <c r="FEM10" s="297"/>
      <c r="FEN10" s="298"/>
      <c r="FEO10" s="298"/>
      <c r="FEP10" s="298"/>
      <c r="FEQ10" s="298"/>
      <c r="FER10" s="297"/>
      <c r="FES10" s="182"/>
      <c r="FET10" s="182"/>
      <c r="FEU10" s="297"/>
      <c r="FEV10" s="298"/>
      <c r="FEW10" s="298"/>
      <c r="FEX10" s="298"/>
      <c r="FEY10" s="298"/>
      <c r="FEZ10" s="297"/>
      <c r="FFA10" s="182"/>
      <c r="FFB10" s="182"/>
      <c r="FFC10" s="297"/>
      <c r="FFD10" s="298"/>
      <c r="FFE10" s="298"/>
      <c r="FFF10" s="298"/>
      <c r="FFG10" s="298"/>
      <c r="FFH10" s="297"/>
      <c r="FFI10" s="182"/>
      <c r="FFJ10" s="182"/>
      <c r="FFK10" s="297"/>
      <c r="FFL10" s="298"/>
      <c r="FFM10" s="298"/>
      <c r="FFN10" s="298"/>
      <c r="FFO10" s="298"/>
      <c r="FFP10" s="297"/>
      <c r="FFQ10" s="182"/>
      <c r="FFR10" s="182"/>
      <c r="FFS10" s="297"/>
      <c r="FFT10" s="298"/>
      <c r="FFU10" s="298"/>
      <c r="FFV10" s="298"/>
      <c r="FFW10" s="298"/>
      <c r="FFX10" s="297"/>
      <c r="FFY10" s="182"/>
      <c r="FFZ10" s="182"/>
      <c r="FGA10" s="297"/>
      <c r="FGB10" s="298"/>
      <c r="FGC10" s="298"/>
      <c r="FGD10" s="298"/>
      <c r="FGE10" s="298"/>
      <c r="FGF10" s="297"/>
      <c r="FGG10" s="182"/>
      <c r="FGH10" s="182"/>
      <c r="FGI10" s="297"/>
      <c r="FGJ10" s="298"/>
      <c r="FGK10" s="298"/>
      <c r="FGL10" s="298"/>
      <c r="FGM10" s="298"/>
      <c r="FGN10" s="297"/>
      <c r="FGO10" s="182"/>
      <c r="FGP10" s="182"/>
      <c r="FGQ10" s="297"/>
      <c r="FGR10" s="298"/>
      <c r="FGS10" s="298"/>
      <c r="FGT10" s="298"/>
      <c r="FGU10" s="298"/>
      <c r="FGV10" s="297"/>
      <c r="FGW10" s="182"/>
      <c r="FGX10" s="182"/>
      <c r="FGY10" s="297"/>
      <c r="FGZ10" s="298"/>
      <c r="FHA10" s="298"/>
      <c r="FHB10" s="298"/>
      <c r="FHC10" s="298"/>
      <c r="FHD10" s="297"/>
      <c r="FHE10" s="182"/>
      <c r="FHF10" s="182"/>
      <c r="FHG10" s="297"/>
      <c r="FHH10" s="298"/>
      <c r="FHI10" s="298"/>
      <c r="FHJ10" s="298"/>
      <c r="FHK10" s="298"/>
      <c r="FHL10" s="297"/>
      <c r="FHM10" s="182"/>
      <c r="FHN10" s="182"/>
      <c r="FHO10" s="297"/>
      <c r="FHP10" s="298"/>
      <c r="FHQ10" s="298"/>
      <c r="FHR10" s="298"/>
      <c r="FHS10" s="298"/>
      <c r="FHT10" s="297"/>
      <c r="FHU10" s="182"/>
      <c r="FHV10" s="182"/>
      <c r="FHW10" s="297"/>
      <c r="FHX10" s="298"/>
      <c r="FHY10" s="298"/>
      <c r="FHZ10" s="298"/>
      <c r="FIA10" s="298"/>
      <c r="FIB10" s="297"/>
      <c r="FIC10" s="182"/>
      <c r="FID10" s="182"/>
      <c r="FIE10" s="297"/>
      <c r="FIF10" s="298"/>
      <c r="FIG10" s="298"/>
      <c r="FIH10" s="298"/>
      <c r="FII10" s="298"/>
      <c r="FIJ10" s="297"/>
      <c r="FIK10" s="182"/>
      <c r="FIL10" s="182"/>
      <c r="FIM10" s="297"/>
      <c r="FIN10" s="298"/>
      <c r="FIO10" s="298"/>
      <c r="FIP10" s="298"/>
      <c r="FIQ10" s="298"/>
      <c r="FIR10" s="297"/>
      <c r="FIS10" s="182"/>
      <c r="FIT10" s="182"/>
      <c r="FIU10" s="297"/>
      <c r="FIV10" s="298"/>
      <c r="FIW10" s="298"/>
      <c r="FIX10" s="298"/>
      <c r="FIY10" s="298"/>
      <c r="FIZ10" s="297"/>
      <c r="FJA10" s="182"/>
      <c r="FJB10" s="182"/>
      <c r="FJC10" s="297"/>
      <c r="FJD10" s="298"/>
      <c r="FJE10" s="298"/>
      <c r="FJF10" s="298"/>
      <c r="FJG10" s="298"/>
      <c r="FJH10" s="297"/>
      <c r="FJI10" s="182"/>
      <c r="FJJ10" s="182"/>
      <c r="FJK10" s="297"/>
      <c r="FJL10" s="298"/>
      <c r="FJM10" s="298"/>
      <c r="FJN10" s="298"/>
      <c r="FJO10" s="298"/>
      <c r="FJP10" s="297"/>
      <c r="FJQ10" s="182"/>
      <c r="FJR10" s="182"/>
      <c r="FJS10" s="297"/>
      <c r="FJT10" s="298"/>
      <c r="FJU10" s="298"/>
      <c r="FJV10" s="298"/>
      <c r="FJW10" s="298"/>
      <c r="FJX10" s="297"/>
      <c r="FJY10" s="182"/>
      <c r="FJZ10" s="182"/>
      <c r="FKA10" s="297"/>
      <c r="FKB10" s="298"/>
      <c r="FKC10" s="298"/>
      <c r="FKD10" s="298"/>
      <c r="FKE10" s="298"/>
      <c r="FKF10" s="297"/>
      <c r="FKG10" s="182"/>
      <c r="FKH10" s="182"/>
      <c r="FKI10" s="297"/>
      <c r="FKJ10" s="298"/>
      <c r="FKK10" s="298"/>
      <c r="FKL10" s="298"/>
      <c r="FKM10" s="298"/>
      <c r="FKN10" s="297"/>
      <c r="FKO10" s="182"/>
      <c r="FKP10" s="182"/>
      <c r="FKQ10" s="297"/>
      <c r="FKR10" s="298"/>
      <c r="FKS10" s="298"/>
      <c r="FKT10" s="298"/>
      <c r="FKU10" s="298"/>
      <c r="FKV10" s="297"/>
      <c r="FKW10" s="182"/>
      <c r="FKX10" s="182"/>
      <c r="FKY10" s="297"/>
      <c r="FKZ10" s="298"/>
      <c r="FLA10" s="298"/>
      <c r="FLB10" s="298"/>
      <c r="FLC10" s="298"/>
      <c r="FLD10" s="297"/>
      <c r="FLE10" s="182"/>
      <c r="FLF10" s="182"/>
      <c r="FLG10" s="297"/>
      <c r="FLH10" s="298"/>
      <c r="FLI10" s="298"/>
      <c r="FLJ10" s="298"/>
      <c r="FLK10" s="298"/>
      <c r="FLL10" s="297"/>
      <c r="FLM10" s="182"/>
      <c r="FLN10" s="182"/>
      <c r="FLO10" s="297"/>
      <c r="FLP10" s="298"/>
      <c r="FLQ10" s="298"/>
      <c r="FLR10" s="298"/>
      <c r="FLS10" s="298"/>
      <c r="FLT10" s="297"/>
      <c r="FLU10" s="182"/>
      <c r="FLV10" s="182"/>
      <c r="FLW10" s="297"/>
      <c r="FLX10" s="298"/>
      <c r="FLY10" s="298"/>
      <c r="FLZ10" s="298"/>
      <c r="FMA10" s="298"/>
      <c r="FMB10" s="297"/>
      <c r="FMC10" s="182"/>
      <c r="FMD10" s="182"/>
      <c r="FME10" s="297"/>
      <c r="FMF10" s="298"/>
      <c r="FMG10" s="298"/>
      <c r="FMH10" s="298"/>
      <c r="FMI10" s="298"/>
      <c r="FMJ10" s="297"/>
      <c r="FMK10" s="182"/>
      <c r="FML10" s="182"/>
      <c r="FMM10" s="297"/>
      <c r="FMN10" s="298"/>
      <c r="FMO10" s="298"/>
      <c r="FMP10" s="298"/>
      <c r="FMQ10" s="298"/>
      <c r="FMR10" s="297"/>
      <c r="FMS10" s="182"/>
      <c r="FMT10" s="182"/>
      <c r="FMU10" s="297"/>
      <c r="FMV10" s="298"/>
      <c r="FMW10" s="298"/>
      <c r="FMX10" s="298"/>
      <c r="FMY10" s="298"/>
      <c r="FMZ10" s="297"/>
      <c r="FNA10" s="182"/>
      <c r="FNB10" s="182"/>
      <c r="FNC10" s="297"/>
      <c r="FND10" s="298"/>
      <c r="FNE10" s="298"/>
      <c r="FNF10" s="298"/>
      <c r="FNG10" s="298"/>
      <c r="FNH10" s="297"/>
      <c r="FNI10" s="182"/>
      <c r="FNJ10" s="182"/>
      <c r="FNK10" s="297"/>
      <c r="FNL10" s="298"/>
      <c r="FNM10" s="298"/>
      <c r="FNN10" s="298"/>
      <c r="FNO10" s="298"/>
      <c r="FNP10" s="297"/>
      <c r="FNQ10" s="182"/>
      <c r="FNR10" s="182"/>
      <c r="FNS10" s="297"/>
      <c r="FNT10" s="298"/>
      <c r="FNU10" s="298"/>
      <c r="FNV10" s="298"/>
      <c r="FNW10" s="298"/>
      <c r="FNX10" s="297"/>
      <c r="FNY10" s="182"/>
      <c r="FNZ10" s="182"/>
      <c r="FOA10" s="297"/>
      <c r="FOB10" s="298"/>
      <c r="FOC10" s="298"/>
      <c r="FOD10" s="298"/>
      <c r="FOE10" s="298"/>
      <c r="FOF10" s="297"/>
      <c r="FOG10" s="182"/>
      <c r="FOH10" s="182"/>
      <c r="FOI10" s="297"/>
      <c r="FOJ10" s="298"/>
      <c r="FOK10" s="298"/>
      <c r="FOL10" s="298"/>
      <c r="FOM10" s="298"/>
      <c r="FON10" s="297"/>
      <c r="FOO10" s="182"/>
      <c r="FOP10" s="182"/>
      <c r="FOQ10" s="297"/>
      <c r="FOR10" s="298"/>
      <c r="FOS10" s="298"/>
      <c r="FOT10" s="298"/>
      <c r="FOU10" s="298"/>
      <c r="FOV10" s="297"/>
      <c r="FOW10" s="182"/>
      <c r="FOX10" s="182"/>
      <c r="FOY10" s="297"/>
      <c r="FOZ10" s="298"/>
      <c r="FPA10" s="298"/>
      <c r="FPB10" s="298"/>
      <c r="FPC10" s="298"/>
      <c r="FPD10" s="297"/>
      <c r="FPE10" s="182"/>
      <c r="FPF10" s="182"/>
      <c r="FPG10" s="297"/>
      <c r="FPH10" s="298"/>
      <c r="FPI10" s="298"/>
      <c r="FPJ10" s="298"/>
      <c r="FPK10" s="298"/>
      <c r="FPL10" s="297"/>
      <c r="FPM10" s="182"/>
      <c r="FPN10" s="182"/>
      <c r="FPO10" s="297"/>
      <c r="FPP10" s="298"/>
      <c r="FPQ10" s="298"/>
      <c r="FPR10" s="298"/>
      <c r="FPS10" s="298"/>
      <c r="FPT10" s="297"/>
      <c r="FPU10" s="182"/>
      <c r="FPV10" s="182"/>
      <c r="FPW10" s="297"/>
      <c r="FPX10" s="298"/>
      <c r="FPY10" s="298"/>
      <c r="FPZ10" s="298"/>
      <c r="FQA10" s="298"/>
      <c r="FQB10" s="297"/>
      <c r="FQC10" s="182"/>
      <c r="FQD10" s="182"/>
      <c r="FQE10" s="297"/>
      <c r="FQF10" s="298"/>
      <c r="FQG10" s="298"/>
      <c r="FQH10" s="298"/>
      <c r="FQI10" s="298"/>
      <c r="FQJ10" s="297"/>
      <c r="FQK10" s="182"/>
      <c r="FQL10" s="182"/>
      <c r="FQM10" s="297"/>
      <c r="FQN10" s="298"/>
      <c r="FQO10" s="298"/>
      <c r="FQP10" s="298"/>
      <c r="FQQ10" s="298"/>
      <c r="FQR10" s="297"/>
      <c r="FQS10" s="182"/>
      <c r="FQT10" s="182"/>
      <c r="FQU10" s="297"/>
      <c r="FQV10" s="298"/>
      <c r="FQW10" s="298"/>
      <c r="FQX10" s="298"/>
      <c r="FQY10" s="298"/>
      <c r="FQZ10" s="297"/>
      <c r="FRA10" s="182"/>
      <c r="FRB10" s="182"/>
      <c r="FRC10" s="297"/>
      <c r="FRD10" s="298"/>
      <c r="FRE10" s="298"/>
      <c r="FRF10" s="298"/>
      <c r="FRG10" s="298"/>
      <c r="FRH10" s="297"/>
      <c r="FRI10" s="182"/>
      <c r="FRJ10" s="182"/>
      <c r="FRK10" s="297"/>
      <c r="FRL10" s="298"/>
      <c r="FRM10" s="298"/>
      <c r="FRN10" s="298"/>
      <c r="FRO10" s="298"/>
      <c r="FRP10" s="297"/>
      <c r="FRQ10" s="182"/>
      <c r="FRR10" s="182"/>
      <c r="FRS10" s="297"/>
      <c r="FRT10" s="298"/>
      <c r="FRU10" s="298"/>
      <c r="FRV10" s="298"/>
      <c r="FRW10" s="298"/>
      <c r="FRX10" s="297"/>
      <c r="FRY10" s="182"/>
      <c r="FRZ10" s="182"/>
      <c r="FSA10" s="297"/>
      <c r="FSB10" s="298"/>
      <c r="FSC10" s="298"/>
      <c r="FSD10" s="298"/>
      <c r="FSE10" s="298"/>
      <c r="FSF10" s="297"/>
      <c r="FSG10" s="182"/>
      <c r="FSH10" s="182"/>
      <c r="FSI10" s="297"/>
      <c r="FSJ10" s="298"/>
      <c r="FSK10" s="298"/>
      <c r="FSL10" s="298"/>
      <c r="FSM10" s="298"/>
      <c r="FSN10" s="297"/>
      <c r="FSO10" s="182"/>
      <c r="FSP10" s="182"/>
      <c r="FSQ10" s="297"/>
      <c r="FSR10" s="298"/>
      <c r="FSS10" s="298"/>
      <c r="FST10" s="298"/>
      <c r="FSU10" s="298"/>
      <c r="FSV10" s="297"/>
      <c r="FSW10" s="182"/>
      <c r="FSX10" s="182"/>
      <c r="FSY10" s="297"/>
      <c r="FSZ10" s="298"/>
      <c r="FTA10" s="298"/>
      <c r="FTB10" s="298"/>
      <c r="FTC10" s="298"/>
      <c r="FTD10" s="297"/>
      <c r="FTE10" s="182"/>
      <c r="FTF10" s="182"/>
      <c r="FTG10" s="297"/>
      <c r="FTH10" s="298"/>
      <c r="FTI10" s="298"/>
      <c r="FTJ10" s="298"/>
      <c r="FTK10" s="298"/>
      <c r="FTL10" s="297"/>
      <c r="FTM10" s="182"/>
      <c r="FTN10" s="182"/>
      <c r="FTO10" s="297"/>
      <c r="FTP10" s="298"/>
      <c r="FTQ10" s="298"/>
      <c r="FTR10" s="298"/>
      <c r="FTS10" s="298"/>
      <c r="FTT10" s="297"/>
      <c r="FTU10" s="182"/>
      <c r="FTV10" s="182"/>
      <c r="FTW10" s="297"/>
      <c r="FTX10" s="298"/>
      <c r="FTY10" s="298"/>
      <c r="FTZ10" s="298"/>
      <c r="FUA10" s="298"/>
      <c r="FUB10" s="297"/>
      <c r="FUC10" s="182"/>
      <c r="FUD10" s="182"/>
      <c r="FUE10" s="297"/>
      <c r="FUF10" s="298"/>
      <c r="FUG10" s="298"/>
      <c r="FUH10" s="298"/>
      <c r="FUI10" s="298"/>
      <c r="FUJ10" s="297"/>
      <c r="FUK10" s="182"/>
      <c r="FUL10" s="182"/>
      <c r="FUM10" s="297"/>
      <c r="FUN10" s="298"/>
      <c r="FUO10" s="298"/>
      <c r="FUP10" s="298"/>
      <c r="FUQ10" s="298"/>
      <c r="FUR10" s="297"/>
      <c r="FUS10" s="182"/>
      <c r="FUT10" s="182"/>
      <c r="FUU10" s="297"/>
      <c r="FUV10" s="298"/>
      <c r="FUW10" s="298"/>
      <c r="FUX10" s="298"/>
      <c r="FUY10" s="298"/>
      <c r="FUZ10" s="297"/>
      <c r="FVA10" s="182"/>
      <c r="FVB10" s="182"/>
      <c r="FVC10" s="297"/>
      <c r="FVD10" s="298"/>
      <c r="FVE10" s="298"/>
      <c r="FVF10" s="298"/>
      <c r="FVG10" s="298"/>
      <c r="FVH10" s="297"/>
      <c r="FVI10" s="182"/>
      <c r="FVJ10" s="182"/>
      <c r="FVK10" s="297"/>
      <c r="FVL10" s="298"/>
      <c r="FVM10" s="298"/>
      <c r="FVN10" s="298"/>
      <c r="FVO10" s="298"/>
      <c r="FVP10" s="297"/>
      <c r="FVQ10" s="182"/>
      <c r="FVR10" s="182"/>
      <c r="FVS10" s="297"/>
      <c r="FVT10" s="298"/>
      <c r="FVU10" s="298"/>
      <c r="FVV10" s="298"/>
      <c r="FVW10" s="298"/>
      <c r="FVX10" s="297"/>
      <c r="FVY10" s="182"/>
      <c r="FVZ10" s="182"/>
      <c r="FWA10" s="297"/>
      <c r="FWB10" s="298"/>
      <c r="FWC10" s="298"/>
      <c r="FWD10" s="298"/>
      <c r="FWE10" s="298"/>
      <c r="FWF10" s="297"/>
      <c r="FWG10" s="182"/>
      <c r="FWH10" s="182"/>
      <c r="FWI10" s="297"/>
      <c r="FWJ10" s="298"/>
      <c r="FWK10" s="298"/>
      <c r="FWL10" s="298"/>
      <c r="FWM10" s="298"/>
      <c r="FWN10" s="297"/>
      <c r="FWO10" s="182"/>
      <c r="FWP10" s="182"/>
      <c r="FWQ10" s="297"/>
      <c r="FWR10" s="298"/>
      <c r="FWS10" s="298"/>
      <c r="FWT10" s="298"/>
      <c r="FWU10" s="298"/>
      <c r="FWV10" s="297"/>
      <c r="FWW10" s="182"/>
      <c r="FWX10" s="182"/>
      <c r="FWY10" s="297"/>
      <c r="FWZ10" s="298"/>
      <c r="FXA10" s="298"/>
      <c r="FXB10" s="298"/>
      <c r="FXC10" s="298"/>
      <c r="FXD10" s="297"/>
      <c r="FXE10" s="182"/>
      <c r="FXF10" s="182"/>
      <c r="FXG10" s="297"/>
      <c r="FXH10" s="298"/>
      <c r="FXI10" s="298"/>
      <c r="FXJ10" s="298"/>
      <c r="FXK10" s="298"/>
      <c r="FXL10" s="297"/>
      <c r="FXM10" s="182"/>
      <c r="FXN10" s="182"/>
      <c r="FXO10" s="297"/>
      <c r="FXP10" s="298"/>
      <c r="FXQ10" s="298"/>
      <c r="FXR10" s="298"/>
      <c r="FXS10" s="298"/>
      <c r="FXT10" s="297"/>
      <c r="FXU10" s="182"/>
      <c r="FXV10" s="182"/>
      <c r="FXW10" s="297"/>
      <c r="FXX10" s="298"/>
      <c r="FXY10" s="298"/>
      <c r="FXZ10" s="298"/>
      <c r="FYA10" s="298"/>
      <c r="FYB10" s="297"/>
      <c r="FYC10" s="182"/>
      <c r="FYD10" s="182"/>
      <c r="FYE10" s="297"/>
      <c r="FYF10" s="298"/>
      <c r="FYG10" s="298"/>
      <c r="FYH10" s="298"/>
      <c r="FYI10" s="298"/>
      <c r="FYJ10" s="297"/>
      <c r="FYK10" s="182"/>
      <c r="FYL10" s="182"/>
      <c r="FYM10" s="297"/>
      <c r="FYN10" s="298"/>
      <c r="FYO10" s="298"/>
      <c r="FYP10" s="298"/>
      <c r="FYQ10" s="298"/>
      <c r="FYR10" s="297"/>
      <c r="FYS10" s="182"/>
      <c r="FYT10" s="182"/>
      <c r="FYU10" s="297"/>
      <c r="FYV10" s="298"/>
      <c r="FYW10" s="298"/>
      <c r="FYX10" s="298"/>
      <c r="FYY10" s="298"/>
      <c r="FYZ10" s="297"/>
      <c r="FZA10" s="182"/>
      <c r="FZB10" s="182"/>
      <c r="FZC10" s="297"/>
      <c r="FZD10" s="298"/>
      <c r="FZE10" s="298"/>
      <c r="FZF10" s="298"/>
      <c r="FZG10" s="298"/>
      <c r="FZH10" s="297"/>
      <c r="FZI10" s="182"/>
      <c r="FZJ10" s="182"/>
      <c r="FZK10" s="297"/>
      <c r="FZL10" s="298"/>
      <c r="FZM10" s="298"/>
      <c r="FZN10" s="298"/>
      <c r="FZO10" s="298"/>
      <c r="FZP10" s="297"/>
      <c r="FZQ10" s="182"/>
      <c r="FZR10" s="182"/>
      <c r="FZS10" s="297"/>
      <c r="FZT10" s="298"/>
      <c r="FZU10" s="298"/>
      <c r="FZV10" s="298"/>
      <c r="FZW10" s="298"/>
      <c r="FZX10" s="297"/>
      <c r="FZY10" s="182"/>
      <c r="FZZ10" s="182"/>
      <c r="GAA10" s="297"/>
      <c r="GAB10" s="298"/>
      <c r="GAC10" s="298"/>
      <c r="GAD10" s="298"/>
      <c r="GAE10" s="298"/>
      <c r="GAF10" s="297"/>
      <c r="GAG10" s="182"/>
      <c r="GAH10" s="182"/>
      <c r="GAI10" s="297"/>
      <c r="GAJ10" s="298"/>
      <c r="GAK10" s="298"/>
      <c r="GAL10" s="298"/>
      <c r="GAM10" s="298"/>
      <c r="GAN10" s="297"/>
      <c r="GAO10" s="182"/>
      <c r="GAP10" s="182"/>
      <c r="GAQ10" s="297"/>
      <c r="GAR10" s="298"/>
      <c r="GAS10" s="298"/>
      <c r="GAT10" s="298"/>
      <c r="GAU10" s="298"/>
      <c r="GAV10" s="297"/>
      <c r="GAW10" s="182"/>
      <c r="GAX10" s="182"/>
      <c r="GAY10" s="297"/>
      <c r="GAZ10" s="298"/>
      <c r="GBA10" s="298"/>
      <c r="GBB10" s="298"/>
      <c r="GBC10" s="298"/>
      <c r="GBD10" s="297"/>
      <c r="GBE10" s="182"/>
      <c r="GBF10" s="182"/>
      <c r="GBG10" s="297"/>
      <c r="GBH10" s="298"/>
      <c r="GBI10" s="298"/>
      <c r="GBJ10" s="298"/>
      <c r="GBK10" s="298"/>
      <c r="GBL10" s="297"/>
      <c r="GBM10" s="182"/>
      <c r="GBN10" s="182"/>
      <c r="GBO10" s="297"/>
      <c r="GBP10" s="298"/>
      <c r="GBQ10" s="298"/>
      <c r="GBR10" s="298"/>
      <c r="GBS10" s="298"/>
      <c r="GBT10" s="297"/>
      <c r="GBU10" s="182"/>
      <c r="GBV10" s="182"/>
      <c r="GBW10" s="297"/>
      <c r="GBX10" s="298"/>
      <c r="GBY10" s="298"/>
      <c r="GBZ10" s="298"/>
      <c r="GCA10" s="298"/>
      <c r="GCB10" s="297"/>
      <c r="GCC10" s="182"/>
      <c r="GCD10" s="182"/>
      <c r="GCE10" s="297"/>
      <c r="GCF10" s="298"/>
      <c r="GCG10" s="298"/>
      <c r="GCH10" s="298"/>
      <c r="GCI10" s="298"/>
      <c r="GCJ10" s="297"/>
      <c r="GCK10" s="182"/>
      <c r="GCL10" s="182"/>
      <c r="GCM10" s="297"/>
      <c r="GCN10" s="298"/>
      <c r="GCO10" s="298"/>
      <c r="GCP10" s="298"/>
      <c r="GCQ10" s="298"/>
      <c r="GCR10" s="297"/>
      <c r="GCS10" s="182"/>
      <c r="GCT10" s="182"/>
      <c r="GCU10" s="297"/>
      <c r="GCV10" s="298"/>
      <c r="GCW10" s="298"/>
      <c r="GCX10" s="298"/>
      <c r="GCY10" s="298"/>
      <c r="GCZ10" s="297"/>
      <c r="GDA10" s="182"/>
      <c r="GDB10" s="182"/>
      <c r="GDC10" s="297"/>
      <c r="GDD10" s="298"/>
      <c r="GDE10" s="298"/>
      <c r="GDF10" s="298"/>
      <c r="GDG10" s="298"/>
      <c r="GDH10" s="297"/>
      <c r="GDI10" s="182"/>
      <c r="GDJ10" s="182"/>
      <c r="GDK10" s="297"/>
      <c r="GDL10" s="298"/>
      <c r="GDM10" s="298"/>
      <c r="GDN10" s="298"/>
      <c r="GDO10" s="298"/>
      <c r="GDP10" s="297"/>
      <c r="GDQ10" s="182"/>
      <c r="GDR10" s="182"/>
      <c r="GDS10" s="297"/>
      <c r="GDT10" s="298"/>
      <c r="GDU10" s="298"/>
      <c r="GDV10" s="298"/>
      <c r="GDW10" s="298"/>
      <c r="GDX10" s="297"/>
      <c r="GDY10" s="182"/>
      <c r="GDZ10" s="182"/>
      <c r="GEA10" s="297"/>
      <c r="GEB10" s="298"/>
      <c r="GEC10" s="298"/>
      <c r="GED10" s="298"/>
      <c r="GEE10" s="298"/>
      <c r="GEF10" s="297"/>
      <c r="GEG10" s="182"/>
      <c r="GEH10" s="182"/>
      <c r="GEI10" s="297"/>
      <c r="GEJ10" s="298"/>
      <c r="GEK10" s="298"/>
      <c r="GEL10" s="298"/>
      <c r="GEM10" s="298"/>
      <c r="GEN10" s="297"/>
      <c r="GEO10" s="182"/>
      <c r="GEP10" s="182"/>
      <c r="GEQ10" s="297"/>
      <c r="GER10" s="298"/>
      <c r="GES10" s="298"/>
      <c r="GET10" s="298"/>
      <c r="GEU10" s="298"/>
      <c r="GEV10" s="297"/>
      <c r="GEW10" s="182"/>
      <c r="GEX10" s="182"/>
      <c r="GEY10" s="297"/>
      <c r="GEZ10" s="298"/>
      <c r="GFA10" s="298"/>
      <c r="GFB10" s="298"/>
      <c r="GFC10" s="298"/>
      <c r="GFD10" s="297"/>
      <c r="GFE10" s="182"/>
      <c r="GFF10" s="182"/>
      <c r="GFG10" s="297"/>
      <c r="GFH10" s="298"/>
      <c r="GFI10" s="298"/>
      <c r="GFJ10" s="298"/>
      <c r="GFK10" s="298"/>
      <c r="GFL10" s="297"/>
      <c r="GFM10" s="182"/>
      <c r="GFN10" s="182"/>
      <c r="GFO10" s="297"/>
      <c r="GFP10" s="298"/>
      <c r="GFQ10" s="298"/>
      <c r="GFR10" s="298"/>
      <c r="GFS10" s="298"/>
      <c r="GFT10" s="297"/>
      <c r="GFU10" s="182"/>
      <c r="GFV10" s="182"/>
      <c r="GFW10" s="297"/>
      <c r="GFX10" s="298"/>
      <c r="GFY10" s="298"/>
      <c r="GFZ10" s="298"/>
      <c r="GGA10" s="298"/>
      <c r="GGB10" s="297"/>
      <c r="GGC10" s="182"/>
      <c r="GGD10" s="182"/>
      <c r="GGE10" s="297"/>
      <c r="GGF10" s="298"/>
      <c r="GGG10" s="298"/>
      <c r="GGH10" s="298"/>
      <c r="GGI10" s="298"/>
      <c r="GGJ10" s="297"/>
      <c r="GGK10" s="182"/>
      <c r="GGL10" s="182"/>
      <c r="GGM10" s="297"/>
      <c r="GGN10" s="298"/>
      <c r="GGO10" s="298"/>
      <c r="GGP10" s="298"/>
      <c r="GGQ10" s="298"/>
      <c r="GGR10" s="297"/>
      <c r="GGS10" s="182"/>
      <c r="GGT10" s="182"/>
      <c r="GGU10" s="297"/>
      <c r="GGV10" s="298"/>
      <c r="GGW10" s="298"/>
      <c r="GGX10" s="298"/>
      <c r="GGY10" s="298"/>
      <c r="GGZ10" s="297"/>
      <c r="GHA10" s="182"/>
      <c r="GHB10" s="182"/>
      <c r="GHC10" s="297"/>
      <c r="GHD10" s="298"/>
      <c r="GHE10" s="298"/>
      <c r="GHF10" s="298"/>
      <c r="GHG10" s="298"/>
      <c r="GHH10" s="297"/>
      <c r="GHI10" s="182"/>
      <c r="GHJ10" s="182"/>
      <c r="GHK10" s="297"/>
      <c r="GHL10" s="298"/>
      <c r="GHM10" s="298"/>
      <c r="GHN10" s="298"/>
      <c r="GHO10" s="298"/>
      <c r="GHP10" s="297"/>
      <c r="GHQ10" s="182"/>
      <c r="GHR10" s="182"/>
      <c r="GHS10" s="297"/>
      <c r="GHT10" s="298"/>
      <c r="GHU10" s="298"/>
      <c r="GHV10" s="298"/>
      <c r="GHW10" s="298"/>
      <c r="GHX10" s="297"/>
      <c r="GHY10" s="182"/>
      <c r="GHZ10" s="182"/>
      <c r="GIA10" s="297"/>
      <c r="GIB10" s="298"/>
      <c r="GIC10" s="298"/>
      <c r="GID10" s="298"/>
      <c r="GIE10" s="298"/>
      <c r="GIF10" s="297"/>
      <c r="GIG10" s="182"/>
      <c r="GIH10" s="182"/>
      <c r="GII10" s="297"/>
      <c r="GIJ10" s="298"/>
      <c r="GIK10" s="298"/>
      <c r="GIL10" s="298"/>
      <c r="GIM10" s="298"/>
      <c r="GIN10" s="297"/>
      <c r="GIO10" s="182"/>
      <c r="GIP10" s="182"/>
      <c r="GIQ10" s="297"/>
      <c r="GIR10" s="298"/>
      <c r="GIS10" s="298"/>
      <c r="GIT10" s="298"/>
      <c r="GIU10" s="298"/>
      <c r="GIV10" s="297"/>
      <c r="GIW10" s="182"/>
      <c r="GIX10" s="182"/>
      <c r="GIY10" s="297"/>
      <c r="GIZ10" s="298"/>
      <c r="GJA10" s="298"/>
      <c r="GJB10" s="298"/>
      <c r="GJC10" s="298"/>
      <c r="GJD10" s="297"/>
      <c r="GJE10" s="182"/>
      <c r="GJF10" s="182"/>
      <c r="GJG10" s="297"/>
      <c r="GJH10" s="298"/>
      <c r="GJI10" s="298"/>
      <c r="GJJ10" s="298"/>
      <c r="GJK10" s="298"/>
      <c r="GJL10" s="297"/>
      <c r="GJM10" s="182"/>
      <c r="GJN10" s="182"/>
      <c r="GJO10" s="297"/>
      <c r="GJP10" s="298"/>
      <c r="GJQ10" s="298"/>
      <c r="GJR10" s="298"/>
      <c r="GJS10" s="298"/>
      <c r="GJT10" s="297"/>
      <c r="GJU10" s="182"/>
      <c r="GJV10" s="182"/>
      <c r="GJW10" s="297"/>
      <c r="GJX10" s="298"/>
      <c r="GJY10" s="298"/>
      <c r="GJZ10" s="298"/>
      <c r="GKA10" s="298"/>
      <c r="GKB10" s="297"/>
      <c r="GKC10" s="182"/>
      <c r="GKD10" s="182"/>
      <c r="GKE10" s="297"/>
      <c r="GKF10" s="298"/>
      <c r="GKG10" s="298"/>
      <c r="GKH10" s="298"/>
      <c r="GKI10" s="298"/>
      <c r="GKJ10" s="297"/>
      <c r="GKK10" s="182"/>
      <c r="GKL10" s="182"/>
      <c r="GKM10" s="297"/>
      <c r="GKN10" s="298"/>
      <c r="GKO10" s="298"/>
      <c r="GKP10" s="298"/>
      <c r="GKQ10" s="298"/>
      <c r="GKR10" s="297"/>
      <c r="GKS10" s="182"/>
      <c r="GKT10" s="182"/>
      <c r="GKU10" s="297"/>
      <c r="GKV10" s="298"/>
      <c r="GKW10" s="298"/>
      <c r="GKX10" s="298"/>
      <c r="GKY10" s="298"/>
      <c r="GKZ10" s="297"/>
      <c r="GLA10" s="182"/>
      <c r="GLB10" s="182"/>
      <c r="GLC10" s="297"/>
      <c r="GLD10" s="298"/>
      <c r="GLE10" s="298"/>
      <c r="GLF10" s="298"/>
      <c r="GLG10" s="298"/>
      <c r="GLH10" s="297"/>
      <c r="GLI10" s="182"/>
      <c r="GLJ10" s="182"/>
      <c r="GLK10" s="297"/>
      <c r="GLL10" s="298"/>
      <c r="GLM10" s="298"/>
      <c r="GLN10" s="298"/>
      <c r="GLO10" s="298"/>
      <c r="GLP10" s="297"/>
      <c r="GLQ10" s="182"/>
      <c r="GLR10" s="182"/>
      <c r="GLS10" s="297"/>
      <c r="GLT10" s="298"/>
      <c r="GLU10" s="298"/>
      <c r="GLV10" s="298"/>
      <c r="GLW10" s="298"/>
      <c r="GLX10" s="297"/>
      <c r="GLY10" s="182"/>
      <c r="GLZ10" s="182"/>
      <c r="GMA10" s="297"/>
      <c r="GMB10" s="298"/>
      <c r="GMC10" s="298"/>
      <c r="GMD10" s="298"/>
      <c r="GME10" s="298"/>
      <c r="GMF10" s="297"/>
      <c r="GMG10" s="182"/>
      <c r="GMH10" s="182"/>
      <c r="GMI10" s="297"/>
      <c r="GMJ10" s="298"/>
      <c r="GMK10" s="298"/>
      <c r="GML10" s="298"/>
      <c r="GMM10" s="298"/>
      <c r="GMN10" s="297"/>
      <c r="GMO10" s="182"/>
      <c r="GMP10" s="182"/>
      <c r="GMQ10" s="297"/>
      <c r="GMR10" s="298"/>
      <c r="GMS10" s="298"/>
      <c r="GMT10" s="298"/>
      <c r="GMU10" s="298"/>
      <c r="GMV10" s="297"/>
      <c r="GMW10" s="182"/>
      <c r="GMX10" s="182"/>
      <c r="GMY10" s="297"/>
      <c r="GMZ10" s="298"/>
      <c r="GNA10" s="298"/>
      <c r="GNB10" s="298"/>
      <c r="GNC10" s="298"/>
      <c r="GND10" s="297"/>
      <c r="GNE10" s="182"/>
      <c r="GNF10" s="182"/>
      <c r="GNG10" s="297"/>
      <c r="GNH10" s="298"/>
      <c r="GNI10" s="298"/>
      <c r="GNJ10" s="298"/>
      <c r="GNK10" s="298"/>
      <c r="GNL10" s="297"/>
      <c r="GNM10" s="182"/>
      <c r="GNN10" s="182"/>
      <c r="GNO10" s="297"/>
      <c r="GNP10" s="298"/>
      <c r="GNQ10" s="298"/>
      <c r="GNR10" s="298"/>
      <c r="GNS10" s="298"/>
      <c r="GNT10" s="297"/>
      <c r="GNU10" s="182"/>
      <c r="GNV10" s="182"/>
      <c r="GNW10" s="297"/>
      <c r="GNX10" s="298"/>
      <c r="GNY10" s="298"/>
      <c r="GNZ10" s="298"/>
      <c r="GOA10" s="298"/>
      <c r="GOB10" s="297"/>
      <c r="GOC10" s="182"/>
      <c r="GOD10" s="182"/>
      <c r="GOE10" s="297"/>
      <c r="GOF10" s="298"/>
      <c r="GOG10" s="298"/>
      <c r="GOH10" s="298"/>
      <c r="GOI10" s="298"/>
      <c r="GOJ10" s="297"/>
      <c r="GOK10" s="182"/>
      <c r="GOL10" s="182"/>
      <c r="GOM10" s="297"/>
      <c r="GON10" s="298"/>
      <c r="GOO10" s="298"/>
      <c r="GOP10" s="298"/>
      <c r="GOQ10" s="298"/>
      <c r="GOR10" s="297"/>
      <c r="GOS10" s="182"/>
      <c r="GOT10" s="182"/>
      <c r="GOU10" s="297"/>
      <c r="GOV10" s="298"/>
      <c r="GOW10" s="298"/>
      <c r="GOX10" s="298"/>
      <c r="GOY10" s="298"/>
      <c r="GOZ10" s="297"/>
      <c r="GPA10" s="182"/>
      <c r="GPB10" s="182"/>
      <c r="GPC10" s="297"/>
      <c r="GPD10" s="298"/>
      <c r="GPE10" s="298"/>
      <c r="GPF10" s="298"/>
      <c r="GPG10" s="298"/>
      <c r="GPH10" s="297"/>
      <c r="GPI10" s="182"/>
      <c r="GPJ10" s="182"/>
      <c r="GPK10" s="297"/>
      <c r="GPL10" s="298"/>
      <c r="GPM10" s="298"/>
      <c r="GPN10" s="298"/>
      <c r="GPO10" s="298"/>
      <c r="GPP10" s="297"/>
      <c r="GPQ10" s="182"/>
      <c r="GPR10" s="182"/>
      <c r="GPS10" s="297"/>
      <c r="GPT10" s="298"/>
      <c r="GPU10" s="298"/>
      <c r="GPV10" s="298"/>
      <c r="GPW10" s="298"/>
      <c r="GPX10" s="297"/>
      <c r="GPY10" s="182"/>
      <c r="GPZ10" s="182"/>
      <c r="GQA10" s="297"/>
      <c r="GQB10" s="298"/>
      <c r="GQC10" s="298"/>
      <c r="GQD10" s="298"/>
      <c r="GQE10" s="298"/>
      <c r="GQF10" s="297"/>
      <c r="GQG10" s="182"/>
      <c r="GQH10" s="182"/>
      <c r="GQI10" s="297"/>
      <c r="GQJ10" s="298"/>
      <c r="GQK10" s="298"/>
      <c r="GQL10" s="298"/>
      <c r="GQM10" s="298"/>
      <c r="GQN10" s="297"/>
      <c r="GQO10" s="182"/>
      <c r="GQP10" s="182"/>
      <c r="GQQ10" s="297"/>
      <c r="GQR10" s="298"/>
      <c r="GQS10" s="298"/>
      <c r="GQT10" s="298"/>
      <c r="GQU10" s="298"/>
      <c r="GQV10" s="297"/>
      <c r="GQW10" s="182"/>
      <c r="GQX10" s="182"/>
      <c r="GQY10" s="297"/>
      <c r="GQZ10" s="298"/>
      <c r="GRA10" s="298"/>
      <c r="GRB10" s="298"/>
      <c r="GRC10" s="298"/>
      <c r="GRD10" s="297"/>
      <c r="GRE10" s="182"/>
      <c r="GRF10" s="182"/>
      <c r="GRG10" s="297"/>
      <c r="GRH10" s="298"/>
      <c r="GRI10" s="298"/>
      <c r="GRJ10" s="298"/>
      <c r="GRK10" s="298"/>
      <c r="GRL10" s="297"/>
      <c r="GRM10" s="182"/>
      <c r="GRN10" s="182"/>
      <c r="GRO10" s="297"/>
      <c r="GRP10" s="298"/>
      <c r="GRQ10" s="298"/>
      <c r="GRR10" s="298"/>
      <c r="GRS10" s="298"/>
      <c r="GRT10" s="297"/>
      <c r="GRU10" s="182"/>
      <c r="GRV10" s="182"/>
      <c r="GRW10" s="297"/>
      <c r="GRX10" s="298"/>
      <c r="GRY10" s="298"/>
      <c r="GRZ10" s="298"/>
      <c r="GSA10" s="298"/>
      <c r="GSB10" s="297"/>
      <c r="GSC10" s="182"/>
      <c r="GSD10" s="182"/>
      <c r="GSE10" s="297"/>
      <c r="GSF10" s="298"/>
      <c r="GSG10" s="298"/>
      <c r="GSH10" s="298"/>
      <c r="GSI10" s="298"/>
      <c r="GSJ10" s="297"/>
      <c r="GSK10" s="182"/>
      <c r="GSL10" s="182"/>
      <c r="GSM10" s="297"/>
      <c r="GSN10" s="298"/>
      <c r="GSO10" s="298"/>
      <c r="GSP10" s="298"/>
      <c r="GSQ10" s="298"/>
      <c r="GSR10" s="297"/>
      <c r="GSS10" s="182"/>
      <c r="GST10" s="182"/>
      <c r="GSU10" s="297"/>
      <c r="GSV10" s="298"/>
      <c r="GSW10" s="298"/>
      <c r="GSX10" s="298"/>
      <c r="GSY10" s="298"/>
      <c r="GSZ10" s="297"/>
      <c r="GTA10" s="182"/>
      <c r="GTB10" s="182"/>
      <c r="GTC10" s="297"/>
      <c r="GTD10" s="298"/>
      <c r="GTE10" s="298"/>
      <c r="GTF10" s="298"/>
      <c r="GTG10" s="298"/>
      <c r="GTH10" s="297"/>
      <c r="GTI10" s="182"/>
      <c r="GTJ10" s="182"/>
      <c r="GTK10" s="297"/>
      <c r="GTL10" s="298"/>
      <c r="GTM10" s="298"/>
      <c r="GTN10" s="298"/>
      <c r="GTO10" s="298"/>
      <c r="GTP10" s="297"/>
      <c r="GTQ10" s="182"/>
      <c r="GTR10" s="182"/>
      <c r="GTS10" s="297"/>
      <c r="GTT10" s="298"/>
      <c r="GTU10" s="298"/>
      <c r="GTV10" s="298"/>
      <c r="GTW10" s="298"/>
      <c r="GTX10" s="297"/>
      <c r="GTY10" s="182"/>
      <c r="GTZ10" s="182"/>
      <c r="GUA10" s="297"/>
      <c r="GUB10" s="298"/>
      <c r="GUC10" s="298"/>
      <c r="GUD10" s="298"/>
      <c r="GUE10" s="298"/>
      <c r="GUF10" s="297"/>
      <c r="GUG10" s="182"/>
      <c r="GUH10" s="182"/>
      <c r="GUI10" s="297"/>
      <c r="GUJ10" s="298"/>
      <c r="GUK10" s="298"/>
      <c r="GUL10" s="298"/>
      <c r="GUM10" s="298"/>
      <c r="GUN10" s="297"/>
      <c r="GUO10" s="182"/>
      <c r="GUP10" s="182"/>
      <c r="GUQ10" s="297"/>
      <c r="GUR10" s="298"/>
      <c r="GUS10" s="298"/>
      <c r="GUT10" s="298"/>
      <c r="GUU10" s="298"/>
      <c r="GUV10" s="297"/>
      <c r="GUW10" s="182"/>
      <c r="GUX10" s="182"/>
      <c r="GUY10" s="297"/>
      <c r="GUZ10" s="298"/>
      <c r="GVA10" s="298"/>
      <c r="GVB10" s="298"/>
      <c r="GVC10" s="298"/>
      <c r="GVD10" s="297"/>
      <c r="GVE10" s="182"/>
      <c r="GVF10" s="182"/>
      <c r="GVG10" s="297"/>
      <c r="GVH10" s="298"/>
      <c r="GVI10" s="298"/>
      <c r="GVJ10" s="298"/>
      <c r="GVK10" s="298"/>
      <c r="GVL10" s="297"/>
      <c r="GVM10" s="182"/>
      <c r="GVN10" s="182"/>
      <c r="GVO10" s="297"/>
      <c r="GVP10" s="298"/>
      <c r="GVQ10" s="298"/>
      <c r="GVR10" s="298"/>
      <c r="GVS10" s="298"/>
      <c r="GVT10" s="297"/>
      <c r="GVU10" s="182"/>
      <c r="GVV10" s="182"/>
      <c r="GVW10" s="297"/>
      <c r="GVX10" s="298"/>
      <c r="GVY10" s="298"/>
      <c r="GVZ10" s="298"/>
      <c r="GWA10" s="298"/>
      <c r="GWB10" s="297"/>
      <c r="GWC10" s="182"/>
      <c r="GWD10" s="182"/>
      <c r="GWE10" s="297"/>
      <c r="GWF10" s="298"/>
      <c r="GWG10" s="298"/>
      <c r="GWH10" s="298"/>
      <c r="GWI10" s="298"/>
      <c r="GWJ10" s="297"/>
      <c r="GWK10" s="182"/>
      <c r="GWL10" s="182"/>
      <c r="GWM10" s="297"/>
      <c r="GWN10" s="298"/>
      <c r="GWO10" s="298"/>
      <c r="GWP10" s="298"/>
      <c r="GWQ10" s="298"/>
      <c r="GWR10" s="297"/>
      <c r="GWS10" s="182"/>
      <c r="GWT10" s="182"/>
      <c r="GWU10" s="297"/>
      <c r="GWV10" s="298"/>
      <c r="GWW10" s="298"/>
      <c r="GWX10" s="298"/>
      <c r="GWY10" s="298"/>
      <c r="GWZ10" s="297"/>
      <c r="GXA10" s="182"/>
      <c r="GXB10" s="182"/>
      <c r="GXC10" s="297"/>
      <c r="GXD10" s="298"/>
      <c r="GXE10" s="298"/>
      <c r="GXF10" s="298"/>
      <c r="GXG10" s="298"/>
      <c r="GXH10" s="297"/>
      <c r="GXI10" s="182"/>
      <c r="GXJ10" s="182"/>
      <c r="GXK10" s="297"/>
      <c r="GXL10" s="298"/>
      <c r="GXM10" s="298"/>
      <c r="GXN10" s="298"/>
      <c r="GXO10" s="298"/>
      <c r="GXP10" s="297"/>
      <c r="GXQ10" s="182"/>
      <c r="GXR10" s="182"/>
      <c r="GXS10" s="297"/>
      <c r="GXT10" s="298"/>
      <c r="GXU10" s="298"/>
      <c r="GXV10" s="298"/>
      <c r="GXW10" s="298"/>
      <c r="GXX10" s="297"/>
      <c r="GXY10" s="182"/>
      <c r="GXZ10" s="182"/>
      <c r="GYA10" s="297"/>
      <c r="GYB10" s="298"/>
      <c r="GYC10" s="298"/>
      <c r="GYD10" s="298"/>
      <c r="GYE10" s="298"/>
      <c r="GYF10" s="297"/>
      <c r="GYG10" s="182"/>
      <c r="GYH10" s="182"/>
      <c r="GYI10" s="297"/>
      <c r="GYJ10" s="298"/>
      <c r="GYK10" s="298"/>
      <c r="GYL10" s="298"/>
      <c r="GYM10" s="298"/>
      <c r="GYN10" s="297"/>
      <c r="GYO10" s="182"/>
      <c r="GYP10" s="182"/>
      <c r="GYQ10" s="297"/>
      <c r="GYR10" s="298"/>
      <c r="GYS10" s="298"/>
      <c r="GYT10" s="298"/>
      <c r="GYU10" s="298"/>
      <c r="GYV10" s="297"/>
      <c r="GYW10" s="182"/>
      <c r="GYX10" s="182"/>
      <c r="GYY10" s="297"/>
      <c r="GYZ10" s="298"/>
      <c r="GZA10" s="298"/>
      <c r="GZB10" s="298"/>
      <c r="GZC10" s="298"/>
      <c r="GZD10" s="297"/>
      <c r="GZE10" s="182"/>
      <c r="GZF10" s="182"/>
      <c r="GZG10" s="297"/>
      <c r="GZH10" s="298"/>
      <c r="GZI10" s="298"/>
      <c r="GZJ10" s="298"/>
      <c r="GZK10" s="298"/>
      <c r="GZL10" s="297"/>
      <c r="GZM10" s="182"/>
      <c r="GZN10" s="182"/>
      <c r="GZO10" s="297"/>
      <c r="GZP10" s="298"/>
      <c r="GZQ10" s="298"/>
      <c r="GZR10" s="298"/>
      <c r="GZS10" s="298"/>
      <c r="GZT10" s="297"/>
      <c r="GZU10" s="182"/>
      <c r="GZV10" s="182"/>
      <c r="GZW10" s="297"/>
      <c r="GZX10" s="298"/>
      <c r="GZY10" s="298"/>
      <c r="GZZ10" s="298"/>
      <c r="HAA10" s="298"/>
      <c r="HAB10" s="297"/>
      <c r="HAC10" s="182"/>
      <c r="HAD10" s="182"/>
      <c r="HAE10" s="297"/>
      <c r="HAF10" s="298"/>
      <c r="HAG10" s="298"/>
      <c r="HAH10" s="298"/>
      <c r="HAI10" s="298"/>
      <c r="HAJ10" s="297"/>
      <c r="HAK10" s="182"/>
      <c r="HAL10" s="182"/>
      <c r="HAM10" s="297"/>
      <c r="HAN10" s="298"/>
      <c r="HAO10" s="298"/>
      <c r="HAP10" s="298"/>
      <c r="HAQ10" s="298"/>
      <c r="HAR10" s="297"/>
      <c r="HAS10" s="182"/>
      <c r="HAT10" s="182"/>
      <c r="HAU10" s="297"/>
      <c r="HAV10" s="298"/>
      <c r="HAW10" s="298"/>
      <c r="HAX10" s="298"/>
      <c r="HAY10" s="298"/>
      <c r="HAZ10" s="297"/>
      <c r="HBA10" s="182"/>
      <c r="HBB10" s="182"/>
      <c r="HBC10" s="297"/>
      <c r="HBD10" s="298"/>
      <c r="HBE10" s="298"/>
      <c r="HBF10" s="298"/>
      <c r="HBG10" s="298"/>
      <c r="HBH10" s="297"/>
      <c r="HBI10" s="182"/>
      <c r="HBJ10" s="182"/>
      <c r="HBK10" s="297"/>
      <c r="HBL10" s="298"/>
      <c r="HBM10" s="298"/>
      <c r="HBN10" s="298"/>
      <c r="HBO10" s="298"/>
      <c r="HBP10" s="297"/>
      <c r="HBQ10" s="182"/>
      <c r="HBR10" s="182"/>
      <c r="HBS10" s="297"/>
      <c r="HBT10" s="298"/>
      <c r="HBU10" s="298"/>
      <c r="HBV10" s="298"/>
      <c r="HBW10" s="298"/>
      <c r="HBX10" s="297"/>
      <c r="HBY10" s="182"/>
      <c r="HBZ10" s="182"/>
      <c r="HCA10" s="297"/>
      <c r="HCB10" s="298"/>
      <c r="HCC10" s="298"/>
      <c r="HCD10" s="298"/>
      <c r="HCE10" s="298"/>
      <c r="HCF10" s="297"/>
      <c r="HCG10" s="182"/>
      <c r="HCH10" s="182"/>
      <c r="HCI10" s="297"/>
      <c r="HCJ10" s="298"/>
      <c r="HCK10" s="298"/>
      <c r="HCL10" s="298"/>
      <c r="HCM10" s="298"/>
      <c r="HCN10" s="297"/>
      <c r="HCO10" s="182"/>
      <c r="HCP10" s="182"/>
      <c r="HCQ10" s="297"/>
      <c r="HCR10" s="298"/>
      <c r="HCS10" s="298"/>
      <c r="HCT10" s="298"/>
      <c r="HCU10" s="298"/>
      <c r="HCV10" s="297"/>
      <c r="HCW10" s="182"/>
      <c r="HCX10" s="182"/>
      <c r="HCY10" s="297"/>
      <c r="HCZ10" s="298"/>
      <c r="HDA10" s="298"/>
      <c r="HDB10" s="298"/>
      <c r="HDC10" s="298"/>
      <c r="HDD10" s="297"/>
      <c r="HDE10" s="182"/>
      <c r="HDF10" s="182"/>
      <c r="HDG10" s="297"/>
      <c r="HDH10" s="298"/>
      <c r="HDI10" s="298"/>
      <c r="HDJ10" s="298"/>
      <c r="HDK10" s="298"/>
      <c r="HDL10" s="297"/>
      <c r="HDM10" s="182"/>
      <c r="HDN10" s="182"/>
      <c r="HDO10" s="297"/>
      <c r="HDP10" s="298"/>
      <c r="HDQ10" s="298"/>
      <c r="HDR10" s="298"/>
      <c r="HDS10" s="298"/>
      <c r="HDT10" s="297"/>
      <c r="HDU10" s="182"/>
      <c r="HDV10" s="182"/>
      <c r="HDW10" s="297"/>
      <c r="HDX10" s="298"/>
      <c r="HDY10" s="298"/>
      <c r="HDZ10" s="298"/>
      <c r="HEA10" s="298"/>
      <c r="HEB10" s="297"/>
      <c r="HEC10" s="182"/>
      <c r="HED10" s="182"/>
      <c r="HEE10" s="297"/>
      <c r="HEF10" s="298"/>
      <c r="HEG10" s="298"/>
      <c r="HEH10" s="298"/>
      <c r="HEI10" s="298"/>
      <c r="HEJ10" s="297"/>
      <c r="HEK10" s="182"/>
      <c r="HEL10" s="182"/>
      <c r="HEM10" s="297"/>
      <c r="HEN10" s="298"/>
      <c r="HEO10" s="298"/>
      <c r="HEP10" s="298"/>
      <c r="HEQ10" s="298"/>
      <c r="HER10" s="297"/>
      <c r="HES10" s="182"/>
      <c r="HET10" s="182"/>
      <c r="HEU10" s="297"/>
      <c r="HEV10" s="298"/>
      <c r="HEW10" s="298"/>
      <c r="HEX10" s="298"/>
      <c r="HEY10" s="298"/>
      <c r="HEZ10" s="297"/>
      <c r="HFA10" s="182"/>
      <c r="HFB10" s="182"/>
      <c r="HFC10" s="297"/>
      <c r="HFD10" s="298"/>
      <c r="HFE10" s="298"/>
      <c r="HFF10" s="298"/>
      <c r="HFG10" s="298"/>
      <c r="HFH10" s="297"/>
      <c r="HFI10" s="182"/>
      <c r="HFJ10" s="182"/>
      <c r="HFK10" s="297"/>
      <c r="HFL10" s="298"/>
      <c r="HFM10" s="298"/>
      <c r="HFN10" s="298"/>
      <c r="HFO10" s="298"/>
      <c r="HFP10" s="297"/>
      <c r="HFQ10" s="182"/>
      <c r="HFR10" s="182"/>
      <c r="HFS10" s="297"/>
      <c r="HFT10" s="298"/>
      <c r="HFU10" s="298"/>
      <c r="HFV10" s="298"/>
      <c r="HFW10" s="298"/>
      <c r="HFX10" s="297"/>
      <c r="HFY10" s="182"/>
      <c r="HFZ10" s="182"/>
      <c r="HGA10" s="297"/>
      <c r="HGB10" s="298"/>
      <c r="HGC10" s="298"/>
      <c r="HGD10" s="298"/>
      <c r="HGE10" s="298"/>
      <c r="HGF10" s="297"/>
      <c r="HGG10" s="182"/>
      <c r="HGH10" s="182"/>
      <c r="HGI10" s="297"/>
      <c r="HGJ10" s="298"/>
      <c r="HGK10" s="298"/>
      <c r="HGL10" s="298"/>
      <c r="HGM10" s="298"/>
      <c r="HGN10" s="297"/>
      <c r="HGO10" s="182"/>
      <c r="HGP10" s="182"/>
      <c r="HGQ10" s="297"/>
      <c r="HGR10" s="298"/>
      <c r="HGS10" s="298"/>
      <c r="HGT10" s="298"/>
      <c r="HGU10" s="298"/>
      <c r="HGV10" s="297"/>
      <c r="HGW10" s="182"/>
      <c r="HGX10" s="182"/>
      <c r="HGY10" s="297"/>
      <c r="HGZ10" s="298"/>
      <c r="HHA10" s="298"/>
      <c r="HHB10" s="298"/>
      <c r="HHC10" s="298"/>
      <c r="HHD10" s="297"/>
      <c r="HHE10" s="182"/>
      <c r="HHF10" s="182"/>
      <c r="HHG10" s="297"/>
      <c r="HHH10" s="298"/>
      <c r="HHI10" s="298"/>
      <c r="HHJ10" s="298"/>
      <c r="HHK10" s="298"/>
      <c r="HHL10" s="297"/>
      <c r="HHM10" s="182"/>
      <c r="HHN10" s="182"/>
      <c r="HHO10" s="297"/>
      <c r="HHP10" s="298"/>
      <c r="HHQ10" s="298"/>
      <c r="HHR10" s="298"/>
      <c r="HHS10" s="298"/>
      <c r="HHT10" s="297"/>
      <c r="HHU10" s="182"/>
      <c r="HHV10" s="182"/>
      <c r="HHW10" s="297"/>
      <c r="HHX10" s="298"/>
      <c r="HHY10" s="298"/>
      <c r="HHZ10" s="298"/>
      <c r="HIA10" s="298"/>
      <c r="HIB10" s="297"/>
      <c r="HIC10" s="182"/>
      <c r="HID10" s="182"/>
      <c r="HIE10" s="297"/>
      <c r="HIF10" s="298"/>
      <c r="HIG10" s="298"/>
      <c r="HIH10" s="298"/>
      <c r="HII10" s="298"/>
      <c r="HIJ10" s="297"/>
      <c r="HIK10" s="182"/>
      <c r="HIL10" s="182"/>
      <c r="HIM10" s="297"/>
      <c r="HIN10" s="298"/>
      <c r="HIO10" s="298"/>
      <c r="HIP10" s="298"/>
      <c r="HIQ10" s="298"/>
      <c r="HIR10" s="297"/>
      <c r="HIS10" s="182"/>
      <c r="HIT10" s="182"/>
      <c r="HIU10" s="297"/>
      <c r="HIV10" s="298"/>
      <c r="HIW10" s="298"/>
      <c r="HIX10" s="298"/>
      <c r="HIY10" s="298"/>
      <c r="HIZ10" s="297"/>
      <c r="HJA10" s="182"/>
      <c r="HJB10" s="182"/>
      <c r="HJC10" s="297"/>
      <c r="HJD10" s="298"/>
      <c r="HJE10" s="298"/>
      <c r="HJF10" s="298"/>
      <c r="HJG10" s="298"/>
      <c r="HJH10" s="297"/>
      <c r="HJI10" s="182"/>
      <c r="HJJ10" s="182"/>
      <c r="HJK10" s="297"/>
      <c r="HJL10" s="298"/>
      <c r="HJM10" s="298"/>
      <c r="HJN10" s="298"/>
      <c r="HJO10" s="298"/>
      <c r="HJP10" s="297"/>
      <c r="HJQ10" s="182"/>
      <c r="HJR10" s="182"/>
      <c r="HJS10" s="297"/>
      <c r="HJT10" s="298"/>
      <c r="HJU10" s="298"/>
      <c r="HJV10" s="298"/>
      <c r="HJW10" s="298"/>
      <c r="HJX10" s="297"/>
      <c r="HJY10" s="182"/>
      <c r="HJZ10" s="182"/>
      <c r="HKA10" s="297"/>
      <c r="HKB10" s="298"/>
      <c r="HKC10" s="298"/>
      <c r="HKD10" s="298"/>
      <c r="HKE10" s="298"/>
      <c r="HKF10" s="297"/>
      <c r="HKG10" s="182"/>
      <c r="HKH10" s="182"/>
      <c r="HKI10" s="297"/>
      <c r="HKJ10" s="298"/>
      <c r="HKK10" s="298"/>
      <c r="HKL10" s="298"/>
      <c r="HKM10" s="298"/>
      <c r="HKN10" s="297"/>
      <c r="HKO10" s="182"/>
      <c r="HKP10" s="182"/>
      <c r="HKQ10" s="297"/>
      <c r="HKR10" s="298"/>
      <c r="HKS10" s="298"/>
      <c r="HKT10" s="298"/>
      <c r="HKU10" s="298"/>
      <c r="HKV10" s="297"/>
      <c r="HKW10" s="182"/>
      <c r="HKX10" s="182"/>
      <c r="HKY10" s="297"/>
      <c r="HKZ10" s="298"/>
      <c r="HLA10" s="298"/>
      <c r="HLB10" s="298"/>
      <c r="HLC10" s="298"/>
      <c r="HLD10" s="297"/>
      <c r="HLE10" s="182"/>
      <c r="HLF10" s="182"/>
      <c r="HLG10" s="297"/>
      <c r="HLH10" s="298"/>
      <c r="HLI10" s="298"/>
      <c r="HLJ10" s="298"/>
      <c r="HLK10" s="298"/>
      <c r="HLL10" s="297"/>
      <c r="HLM10" s="182"/>
      <c r="HLN10" s="182"/>
      <c r="HLO10" s="297"/>
      <c r="HLP10" s="298"/>
      <c r="HLQ10" s="298"/>
      <c r="HLR10" s="298"/>
      <c r="HLS10" s="298"/>
      <c r="HLT10" s="297"/>
      <c r="HLU10" s="182"/>
      <c r="HLV10" s="182"/>
      <c r="HLW10" s="297"/>
      <c r="HLX10" s="298"/>
      <c r="HLY10" s="298"/>
      <c r="HLZ10" s="298"/>
      <c r="HMA10" s="298"/>
      <c r="HMB10" s="297"/>
      <c r="HMC10" s="182"/>
      <c r="HMD10" s="182"/>
      <c r="HME10" s="297"/>
      <c r="HMF10" s="298"/>
      <c r="HMG10" s="298"/>
      <c r="HMH10" s="298"/>
      <c r="HMI10" s="298"/>
      <c r="HMJ10" s="297"/>
      <c r="HMK10" s="182"/>
      <c r="HML10" s="182"/>
      <c r="HMM10" s="297"/>
      <c r="HMN10" s="298"/>
      <c r="HMO10" s="298"/>
      <c r="HMP10" s="298"/>
      <c r="HMQ10" s="298"/>
      <c r="HMR10" s="297"/>
      <c r="HMS10" s="182"/>
      <c r="HMT10" s="182"/>
      <c r="HMU10" s="297"/>
      <c r="HMV10" s="298"/>
      <c r="HMW10" s="298"/>
      <c r="HMX10" s="298"/>
      <c r="HMY10" s="298"/>
      <c r="HMZ10" s="297"/>
      <c r="HNA10" s="182"/>
      <c r="HNB10" s="182"/>
      <c r="HNC10" s="297"/>
      <c r="HND10" s="298"/>
      <c r="HNE10" s="298"/>
      <c r="HNF10" s="298"/>
      <c r="HNG10" s="298"/>
      <c r="HNH10" s="297"/>
      <c r="HNI10" s="182"/>
      <c r="HNJ10" s="182"/>
      <c r="HNK10" s="297"/>
      <c r="HNL10" s="298"/>
      <c r="HNM10" s="298"/>
      <c r="HNN10" s="298"/>
      <c r="HNO10" s="298"/>
      <c r="HNP10" s="297"/>
      <c r="HNQ10" s="182"/>
      <c r="HNR10" s="182"/>
      <c r="HNS10" s="297"/>
      <c r="HNT10" s="298"/>
      <c r="HNU10" s="298"/>
      <c r="HNV10" s="298"/>
      <c r="HNW10" s="298"/>
      <c r="HNX10" s="297"/>
      <c r="HNY10" s="182"/>
      <c r="HNZ10" s="182"/>
      <c r="HOA10" s="297"/>
      <c r="HOB10" s="298"/>
      <c r="HOC10" s="298"/>
      <c r="HOD10" s="298"/>
      <c r="HOE10" s="298"/>
      <c r="HOF10" s="297"/>
      <c r="HOG10" s="182"/>
      <c r="HOH10" s="182"/>
      <c r="HOI10" s="297"/>
      <c r="HOJ10" s="298"/>
      <c r="HOK10" s="298"/>
      <c r="HOL10" s="298"/>
      <c r="HOM10" s="298"/>
      <c r="HON10" s="297"/>
      <c r="HOO10" s="182"/>
      <c r="HOP10" s="182"/>
      <c r="HOQ10" s="297"/>
      <c r="HOR10" s="298"/>
      <c r="HOS10" s="298"/>
      <c r="HOT10" s="298"/>
      <c r="HOU10" s="298"/>
      <c r="HOV10" s="297"/>
      <c r="HOW10" s="182"/>
      <c r="HOX10" s="182"/>
      <c r="HOY10" s="297"/>
      <c r="HOZ10" s="298"/>
      <c r="HPA10" s="298"/>
      <c r="HPB10" s="298"/>
      <c r="HPC10" s="298"/>
      <c r="HPD10" s="297"/>
      <c r="HPE10" s="182"/>
      <c r="HPF10" s="182"/>
      <c r="HPG10" s="297"/>
      <c r="HPH10" s="298"/>
      <c r="HPI10" s="298"/>
      <c r="HPJ10" s="298"/>
      <c r="HPK10" s="298"/>
      <c r="HPL10" s="297"/>
      <c r="HPM10" s="182"/>
      <c r="HPN10" s="182"/>
      <c r="HPO10" s="297"/>
      <c r="HPP10" s="298"/>
      <c r="HPQ10" s="298"/>
      <c r="HPR10" s="298"/>
      <c r="HPS10" s="298"/>
      <c r="HPT10" s="297"/>
      <c r="HPU10" s="182"/>
      <c r="HPV10" s="182"/>
      <c r="HPW10" s="297"/>
      <c r="HPX10" s="298"/>
      <c r="HPY10" s="298"/>
      <c r="HPZ10" s="298"/>
      <c r="HQA10" s="298"/>
      <c r="HQB10" s="297"/>
      <c r="HQC10" s="182"/>
      <c r="HQD10" s="182"/>
      <c r="HQE10" s="297"/>
      <c r="HQF10" s="298"/>
      <c r="HQG10" s="298"/>
      <c r="HQH10" s="298"/>
      <c r="HQI10" s="298"/>
      <c r="HQJ10" s="297"/>
      <c r="HQK10" s="182"/>
      <c r="HQL10" s="182"/>
      <c r="HQM10" s="297"/>
      <c r="HQN10" s="298"/>
      <c r="HQO10" s="298"/>
      <c r="HQP10" s="298"/>
      <c r="HQQ10" s="298"/>
      <c r="HQR10" s="297"/>
      <c r="HQS10" s="182"/>
      <c r="HQT10" s="182"/>
      <c r="HQU10" s="297"/>
      <c r="HQV10" s="298"/>
      <c r="HQW10" s="298"/>
      <c r="HQX10" s="298"/>
      <c r="HQY10" s="298"/>
      <c r="HQZ10" s="297"/>
      <c r="HRA10" s="182"/>
      <c r="HRB10" s="182"/>
      <c r="HRC10" s="297"/>
      <c r="HRD10" s="298"/>
      <c r="HRE10" s="298"/>
      <c r="HRF10" s="298"/>
      <c r="HRG10" s="298"/>
      <c r="HRH10" s="297"/>
      <c r="HRI10" s="182"/>
      <c r="HRJ10" s="182"/>
      <c r="HRK10" s="297"/>
      <c r="HRL10" s="298"/>
      <c r="HRM10" s="298"/>
      <c r="HRN10" s="298"/>
      <c r="HRO10" s="298"/>
      <c r="HRP10" s="297"/>
      <c r="HRQ10" s="182"/>
      <c r="HRR10" s="182"/>
      <c r="HRS10" s="297"/>
      <c r="HRT10" s="298"/>
      <c r="HRU10" s="298"/>
      <c r="HRV10" s="298"/>
      <c r="HRW10" s="298"/>
      <c r="HRX10" s="297"/>
      <c r="HRY10" s="182"/>
      <c r="HRZ10" s="182"/>
      <c r="HSA10" s="297"/>
      <c r="HSB10" s="298"/>
      <c r="HSC10" s="298"/>
      <c r="HSD10" s="298"/>
      <c r="HSE10" s="298"/>
      <c r="HSF10" s="297"/>
      <c r="HSG10" s="182"/>
      <c r="HSH10" s="182"/>
      <c r="HSI10" s="297"/>
      <c r="HSJ10" s="298"/>
      <c r="HSK10" s="298"/>
      <c r="HSL10" s="298"/>
      <c r="HSM10" s="298"/>
      <c r="HSN10" s="297"/>
      <c r="HSO10" s="182"/>
      <c r="HSP10" s="182"/>
      <c r="HSQ10" s="297"/>
      <c r="HSR10" s="298"/>
      <c r="HSS10" s="298"/>
      <c r="HST10" s="298"/>
      <c r="HSU10" s="298"/>
      <c r="HSV10" s="297"/>
      <c r="HSW10" s="182"/>
      <c r="HSX10" s="182"/>
      <c r="HSY10" s="297"/>
      <c r="HSZ10" s="298"/>
      <c r="HTA10" s="298"/>
      <c r="HTB10" s="298"/>
      <c r="HTC10" s="298"/>
      <c r="HTD10" s="297"/>
      <c r="HTE10" s="182"/>
      <c r="HTF10" s="182"/>
      <c r="HTG10" s="297"/>
      <c r="HTH10" s="298"/>
      <c r="HTI10" s="298"/>
      <c r="HTJ10" s="298"/>
      <c r="HTK10" s="298"/>
      <c r="HTL10" s="297"/>
      <c r="HTM10" s="182"/>
      <c r="HTN10" s="182"/>
      <c r="HTO10" s="297"/>
      <c r="HTP10" s="298"/>
      <c r="HTQ10" s="298"/>
      <c r="HTR10" s="298"/>
      <c r="HTS10" s="298"/>
      <c r="HTT10" s="297"/>
      <c r="HTU10" s="182"/>
      <c r="HTV10" s="182"/>
      <c r="HTW10" s="297"/>
      <c r="HTX10" s="298"/>
      <c r="HTY10" s="298"/>
      <c r="HTZ10" s="298"/>
      <c r="HUA10" s="298"/>
      <c r="HUB10" s="297"/>
      <c r="HUC10" s="182"/>
      <c r="HUD10" s="182"/>
      <c r="HUE10" s="297"/>
      <c r="HUF10" s="298"/>
      <c r="HUG10" s="298"/>
      <c r="HUH10" s="298"/>
      <c r="HUI10" s="298"/>
      <c r="HUJ10" s="297"/>
      <c r="HUK10" s="182"/>
      <c r="HUL10" s="182"/>
      <c r="HUM10" s="297"/>
      <c r="HUN10" s="298"/>
      <c r="HUO10" s="298"/>
      <c r="HUP10" s="298"/>
      <c r="HUQ10" s="298"/>
      <c r="HUR10" s="297"/>
      <c r="HUS10" s="182"/>
      <c r="HUT10" s="182"/>
      <c r="HUU10" s="297"/>
      <c r="HUV10" s="298"/>
      <c r="HUW10" s="298"/>
      <c r="HUX10" s="298"/>
      <c r="HUY10" s="298"/>
      <c r="HUZ10" s="297"/>
      <c r="HVA10" s="182"/>
      <c r="HVB10" s="182"/>
      <c r="HVC10" s="297"/>
      <c r="HVD10" s="298"/>
      <c r="HVE10" s="298"/>
      <c r="HVF10" s="298"/>
      <c r="HVG10" s="298"/>
      <c r="HVH10" s="297"/>
      <c r="HVI10" s="182"/>
      <c r="HVJ10" s="182"/>
      <c r="HVK10" s="297"/>
      <c r="HVL10" s="298"/>
      <c r="HVM10" s="298"/>
      <c r="HVN10" s="298"/>
      <c r="HVO10" s="298"/>
      <c r="HVP10" s="297"/>
      <c r="HVQ10" s="182"/>
      <c r="HVR10" s="182"/>
      <c r="HVS10" s="297"/>
      <c r="HVT10" s="298"/>
      <c r="HVU10" s="298"/>
      <c r="HVV10" s="298"/>
      <c r="HVW10" s="298"/>
      <c r="HVX10" s="297"/>
      <c r="HVY10" s="182"/>
      <c r="HVZ10" s="182"/>
      <c r="HWA10" s="297"/>
      <c r="HWB10" s="298"/>
      <c r="HWC10" s="298"/>
      <c r="HWD10" s="298"/>
      <c r="HWE10" s="298"/>
      <c r="HWF10" s="297"/>
      <c r="HWG10" s="182"/>
      <c r="HWH10" s="182"/>
      <c r="HWI10" s="297"/>
      <c r="HWJ10" s="298"/>
      <c r="HWK10" s="298"/>
      <c r="HWL10" s="298"/>
      <c r="HWM10" s="298"/>
      <c r="HWN10" s="297"/>
      <c r="HWO10" s="182"/>
      <c r="HWP10" s="182"/>
      <c r="HWQ10" s="297"/>
      <c r="HWR10" s="298"/>
      <c r="HWS10" s="298"/>
      <c r="HWT10" s="298"/>
      <c r="HWU10" s="298"/>
      <c r="HWV10" s="297"/>
      <c r="HWW10" s="182"/>
      <c r="HWX10" s="182"/>
      <c r="HWY10" s="297"/>
      <c r="HWZ10" s="298"/>
      <c r="HXA10" s="298"/>
      <c r="HXB10" s="298"/>
      <c r="HXC10" s="298"/>
      <c r="HXD10" s="297"/>
      <c r="HXE10" s="182"/>
      <c r="HXF10" s="182"/>
      <c r="HXG10" s="297"/>
      <c r="HXH10" s="298"/>
      <c r="HXI10" s="298"/>
      <c r="HXJ10" s="298"/>
      <c r="HXK10" s="298"/>
      <c r="HXL10" s="297"/>
      <c r="HXM10" s="182"/>
      <c r="HXN10" s="182"/>
      <c r="HXO10" s="297"/>
      <c r="HXP10" s="298"/>
      <c r="HXQ10" s="298"/>
      <c r="HXR10" s="298"/>
      <c r="HXS10" s="298"/>
      <c r="HXT10" s="297"/>
      <c r="HXU10" s="182"/>
      <c r="HXV10" s="182"/>
      <c r="HXW10" s="297"/>
      <c r="HXX10" s="298"/>
      <c r="HXY10" s="298"/>
      <c r="HXZ10" s="298"/>
      <c r="HYA10" s="298"/>
      <c r="HYB10" s="297"/>
      <c r="HYC10" s="182"/>
      <c r="HYD10" s="182"/>
      <c r="HYE10" s="297"/>
      <c r="HYF10" s="298"/>
      <c r="HYG10" s="298"/>
      <c r="HYH10" s="298"/>
      <c r="HYI10" s="298"/>
      <c r="HYJ10" s="297"/>
      <c r="HYK10" s="182"/>
      <c r="HYL10" s="182"/>
      <c r="HYM10" s="297"/>
      <c r="HYN10" s="298"/>
      <c r="HYO10" s="298"/>
      <c r="HYP10" s="298"/>
      <c r="HYQ10" s="298"/>
      <c r="HYR10" s="297"/>
      <c r="HYS10" s="182"/>
      <c r="HYT10" s="182"/>
      <c r="HYU10" s="297"/>
      <c r="HYV10" s="298"/>
      <c r="HYW10" s="298"/>
      <c r="HYX10" s="298"/>
      <c r="HYY10" s="298"/>
      <c r="HYZ10" s="297"/>
      <c r="HZA10" s="182"/>
      <c r="HZB10" s="182"/>
      <c r="HZC10" s="297"/>
      <c r="HZD10" s="298"/>
      <c r="HZE10" s="298"/>
      <c r="HZF10" s="298"/>
      <c r="HZG10" s="298"/>
      <c r="HZH10" s="297"/>
      <c r="HZI10" s="182"/>
      <c r="HZJ10" s="182"/>
      <c r="HZK10" s="297"/>
      <c r="HZL10" s="298"/>
      <c r="HZM10" s="298"/>
      <c r="HZN10" s="298"/>
      <c r="HZO10" s="298"/>
      <c r="HZP10" s="297"/>
      <c r="HZQ10" s="182"/>
      <c r="HZR10" s="182"/>
      <c r="HZS10" s="297"/>
      <c r="HZT10" s="298"/>
      <c r="HZU10" s="298"/>
      <c r="HZV10" s="298"/>
      <c r="HZW10" s="298"/>
      <c r="HZX10" s="297"/>
      <c r="HZY10" s="182"/>
      <c r="HZZ10" s="182"/>
      <c r="IAA10" s="297"/>
      <c r="IAB10" s="298"/>
      <c r="IAC10" s="298"/>
      <c r="IAD10" s="298"/>
      <c r="IAE10" s="298"/>
      <c r="IAF10" s="297"/>
      <c r="IAG10" s="182"/>
      <c r="IAH10" s="182"/>
      <c r="IAI10" s="297"/>
      <c r="IAJ10" s="298"/>
      <c r="IAK10" s="298"/>
      <c r="IAL10" s="298"/>
      <c r="IAM10" s="298"/>
      <c r="IAN10" s="297"/>
      <c r="IAO10" s="182"/>
      <c r="IAP10" s="182"/>
      <c r="IAQ10" s="297"/>
      <c r="IAR10" s="298"/>
      <c r="IAS10" s="298"/>
      <c r="IAT10" s="298"/>
      <c r="IAU10" s="298"/>
      <c r="IAV10" s="297"/>
      <c r="IAW10" s="182"/>
      <c r="IAX10" s="182"/>
      <c r="IAY10" s="297"/>
      <c r="IAZ10" s="298"/>
      <c r="IBA10" s="298"/>
      <c r="IBB10" s="298"/>
      <c r="IBC10" s="298"/>
      <c r="IBD10" s="297"/>
      <c r="IBE10" s="182"/>
      <c r="IBF10" s="182"/>
      <c r="IBG10" s="297"/>
      <c r="IBH10" s="298"/>
      <c r="IBI10" s="298"/>
      <c r="IBJ10" s="298"/>
      <c r="IBK10" s="298"/>
      <c r="IBL10" s="297"/>
      <c r="IBM10" s="182"/>
      <c r="IBN10" s="182"/>
      <c r="IBO10" s="297"/>
      <c r="IBP10" s="298"/>
      <c r="IBQ10" s="298"/>
      <c r="IBR10" s="298"/>
      <c r="IBS10" s="298"/>
      <c r="IBT10" s="297"/>
      <c r="IBU10" s="182"/>
      <c r="IBV10" s="182"/>
      <c r="IBW10" s="297"/>
      <c r="IBX10" s="298"/>
      <c r="IBY10" s="298"/>
      <c r="IBZ10" s="298"/>
      <c r="ICA10" s="298"/>
      <c r="ICB10" s="297"/>
      <c r="ICC10" s="182"/>
      <c r="ICD10" s="182"/>
      <c r="ICE10" s="297"/>
      <c r="ICF10" s="298"/>
      <c r="ICG10" s="298"/>
      <c r="ICH10" s="298"/>
      <c r="ICI10" s="298"/>
      <c r="ICJ10" s="297"/>
      <c r="ICK10" s="182"/>
      <c r="ICL10" s="182"/>
      <c r="ICM10" s="297"/>
      <c r="ICN10" s="298"/>
      <c r="ICO10" s="298"/>
      <c r="ICP10" s="298"/>
      <c r="ICQ10" s="298"/>
      <c r="ICR10" s="297"/>
      <c r="ICS10" s="182"/>
      <c r="ICT10" s="182"/>
      <c r="ICU10" s="297"/>
      <c r="ICV10" s="298"/>
      <c r="ICW10" s="298"/>
      <c r="ICX10" s="298"/>
      <c r="ICY10" s="298"/>
      <c r="ICZ10" s="297"/>
      <c r="IDA10" s="182"/>
      <c r="IDB10" s="182"/>
      <c r="IDC10" s="297"/>
      <c r="IDD10" s="298"/>
      <c r="IDE10" s="298"/>
      <c r="IDF10" s="298"/>
      <c r="IDG10" s="298"/>
      <c r="IDH10" s="297"/>
      <c r="IDI10" s="182"/>
      <c r="IDJ10" s="182"/>
      <c r="IDK10" s="297"/>
      <c r="IDL10" s="298"/>
      <c r="IDM10" s="298"/>
      <c r="IDN10" s="298"/>
      <c r="IDO10" s="298"/>
      <c r="IDP10" s="297"/>
      <c r="IDQ10" s="182"/>
      <c r="IDR10" s="182"/>
      <c r="IDS10" s="297"/>
      <c r="IDT10" s="298"/>
      <c r="IDU10" s="298"/>
      <c r="IDV10" s="298"/>
      <c r="IDW10" s="298"/>
      <c r="IDX10" s="297"/>
      <c r="IDY10" s="182"/>
      <c r="IDZ10" s="182"/>
      <c r="IEA10" s="297"/>
      <c r="IEB10" s="298"/>
      <c r="IEC10" s="298"/>
      <c r="IED10" s="298"/>
      <c r="IEE10" s="298"/>
      <c r="IEF10" s="297"/>
      <c r="IEG10" s="182"/>
      <c r="IEH10" s="182"/>
      <c r="IEI10" s="297"/>
      <c r="IEJ10" s="298"/>
      <c r="IEK10" s="298"/>
      <c r="IEL10" s="298"/>
      <c r="IEM10" s="298"/>
      <c r="IEN10" s="297"/>
      <c r="IEO10" s="182"/>
      <c r="IEP10" s="182"/>
      <c r="IEQ10" s="297"/>
      <c r="IER10" s="298"/>
      <c r="IES10" s="298"/>
      <c r="IET10" s="298"/>
      <c r="IEU10" s="298"/>
      <c r="IEV10" s="297"/>
      <c r="IEW10" s="182"/>
      <c r="IEX10" s="182"/>
      <c r="IEY10" s="297"/>
      <c r="IEZ10" s="298"/>
      <c r="IFA10" s="298"/>
      <c r="IFB10" s="298"/>
      <c r="IFC10" s="298"/>
      <c r="IFD10" s="297"/>
      <c r="IFE10" s="182"/>
      <c r="IFF10" s="182"/>
      <c r="IFG10" s="297"/>
      <c r="IFH10" s="298"/>
      <c r="IFI10" s="298"/>
      <c r="IFJ10" s="298"/>
      <c r="IFK10" s="298"/>
      <c r="IFL10" s="297"/>
      <c r="IFM10" s="182"/>
      <c r="IFN10" s="182"/>
      <c r="IFO10" s="297"/>
      <c r="IFP10" s="298"/>
      <c r="IFQ10" s="298"/>
      <c r="IFR10" s="298"/>
      <c r="IFS10" s="298"/>
      <c r="IFT10" s="297"/>
      <c r="IFU10" s="182"/>
      <c r="IFV10" s="182"/>
      <c r="IFW10" s="297"/>
      <c r="IFX10" s="298"/>
      <c r="IFY10" s="298"/>
      <c r="IFZ10" s="298"/>
      <c r="IGA10" s="298"/>
      <c r="IGB10" s="297"/>
      <c r="IGC10" s="182"/>
      <c r="IGD10" s="182"/>
      <c r="IGE10" s="297"/>
      <c r="IGF10" s="298"/>
      <c r="IGG10" s="298"/>
      <c r="IGH10" s="298"/>
      <c r="IGI10" s="298"/>
      <c r="IGJ10" s="297"/>
      <c r="IGK10" s="182"/>
      <c r="IGL10" s="182"/>
      <c r="IGM10" s="297"/>
      <c r="IGN10" s="298"/>
      <c r="IGO10" s="298"/>
      <c r="IGP10" s="298"/>
      <c r="IGQ10" s="298"/>
      <c r="IGR10" s="297"/>
      <c r="IGS10" s="182"/>
      <c r="IGT10" s="182"/>
      <c r="IGU10" s="297"/>
      <c r="IGV10" s="298"/>
      <c r="IGW10" s="298"/>
      <c r="IGX10" s="298"/>
      <c r="IGY10" s="298"/>
      <c r="IGZ10" s="297"/>
      <c r="IHA10" s="182"/>
      <c r="IHB10" s="182"/>
      <c r="IHC10" s="297"/>
      <c r="IHD10" s="298"/>
      <c r="IHE10" s="298"/>
      <c r="IHF10" s="298"/>
      <c r="IHG10" s="298"/>
      <c r="IHH10" s="297"/>
      <c r="IHI10" s="182"/>
      <c r="IHJ10" s="182"/>
      <c r="IHK10" s="297"/>
      <c r="IHL10" s="298"/>
      <c r="IHM10" s="298"/>
      <c r="IHN10" s="298"/>
      <c r="IHO10" s="298"/>
      <c r="IHP10" s="297"/>
      <c r="IHQ10" s="182"/>
      <c r="IHR10" s="182"/>
      <c r="IHS10" s="297"/>
      <c r="IHT10" s="298"/>
      <c r="IHU10" s="298"/>
      <c r="IHV10" s="298"/>
      <c r="IHW10" s="298"/>
      <c r="IHX10" s="297"/>
      <c r="IHY10" s="182"/>
      <c r="IHZ10" s="182"/>
      <c r="IIA10" s="297"/>
      <c r="IIB10" s="298"/>
      <c r="IIC10" s="298"/>
      <c r="IID10" s="298"/>
      <c r="IIE10" s="298"/>
      <c r="IIF10" s="297"/>
      <c r="IIG10" s="182"/>
      <c r="IIH10" s="182"/>
      <c r="III10" s="297"/>
      <c r="IIJ10" s="298"/>
      <c r="IIK10" s="298"/>
      <c r="IIL10" s="298"/>
      <c r="IIM10" s="298"/>
      <c r="IIN10" s="297"/>
      <c r="IIO10" s="182"/>
      <c r="IIP10" s="182"/>
      <c r="IIQ10" s="297"/>
      <c r="IIR10" s="298"/>
      <c r="IIS10" s="298"/>
      <c r="IIT10" s="298"/>
      <c r="IIU10" s="298"/>
      <c r="IIV10" s="297"/>
      <c r="IIW10" s="182"/>
      <c r="IIX10" s="182"/>
      <c r="IIY10" s="297"/>
      <c r="IIZ10" s="298"/>
      <c r="IJA10" s="298"/>
      <c r="IJB10" s="298"/>
      <c r="IJC10" s="298"/>
      <c r="IJD10" s="297"/>
      <c r="IJE10" s="182"/>
      <c r="IJF10" s="182"/>
      <c r="IJG10" s="297"/>
      <c r="IJH10" s="298"/>
      <c r="IJI10" s="298"/>
      <c r="IJJ10" s="298"/>
      <c r="IJK10" s="298"/>
      <c r="IJL10" s="297"/>
      <c r="IJM10" s="182"/>
      <c r="IJN10" s="182"/>
      <c r="IJO10" s="297"/>
      <c r="IJP10" s="298"/>
      <c r="IJQ10" s="298"/>
      <c r="IJR10" s="298"/>
      <c r="IJS10" s="298"/>
      <c r="IJT10" s="297"/>
      <c r="IJU10" s="182"/>
      <c r="IJV10" s="182"/>
      <c r="IJW10" s="297"/>
      <c r="IJX10" s="298"/>
      <c r="IJY10" s="298"/>
      <c r="IJZ10" s="298"/>
      <c r="IKA10" s="298"/>
      <c r="IKB10" s="297"/>
      <c r="IKC10" s="182"/>
      <c r="IKD10" s="182"/>
      <c r="IKE10" s="297"/>
      <c r="IKF10" s="298"/>
      <c r="IKG10" s="298"/>
      <c r="IKH10" s="298"/>
      <c r="IKI10" s="298"/>
      <c r="IKJ10" s="297"/>
      <c r="IKK10" s="182"/>
      <c r="IKL10" s="182"/>
      <c r="IKM10" s="297"/>
      <c r="IKN10" s="298"/>
      <c r="IKO10" s="298"/>
      <c r="IKP10" s="298"/>
      <c r="IKQ10" s="298"/>
      <c r="IKR10" s="297"/>
      <c r="IKS10" s="182"/>
      <c r="IKT10" s="182"/>
      <c r="IKU10" s="297"/>
      <c r="IKV10" s="298"/>
      <c r="IKW10" s="298"/>
      <c r="IKX10" s="298"/>
      <c r="IKY10" s="298"/>
      <c r="IKZ10" s="297"/>
      <c r="ILA10" s="182"/>
      <c r="ILB10" s="182"/>
      <c r="ILC10" s="297"/>
      <c r="ILD10" s="298"/>
      <c r="ILE10" s="298"/>
      <c r="ILF10" s="298"/>
      <c r="ILG10" s="298"/>
      <c r="ILH10" s="297"/>
      <c r="ILI10" s="182"/>
      <c r="ILJ10" s="182"/>
      <c r="ILK10" s="297"/>
      <c r="ILL10" s="298"/>
      <c r="ILM10" s="298"/>
      <c r="ILN10" s="298"/>
      <c r="ILO10" s="298"/>
      <c r="ILP10" s="297"/>
      <c r="ILQ10" s="182"/>
      <c r="ILR10" s="182"/>
      <c r="ILS10" s="297"/>
      <c r="ILT10" s="298"/>
      <c r="ILU10" s="298"/>
      <c r="ILV10" s="298"/>
      <c r="ILW10" s="298"/>
      <c r="ILX10" s="297"/>
      <c r="ILY10" s="182"/>
      <c r="ILZ10" s="182"/>
      <c r="IMA10" s="297"/>
      <c r="IMB10" s="298"/>
      <c r="IMC10" s="298"/>
      <c r="IMD10" s="298"/>
      <c r="IME10" s="298"/>
      <c r="IMF10" s="297"/>
      <c r="IMG10" s="182"/>
      <c r="IMH10" s="182"/>
      <c r="IMI10" s="297"/>
      <c r="IMJ10" s="298"/>
      <c r="IMK10" s="298"/>
      <c r="IML10" s="298"/>
      <c r="IMM10" s="298"/>
      <c r="IMN10" s="297"/>
      <c r="IMO10" s="182"/>
      <c r="IMP10" s="182"/>
      <c r="IMQ10" s="297"/>
      <c r="IMR10" s="298"/>
      <c r="IMS10" s="298"/>
      <c r="IMT10" s="298"/>
      <c r="IMU10" s="298"/>
      <c r="IMV10" s="297"/>
      <c r="IMW10" s="182"/>
      <c r="IMX10" s="182"/>
      <c r="IMY10" s="297"/>
      <c r="IMZ10" s="298"/>
      <c r="INA10" s="298"/>
      <c r="INB10" s="298"/>
      <c r="INC10" s="298"/>
      <c r="IND10" s="297"/>
      <c r="INE10" s="182"/>
      <c r="INF10" s="182"/>
      <c r="ING10" s="297"/>
      <c r="INH10" s="298"/>
      <c r="INI10" s="298"/>
      <c r="INJ10" s="298"/>
      <c r="INK10" s="298"/>
      <c r="INL10" s="297"/>
      <c r="INM10" s="182"/>
      <c r="INN10" s="182"/>
      <c r="INO10" s="297"/>
      <c r="INP10" s="298"/>
      <c r="INQ10" s="298"/>
      <c r="INR10" s="298"/>
      <c r="INS10" s="298"/>
      <c r="INT10" s="297"/>
      <c r="INU10" s="182"/>
      <c r="INV10" s="182"/>
      <c r="INW10" s="297"/>
      <c r="INX10" s="298"/>
      <c r="INY10" s="298"/>
      <c r="INZ10" s="298"/>
      <c r="IOA10" s="298"/>
      <c r="IOB10" s="297"/>
      <c r="IOC10" s="182"/>
      <c r="IOD10" s="182"/>
      <c r="IOE10" s="297"/>
      <c r="IOF10" s="298"/>
      <c r="IOG10" s="298"/>
      <c r="IOH10" s="298"/>
      <c r="IOI10" s="298"/>
      <c r="IOJ10" s="297"/>
      <c r="IOK10" s="182"/>
      <c r="IOL10" s="182"/>
      <c r="IOM10" s="297"/>
      <c r="ION10" s="298"/>
      <c r="IOO10" s="298"/>
      <c r="IOP10" s="298"/>
      <c r="IOQ10" s="298"/>
      <c r="IOR10" s="297"/>
      <c r="IOS10" s="182"/>
      <c r="IOT10" s="182"/>
      <c r="IOU10" s="297"/>
      <c r="IOV10" s="298"/>
      <c r="IOW10" s="298"/>
      <c r="IOX10" s="298"/>
      <c r="IOY10" s="298"/>
      <c r="IOZ10" s="297"/>
      <c r="IPA10" s="182"/>
      <c r="IPB10" s="182"/>
      <c r="IPC10" s="297"/>
      <c r="IPD10" s="298"/>
      <c r="IPE10" s="298"/>
      <c r="IPF10" s="298"/>
      <c r="IPG10" s="298"/>
      <c r="IPH10" s="297"/>
      <c r="IPI10" s="182"/>
      <c r="IPJ10" s="182"/>
      <c r="IPK10" s="297"/>
      <c r="IPL10" s="298"/>
      <c r="IPM10" s="298"/>
      <c r="IPN10" s="298"/>
      <c r="IPO10" s="298"/>
      <c r="IPP10" s="297"/>
      <c r="IPQ10" s="182"/>
      <c r="IPR10" s="182"/>
      <c r="IPS10" s="297"/>
      <c r="IPT10" s="298"/>
      <c r="IPU10" s="298"/>
      <c r="IPV10" s="298"/>
      <c r="IPW10" s="298"/>
      <c r="IPX10" s="297"/>
      <c r="IPY10" s="182"/>
      <c r="IPZ10" s="182"/>
      <c r="IQA10" s="297"/>
      <c r="IQB10" s="298"/>
      <c r="IQC10" s="298"/>
      <c r="IQD10" s="298"/>
      <c r="IQE10" s="298"/>
      <c r="IQF10" s="297"/>
      <c r="IQG10" s="182"/>
      <c r="IQH10" s="182"/>
      <c r="IQI10" s="297"/>
      <c r="IQJ10" s="298"/>
      <c r="IQK10" s="298"/>
      <c r="IQL10" s="298"/>
      <c r="IQM10" s="298"/>
      <c r="IQN10" s="297"/>
      <c r="IQO10" s="182"/>
      <c r="IQP10" s="182"/>
      <c r="IQQ10" s="297"/>
      <c r="IQR10" s="298"/>
      <c r="IQS10" s="298"/>
      <c r="IQT10" s="298"/>
      <c r="IQU10" s="298"/>
      <c r="IQV10" s="297"/>
      <c r="IQW10" s="182"/>
      <c r="IQX10" s="182"/>
      <c r="IQY10" s="297"/>
      <c r="IQZ10" s="298"/>
      <c r="IRA10" s="298"/>
      <c r="IRB10" s="298"/>
      <c r="IRC10" s="298"/>
      <c r="IRD10" s="297"/>
      <c r="IRE10" s="182"/>
      <c r="IRF10" s="182"/>
      <c r="IRG10" s="297"/>
      <c r="IRH10" s="298"/>
      <c r="IRI10" s="298"/>
      <c r="IRJ10" s="298"/>
      <c r="IRK10" s="298"/>
      <c r="IRL10" s="297"/>
      <c r="IRM10" s="182"/>
      <c r="IRN10" s="182"/>
      <c r="IRO10" s="297"/>
      <c r="IRP10" s="298"/>
      <c r="IRQ10" s="298"/>
      <c r="IRR10" s="298"/>
      <c r="IRS10" s="298"/>
      <c r="IRT10" s="297"/>
      <c r="IRU10" s="182"/>
      <c r="IRV10" s="182"/>
      <c r="IRW10" s="297"/>
      <c r="IRX10" s="298"/>
      <c r="IRY10" s="298"/>
      <c r="IRZ10" s="298"/>
      <c r="ISA10" s="298"/>
      <c r="ISB10" s="297"/>
      <c r="ISC10" s="182"/>
      <c r="ISD10" s="182"/>
      <c r="ISE10" s="297"/>
      <c r="ISF10" s="298"/>
      <c r="ISG10" s="298"/>
      <c r="ISH10" s="298"/>
      <c r="ISI10" s="298"/>
      <c r="ISJ10" s="297"/>
      <c r="ISK10" s="182"/>
      <c r="ISL10" s="182"/>
      <c r="ISM10" s="297"/>
      <c r="ISN10" s="298"/>
      <c r="ISO10" s="298"/>
      <c r="ISP10" s="298"/>
      <c r="ISQ10" s="298"/>
      <c r="ISR10" s="297"/>
      <c r="ISS10" s="182"/>
      <c r="IST10" s="182"/>
      <c r="ISU10" s="297"/>
      <c r="ISV10" s="298"/>
      <c r="ISW10" s="298"/>
      <c r="ISX10" s="298"/>
      <c r="ISY10" s="298"/>
      <c r="ISZ10" s="297"/>
      <c r="ITA10" s="182"/>
      <c r="ITB10" s="182"/>
      <c r="ITC10" s="297"/>
      <c r="ITD10" s="298"/>
      <c r="ITE10" s="298"/>
      <c r="ITF10" s="298"/>
      <c r="ITG10" s="298"/>
      <c r="ITH10" s="297"/>
      <c r="ITI10" s="182"/>
      <c r="ITJ10" s="182"/>
      <c r="ITK10" s="297"/>
      <c r="ITL10" s="298"/>
      <c r="ITM10" s="298"/>
      <c r="ITN10" s="298"/>
      <c r="ITO10" s="298"/>
      <c r="ITP10" s="297"/>
      <c r="ITQ10" s="182"/>
      <c r="ITR10" s="182"/>
      <c r="ITS10" s="297"/>
      <c r="ITT10" s="298"/>
      <c r="ITU10" s="298"/>
      <c r="ITV10" s="298"/>
      <c r="ITW10" s="298"/>
      <c r="ITX10" s="297"/>
      <c r="ITY10" s="182"/>
      <c r="ITZ10" s="182"/>
      <c r="IUA10" s="297"/>
      <c r="IUB10" s="298"/>
      <c r="IUC10" s="298"/>
      <c r="IUD10" s="298"/>
      <c r="IUE10" s="298"/>
      <c r="IUF10" s="297"/>
      <c r="IUG10" s="182"/>
      <c r="IUH10" s="182"/>
      <c r="IUI10" s="297"/>
      <c r="IUJ10" s="298"/>
      <c r="IUK10" s="298"/>
      <c r="IUL10" s="298"/>
      <c r="IUM10" s="298"/>
      <c r="IUN10" s="297"/>
      <c r="IUO10" s="182"/>
      <c r="IUP10" s="182"/>
      <c r="IUQ10" s="297"/>
      <c r="IUR10" s="298"/>
      <c r="IUS10" s="298"/>
      <c r="IUT10" s="298"/>
      <c r="IUU10" s="298"/>
      <c r="IUV10" s="297"/>
      <c r="IUW10" s="182"/>
      <c r="IUX10" s="182"/>
      <c r="IUY10" s="297"/>
      <c r="IUZ10" s="298"/>
      <c r="IVA10" s="298"/>
      <c r="IVB10" s="298"/>
      <c r="IVC10" s="298"/>
      <c r="IVD10" s="297"/>
      <c r="IVE10" s="182"/>
      <c r="IVF10" s="182"/>
      <c r="IVG10" s="297"/>
      <c r="IVH10" s="298"/>
      <c r="IVI10" s="298"/>
      <c r="IVJ10" s="298"/>
      <c r="IVK10" s="298"/>
      <c r="IVL10" s="297"/>
      <c r="IVM10" s="182"/>
      <c r="IVN10" s="182"/>
      <c r="IVO10" s="297"/>
      <c r="IVP10" s="298"/>
      <c r="IVQ10" s="298"/>
      <c r="IVR10" s="298"/>
      <c r="IVS10" s="298"/>
      <c r="IVT10" s="297"/>
      <c r="IVU10" s="182"/>
      <c r="IVV10" s="182"/>
      <c r="IVW10" s="297"/>
      <c r="IVX10" s="298"/>
      <c r="IVY10" s="298"/>
      <c r="IVZ10" s="298"/>
      <c r="IWA10" s="298"/>
      <c r="IWB10" s="297"/>
      <c r="IWC10" s="182"/>
      <c r="IWD10" s="182"/>
      <c r="IWE10" s="297"/>
      <c r="IWF10" s="298"/>
      <c r="IWG10" s="298"/>
      <c r="IWH10" s="298"/>
      <c r="IWI10" s="298"/>
      <c r="IWJ10" s="297"/>
      <c r="IWK10" s="182"/>
      <c r="IWL10" s="182"/>
      <c r="IWM10" s="297"/>
      <c r="IWN10" s="298"/>
      <c r="IWO10" s="298"/>
      <c r="IWP10" s="298"/>
      <c r="IWQ10" s="298"/>
      <c r="IWR10" s="297"/>
      <c r="IWS10" s="182"/>
      <c r="IWT10" s="182"/>
      <c r="IWU10" s="297"/>
      <c r="IWV10" s="298"/>
      <c r="IWW10" s="298"/>
      <c r="IWX10" s="298"/>
      <c r="IWY10" s="298"/>
      <c r="IWZ10" s="297"/>
      <c r="IXA10" s="182"/>
      <c r="IXB10" s="182"/>
      <c r="IXC10" s="297"/>
      <c r="IXD10" s="298"/>
      <c r="IXE10" s="298"/>
      <c r="IXF10" s="298"/>
      <c r="IXG10" s="298"/>
      <c r="IXH10" s="297"/>
      <c r="IXI10" s="182"/>
      <c r="IXJ10" s="182"/>
      <c r="IXK10" s="297"/>
      <c r="IXL10" s="298"/>
      <c r="IXM10" s="298"/>
      <c r="IXN10" s="298"/>
      <c r="IXO10" s="298"/>
      <c r="IXP10" s="297"/>
      <c r="IXQ10" s="182"/>
      <c r="IXR10" s="182"/>
      <c r="IXS10" s="297"/>
      <c r="IXT10" s="298"/>
      <c r="IXU10" s="298"/>
      <c r="IXV10" s="298"/>
      <c r="IXW10" s="298"/>
      <c r="IXX10" s="297"/>
      <c r="IXY10" s="182"/>
      <c r="IXZ10" s="182"/>
      <c r="IYA10" s="297"/>
      <c r="IYB10" s="298"/>
      <c r="IYC10" s="298"/>
      <c r="IYD10" s="298"/>
      <c r="IYE10" s="298"/>
      <c r="IYF10" s="297"/>
      <c r="IYG10" s="182"/>
      <c r="IYH10" s="182"/>
      <c r="IYI10" s="297"/>
      <c r="IYJ10" s="298"/>
      <c r="IYK10" s="298"/>
      <c r="IYL10" s="298"/>
      <c r="IYM10" s="298"/>
      <c r="IYN10" s="297"/>
      <c r="IYO10" s="182"/>
      <c r="IYP10" s="182"/>
      <c r="IYQ10" s="297"/>
      <c r="IYR10" s="298"/>
      <c r="IYS10" s="298"/>
      <c r="IYT10" s="298"/>
      <c r="IYU10" s="298"/>
      <c r="IYV10" s="297"/>
      <c r="IYW10" s="182"/>
      <c r="IYX10" s="182"/>
      <c r="IYY10" s="297"/>
      <c r="IYZ10" s="298"/>
      <c r="IZA10" s="298"/>
      <c r="IZB10" s="298"/>
      <c r="IZC10" s="298"/>
      <c r="IZD10" s="297"/>
      <c r="IZE10" s="182"/>
      <c r="IZF10" s="182"/>
      <c r="IZG10" s="297"/>
      <c r="IZH10" s="298"/>
      <c r="IZI10" s="298"/>
      <c r="IZJ10" s="298"/>
      <c r="IZK10" s="298"/>
      <c r="IZL10" s="297"/>
      <c r="IZM10" s="182"/>
      <c r="IZN10" s="182"/>
      <c r="IZO10" s="297"/>
      <c r="IZP10" s="298"/>
      <c r="IZQ10" s="298"/>
      <c r="IZR10" s="298"/>
      <c r="IZS10" s="298"/>
      <c r="IZT10" s="297"/>
      <c r="IZU10" s="182"/>
      <c r="IZV10" s="182"/>
      <c r="IZW10" s="297"/>
      <c r="IZX10" s="298"/>
      <c r="IZY10" s="298"/>
      <c r="IZZ10" s="298"/>
      <c r="JAA10" s="298"/>
      <c r="JAB10" s="297"/>
      <c r="JAC10" s="182"/>
      <c r="JAD10" s="182"/>
      <c r="JAE10" s="297"/>
      <c r="JAF10" s="298"/>
      <c r="JAG10" s="298"/>
      <c r="JAH10" s="298"/>
      <c r="JAI10" s="298"/>
      <c r="JAJ10" s="297"/>
      <c r="JAK10" s="182"/>
      <c r="JAL10" s="182"/>
      <c r="JAM10" s="297"/>
      <c r="JAN10" s="298"/>
      <c r="JAO10" s="298"/>
      <c r="JAP10" s="298"/>
      <c r="JAQ10" s="298"/>
      <c r="JAR10" s="297"/>
      <c r="JAS10" s="182"/>
      <c r="JAT10" s="182"/>
      <c r="JAU10" s="297"/>
      <c r="JAV10" s="298"/>
      <c r="JAW10" s="298"/>
      <c r="JAX10" s="298"/>
      <c r="JAY10" s="298"/>
      <c r="JAZ10" s="297"/>
      <c r="JBA10" s="182"/>
      <c r="JBB10" s="182"/>
      <c r="JBC10" s="297"/>
      <c r="JBD10" s="298"/>
      <c r="JBE10" s="298"/>
      <c r="JBF10" s="298"/>
      <c r="JBG10" s="298"/>
      <c r="JBH10" s="297"/>
      <c r="JBI10" s="182"/>
      <c r="JBJ10" s="182"/>
      <c r="JBK10" s="297"/>
      <c r="JBL10" s="298"/>
      <c r="JBM10" s="298"/>
      <c r="JBN10" s="298"/>
      <c r="JBO10" s="298"/>
      <c r="JBP10" s="297"/>
      <c r="JBQ10" s="182"/>
      <c r="JBR10" s="182"/>
      <c r="JBS10" s="297"/>
      <c r="JBT10" s="298"/>
      <c r="JBU10" s="298"/>
      <c r="JBV10" s="298"/>
      <c r="JBW10" s="298"/>
      <c r="JBX10" s="297"/>
      <c r="JBY10" s="182"/>
      <c r="JBZ10" s="182"/>
      <c r="JCA10" s="297"/>
      <c r="JCB10" s="298"/>
      <c r="JCC10" s="298"/>
      <c r="JCD10" s="298"/>
      <c r="JCE10" s="298"/>
      <c r="JCF10" s="297"/>
      <c r="JCG10" s="182"/>
      <c r="JCH10" s="182"/>
      <c r="JCI10" s="297"/>
      <c r="JCJ10" s="298"/>
      <c r="JCK10" s="298"/>
      <c r="JCL10" s="298"/>
      <c r="JCM10" s="298"/>
      <c r="JCN10" s="297"/>
      <c r="JCO10" s="182"/>
      <c r="JCP10" s="182"/>
      <c r="JCQ10" s="297"/>
      <c r="JCR10" s="298"/>
      <c r="JCS10" s="298"/>
      <c r="JCT10" s="298"/>
      <c r="JCU10" s="298"/>
      <c r="JCV10" s="297"/>
      <c r="JCW10" s="182"/>
      <c r="JCX10" s="182"/>
      <c r="JCY10" s="297"/>
      <c r="JCZ10" s="298"/>
      <c r="JDA10" s="298"/>
      <c r="JDB10" s="298"/>
      <c r="JDC10" s="298"/>
      <c r="JDD10" s="297"/>
      <c r="JDE10" s="182"/>
      <c r="JDF10" s="182"/>
      <c r="JDG10" s="297"/>
      <c r="JDH10" s="298"/>
      <c r="JDI10" s="298"/>
      <c r="JDJ10" s="298"/>
      <c r="JDK10" s="298"/>
      <c r="JDL10" s="297"/>
      <c r="JDM10" s="182"/>
      <c r="JDN10" s="182"/>
      <c r="JDO10" s="297"/>
      <c r="JDP10" s="298"/>
      <c r="JDQ10" s="298"/>
      <c r="JDR10" s="298"/>
      <c r="JDS10" s="298"/>
      <c r="JDT10" s="297"/>
      <c r="JDU10" s="182"/>
      <c r="JDV10" s="182"/>
      <c r="JDW10" s="297"/>
      <c r="JDX10" s="298"/>
      <c r="JDY10" s="298"/>
      <c r="JDZ10" s="298"/>
      <c r="JEA10" s="298"/>
      <c r="JEB10" s="297"/>
      <c r="JEC10" s="182"/>
      <c r="JED10" s="182"/>
      <c r="JEE10" s="297"/>
      <c r="JEF10" s="298"/>
      <c r="JEG10" s="298"/>
      <c r="JEH10" s="298"/>
      <c r="JEI10" s="298"/>
      <c r="JEJ10" s="297"/>
      <c r="JEK10" s="182"/>
      <c r="JEL10" s="182"/>
      <c r="JEM10" s="297"/>
      <c r="JEN10" s="298"/>
      <c r="JEO10" s="298"/>
      <c r="JEP10" s="298"/>
      <c r="JEQ10" s="298"/>
      <c r="JER10" s="297"/>
      <c r="JES10" s="182"/>
      <c r="JET10" s="182"/>
      <c r="JEU10" s="297"/>
      <c r="JEV10" s="298"/>
      <c r="JEW10" s="298"/>
      <c r="JEX10" s="298"/>
      <c r="JEY10" s="298"/>
      <c r="JEZ10" s="297"/>
      <c r="JFA10" s="182"/>
      <c r="JFB10" s="182"/>
      <c r="JFC10" s="297"/>
      <c r="JFD10" s="298"/>
      <c r="JFE10" s="298"/>
      <c r="JFF10" s="298"/>
      <c r="JFG10" s="298"/>
      <c r="JFH10" s="297"/>
      <c r="JFI10" s="182"/>
      <c r="JFJ10" s="182"/>
      <c r="JFK10" s="297"/>
      <c r="JFL10" s="298"/>
      <c r="JFM10" s="298"/>
      <c r="JFN10" s="298"/>
      <c r="JFO10" s="298"/>
      <c r="JFP10" s="297"/>
      <c r="JFQ10" s="182"/>
      <c r="JFR10" s="182"/>
      <c r="JFS10" s="297"/>
      <c r="JFT10" s="298"/>
      <c r="JFU10" s="298"/>
      <c r="JFV10" s="298"/>
      <c r="JFW10" s="298"/>
      <c r="JFX10" s="297"/>
      <c r="JFY10" s="182"/>
      <c r="JFZ10" s="182"/>
      <c r="JGA10" s="297"/>
      <c r="JGB10" s="298"/>
      <c r="JGC10" s="298"/>
      <c r="JGD10" s="298"/>
      <c r="JGE10" s="298"/>
      <c r="JGF10" s="297"/>
      <c r="JGG10" s="182"/>
      <c r="JGH10" s="182"/>
      <c r="JGI10" s="297"/>
      <c r="JGJ10" s="298"/>
      <c r="JGK10" s="298"/>
      <c r="JGL10" s="298"/>
      <c r="JGM10" s="298"/>
      <c r="JGN10" s="297"/>
      <c r="JGO10" s="182"/>
      <c r="JGP10" s="182"/>
      <c r="JGQ10" s="297"/>
      <c r="JGR10" s="298"/>
      <c r="JGS10" s="298"/>
      <c r="JGT10" s="298"/>
      <c r="JGU10" s="298"/>
      <c r="JGV10" s="297"/>
      <c r="JGW10" s="182"/>
      <c r="JGX10" s="182"/>
      <c r="JGY10" s="297"/>
      <c r="JGZ10" s="298"/>
      <c r="JHA10" s="298"/>
      <c r="JHB10" s="298"/>
      <c r="JHC10" s="298"/>
      <c r="JHD10" s="297"/>
      <c r="JHE10" s="182"/>
      <c r="JHF10" s="182"/>
      <c r="JHG10" s="297"/>
      <c r="JHH10" s="298"/>
      <c r="JHI10" s="298"/>
      <c r="JHJ10" s="298"/>
      <c r="JHK10" s="298"/>
      <c r="JHL10" s="297"/>
      <c r="JHM10" s="182"/>
      <c r="JHN10" s="182"/>
      <c r="JHO10" s="297"/>
      <c r="JHP10" s="298"/>
      <c r="JHQ10" s="298"/>
      <c r="JHR10" s="298"/>
      <c r="JHS10" s="298"/>
      <c r="JHT10" s="297"/>
      <c r="JHU10" s="182"/>
      <c r="JHV10" s="182"/>
      <c r="JHW10" s="297"/>
      <c r="JHX10" s="298"/>
      <c r="JHY10" s="298"/>
      <c r="JHZ10" s="298"/>
      <c r="JIA10" s="298"/>
      <c r="JIB10" s="297"/>
      <c r="JIC10" s="182"/>
      <c r="JID10" s="182"/>
      <c r="JIE10" s="297"/>
      <c r="JIF10" s="298"/>
      <c r="JIG10" s="298"/>
      <c r="JIH10" s="298"/>
      <c r="JII10" s="298"/>
      <c r="JIJ10" s="297"/>
      <c r="JIK10" s="182"/>
      <c r="JIL10" s="182"/>
      <c r="JIM10" s="297"/>
      <c r="JIN10" s="298"/>
      <c r="JIO10" s="298"/>
      <c r="JIP10" s="298"/>
      <c r="JIQ10" s="298"/>
      <c r="JIR10" s="297"/>
      <c r="JIS10" s="182"/>
      <c r="JIT10" s="182"/>
      <c r="JIU10" s="297"/>
      <c r="JIV10" s="298"/>
      <c r="JIW10" s="298"/>
      <c r="JIX10" s="298"/>
      <c r="JIY10" s="298"/>
      <c r="JIZ10" s="297"/>
      <c r="JJA10" s="182"/>
      <c r="JJB10" s="182"/>
      <c r="JJC10" s="297"/>
      <c r="JJD10" s="298"/>
      <c r="JJE10" s="298"/>
      <c r="JJF10" s="298"/>
      <c r="JJG10" s="298"/>
      <c r="JJH10" s="297"/>
      <c r="JJI10" s="182"/>
      <c r="JJJ10" s="182"/>
      <c r="JJK10" s="297"/>
      <c r="JJL10" s="298"/>
      <c r="JJM10" s="298"/>
      <c r="JJN10" s="298"/>
      <c r="JJO10" s="298"/>
      <c r="JJP10" s="297"/>
      <c r="JJQ10" s="182"/>
      <c r="JJR10" s="182"/>
      <c r="JJS10" s="297"/>
      <c r="JJT10" s="298"/>
      <c r="JJU10" s="298"/>
      <c r="JJV10" s="298"/>
      <c r="JJW10" s="298"/>
      <c r="JJX10" s="297"/>
      <c r="JJY10" s="182"/>
      <c r="JJZ10" s="182"/>
      <c r="JKA10" s="297"/>
      <c r="JKB10" s="298"/>
      <c r="JKC10" s="298"/>
      <c r="JKD10" s="298"/>
      <c r="JKE10" s="298"/>
      <c r="JKF10" s="297"/>
      <c r="JKG10" s="182"/>
      <c r="JKH10" s="182"/>
      <c r="JKI10" s="297"/>
      <c r="JKJ10" s="298"/>
      <c r="JKK10" s="298"/>
      <c r="JKL10" s="298"/>
      <c r="JKM10" s="298"/>
      <c r="JKN10" s="297"/>
      <c r="JKO10" s="182"/>
      <c r="JKP10" s="182"/>
      <c r="JKQ10" s="297"/>
      <c r="JKR10" s="298"/>
      <c r="JKS10" s="298"/>
      <c r="JKT10" s="298"/>
      <c r="JKU10" s="298"/>
      <c r="JKV10" s="297"/>
      <c r="JKW10" s="182"/>
      <c r="JKX10" s="182"/>
      <c r="JKY10" s="297"/>
      <c r="JKZ10" s="298"/>
      <c r="JLA10" s="298"/>
      <c r="JLB10" s="298"/>
      <c r="JLC10" s="298"/>
      <c r="JLD10" s="297"/>
      <c r="JLE10" s="182"/>
      <c r="JLF10" s="182"/>
      <c r="JLG10" s="297"/>
      <c r="JLH10" s="298"/>
      <c r="JLI10" s="298"/>
      <c r="JLJ10" s="298"/>
      <c r="JLK10" s="298"/>
      <c r="JLL10" s="297"/>
      <c r="JLM10" s="182"/>
      <c r="JLN10" s="182"/>
      <c r="JLO10" s="297"/>
      <c r="JLP10" s="298"/>
      <c r="JLQ10" s="298"/>
      <c r="JLR10" s="298"/>
      <c r="JLS10" s="298"/>
      <c r="JLT10" s="297"/>
      <c r="JLU10" s="182"/>
      <c r="JLV10" s="182"/>
      <c r="JLW10" s="297"/>
      <c r="JLX10" s="298"/>
      <c r="JLY10" s="298"/>
      <c r="JLZ10" s="298"/>
      <c r="JMA10" s="298"/>
      <c r="JMB10" s="297"/>
      <c r="JMC10" s="182"/>
      <c r="JMD10" s="182"/>
      <c r="JME10" s="297"/>
      <c r="JMF10" s="298"/>
      <c r="JMG10" s="298"/>
      <c r="JMH10" s="298"/>
      <c r="JMI10" s="298"/>
      <c r="JMJ10" s="297"/>
      <c r="JMK10" s="182"/>
      <c r="JML10" s="182"/>
      <c r="JMM10" s="297"/>
      <c r="JMN10" s="298"/>
      <c r="JMO10" s="298"/>
      <c r="JMP10" s="298"/>
      <c r="JMQ10" s="298"/>
      <c r="JMR10" s="297"/>
      <c r="JMS10" s="182"/>
      <c r="JMT10" s="182"/>
      <c r="JMU10" s="297"/>
      <c r="JMV10" s="298"/>
      <c r="JMW10" s="298"/>
      <c r="JMX10" s="298"/>
      <c r="JMY10" s="298"/>
      <c r="JMZ10" s="297"/>
      <c r="JNA10" s="182"/>
      <c r="JNB10" s="182"/>
      <c r="JNC10" s="297"/>
      <c r="JND10" s="298"/>
      <c r="JNE10" s="298"/>
      <c r="JNF10" s="298"/>
      <c r="JNG10" s="298"/>
      <c r="JNH10" s="297"/>
      <c r="JNI10" s="182"/>
      <c r="JNJ10" s="182"/>
      <c r="JNK10" s="297"/>
      <c r="JNL10" s="298"/>
      <c r="JNM10" s="298"/>
      <c r="JNN10" s="298"/>
      <c r="JNO10" s="298"/>
      <c r="JNP10" s="297"/>
      <c r="JNQ10" s="182"/>
      <c r="JNR10" s="182"/>
      <c r="JNS10" s="297"/>
      <c r="JNT10" s="298"/>
      <c r="JNU10" s="298"/>
      <c r="JNV10" s="298"/>
      <c r="JNW10" s="298"/>
      <c r="JNX10" s="297"/>
      <c r="JNY10" s="182"/>
      <c r="JNZ10" s="182"/>
      <c r="JOA10" s="297"/>
      <c r="JOB10" s="298"/>
      <c r="JOC10" s="298"/>
      <c r="JOD10" s="298"/>
      <c r="JOE10" s="298"/>
      <c r="JOF10" s="297"/>
      <c r="JOG10" s="182"/>
      <c r="JOH10" s="182"/>
      <c r="JOI10" s="297"/>
      <c r="JOJ10" s="298"/>
      <c r="JOK10" s="298"/>
      <c r="JOL10" s="298"/>
      <c r="JOM10" s="298"/>
      <c r="JON10" s="297"/>
      <c r="JOO10" s="182"/>
      <c r="JOP10" s="182"/>
      <c r="JOQ10" s="297"/>
      <c r="JOR10" s="298"/>
      <c r="JOS10" s="298"/>
      <c r="JOT10" s="298"/>
      <c r="JOU10" s="298"/>
      <c r="JOV10" s="297"/>
      <c r="JOW10" s="182"/>
      <c r="JOX10" s="182"/>
      <c r="JOY10" s="297"/>
      <c r="JOZ10" s="298"/>
      <c r="JPA10" s="298"/>
      <c r="JPB10" s="298"/>
      <c r="JPC10" s="298"/>
      <c r="JPD10" s="297"/>
      <c r="JPE10" s="182"/>
      <c r="JPF10" s="182"/>
      <c r="JPG10" s="297"/>
      <c r="JPH10" s="298"/>
      <c r="JPI10" s="298"/>
      <c r="JPJ10" s="298"/>
      <c r="JPK10" s="298"/>
      <c r="JPL10" s="297"/>
      <c r="JPM10" s="182"/>
      <c r="JPN10" s="182"/>
      <c r="JPO10" s="297"/>
      <c r="JPP10" s="298"/>
      <c r="JPQ10" s="298"/>
      <c r="JPR10" s="298"/>
      <c r="JPS10" s="298"/>
      <c r="JPT10" s="297"/>
      <c r="JPU10" s="182"/>
      <c r="JPV10" s="182"/>
      <c r="JPW10" s="297"/>
      <c r="JPX10" s="298"/>
      <c r="JPY10" s="298"/>
      <c r="JPZ10" s="298"/>
      <c r="JQA10" s="298"/>
      <c r="JQB10" s="297"/>
      <c r="JQC10" s="182"/>
      <c r="JQD10" s="182"/>
      <c r="JQE10" s="297"/>
      <c r="JQF10" s="298"/>
      <c r="JQG10" s="298"/>
      <c r="JQH10" s="298"/>
      <c r="JQI10" s="298"/>
      <c r="JQJ10" s="297"/>
      <c r="JQK10" s="182"/>
      <c r="JQL10" s="182"/>
      <c r="JQM10" s="297"/>
      <c r="JQN10" s="298"/>
      <c r="JQO10" s="298"/>
      <c r="JQP10" s="298"/>
      <c r="JQQ10" s="298"/>
      <c r="JQR10" s="297"/>
      <c r="JQS10" s="182"/>
      <c r="JQT10" s="182"/>
      <c r="JQU10" s="297"/>
      <c r="JQV10" s="298"/>
      <c r="JQW10" s="298"/>
      <c r="JQX10" s="298"/>
      <c r="JQY10" s="298"/>
      <c r="JQZ10" s="297"/>
      <c r="JRA10" s="182"/>
      <c r="JRB10" s="182"/>
      <c r="JRC10" s="297"/>
      <c r="JRD10" s="298"/>
      <c r="JRE10" s="298"/>
      <c r="JRF10" s="298"/>
      <c r="JRG10" s="298"/>
      <c r="JRH10" s="297"/>
      <c r="JRI10" s="182"/>
      <c r="JRJ10" s="182"/>
      <c r="JRK10" s="297"/>
      <c r="JRL10" s="298"/>
      <c r="JRM10" s="298"/>
      <c r="JRN10" s="298"/>
      <c r="JRO10" s="298"/>
      <c r="JRP10" s="297"/>
      <c r="JRQ10" s="182"/>
      <c r="JRR10" s="182"/>
      <c r="JRS10" s="297"/>
      <c r="JRT10" s="298"/>
      <c r="JRU10" s="298"/>
      <c r="JRV10" s="298"/>
      <c r="JRW10" s="298"/>
      <c r="JRX10" s="297"/>
      <c r="JRY10" s="182"/>
      <c r="JRZ10" s="182"/>
      <c r="JSA10" s="297"/>
      <c r="JSB10" s="298"/>
      <c r="JSC10" s="298"/>
      <c r="JSD10" s="298"/>
      <c r="JSE10" s="298"/>
      <c r="JSF10" s="297"/>
      <c r="JSG10" s="182"/>
      <c r="JSH10" s="182"/>
      <c r="JSI10" s="297"/>
      <c r="JSJ10" s="298"/>
      <c r="JSK10" s="298"/>
      <c r="JSL10" s="298"/>
      <c r="JSM10" s="298"/>
      <c r="JSN10" s="297"/>
      <c r="JSO10" s="182"/>
      <c r="JSP10" s="182"/>
      <c r="JSQ10" s="297"/>
      <c r="JSR10" s="298"/>
      <c r="JSS10" s="298"/>
      <c r="JST10" s="298"/>
      <c r="JSU10" s="298"/>
      <c r="JSV10" s="297"/>
      <c r="JSW10" s="182"/>
      <c r="JSX10" s="182"/>
      <c r="JSY10" s="297"/>
      <c r="JSZ10" s="298"/>
      <c r="JTA10" s="298"/>
      <c r="JTB10" s="298"/>
      <c r="JTC10" s="298"/>
      <c r="JTD10" s="297"/>
      <c r="JTE10" s="182"/>
      <c r="JTF10" s="182"/>
      <c r="JTG10" s="297"/>
      <c r="JTH10" s="298"/>
      <c r="JTI10" s="298"/>
      <c r="JTJ10" s="298"/>
      <c r="JTK10" s="298"/>
      <c r="JTL10" s="297"/>
      <c r="JTM10" s="182"/>
      <c r="JTN10" s="182"/>
      <c r="JTO10" s="297"/>
      <c r="JTP10" s="298"/>
      <c r="JTQ10" s="298"/>
      <c r="JTR10" s="298"/>
      <c r="JTS10" s="298"/>
      <c r="JTT10" s="297"/>
      <c r="JTU10" s="182"/>
      <c r="JTV10" s="182"/>
      <c r="JTW10" s="297"/>
      <c r="JTX10" s="298"/>
      <c r="JTY10" s="298"/>
      <c r="JTZ10" s="298"/>
      <c r="JUA10" s="298"/>
      <c r="JUB10" s="297"/>
      <c r="JUC10" s="182"/>
      <c r="JUD10" s="182"/>
      <c r="JUE10" s="297"/>
      <c r="JUF10" s="298"/>
      <c r="JUG10" s="298"/>
      <c r="JUH10" s="298"/>
      <c r="JUI10" s="298"/>
      <c r="JUJ10" s="297"/>
      <c r="JUK10" s="182"/>
      <c r="JUL10" s="182"/>
      <c r="JUM10" s="297"/>
      <c r="JUN10" s="298"/>
      <c r="JUO10" s="298"/>
      <c r="JUP10" s="298"/>
      <c r="JUQ10" s="298"/>
      <c r="JUR10" s="297"/>
      <c r="JUS10" s="182"/>
      <c r="JUT10" s="182"/>
      <c r="JUU10" s="297"/>
      <c r="JUV10" s="298"/>
      <c r="JUW10" s="298"/>
      <c r="JUX10" s="298"/>
      <c r="JUY10" s="298"/>
      <c r="JUZ10" s="297"/>
      <c r="JVA10" s="182"/>
      <c r="JVB10" s="182"/>
      <c r="JVC10" s="297"/>
      <c r="JVD10" s="298"/>
      <c r="JVE10" s="298"/>
      <c r="JVF10" s="298"/>
      <c r="JVG10" s="298"/>
      <c r="JVH10" s="297"/>
      <c r="JVI10" s="182"/>
      <c r="JVJ10" s="182"/>
      <c r="JVK10" s="297"/>
      <c r="JVL10" s="298"/>
      <c r="JVM10" s="298"/>
      <c r="JVN10" s="298"/>
      <c r="JVO10" s="298"/>
      <c r="JVP10" s="297"/>
      <c r="JVQ10" s="182"/>
      <c r="JVR10" s="182"/>
      <c r="JVS10" s="297"/>
      <c r="JVT10" s="298"/>
      <c r="JVU10" s="298"/>
      <c r="JVV10" s="298"/>
      <c r="JVW10" s="298"/>
      <c r="JVX10" s="297"/>
      <c r="JVY10" s="182"/>
      <c r="JVZ10" s="182"/>
      <c r="JWA10" s="297"/>
      <c r="JWB10" s="298"/>
      <c r="JWC10" s="298"/>
      <c r="JWD10" s="298"/>
      <c r="JWE10" s="298"/>
      <c r="JWF10" s="297"/>
      <c r="JWG10" s="182"/>
      <c r="JWH10" s="182"/>
      <c r="JWI10" s="297"/>
      <c r="JWJ10" s="298"/>
      <c r="JWK10" s="298"/>
      <c r="JWL10" s="298"/>
      <c r="JWM10" s="298"/>
      <c r="JWN10" s="297"/>
      <c r="JWO10" s="182"/>
      <c r="JWP10" s="182"/>
      <c r="JWQ10" s="297"/>
      <c r="JWR10" s="298"/>
      <c r="JWS10" s="298"/>
      <c r="JWT10" s="298"/>
      <c r="JWU10" s="298"/>
      <c r="JWV10" s="297"/>
      <c r="JWW10" s="182"/>
      <c r="JWX10" s="182"/>
      <c r="JWY10" s="297"/>
      <c r="JWZ10" s="298"/>
      <c r="JXA10" s="298"/>
      <c r="JXB10" s="298"/>
      <c r="JXC10" s="298"/>
      <c r="JXD10" s="297"/>
      <c r="JXE10" s="182"/>
      <c r="JXF10" s="182"/>
      <c r="JXG10" s="297"/>
      <c r="JXH10" s="298"/>
      <c r="JXI10" s="298"/>
      <c r="JXJ10" s="298"/>
      <c r="JXK10" s="298"/>
      <c r="JXL10" s="297"/>
      <c r="JXM10" s="182"/>
      <c r="JXN10" s="182"/>
      <c r="JXO10" s="297"/>
      <c r="JXP10" s="298"/>
      <c r="JXQ10" s="298"/>
      <c r="JXR10" s="298"/>
      <c r="JXS10" s="298"/>
      <c r="JXT10" s="297"/>
      <c r="JXU10" s="182"/>
      <c r="JXV10" s="182"/>
      <c r="JXW10" s="297"/>
      <c r="JXX10" s="298"/>
      <c r="JXY10" s="298"/>
      <c r="JXZ10" s="298"/>
      <c r="JYA10" s="298"/>
      <c r="JYB10" s="297"/>
      <c r="JYC10" s="182"/>
      <c r="JYD10" s="182"/>
      <c r="JYE10" s="297"/>
      <c r="JYF10" s="298"/>
      <c r="JYG10" s="298"/>
      <c r="JYH10" s="298"/>
      <c r="JYI10" s="298"/>
      <c r="JYJ10" s="297"/>
      <c r="JYK10" s="182"/>
      <c r="JYL10" s="182"/>
      <c r="JYM10" s="297"/>
      <c r="JYN10" s="298"/>
      <c r="JYO10" s="298"/>
      <c r="JYP10" s="298"/>
      <c r="JYQ10" s="298"/>
      <c r="JYR10" s="297"/>
      <c r="JYS10" s="182"/>
      <c r="JYT10" s="182"/>
      <c r="JYU10" s="297"/>
      <c r="JYV10" s="298"/>
      <c r="JYW10" s="298"/>
      <c r="JYX10" s="298"/>
      <c r="JYY10" s="298"/>
      <c r="JYZ10" s="297"/>
      <c r="JZA10" s="182"/>
      <c r="JZB10" s="182"/>
      <c r="JZC10" s="297"/>
      <c r="JZD10" s="298"/>
      <c r="JZE10" s="298"/>
      <c r="JZF10" s="298"/>
      <c r="JZG10" s="298"/>
      <c r="JZH10" s="297"/>
      <c r="JZI10" s="182"/>
      <c r="JZJ10" s="182"/>
      <c r="JZK10" s="297"/>
      <c r="JZL10" s="298"/>
      <c r="JZM10" s="298"/>
      <c r="JZN10" s="298"/>
      <c r="JZO10" s="298"/>
      <c r="JZP10" s="297"/>
      <c r="JZQ10" s="182"/>
      <c r="JZR10" s="182"/>
      <c r="JZS10" s="297"/>
      <c r="JZT10" s="298"/>
      <c r="JZU10" s="298"/>
      <c r="JZV10" s="298"/>
      <c r="JZW10" s="298"/>
      <c r="JZX10" s="297"/>
      <c r="JZY10" s="182"/>
      <c r="JZZ10" s="182"/>
      <c r="KAA10" s="297"/>
      <c r="KAB10" s="298"/>
      <c r="KAC10" s="298"/>
      <c r="KAD10" s="298"/>
      <c r="KAE10" s="298"/>
      <c r="KAF10" s="297"/>
      <c r="KAG10" s="182"/>
      <c r="KAH10" s="182"/>
      <c r="KAI10" s="297"/>
      <c r="KAJ10" s="298"/>
      <c r="KAK10" s="298"/>
      <c r="KAL10" s="298"/>
      <c r="KAM10" s="298"/>
      <c r="KAN10" s="297"/>
      <c r="KAO10" s="182"/>
      <c r="KAP10" s="182"/>
      <c r="KAQ10" s="297"/>
      <c r="KAR10" s="298"/>
      <c r="KAS10" s="298"/>
      <c r="KAT10" s="298"/>
      <c r="KAU10" s="298"/>
      <c r="KAV10" s="297"/>
      <c r="KAW10" s="182"/>
      <c r="KAX10" s="182"/>
      <c r="KAY10" s="297"/>
      <c r="KAZ10" s="298"/>
      <c r="KBA10" s="298"/>
      <c r="KBB10" s="298"/>
      <c r="KBC10" s="298"/>
      <c r="KBD10" s="297"/>
      <c r="KBE10" s="182"/>
      <c r="KBF10" s="182"/>
      <c r="KBG10" s="297"/>
      <c r="KBH10" s="298"/>
      <c r="KBI10" s="298"/>
      <c r="KBJ10" s="298"/>
      <c r="KBK10" s="298"/>
      <c r="KBL10" s="297"/>
      <c r="KBM10" s="182"/>
      <c r="KBN10" s="182"/>
      <c r="KBO10" s="297"/>
      <c r="KBP10" s="298"/>
      <c r="KBQ10" s="298"/>
      <c r="KBR10" s="298"/>
      <c r="KBS10" s="298"/>
      <c r="KBT10" s="297"/>
      <c r="KBU10" s="182"/>
      <c r="KBV10" s="182"/>
      <c r="KBW10" s="297"/>
      <c r="KBX10" s="298"/>
      <c r="KBY10" s="298"/>
      <c r="KBZ10" s="298"/>
      <c r="KCA10" s="298"/>
      <c r="KCB10" s="297"/>
      <c r="KCC10" s="182"/>
      <c r="KCD10" s="182"/>
      <c r="KCE10" s="297"/>
      <c r="KCF10" s="298"/>
      <c r="KCG10" s="298"/>
      <c r="KCH10" s="298"/>
      <c r="KCI10" s="298"/>
      <c r="KCJ10" s="297"/>
      <c r="KCK10" s="182"/>
      <c r="KCL10" s="182"/>
      <c r="KCM10" s="297"/>
      <c r="KCN10" s="298"/>
      <c r="KCO10" s="298"/>
      <c r="KCP10" s="298"/>
      <c r="KCQ10" s="298"/>
      <c r="KCR10" s="297"/>
      <c r="KCS10" s="182"/>
      <c r="KCT10" s="182"/>
      <c r="KCU10" s="297"/>
      <c r="KCV10" s="298"/>
      <c r="KCW10" s="298"/>
      <c r="KCX10" s="298"/>
      <c r="KCY10" s="298"/>
      <c r="KCZ10" s="297"/>
      <c r="KDA10" s="182"/>
      <c r="KDB10" s="182"/>
      <c r="KDC10" s="297"/>
      <c r="KDD10" s="298"/>
      <c r="KDE10" s="298"/>
      <c r="KDF10" s="298"/>
      <c r="KDG10" s="298"/>
      <c r="KDH10" s="297"/>
      <c r="KDI10" s="182"/>
      <c r="KDJ10" s="182"/>
      <c r="KDK10" s="297"/>
      <c r="KDL10" s="298"/>
      <c r="KDM10" s="298"/>
      <c r="KDN10" s="298"/>
      <c r="KDO10" s="298"/>
      <c r="KDP10" s="297"/>
      <c r="KDQ10" s="182"/>
      <c r="KDR10" s="182"/>
      <c r="KDS10" s="297"/>
      <c r="KDT10" s="298"/>
      <c r="KDU10" s="298"/>
      <c r="KDV10" s="298"/>
      <c r="KDW10" s="298"/>
      <c r="KDX10" s="297"/>
      <c r="KDY10" s="182"/>
      <c r="KDZ10" s="182"/>
      <c r="KEA10" s="297"/>
      <c r="KEB10" s="298"/>
      <c r="KEC10" s="298"/>
      <c r="KED10" s="298"/>
      <c r="KEE10" s="298"/>
      <c r="KEF10" s="297"/>
      <c r="KEG10" s="182"/>
      <c r="KEH10" s="182"/>
      <c r="KEI10" s="297"/>
      <c r="KEJ10" s="298"/>
      <c r="KEK10" s="298"/>
      <c r="KEL10" s="298"/>
      <c r="KEM10" s="298"/>
      <c r="KEN10" s="297"/>
      <c r="KEO10" s="182"/>
      <c r="KEP10" s="182"/>
      <c r="KEQ10" s="297"/>
      <c r="KER10" s="298"/>
      <c r="KES10" s="298"/>
      <c r="KET10" s="298"/>
      <c r="KEU10" s="298"/>
      <c r="KEV10" s="297"/>
      <c r="KEW10" s="182"/>
      <c r="KEX10" s="182"/>
      <c r="KEY10" s="297"/>
      <c r="KEZ10" s="298"/>
      <c r="KFA10" s="298"/>
      <c r="KFB10" s="298"/>
      <c r="KFC10" s="298"/>
      <c r="KFD10" s="297"/>
      <c r="KFE10" s="182"/>
      <c r="KFF10" s="182"/>
      <c r="KFG10" s="297"/>
      <c r="KFH10" s="298"/>
      <c r="KFI10" s="298"/>
      <c r="KFJ10" s="298"/>
      <c r="KFK10" s="298"/>
      <c r="KFL10" s="297"/>
      <c r="KFM10" s="182"/>
      <c r="KFN10" s="182"/>
      <c r="KFO10" s="297"/>
      <c r="KFP10" s="298"/>
      <c r="KFQ10" s="298"/>
      <c r="KFR10" s="298"/>
      <c r="KFS10" s="298"/>
      <c r="KFT10" s="297"/>
      <c r="KFU10" s="182"/>
      <c r="KFV10" s="182"/>
      <c r="KFW10" s="297"/>
      <c r="KFX10" s="298"/>
      <c r="KFY10" s="298"/>
      <c r="KFZ10" s="298"/>
      <c r="KGA10" s="298"/>
      <c r="KGB10" s="297"/>
      <c r="KGC10" s="182"/>
      <c r="KGD10" s="182"/>
      <c r="KGE10" s="297"/>
      <c r="KGF10" s="298"/>
      <c r="KGG10" s="298"/>
      <c r="KGH10" s="298"/>
      <c r="KGI10" s="298"/>
      <c r="KGJ10" s="297"/>
      <c r="KGK10" s="182"/>
      <c r="KGL10" s="182"/>
      <c r="KGM10" s="297"/>
      <c r="KGN10" s="298"/>
      <c r="KGO10" s="298"/>
      <c r="KGP10" s="298"/>
      <c r="KGQ10" s="298"/>
      <c r="KGR10" s="297"/>
      <c r="KGS10" s="182"/>
      <c r="KGT10" s="182"/>
      <c r="KGU10" s="297"/>
      <c r="KGV10" s="298"/>
      <c r="KGW10" s="298"/>
      <c r="KGX10" s="298"/>
      <c r="KGY10" s="298"/>
      <c r="KGZ10" s="297"/>
      <c r="KHA10" s="182"/>
      <c r="KHB10" s="182"/>
      <c r="KHC10" s="297"/>
      <c r="KHD10" s="298"/>
      <c r="KHE10" s="298"/>
      <c r="KHF10" s="298"/>
      <c r="KHG10" s="298"/>
      <c r="KHH10" s="297"/>
      <c r="KHI10" s="182"/>
      <c r="KHJ10" s="182"/>
      <c r="KHK10" s="297"/>
      <c r="KHL10" s="298"/>
      <c r="KHM10" s="298"/>
      <c r="KHN10" s="298"/>
      <c r="KHO10" s="298"/>
      <c r="KHP10" s="297"/>
      <c r="KHQ10" s="182"/>
      <c r="KHR10" s="182"/>
      <c r="KHS10" s="297"/>
      <c r="KHT10" s="298"/>
      <c r="KHU10" s="298"/>
      <c r="KHV10" s="298"/>
      <c r="KHW10" s="298"/>
      <c r="KHX10" s="297"/>
      <c r="KHY10" s="182"/>
      <c r="KHZ10" s="182"/>
      <c r="KIA10" s="297"/>
      <c r="KIB10" s="298"/>
      <c r="KIC10" s="298"/>
      <c r="KID10" s="298"/>
      <c r="KIE10" s="298"/>
      <c r="KIF10" s="297"/>
      <c r="KIG10" s="182"/>
      <c r="KIH10" s="182"/>
      <c r="KII10" s="297"/>
      <c r="KIJ10" s="298"/>
      <c r="KIK10" s="298"/>
      <c r="KIL10" s="298"/>
      <c r="KIM10" s="298"/>
      <c r="KIN10" s="297"/>
      <c r="KIO10" s="182"/>
      <c r="KIP10" s="182"/>
      <c r="KIQ10" s="297"/>
      <c r="KIR10" s="298"/>
      <c r="KIS10" s="298"/>
      <c r="KIT10" s="298"/>
      <c r="KIU10" s="298"/>
      <c r="KIV10" s="297"/>
      <c r="KIW10" s="182"/>
      <c r="KIX10" s="182"/>
      <c r="KIY10" s="297"/>
      <c r="KIZ10" s="298"/>
      <c r="KJA10" s="298"/>
      <c r="KJB10" s="298"/>
      <c r="KJC10" s="298"/>
      <c r="KJD10" s="297"/>
      <c r="KJE10" s="182"/>
      <c r="KJF10" s="182"/>
      <c r="KJG10" s="297"/>
      <c r="KJH10" s="298"/>
      <c r="KJI10" s="298"/>
      <c r="KJJ10" s="298"/>
      <c r="KJK10" s="298"/>
      <c r="KJL10" s="297"/>
      <c r="KJM10" s="182"/>
      <c r="KJN10" s="182"/>
      <c r="KJO10" s="297"/>
      <c r="KJP10" s="298"/>
      <c r="KJQ10" s="298"/>
      <c r="KJR10" s="298"/>
      <c r="KJS10" s="298"/>
      <c r="KJT10" s="297"/>
      <c r="KJU10" s="182"/>
      <c r="KJV10" s="182"/>
      <c r="KJW10" s="297"/>
      <c r="KJX10" s="298"/>
      <c r="KJY10" s="298"/>
      <c r="KJZ10" s="298"/>
      <c r="KKA10" s="298"/>
      <c r="KKB10" s="297"/>
      <c r="KKC10" s="182"/>
      <c r="KKD10" s="182"/>
      <c r="KKE10" s="297"/>
      <c r="KKF10" s="298"/>
      <c r="KKG10" s="298"/>
      <c r="KKH10" s="298"/>
      <c r="KKI10" s="298"/>
      <c r="KKJ10" s="297"/>
      <c r="KKK10" s="182"/>
      <c r="KKL10" s="182"/>
      <c r="KKM10" s="297"/>
      <c r="KKN10" s="298"/>
      <c r="KKO10" s="298"/>
      <c r="KKP10" s="298"/>
      <c r="KKQ10" s="298"/>
      <c r="KKR10" s="297"/>
      <c r="KKS10" s="182"/>
      <c r="KKT10" s="182"/>
      <c r="KKU10" s="297"/>
      <c r="KKV10" s="298"/>
      <c r="KKW10" s="298"/>
      <c r="KKX10" s="298"/>
      <c r="KKY10" s="298"/>
      <c r="KKZ10" s="297"/>
      <c r="KLA10" s="182"/>
      <c r="KLB10" s="182"/>
      <c r="KLC10" s="297"/>
      <c r="KLD10" s="298"/>
      <c r="KLE10" s="298"/>
      <c r="KLF10" s="298"/>
      <c r="KLG10" s="298"/>
      <c r="KLH10" s="297"/>
      <c r="KLI10" s="182"/>
      <c r="KLJ10" s="182"/>
      <c r="KLK10" s="297"/>
      <c r="KLL10" s="298"/>
      <c r="KLM10" s="298"/>
      <c r="KLN10" s="298"/>
      <c r="KLO10" s="298"/>
      <c r="KLP10" s="297"/>
      <c r="KLQ10" s="182"/>
      <c r="KLR10" s="182"/>
      <c r="KLS10" s="297"/>
      <c r="KLT10" s="298"/>
      <c r="KLU10" s="298"/>
      <c r="KLV10" s="298"/>
      <c r="KLW10" s="298"/>
      <c r="KLX10" s="297"/>
      <c r="KLY10" s="182"/>
      <c r="KLZ10" s="182"/>
      <c r="KMA10" s="297"/>
      <c r="KMB10" s="298"/>
      <c r="KMC10" s="298"/>
      <c r="KMD10" s="298"/>
      <c r="KME10" s="298"/>
      <c r="KMF10" s="297"/>
      <c r="KMG10" s="182"/>
      <c r="KMH10" s="182"/>
      <c r="KMI10" s="297"/>
      <c r="KMJ10" s="298"/>
      <c r="KMK10" s="298"/>
      <c r="KML10" s="298"/>
      <c r="KMM10" s="298"/>
      <c r="KMN10" s="297"/>
      <c r="KMO10" s="182"/>
      <c r="KMP10" s="182"/>
      <c r="KMQ10" s="297"/>
      <c r="KMR10" s="298"/>
      <c r="KMS10" s="298"/>
      <c r="KMT10" s="298"/>
      <c r="KMU10" s="298"/>
      <c r="KMV10" s="297"/>
      <c r="KMW10" s="182"/>
      <c r="KMX10" s="182"/>
      <c r="KMY10" s="297"/>
      <c r="KMZ10" s="298"/>
      <c r="KNA10" s="298"/>
      <c r="KNB10" s="298"/>
      <c r="KNC10" s="298"/>
      <c r="KND10" s="297"/>
      <c r="KNE10" s="182"/>
      <c r="KNF10" s="182"/>
      <c r="KNG10" s="297"/>
      <c r="KNH10" s="298"/>
      <c r="KNI10" s="298"/>
      <c r="KNJ10" s="298"/>
      <c r="KNK10" s="298"/>
      <c r="KNL10" s="297"/>
      <c r="KNM10" s="182"/>
      <c r="KNN10" s="182"/>
      <c r="KNO10" s="297"/>
      <c r="KNP10" s="298"/>
      <c r="KNQ10" s="298"/>
      <c r="KNR10" s="298"/>
      <c r="KNS10" s="298"/>
      <c r="KNT10" s="297"/>
      <c r="KNU10" s="182"/>
      <c r="KNV10" s="182"/>
      <c r="KNW10" s="297"/>
      <c r="KNX10" s="298"/>
      <c r="KNY10" s="298"/>
      <c r="KNZ10" s="298"/>
      <c r="KOA10" s="298"/>
      <c r="KOB10" s="297"/>
      <c r="KOC10" s="182"/>
      <c r="KOD10" s="182"/>
      <c r="KOE10" s="297"/>
      <c r="KOF10" s="298"/>
      <c r="KOG10" s="298"/>
      <c r="KOH10" s="298"/>
      <c r="KOI10" s="298"/>
      <c r="KOJ10" s="297"/>
      <c r="KOK10" s="182"/>
      <c r="KOL10" s="182"/>
      <c r="KOM10" s="297"/>
      <c r="KON10" s="298"/>
      <c r="KOO10" s="298"/>
      <c r="KOP10" s="298"/>
      <c r="KOQ10" s="298"/>
      <c r="KOR10" s="297"/>
      <c r="KOS10" s="182"/>
      <c r="KOT10" s="182"/>
      <c r="KOU10" s="297"/>
      <c r="KOV10" s="298"/>
      <c r="KOW10" s="298"/>
      <c r="KOX10" s="298"/>
      <c r="KOY10" s="298"/>
      <c r="KOZ10" s="297"/>
      <c r="KPA10" s="182"/>
      <c r="KPB10" s="182"/>
      <c r="KPC10" s="297"/>
      <c r="KPD10" s="298"/>
      <c r="KPE10" s="298"/>
      <c r="KPF10" s="298"/>
      <c r="KPG10" s="298"/>
      <c r="KPH10" s="297"/>
      <c r="KPI10" s="182"/>
      <c r="KPJ10" s="182"/>
      <c r="KPK10" s="297"/>
      <c r="KPL10" s="298"/>
      <c r="KPM10" s="298"/>
      <c r="KPN10" s="298"/>
      <c r="KPO10" s="298"/>
      <c r="KPP10" s="297"/>
      <c r="KPQ10" s="182"/>
      <c r="KPR10" s="182"/>
      <c r="KPS10" s="297"/>
      <c r="KPT10" s="298"/>
      <c r="KPU10" s="298"/>
      <c r="KPV10" s="298"/>
      <c r="KPW10" s="298"/>
      <c r="KPX10" s="297"/>
      <c r="KPY10" s="182"/>
      <c r="KPZ10" s="182"/>
      <c r="KQA10" s="297"/>
      <c r="KQB10" s="298"/>
      <c r="KQC10" s="298"/>
      <c r="KQD10" s="298"/>
      <c r="KQE10" s="298"/>
      <c r="KQF10" s="297"/>
      <c r="KQG10" s="182"/>
      <c r="KQH10" s="182"/>
      <c r="KQI10" s="297"/>
      <c r="KQJ10" s="298"/>
      <c r="KQK10" s="298"/>
      <c r="KQL10" s="298"/>
      <c r="KQM10" s="298"/>
      <c r="KQN10" s="297"/>
      <c r="KQO10" s="182"/>
      <c r="KQP10" s="182"/>
      <c r="KQQ10" s="297"/>
      <c r="KQR10" s="298"/>
      <c r="KQS10" s="298"/>
      <c r="KQT10" s="298"/>
      <c r="KQU10" s="298"/>
      <c r="KQV10" s="297"/>
      <c r="KQW10" s="182"/>
      <c r="KQX10" s="182"/>
      <c r="KQY10" s="297"/>
      <c r="KQZ10" s="298"/>
      <c r="KRA10" s="298"/>
      <c r="KRB10" s="298"/>
      <c r="KRC10" s="298"/>
      <c r="KRD10" s="297"/>
      <c r="KRE10" s="182"/>
      <c r="KRF10" s="182"/>
      <c r="KRG10" s="297"/>
      <c r="KRH10" s="298"/>
      <c r="KRI10" s="298"/>
      <c r="KRJ10" s="298"/>
      <c r="KRK10" s="298"/>
      <c r="KRL10" s="297"/>
      <c r="KRM10" s="182"/>
      <c r="KRN10" s="182"/>
      <c r="KRO10" s="297"/>
      <c r="KRP10" s="298"/>
      <c r="KRQ10" s="298"/>
      <c r="KRR10" s="298"/>
      <c r="KRS10" s="298"/>
      <c r="KRT10" s="297"/>
      <c r="KRU10" s="182"/>
      <c r="KRV10" s="182"/>
      <c r="KRW10" s="297"/>
      <c r="KRX10" s="298"/>
      <c r="KRY10" s="298"/>
      <c r="KRZ10" s="298"/>
      <c r="KSA10" s="298"/>
      <c r="KSB10" s="297"/>
      <c r="KSC10" s="182"/>
      <c r="KSD10" s="182"/>
      <c r="KSE10" s="297"/>
      <c r="KSF10" s="298"/>
      <c r="KSG10" s="298"/>
      <c r="KSH10" s="298"/>
      <c r="KSI10" s="298"/>
      <c r="KSJ10" s="297"/>
      <c r="KSK10" s="182"/>
      <c r="KSL10" s="182"/>
      <c r="KSM10" s="297"/>
      <c r="KSN10" s="298"/>
      <c r="KSO10" s="298"/>
      <c r="KSP10" s="298"/>
      <c r="KSQ10" s="298"/>
      <c r="KSR10" s="297"/>
      <c r="KSS10" s="182"/>
      <c r="KST10" s="182"/>
      <c r="KSU10" s="297"/>
      <c r="KSV10" s="298"/>
      <c r="KSW10" s="298"/>
      <c r="KSX10" s="298"/>
      <c r="KSY10" s="298"/>
      <c r="KSZ10" s="297"/>
      <c r="KTA10" s="182"/>
      <c r="KTB10" s="182"/>
      <c r="KTC10" s="297"/>
      <c r="KTD10" s="298"/>
      <c r="KTE10" s="298"/>
      <c r="KTF10" s="298"/>
      <c r="KTG10" s="298"/>
      <c r="KTH10" s="297"/>
      <c r="KTI10" s="182"/>
      <c r="KTJ10" s="182"/>
      <c r="KTK10" s="297"/>
      <c r="KTL10" s="298"/>
      <c r="KTM10" s="298"/>
      <c r="KTN10" s="298"/>
      <c r="KTO10" s="298"/>
      <c r="KTP10" s="297"/>
      <c r="KTQ10" s="182"/>
      <c r="KTR10" s="182"/>
      <c r="KTS10" s="297"/>
      <c r="KTT10" s="298"/>
      <c r="KTU10" s="298"/>
      <c r="KTV10" s="298"/>
      <c r="KTW10" s="298"/>
      <c r="KTX10" s="297"/>
      <c r="KTY10" s="182"/>
      <c r="KTZ10" s="182"/>
      <c r="KUA10" s="297"/>
      <c r="KUB10" s="298"/>
      <c r="KUC10" s="298"/>
      <c r="KUD10" s="298"/>
      <c r="KUE10" s="298"/>
      <c r="KUF10" s="297"/>
      <c r="KUG10" s="182"/>
      <c r="KUH10" s="182"/>
      <c r="KUI10" s="297"/>
      <c r="KUJ10" s="298"/>
      <c r="KUK10" s="298"/>
      <c r="KUL10" s="298"/>
      <c r="KUM10" s="298"/>
      <c r="KUN10" s="297"/>
      <c r="KUO10" s="182"/>
      <c r="KUP10" s="182"/>
      <c r="KUQ10" s="297"/>
      <c r="KUR10" s="298"/>
      <c r="KUS10" s="298"/>
      <c r="KUT10" s="298"/>
      <c r="KUU10" s="298"/>
      <c r="KUV10" s="297"/>
      <c r="KUW10" s="182"/>
      <c r="KUX10" s="182"/>
      <c r="KUY10" s="297"/>
      <c r="KUZ10" s="298"/>
      <c r="KVA10" s="298"/>
      <c r="KVB10" s="298"/>
      <c r="KVC10" s="298"/>
      <c r="KVD10" s="297"/>
      <c r="KVE10" s="182"/>
      <c r="KVF10" s="182"/>
      <c r="KVG10" s="297"/>
      <c r="KVH10" s="298"/>
      <c r="KVI10" s="298"/>
      <c r="KVJ10" s="298"/>
      <c r="KVK10" s="298"/>
      <c r="KVL10" s="297"/>
      <c r="KVM10" s="182"/>
      <c r="KVN10" s="182"/>
      <c r="KVO10" s="297"/>
      <c r="KVP10" s="298"/>
      <c r="KVQ10" s="298"/>
      <c r="KVR10" s="298"/>
      <c r="KVS10" s="298"/>
      <c r="KVT10" s="297"/>
      <c r="KVU10" s="182"/>
      <c r="KVV10" s="182"/>
      <c r="KVW10" s="297"/>
      <c r="KVX10" s="298"/>
      <c r="KVY10" s="298"/>
      <c r="KVZ10" s="298"/>
      <c r="KWA10" s="298"/>
      <c r="KWB10" s="297"/>
      <c r="KWC10" s="182"/>
      <c r="KWD10" s="182"/>
      <c r="KWE10" s="297"/>
      <c r="KWF10" s="298"/>
      <c r="KWG10" s="298"/>
      <c r="KWH10" s="298"/>
      <c r="KWI10" s="298"/>
      <c r="KWJ10" s="297"/>
      <c r="KWK10" s="182"/>
      <c r="KWL10" s="182"/>
      <c r="KWM10" s="297"/>
      <c r="KWN10" s="298"/>
      <c r="KWO10" s="298"/>
      <c r="KWP10" s="298"/>
      <c r="KWQ10" s="298"/>
      <c r="KWR10" s="297"/>
      <c r="KWS10" s="182"/>
      <c r="KWT10" s="182"/>
      <c r="KWU10" s="297"/>
      <c r="KWV10" s="298"/>
      <c r="KWW10" s="298"/>
      <c r="KWX10" s="298"/>
      <c r="KWY10" s="298"/>
      <c r="KWZ10" s="297"/>
      <c r="KXA10" s="182"/>
      <c r="KXB10" s="182"/>
      <c r="KXC10" s="297"/>
      <c r="KXD10" s="298"/>
      <c r="KXE10" s="298"/>
      <c r="KXF10" s="298"/>
      <c r="KXG10" s="298"/>
      <c r="KXH10" s="297"/>
      <c r="KXI10" s="182"/>
      <c r="KXJ10" s="182"/>
      <c r="KXK10" s="297"/>
      <c r="KXL10" s="298"/>
      <c r="KXM10" s="298"/>
      <c r="KXN10" s="298"/>
      <c r="KXO10" s="298"/>
      <c r="KXP10" s="297"/>
      <c r="KXQ10" s="182"/>
      <c r="KXR10" s="182"/>
      <c r="KXS10" s="297"/>
      <c r="KXT10" s="298"/>
      <c r="KXU10" s="298"/>
      <c r="KXV10" s="298"/>
      <c r="KXW10" s="298"/>
      <c r="KXX10" s="297"/>
      <c r="KXY10" s="182"/>
      <c r="KXZ10" s="182"/>
      <c r="KYA10" s="297"/>
      <c r="KYB10" s="298"/>
      <c r="KYC10" s="298"/>
      <c r="KYD10" s="298"/>
      <c r="KYE10" s="298"/>
      <c r="KYF10" s="297"/>
      <c r="KYG10" s="182"/>
      <c r="KYH10" s="182"/>
      <c r="KYI10" s="297"/>
      <c r="KYJ10" s="298"/>
      <c r="KYK10" s="298"/>
      <c r="KYL10" s="298"/>
      <c r="KYM10" s="298"/>
      <c r="KYN10" s="297"/>
      <c r="KYO10" s="182"/>
      <c r="KYP10" s="182"/>
      <c r="KYQ10" s="297"/>
      <c r="KYR10" s="298"/>
      <c r="KYS10" s="298"/>
      <c r="KYT10" s="298"/>
      <c r="KYU10" s="298"/>
      <c r="KYV10" s="297"/>
      <c r="KYW10" s="182"/>
      <c r="KYX10" s="182"/>
      <c r="KYY10" s="297"/>
      <c r="KYZ10" s="298"/>
      <c r="KZA10" s="298"/>
      <c r="KZB10" s="298"/>
      <c r="KZC10" s="298"/>
      <c r="KZD10" s="297"/>
      <c r="KZE10" s="182"/>
      <c r="KZF10" s="182"/>
      <c r="KZG10" s="297"/>
      <c r="KZH10" s="298"/>
      <c r="KZI10" s="298"/>
      <c r="KZJ10" s="298"/>
      <c r="KZK10" s="298"/>
      <c r="KZL10" s="297"/>
      <c r="KZM10" s="182"/>
      <c r="KZN10" s="182"/>
      <c r="KZO10" s="297"/>
      <c r="KZP10" s="298"/>
      <c r="KZQ10" s="298"/>
      <c r="KZR10" s="298"/>
      <c r="KZS10" s="298"/>
      <c r="KZT10" s="297"/>
      <c r="KZU10" s="182"/>
      <c r="KZV10" s="182"/>
      <c r="KZW10" s="297"/>
      <c r="KZX10" s="298"/>
      <c r="KZY10" s="298"/>
      <c r="KZZ10" s="298"/>
      <c r="LAA10" s="298"/>
      <c r="LAB10" s="297"/>
      <c r="LAC10" s="182"/>
      <c r="LAD10" s="182"/>
      <c r="LAE10" s="297"/>
      <c r="LAF10" s="298"/>
      <c r="LAG10" s="298"/>
      <c r="LAH10" s="298"/>
      <c r="LAI10" s="298"/>
      <c r="LAJ10" s="297"/>
      <c r="LAK10" s="182"/>
      <c r="LAL10" s="182"/>
      <c r="LAM10" s="297"/>
      <c r="LAN10" s="298"/>
      <c r="LAO10" s="298"/>
      <c r="LAP10" s="298"/>
      <c r="LAQ10" s="298"/>
      <c r="LAR10" s="297"/>
      <c r="LAS10" s="182"/>
      <c r="LAT10" s="182"/>
      <c r="LAU10" s="297"/>
      <c r="LAV10" s="298"/>
      <c r="LAW10" s="298"/>
      <c r="LAX10" s="298"/>
      <c r="LAY10" s="298"/>
      <c r="LAZ10" s="297"/>
      <c r="LBA10" s="182"/>
      <c r="LBB10" s="182"/>
      <c r="LBC10" s="297"/>
      <c r="LBD10" s="298"/>
      <c r="LBE10" s="298"/>
      <c r="LBF10" s="298"/>
      <c r="LBG10" s="298"/>
      <c r="LBH10" s="297"/>
      <c r="LBI10" s="182"/>
      <c r="LBJ10" s="182"/>
      <c r="LBK10" s="297"/>
      <c r="LBL10" s="298"/>
      <c r="LBM10" s="298"/>
      <c r="LBN10" s="298"/>
      <c r="LBO10" s="298"/>
      <c r="LBP10" s="297"/>
      <c r="LBQ10" s="182"/>
      <c r="LBR10" s="182"/>
      <c r="LBS10" s="297"/>
      <c r="LBT10" s="298"/>
      <c r="LBU10" s="298"/>
      <c r="LBV10" s="298"/>
      <c r="LBW10" s="298"/>
      <c r="LBX10" s="297"/>
      <c r="LBY10" s="182"/>
      <c r="LBZ10" s="182"/>
      <c r="LCA10" s="297"/>
      <c r="LCB10" s="298"/>
      <c r="LCC10" s="298"/>
      <c r="LCD10" s="298"/>
      <c r="LCE10" s="298"/>
      <c r="LCF10" s="297"/>
      <c r="LCG10" s="182"/>
      <c r="LCH10" s="182"/>
      <c r="LCI10" s="297"/>
      <c r="LCJ10" s="298"/>
      <c r="LCK10" s="298"/>
      <c r="LCL10" s="298"/>
      <c r="LCM10" s="298"/>
      <c r="LCN10" s="297"/>
      <c r="LCO10" s="182"/>
      <c r="LCP10" s="182"/>
      <c r="LCQ10" s="297"/>
      <c r="LCR10" s="298"/>
      <c r="LCS10" s="298"/>
      <c r="LCT10" s="298"/>
      <c r="LCU10" s="298"/>
      <c r="LCV10" s="297"/>
      <c r="LCW10" s="182"/>
      <c r="LCX10" s="182"/>
      <c r="LCY10" s="297"/>
      <c r="LCZ10" s="298"/>
      <c r="LDA10" s="298"/>
      <c r="LDB10" s="298"/>
      <c r="LDC10" s="298"/>
      <c r="LDD10" s="297"/>
      <c r="LDE10" s="182"/>
      <c r="LDF10" s="182"/>
      <c r="LDG10" s="297"/>
      <c r="LDH10" s="298"/>
      <c r="LDI10" s="298"/>
      <c r="LDJ10" s="298"/>
      <c r="LDK10" s="298"/>
      <c r="LDL10" s="297"/>
      <c r="LDM10" s="182"/>
      <c r="LDN10" s="182"/>
      <c r="LDO10" s="297"/>
      <c r="LDP10" s="298"/>
      <c r="LDQ10" s="298"/>
      <c r="LDR10" s="298"/>
      <c r="LDS10" s="298"/>
      <c r="LDT10" s="297"/>
      <c r="LDU10" s="182"/>
      <c r="LDV10" s="182"/>
      <c r="LDW10" s="297"/>
      <c r="LDX10" s="298"/>
      <c r="LDY10" s="298"/>
      <c r="LDZ10" s="298"/>
      <c r="LEA10" s="298"/>
      <c r="LEB10" s="297"/>
      <c r="LEC10" s="182"/>
      <c r="LED10" s="182"/>
      <c r="LEE10" s="297"/>
      <c r="LEF10" s="298"/>
      <c r="LEG10" s="298"/>
      <c r="LEH10" s="298"/>
      <c r="LEI10" s="298"/>
      <c r="LEJ10" s="297"/>
      <c r="LEK10" s="182"/>
      <c r="LEL10" s="182"/>
      <c r="LEM10" s="297"/>
      <c r="LEN10" s="298"/>
      <c r="LEO10" s="298"/>
      <c r="LEP10" s="298"/>
      <c r="LEQ10" s="298"/>
      <c r="LER10" s="297"/>
      <c r="LES10" s="182"/>
      <c r="LET10" s="182"/>
      <c r="LEU10" s="297"/>
      <c r="LEV10" s="298"/>
      <c r="LEW10" s="298"/>
      <c r="LEX10" s="298"/>
      <c r="LEY10" s="298"/>
      <c r="LEZ10" s="297"/>
      <c r="LFA10" s="182"/>
      <c r="LFB10" s="182"/>
      <c r="LFC10" s="297"/>
      <c r="LFD10" s="298"/>
      <c r="LFE10" s="298"/>
      <c r="LFF10" s="298"/>
      <c r="LFG10" s="298"/>
      <c r="LFH10" s="297"/>
      <c r="LFI10" s="182"/>
      <c r="LFJ10" s="182"/>
      <c r="LFK10" s="297"/>
      <c r="LFL10" s="298"/>
      <c r="LFM10" s="298"/>
      <c r="LFN10" s="298"/>
      <c r="LFO10" s="298"/>
      <c r="LFP10" s="297"/>
      <c r="LFQ10" s="182"/>
      <c r="LFR10" s="182"/>
      <c r="LFS10" s="297"/>
      <c r="LFT10" s="298"/>
      <c r="LFU10" s="298"/>
      <c r="LFV10" s="298"/>
      <c r="LFW10" s="298"/>
      <c r="LFX10" s="297"/>
      <c r="LFY10" s="182"/>
      <c r="LFZ10" s="182"/>
      <c r="LGA10" s="297"/>
      <c r="LGB10" s="298"/>
      <c r="LGC10" s="298"/>
      <c r="LGD10" s="298"/>
      <c r="LGE10" s="298"/>
      <c r="LGF10" s="297"/>
      <c r="LGG10" s="182"/>
      <c r="LGH10" s="182"/>
      <c r="LGI10" s="297"/>
      <c r="LGJ10" s="298"/>
      <c r="LGK10" s="298"/>
      <c r="LGL10" s="298"/>
      <c r="LGM10" s="298"/>
      <c r="LGN10" s="297"/>
      <c r="LGO10" s="182"/>
      <c r="LGP10" s="182"/>
      <c r="LGQ10" s="297"/>
      <c r="LGR10" s="298"/>
      <c r="LGS10" s="298"/>
      <c r="LGT10" s="298"/>
      <c r="LGU10" s="298"/>
      <c r="LGV10" s="297"/>
      <c r="LGW10" s="182"/>
      <c r="LGX10" s="182"/>
      <c r="LGY10" s="297"/>
      <c r="LGZ10" s="298"/>
      <c r="LHA10" s="298"/>
      <c r="LHB10" s="298"/>
      <c r="LHC10" s="298"/>
      <c r="LHD10" s="297"/>
      <c r="LHE10" s="182"/>
      <c r="LHF10" s="182"/>
      <c r="LHG10" s="297"/>
      <c r="LHH10" s="298"/>
      <c r="LHI10" s="298"/>
      <c r="LHJ10" s="298"/>
      <c r="LHK10" s="298"/>
      <c r="LHL10" s="297"/>
      <c r="LHM10" s="182"/>
      <c r="LHN10" s="182"/>
      <c r="LHO10" s="297"/>
      <c r="LHP10" s="298"/>
      <c r="LHQ10" s="298"/>
      <c r="LHR10" s="298"/>
      <c r="LHS10" s="298"/>
      <c r="LHT10" s="297"/>
      <c r="LHU10" s="182"/>
      <c r="LHV10" s="182"/>
      <c r="LHW10" s="297"/>
      <c r="LHX10" s="298"/>
      <c r="LHY10" s="298"/>
      <c r="LHZ10" s="298"/>
      <c r="LIA10" s="298"/>
      <c r="LIB10" s="297"/>
      <c r="LIC10" s="182"/>
      <c r="LID10" s="182"/>
      <c r="LIE10" s="297"/>
      <c r="LIF10" s="298"/>
      <c r="LIG10" s="298"/>
      <c r="LIH10" s="298"/>
      <c r="LII10" s="298"/>
      <c r="LIJ10" s="297"/>
      <c r="LIK10" s="182"/>
      <c r="LIL10" s="182"/>
      <c r="LIM10" s="297"/>
      <c r="LIN10" s="298"/>
      <c r="LIO10" s="298"/>
      <c r="LIP10" s="298"/>
      <c r="LIQ10" s="298"/>
      <c r="LIR10" s="297"/>
      <c r="LIS10" s="182"/>
      <c r="LIT10" s="182"/>
      <c r="LIU10" s="297"/>
      <c r="LIV10" s="298"/>
      <c r="LIW10" s="298"/>
      <c r="LIX10" s="298"/>
      <c r="LIY10" s="298"/>
      <c r="LIZ10" s="297"/>
      <c r="LJA10" s="182"/>
      <c r="LJB10" s="182"/>
      <c r="LJC10" s="297"/>
      <c r="LJD10" s="298"/>
      <c r="LJE10" s="298"/>
      <c r="LJF10" s="298"/>
      <c r="LJG10" s="298"/>
      <c r="LJH10" s="297"/>
      <c r="LJI10" s="182"/>
      <c r="LJJ10" s="182"/>
      <c r="LJK10" s="297"/>
      <c r="LJL10" s="298"/>
      <c r="LJM10" s="298"/>
      <c r="LJN10" s="298"/>
      <c r="LJO10" s="298"/>
      <c r="LJP10" s="297"/>
      <c r="LJQ10" s="182"/>
      <c r="LJR10" s="182"/>
      <c r="LJS10" s="297"/>
      <c r="LJT10" s="298"/>
      <c r="LJU10" s="298"/>
      <c r="LJV10" s="298"/>
      <c r="LJW10" s="298"/>
      <c r="LJX10" s="297"/>
      <c r="LJY10" s="182"/>
      <c r="LJZ10" s="182"/>
      <c r="LKA10" s="297"/>
      <c r="LKB10" s="298"/>
      <c r="LKC10" s="298"/>
      <c r="LKD10" s="298"/>
      <c r="LKE10" s="298"/>
      <c r="LKF10" s="297"/>
      <c r="LKG10" s="182"/>
      <c r="LKH10" s="182"/>
      <c r="LKI10" s="297"/>
      <c r="LKJ10" s="298"/>
      <c r="LKK10" s="298"/>
      <c r="LKL10" s="298"/>
      <c r="LKM10" s="298"/>
      <c r="LKN10" s="297"/>
      <c r="LKO10" s="182"/>
      <c r="LKP10" s="182"/>
      <c r="LKQ10" s="297"/>
      <c r="LKR10" s="298"/>
      <c r="LKS10" s="298"/>
      <c r="LKT10" s="298"/>
      <c r="LKU10" s="298"/>
      <c r="LKV10" s="297"/>
      <c r="LKW10" s="182"/>
      <c r="LKX10" s="182"/>
      <c r="LKY10" s="297"/>
      <c r="LKZ10" s="298"/>
      <c r="LLA10" s="298"/>
      <c r="LLB10" s="298"/>
      <c r="LLC10" s="298"/>
      <c r="LLD10" s="297"/>
      <c r="LLE10" s="182"/>
      <c r="LLF10" s="182"/>
      <c r="LLG10" s="297"/>
      <c r="LLH10" s="298"/>
      <c r="LLI10" s="298"/>
      <c r="LLJ10" s="298"/>
      <c r="LLK10" s="298"/>
      <c r="LLL10" s="297"/>
      <c r="LLM10" s="182"/>
      <c r="LLN10" s="182"/>
      <c r="LLO10" s="297"/>
      <c r="LLP10" s="298"/>
      <c r="LLQ10" s="298"/>
      <c r="LLR10" s="298"/>
      <c r="LLS10" s="298"/>
      <c r="LLT10" s="297"/>
      <c r="LLU10" s="182"/>
      <c r="LLV10" s="182"/>
      <c r="LLW10" s="297"/>
      <c r="LLX10" s="298"/>
      <c r="LLY10" s="298"/>
      <c r="LLZ10" s="298"/>
      <c r="LMA10" s="298"/>
      <c r="LMB10" s="297"/>
      <c r="LMC10" s="182"/>
      <c r="LMD10" s="182"/>
      <c r="LME10" s="297"/>
      <c r="LMF10" s="298"/>
      <c r="LMG10" s="298"/>
      <c r="LMH10" s="298"/>
      <c r="LMI10" s="298"/>
      <c r="LMJ10" s="297"/>
      <c r="LMK10" s="182"/>
      <c r="LML10" s="182"/>
      <c r="LMM10" s="297"/>
      <c r="LMN10" s="298"/>
      <c r="LMO10" s="298"/>
      <c r="LMP10" s="298"/>
      <c r="LMQ10" s="298"/>
      <c r="LMR10" s="297"/>
      <c r="LMS10" s="182"/>
      <c r="LMT10" s="182"/>
      <c r="LMU10" s="297"/>
      <c r="LMV10" s="298"/>
      <c r="LMW10" s="298"/>
      <c r="LMX10" s="298"/>
      <c r="LMY10" s="298"/>
      <c r="LMZ10" s="297"/>
      <c r="LNA10" s="182"/>
      <c r="LNB10" s="182"/>
      <c r="LNC10" s="297"/>
      <c r="LND10" s="298"/>
      <c r="LNE10" s="298"/>
      <c r="LNF10" s="298"/>
      <c r="LNG10" s="298"/>
      <c r="LNH10" s="297"/>
      <c r="LNI10" s="182"/>
      <c r="LNJ10" s="182"/>
      <c r="LNK10" s="297"/>
      <c r="LNL10" s="298"/>
      <c r="LNM10" s="298"/>
      <c r="LNN10" s="298"/>
      <c r="LNO10" s="298"/>
      <c r="LNP10" s="297"/>
      <c r="LNQ10" s="182"/>
      <c r="LNR10" s="182"/>
      <c r="LNS10" s="297"/>
      <c r="LNT10" s="298"/>
      <c r="LNU10" s="298"/>
      <c r="LNV10" s="298"/>
      <c r="LNW10" s="298"/>
      <c r="LNX10" s="297"/>
      <c r="LNY10" s="182"/>
      <c r="LNZ10" s="182"/>
      <c r="LOA10" s="297"/>
      <c r="LOB10" s="298"/>
      <c r="LOC10" s="298"/>
      <c r="LOD10" s="298"/>
      <c r="LOE10" s="298"/>
      <c r="LOF10" s="297"/>
      <c r="LOG10" s="182"/>
      <c r="LOH10" s="182"/>
      <c r="LOI10" s="297"/>
      <c r="LOJ10" s="298"/>
      <c r="LOK10" s="298"/>
      <c r="LOL10" s="298"/>
      <c r="LOM10" s="298"/>
      <c r="LON10" s="297"/>
      <c r="LOO10" s="182"/>
      <c r="LOP10" s="182"/>
      <c r="LOQ10" s="297"/>
      <c r="LOR10" s="298"/>
      <c r="LOS10" s="298"/>
      <c r="LOT10" s="298"/>
      <c r="LOU10" s="298"/>
      <c r="LOV10" s="297"/>
      <c r="LOW10" s="182"/>
      <c r="LOX10" s="182"/>
      <c r="LOY10" s="297"/>
      <c r="LOZ10" s="298"/>
      <c r="LPA10" s="298"/>
      <c r="LPB10" s="298"/>
      <c r="LPC10" s="298"/>
      <c r="LPD10" s="297"/>
      <c r="LPE10" s="182"/>
      <c r="LPF10" s="182"/>
      <c r="LPG10" s="297"/>
      <c r="LPH10" s="298"/>
      <c r="LPI10" s="298"/>
      <c r="LPJ10" s="298"/>
      <c r="LPK10" s="298"/>
      <c r="LPL10" s="297"/>
      <c r="LPM10" s="182"/>
      <c r="LPN10" s="182"/>
      <c r="LPO10" s="297"/>
      <c r="LPP10" s="298"/>
      <c r="LPQ10" s="298"/>
      <c r="LPR10" s="298"/>
      <c r="LPS10" s="298"/>
      <c r="LPT10" s="297"/>
      <c r="LPU10" s="182"/>
      <c r="LPV10" s="182"/>
      <c r="LPW10" s="297"/>
      <c r="LPX10" s="298"/>
      <c r="LPY10" s="298"/>
      <c r="LPZ10" s="298"/>
      <c r="LQA10" s="298"/>
      <c r="LQB10" s="297"/>
      <c r="LQC10" s="182"/>
      <c r="LQD10" s="182"/>
      <c r="LQE10" s="297"/>
      <c r="LQF10" s="298"/>
      <c r="LQG10" s="298"/>
      <c r="LQH10" s="298"/>
      <c r="LQI10" s="298"/>
      <c r="LQJ10" s="297"/>
      <c r="LQK10" s="182"/>
      <c r="LQL10" s="182"/>
      <c r="LQM10" s="297"/>
      <c r="LQN10" s="298"/>
      <c r="LQO10" s="298"/>
      <c r="LQP10" s="298"/>
      <c r="LQQ10" s="298"/>
      <c r="LQR10" s="297"/>
      <c r="LQS10" s="182"/>
      <c r="LQT10" s="182"/>
      <c r="LQU10" s="297"/>
      <c r="LQV10" s="298"/>
      <c r="LQW10" s="298"/>
      <c r="LQX10" s="298"/>
      <c r="LQY10" s="298"/>
      <c r="LQZ10" s="297"/>
      <c r="LRA10" s="182"/>
      <c r="LRB10" s="182"/>
      <c r="LRC10" s="297"/>
      <c r="LRD10" s="298"/>
      <c r="LRE10" s="298"/>
      <c r="LRF10" s="298"/>
      <c r="LRG10" s="298"/>
      <c r="LRH10" s="297"/>
      <c r="LRI10" s="182"/>
      <c r="LRJ10" s="182"/>
      <c r="LRK10" s="297"/>
      <c r="LRL10" s="298"/>
      <c r="LRM10" s="298"/>
      <c r="LRN10" s="298"/>
      <c r="LRO10" s="298"/>
      <c r="LRP10" s="297"/>
      <c r="LRQ10" s="182"/>
      <c r="LRR10" s="182"/>
      <c r="LRS10" s="297"/>
      <c r="LRT10" s="298"/>
      <c r="LRU10" s="298"/>
      <c r="LRV10" s="298"/>
      <c r="LRW10" s="298"/>
      <c r="LRX10" s="297"/>
      <c r="LRY10" s="182"/>
      <c r="LRZ10" s="182"/>
      <c r="LSA10" s="297"/>
      <c r="LSB10" s="298"/>
      <c r="LSC10" s="298"/>
      <c r="LSD10" s="298"/>
      <c r="LSE10" s="298"/>
      <c r="LSF10" s="297"/>
      <c r="LSG10" s="182"/>
      <c r="LSH10" s="182"/>
      <c r="LSI10" s="297"/>
      <c r="LSJ10" s="298"/>
      <c r="LSK10" s="298"/>
      <c r="LSL10" s="298"/>
      <c r="LSM10" s="298"/>
      <c r="LSN10" s="297"/>
      <c r="LSO10" s="182"/>
      <c r="LSP10" s="182"/>
      <c r="LSQ10" s="297"/>
      <c r="LSR10" s="298"/>
      <c r="LSS10" s="298"/>
      <c r="LST10" s="298"/>
      <c r="LSU10" s="298"/>
      <c r="LSV10" s="297"/>
      <c r="LSW10" s="182"/>
      <c r="LSX10" s="182"/>
      <c r="LSY10" s="297"/>
      <c r="LSZ10" s="298"/>
      <c r="LTA10" s="298"/>
      <c r="LTB10" s="298"/>
      <c r="LTC10" s="298"/>
      <c r="LTD10" s="297"/>
      <c r="LTE10" s="182"/>
      <c r="LTF10" s="182"/>
      <c r="LTG10" s="297"/>
      <c r="LTH10" s="298"/>
      <c r="LTI10" s="298"/>
      <c r="LTJ10" s="298"/>
      <c r="LTK10" s="298"/>
      <c r="LTL10" s="297"/>
      <c r="LTM10" s="182"/>
      <c r="LTN10" s="182"/>
      <c r="LTO10" s="297"/>
      <c r="LTP10" s="298"/>
      <c r="LTQ10" s="298"/>
      <c r="LTR10" s="298"/>
      <c r="LTS10" s="298"/>
      <c r="LTT10" s="297"/>
      <c r="LTU10" s="182"/>
      <c r="LTV10" s="182"/>
      <c r="LTW10" s="297"/>
      <c r="LTX10" s="298"/>
      <c r="LTY10" s="298"/>
      <c r="LTZ10" s="298"/>
      <c r="LUA10" s="298"/>
      <c r="LUB10" s="297"/>
      <c r="LUC10" s="182"/>
      <c r="LUD10" s="182"/>
      <c r="LUE10" s="297"/>
      <c r="LUF10" s="298"/>
      <c r="LUG10" s="298"/>
      <c r="LUH10" s="298"/>
      <c r="LUI10" s="298"/>
      <c r="LUJ10" s="297"/>
      <c r="LUK10" s="182"/>
      <c r="LUL10" s="182"/>
      <c r="LUM10" s="297"/>
      <c r="LUN10" s="298"/>
      <c r="LUO10" s="298"/>
      <c r="LUP10" s="298"/>
      <c r="LUQ10" s="298"/>
      <c r="LUR10" s="297"/>
      <c r="LUS10" s="182"/>
      <c r="LUT10" s="182"/>
      <c r="LUU10" s="297"/>
      <c r="LUV10" s="298"/>
      <c r="LUW10" s="298"/>
      <c r="LUX10" s="298"/>
      <c r="LUY10" s="298"/>
      <c r="LUZ10" s="297"/>
      <c r="LVA10" s="182"/>
      <c r="LVB10" s="182"/>
      <c r="LVC10" s="297"/>
      <c r="LVD10" s="298"/>
      <c r="LVE10" s="298"/>
      <c r="LVF10" s="298"/>
      <c r="LVG10" s="298"/>
      <c r="LVH10" s="297"/>
      <c r="LVI10" s="182"/>
      <c r="LVJ10" s="182"/>
      <c r="LVK10" s="297"/>
      <c r="LVL10" s="298"/>
      <c r="LVM10" s="298"/>
      <c r="LVN10" s="298"/>
      <c r="LVO10" s="298"/>
      <c r="LVP10" s="297"/>
      <c r="LVQ10" s="182"/>
      <c r="LVR10" s="182"/>
      <c r="LVS10" s="297"/>
      <c r="LVT10" s="298"/>
      <c r="LVU10" s="298"/>
      <c r="LVV10" s="298"/>
      <c r="LVW10" s="298"/>
      <c r="LVX10" s="297"/>
      <c r="LVY10" s="182"/>
      <c r="LVZ10" s="182"/>
      <c r="LWA10" s="297"/>
      <c r="LWB10" s="298"/>
      <c r="LWC10" s="298"/>
      <c r="LWD10" s="298"/>
      <c r="LWE10" s="298"/>
      <c r="LWF10" s="297"/>
      <c r="LWG10" s="182"/>
      <c r="LWH10" s="182"/>
      <c r="LWI10" s="297"/>
      <c r="LWJ10" s="298"/>
      <c r="LWK10" s="298"/>
      <c r="LWL10" s="298"/>
      <c r="LWM10" s="298"/>
      <c r="LWN10" s="297"/>
      <c r="LWO10" s="182"/>
      <c r="LWP10" s="182"/>
      <c r="LWQ10" s="297"/>
      <c r="LWR10" s="298"/>
      <c r="LWS10" s="298"/>
      <c r="LWT10" s="298"/>
      <c r="LWU10" s="298"/>
      <c r="LWV10" s="297"/>
      <c r="LWW10" s="182"/>
      <c r="LWX10" s="182"/>
      <c r="LWY10" s="297"/>
      <c r="LWZ10" s="298"/>
      <c r="LXA10" s="298"/>
      <c r="LXB10" s="298"/>
      <c r="LXC10" s="298"/>
      <c r="LXD10" s="297"/>
      <c r="LXE10" s="182"/>
      <c r="LXF10" s="182"/>
      <c r="LXG10" s="297"/>
      <c r="LXH10" s="298"/>
      <c r="LXI10" s="298"/>
      <c r="LXJ10" s="298"/>
      <c r="LXK10" s="298"/>
      <c r="LXL10" s="297"/>
      <c r="LXM10" s="182"/>
      <c r="LXN10" s="182"/>
      <c r="LXO10" s="297"/>
      <c r="LXP10" s="298"/>
      <c r="LXQ10" s="298"/>
      <c r="LXR10" s="298"/>
      <c r="LXS10" s="298"/>
      <c r="LXT10" s="297"/>
      <c r="LXU10" s="182"/>
      <c r="LXV10" s="182"/>
      <c r="LXW10" s="297"/>
      <c r="LXX10" s="298"/>
      <c r="LXY10" s="298"/>
      <c r="LXZ10" s="298"/>
      <c r="LYA10" s="298"/>
      <c r="LYB10" s="297"/>
      <c r="LYC10" s="182"/>
      <c r="LYD10" s="182"/>
      <c r="LYE10" s="297"/>
      <c r="LYF10" s="298"/>
      <c r="LYG10" s="298"/>
      <c r="LYH10" s="298"/>
      <c r="LYI10" s="298"/>
      <c r="LYJ10" s="297"/>
      <c r="LYK10" s="182"/>
      <c r="LYL10" s="182"/>
      <c r="LYM10" s="297"/>
      <c r="LYN10" s="298"/>
      <c r="LYO10" s="298"/>
      <c r="LYP10" s="298"/>
      <c r="LYQ10" s="298"/>
      <c r="LYR10" s="297"/>
      <c r="LYS10" s="182"/>
      <c r="LYT10" s="182"/>
      <c r="LYU10" s="297"/>
      <c r="LYV10" s="298"/>
      <c r="LYW10" s="298"/>
      <c r="LYX10" s="298"/>
      <c r="LYY10" s="298"/>
      <c r="LYZ10" s="297"/>
      <c r="LZA10" s="182"/>
      <c r="LZB10" s="182"/>
      <c r="LZC10" s="297"/>
      <c r="LZD10" s="298"/>
      <c r="LZE10" s="298"/>
      <c r="LZF10" s="298"/>
      <c r="LZG10" s="298"/>
      <c r="LZH10" s="297"/>
      <c r="LZI10" s="182"/>
      <c r="LZJ10" s="182"/>
      <c r="LZK10" s="297"/>
      <c r="LZL10" s="298"/>
      <c r="LZM10" s="298"/>
      <c r="LZN10" s="298"/>
      <c r="LZO10" s="298"/>
      <c r="LZP10" s="297"/>
      <c r="LZQ10" s="182"/>
      <c r="LZR10" s="182"/>
      <c r="LZS10" s="297"/>
      <c r="LZT10" s="298"/>
      <c r="LZU10" s="298"/>
      <c r="LZV10" s="298"/>
      <c r="LZW10" s="298"/>
      <c r="LZX10" s="297"/>
      <c r="LZY10" s="182"/>
      <c r="LZZ10" s="182"/>
      <c r="MAA10" s="297"/>
      <c r="MAB10" s="298"/>
      <c r="MAC10" s="298"/>
      <c r="MAD10" s="298"/>
      <c r="MAE10" s="298"/>
      <c r="MAF10" s="297"/>
      <c r="MAG10" s="182"/>
      <c r="MAH10" s="182"/>
      <c r="MAI10" s="297"/>
      <c r="MAJ10" s="298"/>
      <c r="MAK10" s="298"/>
      <c r="MAL10" s="298"/>
      <c r="MAM10" s="298"/>
      <c r="MAN10" s="297"/>
      <c r="MAO10" s="182"/>
      <c r="MAP10" s="182"/>
      <c r="MAQ10" s="297"/>
      <c r="MAR10" s="298"/>
      <c r="MAS10" s="298"/>
      <c r="MAT10" s="298"/>
      <c r="MAU10" s="298"/>
      <c r="MAV10" s="297"/>
      <c r="MAW10" s="182"/>
      <c r="MAX10" s="182"/>
      <c r="MAY10" s="297"/>
      <c r="MAZ10" s="298"/>
      <c r="MBA10" s="298"/>
      <c r="MBB10" s="298"/>
      <c r="MBC10" s="298"/>
      <c r="MBD10" s="297"/>
      <c r="MBE10" s="182"/>
      <c r="MBF10" s="182"/>
      <c r="MBG10" s="297"/>
      <c r="MBH10" s="298"/>
      <c r="MBI10" s="298"/>
      <c r="MBJ10" s="298"/>
      <c r="MBK10" s="298"/>
      <c r="MBL10" s="297"/>
      <c r="MBM10" s="182"/>
      <c r="MBN10" s="182"/>
      <c r="MBO10" s="297"/>
      <c r="MBP10" s="298"/>
      <c r="MBQ10" s="298"/>
      <c r="MBR10" s="298"/>
      <c r="MBS10" s="298"/>
      <c r="MBT10" s="297"/>
      <c r="MBU10" s="182"/>
      <c r="MBV10" s="182"/>
      <c r="MBW10" s="297"/>
      <c r="MBX10" s="298"/>
      <c r="MBY10" s="298"/>
      <c r="MBZ10" s="298"/>
      <c r="MCA10" s="298"/>
      <c r="MCB10" s="297"/>
      <c r="MCC10" s="182"/>
      <c r="MCD10" s="182"/>
      <c r="MCE10" s="297"/>
      <c r="MCF10" s="298"/>
      <c r="MCG10" s="298"/>
      <c r="MCH10" s="298"/>
      <c r="MCI10" s="298"/>
      <c r="MCJ10" s="297"/>
      <c r="MCK10" s="182"/>
      <c r="MCL10" s="182"/>
      <c r="MCM10" s="297"/>
      <c r="MCN10" s="298"/>
      <c r="MCO10" s="298"/>
      <c r="MCP10" s="298"/>
      <c r="MCQ10" s="298"/>
      <c r="MCR10" s="297"/>
      <c r="MCS10" s="182"/>
      <c r="MCT10" s="182"/>
      <c r="MCU10" s="297"/>
      <c r="MCV10" s="298"/>
      <c r="MCW10" s="298"/>
      <c r="MCX10" s="298"/>
      <c r="MCY10" s="298"/>
      <c r="MCZ10" s="297"/>
      <c r="MDA10" s="182"/>
      <c r="MDB10" s="182"/>
      <c r="MDC10" s="297"/>
      <c r="MDD10" s="298"/>
      <c r="MDE10" s="298"/>
      <c r="MDF10" s="298"/>
      <c r="MDG10" s="298"/>
      <c r="MDH10" s="297"/>
      <c r="MDI10" s="182"/>
      <c r="MDJ10" s="182"/>
      <c r="MDK10" s="297"/>
      <c r="MDL10" s="298"/>
      <c r="MDM10" s="298"/>
      <c r="MDN10" s="298"/>
      <c r="MDO10" s="298"/>
      <c r="MDP10" s="297"/>
      <c r="MDQ10" s="182"/>
      <c r="MDR10" s="182"/>
      <c r="MDS10" s="297"/>
      <c r="MDT10" s="298"/>
      <c r="MDU10" s="298"/>
      <c r="MDV10" s="298"/>
      <c r="MDW10" s="298"/>
      <c r="MDX10" s="297"/>
      <c r="MDY10" s="182"/>
      <c r="MDZ10" s="182"/>
      <c r="MEA10" s="297"/>
      <c r="MEB10" s="298"/>
      <c r="MEC10" s="298"/>
      <c r="MED10" s="298"/>
      <c r="MEE10" s="298"/>
      <c r="MEF10" s="297"/>
      <c r="MEG10" s="182"/>
      <c r="MEH10" s="182"/>
      <c r="MEI10" s="297"/>
      <c r="MEJ10" s="298"/>
      <c r="MEK10" s="298"/>
      <c r="MEL10" s="298"/>
      <c r="MEM10" s="298"/>
      <c r="MEN10" s="297"/>
      <c r="MEO10" s="182"/>
      <c r="MEP10" s="182"/>
      <c r="MEQ10" s="297"/>
      <c r="MER10" s="298"/>
      <c r="MES10" s="298"/>
      <c r="MET10" s="298"/>
      <c r="MEU10" s="298"/>
      <c r="MEV10" s="297"/>
      <c r="MEW10" s="182"/>
      <c r="MEX10" s="182"/>
      <c r="MEY10" s="297"/>
      <c r="MEZ10" s="298"/>
      <c r="MFA10" s="298"/>
      <c r="MFB10" s="298"/>
      <c r="MFC10" s="298"/>
      <c r="MFD10" s="297"/>
      <c r="MFE10" s="182"/>
      <c r="MFF10" s="182"/>
      <c r="MFG10" s="297"/>
      <c r="MFH10" s="298"/>
      <c r="MFI10" s="298"/>
      <c r="MFJ10" s="298"/>
      <c r="MFK10" s="298"/>
      <c r="MFL10" s="297"/>
      <c r="MFM10" s="182"/>
      <c r="MFN10" s="182"/>
      <c r="MFO10" s="297"/>
      <c r="MFP10" s="298"/>
      <c r="MFQ10" s="298"/>
      <c r="MFR10" s="298"/>
      <c r="MFS10" s="298"/>
      <c r="MFT10" s="297"/>
      <c r="MFU10" s="182"/>
      <c r="MFV10" s="182"/>
      <c r="MFW10" s="297"/>
      <c r="MFX10" s="298"/>
      <c r="MFY10" s="298"/>
      <c r="MFZ10" s="298"/>
      <c r="MGA10" s="298"/>
      <c r="MGB10" s="297"/>
      <c r="MGC10" s="182"/>
      <c r="MGD10" s="182"/>
      <c r="MGE10" s="297"/>
      <c r="MGF10" s="298"/>
      <c r="MGG10" s="298"/>
      <c r="MGH10" s="298"/>
      <c r="MGI10" s="298"/>
      <c r="MGJ10" s="297"/>
      <c r="MGK10" s="182"/>
      <c r="MGL10" s="182"/>
      <c r="MGM10" s="297"/>
      <c r="MGN10" s="298"/>
      <c r="MGO10" s="298"/>
      <c r="MGP10" s="298"/>
      <c r="MGQ10" s="298"/>
      <c r="MGR10" s="297"/>
      <c r="MGS10" s="182"/>
      <c r="MGT10" s="182"/>
      <c r="MGU10" s="297"/>
      <c r="MGV10" s="298"/>
      <c r="MGW10" s="298"/>
      <c r="MGX10" s="298"/>
      <c r="MGY10" s="298"/>
      <c r="MGZ10" s="297"/>
      <c r="MHA10" s="182"/>
      <c r="MHB10" s="182"/>
      <c r="MHC10" s="297"/>
      <c r="MHD10" s="298"/>
      <c r="MHE10" s="298"/>
      <c r="MHF10" s="298"/>
      <c r="MHG10" s="298"/>
      <c r="MHH10" s="297"/>
      <c r="MHI10" s="182"/>
      <c r="MHJ10" s="182"/>
      <c r="MHK10" s="297"/>
      <c r="MHL10" s="298"/>
      <c r="MHM10" s="298"/>
      <c r="MHN10" s="298"/>
      <c r="MHO10" s="298"/>
      <c r="MHP10" s="297"/>
      <c r="MHQ10" s="182"/>
      <c r="MHR10" s="182"/>
      <c r="MHS10" s="297"/>
      <c r="MHT10" s="298"/>
      <c r="MHU10" s="298"/>
      <c r="MHV10" s="298"/>
      <c r="MHW10" s="298"/>
      <c r="MHX10" s="297"/>
      <c r="MHY10" s="182"/>
      <c r="MHZ10" s="182"/>
      <c r="MIA10" s="297"/>
      <c r="MIB10" s="298"/>
      <c r="MIC10" s="298"/>
      <c r="MID10" s="298"/>
      <c r="MIE10" s="298"/>
      <c r="MIF10" s="297"/>
      <c r="MIG10" s="182"/>
      <c r="MIH10" s="182"/>
      <c r="MII10" s="297"/>
      <c r="MIJ10" s="298"/>
      <c r="MIK10" s="298"/>
      <c r="MIL10" s="298"/>
      <c r="MIM10" s="298"/>
      <c r="MIN10" s="297"/>
      <c r="MIO10" s="182"/>
      <c r="MIP10" s="182"/>
      <c r="MIQ10" s="297"/>
      <c r="MIR10" s="298"/>
      <c r="MIS10" s="298"/>
      <c r="MIT10" s="298"/>
      <c r="MIU10" s="298"/>
      <c r="MIV10" s="297"/>
      <c r="MIW10" s="182"/>
      <c r="MIX10" s="182"/>
      <c r="MIY10" s="297"/>
      <c r="MIZ10" s="298"/>
      <c r="MJA10" s="298"/>
      <c r="MJB10" s="298"/>
      <c r="MJC10" s="298"/>
      <c r="MJD10" s="297"/>
      <c r="MJE10" s="182"/>
      <c r="MJF10" s="182"/>
      <c r="MJG10" s="297"/>
      <c r="MJH10" s="298"/>
      <c r="MJI10" s="298"/>
      <c r="MJJ10" s="298"/>
      <c r="MJK10" s="298"/>
      <c r="MJL10" s="297"/>
      <c r="MJM10" s="182"/>
      <c r="MJN10" s="182"/>
      <c r="MJO10" s="297"/>
      <c r="MJP10" s="298"/>
      <c r="MJQ10" s="298"/>
      <c r="MJR10" s="298"/>
      <c r="MJS10" s="298"/>
      <c r="MJT10" s="297"/>
      <c r="MJU10" s="182"/>
      <c r="MJV10" s="182"/>
      <c r="MJW10" s="297"/>
      <c r="MJX10" s="298"/>
      <c r="MJY10" s="298"/>
      <c r="MJZ10" s="298"/>
      <c r="MKA10" s="298"/>
      <c r="MKB10" s="297"/>
      <c r="MKC10" s="182"/>
      <c r="MKD10" s="182"/>
      <c r="MKE10" s="297"/>
      <c r="MKF10" s="298"/>
      <c r="MKG10" s="298"/>
      <c r="MKH10" s="298"/>
      <c r="MKI10" s="298"/>
      <c r="MKJ10" s="297"/>
      <c r="MKK10" s="182"/>
      <c r="MKL10" s="182"/>
      <c r="MKM10" s="297"/>
      <c r="MKN10" s="298"/>
      <c r="MKO10" s="298"/>
      <c r="MKP10" s="298"/>
      <c r="MKQ10" s="298"/>
      <c r="MKR10" s="297"/>
      <c r="MKS10" s="182"/>
      <c r="MKT10" s="182"/>
      <c r="MKU10" s="297"/>
      <c r="MKV10" s="298"/>
      <c r="MKW10" s="298"/>
      <c r="MKX10" s="298"/>
      <c r="MKY10" s="298"/>
      <c r="MKZ10" s="297"/>
      <c r="MLA10" s="182"/>
      <c r="MLB10" s="182"/>
      <c r="MLC10" s="297"/>
      <c r="MLD10" s="298"/>
      <c r="MLE10" s="298"/>
      <c r="MLF10" s="298"/>
      <c r="MLG10" s="298"/>
      <c r="MLH10" s="297"/>
      <c r="MLI10" s="182"/>
      <c r="MLJ10" s="182"/>
      <c r="MLK10" s="297"/>
      <c r="MLL10" s="298"/>
      <c r="MLM10" s="298"/>
      <c r="MLN10" s="298"/>
      <c r="MLO10" s="298"/>
      <c r="MLP10" s="297"/>
      <c r="MLQ10" s="182"/>
      <c r="MLR10" s="182"/>
      <c r="MLS10" s="297"/>
      <c r="MLT10" s="298"/>
      <c r="MLU10" s="298"/>
      <c r="MLV10" s="298"/>
      <c r="MLW10" s="298"/>
      <c r="MLX10" s="297"/>
      <c r="MLY10" s="182"/>
      <c r="MLZ10" s="182"/>
      <c r="MMA10" s="297"/>
      <c r="MMB10" s="298"/>
      <c r="MMC10" s="298"/>
      <c r="MMD10" s="298"/>
      <c r="MME10" s="298"/>
      <c r="MMF10" s="297"/>
      <c r="MMG10" s="182"/>
      <c r="MMH10" s="182"/>
      <c r="MMI10" s="297"/>
      <c r="MMJ10" s="298"/>
      <c r="MMK10" s="298"/>
      <c r="MML10" s="298"/>
      <c r="MMM10" s="298"/>
      <c r="MMN10" s="297"/>
      <c r="MMO10" s="182"/>
      <c r="MMP10" s="182"/>
      <c r="MMQ10" s="297"/>
      <c r="MMR10" s="298"/>
      <c r="MMS10" s="298"/>
      <c r="MMT10" s="298"/>
      <c r="MMU10" s="298"/>
      <c r="MMV10" s="297"/>
      <c r="MMW10" s="182"/>
      <c r="MMX10" s="182"/>
      <c r="MMY10" s="297"/>
      <c r="MMZ10" s="298"/>
      <c r="MNA10" s="298"/>
      <c r="MNB10" s="298"/>
      <c r="MNC10" s="298"/>
      <c r="MND10" s="297"/>
      <c r="MNE10" s="182"/>
      <c r="MNF10" s="182"/>
      <c r="MNG10" s="297"/>
      <c r="MNH10" s="298"/>
      <c r="MNI10" s="298"/>
      <c r="MNJ10" s="298"/>
      <c r="MNK10" s="298"/>
      <c r="MNL10" s="297"/>
      <c r="MNM10" s="182"/>
      <c r="MNN10" s="182"/>
      <c r="MNO10" s="297"/>
      <c r="MNP10" s="298"/>
      <c r="MNQ10" s="298"/>
      <c r="MNR10" s="298"/>
      <c r="MNS10" s="298"/>
      <c r="MNT10" s="297"/>
      <c r="MNU10" s="182"/>
      <c r="MNV10" s="182"/>
      <c r="MNW10" s="297"/>
      <c r="MNX10" s="298"/>
      <c r="MNY10" s="298"/>
      <c r="MNZ10" s="298"/>
      <c r="MOA10" s="298"/>
      <c r="MOB10" s="297"/>
      <c r="MOC10" s="182"/>
      <c r="MOD10" s="182"/>
      <c r="MOE10" s="297"/>
      <c r="MOF10" s="298"/>
      <c r="MOG10" s="298"/>
      <c r="MOH10" s="298"/>
      <c r="MOI10" s="298"/>
      <c r="MOJ10" s="297"/>
      <c r="MOK10" s="182"/>
      <c r="MOL10" s="182"/>
      <c r="MOM10" s="297"/>
      <c r="MON10" s="298"/>
      <c r="MOO10" s="298"/>
      <c r="MOP10" s="298"/>
      <c r="MOQ10" s="298"/>
      <c r="MOR10" s="297"/>
      <c r="MOS10" s="182"/>
      <c r="MOT10" s="182"/>
      <c r="MOU10" s="297"/>
      <c r="MOV10" s="298"/>
      <c r="MOW10" s="298"/>
      <c r="MOX10" s="298"/>
      <c r="MOY10" s="298"/>
      <c r="MOZ10" s="297"/>
      <c r="MPA10" s="182"/>
      <c r="MPB10" s="182"/>
      <c r="MPC10" s="297"/>
      <c r="MPD10" s="298"/>
      <c r="MPE10" s="298"/>
      <c r="MPF10" s="298"/>
      <c r="MPG10" s="298"/>
      <c r="MPH10" s="297"/>
      <c r="MPI10" s="182"/>
      <c r="MPJ10" s="182"/>
      <c r="MPK10" s="297"/>
      <c r="MPL10" s="298"/>
      <c r="MPM10" s="298"/>
      <c r="MPN10" s="298"/>
      <c r="MPO10" s="298"/>
      <c r="MPP10" s="297"/>
      <c r="MPQ10" s="182"/>
      <c r="MPR10" s="182"/>
      <c r="MPS10" s="297"/>
      <c r="MPT10" s="298"/>
      <c r="MPU10" s="298"/>
      <c r="MPV10" s="298"/>
      <c r="MPW10" s="298"/>
      <c r="MPX10" s="297"/>
      <c r="MPY10" s="182"/>
      <c r="MPZ10" s="182"/>
      <c r="MQA10" s="297"/>
      <c r="MQB10" s="298"/>
      <c r="MQC10" s="298"/>
      <c r="MQD10" s="298"/>
      <c r="MQE10" s="298"/>
      <c r="MQF10" s="297"/>
      <c r="MQG10" s="182"/>
      <c r="MQH10" s="182"/>
      <c r="MQI10" s="297"/>
      <c r="MQJ10" s="298"/>
      <c r="MQK10" s="298"/>
      <c r="MQL10" s="298"/>
      <c r="MQM10" s="298"/>
      <c r="MQN10" s="297"/>
      <c r="MQO10" s="182"/>
      <c r="MQP10" s="182"/>
      <c r="MQQ10" s="297"/>
      <c r="MQR10" s="298"/>
      <c r="MQS10" s="298"/>
      <c r="MQT10" s="298"/>
      <c r="MQU10" s="298"/>
      <c r="MQV10" s="297"/>
      <c r="MQW10" s="182"/>
      <c r="MQX10" s="182"/>
      <c r="MQY10" s="297"/>
      <c r="MQZ10" s="298"/>
      <c r="MRA10" s="298"/>
      <c r="MRB10" s="298"/>
      <c r="MRC10" s="298"/>
      <c r="MRD10" s="297"/>
      <c r="MRE10" s="182"/>
      <c r="MRF10" s="182"/>
      <c r="MRG10" s="297"/>
      <c r="MRH10" s="298"/>
      <c r="MRI10" s="298"/>
      <c r="MRJ10" s="298"/>
      <c r="MRK10" s="298"/>
      <c r="MRL10" s="297"/>
      <c r="MRM10" s="182"/>
      <c r="MRN10" s="182"/>
      <c r="MRO10" s="297"/>
      <c r="MRP10" s="298"/>
      <c r="MRQ10" s="298"/>
      <c r="MRR10" s="298"/>
      <c r="MRS10" s="298"/>
      <c r="MRT10" s="297"/>
      <c r="MRU10" s="182"/>
      <c r="MRV10" s="182"/>
      <c r="MRW10" s="297"/>
      <c r="MRX10" s="298"/>
      <c r="MRY10" s="298"/>
      <c r="MRZ10" s="298"/>
      <c r="MSA10" s="298"/>
      <c r="MSB10" s="297"/>
      <c r="MSC10" s="182"/>
      <c r="MSD10" s="182"/>
      <c r="MSE10" s="297"/>
      <c r="MSF10" s="298"/>
      <c r="MSG10" s="298"/>
      <c r="MSH10" s="298"/>
      <c r="MSI10" s="298"/>
      <c r="MSJ10" s="297"/>
      <c r="MSK10" s="182"/>
      <c r="MSL10" s="182"/>
      <c r="MSM10" s="297"/>
      <c r="MSN10" s="298"/>
      <c r="MSO10" s="298"/>
      <c r="MSP10" s="298"/>
      <c r="MSQ10" s="298"/>
      <c r="MSR10" s="297"/>
      <c r="MSS10" s="182"/>
      <c r="MST10" s="182"/>
      <c r="MSU10" s="297"/>
      <c r="MSV10" s="298"/>
      <c r="MSW10" s="298"/>
      <c r="MSX10" s="298"/>
      <c r="MSY10" s="298"/>
      <c r="MSZ10" s="297"/>
      <c r="MTA10" s="182"/>
      <c r="MTB10" s="182"/>
      <c r="MTC10" s="297"/>
      <c r="MTD10" s="298"/>
      <c r="MTE10" s="298"/>
      <c r="MTF10" s="298"/>
      <c r="MTG10" s="298"/>
      <c r="MTH10" s="297"/>
      <c r="MTI10" s="182"/>
      <c r="MTJ10" s="182"/>
      <c r="MTK10" s="297"/>
      <c r="MTL10" s="298"/>
      <c r="MTM10" s="298"/>
      <c r="MTN10" s="298"/>
      <c r="MTO10" s="298"/>
      <c r="MTP10" s="297"/>
      <c r="MTQ10" s="182"/>
      <c r="MTR10" s="182"/>
      <c r="MTS10" s="297"/>
      <c r="MTT10" s="298"/>
      <c r="MTU10" s="298"/>
      <c r="MTV10" s="298"/>
      <c r="MTW10" s="298"/>
      <c r="MTX10" s="297"/>
      <c r="MTY10" s="182"/>
      <c r="MTZ10" s="182"/>
      <c r="MUA10" s="297"/>
      <c r="MUB10" s="298"/>
      <c r="MUC10" s="298"/>
      <c r="MUD10" s="298"/>
      <c r="MUE10" s="298"/>
      <c r="MUF10" s="297"/>
      <c r="MUG10" s="182"/>
      <c r="MUH10" s="182"/>
      <c r="MUI10" s="297"/>
      <c r="MUJ10" s="298"/>
      <c r="MUK10" s="298"/>
      <c r="MUL10" s="298"/>
      <c r="MUM10" s="298"/>
      <c r="MUN10" s="297"/>
      <c r="MUO10" s="182"/>
      <c r="MUP10" s="182"/>
      <c r="MUQ10" s="297"/>
      <c r="MUR10" s="298"/>
      <c r="MUS10" s="298"/>
      <c r="MUT10" s="298"/>
      <c r="MUU10" s="298"/>
      <c r="MUV10" s="297"/>
      <c r="MUW10" s="182"/>
      <c r="MUX10" s="182"/>
      <c r="MUY10" s="297"/>
      <c r="MUZ10" s="298"/>
      <c r="MVA10" s="298"/>
      <c r="MVB10" s="298"/>
      <c r="MVC10" s="298"/>
      <c r="MVD10" s="297"/>
      <c r="MVE10" s="182"/>
      <c r="MVF10" s="182"/>
      <c r="MVG10" s="297"/>
      <c r="MVH10" s="298"/>
      <c r="MVI10" s="298"/>
      <c r="MVJ10" s="298"/>
      <c r="MVK10" s="298"/>
      <c r="MVL10" s="297"/>
      <c r="MVM10" s="182"/>
      <c r="MVN10" s="182"/>
      <c r="MVO10" s="297"/>
      <c r="MVP10" s="298"/>
      <c r="MVQ10" s="298"/>
      <c r="MVR10" s="298"/>
      <c r="MVS10" s="298"/>
      <c r="MVT10" s="297"/>
      <c r="MVU10" s="182"/>
      <c r="MVV10" s="182"/>
      <c r="MVW10" s="297"/>
      <c r="MVX10" s="298"/>
      <c r="MVY10" s="298"/>
      <c r="MVZ10" s="298"/>
      <c r="MWA10" s="298"/>
      <c r="MWB10" s="297"/>
      <c r="MWC10" s="182"/>
      <c r="MWD10" s="182"/>
      <c r="MWE10" s="297"/>
      <c r="MWF10" s="298"/>
      <c r="MWG10" s="298"/>
      <c r="MWH10" s="298"/>
      <c r="MWI10" s="298"/>
      <c r="MWJ10" s="297"/>
      <c r="MWK10" s="182"/>
      <c r="MWL10" s="182"/>
      <c r="MWM10" s="297"/>
      <c r="MWN10" s="298"/>
      <c r="MWO10" s="298"/>
      <c r="MWP10" s="298"/>
      <c r="MWQ10" s="298"/>
      <c r="MWR10" s="297"/>
      <c r="MWS10" s="182"/>
      <c r="MWT10" s="182"/>
      <c r="MWU10" s="297"/>
      <c r="MWV10" s="298"/>
      <c r="MWW10" s="298"/>
      <c r="MWX10" s="298"/>
      <c r="MWY10" s="298"/>
      <c r="MWZ10" s="297"/>
      <c r="MXA10" s="182"/>
      <c r="MXB10" s="182"/>
      <c r="MXC10" s="297"/>
      <c r="MXD10" s="298"/>
      <c r="MXE10" s="298"/>
      <c r="MXF10" s="298"/>
      <c r="MXG10" s="298"/>
      <c r="MXH10" s="297"/>
      <c r="MXI10" s="182"/>
      <c r="MXJ10" s="182"/>
      <c r="MXK10" s="297"/>
      <c r="MXL10" s="298"/>
      <c r="MXM10" s="298"/>
      <c r="MXN10" s="298"/>
      <c r="MXO10" s="298"/>
      <c r="MXP10" s="297"/>
      <c r="MXQ10" s="182"/>
      <c r="MXR10" s="182"/>
      <c r="MXS10" s="297"/>
      <c r="MXT10" s="298"/>
      <c r="MXU10" s="298"/>
      <c r="MXV10" s="298"/>
      <c r="MXW10" s="298"/>
      <c r="MXX10" s="297"/>
      <c r="MXY10" s="182"/>
      <c r="MXZ10" s="182"/>
      <c r="MYA10" s="297"/>
      <c r="MYB10" s="298"/>
      <c r="MYC10" s="298"/>
      <c r="MYD10" s="298"/>
      <c r="MYE10" s="298"/>
      <c r="MYF10" s="297"/>
      <c r="MYG10" s="182"/>
      <c r="MYH10" s="182"/>
      <c r="MYI10" s="297"/>
      <c r="MYJ10" s="298"/>
      <c r="MYK10" s="298"/>
      <c r="MYL10" s="298"/>
      <c r="MYM10" s="298"/>
      <c r="MYN10" s="297"/>
      <c r="MYO10" s="182"/>
      <c r="MYP10" s="182"/>
      <c r="MYQ10" s="297"/>
      <c r="MYR10" s="298"/>
      <c r="MYS10" s="298"/>
      <c r="MYT10" s="298"/>
      <c r="MYU10" s="298"/>
      <c r="MYV10" s="297"/>
      <c r="MYW10" s="182"/>
      <c r="MYX10" s="182"/>
      <c r="MYY10" s="297"/>
      <c r="MYZ10" s="298"/>
      <c r="MZA10" s="298"/>
      <c r="MZB10" s="298"/>
      <c r="MZC10" s="298"/>
      <c r="MZD10" s="297"/>
      <c r="MZE10" s="182"/>
      <c r="MZF10" s="182"/>
      <c r="MZG10" s="297"/>
      <c r="MZH10" s="298"/>
      <c r="MZI10" s="298"/>
      <c r="MZJ10" s="298"/>
      <c r="MZK10" s="298"/>
      <c r="MZL10" s="297"/>
      <c r="MZM10" s="182"/>
      <c r="MZN10" s="182"/>
      <c r="MZO10" s="297"/>
      <c r="MZP10" s="298"/>
      <c r="MZQ10" s="298"/>
      <c r="MZR10" s="298"/>
      <c r="MZS10" s="298"/>
      <c r="MZT10" s="297"/>
      <c r="MZU10" s="182"/>
      <c r="MZV10" s="182"/>
      <c r="MZW10" s="297"/>
      <c r="MZX10" s="298"/>
      <c r="MZY10" s="298"/>
      <c r="MZZ10" s="298"/>
      <c r="NAA10" s="298"/>
      <c r="NAB10" s="297"/>
      <c r="NAC10" s="182"/>
      <c r="NAD10" s="182"/>
      <c r="NAE10" s="297"/>
      <c r="NAF10" s="298"/>
      <c r="NAG10" s="298"/>
      <c r="NAH10" s="298"/>
      <c r="NAI10" s="298"/>
      <c r="NAJ10" s="297"/>
      <c r="NAK10" s="182"/>
      <c r="NAL10" s="182"/>
      <c r="NAM10" s="297"/>
      <c r="NAN10" s="298"/>
      <c r="NAO10" s="298"/>
      <c r="NAP10" s="298"/>
      <c r="NAQ10" s="298"/>
      <c r="NAR10" s="297"/>
      <c r="NAS10" s="182"/>
      <c r="NAT10" s="182"/>
      <c r="NAU10" s="297"/>
      <c r="NAV10" s="298"/>
      <c r="NAW10" s="298"/>
      <c r="NAX10" s="298"/>
      <c r="NAY10" s="298"/>
      <c r="NAZ10" s="297"/>
      <c r="NBA10" s="182"/>
      <c r="NBB10" s="182"/>
      <c r="NBC10" s="297"/>
      <c r="NBD10" s="298"/>
      <c r="NBE10" s="298"/>
      <c r="NBF10" s="298"/>
      <c r="NBG10" s="298"/>
      <c r="NBH10" s="297"/>
      <c r="NBI10" s="182"/>
      <c r="NBJ10" s="182"/>
      <c r="NBK10" s="297"/>
      <c r="NBL10" s="298"/>
      <c r="NBM10" s="298"/>
      <c r="NBN10" s="298"/>
      <c r="NBO10" s="298"/>
      <c r="NBP10" s="297"/>
      <c r="NBQ10" s="182"/>
      <c r="NBR10" s="182"/>
      <c r="NBS10" s="297"/>
      <c r="NBT10" s="298"/>
      <c r="NBU10" s="298"/>
      <c r="NBV10" s="298"/>
      <c r="NBW10" s="298"/>
      <c r="NBX10" s="297"/>
      <c r="NBY10" s="182"/>
      <c r="NBZ10" s="182"/>
      <c r="NCA10" s="297"/>
      <c r="NCB10" s="298"/>
      <c r="NCC10" s="298"/>
      <c r="NCD10" s="298"/>
      <c r="NCE10" s="298"/>
      <c r="NCF10" s="297"/>
      <c r="NCG10" s="182"/>
      <c r="NCH10" s="182"/>
      <c r="NCI10" s="297"/>
      <c r="NCJ10" s="298"/>
      <c r="NCK10" s="298"/>
      <c r="NCL10" s="298"/>
      <c r="NCM10" s="298"/>
      <c r="NCN10" s="297"/>
      <c r="NCO10" s="182"/>
      <c r="NCP10" s="182"/>
      <c r="NCQ10" s="297"/>
      <c r="NCR10" s="298"/>
      <c r="NCS10" s="298"/>
      <c r="NCT10" s="298"/>
      <c r="NCU10" s="298"/>
      <c r="NCV10" s="297"/>
      <c r="NCW10" s="182"/>
      <c r="NCX10" s="182"/>
      <c r="NCY10" s="297"/>
      <c r="NCZ10" s="298"/>
      <c r="NDA10" s="298"/>
      <c r="NDB10" s="298"/>
      <c r="NDC10" s="298"/>
      <c r="NDD10" s="297"/>
      <c r="NDE10" s="182"/>
      <c r="NDF10" s="182"/>
      <c r="NDG10" s="297"/>
      <c r="NDH10" s="298"/>
      <c r="NDI10" s="298"/>
      <c r="NDJ10" s="298"/>
      <c r="NDK10" s="298"/>
      <c r="NDL10" s="297"/>
      <c r="NDM10" s="182"/>
      <c r="NDN10" s="182"/>
      <c r="NDO10" s="297"/>
      <c r="NDP10" s="298"/>
      <c r="NDQ10" s="298"/>
      <c r="NDR10" s="298"/>
      <c r="NDS10" s="298"/>
      <c r="NDT10" s="297"/>
      <c r="NDU10" s="182"/>
      <c r="NDV10" s="182"/>
      <c r="NDW10" s="297"/>
      <c r="NDX10" s="298"/>
      <c r="NDY10" s="298"/>
      <c r="NDZ10" s="298"/>
      <c r="NEA10" s="298"/>
      <c r="NEB10" s="297"/>
      <c r="NEC10" s="182"/>
      <c r="NED10" s="182"/>
      <c r="NEE10" s="297"/>
      <c r="NEF10" s="298"/>
      <c r="NEG10" s="298"/>
      <c r="NEH10" s="298"/>
      <c r="NEI10" s="298"/>
      <c r="NEJ10" s="297"/>
      <c r="NEK10" s="182"/>
      <c r="NEL10" s="182"/>
      <c r="NEM10" s="297"/>
      <c r="NEN10" s="298"/>
      <c r="NEO10" s="298"/>
      <c r="NEP10" s="298"/>
      <c r="NEQ10" s="298"/>
      <c r="NER10" s="297"/>
      <c r="NES10" s="182"/>
      <c r="NET10" s="182"/>
      <c r="NEU10" s="297"/>
      <c r="NEV10" s="298"/>
      <c r="NEW10" s="298"/>
      <c r="NEX10" s="298"/>
      <c r="NEY10" s="298"/>
      <c r="NEZ10" s="297"/>
      <c r="NFA10" s="182"/>
      <c r="NFB10" s="182"/>
      <c r="NFC10" s="297"/>
      <c r="NFD10" s="298"/>
      <c r="NFE10" s="298"/>
      <c r="NFF10" s="298"/>
      <c r="NFG10" s="298"/>
      <c r="NFH10" s="297"/>
      <c r="NFI10" s="182"/>
      <c r="NFJ10" s="182"/>
      <c r="NFK10" s="297"/>
      <c r="NFL10" s="298"/>
      <c r="NFM10" s="298"/>
      <c r="NFN10" s="298"/>
      <c r="NFO10" s="298"/>
      <c r="NFP10" s="297"/>
      <c r="NFQ10" s="182"/>
      <c r="NFR10" s="182"/>
      <c r="NFS10" s="297"/>
      <c r="NFT10" s="298"/>
      <c r="NFU10" s="298"/>
      <c r="NFV10" s="298"/>
      <c r="NFW10" s="298"/>
      <c r="NFX10" s="297"/>
      <c r="NFY10" s="182"/>
      <c r="NFZ10" s="182"/>
      <c r="NGA10" s="297"/>
      <c r="NGB10" s="298"/>
      <c r="NGC10" s="298"/>
      <c r="NGD10" s="298"/>
      <c r="NGE10" s="298"/>
      <c r="NGF10" s="297"/>
      <c r="NGG10" s="182"/>
      <c r="NGH10" s="182"/>
      <c r="NGI10" s="297"/>
      <c r="NGJ10" s="298"/>
      <c r="NGK10" s="298"/>
      <c r="NGL10" s="298"/>
      <c r="NGM10" s="298"/>
      <c r="NGN10" s="297"/>
      <c r="NGO10" s="182"/>
      <c r="NGP10" s="182"/>
      <c r="NGQ10" s="297"/>
      <c r="NGR10" s="298"/>
      <c r="NGS10" s="298"/>
      <c r="NGT10" s="298"/>
      <c r="NGU10" s="298"/>
      <c r="NGV10" s="297"/>
      <c r="NGW10" s="182"/>
      <c r="NGX10" s="182"/>
      <c r="NGY10" s="297"/>
      <c r="NGZ10" s="298"/>
      <c r="NHA10" s="298"/>
      <c r="NHB10" s="298"/>
      <c r="NHC10" s="298"/>
      <c r="NHD10" s="297"/>
      <c r="NHE10" s="182"/>
      <c r="NHF10" s="182"/>
      <c r="NHG10" s="297"/>
      <c r="NHH10" s="298"/>
      <c r="NHI10" s="298"/>
      <c r="NHJ10" s="298"/>
      <c r="NHK10" s="298"/>
      <c r="NHL10" s="297"/>
      <c r="NHM10" s="182"/>
      <c r="NHN10" s="182"/>
      <c r="NHO10" s="297"/>
      <c r="NHP10" s="298"/>
      <c r="NHQ10" s="298"/>
      <c r="NHR10" s="298"/>
      <c r="NHS10" s="298"/>
      <c r="NHT10" s="297"/>
      <c r="NHU10" s="182"/>
      <c r="NHV10" s="182"/>
      <c r="NHW10" s="297"/>
      <c r="NHX10" s="298"/>
      <c r="NHY10" s="298"/>
      <c r="NHZ10" s="298"/>
      <c r="NIA10" s="298"/>
      <c r="NIB10" s="297"/>
      <c r="NIC10" s="182"/>
      <c r="NID10" s="182"/>
      <c r="NIE10" s="297"/>
      <c r="NIF10" s="298"/>
      <c r="NIG10" s="298"/>
      <c r="NIH10" s="298"/>
      <c r="NII10" s="298"/>
      <c r="NIJ10" s="297"/>
      <c r="NIK10" s="182"/>
      <c r="NIL10" s="182"/>
      <c r="NIM10" s="297"/>
      <c r="NIN10" s="298"/>
      <c r="NIO10" s="298"/>
      <c r="NIP10" s="298"/>
      <c r="NIQ10" s="298"/>
      <c r="NIR10" s="297"/>
      <c r="NIS10" s="182"/>
      <c r="NIT10" s="182"/>
      <c r="NIU10" s="297"/>
      <c r="NIV10" s="298"/>
      <c r="NIW10" s="298"/>
      <c r="NIX10" s="298"/>
      <c r="NIY10" s="298"/>
      <c r="NIZ10" s="297"/>
      <c r="NJA10" s="182"/>
      <c r="NJB10" s="182"/>
      <c r="NJC10" s="297"/>
      <c r="NJD10" s="298"/>
      <c r="NJE10" s="298"/>
      <c r="NJF10" s="298"/>
      <c r="NJG10" s="298"/>
      <c r="NJH10" s="297"/>
      <c r="NJI10" s="182"/>
      <c r="NJJ10" s="182"/>
      <c r="NJK10" s="297"/>
      <c r="NJL10" s="298"/>
      <c r="NJM10" s="298"/>
      <c r="NJN10" s="298"/>
      <c r="NJO10" s="298"/>
      <c r="NJP10" s="297"/>
      <c r="NJQ10" s="182"/>
      <c r="NJR10" s="182"/>
      <c r="NJS10" s="297"/>
      <c r="NJT10" s="298"/>
      <c r="NJU10" s="298"/>
      <c r="NJV10" s="298"/>
      <c r="NJW10" s="298"/>
      <c r="NJX10" s="297"/>
      <c r="NJY10" s="182"/>
      <c r="NJZ10" s="182"/>
      <c r="NKA10" s="297"/>
      <c r="NKB10" s="298"/>
      <c r="NKC10" s="298"/>
      <c r="NKD10" s="298"/>
      <c r="NKE10" s="298"/>
      <c r="NKF10" s="297"/>
      <c r="NKG10" s="182"/>
      <c r="NKH10" s="182"/>
      <c r="NKI10" s="297"/>
      <c r="NKJ10" s="298"/>
      <c r="NKK10" s="298"/>
      <c r="NKL10" s="298"/>
      <c r="NKM10" s="298"/>
      <c r="NKN10" s="297"/>
      <c r="NKO10" s="182"/>
      <c r="NKP10" s="182"/>
      <c r="NKQ10" s="297"/>
      <c r="NKR10" s="298"/>
      <c r="NKS10" s="298"/>
      <c r="NKT10" s="298"/>
      <c r="NKU10" s="298"/>
      <c r="NKV10" s="297"/>
      <c r="NKW10" s="182"/>
      <c r="NKX10" s="182"/>
      <c r="NKY10" s="297"/>
      <c r="NKZ10" s="298"/>
      <c r="NLA10" s="298"/>
      <c r="NLB10" s="298"/>
      <c r="NLC10" s="298"/>
      <c r="NLD10" s="297"/>
      <c r="NLE10" s="182"/>
      <c r="NLF10" s="182"/>
      <c r="NLG10" s="297"/>
      <c r="NLH10" s="298"/>
      <c r="NLI10" s="298"/>
      <c r="NLJ10" s="298"/>
      <c r="NLK10" s="298"/>
      <c r="NLL10" s="297"/>
      <c r="NLM10" s="182"/>
      <c r="NLN10" s="182"/>
      <c r="NLO10" s="297"/>
      <c r="NLP10" s="298"/>
      <c r="NLQ10" s="298"/>
      <c r="NLR10" s="298"/>
      <c r="NLS10" s="298"/>
      <c r="NLT10" s="297"/>
      <c r="NLU10" s="182"/>
      <c r="NLV10" s="182"/>
      <c r="NLW10" s="297"/>
      <c r="NLX10" s="298"/>
      <c r="NLY10" s="298"/>
      <c r="NLZ10" s="298"/>
      <c r="NMA10" s="298"/>
      <c r="NMB10" s="297"/>
      <c r="NMC10" s="182"/>
      <c r="NMD10" s="182"/>
      <c r="NME10" s="297"/>
      <c r="NMF10" s="298"/>
      <c r="NMG10" s="298"/>
      <c r="NMH10" s="298"/>
      <c r="NMI10" s="298"/>
      <c r="NMJ10" s="297"/>
      <c r="NMK10" s="182"/>
      <c r="NML10" s="182"/>
      <c r="NMM10" s="297"/>
      <c r="NMN10" s="298"/>
      <c r="NMO10" s="298"/>
      <c r="NMP10" s="298"/>
      <c r="NMQ10" s="298"/>
      <c r="NMR10" s="297"/>
      <c r="NMS10" s="182"/>
      <c r="NMT10" s="182"/>
      <c r="NMU10" s="297"/>
      <c r="NMV10" s="298"/>
      <c r="NMW10" s="298"/>
      <c r="NMX10" s="298"/>
      <c r="NMY10" s="298"/>
      <c r="NMZ10" s="297"/>
      <c r="NNA10" s="182"/>
      <c r="NNB10" s="182"/>
      <c r="NNC10" s="297"/>
      <c r="NND10" s="298"/>
      <c r="NNE10" s="298"/>
      <c r="NNF10" s="298"/>
      <c r="NNG10" s="298"/>
      <c r="NNH10" s="297"/>
      <c r="NNI10" s="182"/>
      <c r="NNJ10" s="182"/>
      <c r="NNK10" s="297"/>
      <c r="NNL10" s="298"/>
      <c r="NNM10" s="298"/>
      <c r="NNN10" s="298"/>
      <c r="NNO10" s="298"/>
      <c r="NNP10" s="297"/>
      <c r="NNQ10" s="182"/>
      <c r="NNR10" s="182"/>
      <c r="NNS10" s="297"/>
      <c r="NNT10" s="298"/>
      <c r="NNU10" s="298"/>
      <c r="NNV10" s="298"/>
      <c r="NNW10" s="298"/>
      <c r="NNX10" s="297"/>
      <c r="NNY10" s="182"/>
      <c r="NNZ10" s="182"/>
      <c r="NOA10" s="297"/>
      <c r="NOB10" s="298"/>
      <c r="NOC10" s="298"/>
      <c r="NOD10" s="298"/>
      <c r="NOE10" s="298"/>
      <c r="NOF10" s="297"/>
      <c r="NOG10" s="182"/>
      <c r="NOH10" s="182"/>
      <c r="NOI10" s="297"/>
      <c r="NOJ10" s="298"/>
      <c r="NOK10" s="298"/>
      <c r="NOL10" s="298"/>
      <c r="NOM10" s="298"/>
      <c r="NON10" s="297"/>
      <c r="NOO10" s="182"/>
      <c r="NOP10" s="182"/>
      <c r="NOQ10" s="297"/>
      <c r="NOR10" s="298"/>
      <c r="NOS10" s="298"/>
      <c r="NOT10" s="298"/>
      <c r="NOU10" s="298"/>
      <c r="NOV10" s="297"/>
      <c r="NOW10" s="182"/>
      <c r="NOX10" s="182"/>
      <c r="NOY10" s="297"/>
      <c r="NOZ10" s="298"/>
      <c r="NPA10" s="298"/>
      <c r="NPB10" s="298"/>
      <c r="NPC10" s="298"/>
      <c r="NPD10" s="297"/>
      <c r="NPE10" s="182"/>
      <c r="NPF10" s="182"/>
      <c r="NPG10" s="297"/>
      <c r="NPH10" s="298"/>
      <c r="NPI10" s="298"/>
      <c r="NPJ10" s="298"/>
      <c r="NPK10" s="298"/>
      <c r="NPL10" s="297"/>
      <c r="NPM10" s="182"/>
      <c r="NPN10" s="182"/>
      <c r="NPO10" s="297"/>
      <c r="NPP10" s="298"/>
      <c r="NPQ10" s="298"/>
      <c r="NPR10" s="298"/>
      <c r="NPS10" s="298"/>
      <c r="NPT10" s="297"/>
      <c r="NPU10" s="182"/>
      <c r="NPV10" s="182"/>
      <c r="NPW10" s="297"/>
      <c r="NPX10" s="298"/>
      <c r="NPY10" s="298"/>
      <c r="NPZ10" s="298"/>
      <c r="NQA10" s="298"/>
      <c r="NQB10" s="297"/>
      <c r="NQC10" s="182"/>
      <c r="NQD10" s="182"/>
      <c r="NQE10" s="297"/>
      <c r="NQF10" s="298"/>
      <c r="NQG10" s="298"/>
      <c r="NQH10" s="298"/>
      <c r="NQI10" s="298"/>
      <c r="NQJ10" s="297"/>
      <c r="NQK10" s="182"/>
      <c r="NQL10" s="182"/>
      <c r="NQM10" s="297"/>
      <c r="NQN10" s="298"/>
      <c r="NQO10" s="298"/>
      <c r="NQP10" s="298"/>
      <c r="NQQ10" s="298"/>
      <c r="NQR10" s="297"/>
      <c r="NQS10" s="182"/>
      <c r="NQT10" s="182"/>
      <c r="NQU10" s="297"/>
      <c r="NQV10" s="298"/>
      <c r="NQW10" s="298"/>
      <c r="NQX10" s="298"/>
      <c r="NQY10" s="298"/>
      <c r="NQZ10" s="297"/>
      <c r="NRA10" s="182"/>
      <c r="NRB10" s="182"/>
      <c r="NRC10" s="297"/>
      <c r="NRD10" s="298"/>
      <c r="NRE10" s="298"/>
      <c r="NRF10" s="298"/>
      <c r="NRG10" s="298"/>
      <c r="NRH10" s="297"/>
      <c r="NRI10" s="182"/>
      <c r="NRJ10" s="182"/>
      <c r="NRK10" s="297"/>
      <c r="NRL10" s="298"/>
      <c r="NRM10" s="298"/>
      <c r="NRN10" s="298"/>
      <c r="NRO10" s="298"/>
      <c r="NRP10" s="297"/>
      <c r="NRQ10" s="182"/>
      <c r="NRR10" s="182"/>
      <c r="NRS10" s="297"/>
      <c r="NRT10" s="298"/>
      <c r="NRU10" s="298"/>
      <c r="NRV10" s="298"/>
      <c r="NRW10" s="298"/>
      <c r="NRX10" s="297"/>
      <c r="NRY10" s="182"/>
      <c r="NRZ10" s="182"/>
      <c r="NSA10" s="297"/>
      <c r="NSB10" s="298"/>
      <c r="NSC10" s="298"/>
      <c r="NSD10" s="298"/>
      <c r="NSE10" s="298"/>
      <c r="NSF10" s="297"/>
      <c r="NSG10" s="182"/>
      <c r="NSH10" s="182"/>
      <c r="NSI10" s="297"/>
      <c r="NSJ10" s="298"/>
      <c r="NSK10" s="298"/>
      <c r="NSL10" s="298"/>
      <c r="NSM10" s="298"/>
      <c r="NSN10" s="297"/>
      <c r="NSO10" s="182"/>
      <c r="NSP10" s="182"/>
      <c r="NSQ10" s="297"/>
      <c r="NSR10" s="298"/>
      <c r="NSS10" s="298"/>
      <c r="NST10" s="298"/>
      <c r="NSU10" s="298"/>
      <c r="NSV10" s="297"/>
      <c r="NSW10" s="182"/>
      <c r="NSX10" s="182"/>
      <c r="NSY10" s="297"/>
      <c r="NSZ10" s="298"/>
      <c r="NTA10" s="298"/>
      <c r="NTB10" s="298"/>
      <c r="NTC10" s="298"/>
      <c r="NTD10" s="297"/>
      <c r="NTE10" s="182"/>
      <c r="NTF10" s="182"/>
      <c r="NTG10" s="297"/>
      <c r="NTH10" s="298"/>
      <c r="NTI10" s="298"/>
      <c r="NTJ10" s="298"/>
      <c r="NTK10" s="298"/>
      <c r="NTL10" s="297"/>
      <c r="NTM10" s="182"/>
      <c r="NTN10" s="182"/>
      <c r="NTO10" s="297"/>
      <c r="NTP10" s="298"/>
      <c r="NTQ10" s="298"/>
      <c r="NTR10" s="298"/>
      <c r="NTS10" s="298"/>
      <c r="NTT10" s="297"/>
      <c r="NTU10" s="182"/>
      <c r="NTV10" s="182"/>
      <c r="NTW10" s="297"/>
      <c r="NTX10" s="298"/>
      <c r="NTY10" s="298"/>
      <c r="NTZ10" s="298"/>
      <c r="NUA10" s="298"/>
      <c r="NUB10" s="297"/>
      <c r="NUC10" s="182"/>
      <c r="NUD10" s="182"/>
      <c r="NUE10" s="297"/>
      <c r="NUF10" s="298"/>
      <c r="NUG10" s="298"/>
      <c r="NUH10" s="298"/>
      <c r="NUI10" s="298"/>
      <c r="NUJ10" s="297"/>
      <c r="NUK10" s="182"/>
      <c r="NUL10" s="182"/>
      <c r="NUM10" s="297"/>
      <c r="NUN10" s="298"/>
      <c r="NUO10" s="298"/>
      <c r="NUP10" s="298"/>
      <c r="NUQ10" s="298"/>
      <c r="NUR10" s="297"/>
      <c r="NUS10" s="182"/>
      <c r="NUT10" s="182"/>
      <c r="NUU10" s="297"/>
      <c r="NUV10" s="298"/>
      <c r="NUW10" s="298"/>
      <c r="NUX10" s="298"/>
      <c r="NUY10" s="298"/>
      <c r="NUZ10" s="297"/>
      <c r="NVA10" s="182"/>
      <c r="NVB10" s="182"/>
      <c r="NVC10" s="297"/>
      <c r="NVD10" s="298"/>
      <c r="NVE10" s="298"/>
      <c r="NVF10" s="298"/>
      <c r="NVG10" s="298"/>
      <c r="NVH10" s="297"/>
      <c r="NVI10" s="182"/>
      <c r="NVJ10" s="182"/>
      <c r="NVK10" s="297"/>
      <c r="NVL10" s="298"/>
      <c r="NVM10" s="298"/>
      <c r="NVN10" s="298"/>
      <c r="NVO10" s="298"/>
      <c r="NVP10" s="297"/>
      <c r="NVQ10" s="182"/>
      <c r="NVR10" s="182"/>
      <c r="NVS10" s="297"/>
      <c r="NVT10" s="298"/>
      <c r="NVU10" s="298"/>
      <c r="NVV10" s="298"/>
      <c r="NVW10" s="298"/>
      <c r="NVX10" s="297"/>
      <c r="NVY10" s="182"/>
      <c r="NVZ10" s="182"/>
      <c r="NWA10" s="297"/>
      <c r="NWB10" s="298"/>
      <c r="NWC10" s="298"/>
      <c r="NWD10" s="298"/>
      <c r="NWE10" s="298"/>
      <c r="NWF10" s="297"/>
      <c r="NWG10" s="182"/>
      <c r="NWH10" s="182"/>
      <c r="NWI10" s="297"/>
      <c r="NWJ10" s="298"/>
      <c r="NWK10" s="298"/>
      <c r="NWL10" s="298"/>
      <c r="NWM10" s="298"/>
      <c r="NWN10" s="297"/>
      <c r="NWO10" s="182"/>
      <c r="NWP10" s="182"/>
      <c r="NWQ10" s="297"/>
      <c r="NWR10" s="298"/>
      <c r="NWS10" s="298"/>
      <c r="NWT10" s="298"/>
      <c r="NWU10" s="298"/>
      <c r="NWV10" s="297"/>
      <c r="NWW10" s="182"/>
      <c r="NWX10" s="182"/>
      <c r="NWY10" s="297"/>
      <c r="NWZ10" s="298"/>
      <c r="NXA10" s="298"/>
      <c r="NXB10" s="298"/>
      <c r="NXC10" s="298"/>
      <c r="NXD10" s="297"/>
      <c r="NXE10" s="182"/>
      <c r="NXF10" s="182"/>
      <c r="NXG10" s="297"/>
      <c r="NXH10" s="298"/>
      <c r="NXI10" s="298"/>
      <c r="NXJ10" s="298"/>
      <c r="NXK10" s="298"/>
      <c r="NXL10" s="297"/>
      <c r="NXM10" s="182"/>
      <c r="NXN10" s="182"/>
      <c r="NXO10" s="297"/>
      <c r="NXP10" s="298"/>
      <c r="NXQ10" s="298"/>
      <c r="NXR10" s="298"/>
      <c r="NXS10" s="298"/>
      <c r="NXT10" s="297"/>
      <c r="NXU10" s="182"/>
      <c r="NXV10" s="182"/>
      <c r="NXW10" s="297"/>
      <c r="NXX10" s="298"/>
      <c r="NXY10" s="298"/>
      <c r="NXZ10" s="298"/>
      <c r="NYA10" s="298"/>
      <c r="NYB10" s="297"/>
      <c r="NYC10" s="182"/>
      <c r="NYD10" s="182"/>
      <c r="NYE10" s="297"/>
      <c r="NYF10" s="298"/>
      <c r="NYG10" s="298"/>
      <c r="NYH10" s="298"/>
      <c r="NYI10" s="298"/>
      <c r="NYJ10" s="297"/>
      <c r="NYK10" s="182"/>
      <c r="NYL10" s="182"/>
      <c r="NYM10" s="297"/>
      <c r="NYN10" s="298"/>
      <c r="NYO10" s="298"/>
      <c r="NYP10" s="298"/>
      <c r="NYQ10" s="298"/>
      <c r="NYR10" s="297"/>
      <c r="NYS10" s="182"/>
      <c r="NYT10" s="182"/>
      <c r="NYU10" s="297"/>
      <c r="NYV10" s="298"/>
      <c r="NYW10" s="298"/>
      <c r="NYX10" s="298"/>
      <c r="NYY10" s="298"/>
      <c r="NYZ10" s="297"/>
      <c r="NZA10" s="182"/>
      <c r="NZB10" s="182"/>
      <c r="NZC10" s="297"/>
      <c r="NZD10" s="298"/>
      <c r="NZE10" s="298"/>
      <c r="NZF10" s="298"/>
      <c r="NZG10" s="298"/>
      <c r="NZH10" s="297"/>
      <c r="NZI10" s="182"/>
      <c r="NZJ10" s="182"/>
      <c r="NZK10" s="297"/>
      <c r="NZL10" s="298"/>
      <c r="NZM10" s="298"/>
      <c r="NZN10" s="298"/>
      <c r="NZO10" s="298"/>
      <c r="NZP10" s="297"/>
      <c r="NZQ10" s="182"/>
      <c r="NZR10" s="182"/>
      <c r="NZS10" s="297"/>
      <c r="NZT10" s="298"/>
      <c r="NZU10" s="298"/>
      <c r="NZV10" s="298"/>
      <c r="NZW10" s="298"/>
      <c r="NZX10" s="297"/>
      <c r="NZY10" s="182"/>
      <c r="NZZ10" s="182"/>
      <c r="OAA10" s="297"/>
      <c r="OAB10" s="298"/>
      <c r="OAC10" s="298"/>
      <c r="OAD10" s="298"/>
      <c r="OAE10" s="298"/>
      <c r="OAF10" s="297"/>
      <c r="OAG10" s="182"/>
      <c r="OAH10" s="182"/>
      <c r="OAI10" s="297"/>
      <c r="OAJ10" s="298"/>
      <c r="OAK10" s="298"/>
      <c r="OAL10" s="298"/>
      <c r="OAM10" s="298"/>
      <c r="OAN10" s="297"/>
      <c r="OAO10" s="182"/>
      <c r="OAP10" s="182"/>
      <c r="OAQ10" s="297"/>
      <c r="OAR10" s="298"/>
      <c r="OAS10" s="298"/>
      <c r="OAT10" s="298"/>
      <c r="OAU10" s="298"/>
      <c r="OAV10" s="297"/>
      <c r="OAW10" s="182"/>
      <c r="OAX10" s="182"/>
      <c r="OAY10" s="297"/>
      <c r="OAZ10" s="298"/>
      <c r="OBA10" s="298"/>
      <c r="OBB10" s="298"/>
      <c r="OBC10" s="298"/>
      <c r="OBD10" s="297"/>
      <c r="OBE10" s="182"/>
      <c r="OBF10" s="182"/>
      <c r="OBG10" s="297"/>
      <c r="OBH10" s="298"/>
      <c r="OBI10" s="298"/>
      <c r="OBJ10" s="298"/>
      <c r="OBK10" s="298"/>
      <c r="OBL10" s="297"/>
      <c r="OBM10" s="182"/>
      <c r="OBN10" s="182"/>
      <c r="OBO10" s="297"/>
      <c r="OBP10" s="298"/>
      <c r="OBQ10" s="298"/>
      <c r="OBR10" s="298"/>
      <c r="OBS10" s="298"/>
      <c r="OBT10" s="297"/>
      <c r="OBU10" s="182"/>
      <c r="OBV10" s="182"/>
      <c r="OBW10" s="297"/>
      <c r="OBX10" s="298"/>
      <c r="OBY10" s="298"/>
      <c r="OBZ10" s="298"/>
      <c r="OCA10" s="298"/>
      <c r="OCB10" s="297"/>
      <c r="OCC10" s="182"/>
      <c r="OCD10" s="182"/>
      <c r="OCE10" s="297"/>
      <c r="OCF10" s="298"/>
      <c r="OCG10" s="298"/>
      <c r="OCH10" s="298"/>
      <c r="OCI10" s="298"/>
      <c r="OCJ10" s="297"/>
      <c r="OCK10" s="182"/>
      <c r="OCL10" s="182"/>
      <c r="OCM10" s="297"/>
      <c r="OCN10" s="298"/>
      <c r="OCO10" s="298"/>
      <c r="OCP10" s="298"/>
      <c r="OCQ10" s="298"/>
      <c r="OCR10" s="297"/>
      <c r="OCS10" s="182"/>
      <c r="OCT10" s="182"/>
      <c r="OCU10" s="297"/>
      <c r="OCV10" s="298"/>
      <c r="OCW10" s="298"/>
      <c r="OCX10" s="298"/>
      <c r="OCY10" s="298"/>
      <c r="OCZ10" s="297"/>
      <c r="ODA10" s="182"/>
      <c r="ODB10" s="182"/>
      <c r="ODC10" s="297"/>
      <c r="ODD10" s="298"/>
      <c r="ODE10" s="298"/>
      <c r="ODF10" s="298"/>
      <c r="ODG10" s="298"/>
      <c r="ODH10" s="297"/>
      <c r="ODI10" s="182"/>
      <c r="ODJ10" s="182"/>
      <c r="ODK10" s="297"/>
      <c r="ODL10" s="298"/>
      <c r="ODM10" s="298"/>
      <c r="ODN10" s="298"/>
      <c r="ODO10" s="298"/>
      <c r="ODP10" s="297"/>
      <c r="ODQ10" s="182"/>
      <c r="ODR10" s="182"/>
      <c r="ODS10" s="297"/>
      <c r="ODT10" s="298"/>
      <c r="ODU10" s="298"/>
      <c r="ODV10" s="298"/>
      <c r="ODW10" s="298"/>
      <c r="ODX10" s="297"/>
      <c r="ODY10" s="182"/>
      <c r="ODZ10" s="182"/>
      <c r="OEA10" s="297"/>
      <c r="OEB10" s="298"/>
      <c r="OEC10" s="298"/>
      <c r="OED10" s="298"/>
      <c r="OEE10" s="298"/>
      <c r="OEF10" s="297"/>
      <c r="OEG10" s="182"/>
      <c r="OEH10" s="182"/>
      <c r="OEI10" s="297"/>
      <c r="OEJ10" s="298"/>
      <c r="OEK10" s="298"/>
      <c r="OEL10" s="298"/>
      <c r="OEM10" s="298"/>
      <c r="OEN10" s="297"/>
      <c r="OEO10" s="182"/>
      <c r="OEP10" s="182"/>
      <c r="OEQ10" s="297"/>
      <c r="OER10" s="298"/>
      <c r="OES10" s="298"/>
      <c r="OET10" s="298"/>
      <c r="OEU10" s="298"/>
      <c r="OEV10" s="297"/>
      <c r="OEW10" s="182"/>
      <c r="OEX10" s="182"/>
      <c r="OEY10" s="297"/>
      <c r="OEZ10" s="298"/>
      <c r="OFA10" s="298"/>
      <c r="OFB10" s="298"/>
      <c r="OFC10" s="298"/>
      <c r="OFD10" s="297"/>
      <c r="OFE10" s="182"/>
      <c r="OFF10" s="182"/>
      <c r="OFG10" s="297"/>
      <c r="OFH10" s="298"/>
      <c r="OFI10" s="298"/>
      <c r="OFJ10" s="298"/>
      <c r="OFK10" s="298"/>
      <c r="OFL10" s="297"/>
      <c r="OFM10" s="182"/>
      <c r="OFN10" s="182"/>
      <c r="OFO10" s="297"/>
      <c r="OFP10" s="298"/>
      <c r="OFQ10" s="298"/>
      <c r="OFR10" s="298"/>
      <c r="OFS10" s="298"/>
      <c r="OFT10" s="297"/>
      <c r="OFU10" s="182"/>
      <c r="OFV10" s="182"/>
      <c r="OFW10" s="297"/>
      <c r="OFX10" s="298"/>
      <c r="OFY10" s="298"/>
      <c r="OFZ10" s="298"/>
      <c r="OGA10" s="298"/>
      <c r="OGB10" s="297"/>
      <c r="OGC10" s="182"/>
      <c r="OGD10" s="182"/>
      <c r="OGE10" s="297"/>
      <c r="OGF10" s="298"/>
      <c r="OGG10" s="298"/>
      <c r="OGH10" s="298"/>
      <c r="OGI10" s="298"/>
      <c r="OGJ10" s="297"/>
      <c r="OGK10" s="182"/>
      <c r="OGL10" s="182"/>
      <c r="OGM10" s="297"/>
      <c r="OGN10" s="298"/>
      <c r="OGO10" s="298"/>
      <c r="OGP10" s="298"/>
      <c r="OGQ10" s="298"/>
      <c r="OGR10" s="297"/>
      <c r="OGS10" s="182"/>
      <c r="OGT10" s="182"/>
      <c r="OGU10" s="297"/>
      <c r="OGV10" s="298"/>
      <c r="OGW10" s="298"/>
      <c r="OGX10" s="298"/>
      <c r="OGY10" s="298"/>
      <c r="OGZ10" s="297"/>
      <c r="OHA10" s="182"/>
      <c r="OHB10" s="182"/>
      <c r="OHC10" s="297"/>
      <c r="OHD10" s="298"/>
      <c r="OHE10" s="298"/>
      <c r="OHF10" s="298"/>
      <c r="OHG10" s="298"/>
      <c r="OHH10" s="297"/>
      <c r="OHI10" s="182"/>
      <c r="OHJ10" s="182"/>
      <c r="OHK10" s="297"/>
      <c r="OHL10" s="298"/>
      <c r="OHM10" s="298"/>
      <c r="OHN10" s="298"/>
      <c r="OHO10" s="298"/>
      <c r="OHP10" s="297"/>
      <c r="OHQ10" s="182"/>
      <c r="OHR10" s="182"/>
      <c r="OHS10" s="297"/>
      <c r="OHT10" s="298"/>
      <c r="OHU10" s="298"/>
      <c r="OHV10" s="298"/>
      <c r="OHW10" s="298"/>
      <c r="OHX10" s="297"/>
      <c r="OHY10" s="182"/>
      <c r="OHZ10" s="182"/>
      <c r="OIA10" s="297"/>
      <c r="OIB10" s="298"/>
      <c r="OIC10" s="298"/>
      <c r="OID10" s="298"/>
      <c r="OIE10" s="298"/>
      <c r="OIF10" s="297"/>
      <c r="OIG10" s="182"/>
      <c r="OIH10" s="182"/>
      <c r="OII10" s="297"/>
      <c r="OIJ10" s="298"/>
      <c r="OIK10" s="298"/>
      <c r="OIL10" s="298"/>
      <c r="OIM10" s="298"/>
      <c r="OIN10" s="297"/>
      <c r="OIO10" s="182"/>
      <c r="OIP10" s="182"/>
      <c r="OIQ10" s="297"/>
      <c r="OIR10" s="298"/>
      <c r="OIS10" s="298"/>
      <c r="OIT10" s="298"/>
      <c r="OIU10" s="298"/>
      <c r="OIV10" s="297"/>
      <c r="OIW10" s="182"/>
      <c r="OIX10" s="182"/>
      <c r="OIY10" s="297"/>
      <c r="OIZ10" s="298"/>
      <c r="OJA10" s="298"/>
      <c r="OJB10" s="298"/>
      <c r="OJC10" s="298"/>
      <c r="OJD10" s="297"/>
      <c r="OJE10" s="182"/>
      <c r="OJF10" s="182"/>
      <c r="OJG10" s="297"/>
      <c r="OJH10" s="298"/>
      <c r="OJI10" s="298"/>
      <c r="OJJ10" s="298"/>
      <c r="OJK10" s="298"/>
      <c r="OJL10" s="297"/>
      <c r="OJM10" s="182"/>
      <c r="OJN10" s="182"/>
      <c r="OJO10" s="297"/>
      <c r="OJP10" s="298"/>
      <c r="OJQ10" s="298"/>
      <c r="OJR10" s="298"/>
      <c r="OJS10" s="298"/>
      <c r="OJT10" s="297"/>
      <c r="OJU10" s="182"/>
      <c r="OJV10" s="182"/>
      <c r="OJW10" s="297"/>
      <c r="OJX10" s="298"/>
      <c r="OJY10" s="298"/>
      <c r="OJZ10" s="298"/>
      <c r="OKA10" s="298"/>
      <c r="OKB10" s="297"/>
      <c r="OKC10" s="182"/>
      <c r="OKD10" s="182"/>
      <c r="OKE10" s="297"/>
      <c r="OKF10" s="298"/>
      <c r="OKG10" s="298"/>
      <c r="OKH10" s="298"/>
      <c r="OKI10" s="298"/>
      <c r="OKJ10" s="297"/>
      <c r="OKK10" s="182"/>
      <c r="OKL10" s="182"/>
      <c r="OKM10" s="297"/>
      <c r="OKN10" s="298"/>
      <c r="OKO10" s="298"/>
      <c r="OKP10" s="298"/>
      <c r="OKQ10" s="298"/>
      <c r="OKR10" s="297"/>
      <c r="OKS10" s="182"/>
      <c r="OKT10" s="182"/>
      <c r="OKU10" s="297"/>
      <c r="OKV10" s="298"/>
      <c r="OKW10" s="298"/>
      <c r="OKX10" s="298"/>
      <c r="OKY10" s="298"/>
      <c r="OKZ10" s="297"/>
      <c r="OLA10" s="182"/>
      <c r="OLB10" s="182"/>
      <c r="OLC10" s="297"/>
      <c r="OLD10" s="298"/>
      <c r="OLE10" s="298"/>
      <c r="OLF10" s="298"/>
      <c r="OLG10" s="298"/>
      <c r="OLH10" s="297"/>
      <c r="OLI10" s="182"/>
      <c r="OLJ10" s="182"/>
      <c r="OLK10" s="297"/>
      <c r="OLL10" s="298"/>
      <c r="OLM10" s="298"/>
      <c r="OLN10" s="298"/>
      <c r="OLO10" s="298"/>
      <c r="OLP10" s="297"/>
      <c r="OLQ10" s="182"/>
      <c r="OLR10" s="182"/>
      <c r="OLS10" s="297"/>
      <c r="OLT10" s="298"/>
      <c r="OLU10" s="298"/>
      <c r="OLV10" s="298"/>
      <c r="OLW10" s="298"/>
      <c r="OLX10" s="297"/>
      <c r="OLY10" s="182"/>
      <c r="OLZ10" s="182"/>
      <c r="OMA10" s="297"/>
      <c r="OMB10" s="298"/>
      <c r="OMC10" s="298"/>
      <c r="OMD10" s="298"/>
      <c r="OME10" s="298"/>
      <c r="OMF10" s="297"/>
      <c r="OMG10" s="182"/>
      <c r="OMH10" s="182"/>
      <c r="OMI10" s="297"/>
      <c r="OMJ10" s="298"/>
      <c r="OMK10" s="298"/>
      <c r="OML10" s="298"/>
      <c r="OMM10" s="298"/>
      <c r="OMN10" s="297"/>
      <c r="OMO10" s="182"/>
      <c r="OMP10" s="182"/>
      <c r="OMQ10" s="297"/>
      <c r="OMR10" s="298"/>
      <c r="OMS10" s="298"/>
      <c r="OMT10" s="298"/>
      <c r="OMU10" s="298"/>
      <c r="OMV10" s="297"/>
      <c r="OMW10" s="182"/>
      <c r="OMX10" s="182"/>
      <c r="OMY10" s="297"/>
      <c r="OMZ10" s="298"/>
      <c r="ONA10" s="298"/>
      <c r="ONB10" s="298"/>
      <c r="ONC10" s="298"/>
      <c r="OND10" s="297"/>
      <c r="ONE10" s="182"/>
      <c r="ONF10" s="182"/>
      <c r="ONG10" s="297"/>
      <c r="ONH10" s="298"/>
      <c r="ONI10" s="298"/>
      <c r="ONJ10" s="298"/>
      <c r="ONK10" s="298"/>
      <c r="ONL10" s="297"/>
      <c r="ONM10" s="182"/>
      <c r="ONN10" s="182"/>
      <c r="ONO10" s="297"/>
      <c r="ONP10" s="298"/>
      <c r="ONQ10" s="298"/>
      <c r="ONR10" s="298"/>
      <c r="ONS10" s="298"/>
      <c r="ONT10" s="297"/>
      <c r="ONU10" s="182"/>
      <c r="ONV10" s="182"/>
      <c r="ONW10" s="297"/>
      <c r="ONX10" s="298"/>
      <c r="ONY10" s="298"/>
      <c r="ONZ10" s="298"/>
      <c r="OOA10" s="298"/>
      <c r="OOB10" s="297"/>
      <c r="OOC10" s="182"/>
      <c r="OOD10" s="182"/>
      <c r="OOE10" s="297"/>
      <c r="OOF10" s="298"/>
      <c r="OOG10" s="298"/>
      <c r="OOH10" s="298"/>
      <c r="OOI10" s="298"/>
      <c r="OOJ10" s="297"/>
      <c r="OOK10" s="182"/>
      <c r="OOL10" s="182"/>
      <c r="OOM10" s="297"/>
      <c r="OON10" s="298"/>
      <c r="OOO10" s="298"/>
      <c r="OOP10" s="298"/>
      <c r="OOQ10" s="298"/>
      <c r="OOR10" s="297"/>
      <c r="OOS10" s="182"/>
      <c r="OOT10" s="182"/>
      <c r="OOU10" s="297"/>
      <c r="OOV10" s="298"/>
      <c r="OOW10" s="298"/>
      <c r="OOX10" s="298"/>
      <c r="OOY10" s="298"/>
      <c r="OOZ10" s="297"/>
      <c r="OPA10" s="182"/>
      <c r="OPB10" s="182"/>
      <c r="OPC10" s="297"/>
      <c r="OPD10" s="298"/>
      <c r="OPE10" s="298"/>
      <c r="OPF10" s="298"/>
      <c r="OPG10" s="298"/>
      <c r="OPH10" s="297"/>
      <c r="OPI10" s="182"/>
      <c r="OPJ10" s="182"/>
      <c r="OPK10" s="297"/>
      <c r="OPL10" s="298"/>
      <c r="OPM10" s="298"/>
      <c r="OPN10" s="298"/>
      <c r="OPO10" s="298"/>
      <c r="OPP10" s="297"/>
      <c r="OPQ10" s="182"/>
      <c r="OPR10" s="182"/>
      <c r="OPS10" s="297"/>
      <c r="OPT10" s="298"/>
      <c r="OPU10" s="298"/>
      <c r="OPV10" s="298"/>
      <c r="OPW10" s="298"/>
      <c r="OPX10" s="297"/>
      <c r="OPY10" s="182"/>
      <c r="OPZ10" s="182"/>
      <c r="OQA10" s="297"/>
      <c r="OQB10" s="298"/>
      <c r="OQC10" s="298"/>
      <c r="OQD10" s="298"/>
      <c r="OQE10" s="298"/>
      <c r="OQF10" s="297"/>
      <c r="OQG10" s="182"/>
      <c r="OQH10" s="182"/>
      <c r="OQI10" s="297"/>
      <c r="OQJ10" s="298"/>
      <c r="OQK10" s="298"/>
      <c r="OQL10" s="298"/>
      <c r="OQM10" s="298"/>
      <c r="OQN10" s="297"/>
      <c r="OQO10" s="182"/>
      <c r="OQP10" s="182"/>
      <c r="OQQ10" s="297"/>
      <c r="OQR10" s="298"/>
      <c r="OQS10" s="298"/>
      <c r="OQT10" s="298"/>
      <c r="OQU10" s="298"/>
      <c r="OQV10" s="297"/>
      <c r="OQW10" s="182"/>
      <c r="OQX10" s="182"/>
      <c r="OQY10" s="297"/>
      <c r="OQZ10" s="298"/>
      <c r="ORA10" s="298"/>
      <c r="ORB10" s="298"/>
      <c r="ORC10" s="298"/>
      <c r="ORD10" s="297"/>
      <c r="ORE10" s="182"/>
      <c r="ORF10" s="182"/>
      <c r="ORG10" s="297"/>
      <c r="ORH10" s="298"/>
      <c r="ORI10" s="298"/>
      <c r="ORJ10" s="298"/>
      <c r="ORK10" s="298"/>
      <c r="ORL10" s="297"/>
      <c r="ORM10" s="182"/>
      <c r="ORN10" s="182"/>
      <c r="ORO10" s="297"/>
      <c r="ORP10" s="298"/>
      <c r="ORQ10" s="298"/>
      <c r="ORR10" s="298"/>
      <c r="ORS10" s="298"/>
      <c r="ORT10" s="297"/>
      <c r="ORU10" s="182"/>
      <c r="ORV10" s="182"/>
      <c r="ORW10" s="297"/>
      <c r="ORX10" s="298"/>
      <c r="ORY10" s="298"/>
      <c r="ORZ10" s="298"/>
      <c r="OSA10" s="298"/>
      <c r="OSB10" s="297"/>
      <c r="OSC10" s="182"/>
      <c r="OSD10" s="182"/>
      <c r="OSE10" s="297"/>
      <c r="OSF10" s="298"/>
      <c r="OSG10" s="298"/>
      <c r="OSH10" s="298"/>
      <c r="OSI10" s="298"/>
      <c r="OSJ10" s="297"/>
      <c r="OSK10" s="182"/>
      <c r="OSL10" s="182"/>
      <c r="OSM10" s="297"/>
      <c r="OSN10" s="298"/>
      <c r="OSO10" s="298"/>
      <c r="OSP10" s="298"/>
      <c r="OSQ10" s="298"/>
      <c r="OSR10" s="297"/>
      <c r="OSS10" s="182"/>
      <c r="OST10" s="182"/>
      <c r="OSU10" s="297"/>
      <c r="OSV10" s="298"/>
      <c r="OSW10" s="298"/>
      <c r="OSX10" s="298"/>
      <c r="OSY10" s="298"/>
      <c r="OSZ10" s="297"/>
      <c r="OTA10" s="182"/>
      <c r="OTB10" s="182"/>
      <c r="OTC10" s="297"/>
      <c r="OTD10" s="298"/>
      <c r="OTE10" s="298"/>
      <c r="OTF10" s="298"/>
      <c r="OTG10" s="298"/>
      <c r="OTH10" s="297"/>
      <c r="OTI10" s="182"/>
      <c r="OTJ10" s="182"/>
      <c r="OTK10" s="297"/>
      <c r="OTL10" s="298"/>
      <c r="OTM10" s="298"/>
      <c r="OTN10" s="298"/>
      <c r="OTO10" s="298"/>
      <c r="OTP10" s="297"/>
      <c r="OTQ10" s="182"/>
      <c r="OTR10" s="182"/>
      <c r="OTS10" s="297"/>
      <c r="OTT10" s="298"/>
      <c r="OTU10" s="298"/>
      <c r="OTV10" s="298"/>
      <c r="OTW10" s="298"/>
      <c r="OTX10" s="297"/>
      <c r="OTY10" s="182"/>
      <c r="OTZ10" s="182"/>
      <c r="OUA10" s="297"/>
      <c r="OUB10" s="298"/>
      <c r="OUC10" s="298"/>
      <c r="OUD10" s="298"/>
      <c r="OUE10" s="298"/>
      <c r="OUF10" s="297"/>
      <c r="OUG10" s="182"/>
      <c r="OUH10" s="182"/>
      <c r="OUI10" s="297"/>
      <c r="OUJ10" s="298"/>
      <c r="OUK10" s="298"/>
      <c r="OUL10" s="298"/>
      <c r="OUM10" s="298"/>
      <c r="OUN10" s="297"/>
      <c r="OUO10" s="182"/>
      <c r="OUP10" s="182"/>
      <c r="OUQ10" s="297"/>
      <c r="OUR10" s="298"/>
      <c r="OUS10" s="298"/>
      <c r="OUT10" s="298"/>
      <c r="OUU10" s="298"/>
      <c r="OUV10" s="297"/>
      <c r="OUW10" s="182"/>
      <c r="OUX10" s="182"/>
      <c r="OUY10" s="297"/>
      <c r="OUZ10" s="298"/>
      <c r="OVA10" s="298"/>
      <c r="OVB10" s="298"/>
      <c r="OVC10" s="298"/>
      <c r="OVD10" s="297"/>
      <c r="OVE10" s="182"/>
      <c r="OVF10" s="182"/>
      <c r="OVG10" s="297"/>
      <c r="OVH10" s="298"/>
      <c r="OVI10" s="298"/>
      <c r="OVJ10" s="298"/>
      <c r="OVK10" s="298"/>
      <c r="OVL10" s="297"/>
      <c r="OVM10" s="182"/>
      <c r="OVN10" s="182"/>
      <c r="OVO10" s="297"/>
      <c r="OVP10" s="298"/>
      <c r="OVQ10" s="298"/>
      <c r="OVR10" s="298"/>
      <c r="OVS10" s="298"/>
      <c r="OVT10" s="297"/>
      <c r="OVU10" s="182"/>
      <c r="OVV10" s="182"/>
      <c r="OVW10" s="297"/>
      <c r="OVX10" s="298"/>
      <c r="OVY10" s="298"/>
      <c r="OVZ10" s="298"/>
      <c r="OWA10" s="298"/>
      <c r="OWB10" s="297"/>
      <c r="OWC10" s="182"/>
      <c r="OWD10" s="182"/>
      <c r="OWE10" s="297"/>
      <c r="OWF10" s="298"/>
      <c r="OWG10" s="298"/>
      <c r="OWH10" s="298"/>
      <c r="OWI10" s="298"/>
      <c r="OWJ10" s="297"/>
      <c r="OWK10" s="182"/>
      <c r="OWL10" s="182"/>
      <c r="OWM10" s="297"/>
      <c r="OWN10" s="298"/>
      <c r="OWO10" s="298"/>
      <c r="OWP10" s="298"/>
      <c r="OWQ10" s="298"/>
      <c r="OWR10" s="297"/>
      <c r="OWS10" s="182"/>
      <c r="OWT10" s="182"/>
      <c r="OWU10" s="297"/>
      <c r="OWV10" s="298"/>
      <c r="OWW10" s="298"/>
      <c r="OWX10" s="298"/>
      <c r="OWY10" s="298"/>
      <c r="OWZ10" s="297"/>
      <c r="OXA10" s="182"/>
      <c r="OXB10" s="182"/>
      <c r="OXC10" s="297"/>
      <c r="OXD10" s="298"/>
      <c r="OXE10" s="298"/>
      <c r="OXF10" s="298"/>
      <c r="OXG10" s="298"/>
      <c r="OXH10" s="297"/>
      <c r="OXI10" s="182"/>
      <c r="OXJ10" s="182"/>
      <c r="OXK10" s="297"/>
      <c r="OXL10" s="298"/>
      <c r="OXM10" s="298"/>
      <c r="OXN10" s="298"/>
      <c r="OXO10" s="298"/>
      <c r="OXP10" s="297"/>
      <c r="OXQ10" s="182"/>
      <c r="OXR10" s="182"/>
      <c r="OXS10" s="297"/>
      <c r="OXT10" s="298"/>
      <c r="OXU10" s="298"/>
      <c r="OXV10" s="298"/>
      <c r="OXW10" s="298"/>
      <c r="OXX10" s="297"/>
      <c r="OXY10" s="182"/>
      <c r="OXZ10" s="182"/>
      <c r="OYA10" s="297"/>
      <c r="OYB10" s="298"/>
      <c r="OYC10" s="298"/>
      <c r="OYD10" s="298"/>
      <c r="OYE10" s="298"/>
      <c r="OYF10" s="297"/>
      <c r="OYG10" s="182"/>
      <c r="OYH10" s="182"/>
      <c r="OYI10" s="297"/>
      <c r="OYJ10" s="298"/>
      <c r="OYK10" s="298"/>
      <c r="OYL10" s="298"/>
      <c r="OYM10" s="298"/>
      <c r="OYN10" s="297"/>
      <c r="OYO10" s="182"/>
      <c r="OYP10" s="182"/>
      <c r="OYQ10" s="297"/>
      <c r="OYR10" s="298"/>
      <c r="OYS10" s="298"/>
      <c r="OYT10" s="298"/>
      <c r="OYU10" s="298"/>
      <c r="OYV10" s="297"/>
      <c r="OYW10" s="182"/>
      <c r="OYX10" s="182"/>
      <c r="OYY10" s="297"/>
      <c r="OYZ10" s="298"/>
      <c r="OZA10" s="298"/>
      <c r="OZB10" s="298"/>
      <c r="OZC10" s="298"/>
      <c r="OZD10" s="297"/>
      <c r="OZE10" s="182"/>
      <c r="OZF10" s="182"/>
      <c r="OZG10" s="297"/>
      <c r="OZH10" s="298"/>
      <c r="OZI10" s="298"/>
      <c r="OZJ10" s="298"/>
      <c r="OZK10" s="298"/>
      <c r="OZL10" s="297"/>
      <c r="OZM10" s="182"/>
      <c r="OZN10" s="182"/>
      <c r="OZO10" s="297"/>
      <c r="OZP10" s="298"/>
      <c r="OZQ10" s="298"/>
      <c r="OZR10" s="298"/>
      <c r="OZS10" s="298"/>
      <c r="OZT10" s="297"/>
      <c r="OZU10" s="182"/>
      <c r="OZV10" s="182"/>
      <c r="OZW10" s="297"/>
      <c r="OZX10" s="298"/>
      <c r="OZY10" s="298"/>
      <c r="OZZ10" s="298"/>
      <c r="PAA10" s="298"/>
      <c r="PAB10" s="297"/>
      <c r="PAC10" s="182"/>
      <c r="PAD10" s="182"/>
      <c r="PAE10" s="297"/>
      <c r="PAF10" s="298"/>
      <c r="PAG10" s="298"/>
      <c r="PAH10" s="298"/>
      <c r="PAI10" s="298"/>
      <c r="PAJ10" s="297"/>
      <c r="PAK10" s="182"/>
      <c r="PAL10" s="182"/>
      <c r="PAM10" s="297"/>
      <c r="PAN10" s="298"/>
      <c r="PAO10" s="298"/>
      <c r="PAP10" s="298"/>
      <c r="PAQ10" s="298"/>
      <c r="PAR10" s="297"/>
      <c r="PAS10" s="182"/>
      <c r="PAT10" s="182"/>
      <c r="PAU10" s="297"/>
      <c r="PAV10" s="298"/>
      <c r="PAW10" s="298"/>
      <c r="PAX10" s="298"/>
      <c r="PAY10" s="298"/>
      <c r="PAZ10" s="297"/>
      <c r="PBA10" s="182"/>
      <c r="PBB10" s="182"/>
      <c r="PBC10" s="297"/>
      <c r="PBD10" s="298"/>
      <c r="PBE10" s="298"/>
      <c r="PBF10" s="298"/>
      <c r="PBG10" s="298"/>
      <c r="PBH10" s="297"/>
      <c r="PBI10" s="182"/>
      <c r="PBJ10" s="182"/>
      <c r="PBK10" s="297"/>
      <c r="PBL10" s="298"/>
      <c r="PBM10" s="298"/>
      <c r="PBN10" s="298"/>
      <c r="PBO10" s="298"/>
      <c r="PBP10" s="297"/>
      <c r="PBQ10" s="182"/>
      <c r="PBR10" s="182"/>
      <c r="PBS10" s="297"/>
      <c r="PBT10" s="298"/>
      <c r="PBU10" s="298"/>
      <c r="PBV10" s="298"/>
      <c r="PBW10" s="298"/>
      <c r="PBX10" s="297"/>
      <c r="PBY10" s="182"/>
      <c r="PBZ10" s="182"/>
      <c r="PCA10" s="297"/>
      <c r="PCB10" s="298"/>
      <c r="PCC10" s="298"/>
      <c r="PCD10" s="298"/>
      <c r="PCE10" s="298"/>
      <c r="PCF10" s="297"/>
      <c r="PCG10" s="182"/>
      <c r="PCH10" s="182"/>
      <c r="PCI10" s="297"/>
      <c r="PCJ10" s="298"/>
      <c r="PCK10" s="298"/>
      <c r="PCL10" s="298"/>
      <c r="PCM10" s="298"/>
      <c r="PCN10" s="297"/>
      <c r="PCO10" s="182"/>
      <c r="PCP10" s="182"/>
      <c r="PCQ10" s="297"/>
      <c r="PCR10" s="298"/>
      <c r="PCS10" s="298"/>
      <c r="PCT10" s="298"/>
      <c r="PCU10" s="298"/>
      <c r="PCV10" s="297"/>
      <c r="PCW10" s="182"/>
      <c r="PCX10" s="182"/>
      <c r="PCY10" s="297"/>
      <c r="PCZ10" s="298"/>
      <c r="PDA10" s="298"/>
      <c r="PDB10" s="298"/>
      <c r="PDC10" s="298"/>
      <c r="PDD10" s="297"/>
      <c r="PDE10" s="182"/>
      <c r="PDF10" s="182"/>
      <c r="PDG10" s="297"/>
      <c r="PDH10" s="298"/>
      <c r="PDI10" s="298"/>
      <c r="PDJ10" s="298"/>
      <c r="PDK10" s="298"/>
      <c r="PDL10" s="297"/>
      <c r="PDM10" s="182"/>
      <c r="PDN10" s="182"/>
      <c r="PDO10" s="297"/>
      <c r="PDP10" s="298"/>
      <c r="PDQ10" s="298"/>
      <c r="PDR10" s="298"/>
      <c r="PDS10" s="298"/>
      <c r="PDT10" s="297"/>
      <c r="PDU10" s="182"/>
      <c r="PDV10" s="182"/>
      <c r="PDW10" s="297"/>
      <c r="PDX10" s="298"/>
      <c r="PDY10" s="298"/>
      <c r="PDZ10" s="298"/>
      <c r="PEA10" s="298"/>
      <c r="PEB10" s="297"/>
      <c r="PEC10" s="182"/>
      <c r="PED10" s="182"/>
      <c r="PEE10" s="297"/>
      <c r="PEF10" s="298"/>
      <c r="PEG10" s="298"/>
      <c r="PEH10" s="298"/>
      <c r="PEI10" s="298"/>
      <c r="PEJ10" s="297"/>
      <c r="PEK10" s="182"/>
      <c r="PEL10" s="182"/>
      <c r="PEM10" s="297"/>
      <c r="PEN10" s="298"/>
      <c r="PEO10" s="298"/>
      <c r="PEP10" s="298"/>
      <c r="PEQ10" s="298"/>
      <c r="PER10" s="297"/>
      <c r="PES10" s="182"/>
      <c r="PET10" s="182"/>
      <c r="PEU10" s="297"/>
      <c r="PEV10" s="298"/>
      <c r="PEW10" s="298"/>
      <c r="PEX10" s="298"/>
      <c r="PEY10" s="298"/>
      <c r="PEZ10" s="297"/>
      <c r="PFA10" s="182"/>
      <c r="PFB10" s="182"/>
      <c r="PFC10" s="297"/>
      <c r="PFD10" s="298"/>
      <c r="PFE10" s="298"/>
      <c r="PFF10" s="298"/>
      <c r="PFG10" s="298"/>
      <c r="PFH10" s="297"/>
      <c r="PFI10" s="182"/>
      <c r="PFJ10" s="182"/>
      <c r="PFK10" s="297"/>
      <c r="PFL10" s="298"/>
      <c r="PFM10" s="298"/>
      <c r="PFN10" s="298"/>
      <c r="PFO10" s="298"/>
      <c r="PFP10" s="297"/>
      <c r="PFQ10" s="182"/>
      <c r="PFR10" s="182"/>
      <c r="PFS10" s="297"/>
      <c r="PFT10" s="298"/>
      <c r="PFU10" s="298"/>
      <c r="PFV10" s="298"/>
      <c r="PFW10" s="298"/>
      <c r="PFX10" s="297"/>
      <c r="PFY10" s="182"/>
      <c r="PFZ10" s="182"/>
      <c r="PGA10" s="297"/>
      <c r="PGB10" s="298"/>
      <c r="PGC10" s="298"/>
      <c r="PGD10" s="298"/>
      <c r="PGE10" s="298"/>
      <c r="PGF10" s="297"/>
      <c r="PGG10" s="182"/>
      <c r="PGH10" s="182"/>
      <c r="PGI10" s="297"/>
      <c r="PGJ10" s="298"/>
      <c r="PGK10" s="298"/>
      <c r="PGL10" s="298"/>
      <c r="PGM10" s="298"/>
      <c r="PGN10" s="297"/>
      <c r="PGO10" s="182"/>
      <c r="PGP10" s="182"/>
      <c r="PGQ10" s="297"/>
      <c r="PGR10" s="298"/>
      <c r="PGS10" s="298"/>
      <c r="PGT10" s="298"/>
      <c r="PGU10" s="298"/>
      <c r="PGV10" s="297"/>
      <c r="PGW10" s="182"/>
      <c r="PGX10" s="182"/>
      <c r="PGY10" s="297"/>
      <c r="PGZ10" s="298"/>
      <c r="PHA10" s="298"/>
      <c r="PHB10" s="298"/>
      <c r="PHC10" s="298"/>
      <c r="PHD10" s="297"/>
      <c r="PHE10" s="182"/>
      <c r="PHF10" s="182"/>
      <c r="PHG10" s="297"/>
      <c r="PHH10" s="298"/>
      <c r="PHI10" s="298"/>
      <c r="PHJ10" s="298"/>
      <c r="PHK10" s="298"/>
      <c r="PHL10" s="297"/>
      <c r="PHM10" s="182"/>
      <c r="PHN10" s="182"/>
      <c r="PHO10" s="297"/>
      <c r="PHP10" s="298"/>
      <c r="PHQ10" s="298"/>
      <c r="PHR10" s="298"/>
      <c r="PHS10" s="298"/>
      <c r="PHT10" s="297"/>
      <c r="PHU10" s="182"/>
      <c r="PHV10" s="182"/>
      <c r="PHW10" s="297"/>
      <c r="PHX10" s="298"/>
      <c r="PHY10" s="298"/>
      <c r="PHZ10" s="298"/>
      <c r="PIA10" s="298"/>
      <c r="PIB10" s="297"/>
      <c r="PIC10" s="182"/>
      <c r="PID10" s="182"/>
      <c r="PIE10" s="297"/>
      <c r="PIF10" s="298"/>
      <c r="PIG10" s="298"/>
      <c r="PIH10" s="298"/>
      <c r="PII10" s="298"/>
      <c r="PIJ10" s="297"/>
      <c r="PIK10" s="182"/>
      <c r="PIL10" s="182"/>
      <c r="PIM10" s="297"/>
      <c r="PIN10" s="298"/>
      <c r="PIO10" s="298"/>
      <c r="PIP10" s="298"/>
      <c r="PIQ10" s="298"/>
      <c r="PIR10" s="297"/>
      <c r="PIS10" s="182"/>
      <c r="PIT10" s="182"/>
      <c r="PIU10" s="297"/>
      <c r="PIV10" s="298"/>
      <c r="PIW10" s="298"/>
      <c r="PIX10" s="298"/>
      <c r="PIY10" s="298"/>
      <c r="PIZ10" s="297"/>
      <c r="PJA10" s="182"/>
      <c r="PJB10" s="182"/>
      <c r="PJC10" s="297"/>
      <c r="PJD10" s="298"/>
      <c r="PJE10" s="298"/>
      <c r="PJF10" s="298"/>
      <c r="PJG10" s="298"/>
      <c r="PJH10" s="297"/>
      <c r="PJI10" s="182"/>
      <c r="PJJ10" s="182"/>
      <c r="PJK10" s="297"/>
      <c r="PJL10" s="298"/>
      <c r="PJM10" s="298"/>
      <c r="PJN10" s="298"/>
      <c r="PJO10" s="298"/>
      <c r="PJP10" s="297"/>
      <c r="PJQ10" s="182"/>
      <c r="PJR10" s="182"/>
      <c r="PJS10" s="297"/>
      <c r="PJT10" s="298"/>
      <c r="PJU10" s="298"/>
      <c r="PJV10" s="298"/>
      <c r="PJW10" s="298"/>
      <c r="PJX10" s="297"/>
      <c r="PJY10" s="182"/>
      <c r="PJZ10" s="182"/>
      <c r="PKA10" s="297"/>
      <c r="PKB10" s="298"/>
      <c r="PKC10" s="298"/>
      <c r="PKD10" s="298"/>
      <c r="PKE10" s="298"/>
      <c r="PKF10" s="297"/>
      <c r="PKG10" s="182"/>
      <c r="PKH10" s="182"/>
      <c r="PKI10" s="297"/>
      <c r="PKJ10" s="298"/>
      <c r="PKK10" s="298"/>
      <c r="PKL10" s="298"/>
      <c r="PKM10" s="298"/>
      <c r="PKN10" s="297"/>
      <c r="PKO10" s="182"/>
      <c r="PKP10" s="182"/>
      <c r="PKQ10" s="297"/>
      <c r="PKR10" s="298"/>
      <c r="PKS10" s="298"/>
      <c r="PKT10" s="298"/>
      <c r="PKU10" s="298"/>
      <c r="PKV10" s="297"/>
      <c r="PKW10" s="182"/>
      <c r="PKX10" s="182"/>
      <c r="PKY10" s="297"/>
      <c r="PKZ10" s="298"/>
      <c r="PLA10" s="298"/>
      <c r="PLB10" s="298"/>
      <c r="PLC10" s="298"/>
      <c r="PLD10" s="297"/>
      <c r="PLE10" s="182"/>
      <c r="PLF10" s="182"/>
      <c r="PLG10" s="297"/>
      <c r="PLH10" s="298"/>
      <c r="PLI10" s="298"/>
      <c r="PLJ10" s="298"/>
      <c r="PLK10" s="298"/>
      <c r="PLL10" s="297"/>
      <c r="PLM10" s="182"/>
      <c r="PLN10" s="182"/>
      <c r="PLO10" s="297"/>
      <c r="PLP10" s="298"/>
      <c r="PLQ10" s="298"/>
      <c r="PLR10" s="298"/>
      <c r="PLS10" s="298"/>
      <c r="PLT10" s="297"/>
      <c r="PLU10" s="182"/>
      <c r="PLV10" s="182"/>
      <c r="PLW10" s="297"/>
      <c r="PLX10" s="298"/>
      <c r="PLY10" s="298"/>
      <c r="PLZ10" s="298"/>
      <c r="PMA10" s="298"/>
      <c r="PMB10" s="297"/>
      <c r="PMC10" s="182"/>
      <c r="PMD10" s="182"/>
      <c r="PME10" s="297"/>
      <c r="PMF10" s="298"/>
      <c r="PMG10" s="298"/>
      <c r="PMH10" s="298"/>
      <c r="PMI10" s="298"/>
      <c r="PMJ10" s="297"/>
      <c r="PMK10" s="182"/>
      <c r="PML10" s="182"/>
      <c r="PMM10" s="297"/>
      <c r="PMN10" s="298"/>
      <c r="PMO10" s="298"/>
      <c r="PMP10" s="298"/>
      <c r="PMQ10" s="298"/>
      <c r="PMR10" s="297"/>
      <c r="PMS10" s="182"/>
      <c r="PMT10" s="182"/>
      <c r="PMU10" s="297"/>
      <c r="PMV10" s="298"/>
      <c r="PMW10" s="298"/>
      <c r="PMX10" s="298"/>
      <c r="PMY10" s="298"/>
      <c r="PMZ10" s="297"/>
      <c r="PNA10" s="182"/>
      <c r="PNB10" s="182"/>
      <c r="PNC10" s="297"/>
      <c r="PND10" s="298"/>
      <c r="PNE10" s="298"/>
      <c r="PNF10" s="298"/>
      <c r="PNG10" s="298"/>
      <c r="PNH10" s="297"/>
      <c r="PNI10" s="182"/>
      <c r="PNJ10" s="182"/>
      <c r="PNK10" s="297"/>
      <c r="PNL10" s="298"/>
      <c r="PNM10" s="298"/>
      <c r="PNN10" s="298"/>
      <c r="PNO10" s="298"/>
      <c r="PNP10" s="297"/>
      <c r="PNQ10" s="182"/>
      <c r="PNR10" s="182"/>
      <c r="PNS10" s="297"/>
      <c r="PNT10" s="298"/>
      <c r="PNU10" s="298"/>
      <c r="PNV10" s="298"/>
      <c r="PNW10" s="298"/>
      <c r="PNX10" s="297"/>
      <c r="PNY10" s="182"/>
      <c r="PNZ10" s="182"/>
      <c r="POA10" s="297"/>
      <c r="POB10" s="298"/>
      <c r="POC10" s="298"/>
      <c r="POD10" s="298"/>
      <c r="POE10" s="298"/>
      <c r="POF10" s="297"/>
      <c r="POG10" s="182"/>
      <c r="POH10" s="182"/>
      <c r="POI10" s="297"/>
      <c r="POJ10" s="298"/>
      <c r="POK10" s="298"/>
      <c r="POL10" s="298"/>
      <c r="POM10" s="298"/>
      <c r="PON10" s="297"/>
      <c r="POO10" s="182"/>
      <c r="POP10" s="182"/>
      <c r="POQ10" s="297"/>
      <c r="POR10" s="298"/>
      <c r="POS10" s="298"/>
      <c r="POT10" s="298"/>
      <c r="POU10" s="298"/>
      <c r="POV10" s="297"/>
      <c r="POW10" s="182"/>
      <c r="POX10" s="182"/>
      <c r="POY10" s="297"/>
      <c r="POZ10" s="298"/>
      <c r="PPA10" s="298"/>
      <c r="PPB10" s="298"/>
      <c r="PPC10" s="298"/>
      <c r="PPD10" s="297"/>
      <c r="PPE10" s="182"/>
      <c r="PPF10" s="182"/>
      <c r="PPG10" s="297"/>
      <c r="PPH10" s="298"/>
      <c r="PPI10" s="298"/>
      <c r="PPJ10" s="298"/>
      <c r="PPK10" s="298"/>
      <c r="PPL10" s="297"/>
      <c r="PPM10" s="182"/>
      <c r="PPN10" s="182"/>
      <c r="PPO10" s="297"/>
      <c r="PPP10" s="298"/>
      <c r="PPQ10" s="298"/>
      <c r="PPR10" s="298"/>
      <c r="PPS10" s="298"/>
      <c r="PPT10" s="297"/>
      <c r="PPU10" s="182"/>
      <c r="PPV10" s="182"/>
      <c r="PPW10" s="297"/>
      <c r="PPX10" s="298"/>
      <c r="PPY10" s="298"/>
      <c r="PPZ10" s="298"/>
      <c r="PQA10" s="298"/>
      <c r="PQB10" s="297"/>
      <c r="PQC10" s="182"/>
      <c r="PQD10" s="182"/>
      <c r="PQE10" s="297"/>
      <c r="PQF10" s="298"/>
      <c r="PQG10" s="298"/>
      <c r="PQH10" s="298"/>
      <c r="PQI10" s="298"/>
      <c r="PQJ10" s="297"/>
      <c r="PQK10" s="182"/>
      <c r="PQL10" s="182"/>
      <c r="PQM10" s="297"/>
      <c r="PQN10" s="298"/>
      <c r="PQO10" s="298"/>
      <c r="PQP10" s="298"/>
      <c r="PQQ10" s="298"/>
      <c r="PQR10" s="297"/>
      <c r="PQS10" s="182"/>
      <c r="PQT10" s="182"/>
      <c r="PQU10" s="297"/>
      <c r="PQV10" s="298"/>
      <c r="PQW10" s="298"/>
      <c r="PQX10" s="298"/>
      <c r="PQY10" s="298"/>
      <c r="PQZ10" s="297"/>
      <c r="PRA10" s="182"/>
      <c r="PRB10" s="182"/>
      <c r="PRC10" s="297"/>
      <c r="PRD10" s="298"/>
      <c r="PRE10" s="298"/>
      <c r="PRF10" s="298"/>
      <c r="PRG10" s="298"/>
      <c r="PRH10" s="297"/>
      <c r="PRI10" s="182"/>
      <c r="PRJ10" s="182"/>
      <c r="PRK10" s="297"/>
      <c r="PRL10" s="298"/>
      <c r="PRM10" s="298"/>
      <c r="PRN10" s="298"/>
      <c r="PRO10" s="298"/>
      <c r="PRP10" s="297"/>
      <c r="PRQ10" s="182"/>
      <c r="PRR10" s="182"/>
      <c r="PRS10" s="297"/>
      <c r="PRT10" s="298"/>
      <c r="PRU10" s="298"/>
      <c r="PRV10" s="298"/>
      <c r="PRW10" s="298"/>
      <c r="PRX10" s="297"/>
      <c r="PRY10" s="182"/>
      <c r="PRZ10" s="182"/>
      <c r="PSA10" s="297"/>
      <c r="PSB10" s="298"/>
      <c r="PSC10" s="298"/>
      <c r="PSD10" s="298"/>
      <c r="PSE10" s="298"/>
      <c r="PSF10" s="297"/>
      <c r="PSG10" s="182"/>
      <c r="PSH10" s="182"/>
      <c r="PSI10" s="297"/>
      <c r="PSJ10" s="298"/>
      <c r="PSK10" s="298"/>
      <c r="PSL10" s="298"/>
      <c r="PSM10" s="298"/>
      <c r="PSN10" s="297"/>
      <c r="PSO10" s="182"/>
      <c r="PSP10" s="182"/>
      <c r="PSQ10" s="297"/>
      <c r="PSR10" s="298"/>
      <c r="PSS10" s="298"/>
      <c r="PST10" s="298"/>
      <c r="PSU10" s="298"/>
      <c r="PSV10" s="297"/>
      <c r="PSW10" s="182"/>
      <c r="PSX10" s="182"/>
      <c r="PSY10" s="297"/>
      <c r="PSZ10" s="298"/>
      <c r="PTA10" s="298"/>
      <c r="PTB10" s="298"/>
      <c r="PTC10" s="298"/>
      <c r="PTD10" s="297"/>
      <c r="PTE10" s="182"/>
      <c r="PTF10" s="182"/>
      <c r="PTG10" s="297"/>
      <c r="PTH10" s="298"/>
      <c r="PTI10" s="298"/>
      <c r="PTJ10" s="298"/>
      <c r="PTK10" s="298"/>
      <c r="PTL10" s="297"/>
      <c r="PTM10" s="182"/>
      <c r="PTN10" s="182"/>
      <c r="PTO10" s="297"/>
      <c r="PTP10" s="298"/>
      <c r="PTQ10" s="298"/>
      <c r="PTR10" s="298"/>
      <c r="PTS10" s="298"/>
      <c r="PTT10" s="297"/>
      <c r="PTU10" s="182"/>
      <c r="PTV10" s="182"/>
      <c r="PTW10" s="297"/>
      <c r="PTX10" s="298"/>
      <c r="PTY10" s="298"/>
      <c r="PTZ10" s="298"/>
      <c r="PUA10" s="298"/>
      <c r="PUB10" s="297"/>
      <c r="PUC10" s="182"/>
      <c r="PUD10" s="182"/>
      <c r="PUE10" s="297"/>
      <c r="PUF10" s="298"/>
      <c r="PUG10" s="298"/>
      <c r="PUH10" s="298"/>
      <c r="PUI10" s="298"/>
      <c r="PUJ10" s="297"/>
      <c r="PUK10" s="182"/>
      <c r="PUL10" s="182"/>
      <c r="PUM10" s="297"/>
      <c r="PUN10" s="298"/>
      <c r="PUO10" s="298"/>
      <c r="PUP10" s="298"/>
      <c r="PUQ10" s="298"/>
      <c r="PUR10" s="297"/>
      <c r="PUS10" s="182"/>
      <c r="PUT10" s="182"/>
      <c r="PUU10" s="297"/>
      <c r="PUV10" s="298"/>
      <c r="PUW10" s="298"/>
      <c r="PUX10" s="298"/>
      <c r="PUY10" s="298"/>
      <c r="PUZ10" s="297"/>
      <c r="PVA10" s="182"/>
      <c r="PVB10" s="182"/>
      <c r="PVC10" s="297"/>
      <c r="PVD10" s="298"/>
      <c r="PVE10" s="298"/>
      <c r="PVF10" s="298"/>
      <c r="PVG10" s="298"/>
      <c r="PVH10" s="297"/>
      <c r="PVI10" s="182"/>
      <c r="PVJ10" s="182"/>
      <c r="PVK10" s="297"/>
      <c r="PVL10" s="298"/>
      <c r="PVM10" s="298"/>
      <c r="PVN10" s="298"/>
      <c r="PVO10" s="298"/>
      <c r="PVP10" s="297"/>
      <c r="PVQ10" s="182"/>
      <c r="PVR10" s="182"/>
      <c r="PVS10" s="297"/>
      <c r="PVT10" s="298"/>
      <c r="PVU10" s="298"/>
      <c r="PVV10" s="298"/>
      <c r="PVW10" s="298"/>
      <c r="PVX10" s="297"/>
      <c r="PVY10" s="182"/>
      <c r="PVZ10" s="182"/>
      <c r="PWA10" s="297"/>
      <c r="PWB10" s="298"/>
      <c r="PWC10" s="298"/>
      <c r="PWD10" s="298"/>
      <c r="PWE10" s="298"/>
      <c r="PWF10" s="297"/>
      <c r="PWG10" s="182"/>
      <c r="PWH10" s="182"/>
      <c r="PWI10" s="297"/>
      <c r="PWJ10" s="298"/>
      <c r="PWK10" s="298"/>
      <c r="PWL10" s="298"/>
      <c r="PWM10" s="298"/>
      <c r="PWN10" s="297"/>
      <c r="PWO10" s="182"/>
      <c r="PWP10" s="182"/>
      <c r="PWQ10" s="297"/>
      <c r="PWR10" s="298"/>
      <c r="PWS10" s="298"/>
      <c r="PWT10" s="298"/>
      <c r="PWU10" s="298"/>
      <c r="PWV10" s="297"/>
      <c r="PWW10" s="182"/>
      <c r="PWX10" s="182"/>
      <c r="PWY10" s="297"/>
      <c r="PWZ10" s="298"/>
      <c r="PXA10" s="298"/>
      <c r="PXB10" s="298"/>
      <c r="PXC10" s="298"/>
      <c r="PXD10" s="297"/>
      <c r="PXE10" s="182"/>
      <c r="PXF10" s="182"/>
      <c r="PXG10" s="297"/>
      <c r="PXH10" s="298"/>
      <c r="PXI10" s="298"/>
      <c r="PXJ10" s="298"/>
      <c r="PXK10" s="298"/>
      <c r="PXL10" s="297"/>
      <c r="PXM10" s="182"/>
      <c r="PXN10" s="182"/>
      <c r="PXO10" s="297"/>
      <c r="PXP10" s="298"/>
      <c r="PXQ10" s="298"/>
      <c r="PXR10" s="298"/>
      <c r="PXS10" s="298"/>
      <c r="PXT10" s="297"/>
      <c r="PXU10" s="182"/>
      <c r="PXV10" s="182"/>
      <c r="PXW10" s="297"/>
      <c r="PXX10" s="298"/>
      <c r="PXY10" s="298"/>
      <c r="PXZ10" s="298"/>
      <c r="PYA10" s="298"/>
      <c r="PYB10" s="297"/>
      <c r="PYC10" s="182"/>
      <c r="PYD10" s="182"/>
      <c r="PYE10" s="297"/>
      <c r="PYF10" s="298"/>
      <c r="PYG10" s="298"/>
      <c r="PYH10" s="298"/>
      <c r="PYI10" s="298"/>
      <c r="PYJ10" s="297"/>
      <c r="PYK10" s="182"/>
      <c r="PYL10" s="182"/>
      <c r="PYM10" s="297"/>
      <c r="PYN10" s="298"/>
      <c r="PYO10" s="298"/>
      <c r="PYP10" s="298"/>
      <c r="PYQ10" s="298"/>
      <c r="PYR10" s="297"/>
      <c r="PYS10" s="182"/>
      <c r="PYT10" s="182"/>
      <c r="PYU10" s="297"/>
      <c r="PYV10" s="298"/>
      <c r="PYW10" s="298"/>
      <c r="PYX10" s="298"/>
      <c r="PYY10" s="298"/>
      <c r="PYZ10" s="297"/>
      <c r="PZA10" s="182"/>
      <c r="PZB10" s="182"/>
      <c r="PZC10" s="297"/>
      <c r="PZD10" s="298"/>
      <c r="PZE10" s="298"/>
      <c r="PZF10" s="298"/>
      <c r="PZG10" s="298"/>
      <c r="PZH10" s="297"/>
      <c r="PZI10" s="182"/>
      <c r="PZJ10" s="182"/>
      <c r="PZK10" s="297"/>
      <c r="PZL10" s="298"/>
      <c r="PZM10" s="298"/>
      <c r="PZN10" s="298"/>
      <c r="PZO10" s="298"/>
      <c r="PZP10" s="297"/>
      <c r="PZQ10" s="182"/>
      <c r="PZR10" s="182"/>
      <c r="PZS10" s="297"/>
      <c r="PZT10" s="298"/>
      <c r="PZU10" s="298"/>
      <c r="PZV10" s="298"/>
      <c r="PZW10" s="298"/>
      <c r="PZX10" s="297"/>
      <c r="PZY10" s="182"/>
      <c r="PZZ10" s="182"/>
      <c r="QAA10" s="297"/>
      <c r="QAB10" s="298"/>
      <c r="QAC10" s="298"/>
      <c r="QAD10" s="298"/>
      <c r="QAE10" s="298"/>
      <c r="QAF10" s="297"/>
      <c r="QAG10" s="182"/>
      <c r="QAH10" s="182"/>
      <c r="QAI10" s="297"/>
      <c r="QAJ10" s="298"/>
      <c r="QAK10" s="298"/>
      <c r="QAL10" s="298"/>
      <c r="QAM10" s="298"/>
      <c r="QAN10" s="297"/>
      <c r="QAO10" s="182"/>
      <c r="QAP10" s="182"/>
      <c r="QAQ10" s="297"/>
      <c r="QAR10" s="298"/>
      <c r="QAS10" s="298"/>
      <c r="QAT10" s="298"/>
      <c r="QAU10" s="298"/>
      <c r="QAV10" s="297"/>
      <c r="QAW10" s="182"/>
      <c r="QAX10" s="182"/>
      <c r="QAY10" s="297"/>
      <c r="QAZ10" s="298"/>
      <c r="QBA10" s="298"/>
      <c r="QBB10" s="298"/>
      <c r="QBC10" s="298"/>
      <c r="QBD10" s="297"/>
      <c r="QBE10" s="182"/>
      <c r="QBF10" s="182"/>
      <c r="QBG10" s="297"/>
      <c r="QBH10" s="298"/>
      <c r="QBI10" s="298"/>
      <c r="QBJ10" s="298"/>
      <c r="QBK10" s="298"/>
      <c r="QBL10" s="297"/>
      <c r="QBM10" s="182"/>
      <c r="QBN10" s="182"/>
      <c r="QBO10" s="297"/>
      <c r="QBP10" s="298"/>
      <c r="QBQ10" s="298"/>
      <c r="QBR10" s="298"/>
      <c r="QBS10" s="298"/>
      <c r="QBT10" s="297"/>
      <c r="QBU10" s="182"/>
      <c r="QBV10" s="182"/>
      <c r="QBW10" s="297"/>
      <c r="QBX10" s="298"/>
      <c r="QBY10" s="298"/>
      <c r="QBZ10" s="298"/>
      <c r="QCA10" s="298"/>
      <c r="QCB10" s="297"/>
      <c r="QCC10" s="182"/>
      <c r="QCD10" s="182"/>
      <c r="QCE10" s="297"/>
      <c r="QCF10" s="298"/>
      <c r="QCG10" s="298"/>
      <c r="QCH10" s="298"/>
      <c r="QCI10" s="298"/>
      <c r="QCJ10" s="297"/>
      <c r="QCK10" s="182"/>
      <c r="QCL10" s="182"/>
      <c r="QCM10" s="297"/>
      <c r="QCN10" s="298"/>
      <c r="QCO10" s="298"/>
      <c r="QCP10" s="298"/>
      <c r="QCQ10" s="298"/>
      <c r="QCR10" s="297"/>
      <c r="QCS10" s="182"/>
      <c r="QCT10" s="182"/>
      <c r="QCU10" s="297"/>
      <c r="QCV10" s="298"/>
      <c r="QCW10" s="298"/>
      <c r="QCX10" s="298"/>
      <c r="QCY10" s="298"/>
      <c r="QCZ10" s="297"/>
      <c r="QDA10" s="182"/>
      <c r="QDB10" s="182"/>
      <c r="QDC10" s="297"/>
      <c r="QDD10" s="298"/>
      <c r="QDE10" s="298"/>
      <c r="QDF10" s="298"/>
      <c r="QDG10" s="298"/>
      <c r="QDH10" s="297"/>
      <c r="QDI10" s="182"/>
      <c r="QDJ10" s="182"/>
      <c r="QDK10" s="297"/>
      <c r="QDL10" s="298"/>
      <c r="QDM10" s="298"/>
      <c r="QDN10" s="298"/>
      <c r="QDO10" s="298"/>
      <c r="QDP10" s="297"/>
      <c r="QDQ10" s="182"/>
      <c r="QDR10" s="182"/>
      <c r="QDS10" s="297"/>
      <c r="QDT10" s="298"/>
      <c r="QDU10" s="298"/>
      <c r="QDV10" s="298"/>
      <c r="QDW10" s="298"/>
      <c r="QDX10" s="297"/>
      <c r="QDY10" s="182"/>
      <c r="QDZ10" s="182"/>
      <c r="QEA10" s="297"/>
      <c r="QEB10" s="298"/>
      <c r="QEC10" s="298"/>
      <c r="QED10" s="298"/>
      <c r="QEE10" s="298"/>
      <c r="QEF10" s="297"/>
      <c r="QEG10" s="182"/>
      <c r="QEH10" s="182"/>
      <c r="QEI10" s="297"/>
      <c r="QEJ10" s="298"/>
      <c r="QEK10" s="298"/>
      <c r="QEL10" s="298"/>
      <c r="QEM10" s="298"/>
      <c r="QEN10" s="297"/>
      <c r="QEO10" s="182"/>
      <c r="QEP10" s="182"/>
      <c r="QEQ10" s="297"/>
      <c r="QER10" s="298"/>
      <c r="QES10" s="298"/>
      <c r="QET10" s="298"/>
      <c r="QEU10" s="298"/>
      <c r="QEV10" s="297"/>
      <c r="QEW10" s="182"/>
      <c r="QEX10" s="182"/>
      <c r="QEY10" s="297"/>
      <c r="QEZ10" s="298"/>
      <c r="QFA10" s="298"/>
      <c r="QFB10" s="298"/>
      <c r="QFC10" s="298"/>
      <c r="QFD10" s="297"/>
      <c r="QFE10" s="182"/>
      <c r="QFF10" s="182"/>
      <c r="QFG10" s="297"/>
      <c r="QFH10" s="298"/>
      <c r="QFI10" s="298"/>
      <c r="QFJ10" s="298"/>
      <c r="QFK10" s="298"/>
      <c r="QFL10" s="297"/>
      <c r="QFM10" s="182"/>
      <c r="QFN10" s="182"/>
      <c r="QFO10" s="297"/>
      <c r="QFP10" s="298"/>
      <c r="QFQ10" s="298"/>
      <c r="QFR10" s="298"/>
      <c r="QFS10" s="298"/>
      <c r="QFT10" s="297"/>
      <c r="QFU10" s="182"/>
      <c r="QFV10" s="182"/>
      <c r="QFW10" s="297"/>
      <c r="QFX10" s="298"/>
      <c r="QFY10" s="298"/>
      <c r="QFZ10" s="298"/>
      <c r="QGA10" s="298"/>
      <c r="QGB10" s="297"/>
      <c r="QGC10" s="182"/>
      <c r="QGD10" s="182"/>
      <c r="QGE10" s="297"/>
      <c r="QGF10" s="298"/>
      <c r="QGG10" s="298"/>
      <c r="QGH10" s="298"/>
      <c r="QGI10" s="298"/>
      <c r="QGJ10" s="297"/>
      <c r="QGK10" s="182"/>
      <c r="QGL10" s="182"/>
      <c r="QGM10" s="297"/>
      <c r="QGN10" s="298"/>
      <c r="QGO10" s="298"/>
      <c r="QGP10" s="298"/>
      <c r="QGQ10" s="298"/>
      <c r="QGR10" s="297"/>
      <c r="QGS10" s="182"/>
      <c r="QGT10" s="182"/>
      <c r="QGU10" s="297"/>
      <c r="QGV10" s="298"/>
      <c r="QGW10" s="298"/>
      <c r="QGX10" s="298"/>
      <c r="QGY10" s="298"/>
      <c r="QGZ10" s="297"/>
      <c r="QHA10" s="182"/>
      <c r="QHB10" s="182"/>
      <c r="QHC10" s="297"/>
      <c r="QHD10" s="298"/>
      <c r="QHE10" s="298"/>
      <c r="QHF10" s="298"/>
      <c r="QHG10" s="298"/>
      <c r="QHH10" s="297"/>
      <c r="QHI10" s="182"/>
      <c r="QHJ10" s="182"/>
      <c r="QHK10" s="297"/>
      <c r="QHL10" s="298"/>
      <c r="QHM10" s="298"/>
      <c r="QHN10" s="298"/>
      <c r="QHO10" s="298"/>
      <c r="QHP10" s="297"/>
      <c r="QHQ10" s="182"/>
      <c r="QHR10" s="182"/>
      <c r="QHS10" s="297"/>
      <c r="QHT10" s="298"/>
      <c r="QHU10" s="298"/>
      <c r="QHV10" s="298"/>
      <c r="QHW10" s="298"/>
      <c r="QHX10" s="297"/>
      <c r="QHY10" s="182"/>
      <c r="QHZ10" s="182"/>
      <c r="QIA10" s="297"/>
      <c r="QIB10" s="298"/>
      <c r="QIC10" s="298"/>
      <c r="QID10" s="298"/>
      <c r="QIE10" s="298"/>
      <c r="QIF10" s="297"/>
      <c r="QIG10" s="182"/>
      <c r="QIH10" s="182"/>
      <c r="QII10" s="297"/>
      <c r="QIJ10" s="298"/>
      <c r="QIK10" s="298"/>
      <c r="QIL10" s="298"/>
      <c r="QIM10" s="298"/>
      <c r="QIN10" s="297"/>
      <c r="QIO10" s="182"/>
      <c r="QIP10" s="182"/>
      <c r="QIQ10" s="297"/>
      <c r="QIR10" s="298"/>
      <c r="QIS10" s="298"/>
      <c r="QIT10" s="298"/>
      <c r="QIU10" s="298"/>
      <c r="QIV10" s="297"/>
      <c r="QIW10" s="182"/>
      <c r="QIX10" s="182"/>
      <c r="QIY10" s="297"/>
      <c r="QIZ10" s="298"/>
      <c r="QJA10" s="298"/>
      <c r="QJB10" s="298"/>
      <c r="QJC10" s="298"/>
      <c r="QJD10" s="297"/>
      <c r="QJE10" s="182"/>
      <c r="QJF10" s="182"/>
      <c r="QJG10" s="297"/>
      <c r="QJH10" s="298"/>
      <c r="QJI10" s="298"/>
      <c r="QJJ10" s="298"/>
      <c r="QJK10" s="298"/>
      <c r="QJL10" s="297"/>
      <c r="QJM10" s="182"/>
      <c r="QJN10" s="182"/>
      <c r="QJO10" s="297"/>
      <c r="QJP10" s="298"/>
      <c r="QJQ10" s="298"/>
      <c r="QJR10" s="298"/>
      <c r="QJS10" s="298"/>
      <c r="QJT10" s="297"/>
      <c r="QJU10" s="182"/>
      <c r="QJV10" s="182"/>
      <c r="QJW10" s="297"/>
      <c r="QJX10" s="298"/>
      <c r="QJY10" s="298"/>
      <c r="QJZ10" s="298"/>
      <c r="QKA10" s="298"/>
      <c r="QKB10" s="297"/>
      <c r="QKC10" s="182"/>
      <c r="QKD10" s="182"/>
      <c r="QKE10" s="297"/>
      <c r="QKF10" s="298"/>
      <c r="QKG10" s="298"/>
      <c r="QKH10" s="298"/>
      <c r="QKI10" s="298"/>
      <c r="QKJ10" s="297"/>
      <c r="QKK10" s="182"/>
      <c r="QKL10" s="182"/>
      <c r="QKM10" s="297"/>
      <c r="QKN10" s="298"/>
      <c r="QKO10" s="298"/>
      <c r="QKP10" s="298"/>
      <c r="QKQ10" s="298"/>
      <c r="QKR10" s="297"/>
      <c r="QKS10" s="182"/>
      <c r="QKT10" s="182"/>
      <c r="QKU10" s="297"/>
      <c r="QKV10" s="298"/>
      <c r="QKW10" s="298"/>
      <c r="QKX10" s="298"/>
      <c r="QKY10" s="298"/>
      <c r="QKZ10" s="297"/>
      <c r="QLA10" s="182"/>
      <c r="QLB10" s="182"/>
      <c r="QLC10" s="297"/>
      <c r="QLD10" s="298"/>
      <c r="QLE10" s="298"/>
      <c r="QLF10" s="298"/>
      <c r="QLG10" s="298"/>
      <c r="QLH10" s="297"/>
      <c r="QLI10" s="182"/>
      <c r="QLJ10" s="182"/>
      <c r="QLK10" s="297"/>
      <c r="QLL10" s="298"/>
      <c r="QLM10" s="298"/>
      <c r="QLN10" s="298"/>
      <c r="QLO10" s="298"/>
      <c r="QLP10" s="297"/>
      <c r="QLQ10" s="182"/>
      <c r="QLR10" s="182"/>
      <c r="QLS10" s="297"/>
      <c r="QLT10" s="298"/>
      <c r="QLU10" s="298"/>
      <c r="QLV10" s="298"/>
      <c r="QLW10" s="298"/>
      <c r="QLX10" s="297"/>
      <c r="QLY10" s="182"/>
      <c r="QLZ10" s="182"/>
      <c r="QMA10" s="297"/>
      <c r="QMB10" s="298"/>
      <c r="QMC10" s="298"/>
      <c r="QMD10" s="298"/>
      <c r="QME10" s="298"/>
      <c r="QMF10" s="297"/>
      <c r="QMG10" s="182"/>
      <c r="QMH10" s="182"/>
      <c r="QMI10" s="297"/>
      <c r="QMJ10" s="298"/>
      <c r="QMK10" s="298"/>
      <c r="QML10" s="298"/>
      <c r="QMM10" s="298"/>
      <c r="QMN10" s="297"/>
      <c r="QMO10" s="182"/>
      <c r="QMP10" s="182"/>
      <c r="QMQ10" s="297"/>
      <c r="QMR10" s="298"/>
      <c r="QMS10" s="298"/>
      <c r="QMT10" s="298"/>
      <c r="QMU10" s="298"/>
      <c r="QMV10" s="297"/>
      <c r="QMW10" s="182"/>
      <c r="QMX10" s="182"/>
      <c r="QMY10" s="297"/>
      <c r="QMZ10" s="298"/>
      <c r="QNA10" s="298"/>
      <c r="QNB10" s="298"/>
      <c r="QNC10" s="298"/>
      <c r="QND10" s="297"/>
      <c r="QNE10" s="182"/>
      <c r="QNF10" s="182"/>
      <c r="QNG10" s="297"/>
      <c r="QNH10" s="298"/>
      <c r="QNI10" s="298"/>
      <c r="QNJ10" s="298"/>
      <c r="QNK10" s="298"/>
      <c r="QNL10" s="297"/>
      <c r="QNM10" s="182"/>
      <c r="QNN10" s="182"/>
      <c r="QNO10" s="297"/>
      <c r="QNP10" s="298"/>
      <c r="QNQ10" s="298"/>
      <c r="QNR10" s="298"/>
      <c r="QNS10" s="298"/>
      <c r="QNT10" s="297"/>
      <c r="QNU10" s="182"/>
      <c r="QNV10" s="182"/>
      <c r="QNW10" s="297"/>
      <c r="QNX10" s="298"/>
      <c r="QNY10" s="298"/>
      <c r="QNZ10" s="298"/>
      <c r="QOA10" s="298"/>
      <c r="QOB10" s="297"/>
      <c r="QOC10" s="182"/>
      <c r="QOD10" s="182"/>
      <c r="QOE10" s="297"/>
      <c r="QOF10" s="298"/>
      <c r="QOG10" s="298"/>
      <c r="QOH10" s="298"/>
      <c r="QOI10" s="298"/>
      <c r="QOJ10" s="297"/>
      <c r="QOK10" s="182"/>
      <c r="QOL10" s="182"/>
      <c r="QOM10" s="297"/>
      <c r="QON10" s="298"/>
      <c r="QOO10" s="298"/>
      <c r="QOP10" s="298"/>
      <c r="QOQ10" s="298"/>
      <c r="QOR10" s="297"/>
      <c r="QOS10" s="182"/>
      <c r="QOT10" s="182"/>
      <c r="QOU10" s="297"/>
      <c r="QOV10" s="298"/>
      <c r="QOW10" s="298"/>
      <c r="QOX10" s="298"/>
      <c r="QOY10" s="298"/>
      <c r="QOZ10" s="297"/>
      <c r="QPA10" s="182"/>
      <c r="QPB10" s="182"/>
      <c r="QPC10" s="297"/>
      <c r="QPD10" s="298"/>
      <c r="QPE10" s="298"/>
      <c r="QPF10" s="298"/>
      <c r="QPG10" s="298"/>
      <c r="QPH10" s="297"/>
      <c r="QPI10" s="182"/>
      <c r="QPJ10" s="182"/>
      <c r="QPK10" s="297"/>
      <c r="QPL10" s="298"/>
      <c r="QPM10" s="298"/>
      <c r="QPN10" s="298"/>
      <c r="QPO10" s="298"/>
      <c r="QPP10" s="297"/>
      <c r="QPQ10" s="182"/>
      <c r="QPR10" s="182"/>
      <c r="QPS10" s="297"/>
      <c r="QPT10" s="298"/>
      <c r="QPU10" s="298"/>
      <c r="QPV10" s="298"/>
      <c r="QPW10" s="298"/>
      <c r="QPX10" s="297"/>
      <c r="QPY10" s="182"/>
      <c r="QPZ10" s="182"/>
      <c r="QQA10" s="297"/>
      <c r="QQB10" s="298"/>
      <c r="QQC10" s="298"/>
      <c r="QQD10" s="298"/>
      <c r="QQE10" s="298"/>
      <c r="QQF10" s="297"/>
      <c r="QQG10" s="182"/>
      <c r="QQH10" s="182"/>
      <c r="QQI10" s="297"/>
      <c r="QQJ10" s="298"/>
      <c r="QQK10" s="298"/>
      <c r="QQL10" s="298"/>
      <c r="QQM10" s="298"/>
      <c r="QQN10" s="297"/>
      <c r="QQO10" s="182"/>
      <c r="QQP10" s="182"/>
      <c r="QQQ10" s="297"/>
      <c r="QQR10" s="298"/>
      <c r="QQS10" s="298"/>
      <c r="QQT10" s="298"/>
      <c r="QQU10" s="298"/>
      <c r="QQV10" s="297"/>
      <c r="QQW10" s="182"/>
      <c r="QQX10" s="182"/>
      <c r="QQY10" s="297"/>
      <c r="QQZ10" s="298"/>
      <c r="QRA10" s="298"/>
      <c r="QRB10" s="298"/>
      <c r="QRC10" s="298"/>
      <c r="QRD10" s="297"/>
      <c r="QRE10" s="182"/>
      <c r="QRF10" s="182"/>
      <c r="QRG10" s="297"/>
      <c r="QRH10" s="298"/>
      <c r="QRI10" s="298"/>
      <c r="QRJ10" s="298"/>
      <c r="QRK10" s="298"/>
      <c r="QRL10" s="297"/>
      <c r="QRM10" s="182"/>
      <c r="QRN10" s="182"/>
      <c r="QRO10" s="297"/>
      <c r="QRP10" s="298"/>
      <c r="QRQ10" s="298"/>
      <c r="QRR10" s="298"/>
      <c r="QRS10" s="298"/>
      <c r="QRT10" s="297"/>
      <c r="QRU10" s="182"/>
      <c r="QRV10" s="182"/>
      <c r="QRW10" s="297"/>
      <c r="QRX10" s="298"/>
      <c r="QRY10" s="298"/>
      <c r="QRZ10" s="298"/>
      <c r="QSA10" s="298"/>
      <c r="QSB10" s="297"/>
      <c r="QSC10" s="182"/>
      <c r="QSD10" s="182"/>
      <c r="QSE10" s="297"/>
      <c r="QSF10" s="298"/>
      <c r="QSG10" s="298"/>
      <c r="QSH10" s="298"/>
      <c r="QSI10" s="298"/>
      <c r="QSJ10" s="297"/>
      <c r="QSK10" s="182"/>
      <c r="QSL10" s="182"/>
      <c r="QSM10" s="297"/>
      <c r="QSN10" s="298"/>
      <c r="QSO10" s="298"/>
      <c r="QSP10" s="298"/>
      <c r="QSQ10" s="298"/>
      <c r="QSR10" s="297"/>
      <c r="QSS10" s="182"/>
      <c r="QST10" s="182"/>
      <c r="QSU10" s="297"/>
      <c r="QSV10" s="298"/>
      <c r="QSW10" s="298"/>
      <c r="QSX10" s="298"/>
      <c r="QSY10" s="298"/>
      <c r="QSZ10" s="297"/>
      <c r="QTA10" s="182"/>
      <c r="QTB10" s="182"/>
      <c r="QTC10" s="297"/>
      <c r="QTD10" s="298"/>
      <c r="QTE10" s="298"/>
      <c r="QTF10" s="298"/>
      <c r="QTG10" s="298"/>
      <c r="QTH10" s="297"/>
      <c r="QTI10" s="182"/>
      <c r="QTJ10" s="182"/>
      <c r="QTK10" s="297"/>
      <c r="QTL10" s="298"/>
      <c r="QTM10" s="298"/>
      <c r="QTN10" s="298"/>
      <c r="QTO10" s="298"/>
      <c r="QTP10" s="297"/>
      <c r="QTQ10" s="182"/>
      <c r="QTR10" s="182"/>
      <c r="QTS10" s="297"/>
      <c r="QTT10" s="298"/>
      <c r="QTU10" s="298"/>
      <c r="QTV10" s="298"/>
      <c r="QTW10" s="298"/>
      <c r="QTX10" s="297"/>
      <c r="QTY10" s="182"/>
      <c r="QTZ10" s="182"/>
      <c r="QUA10" s="297"/>
      <c r="QUB10" s="298"/>
      <c r="QUC10" s="298"/>
      <c r="QUD10" s="298"/>
      <c r="QUE10" s="298"/>
      <c r="QUF10" s="297"/>
      <c r="QUG10" s="182"/>
      <c r="QUH10" s="182"/>
      <c r="QUI10" s="297"/>
      <c r="QUJ10" s="298"/>
      <c r="QUK10" s="298"/>
      <c r="QUL10" s="298"/>
      <c r="QUM10" s="298"/>
      <c r="QUN10" s="297"/>
      <c r="QUO10" s="182"/>
      <c r="QUP10" s="182"/>
      <c r="QUQ10" s="297"/>
      <c r="QUR10" s="298"/>
      <c r="QUS10" s="298"/>
      <c r="QUT10" s="298"/>
      <c r="QUU10" s="298"/>
      <c r="QUV10" s="297"/>
      <c r="QUW10" s="182"/>
      <c r="QUX10" s="182"/>
      <c r="QUY10" s="297"/>
      <c r="QUZ10" s="298"/>
      <c r="QVA10" s="298"/>
      <c r="QVB10" s="298"/>
      <c r="QVC10" s="298"/>
      <c r="QVD10" s="297"/>
      <c r="QVE10" s="182"/>
      <c r="QVF10" s="182"/>
      <c r="QVG10" s="297"/>
      <c r="QVH10" s="298"/>
      <c r="QVI10" s="298"/>
      <c r="QVJ10" s="298"/>
      <c r="QVK10" s="298"/>
      <c r="QVL10" s="297"/>
      <c r="QVM10" s="182"/>
      <c r="QVN10" s="182"/>
      <c r="QVO10" s="297"/>
      <c r="QVP10" s="298"/>
      <c r="QVQ10" s="298"/>
      <c r="QVR10" s="298"/>
      <c r="QVS10" s="298"/>
      <c r="QVT10" s="297"/>
      <c r="QVU10" s="182"/>
      <c r="QVV10" s="182"/>
      <c r="QVW10" s="297"/>
      <c r="QVX10" s="298"/>
      <c r="QVY10" s="298"/>
      <c r="QVZ10" s="298"/>
      <c r="QWA10" s="298"/>
      <c r="QWB10" s="297"/>
      <c r="QWC10" s="182"/>
      <c r="QWD10" s="182"/>
      <c r="QWE10" s="297"/>
      <c r="QWF10" s="298"/>
      <c r="QWG10" s="298"/>
      <c r="QWH10" s="298"/>
      <c r="QWI10" s="298"/>
      <c r="QWJ10" s="297"/>
      <c r="QWK10" s="182"/>
      <c r="QWL10" s="182"/>
      <c r="QWM10" s="297"/>
      <c r="QWN10" s="298"/>
      <c r="QWO10" s="298"/>
      <c r="QWP10" s="298"/>
      <c r="QWQ10" s="298"/>
      <c r="QWR10" s="297"/>
      <c r="QWS10" s="182"/>
      <c r="QWT10" s="182"/>
      <c r="QWU10" s="297"/>
      <c r="QWV10" s="298"/>
      <c r="QWW10" s="298"/>
      <c r="QWX10" s="298"/>
      <c r="QWY10" s="298"/>
      <c r="QWZ10" s="297"/>
      <c r="QXA10" s="182"/>
      <c r="QXB10" s="182"/>
      <c r="QXC10" s="297"/>
      <c r="QXD10" s="298"/>
      <c r="QXE10" s="298"/>
      <c r="QXF10" s="298"/>
      <c r="QXG10" s="298"/>
      <c r="QXH10" s="297"/>
      <c r="QXI10" s="182"/>
      <c r="QXJ10" s="182"/>
      <c r="QXK10" s="297"/>
      <c r="QXL10" s="298"/>
      <c r="QXM10" s="298"/>
      <c r="QXN10" s="298"/>
      <c r="QXO10" s="298"/>
      <c r="QXP10" s="297"/>
      <c r="QXQ10" s="182"/>
      <c r="QXR10" s="182"/>
      <c r="QXS10" s="297"/>
      <c r="QXT10" s="298"/>
      <c r="QXU10" s="298"/>
      <c r="QXV10" s="298"/>
      <c r="QXW10" s="298"/>
      <c r="QXX10" s="297"/>
      <c r="QXY10" s="182"/>
      <c r="QXZ10" s="182"/>
      <c r="QYA10" s="297"/>
      <c r="QYB10" s="298"/>
      <c r="QYC10" s="298"/>
      <c r="QYD10" s="298"/>
      <c r="QYE10" s="298"/>
      <c r="QYF10" s="297"/>
      <c r="QYG10" s="182"/>
      <c r="QYH10" s="182"/>
      <c r="QYI10" s="297"/>
      <c r="QYJ10" s="298"/>
      <c r="QYK10" s="298"/>
      <c r="QYL10" s="298"/>
      <c r="QYM10" s="298"/>
      <c r="QYN10" s="297"/>
      <c r="QYO10" s="182"/>
      <c r="QYP10" s="182"/>
      <c r="QYQ10" s="297"/>
      <c r="QYR10" s="298"/>
      <c r="QYS10" s="298"/>
      <c r="QYT10" s="298"/>
      <c r="QYU10" s="298"/>
      <c r="QYV10" s="297"/>
      <c r="QYW10" s="182"/>
      <c r="QYX10" s="182"/>
      <c r="QYY10" s="297"/>
      <c r="QYZ10" s="298"/>
      <c r="QZA10" s="298"/>
      <c r="QZB10" s="298"/>
      <c r="QZC10" s="298"/>
      <c r="QZD10" s="297"/>
      <c r="QZE10" s="182"/>
      <c r="QZF10" s="182"/>
      <c r="QZG10" s="297"/>
      <c r="QZH10" s="298"/>
      <c r="QZI10" s="298"/>
      <c r="QZJ10" s="298"/>
      <c r="QZK10" s="298"/>
      <c r="QZL10" s="297"/>
      <c r="QZM10" s="182"/>
      <c r="QZN10" s="182"/>
      <c r="QZO10" s="297"/>
      <c r="QZP10" s="298"/>
      <c r="QZQ10" s="298"/>
      <c r="QZR10" s="298"/>
      <c r="QZS10" s="298"/>
      <c r="QZT10" s="297"/>
      <c r="QZU10" s="182"/>
      <c r="QZV10" s="182"/>
      <c r="QZW10" s="297"/>
      <c r="QZX10" s="298"/>
      <c r="QZY10" s="298"/>
      <c r="QZZ10" s="298"/>
      <c r="RAA10" s="298"/>
      <c r="RAB10" s="297"/>
      <c r="RAC10" s="182"/>
      <c r="RAD10" s="182"/>
      <c r="RAE10" s="297"/>
      <c r="RAF10" s="298"/>
      <c r="RAG10" s="298"/>
      <c r="RAH10" s="298"/>
      <c r="RAI10" s="298"/>
      <c r="RAJ10" s="297"/>
      <c r="RAK10" s="182"/>
      <c r="RAL10" s="182"/>
      <c r="RAM10" s="297"/>
      <c r="RAN10" s="298"/>
      <c r="RAO10" s="298"/>
      <c r="RAP10" s="298"/>
      <c r="RAQ10" s="298"/>
      <c r="RAR10" s="297"/>
      <c r="RAS10" s="182"/>
      <c r="RAT10" s="182"/>
      <c r="RAU10" s="297"/>
      <c r="RAV10" s="298"/>
      <c r="RAW10" s="298"/>
      <c r="RAX10" s="298"/>
      <c r="RAY10" s="298"/>
      <c r="RAZ10" s="297"/>
      <c r="RBA10" s="182"/>
      <c r="RBB10" s="182"/>
      <c r="RBC10" s="297"/>
      <c r="RBD10" s="298"/>
      <c r="RBE10" s="298"/>
      <c r="RBF10" s="298"/>
      <c r="RBG10" s="298"/>
      <c r="RBH10" s="297"/>
      <c r="RBI10" s="182"/>
      <c r="RBJ10" s="182"/>
      <c r="RBK10" s="297"/>
      <c r="RBL10" s="298"/>
      <c r="RBM10" s="298"/>
      <c r="RBN10" s="298"/>
      <c r="RBO10" s="298"/>
      <c r="RBP10" s="297"/>
      <c r="RBQ10" s="182"/>
      <c r="RBR10" s="182"/>
      <c r="RBS10" s="297"/>
      <c r="RBT10" s="298"/>
      <c r="RBU10" s="298"/>
      <c r="RBV10" s="298"/>
      <c r="RBW10" s="298"/>
      <c r="RBX10" s="297"/>
      <c r="RBY10" s="182"/>
      <c r="RBZ10" s="182"/>
      <c r="RCA10" s="297"/>
      <c r="RCB10" s="298"/>
      <c r="RCC10" s="298"/>
      <c r="RCD10" s="298"/>
      <c r="RCE10" s="298"/>
      <c r="RCF10" s="297"/>
      <c r="RCG10" s="182"/>
      <c r="RCH10" s="182"/>
      <c r="RCI10" s="297"/>
      <c r="RCJ10" s="298"/>
      <c r="RCK10" s="298"/>
      <c r="RCL10" s="298"/>
      <c r="RCM10" s="298"/>
      <c r="RCN10" s="297"/>
      <c r="RCO10" s="182"/>
      <c r="RCP10" s="182"/>
      <c r="RCQ10" s="297"/>
      <c r="RCR10" s="298"/>
      <c r="RCS10" s="298"/>
      <c r="RCT10" s="298"/>
      <c r="RCU10" s="298"/>
      <c r="RCV10" s="297"/>
      <c r="RCW10" s="182"/>
      <c r="RCX10" s="182"/>
      <c r="RCY10" s="297"/>
      <c r="RCZ10" s="298"/>
      <c r="RDA10" s="298"/>
      <c r="RDB10" s="298"/>
      <c r="RDC10" s="298"/>
      <c r="RDD10" s="297"/>
      <c r="RDE10" s="182"/>
      <c r="RDF10" s="182"/>
      <c r="RDG10" s="297"/>
      <c r="RDH10" s="298"/>
      <c r="RDI10" s="298"/>
      <c r="RDJ10" s="298"/>
      <c r="RDK10" s="298"/>
      <c r="RDL10" s="297"/>
      <c r="RDM10" s="182"/>
      <c r="RDN10" s="182"/>
      <c r="RDO10" s="297"/>
      <c r="RDP10" s="298"/>
      <c r="RDQ10" s="298"/>
      <c r="RDR10" s="298"/>
      <c r="RDS10" s="298"/>
      <c r="RDT10" s="297"/>
      <c r="RDU10" s="182"/>
      <c r="RDV10" s="182"/>
      <c r="RDW10" s="297"/>
      <c r="RDX10" s="298"/>
      <c r="RDY10" s="298"/>
      <c r="RDZ10" s="298"/>
      <c r="REA10" s="298"/>
      <c r="REB10" s="297"/>
      <c r="REC10" s="182"/>
      <c r="RED10" s="182"/>
      <c r="REE10" s="297"/>
      <c r="REF10" s="298"/>
      <c r="REG10" s="298"/>
      <c r="REH10" s="298"/>
      <c r="REI10" s="298"/>
      <c r="REJ10" s="297"/>
      <c r="REK10" s="182"/>
      <c r="REL10" s="182"/>
      <c r="REM10" s="297"/>
      <c r="REN10" s="298"/>
      <c r="REO10" s="298"/>
      <c r="REP10" s="298"/>
      <c r="REQ10" s="298"/>
      <c r="RER10" s="297"/>
      <c r="RES10" s="182"/>
      <c r="RET10" s="182"/>
      <c r="REU10" s="297"/>
      <c r="REV10" s="298"/>
      <c r="REW10" s="298"/>
      <c r="REX10" s="298"/>
      <c r="REY10" s="298"/>
      <c r="REZ10" s="297"/>
      <c r="RFA10" s="182"/>
      <c r="RFB10" s="182"/>
      <c r="RFC10" s="297"/>
      <c r="RFD10" s="298"/>
      <c r="RFE10" s="298"/>
      <c r="RFF10" s="298"/>
      <c r="RFG10" s="298"/>
      <c r="RFH10" s="297"/>
      <c r="RFI10" s="182"/>
      <c r="RFJ10" s="182"/>
      <c r="RFK10" s="297"/>
      <c r="RFL10" s="298"/>
      <c r="RFM10" s="298"/>
      <c r="RFN10" s="298"/>
      <c r="RFO10" s="298"/>
      <c r="RFP10" s="297"/>
      <c r="RFQ10" s="182"/>
      <c r="RFR10" s="182"/>
      <c r="RFS10" s="297"/>
      <c r="RFT10" s="298"/>
      <c r="RFU10" s="298"/>
      <c r="RFV10" s="298"/>
      <c r="RFW10" s="298"/>
      <c r="RFX10" s="297"/>
      <c r="RFY10" s="182"/>
      <c r="RFZ10" s="182"/>
      <c r="RGA10" s="297"/>
      <c r="RGB10" s="298"/>
      <c r="RGC10" s="298"/>
      <c r="RGD10" s="298"/>
      <c r="RGE10" s="298"/>
      <c r="RGF10" s="297"/>
      <c r="RGG10" s="182"/>
      <c r="RGH10" s="182"/>
      <c r="RGI10" s="297"/>
      <c r="RGJ10" s="298"/>
      <c r="RGK10" s="298"/>
      <c r="RGL10" s="298"/>
      <c r="RGM10" s="298"/>
      <c r="RGN10" s="297"/>
      <c r="RGO10" s="182"/>
      <c r="RGP10" s="182"/>
      <c r="RGQ10" s="297"/>
      <c r="RGR10" s="298"/>
      <c r="RGS10" s="298"/>
      <c r="RGT10" s="298"/>
      <c r="RGU10" s="298"/>
      <c r="RGV10" s="297"/>
      <c r="RGW10" s="182"/>
      <c r="RGX10" s="182"/>
      <c r="RGY10" s="297"/>
      <c r="RGZ10" s="298"/>
      <c r="RHA10" s="298"/>
      <c r="RHB10" s="298"/>
      <c r="RHC10" s="298"/>
      <c r="RHD10" s="297"/>
      <c r="RHE10" s="182"/>
      <c r="RHF10" s="182"/>
      <c r="RHG10" s="297"/>
      <c r="RHH10" s="298"/>
      <c r="RHI10" s="298"/>
      <c r="RHJ10" s="298"/>
      <c r="RHK10" s="298"/>
      <c r="RHL10" s="297"/>
      <c r="RHM10" s="182"/>
      <c r="RHN10" s="182"/>
      <c r="RHO10" s="297"/>
      <c r="RHP10" s="298"/>
      <c r="RHQ10" s="298"/>
      <c r="RHR10" s="298"/>
      <c r="RHS10" s="298"/>
      <c r="RHT10" s="297"/>
      <c r="RHU10" s="182"/>
      <c r="RHV10" s="182"/>
      <c r="RHW10" s="297"/>
      <c r="RHX10" s="298"/>
      <c r="RHY10" s="298"/>
      <c r="RHZ10" s="298"/>
      <c r="RIA10" s="298"/>
      <c r="RIB10" s="297"/>
      <c r="RIC10" s="182"/>
      <c r="RID10" s="182"/>
      <c r="RIE10" s="297"/>
      <c r="RIF10" s="298"/>
      <c r="RIG10" s="298"/>
      <c r="RIH10" s="298"/>
      <c r="RII10" s="298"/>
      <c r="RIJ10" s="297"/>
      <c r="RIK10" s="182"/>
      <c r="RIL10" s="182"/>
      <c r="RIM10" s="297"/>
      <c r="RIN10" s="298"/>
      <c r="RIO10" s="298"/>
      <c r="RIP10" s="298"/>
      <c r="RIQ10" s="298"/>
      <c r="RIR10" s="297"/>
      <c r="RIS10" s="182"/>
      <c r="RIT10" s="182"/>
      <c r="RIU10" s="297"/>
      <c r="RIV10" s="298"/>
      <c r="RIW10" s="298"/>
      <c r="RIX10" s="298"/>
      <c r="RIY10" s="298"/>
      <c r="RIZ10" s="297"/>
      <c r="RJA10" s="182"/>
      <c r="RJB10" s="182"/>
      <c r="RJC10" s="297"/>
      <c r="RJD10" s="298"/>
      <c r="RJE10" s="298"/>
      <c r="RJF10" s="298"/>
      <c r="RJG10" s="298"/>
      <c r="RJH10" s="297"/>
      <c r="RJI10" s="182"/>
      <c r="RJJ10" s="182"/>
      <c r="RJK10" s="297"/>
      <c r="RJL10" s="298"/>
      <c r="RJM10" s="298"/>
      <c r="RJN10" s="298"/>
      <c r="RJO10" s="298"/>
      <c r="RJP10" s="297"/>
      <c r="RJQ10" s="182"/>
      <c r="RJR10" s="182"/>
      <c r="RJS10" s="297"/>
      <c r="RJT10" s="298"/>
      <c r="RJU10" s="298"/>
      <c r="RJV10" s="298"/>
      <c r="RJW10" s="298"/>
      <c r="RJX10" s="297"/>
      <c r="RJY10" s="182"/>
      <c r="RJZ10" s="182"/>
      <c r="RKA10" s="297"/>
      <c r="RKB10" s="298"/>
      <c r="RKC10" s="298"/>
      <c r="RKD10" s="298"/>
      <c r="RKE10" s="298"/>
      <c r="RKF10" s="297"/>
      <c r="RKG10" s="182"/>
      <c r="RKH10" s="182"/>
      <c r="RKI10" s="297"/>
      <c r="RKJ10" s="298"/>
      <c r="RKK10" s="298"/>
      <c r="RKL10" s="298"/>
      <c r="RKM10" s="298"/>
      <c r="RKN10" s="297"/>
      <c r="RKO10" s="182"/>
      <c r="RKP10" s="182"/>
      <c r="RKQ10" s="297"/>
      <c r="RKR10" s="298"/>
      <c r="RKS10" s="298"/>
      <c r="RKT10" s="298"/>
      <c r="RKU10" s="298"/>
      <c r="RKV10" s="297"/>
      <c r="RKW10" s="182"/>
      <c r="RKX10" s="182"/>
      <c r="RKY10" s="297"/>
      <c r="RKZ10" s="298"/>
      <c r="RLA10" s="298"/>
      <c r="RLB10" s="298"/>
      <c r="RLC10" s="298"/>
      <c r="RLD10" s="297"/>
      <c r="RLE10" s="182"/>
      <c r="RLF10" s="182"/>
      <c r="RLG10" s="297"/>
      <c r="RLH10" s="298"/>
      <c r="RLI10" s="298"/>
      <c r="RLJ10" s="298"/>
      <c r="RLK10" s="298"/>
      <c r="RLL10" s="297"/>
      <c r="RLM10" s="182"/>
      <c r="RLN10" s="182"/>
      <c r="RLO10" s="297"/>
      <c r="RLP10" s="298"/>
      <c r="RLQ10" s="298"/>
      <c r="RLR10" s="298"/>
      <c r="RLS10" s="298"/>
      <c r="RLT10" s="297"/>
      <c r="RLU10" s="182"/>
      <c r="RLV10" s="182"/>
      <c r="RLW10" s="297"/>
      <c r="RLX10" s="298"/>
      <c r="RLY10" s="298"/>
      <c r="RLZ10" s="298"/>
      <c r="RMA10" s="298"/>
      <c r="RMB10" s="297"/>
      <c r="RMC10" s="182"/>
      <c r="RMD10" s="182"/>
      <c r="RME10" s="297"/>
      <c r="RMF10" s="298"/>
      <c r="RMG10" s="298"/>
      <c r="RMH10" s="298"/>
      <c r="RMI10" s="298"/>
      <c r="RMJ10" s="297"/>
      <c r="RMK10" s="182"/>
      <c r="RML10" s="182"/>
      <c r="RMM10" s="297"/>
      <c r="RMN10" s="298"/>
      <c r="RMO10" s="298"/>
      <c r="RMP10" s="298"/>
      <c r="RMQ10" s="298"/>
      <c r="RMR10" s="297"/>
      <c r="RMS10" s="182"/>
      <c r="RMT10" s="182"/>
      <c r="RMU10" s="297"/>
      <c r="RMV10" s="298"/>
      <c r="RMW10" s="298"/>
      <c r="RMX10" s="298"/>
      <c r="RMY10" s="298"/>
      <c r="RMZ10" s="297"/>
      <c r="RNA10" s="182"/>
      <c r="RNB10" s="182"/>
      <c r="RNC10" s="297"/>
      <c r="RND10" s="298"/>
      <c r="RNE10" s="298"/>
      <c r="RNF10" s="298"/>
      <c r="RNG10" s="298"/>
      <c r="RNH10" s="297"/>
      <c r="RNI10" s="182"/>
      <c r="RNJ10" s="182"/>
      <c r="RNK10" s="297"/>
      <c r="RNL10" s="298"/>
      <c r="RNM10" s="298"/>
      <c r="RNN10" s="298"/>
      <c r="RNO10" s="298"/>
      <c r="RNP10" s="297"/>
      <c r="RNQ10" s="182"/>
      <c r="RNR10" s="182"/>
      <c r="RNS10" s="297"/>
      <c r="RNT10" s="298"/>
      <c r="RNU10" s="298"/>
      <c r="RNV10" s="298"/>
      <c r="RNW10" s="298"/>
      <c r="RNX10" s="297"/>
      <c r="RNY10" s="182"/>
      <c r="RNZ10" s="182"/>
      <c r="ROA10" s="297"/>
      <c r="ROB10" s="298"/>
      <c r="ROC10" s="298"/>
      <c r="ROD10" s="298"/>
      <c r="ROE10" s="298"/>
      <c r="ROF10" s="297"/>
      <c r="ROG10" s="182"/>
      <c r="ROH10" s="182"/>
      <c r="ROI10" s="297"/>
      <c r="ROJ10" s="298"/>
      <c r="ROK10" s="298"/>
      <c r="ROL10" s="298"/>
      <c r="ROM10" s="298"/>
      <c r="RON10" s="297"/>
      <c r="ROO10" s="182"/>
      <c r="ROP10" s="182"/>
      <c r="ROQ10" s="297"/>
      <c r="ROR10" s="298"/>
      <c r="ROS10" s="298"/>
      <c r="ROT10" s="298"/>
      <c r="ROU10" s="298"/>
      <c r="ROV10" s="297"/>
      <c r="ROW10" s="182"/>
      <c r="ROX10" s="182"/>
      <c r="ROY10" s="297"/>
      <c r="ROZ10" s="298"/>
      <c r="RPA10" s="298"/>
      <c r="RPB10" s="298"/>
      <c r="RPC10" s="298"/>
      <c r="RPD10" s="297"/>
      <c r="RPE10" s="182"/>
      <c r="RPF10" s="182"/>
      <c r="RPG10" s="297"/>
      <c r="RPH10" s="298"/>
      <c r="RPI10" s="298"/>
      <c r="RPJ10" s="298"/>
      <c r="RPK10" s="298"/>
      <c r="RPL10" s="297"/>
      <c r="RPM10" s="182"/>
      <c r="RPN10" s="182"/>
      <c r="RPO10" s="297"/>
      <c r="RPP10" s="298"/>
      <c r="RPQ10" s="298"/>
      <c r="RPR10" s="298"/>
      <c r="RPS10" s="298"/>
      <c r="RPT10" s="297"/>
      <c r="RPU10" s="182"/>
      <c r="RPV10" s="182"/>
      <c r="RPW10" s="297"/>
      <c r="RPX10" s="298"/>
      <c r="RPY10" s="298"/>
      <c r="RPZ10" s="298"/>
      <c r="RQA10" s="298"/>
      <c r="RQB10" s="297"/>
      <c r="RQC10" s="182"/>
      <c r="RQD10" s="182"/>
      <c r="RQE10" s="297"/>
      <c r="RQF10" s="298"/>
      <c r="RQG10" s="298"/>
      <c r="RQH10" s="298"/>
      <c r="RQI10" s="298"/>
      <c r="RQJ10" s="297"/>
      <c r="RQK10" s="182"/>
      <c r="RQL10" s="182"/>
      <c r="RQM10" s="297"/>
      <c r="RQN10" s="298"/>
      <c r="RQO10" s="298"/>
      <c r="RQP10" s="298"/>
      <c r="RQQ10" s="298"/>
      <c r="RQR10" s="297"/>
      <c r="RQS10" s="182"/>
      <c r="RQT10" s="182"/>
      <c r="RQU10" s="297"/>
      <c r="RQV10" s="298"/>
      <c r="RQW10" s="298"/>
      <c r="RQX10" s="298"/>
      <c r="RQY10" s="298"/>
      <c r="RQZ10" s="297"/>
      <c r="RRA10" s="182"/>
      <c r="RRB10" s="182"/>
      <c r="RRC10" s="297"/>
      <c r="RRD10" s="298"/>
      <c r="RRE10" s="298"/>
      <c r="RRF10" s="298"/>
      <c r="RRG10" s="298"/>
      <c r="RRH10" s="297"/>
      <c r="RRI10" s="182"/>
      <c r="RRJ10" s="182"/>
      <c r="RRK10" s="297"/>
      <c r="RRL10" s="298"/>
      <c r="RRM10" s="298"/>
      <c r="RRN10" s="298"/>
      <c r="RRO10" s="298"/>
      <c r="RRP10" s="297"/>
      <c r="RRQ10" s="182"/>
      <c r="RRR10" s="182"/>
      <c r="RRS10" s="297"/>
      <c r="RRT10" s="298"/>
      <c r="RRU10" s="298"/>
      <c r="RRV10" s="298"/>
      <c r="RRW10" s="298"/>
      <c r="RRX10" s="297"/>
      <c r="RRY10" s="182"/>
      <c r="RRZ10" s="182"/>
      <c r="RSA10" s="297"/>
      <c r="RSB10" s="298"/>
      <c r="RSC10" s="298"/>
      <c r="RSD10" s="298"/>
      <c r="RSE10" s="298"/>
      <c r="RSF10" s="297"/>
      <c r="RSG10" s="182"/>
      <c r="RSH10" s="182"/>
      <c r="RSI10" s="297"/>
      <c r="RSJ10" s="298"/>
      <c r="RSK10" s="298"/>
      <c r="RSL10" s="298"/>
      <c r="RSM10" s="298"/>
      <c r="RSN10" s="297"/>
      <c r="RSO10" s="182"/>
      <c r="RSP10" s="182"/>
      <c r="RSQ10" s="297"/>
      <c r="RSR10" s="298"/>
      <c r="RSS10" s="298"/>
      <c r="RST10" s="298"/>
      <c r="RSU10" s="298"/>
      <c r="RSV10" s="297"/>
      <c r="RSW10" s="182"/>
      <c r="RSX10" s="182"/>
      <c r="RSY10" s="297"/>
      <c r="RSZ10" s="298"/>
      <c r="RTA10" s="298"/>
      <c r="RTB10" s="298"/>
      <c r="RTC10" s="298"/>
      <c r="RTD10" s="297"/>
      <c r="RTE10" s="182"/>
      <c r="RTF10" s="182"/>
      <c r="RTG10" s="297"/>
      <c r="RTH10" s="298"/>
      <c r="RTI10" s="298"/>
      <c r="RTJ10" s="298"/>
      <c r="RTK10" s="298"/>
      <c r="RTL10" s="297"/>
      <c r="RTM10" s="182"/>
      <c r="RTN10" s="182"/>
      <c r="RTO10" s="297"/>
      <c r="RTP10" s="298"/>
      <c r="RTQ10" s="298"/>
      <c r="RTR10" s="298"/>
      <c r="RTS10" s="298"/>
      <c r="RTT10" s="297"/>
      <c r="RTU10" s="182"/>
      <c r="RTV10" s="182"/>
      <c r="RTW10" s="297"/>
      <c r="RTX10" s="298"/>
      <c r="RTY10" s="298"/>
      <c r="RTZ10" s="298"/>
      <c r="RUA10" s="298"/>
      <c r="RUB10" s="297"/>
      <c r="RUC10" s="182"/>
      <c r="RUD10" s="182"/>
      <c r="RUE10" s="297"/>
      <c r="RUF10" s="298"/>
      <c r="RUG10" s="298"/>
      <c r="RUH10" s="298"/>
      <c r="RUI10" s="298"/>
      <c r="RUJ10" s="297"/>
      <c r="RUK10" s="182"/>
      <c r="RUL10" s="182"/>
      <c r="RUM10" s="297"/>
      <c r="RUN10" s="298"/>
      <c r="RUO10" s="298"/>
      <c r="RUP10" s="298"/>
      <c r="RUQ10" s="298"/>
      <c r="RUR10" s="297"/>
      <c r="RUS10" s="182"/>
      <c r="RUT10" s="182"/>
      <c r="RUU10" s="297"/>
      <c r="RUV10" s="298"/>
      <c r="RUW10" s="298"/>
      <c r="RUX10" s="298"/>
      <c r="RUY10" s="298"/>
      <c r="RUZ10" s="297"/>
      <c r="RVA10" s="182"/>
      <c r="RVB10" s="182"/>
      <c r="RVC10" s="297"/>
      <c r="RVD10" s="298"/>
      <c r="RVE10" s="298"/>
      <c r="RVF10" s="298"/>
      <c r="RVG10" s="298"/>
      <c r="RVH10" s="297"/>
      <c r="RVI10" s="182"/>
      <c r="RVJ10" s="182"/>
      <c r="RVK10" s="297"/>
      <c r="RVL10" s="298"/>
      <c r="RVM10" s="298"/>
      <c r="RVN10" s="298"/>
      <c r="RVO10" s="298"/>
      <c r="RVP10" s="297"/>
      <c r="RVQ10" s="182"/>
      <c r="RVR10" s="182"/>
      <c r="RVS10" s="297"/>
      <c r="RVT10" s="298"/>
      <c r="RVU10" s="298"/>
      <c r="RVV10" s="298"/>
      <c r="RVW10" s="298"/>
      <c r="RVX10" s="297"/>
      <c r="RVY10" s="182"/>
      <c r="RVZ10" s="182"/>
      <c r="RWA10" s="297"/>
      <c r="RWB10" s="298"/>
      <c r="RWC10" s="298"/>
      <c r="RWD10" s="298"/>
      <c r="RWE10" s="298"/>
      <c r="RWF10" s="297"/>
      <c r="RWG10" s="182"/>
      <c r="RWH10" s="182"/>
      <c r="RWI10" s="297"/>
      <c r="RWJ10" s="298"/>
      <c r="RWK10" s="298"/>
      <c r="RWL10" s="298"/>
      <c r="RWM10" s="298"/>
      <c r="RWN10" s="297"/>
      <c r="RWO10" s="182"/>
      <c r="RWP10" s="182"/>
      <c r="RWQ10" s="297"/>
      <c r="RWR10" s="298"/>
      <c r="RWS10" s="298"/>
      <c r="RWT10" s="298"/>
      <c r="RWU10" s="298"/>
      <c r="RWV10" s="297"/>
      <c r="RWW10" s="182"/>
      <c r="RWX10" s="182"/>
      <c r="RWY10" s="297"/>
      <c r="RWZ10" s="298"/>
      <c r="RXA10" s="298"/>
      <c r="RXB10" s="298"/>
      <c r="RXC10" s="298"/>
      <c r="RXD10" s="297"/>
      <c r="RXE10" s="182"/>
      <c r="RXF10" s="182"/>
      <c r="RXG10" s="297"/>
      <c r="RXH10" s="298"/>
      <c r="RXI10" s="298"/>
      <c r="RXJ10" s="298"/>
      <c r="RXK10" s="298"/>
      <c r="RXL10" s="297"/>
      <c r="RXM10" s="182"/>
      <c r="RXN10" s="182"/>
      <c r="RXO10" s="297"/>
      <c r="RXP10" s="298"/>
      <c r="RXQ10" s="298"/>
      <c r="RXR10" s="298"/>
      <c r="RXS10" s="298"/>
      <c r="RXT10" s="297"/>
      <c r="RXU10" s="182"/>
      <c r="RXV10" s="182"/>
      <c r="RXW10" s="297"/>
      <c r="RXX10" s="298"/>
      <c r="RXY10" s="298"/>
      <c r="RXZ10" s="298"/>
      <c r="RYA10" s="298"/>
      <c r="RYB10" s="297"/>
      <c r="RYC10" s="182"/>
      <c r="RYD10" s="182"/>
      <c r="RYE10" s="297"/>
      <c r="RYF10" s="298"/>
      <c r="RYG10" s="298"/>
      <c r="RYH10" s="298"/>
      <c r="RYI10" s="298"/>
      <c r="RYJ10" s="297"/>
      <c r="RYK10" s="182"/>
      <c r="RYL10" s="182"/>
      <c r="RYM10" s="297"/>
      <c r="RYN10" s="298"/>
      <c r="RYO10" s="298"/>
      <c r="RYP10" s="298"/>
      <c r="RYQ10" s="298"/>
      <c r="RYR10" s="297"/>
      <c r="RYS10" s="182"/>
      <c r="RYT10" s="182"/>
      <c r="RYU10" s="297"/>
      <c r="RYV10" s="298"/>
      <c r="RYW10" s="298"/>
      <c r="RYX10" s="298"/>
      <c r="RYY10" s="298"/>
      <c r="RYZ10" s="297"/>
      <c r="RZA10" s="182"/>
      <c r="RZB10" s="182"/>
      <c r="RZC10" s="297"/>
      <c r="RZD10" s="298"/>
      <c r="RZE10" s="298"/>
      <c r="RZF10" s="298"/>
      <c r="RZG10" s="298"/>
      <c r="RZH10" s="297"/>
      <c r="RZI10" s="182"/>
      <c r="RZJ10" s="182"/>
      <c r="RZK10" s="297"/>
      <c r="RZL10" s="298"/>
      <c r="RZM10" s="298"/>
      <c r="RZN10" s="298"/>
      <c r="RZO10" s="298"/>
      <c r="RZP10" s="297"/>
      <c r="RZQ10" s="182"/>
      <c r="RZR10" s="182"/>
      <c r="RZS10" s="297"/>
      <c r="RZT10" s="298"/>
      <c r="RZU10" s="298"/>
      <c r="RZV10" s="298"/>
      <c r="RZW10" s="298"/>
      <c r="RZX10" s="297"/>
      <c r="RZY10" s="182"/>
      <c r="RZZ10" s="182"/>
      <c r="SAA10" s="297"/>
      <c r="SAB10" s="298"/>
      <c r="SAC10" s="298"/>
      <c r="SAD10" s="298"/>
      <c r="SAE10" s="298"/>
      <c r="SAF10" s="297"/>
      <c r="SAG10" s="182"/>
      <c r="SAH10" s="182"/>
      <c r="SAI10" s="297"/>
      <c r="SAJ10" s="298"/>
      <c r="SAK10" s="298"/>
      <c r="SAL10" s="298"/>
      <c r="SAM10" s="298"/>
      <c r="SAN10" s="297"/>
      <c r="SAO10" s="182"/>
      <c r="SAP10" s="182"/>
      <c r="SAQ10" s="297"/>
      <c r="SAR10" s="298"/>
      <c r="SAS10" s="298"/>
      <c r="SAT10" s="298"/>
      <c r="SAU10" s="298"/>
      <c r="SAV10" s="297"/>
      <c r="SAW10" s="182"/>
      <c r="SAX10" s="182"/>
      <c r="SAY10" s="297"/>
      <c r="SAZ10" s="298"/>
      <c r="SBA10" s="298"/>
      <c r="SBB10" s="298"/>
      <c r="SBC10" s="298"/>
      <c r="SBD10" s="297"/>
      <c r="SBE10" s="182"/>
      <c r="SBF10" s="182"/>
      <c r="SBG10" s="297"/>
      <c r="SBH10" s="298"/>
      <c r="SBI10" s="298"/>
      <c r="SBJ10" s="298"/>
      <c r="SBK10" s="298"/>
      <c r="SBL10" s="297"/>
      <c r="SBM10" s="182"/>
      <c r="SBN10" s="182"/>
      <c r="SBO10" s="297"/>
      <c r="SBP10" s="298"/>
      <c r="SBQ10" s="298"/>
      <c r="SBR10" s="298"/>
      <c r="SBS10" s="298"/>
      <c r="SBT10" s="297"/>
      <c r="SBU10" s="182"/>
      <c r="SBV10" s="182"/>
      <c r="SBW10" s="297"/>
      <c r="SBX10" s="298"/>
      <c r="SBY10" s="298"/>
      <c r="SBZ10" s="298"/>
      <c r="SCA10" s="298"/>
      <c r="SCB10" s="297"/>
      <c r="SCC10" s="182"/>
      <c r="SCD10" s="182"/>
      <c r="SCE10" s="297"/>
      <c r="SCF10" s="298"/>
      <c r="SCG10" s="298"/>
      <c r="SCH10" s="298"/>
      <c r="SCI10" s="298"/>
      <c r="SCJ10" s="297"/>
      <c r="SCK10" s="182"/>
      <c r="SCL10" s="182"/>
      <c r="SCM10" s="297"/>
      <c r="SCN10" s="298"/>
      <c r="SCO10" s="298"/>
      <c r="SCP10" s="298"/>
      <c r="SCQ10" s="298"/>
      <c r="SCR10" s="297"/>
      <c r="SCS10" s="182"/>
      <c r="SCT10" s="182"/>
      <c r="SCU10" s="297"/>
      <c r="SCV10" s="298"/>
      <c r="SCW10" s="298"/>
      <c r="SCX10" s="298"/>
      <c r="SCY10" s="298"/>
      <c r="SCZ10" s="297"/>
      <c r="SDA10" s="182"/>
      <c r="SDB10" s="182"/>
      <c r="SDC10" s="297"/>
      <c r="SDD10" s="298"/>
      <c r="SDE10" s="298"/>
      <c r="SDF10" s="298"/>
      <c r="SDG10" s="298"/>
      <c r="SDH10" s="297"/>
      <c r="SDI10" s="182"/>
      <c r="SDJ10" s="182"/>
      <c r="SDK10" s="297"/>
      <c r="SDL10" s="298"/>
      <c r="SDM10" s="298"/>
      <c r="SDN10" s="298"/>
      <c r="SDO10" s="298"/>
      <c r="SDP10" s="297"/>
      <c r="SDQ10" s="182"/>
      <c r="SDR10" s="182"/>
      <c r="SDS10" s="297"/>
      <c r="SDT10" s="298"/>
      <c r="SDU10" s="298"/>
      <c r="SDV10" s="298"/>
      <c r="SDW10" s="298"/>
      <c r="SDX10" s="297"/>
      <c r="SDY10" s="182"/>
      <c r="SDZ10" s="182"/>
      <c r="SEA10" s="297"/>
      <c r="SEB10" s="298"/>
      <c r="SEC10" s="298"/>
      <c r="SED10" s="298"/>
      <c r="SEE10" s="298"/>
      <c r="SEF10" s="297"/>
      <c r="SEG10" s="182"/>
      <c r="SEH10" s="182"/>
      <c r="SEI10" s="297"/>
      <c r="SEJ10" s="298"/>
      <c r="SEK10" s="298"/>
      <c r="SEL10" s="298"/>
      <c r="SEM10" s="298"/>
      <c r="SEN10" s="297"/>
      <c r="SEO10" s="182"/>
      <c r="SEP10" s="182"/>
      <c r="SEQ10" s="297"/>
      <c r="SER10" s="298"/>
      <c r="SES10" s="298"/>
      <c r="SET10" s="298"/>
      <c r="SEU10" s="298"/>
      <c r="SEV10" s="297"/>
      <c r="SEW10" s="182"/>
      <c r="SEX10" s="182"/>
      <c r="SEY10" s="297"/>
      <c r="SEZ10" s="298"/>
      <c r="SFA10" s="298"/>
      <c r="SFB10" s="298"/>
      <c r="SFC10" s="298"/>
      <c r="SFD10" s="297"/>
      <c r="SFE10" s="182"/>
      <c r="SFF10" s="182"/>
      <c r="SFG10" s="297"/>
      <c r="SFH10" s="298"/>
      <c r="SFI10" s="298"/>
      <c r="SFJ10" s="298"/>
      <c r="SFK10" s="298"/>
      <c r="SFL10" s="297"/>
      <c r="SFM10" s="182"/>
      <c r="SFN10" s="182"/>
      <c r="SFO10" s="297"/>
      <c r="SFP10" s="298"/>
      <c r="SFQ10" s="298"/>
      <c r="SFR10" s="298"/>
      <c r="SFS10" s="298"/>
      <c r="SFT10" s="297"/>
      <c r="SFU10" s="182"/>
      <c r="SFV10" s="182"/>
      <c r="SFW10" s="297"/>
      <c r="SFX10" s="298"/>
      <c r="SFY10" s="298"/>
      <c r="SFZ10" s="298"/>
      <c r="SGA10" s="298"/>
      <c r="SGB10" s="297"/>
      <c r="SGC10" s="182"/>
      <c r="SGD10" s="182"/>
      <c r="SGE10" s="297"/>
      <c r="SGF10" s="298"/>
      <c r="SGG10" s="298"/>
      <c r="SGH10" s="298"/>
      <c r="SGI10" s="298"/>
      <c r="SGJ10" s="297"/>
      <c r="SGK10" s="182"/>
      <c r="SGL10" s="182"/>
      <c r="SGM10" s="297"/>
      <c r="SGN10" s="298"/>
      <c r="SGO10" s="298"/>
      <c r="SGP10" s="298"/>
      <c r="SGQ10" s="298"/>
      <c r="SGR10" s="297"/>
      <c r="SGS10" s="182"/>
      <c r="SGT10" s="182"/>
      <c r="SGU10" s="297"/>
      <c r="SGV10" s="298"/>
      <c r="SGW10" s="298"/>
      <c r="SGX10" s="298"/>
      <c r="SGY10" s="298"/>
      <c r="SGZ10" s="297"/>
      <c r="SHA10" s="182"/>
      <c r="SHB10" s="182"/>
      <c r="SHC10" s="297"/>
      <c r="SHD10" s="298"/>
      <c r="SHE10" s="298"/>
      <c r="SHF10" s="298"/>
      <c r="SHG10" s="298"/>
      <c r="SHH10" s="297"/>
      <c r="SHI10" s="182"/>
      <c r="SHJ10" s="182"/>
      <c r="SHK10" s="297"/>
      <c r="SHL10" s="298"/>
      <c r="SHM10" s="298"/>
      <c r="SHN10" s="298"/>
      <c r="SHO10" s="298"/>
      <c r="SHP10" s="297"/>
      <c r="SHQ10" s="182"/>
      <c r="SHR10" s="182"/>
      <c r="SHS10" s="297"/>
      <c r="SHT10" s="298"/>
      <c r="SHU10" s="298"/>
      <c r="SHV10" s="298"/>
      <c r="SHW10" s="298"/>
      <c r="SHX10" s="297"/>
      <c r="SHY10" s="182"/>
      <c r="SHZ10" s="182"/>
      <c r="SIA10" s="297"/>
      <c r="SIB10" s="298"/>
      <c r="SIC10" s="298"/>
      <c r="SID10" s="298"/>
      <c r="SIE10" s="298"/>
      <c r="SIF10" s="297"/>
      <c r="SIG10" s="182"/>
      <c r="SIH10" s="182"/>
      <c r="SII10" s="297"/>
      <c r="SIJ10" s="298"/>
      <c r="SIK10" s="298"/>
      <c r="SIL10" s="298"/>
      <c r="SIM10" s="298"/>
      <c r="SIN10" s="297"/>
      <c r="SIO10" s="182"/>
      <c r="SIP10" s="182"/>
      <c r="SIQ10" s="297"/>
      <c r="SIR10" s="298"/>
      <c r="SIS10" s="298"/>
      <c r="SIT10" s="298"/>
      <c r="SIU10" s="298"/>
      <c r="SIV10" s="297"/>
      <c r="SIW10" s="182"/>
      <c r="SIX10" s="182"/>
      <c r="SIY10" s="297"/>
      <c r="SIZ10" s="298"/>
      <c r="SJA10" s="298"/>
      <c r="SJB10" s="298"/>
      <c r="SJC10" s="298"/>
      <c r="SJD10" s="297"/>
      <c r="SJE10" s="182"/>
      <c r="SJF10" s="182"/>
      <c r="SJG10" s="297"/>
      <c r="SJH10" s="298"/>
      <c r="SJI10" s="298"/>
      <c r="SJJ10" s="298"/>
      <c r="SJK10" s="298"/>
      <c r="SJL10" s="297"/>
      <c r="SJM10" s="182"/>
      <c r="SJN10" s="182"/>
      <c r="SJO10" s="297"/>
      <c r="SJP10" s="298"/>
      <c r="SJQ10" s="298"/>
      <c r="SJR10" s="298"/>
      <c r="SJS10" s="298"/>
      <c r="SJT10" s="297"/>
      <c r="SJU10" s="182"/>
      <c r="SJV10" s="182"/>
      <c r="SJW10" s="297"/>
      <c r="SJX10" s="298"/>
      <c r="SJY10" s="298"/>
      <c r="SJZ10" s="298"/>
      <c r="SKA10" s="298"/>
      <c r="SKB10" s="297"/>
      <c r="SKC10" s="182"/>
      <c r="SKD10" s="182"/>
      <c r="SKE10" s="297"/>
      <c r="SKF10" s="298"/>
      <c r="SKG10" s="298"/>
      <c r="SKH10" s="298"/>
      <c r="SKI10" s="298"/>
      <c r="SKJ10" s="297"/>
      <c r="SKK10" s="182"/>
      <c r="SKL10" s="182"/>
      <c r="SKM10" s="297"/>
      <c r="SKN10" s="298"/>
      <c r="SKO10" s="298"/>
      <c r="SKP10" s="298"/>
      <c r="SKQ10" s="298"/>
      <c r="SKR10" s="297"/>
      <c r="SKS10" s="182"/>
      <c r="SKT10" s="182"/>
      <c r="SKU10" s="297"/>
      <c r="SKV10" s="298"/>
      <c r="SKW10" s="298"/>
      <c r="SKX10" s="298"/>
      <c r="SKY10" s="298"/>
      <c r="SKZ10" s="297"/>
      <c r="SLA10" s="182"/>
      <c r="SLB10" s="182"/>
      <c r="SLC10" s="297"/>
      <c r="SLD10" s="298"/>
      <c r="SLE10" s="298"/>
      <c r="SLF10" s="298"/>
      <c r="SLG10" s="298"/>
      <c r="SLH10" s="297"/>
      <c r="SLI10" s="182"/>
      <c r="SLJ10" s="182"/>
      <c r="SLK10" s="297"/>
      <c r="SLL10" s="298"/>
      <c r="SLM10" s="298"/>
      <c r="SLN10" s="298"/>
      <c r="SLO10" s="298"/>
      <c r="SLP10" s="297"/>
      <c r="SLQ10" s="182"/>
      <c r="SLR10" s="182"/>
      <c r="SLS10" s="297"/>
      <c r="SLT10" s="298"/>
      <c r="SLU10" s="298"/>
      <c r="SLV10" s="298"/>
      <c r="SLW10" s="298"/>
      <c r="SLX10" s="297"/>
      <c r="SLY10" s="182"/>
      <c r="SLZ10" s="182"/>
      <c r="SMA10" s="297"/>
      <c r="SMB10" s="298"/>
      <c r="SMC10" s="298"/>
      <c r="SMD10" s="298"/>
      <c r="SME10" s="298"/>
      <c r="SMF10" s="297"/>
      <c r="SMG10" s="182"/>
      <c r="SMH10" s="182"/>
      <c r="SMI10" s="297"/>
      <c r="SMJ10" s="298"/>
      <c r="SMK10" s="298"/>
      <c r="SML10" s="298"/>
      <c r="SMM10" s="298"/>
      <c r="SMN10" s="297"/>
      <c r="SMO10" s="182"/>
      <c r="SMP10" s="182"/>
      <c r="SMQ10" s="297"/>
      <c r="SMR10" s="298"/>
      <c r="SMS10" s="298"/>
      <c r="SMT10" s="298"/>
      <c r="SMU10" s="298"/>
      <c r="SMV10" s="297"/>
      <c r="SMW10" s="182"/>
      <c r="SMX10" s="182"/>
      <c r="SMY10" s="297"/>
      <c r="SMZ10" s="298"/>
      <c r="SNA10" s="298"/>
      <c r="SNB10" s="298"/>
      <c r="SNC10" s="298"/>
      <c r="SND10" s="297"/>
      <c r="SNE10" s="182"/>
      <c r="SNF10" s="182"/>
      <c r="SNG10" s="297"/>
      <c r="SNH10" s="298"/>
      <c r="SNI10" s="298"/>
      <c r="SNJ10" s="298"/>
      <c r="SNK10" s="298"/>
      <c r="SNL10" s="297"/>
      <c r="SNM10" s="182"/>
      <c r="SNN10" s="182"/>
      <c r="SNO10" s="297"/>
      <c r="SNP10" s="298"/>
      <c r="SNQ10" s="298"/>
      <c r="SNR10" s="298"/>
      <c r="SNS10" s="298"/>
      <c r="SNT10" s="297"/>
      <c r="SNU10" s="182"/>
      <c r="SNV10" s="182"/>
      <c r="SNW10" s="297"/>
      <c r="SNX10" s="298"/>
      <c r="SNY10" s="298"/>
      <c r="SNZ10" s="298"/>
      <c r="SOA10" s="298"/>
      <c r="SOB10" s="297"/>
      <c r="SOC10" s="182"/>
      <c r="SOD10" s="182"/>
      <c r="SOE10" s="297"/>
      <c r="SOF10" s="298"/>
      <c r="SOG10" s="298"/>
      <c r="SOH10" s="298"/>
      <c r="SOI10" s="298"/>
      <c r="SOJ10" s="297"/>
      <c r="SOK10" s="182"/>
      <c r="SOL10" s="182"/>
      <c r="SOM10" s="297"/>
      <c r="SON10" s="298"/>
      <c r="SOO10" s="298"/>
      <c r="SOP10" s="298"/>
      <c r="SOQ10" s="298"/>
      <c r="SOR10" s="297"/>
      <c r="SOS10" s="182"/>
      <c r="SOT10" s="182"/>
      <c r="SOU10" s="297"/>
      <c r="SOV10" s="298"/>
      <c r="SOW10" s="298"/>
      <c r="SOX10" s="298"/>
      <c r="SOY10" s="298"/>
      <c r="SOZ10" s="297"/>
      <c r="SPA10" s="182"/>
      <c r="SPB10" s="182"/>
      <c r="SPC10" s="297"/>
      <c r="SPD10" s="298"/>
      <c r="SPE10" s="298"/>
      <c r="SPF10" s="298"/>
      <c r="SPG10" s="298"/>
      <c r="SPH10" s="297"/>
      <c r="SPI10" s="182"/>
      <c r="SPJ10" s="182"/>
      <c r="SPK10" s="297"/>
      <c r="SPL10" s="298"/>
      <c r="SPM10" s="298"/>
      <c r="SPN10" s="298"/>
      <c r="SPO10" s="298"/>
      <c r="SPP10" s="297"/>
      <c r="SPQ10" s="182"/>
      <c r="SPR10" s="182"/>
      <c r="SPS10" s="297"/>
      <c r="SPT10" s="298"/>
      <c r="SPU10" s="298"/>
      <c r="SPV10" s="298"/>
      <c r="SPW10" s="298"/>
      <c r="SPX10" s="297"/>
      <c r="SPY10" s="182"/>
      <c r="SPZ10" s="182"/>
      <c r="SQA10" s="297"/>
      <c r="SQB10" s="298"/>
      <c r="SQC10" s="298"/>
      <c r="SQD10" s="298"/>
      <c r="SQE10" s="298"/>
      <c r="SQF10" s="297"/>
      <c r="SQG10" s="182"/>
      <c r="SQH10" s="182"/>
      <c r="SQI10" s="297"/>
      <c r="SQJ10" s="298"/>
      <c r="SQK10" s="298"/>
      <c r="SQL10" s="298"/>
      <c r="SQM10" s="298"/>
      <c r="SQN10" s="297"/>
      <c r="SQO10" s="182"/>
      <c r="SQP10" s="182"/>
      <c r="SQQ10" s="297"/>
      <c r="SQR10" s="298"/>
      <c r="SQS10" s="298"/>
      <c r="SQT10" s="298"/>
      <c r="SQU10" s="298"/>
      <c r="SQV10" s="297"/>
      <c r="SQW10" s="182"/>
      <c r="SQX10" s="182"/>
      <c r="SQY10" s="297"/>
      <c r="SQZ10" s="298"/>
      <c r="SRA10" s="298"/>
      <c r="SRB10" s="298"/>
      <c r="SRC10" s="298"/>
      <c r="SRD10" s="297"/>
      <c r="SRE10" s="182"/>
      <c r="SRF10" s="182"/>
      <c r="SRG10" s="297"/>
      <c r="SRH10" s="298"/>
      <c r="SRI10" s="298"/>
      <c r="SRJ10" s="298"/>
      <c r="SRK10" s="298"/>
      <c r="SRL10" s="297"/>
      <c r="SRM10" s="182"/>
      <c r="SRN10" s="182"/>
      <c r="SRO10" s="297"/>
      <c r="SRP10" s="298"/>
      <c r="SRQ10" s="298"/>
      <c r="SRR10" s="298"/>
      <c r="SRS10" s="298"/>
      <c r="SRT10" s="297"/>
      <c r="SRU10" s="182"/>
      <c r="SRV10" s="182"/>
      <c r="SRW10" s="297"/>
      <c r="SRX10" s="298"/>
      <c r="SRY10" s="298"/>
      <c r="SRZ10" s="298"/>
      <c r="SSA10" s="298"/>
      <c r="SSB10" s="297"/>
      <c r="SSC10" s="182"/>
      <c r="SSD10" s="182"/>
      <c r="SSE10" s="297"/>
      <c r="SSF10" s="298"/>
      <c r="SSG10" s="298"/>
      <c r="SSH10" s="298"/>
      <c r="SSI10" s="298"/>
      <c r="SSJ10" s="297"/>
      <c r="SSK10" s="182"/>
      <c r="SSL10" s="182"/>
      <c r="SSM10" s="297"/>
      <c r="SSN10" s="298"/>
      <c r="SSO10" s="298"/>
      <c r="SSP10" s="298"/>
      <c r="SSQ10" s="298"/>
      <c r="SSR10" s="297"/>
      <c r="SSS10" s="182"/>
      <c r="SST10" s="182"/>
      <c r="SSU10" s="297"/>
      <c r="SSV10" s="298"/>
      <c r="SSW10" s="298"/>
      <c r="SSX10" s="298"/>
      <c r="SSY10" s="298"/>
      <c r="SSZ10" s="297"/>
      <c r="STA10" s="182"/>
      <c r="STB10" s="182"/>
      <c r="STC10" s="297"/>
      <c r="STD10" s="298"/>
      <c r="STE10" s="298"/>
      <c r="STF10" s="298"/>
      <c r="STG10" s="298"/>
      <c r="STH10" s="297"/>
      <c r="STI10" s="182"/>
      <c r="STJ10" s="182"/>
      <c r="STK10" s="297"/>
      <c r="STL10" s="298"/>
      <c r="STM10" s="298"/>
      <c r="STN10" s="298"/>
      <c r="STO10" s="298"/>
      <c r="STP10" s="297"/>
      <c r="STQ10" s="182"/>
      <c r="STR10" s="182"/>
      <c r="STS10" s="297"/>
      <c r="STT10" s="298"/>
      <c r="STU10" s="298"/>
      <c r="STV10" s="298"/>
      <c r="STW10" s="298"/>
      <c r="STX10" s="297"/>
      <c r="STY10" s="182"/>
      <c r="STZ10" s="182"/>
      <c r="SUA10" s="297"/>
      <c r="SUB10" s="298"/>
      <c r="SUC10" s="298"/>
      <c r="SUD10" s="298"/>
      <c r="SUE10" s="298"/>
      <c r="SUF10" s="297"/>
      <c r="SUG10" s="182"/>
      <c r="SUH10" s="182"/>
      <c r="SUI10" s="297"/>
      <c r="SUJ10" s="298"/>
      <c r="SUK10" s="298"/>
      <c r="SUL10" s="298"/>
      <c r="SUM10" s="298"/>
      <c r="SUN10" s="297"/>
      <c r="SUO10" s="182"/>
      <c r="SUP10" s="182"/>
      <c r="SUQ10" s="297"/>
      <c r="SUR10" s="298"/>
      <c r="SUS10" s="298"/>
      <c r="SUT10" s="298"/>
      <c r="SUU10" s="298"/>
      <c r="SUV10" s="297"/>
      <c r="SUW10" s="182"/>
      <c r="SUX10" s="182"/>
      <c r="SUY10" s="297"/>
      <c r="SUZ10" s="298"/>
      <c r="SVA10" s="298"/>
      <c r="SVB10" s="298"/>
      <c r="SVC10" s="298"/>
      <c r="SVD10" s="297"/>
      <c r="SVE10" s="182"/>
      <c r="SVF10" s="182"/>
      <c r="SVG10" s="297"/>
      <c r="SVH10" s="298"/>
      <c r="SVI10" s="298"/>
      <c r="SVJ10" s="298"/>
      <c r="SVK10" s="298"/>
      <c r="SVL10" s="297"/>
      <c r="SVM10" s="182"/>
      <c r="SVN10" s="182"/>
      <c r="SVO10" s="297"/>
      <c r="SVP10" s="298"/>
      <c r="SVQ10" s="298"/>
      <c r="SVR10" s="298"/>
      <c r="SVS10" s="298"/>
      <c r="SVT10" s="297"/>
      <c r="SVU10" s="182"/>
      <c r="SVV10" s="182"/>
      <c r="SVW10" s="297"/>
      <c r="SVX10" s="298"/>
      <c r="SVY10" s="298"/>
      <c r="SVZ10" s="298"/>
      <c r="SWA10" s="298"/>
      <c r="SWB10" s="297"/>
      <c r="SWC10" s="182"/>
      <c r="SWD10" s="182"/>
      <c r="SWE10" s="297"/>
      <c r="SWF10" s="298"/>
      <c r="SWG10" s="298"/>
      <c r="SWH10" s="298"/>
      <c r="SWI10" s="298"/>
      <c r="SWJ10" s="297"/>
      <c r="SWK10" s="182"/>
      <c r="SWL10" s="182"/>
      <c r="SWM10" s="297"/>
      <c r="SWN10" s="298"/>
      <c r="SWO10" s="298"/>
      <c r="SWP10" s="298"/>
      <c r="SWQ10" s="298"/>
      <c r="SWR10" s="297"/>
      <c r="SWS10" s="182"/>
      <c r="SWT10" s="182"/>
      <c r="SWU10" s="297"/>
      <c r="SWV10" s="298"/>
      <c r="SWW10" s="298"/>
      <c r="SWX10" s="298"/>
      <c r="SWY10" s="298"/>
      <c r="SWZ10" s="297"/>
      <c r="SXA10" s="182"/>
      <c r="SXB10" s="182"/>
      <c r="SXC10" s="297"/>
      <c r="SXD10" s="298"/>
      <c r="SXE10" s="298"/>
      <c r="SXF10" s="298"/>
      <c r="SXG10" s="298"/>
      <c r="SXH10" s="297"/>
      <c r="SXI10" s="182"/>
      <c r="SXJ10" s="182"/>
      <c r="SXK10" s="297"/>
      <c r="SXL10" s="298"/>
      <c r="SXM10" s="298"/>
      <c r="SXN10" s="298"/>
      <c r="SXO10" s="298"/>
      <c r="SXP10" s="297"/>
      <c r="SXQ10" s="182"/>
      <c r="SXR10" s="182"/>
      <c r="SXS10" s="297"/>
      <c r="SXT10" s="298"/>
      <c r="SXU10" s="298"/>
      <c r="SXV10" s="298"/>
      <c r="SXW10" s="298"/>
      <c r="SXX10" s="297"/>
      <c r="SXY10" s="182"/>
      <c r="SXZ10" s="182"/>
      <c r="SYA10" s="297"/>
      <c r="SYB10" s="298"/>
      <c r="SYC10" s="298"/>
      <c r="SYD10" s="298"/>
      <c r="SYE10" s="298"/>
      <c r="SYF10" s="297"/>
      <c r="SYG10" s="182"/>
      <c r="SYH10" s="182"/>
      <c r="SYI10" s="297"/>
      <c r="SYJ10" s="298"/>
      <c r="SYK10" s="298"/>
      <c r="SYL10" s="298"/>
      <c r="SYM10" s="298"/>
      <c r="SYN10" s="297"/>
      <c r="SYO10" s="182"/>
      <c r="SYP10" s="182"/>
      <c r="SYQ10" s="297"/>
      <c r="SYR10" s="298"/>
      <c r="SYS10" s="298"/>
      <c r="SYT10" s="298"/>
      <c r="SYU10" s="298"/>
      <c r="SYV10" s="297"/>
      <c r="SYW10" s="182"/>
      <c r="SYX10" s="182"/>
      <c r="SYY10" s="297"/>
      <c r="SYZ10" s="298"/>
      <c r="SZA10" s="298"/>
      <c r="SZB10" s="298"/>
      <c r="SZC10" s="298"/>
      <c r="SZD10" s="297"/>
      <c r="SZE10" s="182"/>
      <c r="SZF10" s="182"/>
      <c r="SZG10" s="297"/>
      <c r="SZH10" s="298"/>
      <c r="SZI10" s="298"/>
      <c r="SZJ10" s="298"/>
      <c r="SZK10" s="298"/>
      <c r="SZL10" s="297"/>
      <c r="SZM10" s="182"/>
      <c r="SZN10" s="182"/>
      <c r="SZO10" s="297"/>
      <c r="SZP10" s="298"/>
      <c r="SZQ10" s="298"/>
      <c r="SZR10" s="298"/>
      <c r="SZS10" s="298"/>
      <c r="SZT10" s="297"/>
      <c r="SZU10" s="182"/>
      <c r="SZV10" s="182"/>
      <c r="SZW10" s="297"/>
      <c r="SZX10" s="298"/>
      <c r="SZY10" s="298"/>
      <c r="SZZ10" s="298"/>
      <c r="TAA10" s="298"/>
      <c r="TAB10" s="297"/>
      <c r="TAC10" s="182"/>
      <c r="TAD10" s="182"/>
      <c r="TAE10" s="297"/>
      <c r="TAF10" s="298"/>
      <c r="TAG10" s="298"/>
      <c r="TAH10" s="298"/>
      <c r="TAI10" s="298"/>
      <c r="TAJ10" s="297"/>
      <c r="TAK10" s="182"/>
      <c r="TAL10" s="182"/>
      <c r="TAM10" s="297"/>
      <c r="TAN10" s="298"/>
      <c r="TAO10" s="298"/>
      <c r="TAP10" s="298"/>
      <c r="TAQ10" s="298"/>
      <c r="TAR10" s="297"/>
      <c r="TAS10" s="182"/>
      <c r="TAT10" s="182"/>
      <c r="TAU10" s="297"/>
      <c r="TAV10" s="298"/>
      <c r="TAW10" s="298"/>
      <c r="TAX10" s="298"/>
      <c r="TAY10" s="298"/>
      <c r="TAZ10" s="297"/>
      <c r="TBA10" s="182"/>
      <c r="TBB10" s="182"/>
      <c r="TBC10" s="297"/>
      <c r="TBD10" s="298"/>
      <c r="TBE10" s="298"/>
      <c r="TBF10" s="298"/>
      <c r="TBG10" s="298"/>
      <c r="TBH10" s="297"/>
      <c r="TBI10" s="182"/>
      <c r="TBJ10" s="182"/>
      <c r="TBK10" s="297"/>
      <c r="TBL10" s="298"/>
      <c r="TBM10" s="298"/>
      <c r="TBN10" s="298"/>
      <c r="TBO10" s="298"/>
      <c r="TBP10" s="297"/>
      <c r="TBQ10" s="182"/>
      <c r="TBR10" s="182"/>
      <c r="TBS10" s="297"/>
      <c r="TBT10" s="298"/>
      <c r="TBU10" s="298"/>
      <c r="TBV10" s="298"/>
      <c r="TBW10" s="298"/>
      <c r="TBX10" s="297"/>
      <c r="TBY10" s="182"/>
      <c r="TBZ10" s="182"/>
      <c r="TCA10" s="297"/>
      <c r="TCB10" s="298"/>
      <c r="TCC10" s="298"/>
      <c r="TCD10" s="298"/>
      <c r="TCE10" s="298"/>
      <c r="TCF10" s="297"/>
      <c r="TCG10" s="182"/>
      <c r="TCH10" s="182"/>
      <c r="TCI10" s="297"/>
      <c r="TCJ10" s="298"/>
      <c r="TCK10" s="298"/>
      <c r="TCL10" s="298"/>
      <c r="TCM10" s="298"/>
      <c r="TCN10" s="297"/>
      <c r="TCO10" s="182"/>
      <c r="TCP10" s="182"/>
      <c r="TCQ10" s="297"/>
      <c r="TCR10" s="298"/>
      <c r="TCS10" s="298"/>
      <c r="TCT10" s="298"/>
      <c r="TCU10" s="298"/>
      <c r="TCV10" s="297"/>
      <c r="TCW10" s="182"/>
      <c r="TCX10" s="182"/>
      <c r="TCY10" s="297"/>
      <c r="TCZ10" s="298"/>
      <c r="TDA10" s="298"/>
      <c r="TDB10" s="298"/>
      <c r="TDC10" s="298"/>
      <c r="TDD10" s="297"/>
      <c r="TDE10" s="182"/>
      <c r="TDF10" s="182"/>
      <c r="TDG10" s="297"/>
      <c r="TDH10" s="298"/>
      <c r="TDI10" s="298"/>
      <c r="TDJ10" s="298"/>
      <c r="TDK10" s="298"/>
      <c r="TDL10" s="297"/>
      <c r="TDM10" s="182"/>
      <c r="TDN10" s="182"/>
      <c r="TDO10" s="297"/>
      <c r="TDP10" s="298"/>
      <c r="TDQ10" s="298"/>
      <c r="TDR10" s="298"/>
      <c r="TDS10" s="298"/>
      <c r="TDT10" s="297"/>
      <c r="TDU10" s="182"/>
      <c r="TDV10" s="182"/>
      <c r="TDW10" s="297"/>
      <c r="TDX10" s="298"/>
      <c r="TDY10" s="298"/>
      <c r="TDZ10" s="298"/>
      <c r="TEA10" s="298"/>
      <c r="TEB10" s="297"/>
      <c r="TEC10" s="182"/>
      <c r="TED10" s="182"/>
      <c r="TEE10" s="297"/>
      <c r="TEF10" s="298"/>
      <c r="TEG10" s="298"/>
      <c r="TEH10" s="298"/>
      <c r="TEI10" s="298"/>
      <c r="TEJ10" s="297"/>
      <c r="TEK10" s="182"/>
      <c r="TEL10" s="182"/>
      <c r="TEM10" s="297"/>
      <c r="TEN10" s="298"/>
      <c r="TEO10" s="298"/>
      <c r="TEP10" s="298"/>
      <c r="TEQ10" s="298"/>
      <c r="TER10" s="297"/>
      <c r="TES10" s="182"/>
      <c r="TET10" s="182"/>
      <c r="TEU10" s="297"/>
      <c r="TEV10" s="298"/>
      <c r="TEW10" s="298"/>
      <c r="TEX10" s="298"/>
      <c r="TEY10" s="298"/>
      <c r="TEZ10" s="297"/>
      <c r="TFA10" s="182"/>
      <c r="TFB10" s="182"/>
      <c r="TFC10" s="297"/>
      <c r="TFD10" s="298"/>
      <c r="TFE10" s="298"/>
      <c r="TFF10" s="298"/>
      <c r="TFG10" s="298"/>
      <c r="TFH10" s="297"/>
      <c r="TFI10" s="182"/>
      <c r="TFJ10" s="182"/>
      <c r="TFK10" s="297"/>
      <c r="TFL10" s="298"/>
      <c r="TFM10" s="298"/>
      <c r="TFN10" s="298"/>
      <c r="TFO10" s="298"/>
      <c r="TFP10" s="297"/>
      <c r="TFQ10" s="182"/>
      <c r="TFR10" s="182"/>
      <c r="TFS10" s="297"/>
      <c r="TFT10" s="298"/>
      <c r="TFU10" s="298"/>
      <c r="TFV10" s="298"/>
      <c r="TFW10" s="298"/>
      <c r="TFX10" s="297"/>
      <c r="TFY10" s="182"/>
      <c r="TFZ10" s="182"/>
      <c r="TGA10" s="297"/>
      <c r="TGB10" s="298"/>
      <c r="TGC10" s="298"/>
      <c r="TGD10" s="298"/>
      <c r="TGE10" s="298"/>
      <c r="TGF10" s="297"/>
      <c r="TGG10" s="182"/>
      <c r="TGH10" s="182"/>
      <c r="TGI10" s="297"/>
      <c r="TGJ10" s="298"/>
      <c r="TGK10" s="298"/>
      <c r="TGL10" s="298"/>
      <c r="TGM10" s="298"/>
      <c r="TGN10" s="297"/>
      <c r="TGO10" s="182"/>
      <c r="TGP10" s="182"/>
      <c r="TGQ10" s="297"/>
      <c r="TGR10" s="298"/>
      <c r="TGS10" s="298"/>
      <c r="TGT10" s="298"/>
      <c r="TGU10" s="298"/>
      <c r="TGV10" s="297"/>
      <c r="TGW10" s="182"/>
      <c r="TGX10" s="182"/>
      <c r="TGY10" s="297"/>
      <c r="TGZ10" s="298"/>
      <c r="THA10" s="298"/>
      <c r="THB10" s="298"/>
      <c r="THC10" s="298"/>
      <c r="THD10" s="297"/>
      <c r="THE10" s="182"/>
      <c r="THF10" s="182"/>
      <c r="THG10" s="297"/>
      <c r="THH10" s="298"/>
      <c r="THI10" s="298"/>
      <c r="THJ10" s="298"/>
      <c r="THK10" s="298"/>
      <c r="THL10" s="297"/>
      <c r="THM10" s="182"/>
      <c r="THN10" s="182"/>
      <c r="THO10" s="297"/>
      <c r="THP10" s="298"/>
      <c r="THQ10" s="298"/>
      <c r="THR10" s="298"/>
      <c r="THS10" s="298"/>
      <c r="THT10" s="297"/>
      <c r="THU10" s="182"/>
      <c r="THV10" s="182"/>
      <c r="THW10" s="297"/>
      <c r="THX10" s="298"/>
      <c r="THY10" s="298"/>
      <c r="THZ10" s="298"/>
      <c r="TIA10" s="298"/>
      <c r="TIB10" s="297"/>
      <c r="TIC10" s="182"/>
      <c r="TID10" s="182"/>
      <c r="TIE10" s="297"/>
      <c r="TIF10" s="298"/>
      <c r="TIG10" s="298"/>
      <c r="TIH10" s="298"/>
      <c r="TII10" s="298"/>
      <c r="TIJ10" s="297"/>
      <c r="TIK10" s="182"/>
      <c r="TIL10" s="182"/>
      <c r="TIM10" s="297"/>
      <c r="TIN10" s="298"/>
      <c r="TIO10" s="298"/>
      <c r="TIP10" s="298"/>
      <c r="TIQ10" s="298"/>
      <c r="TIR10" s="297"/>
      <c r="TIS10" s="182"/>
      <c r="TIT10" s="182"/>
      <c r="TIU10" s="297"/>
      <c r="TIV10" s="298"/>
      <c r="TIW10" s="298"/>
      <c r="TIX10" s="298"/>
      <c r="TIY10" s="298"/>
      <c r="TIZ10" s="297"/>
      <c r="TJA10" s="182"/>
      <c r="TJB10" s="182"/>
      <c r="TJC10" s="297"/>
      <c r="TJD10" s="298"/>
      <c r="TJE10" s="298"/>
      <c r="TJF10" s="298"/>
      <c r="TJG10" s="298"/>
      <c r="TJH10" s="297"/>
      <c r="TJI10" s="182"/>
      <c r="TJJ10" s="182"/>
      <c r="TJK10" s="297"/>
      <c r="TJL10" s="298"/>
      <c r="TJM10" s="298"/>
      <c r="TJN10" s="298"/>
      <c r="TJO10" s="298"/>
      <c r="TJP10" s="297"/>
      <c r="TJQ10" s="182"/>
      <c r="TJR10" s="182"/>
      <c r="TJS10" s="297"/>
      <c r="TJT10" s="298"/>
      <c r="TJU10" s="298"/>
      <c r="TJV10" s="298"/>
      <c r="TJW10" s="298"/>
      <c r="TJX10" s="297"/>
      <c r="TJY10" s="182"/>
      <c r="TJZ10" s="182"/>
      <c r="TKA10" s="297"/>
      <c r="TKB10" s="298"/>
      <c r="TKC10" s="298"/>
      <c r="TKD10" s="298"/>
      <c r="TKE10" s="298"/>
      <c r="TKF10" s="297"/>
      <c r="TKG10" s="182"/>
      <c r="TKH10" s="182"/>
      <c r="TKI10" s="297"/>
      <c r="TKJ10" s="298"/>
      <c r="TKK10" s="298"/>
      <c r="TKL10" s="298"/>
      <c r="TKM10" s="298"/>
      <c r="TKN10" s="297"/>
      <c r="TKO10" s="182"/>
      <c r="TKP10" s="182"/>
      <c r="TKQ10" s="297"/>
      <c r="TKR10" s="298"/>
      <c r="TKS10" s="298"/>
      <c r="TKT10" s="298"/>
      <c r="TKU10" s="298"/>
      <c r="TKV10" s="297"/>
      <c r="TKW10" s="182"/>
      <c r="TKX10" s="182"/>
      <c r="TKY10" s="297"/>
      <c r="TKZ10" s="298"/>
      <c r="TLA10" s="298"/>
      <c r="TLB10" s="298"/>
      <c r="TLC10" s="298"/>
      <c r="TLD10" s="297"/>
      <c r="TLE10" s="182"/>
      <c r="TLF10" s="182"/>
      <c r="TLG10" s="297"/>
      <c r="TLH10" s="298"/>
      <c r="TLI10" s="298"/>
      <c r="TLJ10" s="298"/>
      <c r="TLK10" s="298"/>
      <c r="TLL10" s="297"/>
      <c r="TLM10" s="182"/>
      <c r="TLN10" s="182"/>
      <c r="TLO10" s="297"/>
      <c r="TLP10" s="298"/>
      <c r="TLQ10" s="298"/>
      <c r="TLR10" s="298"/>
      <c r="TLS10" s="298"/>
      <c r="TLT10" s="297"/>
      <c r="TLU10" s="182"/>
      <c r="TLV10" s="182"/>
      <c r="TLW10" s="297"/>
      <c r="TLX10" s="298"/>
      <c r="TLY10" s="298"/>
      <c r="TLZ10" s="298"/>
      <c r="TMA10" s="298"/>
      <c r="TMB10" s="297"/>
      <c r="TMC10" s="182"/>
      <c r="TMD10" s="182"/>
      <c r="TME10" s="297"/>
      <c r="TMF10" s="298"/>
      <c r="TMG10" s="298"/>
      <c r="TMH10" s="298"/>
      <c r="TMI10" s="298"/>
      <c r="TMJ10" s="297"/>
      <c r="TMK10" s="182"/>
      <c r="TML10" s="182"/>
      <c r="TMM10" s="297"/>
      <c r="TMN10" s="298"/>
      <c r="TMO10" s="298"/>
      <c r="TMP10" s="298"/>
      <c r="TMQ10" s="298"/>
      <c r="TMR10" s="297"/>
      <c r="TMS10" s="182"/>
      <c r="TMT10" s="182"/>
      <c r="TMU10" s="297"/>
      <c r="TMV10" s="298"/>
      <c r="TMW10" s="298"/>
      <c r="TMX10" s="298"/>
      <c r="TMY10" s="298"/>
      <c r="TMZ10" s="297"/>
      <c r="TNA10" s="182"/>
      <c r="TNB10" s="182"/>
      <c r="TNC10" s="297"/>
      <c r="TND10" s="298"/>
      <c r="TNE10" s="298"/>
      <c r="TNF10" s="298"/>
      <c r="TNG10" s="298"/>
      <c r="TNH10" s="297"/>
      <c r="TNI10" s="182"/>
      <c r="TNJ10" s="182"/>
      <c r="TNK10" s="297"/>
      <c r="TNL10" s="298"/>
      <c r="TNM10" s="298"/>
      <c r="TNN10" s="298"/>
      <c r="TNO10" s="298"/>
      <c r="TNP10" s="297"/>
      <c r="TNQ10" s="182"/>
      <c r="TNR10" s="182"/>
      <c r="TNS10" s="297"/>
      <c r="TNT10" s="298"/>
      <c r="TNU10" s="298"/>
      <c r="TNV10" s="298"/>
      <c r="TNW10" s="298"/>
      <c r="TNX10" s="297"/>
      <c r="TNY10" s="182"/>
      <c r="TNZ10" s="182"/>
      <c r="TOA10" s="297"/>
      <c r="TOB10" s="298"/>
      <c r="TOC10" s="298"/>
      <c r="TOD10" s="298"/>
      <c r="TOE10" s="298"/>
      <c r="TOF10" s="297"/>
      <c r="TOG10" s="182"/>
      <c r="TOH10" s="182"/>
      <c r="TOI10" s="297"/>
      <c r="TOJ10" s="298"/>
      <c r="TOK10" s="298"/>
      <c r="TOL10" s="298"/>
      <c r="TOM10" s="298"/>
      <c r="TON10" s="297"/>
      <c r="TOO10" s="182"/>
      <c r="TOP10" s="182"/>
      <c r="TOQ10" s="297"/>
      <c r="TOR10" s="298"/>
      <c r="TOS10" s="298"/>
      <c r="TOT10" s="298"/>
      <c r="TOU10" s="298"/>
      <c r="TOV10" s="297"/>
      <c r="TOW10" s="182"/>
      <c r="TOX10" s="182"/>
      <c r="TOY10" s="297"/>
      <c r="TOZ10" s="298"/>
      <c r="TPA10" s="298"/>
      <c r="TPB10" s="298"/>
      <c r="TPC10" s="298"/>
      <c r="TPD10" s="297"/>
      <c r="TPE10" s="182"/>
      <c r="TPF10" s="182"/>
      <c r="TPG10" s="297"/>
      <c r="TPH10" s="298"/>
      <c r="TPI10" s="298"/>
      <c r="TPJ10" s="298"/>
      <c r="TPK10" s="298"/>
      <c r="TPL10" s="297"/>
      <c r="TPM10" s="182"/>
      <c r="TPN10" s="182"/>
      <c r="TPO10" s="297"/>
      <c r="TPP10" s="298"/>
      <c r="TPQ10" s="298"/>
      <c r="TPR10" s="298"/>
      <c r="TPS10" s="298"/>
      <c r="TPT10" s="297"/>
      <c r="TPU10" s="182"/>
      <c r="TPV10" s="182"/>
      <c r="TPW10" s="297"/>
      <c r="TPX10" s="298"/>
      <c r="TPY10" s="298"/>
      <c r="TPZ10" s="298"/>
      <c r="TQA10" s="298"/>
      <c r="TQB10" s="297"/>
      <c r="TQC10" s="182"/>
      <c r="TQD10" s="182"/>
      <c r="TQE10" s="297"/>
      <c r="TQF10" s="298"/>
      <c r="TQG10" s="298"/>
      <c r="TQH10" s="298"/>
      <c r="TQI10" s="298"/>
      <c r="TQJ10" s="297"/>
      <c r="TQK10" s="182"/>
      <c r="TQL10" s="182"/>
      <c r="TQM10" s="297"/>
      <c r="TQN10" s="298"/>
      <c r="TQO10" s="298"/>
      <c r="TQP10" s="298"/>
      <c r="TQQ10" s="298"/>
      <c r="TQR10" s="297"/>
      <c r="TQS10" s="182"/>
      <c r="TQT10" s="182"/>
      <c r="TQU10" s="297"/>
      <c r="TQV10" s="298"/>
      <c r="TQW10" s="298"/>
      <c r="TQX10" s="298"/>
      <c r="TQY10" s="298"/>
      <c r="TQZ10" s="297"/>
      <c r="TRA10" s="182"/>
      <c r="TRB10" s="182"/>
      <c r="TRC10" s="297"/>
      <c r="TRD10" s="298"/>
      <c r="TRE10" s="298"/>
      <c r="TRF10" s="298"/>
      <c r="TRG10" s="298"/>
      <c r="TRH10" s="297"/>
      <c r="TRI10" s="182"/>
      <c r="TRJ10" s="182"/>
      <c r="TRK10" s="297"/>
      <c r="TRL10" s="298"/>
      <c r="TRM10" s="298"/>
      <c r="TRN10" s="298"/>
      <c r="TRO10" s="298"/>
      <c r="TRP10" s="297"/>
      <c r="TRQ10" s="182"/>
      <c r="TRR10" s="182"/>
      <c r="TRS10" s="297"/>
      <c r="TRT10" s="298"/>
      <c r="TRU10" s="298"/>
      <c r="TRV10" s="298"/>
      <c r="TRW10" s="298"/>
      <c r="TRX10" s="297"/>
      <c r="TRY10" s="182"/>
      <c r="TRZ10" s="182"/>
      <c r="TSA10" s="297"/>
      <c r="TSB10" s="298"/>
      <c r="TSC10" s="298"/>
      <c r="TSD10" s="298"/>
      <c r="TSE10" s="298"/>
      <c r="TSF10" s="297"/>
      <c r="TSG10" s="182"/>
      <c r="TSH10" s="182"/>
      <c r="TSI10" s="297"/>
      <c r="TSJ10" s="298"/>
      <c r="TSK10" s="298"/>
      <c r="TSL10" s="298"/>
      <c r="TSM10" s="298"/>
      <c r="TSN10" s="297"/>
      <c r="TSO10" s="182"/>
      <c r="TSP10" s="182"/>
      <c r="TSQ10" s="297"/>
      <c r="TSR10" s="298"/>
      <c r="TSS10" s="298"/>
      <c r="TST10" s="298"/>
      <c r="TSU10" s="298"/>
      <c r="TSV10" s="297"/>
      <c r="TSW10" s="182"/>
      <c r="TSX10" s="182"/>
      <c r="TSY10" s="297"/>
      <c r="TSZ10" s="298"/>
      <c r="TTA10" s="298"/>
      <c r="TTB10" s="298"/>
      <c r="TTC10" s="298"/>
      <c r="TTD10" s="297"/>
      <c r="TTE10" s="182"/>
      <c r="TTF10" s="182"/>
      <c r="TTG10" s="297"/>
      <c r="TTH10" s="298"/>
      <c r="TTI10" s="298"/>
      <c r="TTJ10" s="298"/>
      <c r="TTK10" s="298"/>
      <c r="TTL10" s="297"/>
      <c r="TTM10" s="182"/>
      <c r="TTN10" s="182"/>
      <c r="TTO10" s="297"/>
      <c r="TTP10" s="298"/>
      <c r="TTQ10" s="298"/>
      <c r="TTR10" s="298"/>
      <c r="TTS10" s="298"/>
      <c r="TTT10" s="297"/>
      <c r="TTU10" s="182"/>
      <c r="TTV10" s="182"/>
      <c r="TTW10" s="297"/>
      <c r="TTX10" s="298"/>
      <c r="TTY10" s="298"/>
      <c r="TTZ10" s="298"/>
      <c r="TUA10" s="298"/>
      <c r="TUB10" s="297"/>
      <c r="TUC10" s="182"/>
      <c r="TUD10" s="182"/>
      <c r="TUE10" s="297"/>
      <c r="TUF10" s="298"/>
      <c r="TUG10" s="298"/>
      <c r="TUH10" s="298"/>
      <c r="TUI10" s="298"/>
      <c r="TUJ10" s="297"/>
      <c r="TUK10" s="182"/>
      <c r="TUL10" s="182"/>
      <c r="TUM10" s="297"/>
      <c r="TUN10" s="298"/>
      <c r="TUO10" s="298"/>
      <c r="TUP10" s="298"/>
      <c r="TUQ10" s="298"/>
      <c r="TUR10" s="297"/>
      <c r="TUS10" s="182"/>
      <c r="TUT10" s="182"/>
      <c r="TUU10" s="297"/>
      <c r="TUV10" s="298"/>
      <c r="TUW10" s="298"/>
      <c r="TUX10" s="298"/>
      <c r="TUY10" s="298"/>
      <c r="TUZ10" s="297"/>
      <c r="TVA10" s="182"/>
      <c r="TVB10" s="182"/>
      <c r="TVC10" s="297"/>
      <c r="TVD10" s="298"/>
      <c r="TVE10" s="298"/>
      <c r="TVF10" s="298"/>
      <c r="TVG10" s="298"/>
      <c r="TVH10" s="297"/>
      <c r="TVI10" s="182"/>
      <c r="TVJ10" s="182"/>
      <c r="TVK10" s="297"/>
      <c r="TVL10" s="298"/>
      <c r="TVM10" s="298"/>
      <c r="TVN10" s="298"/>
      <c r="TVO10" s="298"/>
      <c r="TVP10" s="297"/>
      <c r="TVQ10" s="182"/>
      <c r="TVR10" s="182"/>
      <c r="TVS10" s="297"/>
      <c r="TVT10" s="298"/>
      <c r="TVU10" s="298"/>
      <c r="TVV10" s="298"/>
      <c r="TVW10" s="298"/>
      <c r="TVX10" s="297"/>
      <c r="TVY10" s="182"/>
      <c r="TVZ10" s="182"/>
      <c r="TWA10" s="297"/>
      <c r="TWB10" s="298"/>
      <c r="TWC10" s="298"/>
      <c r="TWD10" s="298"/>
      <c r="TWE10" s="298"/>
      <c r="TWF10" s="297"/>
      <c r="TWG10" s="182"/>
      <c r="TWH10" s="182"/>
      <c r="TWI10" s="297"/>
      <c r="TWJ10" s="298"/>
      <c r="TWK10" s="298"/>
      <c r="TWL10" s="298"/>
      <c r="TWM10" s="298"/>
      <c r="TWN10" s="297"/>
      <c r="TWO10" s="182"/>
      <c r="TWP10" s="182"/>
      <c r="TWQ10" s="297"/>
      <c r="TWR10" s="298"/>
      <c r="TWS10" s="298"/>
      <c r="TWT10" s="298"/>
      <c r="TWU10" s="298"/>
      <c r="TWV10" s="297"/>
      <c r="TWW10" s="182"/>
      <c r="TWX10" s="182"/>
      <c r="TWY10" s="297"/>
      <c r="TWZ10" s="298"/>
      <c r="TXA10" s="298"/>
      <c r="TXB10" s="298"/>
      <c r="TXC10" s="298"/>
      <c r="TXD10" s="297"/>
      <c r="TXE10" s="182"/>
      <c r="TXF10" s="182"/>
      <c r="TXG10" s="297"/>
      <c r="TXH10" s="298"/>
      <c r="TXI10" s="298"/>
      <c r="TXJ10" s="298"/>
      <c r="TXK10" s="298"/>
      <c r="TXL10" s="297"/>
      <c r="TXM10" s="182"/>
      <c r="TXN10" s="182"/>
      <c r="TXO10" s="297"/>
      <c r="TXP10" s="298"/>
      <c r="TXQ10" s="298"/>
      <c r="TXR10" s="298"/>
      <c r="TXS10" s="298"/>
      <c r="TXT10" s="297"/>
      <c r="TXU10" s="182"/>
      <c r="TXV10" s="182"/>
      <c r="TXW10" s="297"/>
      <c r="TXX10" s="298"/>
      <c r="TXY10" s="298"/>
      <c r="TXZ10" s="298"/>
      <c r="TYA10" s="298"/>
      <c r="TYB10" s="297"/>
      <c r="TYC10" s="182"/>
      <c r="TYD10" s="182"/>
      <c r="TYE10" s="297"/>
      <c r="TYF10" s="298"/>
      <c r="TYG10" s="298"/>
      <c r="TYH10" s="298"/>
      <c r="TYI10" s="298"/>
      <c r="TYJ10" s="297"/>
      <c r="TYK10" s="182"/>
      <c r="TYL10" s="182"/>
      <c r="TYM10" s="297"/>
      <c r="TYN10" s="298"/>
      <c r="TYO10" s="298"/>
      <c r="TYP10" s="298"/>
      <c r="TYQ10" s="298"/>
      <c r="TYR10" s="297"/>
      <c r="TYS10" s="182"/>
      <c r="TYT10" s="182"/>
      <c r="TYU10" s="297"/>
      <c r="TYV10" s="298"/>
      <c r="TYW10" s="298"/>
      <c r="TYX10" s="298"/>
      <c r="TYY10" s="298"/>
      <c r="TYZ10" s="297"/>
      <c r="TZA10" s="182"/>
      <c r="TZB10" s="182"/>
      <c r="TZC10" s="297"/>
      <c r="TZD10" s="298"/>
      <c r="TZE10" s="298"/>
      <c r="TZF10" s="298"/>
      <c r="TZG10" s="298"/>
      <c r="TZH10" s="297"/>
      <c r="TZI10" s="182"/>
      <c r="TZJ10" s="182"/>
      <c r="TZK10" s="297"/>
      <c r="TZL10" s="298"/>
      <c r="TZM10" s="298"/>
      <c r="TZN10" s="298"/>
      <c r="TZO10" s="298"/>
      <c r="TZP10" s="297"/>
      <c r="TZQ10" s="182"/>
      <c r="TZR10" s="182"/>
      <c r="TZS10" s="297"/>
      <c r="TZT10" s="298"/>
      <c r="TZU10" s="298"/>
      <c r="TZV10" s="298"/>
      <c r="TZW10" s="298"/>
      <c r="TZX10" s="297"/>
      <c r="TZY10" s="182"/>
      <c r="TZZ10" s="182"/>
      <c r="UAA10" s="297"/>
      <c r="UAB10" s="298"/>
      <c r="UAC10" s="298"/>
      <c r="UAD10" s="298"/>
      <c r="UAE10" s="298"/>
      <c r="UAF10" s="297"/>
      <c r="UAG10" s="182"/>
      <c r="UAH10" s="182"/>
      <c r="UAI10" s="297"/>
      <c r="UAJ10" s="298"/>
      <c r="UAK10" s="298"/>
      <c r="UAL10" s="298"/>
      <c r="UAM10" s="298"/>
      <c r="UAN10" s="297"/>
      <c r="UAO10" s="182"/>
      <c r="UAP10" s="182"/>
      <c r="UAQ10" s="297"/>
      <c r="UAR10" s="298"/>
      <c r="UAS10" s="298"/>
      <c r="UAT10" s="298"/>
      <c r="UAU10" s="298"/>
      <c r="UAV10" s="297"/>
      <c r="UAW10" s="182"/>
      <c r="UAX10" s="182"/>
      <c r="UAY10" s="297"/>
      <c r="UAZ10" s="298"/>
      <c r="UBA10" s="298"/>
      <c r="UBB10" s="298"/>
      <c r="UBC10" s="298"/>
      <c r="UBD10" s="297"/>
      <c r="UBE10" s="182"/>
      <c r="UBF10" s="182"/>
      <c r="UBG10" s="297"/>
      <c r="UBH10" s="298"/>
      <c r="UBI10" s="298"/>
      <c r="UBJ10" s="298"/>
      <c r="UBK10" s="298"/>
      <c r="UBL10" s="297"/>
      <c r="UBM10" s="182"/>
      <c r="UBN10" s="182"/>
      <c r="UBO10" s="297"/>
      <c r="UBP10" s="298"/>
      <c r="UBQ10" s="298"/>
      <c r="UBR10" s="298"/>
      <c r="UBS10" s="298"/>
      <c r="UBT10" s="297"/>
      <c r="UBU10" s="182"/>
      <c r="UBV10" s="182"/>
      <c r="UBW10" s="297"/>
      <c r="UBX10" s="298"/>
      <c r="UBY10" s="298"/>
      <c r="UBZ10" s="298"/>
      <c r="UCA10" s="298"/>
      <c r="UCB10" s="297"/>
      <c r="UCC10" s="182"/>
      <c r="UCD10" s="182"/>
      <c r="UCE10" s="297"/>
      <c r="UCF10" s="298"/>
      <c r="UCG10" s="298"/>
      <c r="UCH10" s="298"/>
      <c r="UCI10" s="298"/>
      <c r="UCJ10" s="297"/>
      <c r="UCK10" s="182"/>
      <c r="UCL10" s="182"/>
      <c r="UCM10" s="297"/>
      <c r="UCN10" s="298"/>
      <c r="UCO10" s="298"/>
      <c r="UCP10" s="298"/>
      <c r="UCQ10" s="298"/>
      <c r="UCR10" s="297"/>
      <c r="UCS10" s="182"/>
      <c r="UCT10" s="182"/>
      <c r="UCU10" s="297"/>
      <c r="UCV10" s="298"/>
      <c r="UCW10" s="298"/>
      <c r="UCX10" s="298"/>
      <c r="UCY10" s="298"/>
      <c r="UCZ10" s="297"/>
      <c r="UDA10" s="182"/>
      <c r="UDB10" s="182"/>
      <c r="UDC10" s="297"/>
      <c r="UDD10" s="298"/>
      <c r="UDE10" s="298"/>
      <c r="UDF10" s="298"/>
      <c r="UDG10" s="298"/>
      <c r="UDH10" s="297"/>
      <c r="UDI10" s="182"/>
      <c r="UDJ10" s="182"/>
      <c r="UDK10" s="297"/>
      <c r="UDL10" s="298"/>
      <c r="UDM10" s="298"/>
      <c r="UDN10" s="298"/>
      <c r="UDO10" s="298"/>
      <c r="UDP10" s="297"/>
      <c r="UDQ10" s="182"/>
      <c r="UDR10" s="182"/>
      <c r="UDS10" s="297"/>
      <c r="UDT10" s="298"/>
      <c r="UDU10" s="298"/>
      <c r="UDV10" s="298"/>
      <c r="UDW10" s="298"/>
      <c r="UDX10" s="297"/>
      <c r="UDY10" s="182"/>
      <c r="UDZ10" s="182"/>
      <c r="UEA10" s="297"/>
      <c r="UEB10" s="298"/>
      <c r="UEC10" s="298"/>
      <c r="UED10" s="298"/>
      <c r="UEE10" s="298"/>
      <c r="UEF10" s="297"/>
      <c r="UEG10" s="182"/>
      <c r="UEH10" s="182"/>
      <c r="UEI10" s="297"/>
      <c r="UEJ10" s="298"/>
      <c r="UEK10" s="298"/>
      <c r="UEL10" s="298"/>
      <c r="UEM10" s="298"/>
      <c r="UEN10" s="297"/>
      <c r="UEO10" s="182"/>
      <c r="UEP10" s="182"/>
      <c r="UEQ10" s="297"/>
      <c r="UER10" s="298"/>
      <c r="UES10" s="298"/>
      <c r="UET10" s="298"/>
      <c r="UEU10" s="298"/>
      <c r="UEV10" s="297"/>
      <c r="UEW10" s="182"/>
      <c r="UEX10" s="182"/>
      <c r="UEY10" s="297"/>
      <c r="UEZ10" s="298"/>
      <c r="UFA10" s="298"/>
      <c r="UFB10" s="298"/>
      <c r="UFC10" s="298"/>
      <c r="UFD10" s="297"/>
      <c r="UFE10" s="182"/>
      <c r="UFF10" s="182"/>
      <c r="UFG10" s="297"/>
      <c r="UFH10" s="298"/>
      <c r="UFI10" s="298"/>
      <c r="UFJ10" s="298"/>
      <c r="UFK10" s="298"/>
      <c r="UFL10" s="297"/>
      <c r="UFM10" s="182"/>
      <c r="UFN10" s="182"/>
      <c r="UFO10" s="297"/>
      <c r="UFP10" s="298"/>
      <c r="UFQ10" s="298"/>
      <c r="UFR10" s="298"/>
      <c r="UFS10" s="298"/>
      <c r="UFT10" s="297"/>
      <c r="UFU10" s="182"/>
      <c r="UFV10" s="182"/>
      <c r="UFW10" s="297"/>
      <c r="UFX10" s="298"/>
      <c r="UFY10" s="298"/>
      <c r="UFZ10" s="298"/>
      <c r="UGA10" s="298"/>
      <c r="UGB10" s="297"/>
      <c r="UGC10" s="182"/>
      <c r="UGD10" s="182"/>
      <c r="UGE10" s="297"/>
      <c r="UGF10" s="298"/>
      <c r="UGG10" s="298"/>
      <c r="UGH10" s="298"/>
      <c r="UGI10" s="298"/>
      <c r="UGJ10" s="297"/>
      <c r="UGK10" s="182"/>
      <c r="UGL10" s="182"/>
      <c r="UGM10" s="297"/>
      <c r="UGN10" s="298"/>
      <c r="UGO10" s="298"/>
      <c r="UGP10" s="298"/>
      <c r="UGQ10" s="298"/>
      <c r="UGR10" s="297"/>
      <c r="UGS10" s="182"/>
      <c r="UGT10" s="182"/>
      <c r="UGU10" s="297"/>
      <c r="UGV10" s="298"/>
      <c r="UGW10" s="298"/>
      <c r="UGX10" s="298"/>
      <c r="UGY10" s="298"/>
      <c r="UGZ10" s="297"/>
      <c r="UHA10" s="182"/>
      <c r="UHB10" s="182"/>
      <c r="UHC10" s="297"/>
      <c r="UHD10" s="298"/>
      <c r="UHE10" s="298"/>
      <c r="UHF10" s="298"/>
      <c r="UHG10" s="298"/>
      <c r="UHH10" s="297"/>
      <c r="UHI10" s="182"/>
      <c r="UHJ10" s="182"/>
      <c r="UHK10" s="297"/>
      <c r="UHL10" s="298"/>
      <c r="UHM10" s="298"/>
      <c r="UHN10" s="298"/>
      <c r="UHO10" s="298"/>
      <c r="UHP10" s="297"/>
      <c r="UHQ10" s="182"/>
      <c r="UHR10" s="182"/>
      <c r="UHS10" s="297"/>
      <c r="UHT10" s="298"/>
      <c r="UHU10" s="298"/>
      <c r="UHV10" s="298"/>
      <c r="UHW10" s="298"/>
      <c r="UHX10" s="297"/>
      <c r="UHY10" s="182"/>
      <c r="UHZ10" s="182"/>
      <c r="UIA10" s="297"/>
      <c r="UIB10" s="298"/>
      <c r="UIC10" s="298"/>
      <c r="UID10" s="298"/>
      <c r="UIE10" s="298"/>
      <c r="UIF10" s="297"/>
      <c r="UIG10" s="182"/>
      <c r="UIH10" s="182"/>
      <c r="UII10" s="297"/>
      <c r="UIJ10" s="298"/>
      <c r="UIK10" s="298"/>
      <c r="UIL10" s="298"/>
      <c r="UIM10" s="298"/>
      <c r="UIN10" s="297"/>
      <c r="UIO10" s="182"/>
      <c r="UIP10" s="182"/>
      <c r="UIQ10" s="297"/>
      <c r="UIR10" s="298"/>
      <c r="UIS10" s="298"/>
      <c r="UIT10" s="298"/>
      <c r="UIU10" s="298"/>
      <c r="UIV10" s="297"/>
      <c r="UIW10" s="182"/>
      <c r="UIX10" s="182"/>
      <c r="UIY10" s="297"/>
      <c r="UIZ10" s="298"/>
      <c r="UJA10" s="298"/>
      <c r="UJB10" s="298"/>
      <c r="UJC10" s="298"/>
      <c r="UJD10" s="297"/>
      <c r="UJE10" s="182"/>
      <c r="UJF10" s="182"/>
      <c r="UJG10" s="297"/>
      <c r="UJH10" s="298"/>
      <c r="UJI10" s="298"/>
      <c r="UJJ10" s="298"/>
      <c r="UJK10" s="298"/>
      <c r="UJL10" s="297"/>
      <c r="UJM10" s="182"/>
      <c r="UJN10" s="182"/>
      <c r="UJO10" s="297"/>
      <c r="UJP10" s="298"/>
      <c r="UJQ10" s="298"/>
      <c r="UJR10" s="298"/>
      <c r="UJS10" s="298"/>
      <c r="UJT10" s="297"/>
      <c r="UJU10" s="182"/>
      <c r="UJV10" s="182"/>
      <c r="UJW10" s="297"/>
      <c r="UJX10" s="298"/>
      <c r="UJY10" s="298"/>
      <c r="UJZ10" s="298"/>
      <c r="UKA10" s="298"/>
      <c r="UKB10" s="297"/>
      <c r="UKC10" s="182"/>
      <c r="UKD10" s="182"/>
      <c r="UKE10" s="297"/>
      <c r="UKF10" s="298"/>
      <c r="UKG10" s="298"/>
      <c r="UKH10" s="298"/>
      <c r="UKI10" s="298"/>
      <c r="UKJ10" s="297"/>
      <c r="UKK10" s="182"/>
      <c r="UKL10" s="182"/>
      <c r="UKM10" s="297"/>
      <c r="UKN10" s="298"/>
      <c r="UKO10" s="298"/>
      <c r="UKP10" s="298"/>
      <c r="UKQ10" s="298"/>
      <c r="UKR10" s="297"/>
      <c r="UKS10" s="182"/>
      <c r="UKT10" s="182"/>
      <c r="UKU10" s="297"/>
      <c r="UKV10" s="298"/>
      <c r="UKW10" s="298"/>
      <c r="UKX10" s="298"/>
      <c r="UKY10" s="298"/>
      <c r="UKZ10" s="297"/>
      <c r="ULA10" s="182"/>
      <c r="ULB10" s="182"/>
      <c r="ULC10" s="297"/>
      <c r="ULD10" s="298"/>
      <c r="ULE10" s="298"/>
      <c r="ULF10" s="298"/>
      <c r="ULG10" s="298"/>
      <c r="ULH10" s="297"/>
      <c r="ULI10" s="182"/>
      <c r="ULJ10" s="182"/>
      <c r="ULK10" s="297"/>
      <c r="ULL10" s="298"/>
      <c r="ULM10" s="298"/>
      <c r="ULN10" s="298"/>
      <c r="ULO10" s="298"/>
      <c r="ULP10" s="297"/>
      <c r="ULQ10" s="182"/>
      <c r="ULR10" s="182"/>
      <c r="ULS10" s="297"/>
      <c r="ULT10" s="298"/>
      <c r="ULU10" s="298"/>
      <c r="ULV10" s="298"/>
      <c r="ULW10" s="298"/>
      <c r="ULX10" s="297"/>
      <c r="ULY10" s="182"/>
      <c r="ULZ10" s="182"/>
      <c r="UMA10" s="297"/>
      <c r="UMB10" s="298"/>
      <c r="UMC10" s="298"/>
      <c r="UMD10" s="298"/>
      <c r="UME10" s="298"/>
      <c r="UMF10" s="297"/>
      <c r="UMG10" s="182"/>
      <c r="UMH10" s="182"/>
      <c r="UMI10" s="297"/>
      <c r="UMJ10" s="298"/>
      <c r="UMK10" s="298"/>
      <c r="UML10" s="298"/>
      <c r="UMM10" s="298"/>
      <c r="UMN10" s="297"/>
      <c r="UMO10" s="182"/>
      <c r="UMP10" s="182"/>
      <c r="UMQ10" s="297"/>
      <c r="UMR10" s="298"/>
      <c r="UMS10" s="298"/>
      <c r="UMT10" s="298"/>
      <c r="UMU10" s="298"/>
      <c r="UMV10" s="297"/>
      <c r="UMW10" s="182"/>
      <c r="UMX10" s="182"/>
      <c r="UMY10" s="297"/>
      <c r="UMZ10" s="298"/>
      <c r="UNA10" s="298"/>
      <c r="UNB10" s="298"/>
      <c r="UNC10" s="298"/>
      <c r="UND10" s="297"/>
      <c r="UNE10" s="182"/>
      <c r="UNF10" s="182"/>
      <c r="UNG10" s="297"/>
      <c r="UNH10" s="298"/>
      <c r="UNI10" s="298"/>
      <c r="UNJ10" s="298"/>
      <c r="UNK10" s="298"/>
      <c r="UNL10" s="297"/>
      <c r="UNM10" s="182"/>
      <c r="UNN10" s="182"/>
      <c r="UNO10" s="297"/>
      <c r="UNP10" s="298"/>
      <c r="UNQ10" s="298"/>
      <c r="UNR10" s="298"/>
      <c r="UNS10" s="298"/>
      <c r="UNT10" s="297"/>
      <c r="UNU10" s="182"/>
      <c r="UNV10" s="182"/>
      <c r="UNW10" s="297"/>
      <c r="UNX10" s="298"/>
      <c r="UNY10" s="298"/>
      <c r="UNZ10" s="298"/>
      <c r="UOA10" s="298"/>
      <c r="UOB10" s="297"/>
      <c r="UOC10" s="182"/>
      <c r="UOD10" s="182"/>
      <c r="UOE10" s="297"/>
      <c r="UOF10" s="298"/>
      <c r="UOG10" s="298"/>
      <c r="UOH10" s="298"/>
      <c r="UOI10" s="298"/>
      <c r="UOJ10" s="297"/>
      <c r="UOK10" s="182"/>
      <c r="UOL10" s="182"/>
      <c r="UOM10" s="297"/>
      <c r="UON10" s="298"/>
      <c r="UOO10" s="298"/>
      <c r="UOP10" s="298"/>
      <c r="UOQ10" s="298"/>
      <c r="UOR10" s="297"/>
      <c r="UOS10" s="182"/>
      <c r="UOT10" s="182"/>
      <c r="UOU10" s="297"/>
      <c r="UOV10" s="298"/>
      <c r="UOW10" s="298"/>
      <c r="UOX10" s="298"/>
      <c r="UOY10" s="298"/>
      <c r="UOZ10" s="297"/>
      <c r="UPA10" s="182"/>
      <c r="UPB10" s="182"/>
      <c r="UPC10" s="297"/>
      <c r="UPD10" s="298"/>
      <c r="UPE10" s="298"/>
      <c r="UPF10" s="298"/>
      <c r="UPG10" s="298"/>
      <c r="UPH10" s="297"/>
      <c r="UPI10" s="182"/>
      <c r="UPJ10" s="182"/>
      <c r="UPK10" s="297"/>
      <c r="UPL10" s="298"/>
      <c r="UPM10" s="298"/>
      <c r="UPN10" s="298"/>
      <c r="UPO10" s="298"/>
      <c r="UPP10" s="297"/>
      <c r="UPQ10" s="182"/>
      <c r="UPR10" s="182"/>
      <c r="UPS10" s="297"/>
      <c r="UPT10" s="298"/>
      <c r="UPU10" s="298"/>
      <c r="UPV10" s="298"/>
      <c r="UPW10" s="298"/>
      <c r="UPX10" s="297"/>
      <c r="UPY10" s="182"/>
      <c r="UPZ10" s="182"/>
      <c r="UQA10" s="297"/>
      <c r="UQB10" s="298"/>
      <c r="UQC10" s="298"/>
      <c r="UQD10" s="298"/>
      <c r="UQE10" s="298"/>
      <c r="UQF10" s="297"/>
      <c r="UQG10" s="182"/>
      <c r="UQH10" s="182"/>
      <c r="UQI10" s="297"/>
      <c r="UQJ10" s="298"/>
      <c r="UQK10" s="298"/>
      <c r="UQL10" s="298"/>
      <c r="UQM10" s="298"/>
      <c r="UQN10" s="297"/>
      <c r="UQO10" s="182"/>
      <c r="UQP10" s="182"/>
      <c r="UQQ10" s="297"/>
      <c r="UQR10" s="298"/>
      <c r="UQS10" s="298"/>
      <c r="UQT10" s="298"/>
      <c r="UQU10" s="298"/>
      <c r="UQV10" s="297"/>
      <c r="UQW10" s="182"/>
      <c r="UQX10" s="182"/>
      <c r="UQY10" s="297"/>
      <c r="UQZ10" s="298"/>
      <c r="URA10" s="298"/>
      <c r="URB10" s="298"/>
      <c r="URC10" s="298"/>
      <c r="URD10" s="297"/>
      <c r="URE10" s="182"/>
      <c r="URF10" s="182"/>
      <c r="URG10" s="297"/>
      <c r="URH10" s="298"/>
      <c r="URI10" s="298"/>
      <c r="URJ10" s="298"/>
      <c r="URK10" s="298"/>
      <c r="URL10" s="297"/>
      <c r="URM10" s="182"/>
      <c r="URN10" s="182"/>
      <c r="URO10" s="297"/>
      <c r="URP10" s="298"/>
      <c r="URQ10" s="298"/>
      <c r="URR10" s="298"/>
      <c r="URS10" s="298"/>
      <c r="URT10" s="297"/>
      <c r="URU10" s="182"/>
      <c r="URV10" s="182"/>
      <c r="URW10" s="297"/>
      <c r="URX10" s="298"/>
      <c r="URY10" s="298"/>
      <c r="URZ10" s="298"/>
      <c r="USA10" s="298"/>
      <c r="USB10" s="297"/>
      <c r="USC10" s="182"/>
      <c r="USD10" s="182"/>
      <c r="USE10" s="297"/>
      <c r="USF10" s="298"/>
      <c r="USG10" s="298"/>
      <c r="USH10" s="298"/>
      <c r="USI10" s="298"/>
      <c r="USJ10" s="297"/>
      <c r="USK10" s="182"/>
      <c r="USL10" s="182"/>
      <c r="USM10" s="297"/>
      <c r="USN10" s="298"/>
      <c r="USO10" s="298"/>
      <c r="USP10" s="298"/>
      <c r="USQ10" s="298"/>
      <c r="USR10" s="297"/>
      <c r="USS10" s="182"/>
      <c r="UST10" s="182"/>
      <c r="USU10" s="297"/>
      <c r="USV10" s="298"/>
      <c r="USW10" s="298"/>
      <c r="USX10" s="298"/>
      <c r="USY10" s="298"/>
      <c r="USZ10" s="297"/>
      <c r="UTA10" s="182"/>
      <c r="UTB10" s="182"/>
      <c r="UTC10" s="297"/>
      <c r="UTD10" s="298"/>
      <c r="UTE10" s="298"/>
      <c r="UTF10" s="298"/>
      <c r="UTG10" s="298"/>
      <c r="UTH10" s="297"/>
      <c r="UTI10" s="182"/>
      <c r="UTJ10" s="182"/>
      <c r="UTK10" s="297"/>
      <c r="UTL10" s="298"/>
      <c r="UTM10" s="298"/>
      <c r="UTN10" s="298"/>
      <c r="UTO10" s="298"/>
      <c r="UTP10" s="297"/>
      <c r="UTQ10" s="182"/>
      <c r="UTR10" s="182"/>
      <c r="UTS10" s="297"/>
      <c r="UTT10" s="298"/>
      <c r="UTU10" s="298"/>
      <c r="UTV10" s="298"/>
      <c r="UTW10" s="298"/>
      <c r="UTX10" s="297"/>
      <c r="UTY10" s="182"/>
      <c r="UTZ10" s="182"/>
      <c r="UUA10" s="297"/>
      <c r="UUB10" s="298"/>
      <c r="UUC10" s="298"/>
      <c r="UUD10" s="298"/>
      <c r="UUE10" s="298"/>
      <c r="UUF10" s="297"/>
      <c r="UUG10" s="182"/>
      <c r="UUH10" s="182"/>
      <c r="UUI10" s="297"/>
      <c r="UUJ10" s="298"/>
      <c r="UUK10" s="298"/>
      <c r="UUL10" s="298"/>
      <c r="UUM10" s="298"/>
      <c r="UUN10" s="297"/>
      <c r="UUO10" s="182"/>
      <c r="UUP10" s="182"/>
      <c r="UUQ10" s="297"/>
      <c r="UUR10" s="298"/>
      <c r="UUS10" s="298"/>
      <c r="UUT10" s="298"/>
      <c r="UUU10" s="298"/>
      <c r="UUV10" s="297"/>
      <c r="UUW10" s="182"/>
      <c r="UUX10" s="182"/>
      <c r="UUY10" s="297"/>
      <c r="UUZ10" s="298"/>
      <c r="UVA10" s="298"/>
      <c r="UVB10" s="298"/>
      <c r="UVC10" s="298"/>
      <c r="UVD10" s="297"/>
      <c r="UVE10" s="182"/>
      <c r="UVF10" s="182"/>
      <c r="UVG10" s="297"/>
      <c r="UVH10" s="298"/>
      <c r="UVI10" s="298"/>
      <c r="UVJ10" s="298"/>
      <c r="UVK10" s="298"/>
      <c r="UVL10" s="297"/>
      <c r="UVM10" s="182"/>
      <c r="UVN10" s="182"/>
      <c r="UVO10" s="297"/>
      <c r="UVP10" s="298"/>
      <c r="UVQ10" s="298"/>
      <c r="UVR10" s="298"/>
      <c r="UVS10" s="298"/>
      <c r="UVT10" s="297"/>
      <c r="UVU10" s="182"/>
      <c r="UVV10" s="182"/>
      <c r="UVW10" s="297"/>
      <c r="UVX10" s="298"/>
      <c r="UVY10" s="298"/>
      <c r="UVZ10" s="298"/>
      <c r="UWA10" s="298"/>
      <c r="UWB10" s="297"/>
      <c r="UWC10" s="182"/>
      <c r="UWD10" s="182"/>
      <c r="UWE10" s="297"/>
      <c r="UWF10" s="298"/>
      <c r="UWG10" s="298"/>
      <c r="UWH10" s="298"/>
      <c r="UWI10" s="298"/>
      <c r="UWJ10" s="297"/>
      <c r="UWK10" s="182"/>
      <c r="UWL10" s="182"/>
      <c r="UWM10" s="297"/>
      <c r="UWN10" s="298"/>
      <c r="UWO10" s="298"/>
      <c r="UWP10" s="298"/>
      <c r="UWQ10" s="298"/>
      <c r="UWR10" s="297"/>
      <c r="UWS10" s="182"/>
      <c r="UWT10" s="182"/>
      <c r="UWU10" s="297"/>
      <c r="UWV10" s="298"/>
      <c r="UWW10" s="298"/>
      <c r="UWX10" s="298"/>
      <c r="UWY10" s="298"/>
      <c r="UWZ10" s="297"/>
      <c r="UXA10" s="182"/>
      <c r="UXB10" s="182"/>
      <c r="UXC10" s="297"/>
      <c r="UXD10" s="298"/>
      <c r="UXE10" s="298"/>
      <c r="UXF10" s="298"/>
      <c r="UXG10" s="298"/>
      <c r="UXH10" s="297"/>
      <c r="UXI10" s="182"/>
      <c r="UXJ10" s="182"/>
      <c r="UXK10" s="297"/>
      <c r="UXL10" s="298"/>
      <c r="UXM10" s="298"/>
      <c r="UXN10" s="298"/>
      <c r="UXO10" s="298"/>
      <c r="UXP10" s="297"/>
      <c r="UXQ10" s="182"/>
      <c r="UXR10" s="182"/>
      <c r="UXS10" s="297"/>
      <c r="UXT10" s="298"/>
      <c r="UXU10" s="298"/>
      <c r="UXV10" s="298"/>
      <c r="UXW10" s="298"/>
      <c r="UXX10" s="297"/>
      <c r="UXY10" s="182"/>
      <c r="UXZ10" s="182"/>
      <c r="UYA10" s="297"/>
      <c r="UYB10" s="298"/>
      <c r="UYC10" s="298"/>
      <c r="UYD10" s="298"/>
      <c r="UYE10" s="298"/>
      <c r="UYF10" s="297"/>
      <c r="UYG10" s="182"/>
      <c r="UYH10" s="182"/>
      <c r="UYI10" s="297"/>
      <c r="UYJ10" s="298"/>
      <c r="UYK10" s="298"/>
      <c r="UYL10" s="298"/>
      <c r="UYM10" s="298"/>
      <c r="UYN10" s="297"/>
      <c r="UYO10" s="182"/>
      <c r="UYP10" s="182"/>
      <c r="UYQ10" s="297"/>
      <c r="UYR10" s="298"/>
      <c r="UYS10" s="298"/>
      <c r="UYT10" s="298"/>
      <c r="UYU10" s="298"/>
      <c r="UYV10" s="297"/>
      <c r="UYW10" s="182"/>
      <c r="UYX10" s="182"/>
      <c r="UYY10" s="297"/>
      <c r="UYZ10" s="298"/>
      <c r="UZA10" s="298"/>
      <c r="UZB10" s="298"/>
      <c r="UZC10" s="298"/>
      <c r="UZD10" s="297"/>
      <c r="UZE10" s="182"/>
      <c r="UZF10" s="182"/>
      <c r="UZG10" s="297"/>
      <c r="UZH10" s="298"/>
      <c r="UZI10" s="298"/>
      <c r="UZJ10" s="298"/>
      <c r="UZK10" s="298"/>
      <c r="UZL10" s="297"/>
      <c r="UZM10" s="182"/>
      <c r="UZN10" s="182"/>
      <c r="UZO10" s="297"/>
      <c r="UZP10" s="298"/>
      <c r="UZQ10" s="298"/>
      <c r="UZR10" s="298"/>
      <c r="UZS10" s="298"/>
      <c r="UZT10" s="297"/>
      <c r="UZU10" s="182"/>
      <c r="UZV10" s="182"/>
      <c r="UZW10" s="297"/>
      <c r="UZX10" s="298"/>
      <c r="UZY10" s="298"/>
      <c r="UZZ10" s="298"/>
      <c r="VAA10" s="298"/>
      <c r="VAB10" s="297"/>
      <c r="VAC10" s="182"/>
      <c r="VAD10" s="182"/>
      <c r="VAE10" s="297"/>
      <c r="VAF10" s="298"/>
      <c r="VAG10" s="298"/>
      <c r="VAH10" s="298"/>
      <c r="VAI10" s="298"/>
      <c r="VAJ10" s="297"/>
      <c r="VAK10" s="182"/>
      <c r="VAL10" s="182"/>
      <c r="VAM10" s="297"/>
      <c r="VAN10" s="298"/>
      <c r="VAO10" s="298"/>
      <c r="VAP10" s="298"/>
      <c r="VAQ10" s="298"/>
      <c r="VAR10" s="297"/>
      <c r="VAS10" s="182"/>
      <c r="VAT10" s="182"/>
      <c r="VAU10" s="297"/>
      <c r="VAV10" s="298"/>
      <c r="VAW10" s="298"/>
      <c r="VAX10" s="298"/>
      <c r="VAY10" s="298"/>
      <c r="VAZ10" s="297"/>
      <c r="VBA10" s="182"/>
      <c r="VBB10" s="182"/>
      <c r="VBC10" s="297"/>
      <c r="VBD10" s="298"/>
      <c r="VBE10" s="298"/>
      <c r="VBF10" s="298"/>
      <c r="VBG10" s="298"/>
      <c r="VBH10" s="297"/>
      <c r="VBI10" s="182"/>
      <c r="VBJ10" s="182"/>
      <c r="VBK10" s="297"/>
      <c r="VBL10" s="298"/>
      <c r="VBM10" s="298"/>
      <c r="VBN10" s="298"/>
      <c r="VBO10" s="298"/>
      <c r="VBP10" s="297"/>
      <c r="VBQ10" s="182"/>
      <c r="VBR10" s="182"/>
      <c r="VBS10" s="297"/>
      <c r="VBT10" s="298"/>
      <c r="VBU10" s="298"/>
      <c r="VBV10" s="298"/>
      <c r="VBW10" s="298"/>
      <c r="VBX10" s="297"/>
      <c r="VBY10" s="182"/>
      <c r="VBZ10" s="182"/>
      <c r="VCA10" s="297"/>
      <c r="VCB10" s="298"/>
      <c r="VCC10" s="298"/>
      <c r="VCD10" s="298"/>
      <c r="VCE10" s="298"/>
      <c r="VCF10" s="297"/>
      <c r="VCG10" s="182"/>
      <c r="VCH10" s="182"/>
      <c r="VCI10" s="297"/>
      <c r="VCJ10" s="298"/>
      <c r="VCK10" s="298"/>
      <c r="VCL10" s="298"/>
      <c r="VCM10" s="298"/>
      <c r="VCN10" s="297"/>
      <c r="VCO10" s="182"/>
      <c r="VCP10" s="182"/>
      <c r="VCQ10" s="297"/>
      <c r="VCR10" s="298"/>
      <c r="VCS10" s="298"/>
      <c r="VCT10" s="298"/>
      <c r="VCU10" s="298"/>
      <c r="VCV10" s="297"/>
      <c r="VCW10" s="182"/>
      <c r="VCX10" s="182"/>
      <c r="VCY10" s="297"/>
      <c r="VCZ10" s="298"/>
      <c r="VDA10" s="298"/>
      <c r="VDB10" s="298"/>
      <c r="VDC10" s="298"/>
      <c r="VDD10" s="297"/>
      <c r="VDE10" s="182"/>
      <c r="VDF10" s="182"/>
      <c r="VDG10" s="297"/>
      <c r="VDH10" s="298"/>
      <c r="VDI10" s="298"/>
      <c r="VDJ10" s="298"/>
      <c r="VDK10" s="298"/>
      <c r="VDL10" s="297"/>
      <c r="VDM10" s="182"/>
      <c r="VDN10" s="182"/>
      <c r="VDO10" s="297"/>
      <c r="VDP10" s="298"/>
      <c r="VDQ10" s="298"/>
      <c r="VDR10" s="298"/>
      <c r="VDS10" s="298"/>
      <c r="VDT10" s="297"/>
      <c r="VDU10" s="182"/>
      <c r="VDV10" s="182"/>
      <c r="VDW10" s="297"/>
      <c r="VDX10" s="298"/>
      <c r="VDY10" s="298"/>
      <c r="VDZ10" s="298"/>
      <c r="VEA10" s="298"/>
      <c r="VEB10" s="297"/>
      <c r="VEC10" s="182"/>
      <c r="VED10" s="182"/>
      <c r="VEE10" s="297"/>
      <c r="VEF10" s="298"/>
      <c r="VEG10" s="298"/>
      <c r="VEH10" s="298"/>
      <c r="VEI10" s="298"/>
      <c r="VEJ10" s="297"/>
      <c r="VEK10" s="182"/>
      <c r="VEL10" s="182"/>
      <c r="VEM10" s="297"/>
      <c r="VEN10" s="298"/>
      <c r="VEO10" s="298"/>
      <c r="VEP10" s="298"/>
      <c r="VEQ10" s="298"/>
      <c r="VER10" s="297"/>
      <c r="VES10" s="182"/>
      <c r="VET10" s="182"/>
      <c r="VEU10" s="297"/>
      <c r="VEV10" s="298"/>
      <c r="VEW10" s="298"/>
      <c r="VEX10" s="298"/>
      <c r="VEY10" s="298"/>
      <c r="VEZ10" s="297"/>
      <c r="VFA10" s="182"/>
      <c r="VFB10" s="182"/>
      <c r="VFC10" s="297"/>
      <c r="VFD10" s="298"/>
      <c r="VFE10" s="298"/>
      <c r="VFF10" s="298"/>
      <c r="VFG10" s="298"/>
      <c r="VFH10" s="297"/>
      <c r="VFI10" s="182"/>
      <c r="VFJ10" s="182"/>
      <c r="VFK10" s="297"/>
      <c r="VFL10" s="298"/>
      <c r="VFM10" s="298"/>
      <c r="VFN10" s="298"/>
      <c r="VFO10" s="298"/>
      <c r="VFP10" s="297"/>
      <c r="VFQ10" s="182"/>
      <c r="VFR10" s="182"/>
      <c r="VFS10" s="297"/>
      <c r="VFT10" s="298"/>
      <c r="VFU10" s="298"/>
      <c r="VFV10" s="298"/>
      <c r="VFW10" s="298"/>
      <c r="VFX10" s="297"/>
      <c r="VFY10" s="182"/>
      <c r="VFZ10" s="182"/>
      <c r="VGA10" s="297"/>
      <c r="VGB10" s="298"/>
      <c r="VGC10" s="298"/>
      <c r="VGD10" s="298"/>
      <c r="VGE10" s="298"/>
      <c r="VGF10" s="297"/>
      <c r="VGG10" s="182"/>
      <c r="VGH10" s="182"/>
      <c r="VGI10" s="297"/>
      <c r="VGJ10" s="298"/>
      <c r="VGK10" s="298"/>
      <c r="VGL10" s="298"/>
      <c r="VGM10" s="298"/>
      <c r="VGN10" s="297"/>
      <c r="VGO10" s="182"/>
      <c r="VGP10" s="182"/>
      <c r="VGQ10" s="297"/>
      <c r="VGR10" s="298"/>
      <c r="VGS10" s="298"/>
      <c r="VGT10" s="298"/>
      <c r="VGU10" s="298"/>
      <c r="VGV10" s="297"/>
      <c r="VGW10" s="182"/>
      <c r="VGX10" s="182"/>
      <c r="VGY10" s="297"/>
      <c r="VGZ10" s="298"/>
      <c r="VHA10" s="298"/>
      <c r="VHB10" s="298"/>
      <c r="VHC10" s="298"/>
      <c r="VHD10" s="297"/>
      <c r="VHE10" s="182"/>
      <c r="VHF10" s="182"/>
      <c r="VHG10" s="297"/>
      <c r="VHH10" s="298"/>
      <c r="VHI10" s="298"/>
      <c r="VHJ10" s="298"/>
      <c r="VHK10" s="298"/>
      <c r="VHL10" s="297"/>
      <c r="VHM10" s="182"/>
      <c r="VHN10" s="182"/>
      <c r="VHO10" s="297"/>
      <c r="VHP10" s="298"/>
      <c r="VHQ10" s="298"/>
      <c r="VHR10" s="298"/>
      <c r="VHS10" s="298"/>
      <c r="VHT10" s="297"/>
      <c r="VHU10" s="182"/>
      <c r="VHV10" s="182"/>
      <c r="VHW10" s="297"/>
      <c r="VHX10" s="298"/>
      <c r="VHY10" s="298"/>
      <c r="VHZ10" s="298"/>
      <c r="VIA10" s="298"/>
      <c r="VIB10" s="297"/>
      <c r="VIC10" s="182"/>
      <c r="VID10" s="182"/>
      <c r="VIE10" s="297"/>
      <c r="VIF10" s="298"/>
      <c r="VIG10" s="298"/>
      <c r="VIH10" s="298"/>
      <c r="VII10" s="298"/>
      <c r="VIJ10" s="297"/>
      <c r="VIK10" s="182"/>
      <c r="VIL10" s="182"/>
      <c r="VIM10" s="297"/>
      <c r="VIN10" s="298"/>
      <c r="VIO10" s="298"/>
      <c r="VIP10" s="298"/>
      <c r="VIQ10" s="298"/>
      <c r="VIR10" s="297"/>
      <c r="VIS10" s="182"/>
      <c r="VIT10" s="182"/>
      <c r="VIU10" s="297"/>
      <c r="VIV10" s="298"/>
      <c r="VIW10" s="298"/>
      <c r="VIX10" s="298"/>
      <c r="VIY10" s="298"/>
      <c r="VIZ10" s="297"/>
      <c r="VJA10" s="182"/>
      <c r="VJB10" s="182"/>
      <c r="VJC10" s="297"/>
      <c r="VJD10" s="298"/>
      <c r="VJE10" s="298"/>
      <c r="VJF10" s="298"/>
      <c r="VJG10" s="298"/>
      <c r="VJH10" s="297"/>
      <c r="VJI10" s="182"/>
      <c r="VJJ10" s="182"/>
      <c r="VJK10" s="297"/>
      <c r="VJL10" s="298"/>
      <c r="VJM10" s="298"/>
      <c r="VJN10" s="298"/>
      <c r="VJO10" s="298"/>
      <c r="VJP10" s="297"/>
      <c r="VJQ10" s="182"/>
      <c r="VJR10" s="182"/>
      <c r="VJS10" s="297"/>
      <c r="VJT10" s="298"/>
      <c r="VJU10" s="298"/>
      <c r="VJV10" s="298"/>
      <c r="VJW10" s="298"/>
      <c r="VJX10" s="297"/>
      <c r="VJY10" s="182"/>
      <c r="VJZ10" s="182"/>
      <c r="VKA10" s="297"/>
      <c r="VKB10" s="298"/>
      <c r="VKC10" s="298"/>
      <c r="VKD10" s="298"/>
      <c r="VKE10" s="298"/>
      <c r="VKF10" s="297"/>
      <c r="VKG10" s="182"/>
      <c r="VKH10" s="182"/>
      <c r="VKI10" s="297"/>
      <c r="VKJ10" s="298"/>
      <c r="VKK10" s="298"/>
      <c r="VKL10" s="298"/>
      <c r="VKM10" s="298"/>
      <c r="VKN10" s="297"/>
      <c r="VKO10" s="182"/>
      <c r="VKP10" s="182"/>
      <c r="VKQ10" s="297"/>
      <c r="VKR10" s="298"/>
      <c r="VKS10" s="298"/>
      <c r="VKT10" s="298"/>
      <c r="VKU10" s="298"/>
      <c r="VKV10" s="297"/>
      <c r="VKW10" s="182"/>
      <c r="VKX10" s="182"/>
      <c r="VKY10" s="297"/>
      <c r="VKZ10" s="298"/>
      <c r="VLA10" s="298"/>
      <c r="VLB10" s="298"/>
      <c r="VLC10" s="298"/>
      <c r="VLD10" s="297"/>
      <c r="VLE10" s="182"/>
      <c r="VLF10" s="182"/>
      <c r="VLG10" s="297"/>
      <c r="VLH10" s="298"/>
      <c r="VLI10" s="298"/>
      <c r="VLJ10" s="298"/>
      <c r="VLK10" s="298"/>
      <c r="VLL10" s="297"/>
      <c r="VLM10" s="182"/>
      <c r="VLN10" s="182"/>
      <c r="VLO10" s="297"/>
      <c r="VLP10" s="298"/>
      <c r="VLQ10" s="298"/>
      <c r="VLR10" s="298"/>
      <c r="VLS10" s="298"/>
      <c r="VLT10" s="297"/>
      <c r="VLU10" s="182"/>
      <c r="VLV10" s="182"/>
      <c r="VLW10" s="297"/>
      <c r="VLX10" s="298"/>
      <c r="VLY10" s="298"/>
      <c r="VLZ10" s="298"/>
      <c r="VMA10" s="298"/>
      <c r="VMB10" s="297"/>
      <c r="VMC10" s="182"/>
      <c r="VMD10" s="182"/>
      <c r="VME10" s="297"/>
      <c r="VMF10" s="298"/>
      <c r="VMG10" s="298"/>
      <c r="VMH10" s="298"/>
      <c r="VMI10" s="298"/>
      <c r="VMJ10" s="297"/>
      <c r="VMK10" s="182"/>
      <c r="VML10" s="182"/>
      <c r="VMM10" s="297"/>
      <c r="VMN10" s="298"/>
      <c r="VMO10" s="298"/>
      <c r="VMP10" s="298"/>
      <c r="VMQ10" s="298"/>
      <c r="VMR10" s="297"/>
      <c r="VMS10" s="182"/>
      <c r="VMT10" s="182"/>
      <c r="VMU10" s="297"/>
      <c r="VMV10" s="298"/>
      <c r="VMW10" s="298"/>
      <c r="VMX10" s="298"/>
      <c r="VMY10" s="298"/>
      <c r="VMZ10" s="297"/>
      <c r="VNA10" s="182"/>
      <c r="VNB10" s="182"/>
      <c r="VNC10" s="297"/>
      <c r="VND10" s="298"/>
      <c r="VNE10" s="298"/>
      <c r="VNF10" s="298"/>
      <c r="VNG10" s="298"/>
      <c r="VNH10" s="297"/>
      <c r="VNI10" s="182"/>
      <c r="VNJ10" s="182"/>
      <c r="VNK10" s="297"/>
      <c r="VNL10" s="298"/>
      <c r="VNM10" s="298"/>
      <c r="VNN10" s="298"/>
      <c r="VNO10" s="298"/>
      <c r="VNP10" s="297"/>
      <c r="VNQ10" s="182"/>
      <c r="VNR10" s="182"/>
      <c r="VNS10" s="297"/>
      <c r="VNT10" s="298"/>
      <c r="VNU10" s="298"/>
      <c r="VNV10" s="298"/>
      <c r="VNW10" s="298"/>
      <c r="VNX10" s="297"/>
      <c r="VNY10" s="182"/>
      <c r="VNZ10" s="182"/>
      <c r="VOA10" s="297"/>
      <c r="VOB10" s="298"/>
      <c r="VOC10" s="298"/>
      <c r="VOD10" s="298"/>
      <c r="VOE10" s="298"/>
      <c r="VOF10" s="297"/>
      <c r="VOG10" s="182"/>
      <c r="VOH10" s="182"/>
      <c r="VOI10" s="297"/>
      <c r="VOJ10" s="298"/>
      <c r="VOK10" s="298"/>
      <c r="VOL10" s="298"/>
      <c r="VOM10" s="298"/>
      <c r="VON10" s="297"/>
      <c r="VOO10" s="182"/>
      <c r="VOP10" s="182"/>
      <c r="VOQ10" s="297"/>
      <c r="VOR10" s="298"/>
      <c r="VOS10" s="298"/>
      <c r="VOT10" s="298"/>
      <c r="VOU10" s="298"/>
      <c r="VOV10" s="297"/>
      <c r="VOW10" s="182"/>
      <c r="VOX10" s="182"/>
      <c r="VOY10" s="297"/>
      <c r="VOZ10" s="298"/>
      <c r="VPA10" s="298"/>
      <c r="VPB10" s="298"/>
      <c r="VPC10" s="298"/>
      <c r="VPD10" s="297"/>
      <c r="VPE10" s="182"/>
      <c r="VPF10" s="182"/>
      <c r="VPG10" s="297"/>
      <c r="VPH10" s="298"/>
      <c r="VPI10" s="298"/>
      <c r="VPJ10" s="298"/>
      <c r="VPK10" s="298"/>
      <c r="VPL10" s="297"/>
      <c r="VPM10" s="182"/>
      <c r="VPN10" s="182"/>
      <c r="VPO10" s="297"/>
      <c r="VPP10" s="298"/>
      <c r="VPQ10" s="298"/>
      <c r="VPR10" s="298"/>
      <c r="VPS10" s="298"/>
      <c r="VPT10" s="297"/>
      <c r="VPU10" s="182"/>
      <c r="VPV10" s="182"/>
      <c r="VPW10" s="297"/>
      <c r="VPX10" s="298"/>
      <c r="VPY10" s="298"/>
      <c r="VPZ10" s="298"/>
      <c r="VQA10" s="298"/>
      <c r="VQB10" s="297"/>
      <c r="VQC10" s="182"/>
      <c r="VQD10" s="182"/>
      <c r="VQE10" s="297"/>
      <c r="VQF10" s="298"/>
      <c r="VQG10" s="298"/>
      <c r="VQH10" s="298"/>
      <c r="VQI10" s="298"/>
      <c r="VQJ10" s="297"/>
      <c r="VQK10" s="182"/>
      <c r="VQL10" s="182"/>
      <c r="VQM10" s="297"/>
      <c r="VQN10" s="298"/>
      <c r="VQO10" s="298"/>
      <c r="VQP10" s="298"/>
      <c r="VQQ10" s="298"/>
      <c r="VQR10" s="297"/>
      <c r="VQS10" s="182"/>
      <c r="VQT10" s="182"/>
      <c r="VQU10" s="297"/>
      <c r="VQV10" s="298"/>
      <c r="VQW10" s="298"/>
      <c r="VQX10" s="298"/>
      <c r="VQY10" s="298"/>
      <c r="VQZ10" s="297"/>
      <c r="VRA10" s="182"/>
      <c r="VRB10" s="182"/>
      <c r="VRC10" s="297"/>
      <c r="VRD10" s="298"/>
      <c r="VRE10" s="298"/>
      <c r="VRF10" s="298"/>
      <c r="VRG10" s="298"/>
      <c r="VRH10" s="297"/>
      <c r="VRI10" s="182"/>
      <c r="VRJ10" s="182"/>
      <c r="VRK10" s="297"/>
      <c r="VRL10" s="298"/>
      <c r="VRM10" s="298"/>
      <c r="VRN10" s="298"/>
      <c r="VRO10" s="298"/>
      <c r="VRP10" s="297"/>
      <c r="VRQ10" s="182"/>
      <c r="VRR10" s="182"/>
      <c r="VRS10" s="297"/>
      <c r="VRT10" s="298"/>
      <c r="VRU10" s="298"/>
      <c r="VRV10" s="298"/>
      <c r="VRW10" s="298"/>
      <c r="VRX10" s="297"/>
      <c r="VRY10" s="182"/>
      <c r="VRZ10" s="182"/>
      <c r="VSA10" s="297"/>
      <c r="VSB10" s="298"/>
      <c r="VSC10" s="298"/>
      <c r="VSD10" s="298"/>
      <c r="VSE10" s="298"/>
      <c r="VSF10" s="297"/>
      <c r="VSG10" s="182"/>
      <c r="VSH10" s="182"/>
      <c r="VSI10" s="297"/>
      <c r="VSJ10" s="298"/>
      <c r="VSK10" s="298"/>
      <c r="VSL10" s="298"/>
      <c r="VSM10" s="298"/>
      <c r="VSN10" s="297"/>
      <c r="VSO10" s="182"/>
      <c r="VSP10" s="182"/>
      <c r="VSQ10" s="297"/>
      <c r="VSR10" s="298"/>
      <c r="VSS10" s="298"/>
      <c r="VST10" s="298"/>
      <c r="VSU10" s="298"/>
      <c r="VSV10" s="297"/>
      <c r="VSW10" s="182"/>
      <c r="VSX10" s="182"/>
      <c r="VSY10" s="297"/>
      <c r="VSZ10" s="298"/>
      <c r="VTA10" s="298"/>
      <c r="VTB10" s="298"/>
      <c r="VTC10" s="298"/>
      <c r="VTD10" s="297"/>
      <c r="VTE10" s="182"/>
      <c r="VTF10" s="182"/>
      <c r="VTG10" s="297"/>
      <c r="VTH10" s="298"/>
      <c r="VTI10" s="298"/>
      <c r="VTJ10" s="298"/>
      <c r="VTK10" s="298"/>
      <c r="VTL10" s="297"/>
      <c r="VTM10" s="182"/>
      <c r="VTN10" s="182"/>
      <c r="VTO10" s="297"/>
      <c r="VTP10" s="298"/>
      <c r="VTQ10" s="298"/>
      <c r="VTR10" s="298"/>
      <c r="VTS10" s="298"/>
      <c r="VTT10" s="297"/>
      <c r="VTU10" s="182"/>
      <c r="VTV10" s="182"/>
      <c r="VTW10" s="297"/>
      <c r="VTX10" s="298"/>
      <c r="VTY10" s="298"/>
      <c r="VTZ10" s="298"/>
      <c r="VUA10" s="298"/>
      <c r="VUB10" s="297"/>
      <c r="VUC10" s="182"/>
      <c r="VUD10" s="182"/>
      <c r="VUE10" s="297"/>
      <c r="VUF10" s="298"/>
      <c r="VUG10" s="298"/>
      <c r="VUH10" s="298"/>
      <c r="VUI10" s="298"/>
      <c r="VUJ10" s="297"/>
      <c r="VUK10" s="182"/>
      <c r="VUL10" s="182"/>
      <c r="VUM10" s="297"/>
      <c r="VUN10" s="298"/>
      <c r="VUO10" s="298"/>
      <c r="VUP10" s="298"/>
      <c r="VUQ10" s="298"/>
      <c r="VUR10" s="297"/>
      <c r="VUS10" s="182"/>
      <c r="VUT10" s="182"/>
      <c r="VUU10" s="297"/>
      <c r="VUV10" s="298"/>
      <c r="VUW10" s="298"/>
      <c r="VUX10" s="298"/>
      <c r="VUY10" s="298"/>
      <c r="VUZ10" s="297"/>
      <c r="VVA10" s="182"/>
      <c r="VVB10" s="182"/>
      <c r="VVC10" s="297"/>
      <c r="VVD10" s="298"/>
      <c r="VVE10" s="298"/>
      <c r="VVF10" s="298"/>
      <c r="VVG10" s="298"/>
      <c r="VVH10" s="297"/>
      <c r="VVI10" s="182"/>
      <c r="VVJ10" s="182"/>
      <c r="VVK10" s="297"/>
      <c r="VVL10" s="298"/>
      <c r="VVM10" s="298"/>
      <c r="VVN10" s="298"/>
      <c r="VVO10" s="298"/>
      <c r="VVP10" s="297"/>
      <c r="VVQ10" s="182"/>
      <c r="VVR10" s="182"/>
      <c r="VVS10" s="297"/>
      <c r="VVT10" s="298"/>
      <c r="VVU10" s="298"/>
      <c r="VVV10" s="298"/>
      <c r="VVW10" s="298"/>
      <c r="VVX10" s="297"/>
      <c r="VVY10" s="182"/>
      <c r="VVZ10" s="182"/>
      <c r="VWA10" s="297"/>
      <c r="VWB10" s="298"/>
      <c r="VWC10" s="298"/>
      <c r="VWD10" s="298"/>
      <c r="VWE10" s="298"/>
      <c r="VWF10" s="297"/>
      <c r="VWG10" s="182"/>
      <c r="VWH10" s="182"/>
      <c r="VWI10" s="297"/>
      <c r="VWJ10" s="298"/>
      <c r="VWK10" s="298"/>
      <c r="VWL10" s="298"/>
      <c r="VWM10" s="298"/>
      <c r="VWN10" s="297"/>
      <c r="VWO10" s="182"/>
      <c r="VWP10" s="182"/>
      <c r="VWQ10" s="297"/>
      <c r="VWR10" s="298"/>
      <c r="VWS10" s="298"/>
      <c r="VWT10" s="298"/>
      <c r="VWU10" s="298"/>
      <c r="VWV10" s="297"/>
      <c r="VWW10" s="182"/>
      <c r="VWX10" s="182"/>
      <c r="VWY10" s="297"/>
      <c r="VWZ10" s="298"/>
      <c r="VXA10" s="298"/>
      <c r="VXB10" s="298"/>
      <c r="VXC10" s="298"/>
      <c r="VXD10" s="297"/>
      <c r="VXE10" s="182"/>
      <c r="VXF10" s="182"/>
      <c r="VXG10" s="297"/>
      <c r="VXH10" s="298"/>
      <c r="VXI10" s="298"/>
      <c r="VXJ10" s="298"/>
      <c r="VXK10" s="298"/>
      <c r="VXL10" s="297"/>
      <c r="VXM10" s="182"/>
      <c r="VXN10" s="182"/>
      <c r="VXO10" s="297"/>
      <c r="VXP10" s="298"/>
      <c r="VXQ10" s="298"/>
      <c r="VXR10" s="298"/>
      <c r="VXS10" s="298"/>
      <c r="VXT10" s="297"/>
      <c r="VXU10" s="182"/>
      <c r="VXV10" s="182"/>
      <c r="VXW10" s="297"/>
      <c r="VXX10" s="298"/>
      <c r="VXY10" s="298"/>
      <c r="VXZ10" s="298"/>
      <c r="VYA10" s="298"/>
      <c r="VYB10" s="297"/>
      <c r="VYC10" s="182"/>
      <c r="VYD10" s="182"/>
      <c r="VYE10" s="297"/>
      <c r="VYF10" s="298"/>
      <c r="VYG10" s="298"/>
      <c r="VYH10" s="298"/>
      <c r="VYI10" s="298"/>
      <c r="VYJ10" s="297"/>
      <c r="VYK10" s="182"/>
      <c r="VYL10" s="182"/>
      <c r="VYM10" s="297"/>
      <c r="VYN10" s="298"/>
      <c r="VYO10" s="298"/>
      <c r="VYP10" s="298"/>
      <c r="VYQ10" s="298"/>
      <c r="VYR10" s="297"/>
      <c r="VYS10" s="182"/>
      <c r="VYT10" s="182"/>
      <c r="VYU10" s="297"/>
      <c r="VYV10" s="298"/>
      <c r="VYW10" s="298"/>
      <c r="VYX10" s="298"/>
      <c r="VYY10" s="298"/>
      <c r="VYZ10" s="297"/>
      <c r="VZA10" s="182"/>
      <c r="VZB10" s="182"/>
      <c r="VZC10" s="297"/>
      <c r="VZD10" s="298"/>
      <c r="VZE10" s="298"/>
      <c r="VZF10" s="298"/>
      <c r="VZG10" s="298"/>
      <c r="VZH10" s="297"/>
      <c r="VZI10" s="182"/>
      <c r="VZJ10" s="182"/>
      <c r="VZK10" s="297"/>
      <c r="VZL10" s="298"/>
      <c r="VZM10" s="298"/>
      <c r="VZN10" s="298"/>
      <c r="VZO10" s="298"/>
      <c r="VZP10" s="297"/>
      <c r="VZQ10" s="182"/>
      <c r="VZR10" s="182"/>
      <c r="VZS10" s="297"/>
      <c r="VZT10" s="298"/>
      <c r="VZU10" s="298"/>
      <c r="VZV10" s="298"/>
      <c r="VZW10" s="298"/>
      <c r="VZX10" s="297"/>
      <c r="VZY10" s="182"/>
      <c r="VZZ10" s="182"/>
      <c r="WAA10" s="297"/>
      <c r="WAB10" s="298"/>
      <c r="WAC10" s="298"/>
      <c r="WAD10" s="298"/>
      <c r="WAE10" s="298"/>
      <c r="WAF10" s="297"/>
      <c r="WAG10" s="182"/>
      <c r="WAH10" s="182"/>
      <c r="WAI10" s="297"/>
      <c r="WAJ10" s="298"/>
      <c r="WAK10" s="298"/>
      <c r="WAL10" s="298"/>
      <c r="WAM10" s="298"/>
      <c r="WAN10" s="297"/>
      <c r="WAO10" s="182"/>
      <c r="WAP10" s="182"/>
      <c r="WAQ10" s="297"/>
      <c r="WAR10" s="298"/>
      <c r="WAS10" s="298"/>
      <c r="WAT10" s="298"/>
      <c r="WAU10" s="298"/>
      <c r="WAV10" s="297"/>
      <c r="WAW10" s="182"/>
      <c r="WAX10" s="182"/>
      <c r="WAY10" s="297"/>
      <c r="WAZ10" s="298"/>
      <c r="WBA10" s="298"/>
      <c r="WBB10" s="298"/>
      <c r="WBC10" s="298"/>
      <c r="WBD10" s="297"/>
      <c r="WBE10" s="182"/>
      <c r="WBF10" s="182"/>
      <c r="WBG10" s="297"/>
      <c r="WBH10" s="298"/>
      <c r="WBI10" s="298"/>
      <c r="WBJ10" s="298"/>
      <c r="WBK10" s="298"/>
      <c r="WBL10" s="297"/>
      <c r="WBM10" s="182"/>
      <c r="WBN10" s="182"/>
      <c r="WBO10" s="297"/>
      <c r="WBP10" s="298"/>
      <c r="WBQ10" s="298"/>
      <c r="WBR10" s="298"/>
      <c r="WBS10" s="298"/>
      <c r="WBT10" s="297"/>
      <c r="WBU10" s="182"/>
      <c r="WBV10" s="182"/>
      <c r="WBW10" s="297"/>
      <c r="WBX10" s="298"/>
      <c r="WBY10" s="298"/>
      <c r="WBZ10" s="298"/>
      <c r="WCA10" s="298"/>
      <c r="WCB10" s="297"/>
      <c r="WCC10" s="182"/>
      <c r="WCD10" s="182"/>
      <c r="WCE10" s="297"/>
      <c r="WCF10" s="298"/>
      <c r="WCG10" s="298"/>
      <c r="WCH10" s="298"/>
      <c r="WCI10" s="298"/>
      <c r="WCJ10" s="297"/>
      <c r="WCK10" s="182"/>
      <c r="WCL10" s="182"/>
      <c r="WCM10" s="297"/>
      <c r="WCN10" s="298"/>
      <c r="WCO10" s="298"/>
      <c r="WCP10" s="298"/>
      <c r="WCQ10" s="298"/>
      <c r="WCR10" s="297"/>
      <c r="WCS10" s="182"/>
      <c r="WCT10" s="182"/>
      <c r="WCU10" s="297"/>
      <c r="WCV10" s="298"/>
      <c r="WCW10" s="298"/>
      <c r="WCX10" s="298"/>
      <c r="WCY10" s="298"/>
      <c r="WCZ10" s="297"/>
      <c r="WDA10" s="182"/>
      <c r="WDB10" s="182"/>
      <c r="WDC10" s="297"/>
      <c r="WDD10" s="298"/>
      <c r="WDE10" s="298"/>
      <c r="WDF10" s="298"/>
      <c r="WDG10" s="298"/>
      <c r="WDH10" s="297"/>
      <c r="WDI10" s="182"/>
      <c r="WDJ10" s="182"/>
      <c r="WDK10" s="297"/>
      <c r="WDL10" s="298"/>
      <c r="WDM10" s="298"/>
      <c r="WDN10" s="298"/>
      <c r="WDO10" s="298"/>
      <c r="WDP10" s="297"/>
      <c r="WDQ10" s="182"/>
      <c r="WDR10" s="182"/>
      <c r="WDS10" s="297"/>
      <c r="WDT10" s="298"/>
      <c r="WDU10" s="298"/>
      <c r="WDV10" s="298"/>
      <c r="WDW10" s="298"/>
      <c r="WDX10" s="297"/>
      <c r="WDY10" s="182"/>
      <c r="WDZ10" s="182"/>
      <c r="WEA10" s="297"/>
      <c r="WEB10" s="298"/>
      <c r="WEC10" s="298"/>
      <c r="WED10" s="298"/>
      <c r="WEE10" s="298"/>
      <c r="WEF10" s="297"/>
      <c r="WEG10" s="182"/>
      <c r="WEH10" s="182"/>
      <c r="WEI10" s="297"/>
      <c r="WEJ10" s="298"/>
      <c r="WEK10" s="298"/>
      <c r="WEL10" s="298"/>
      <c r="WEM10" s="298"/>
      <c r="WEN10" s="297"/>
      <c r="WEO10" s="182"/>
      <c r="WEP10" s="182"/>
      <c r="WEQ10" s="297"/>
      <c r="WER10" s="298"/>
      <c r="WES10" s="298"/>
      <c r="WET10" s="298"/>
      <c r="WEU10" s="298"/>
      <c r="WEV10" s="297"/>
      <c r="WEW10" s="182"/>
      <c r="WEX10" s="182"/>
      <c r="WEY10" s="297"/>
      <c r="WEZ10" s="298"/>
      <c r="WFA10" s="298"/>
      <c r="WFB10" s="298"/>
      <c r="WFC10" s="298"/>
      <c r="WFD10" s="297"/>
      <c r="WFE10" s="182"/>
      <c r="WFF10" s="182"/>
      <c r="WFG10" s="297"/>
      <c r="WFH10" s="298"/>
      <c r="WFI10" s="298"/>
      <c r="WFJ10" s="298"/>
      <c r="WFK10" s="298"/>
      <c r="WFL10" s="297"/>
      <c r="WFM10" s="182"/>
      <c r="WFN10" s="182"/>
      <c r="WFO10" s="297"/>
      <c r="WFP10" s="298"/>
      <c r="WFQ10" s="298"/>
      <c r="WFR10" s="298"/>
      <c r="WFS10" s="298"/>
      <c r="WFT10" s="297"/>
      <c r="WFU10" s="182"/>
      <c r="WFV10" s="182"/>
      <c r="WFW10" s="297"/>
      <c r="WFX10" s="298"/>
      <c r="WFY10" s="298"/>
      <c r="WFZ10" s="298"/>
      <c r="WGA10" s="298"/>
      <c r="WGB10" s="297"/>
      <c r="WGC10" s="182"/>
      <c r="WGD10" s="182"/>
      <c r="WGE10" s="297"/>
      <c r="WGF10" s="298"/>
      <c r="WGG10" s="298"/>
      <c r="WGH10" s="298"/>
      <c r="WGI10" s="298"/>
      <c r="WGJ10" s="297"/>
      <c r="WGK10" s="182"/>
      <c r="WGL10" s="182"/>
      <c r="WGM10" s="297"/>
      <c r="WGN10" s="298"/>
      <c r="WGO10" s="298"/>
      <c r="WGP10" s="298"/>
      <c r="WGQ10" s="298"/>
      <c r="WGR10" s="297"/>
      <c r="WGS10" s="182"/>
      <c r="WGT10" s="182"/>
      <c r="WGU10" s="297"/>
      <c r="WGV10" s="298"/>
      <c r="WGW10" s="298"/>
      <c r="WGX10" s="298"/>
      <c r="WGY10" s="298"/>
      <c r="WGZ10" s="297"/>
      <c r="WHA10" s="182"/>
      <c r="WHB10" s="182"/>
      <c r="WHC10" s="297"/>
      <c r="WHD10" s="298"/>
      <c r="WHE10" s="298"/>
      <c r="WHF10" s="298"/>
      <c r="WHG10" s="298"/>
      <c r="WHH10" s="297"/>
      <c r="WHI10" s="182"/>
      <c r="WHJ10" s="182"/>
      <c r="WHK10" s="297"/>
      <c r="WHL10" s="298"/>
      <c r="WHM10" s="298"/>
      <c r="WHN10" s="298"/>
      <c r="WHO10" s="298"/>
      <c r="WHP10" s="297"/>
      <c r="WHQ10" s="182"/>
      <c r="WHR10" s="182"/>
      <c r="WHS10" s="297"/>
      <c r="WHT10" s="298"/>
      <c r="WHU10" s="298"/>
      <c r="WHV10" s="298"/>
      <c r="WHW10" s="298"/>
      <c r="WHX10" s="297"/>
      <c r="WHY10" s="182"/>
      <c r="WHZ10" s="182"/>
      <c r="WIA10" s="297"/>
      <c r="WIB10" s="298"/>
      <c r="WIC10" s="298"/>
      <c r="WID10" s="298"/>
      <c r="WIE10" s="298"/>
      <c r="WIF10" s="297"/>
      <c r="WIG10" s="182"/>
      <c r="WIH10" s="182"/>
      <c r="WII10" s="297"/>
      <c r="WIJ10" s="298"/>
      <c r="WIK10" s="298"/>
      <c r="WIL10" s="298"/>
      <c r="WIM10" s="298"/>
      <c r="WIN10" s="297"/>
      <c r="WIO10" s="182"/>
      <c r="WIP10" s="182"/>
      <c r="WIQ10" s="297"/>
      <c r="WIR10" s="298"/>
      <c r="WIS10" s="298"/>
      <c r="WIT10" s="298"/>
      <c r="WIU10" s="298"/>
      <c r="WIV10" s="297"/>
      <c r="WIW10" s="182"/>
      <c r="WIX10" s="182"/>
      <c r="WIY10" s="297"/>
      <c r="WIZ10" s="298"/>
      <c r="WJA10" s="298"/>
      <c r="WJB10" s="298"/>
      <c r="WJC10" s="298"/>
      <c r="WJD10" s="297"/>
      <c r="WJE10" s="182"/>
      <c r="WJF10" s="182"/>
      <c r="WJG10" s="297"/>
      <c r="WJH10" s="298"/>
      <c r="WJI10" s="298"/>
      <c r="WJJ10" s="298"/>
      <c r="WJK10" s="298"/>
      <c r="WJL10" s="297"/>
      <c r="WJM10" s="182"/>
      <c r="WJN10" s="182"/>
      <c r="WJO10" s="297"/>
      <c r="WJP10" s="298"/>
      <c r="WJQ10" s="298"/>
      <c r="WJR10" s="298"/>
      <c r="WJS10" s="298"/>
      <c r="WJT10" s="297"/>
      <c r="WJU10" s="182"/>
      <c r="WJV10" s="182"/>
      <c r="WJW10" s="297"/>
      <c r="WJX10" s="298"/>
      <c r="WJY10" s="298"/>
      <c r="WJZ10" s="298"/>
      <c r="WKA10" s="298"/>
      <c r="WKB10" s="297"/>
      <c r="WKC10" s="182"/>
      <c r="WKD10" s="182"/>
      <c r="WKE10" s="297"/>
      <c r="WKF10" s="298"/>
      <c r="WKG10" s="298"/>
      <c r="WKH10" s="298"/>
      <c r="WKI10" s="298"/>
      <c r="WKJ10" s="297"/>
      <c r="WKK10" s="182"/>
      <c r="WKL10" s="182"/>
      <c r="WKM10" s="297"/>
      <c r="WKN10" s="298"/>
      <c r="WKO10" s="298"/>
      <c r="WKP10" s="298"/>
      <c r="WKQ10" s="298"/>
      <c r="WKR10" s="297"/>
      <c r="WKS10" s="182"/>
      <c r="WKT10" s="182"/>
      <c r="WKU10" s="297"/>
      <c r="WKV10" s="298"/>
      <c r="WKW10" s="298"/>
      <c r="WKX10" s="298"/>
      <c r="WKY10" s="298"/>
      <c r="WKZ10" s="297"/>
      <c r="WLA10" s="182"/>
      <c r="WLB10" s="182"/>
      <c r="WLC10" s="297"/>
      <c r="WLD10" s="298"/>
      <c r="WLE10" s="298"/>
      <c r="WLF10" s="298"/>
      <c r="WLG10" s="298"/>
      <c r="WLH10" s="297"/>
      <c r="WLI10" s="182"/>
      <c r="WLJ10" s="182"/>
      <c r="WLK10" s="297"/>
      <c r="WLL10" s="298"/>
      <c r="WLM10" s="298"/>
      <c r="WLN10" s="298"/>
      <c r="WLO10" s="298"/>
      <c r="WLP10" s="297"/>
      <c r="WLQ10" s="182"/>
      <c r="WLR10" s="182"/>
      <c r="WLS10" s="297"/>
      <c r="WLT10" s="298"/>
      <c r="WLU10" s="298"/>
      <c r="WLV10" s="298"/>
      <c r="WLW10" s="298"/>
      <c r="WLX10" s="297"/>
      <c r="WLY10" s="182"/>
      <c r="WLZ10" s="182"/>
      <c r="WMA10" s="297"/>
      <c r="WMB10" s="298"/>
      <c r="WMC10" s="298"/>
      <c r="WMD10" s="298"/>
      <c r="WME10" s="298"/>
      <c r="WMF10" s="297"/>
      <c r="WMG10" s="182"/>
      <c r="WMH10" s="182"/>
      <c r="WMI10" s="297"/>
      <c r="WMJ10" s="298"/>
      <c r="WMK10" s="298"/>
      <c r="WML10" s="298"/>
      <c r="WMM10" s="298"/>
      <c r="WMN10" s="297"/>
      <c r="WMO10" s="182"/>
      <c r="WMP10" s="182"/>
      <c r="WMQ10" s="297"/>
      <c r="WMR10" s="298"/>
      <c r="WMS10" s="298"/>
      <c r="WMT10" s="298"/>
      <c r="WMU10" s="298"/>
      <c r="WMV10" s="297"/>
      <c r="WMW10" s="182"/>
      <c r="WMX10" s="182"/>
      <c r="WMY10" s="297"/>
      <c r="WMZ10" s="298"/>
      <c r="WNA10" s="298"/>
      <c r="WNB10" s="298"/>
      <c r="WNC10" s="298"/>
      <c r="WND10" s="297"/>
      <c r="WNE10" s="182"/>
      <c r="WNF10" s="182"/>
      <c r="WNG10" s="297"/>
      <c r="WNH10" s="298"/>
      <c r="WNI10" s="298"/>
      <c r="WNJ10" s="298"/>
      <c r="WNK10" s="298"/>
      <c r="WNL10" s="297"/>
      <c r="WNM10" s="182"/>
      <c r="WNN10" s="182"/>
      <c r="WNO10" s="297"/>
      <c r="WNP10" s="298"/>
      <c r="WNQ10" s="298"/>
      <c r="WNR10" s="298"/>
      <c r="WNS10" s="298"/>
      <c r="WNT10" s="297"/>
      <c r="WNU10" s="182"/>
      <c r="WNV10" s="182"/>
      <c r="WNW10" s="297"/>
      <c r="WNX10" s="298"/>
      <c r="WNY10" s="298"/>
      <c r="WNZ10" s="298"/>
      <c r="WOA10" s="298"/>
      <c r="WOB10" s="297"/>
      <c r="WOC10" s="182"/>
      <c r="WOD10" s="182"/>
      <c r="WOE10" s="297"/>
      <c r="WOF10" s="298"/>
      <c r="WOG10" s="298"/>
      <c r="WOH10" s="298"/>
      <c r="WOI10" s="298"/>
      <c r="WOJ10" s="297"/>
      <c r="WOK10" s="182"/>
      <c r="WOL10" s="182"/>
      <c r="WOM10" s="297"/>
      <c r="WON10" s="298"/>
      <c r="WOO10" s="298"/>
      <c r="WOP10" s="298"/>
      <c r="WOQ10" s="298"/>
      <c r="WOR10" s="297"/>
      <c r="WOS10" s="182"/>
      <c r="WOT10" s="182"/>
      <c r="WOU10" s="297"/>
      <c r="WOV10" s="298"/>
      <c r="WOW10" s="298"/>
      <c r="WOX10" s="298"/>
      <c r="WOY10" s="298"/>
      <c r="WOZ10" s="297"/>
      <c r="WPA10" s="182"/>
      <c r="WPB10" s="182"/>
      <c r="WPC10" s="297"/>
      <c r="WPD10" s="298"/>
      <c r="WPE10" s="298"/>
      <c r="WPF10" s="298"/>
      <c r="WPG10" s="298"/>
      <c r="WPH10" s="297"/>
      <c r="WPI10" s="182"/>
      <c r="WPJ10" s="182"/>
      <c r="WPK10" s="297"/>
      <c r="WPL10" s="298"/>
      <c r="WPM10" s="298"/>
      <c r="WPN10" s="298"/>
      <c r="WPO10" s="298"/>
      <c r="WPP10" s="297"/>
      <c r="WPQ10" s="182"/>
      <c r="WPR10" s="182"/>
      <c r="WPS10" s="297"/>
      <c r="WPT10" s="298"/>
      <c r="WPU10" s="298"/>
      <c r="WPV10" s="298"/>
      <c r="WPW10" s="298"/>
      <c r="WPX10" s="297"/>
      <c r="WPY10" s="182"/>
      <c r="WPZ10" s="182"/>
      <c r="WQA10" s="297"/>
      <c r="WQB10" s="298"/>
      <c r="WQC10" s="298"/>
      <c r="WQD10" s="298"/>
      <c r="WQE10" s="298"/>
      <c r="WQF10" s="297"/>
      <c r="WQG10" s="182"/>
      <c r="WQH10" s="182"/>
      <c r="WQI10" s="297"/>
      <c r="WQJ10" s="298"/>
      <c r="WQK10" s="298"/>
      <c r="WQL10" s="298"/>
      <c r="WQM10" s="298"/>
      <c r="WQN10" s="297"/>
      <c r="WQO10" s="182"/>
      <c r="WQP10" s="182"/>
      <c r="WQQ10" s="297"/>
      <c r="WQR10" s="298"/>
      <c r="WQS10" s="298"/>
      <c r="WQT10" s="298"/>
      <c r="WQU10" s="298"/>
      <c r="WQV10" s="297"/>
      <c r="WQW10" s="182"/>
      <c r="WQX10" s="182"/>
      <c r="WQY10" s="297"/>
      <c r="WQZ10" s="298"/>
      <c r="WRA10" s="298"/>
      <c r="WRB10" s="298"/>
      <c r="WRC10" s="298"/>
      <c r="WRD10" s="297"/>
      <c r="WRE10" s="182"/>
      <c r="WRF10" s="182"/>
      <c r="WRG10" s="297"/>
      <c r="WRH10" s="298"/>
      <c r="WRI10" s="298"/>
      <c r="WRJ10" s="298"/>
      <c r="WRK10" s="298"/>
      <c r="WRL10" s="297"/>
      <c r="WRM10" s="182"/>
      <c r="WRN10" s="182"/>
      <c r="WRO10" s="297"/>
      <c r="WRP10" s="298"/>
      <c r="WRQ10" s="298"/>
      <c r="WRR10" s="298"/>
      <c r="WRS10" s="298"/>
      <c r="WRT10" s="297"/>
      <c r="WRU10" s="182"/>
      <c r="WRV10" s="182"/>
      <c r="WRW10" s="297"/>
      <c r="WRX10" s="298"/>
      <c r="WRY10" s="298"/>
      <c r="WRZ10" s="298"/>
      <c r="WSA10" s="298"/>
      <c r="WSB10" s="297"/>
      <c r="WSC10" s="182"/>
      <c r="WSD10" s="182"/>
      <c r="WSE10" s="297"/>
      <c r="WSF10" s="298"/>
      <c r="WSG10" s="298"/>
      <c r="WSH10" s="298"/>
      <c r="WSI10" s="298"/>
      <c r="WSJ10" s="297"/>
      <c r="WSK10" s="182"/>
      <c r="WSL10" s="182"/>
      <c r="WSM10" s="297"/>
      <c r="WSN10" s="298"/>
      <c r="WSO10" s="298"/>
      <c r="WSP10" s="298"/>
      <c r="WSQ10" s="298"/>
      <c r="WSR10" s="297"/>
      <c r="WSS10" s="182"/>
      <c r="WST10" s="182"/>
      <c r="WSU10" s="297"/>
      <c r="WSV10" s="298"/>
      <c r="WSW10" s="298"/>
      <c r="WSX10" s="298"/>
      <c r="WSY10" s="298"/>
      <c r="WSZ10" s="297"/>
      <c r="WTA10" s="182"/>
      <c r="WTB10" s="182"/>
      <c r="WTC10" s="297"/>
      <c r="WTD10" s="298"/>
      <c r="WTE10" s="298"/>
      <c r="WTF10" s="298"/>
      <c r="WTG10" s="298"/>
      <c r="WTH10" s="297"/>
      <c r="WTI10" s="182"/>
      <c r="WTJ10" s="182"/>
      <c r="WTK10" s="297"/>
      <c r="WTL10" s="298"/>
      <c r="WTM10" s="298"/>
      <c r="WTN10" s="298"/>
      <c r="WTO10" s="298"/>
      <c r="WTP10" s="297"/>
      <c r="WTQ10" s="182"/>
      <c r="WTR10" s="182"/>
      <c r="WTS10" s="297"/>
      <c r="WTT10" s="298"/>
      <c r="WTU10" s="298"/>
      <c r="WTV10" s="298"/>
      <c r="WTW10" s="298"/>
      <c r="WTX10" s="297"/>
      <c r="WTY10" s="182"/>
      <c r="WTZ10" s="182"/>
      <c r="WUA10" s="297"/>
      <c r="WUB10" s="298"/>
      <c r="WUC10" s="298"/>
      <c r="WUD10" s="298"/>
      <c r="WUE10" s="298"/>
      <c r="WUF10" s="297"/>
      <c r="WUG10" s="182"/>
      <c r="WUH10" s="182"/>
      <c r="WUI10" s="297"/>
      <c r="WUJ10" s="298"/>
      <c r="WUK10" s="298"/>
      <c r="WUL10" s="298"/>
      <c r="WUM10" s="298"/>
      <c r="WUN10" s="297"/>
      <c r="WUO10" s="182"/>
      <c r="WUP10" s="182"/>
      <c r="WUQ10" s="297"/>
      <c r="WUR10" s="298"/>
      <c r="WUS10" s="298"/>
      <c r="WUT10" s="298"/>
      <c r="WUU10" s="298"/>
      <c r="WUV10" s="297"/>
      <c r="WUW10" s="182"/>
      <c r="WUX10" s="182"/>
      <c r="WUY10" s="297"/>
      <c r="WUZ10" s="298"/>
      <c r="WVA10" s="298"/>
      <c r="WVB10" s="298"/>
      <c r="WVC10" s="298"/>
      <c r="WVD10" s="297"/>
      <c r="WVE10" s="182"/>
      <c r="WVF10" s="182"/>
      <c r="WVG10" s="297"/>
      <c r="WVH10" s="298"/>
      <c r="WVI10" s="298"/>
      <c r="WVJ10" s="298"/>
      <c r="WVK10" s="298"/>
      <c r="WVL10" s="297"/>
      <c r="WVM10" s="182"/>
      <c r="WVN10" s="182"/>
      <c r="WVO10" s="297"/>
      <c r="WVP10" s="298"/>
      <c r="WVQ10" s="298"/>
      <c r="WVR10" s="298"/>
      <c r="WVS10" s="298"/>
      <c r="WVT10" s="297"/>
      <c r="WVU10" s="182"/>
      <c r="WVV10" s="182"/>
      <c r="WVW10" s="297"/>
      <c r="WVX10" s="298"/>
      <c r="WVY10" s="298"/>
      <c r="WVZ10" s="298"/>
      <c r="WWA10" s="298"/>
      <c r="WWB10" s="297"/>
      <c r="WWC10" s="182"/>
      <c r="WWD10" s="182"/>
      <c r="WWE10" s="297"/>
      <c r="WWF10" s="298"/>
      <c r="WWG10" s="298"/>
      <c r="WWH10" s="298"/>
      <c r="WWI10" s="298"/>
      <c r="WWJ10" s="297"/>
      <c r="WWK10" s="182"/>
      <c r="WWL10" s="182"/>
      <c r="WWM10" s="297"/>
      <c r="WWN10" s="298"/>
      <c r="WWO10" s="298"/>
      <c r="WWP10" s="298"/>
      <c r="WWQ10" s="298"/>
      <c r="WWR10" s="297"/>
      <c r="WWS10" s="182"/>
      <c r="WWT10" s="182"/>
      <c r="WWU10" s="297"/>
      <c r="WWV10" s="298"/>
      <c r="WWW10" s="298"/>
      <c r="WWX10" s="298"/>
      <c r="WWY10" s="298"/>
      <c r="WWZ10" s="297"/>
      <c r="WXA10" s="182"/>
      <c r="WXB10" s="182"/>
      <c r="WXC10" s="297"/>
      <c r="WXD10" s="298"/>
      <c r="WXE10" s="298"/>
      <c r="WXF10" s="298"/>
      <c r="WXG10" s="298"/>
      <c r="WXH10" s="297"/>
      <c r="WXI10" s="182"/>
      <c r="WXJ10" s="182"/>
      <c r="WXK10" s="297"/>
      <c r="WXL10" s="298"/>
      <c r="WXM10" s="298"/>
      <c r="WXN10" s="298"/>
      <c r="WXO10" s="298"/>
      <c r="WXP10" s="297"/>
      <c r="WXQ10" s="182"/>
      <c r="WXR10" s="182"/>
      <c r="WXS10" s="297"/>
      <c r="WXT10" s="298"/>
      <c r="WXU10" s="298"/>
      <c r="WXV10" s="298"/>
      <c r="WXW10" s="298"/>
      <c r="WXX10" s="297"/>
      <c r="WXY10" s="182"/>
      <c r="WXZ10" s="182"/>
      <c r="WYA10" s="297"/>
      <c r="WYB10" s="298"/>
      <c r="WYC10" s="298"/>
      <c r="WYD10" s="298"/>
      <c r="WYE10" s="298"/>
      <c r="WYF10" s="297"/>
      <c r="WYG10" s="182"/>
      <c r="WYH10" s="182"/>
      <c r="WYI10" s="297"/>
      <c r="WYJ10" s="298"/>
      <c r="WYK10" s="298"/>
      <c r="WYL10" s="298"/>
      <c r="WYM10" s="298"/>
      <c r="WYN10" s="297"/>
      <c r="WYO10" s="182"/>
      <c r="WYP10" s="182"/>
      <c r="WYQ10" s="297"/>
      <c r="WYR10" s="298"/>
      <c r="WYS10" s="298"/>
      <c r="WYT10" s="298"/>
      <c r="WYU10" s="298"/>
      <c r="WYV10" s="297"/>
      <c r="WYW10" s="182"/>
      <c r="WYX10" s="182"/>
      <c r="WYY10" s="297"/>
      <c r="WYZ10" s="298"/>
      <c r="WZA10" s="298"/>
      <c r="WZB10" s="298"/>
      <c r="WZC10" s="298"/>
      <c r="WZD10" s="297"/>
      <c r="WZE10" s="182"/>
      <c r="WZF10" s="182"/>
      <c r="WZG10" s="297"/>
      <c r="WZH10" s="298"/>
      <c r="WZI10" s="298"/>
      <c r="WZJ10" s="298"/>
      <c r="WZK10" s="298"/>
      <c r="WZL10" s="297"/>
      <c r="WZM10" s="182"/>
      <c r="WZN10" s="182"/>
      <c r="WZO10" s="297"/>
      <c r="WZP10" s="298"/>
      <c r="WZQ10" s="298"/>
      <c r="WZR10" s="298"/>
      <c r="WZS10" s="298"/>
      <c r="WZT10" s="297"/>
      <c r="WZU10" s="182"/>
      <c r="WZV10" s="182"/>
      <c r="WZW10" s="297"/>
      <c r="WZX10" s="298"/>
      <c r="WZY10" s="298"/>
      <c r="WZZ10" s="298"/>
      <c r="XAA10" s="298"/>
      <c r="XAB10" s="297"/>
      <c r="XAC10" s="182"/>
      <c r="XAD10" s="182"/>
      <c r="XAE10" s="297"/>
      <c r="XAF10" s="298"/>
      <c r="XAG10" s="298"/>
      <c r="XAH10" s="298"/>
      <c r="XAI10" s="298"/>
      <c r="XAJ10" s="297"/>
      <c r="XAK10" s="182"/>
      <c r="XAL10" s="182"/>
      <c r="XAM10" s="297"/>
      <c r="XAN10" s="298"/>
      <c r="XAO10" s="298"/>
      <c r="XAP10" s="298"/>
      <c r="XAQ10" s="298"/>
      <c r="XAR10" s="297"/>
      <c r="XAS10" s="182"/>
      <c r="XAT10" s="182"/>
      <c r="XAU10" s="297"/>
      <c r="XAV10" s="298"/>
      <c r="XAW10" s="298"/>
      <c r="XAX10" s="298"/>
      <c r="XAY10" s="298"/>
      <c r="XAZ10" s="297"/>
      <c r="XBA10" s="182"/>
      <c r="XBB10" s="182"/>
      <c r="XBC10" s="297"/>
      <c r="XBD10" s="298"/>
      <c r="XBE10" s="298"/>
      <c r="XBF10" s="298"/>
      <c r="XBG10" s="298"/>
      <c r="XBH10" s="297"/>
      <c r="XBI10" s="182"/>
      <c r="XBJ10" s="182"/>
      <c r="XBK10" s="297"/>
      <c r="XBL10" s="298"/>
      <c r="XBM10" s="298"/>
      <c r="XBN10" s="298"/>
      <c r="XBO10" s="298"/>
      <c r="XBP10" s="297"/>
      <c r="XBQ10" s="182"/>
      <c r="XBR10" s="182"/>
      <c r="XBS10" s="297"/>
      <c r="XBT10" s="298"/>
      <c r="XBU10" s="298"/>
      <c r="XBV10" s="298"/>
      <c r="XBW10" s="298"/>
      <c r="XBX10" s="297"/>
      <c r="XBY10" s="182"/>
      <c r="XBZ10" s="182"/>
      <c r="XCA10" s="297"/>
      <c r="XCB10" s="298"/>
      <c r="XCC10" s="298"/>
      <c r="XCD10" s="298"/>
      <c r="XCE10" s="298"/>
      <c r="XCF10" s="297"/>
      <c r="XCG10" s="182"/>
      <c r="XCH10" s="182"/>
      <c r="XCI10" s="297"/>
      <c r="XCJ10" s="298"/>
      <c r="XCK10" s="298"/>
      <c r="XCL10" s="298"/>
      <c r="XCM10" s="298"/>
      <c r="XCN10" s="297"/>
      <c r="XCO10" s="182"/>
      <c r="XCP10" s="182"/>
      <c r="XCQ10" s="297"/>
      <c r="XCR10" s="298"/>
      <c r="XCS10" s="298"/>
      <c r="XCT10" s="298"/>
      <c r="XCU10" s="298"/>
      <c r="XCV10" s="297"/>
      <c r="XCW10" s="182"/>
      <c r="XCX10" s="182"/>
      <c r="XCY10" s="297"/>
      <c r="XCZ10" s="298"/>
      <c r="XDA10" s="298"/>
      <c r="XDB10" s="298"/>
      <c r="XDC10" s="298"/>
      <c r="XDD10" s="297"/>
      <c r="XDE10" s="182"/>
      <c r="XDF10" s="182"/>
      <c r="XDG10" s="297"/>
      <c r="XDH10" s="298"/>
      <c r="XDI10" s="298"/>
      <c r="XDJ10" s="298"/>
      <c r="XDK10" s="298"/>
      <c r="XDL10" s="297"/>
      <c r="XDM10" s="182"/>
      <c r="XDN10" s="182"/>
      <c r="XDO10" s="297"/>
      <c r="XDP10" s="298"/>
      <c r="XDQ10" s="298"/>
      <c r="XDR10" s="298"/>
      <c r="XDS10" s="298"/>
      <c r="XDT10" s="297"/>
      <c r="XDU10" s="182"/>
      <c r="XDV10" s="182"/>
      <c r="XDW10" s="297"/>
      <c r="XDX10" s="298"/>
      <c r="XDY10" s="298"/>
      <c r="XDZ10" s="298"/>
      <c r="XEA10" s="298"/>
      <c r="XEB10" s="297"/>
      <c r="XEC10" s="182"/>
      <c r="XED10" s="182"/>
      <c r="XEE10" s="297"/>
      <c r="XEF10" s="298"/>
      <c r="XEG10" s="298"/>
      <c r="XEH10" s="298"/>
      <c r="XEI10" s="298"/>
      <c r="XEJ10" s="297"/>
      <c r="XEK10" s="182"/>
      <c r="XEL10" s="182"/>
      <c r="XEM10" s="297"/>
      <c r="XEN10" s="298"/>
      <c r="XEO10" s="298"/>
      <c r="XEP10" s="298"/>
      <c r="XEQ10" s="298"/>
      <c r="XER10" s="297"/>
      <c r="XES10" s="182"/>
      <c r="XET10" s="182"/>
      <c r="XEU10" s="297"/>
      <c r="XEV10" s="298"/>
      <c r="XEW10" s="298"/>
      <c r="XEX10" s="298"/>
      <c r="XEY10" s="298"/>
      <c r="XEZ10" s="297"/>
      <c r="XFA10" s="182"/>
      <c r="XFB10" s="182"/>
    </row>
    <row r="11" spans="1:16382" s="164" customFormat="1" ht="21.75" customHeight="1" x14ac:dyDescent="0.3">
      <c r="A11" s="296"/>
      <c r="B11" s="544" t="s">
        <v>1434</v>
      </c>
      <c r="C11" s="544"/>
      <c r="D11" s="544"/>
      <c r="E11" s="544"/>
      <c r="F11" s="297" t="s">
        <v>30</v>
      </c>
      <c r="G11" s="182">
        <v>7</v>
      </c>
    </row>
    <row r="12" spans="1:16382" s="225" customFormat="1" ht="20.100000000000001" customHeight="1" x14ac:dyDescent="0.3">
      <c r="A12" s="276" t="s">
        <v>1435</v>
      </c>
      <c r="B12" s="474" t="s">
        <v>1436</v>
      </c>
      <c r="C12" s="474"/>
      <c r="D12" s="474"/>
      <c r="E12" s="474"/>
      <c r="F12" s="106"/>
      <c r="G12" s="170" t="s">
        <v>233</v>
      </c>
    </row>
    <row r="13" spans="1:16382" s="164" customFormat="1" ht="28.2" customHeight="1" x14ac:dyDescent="0.3">
      <c r="A13" s="296"/>
      <c r="B13" s="544" t="s">
        <v>1437</v>
      </c>
      <c r="C13" s="544"/>
      <c r="D13" s="544"/>
      <c r="E13" s="544"/>
      <c r="F13" s="297" t="s">
        <v>186</v>
      </c>
      <c r="G13" s="204">
        <v>45</v>
      </c>
    </row>
    <row r="14" spans="1:16382" s="225" customFormat="1" ht="27.75" customHeight="1" x14ac:dyDescent="0.3">
      <c r="A14" s="169" t="s">
        <v>1226</v>
      </c>
      <c r="B14" s="474" t="s">
        <v>1438</v>
      </c>
      <c r="C14" s="474"/>
      <c r="D14" s="474"/>
      <c r="E14" s="474"/>
      <c r="F14" s="106"/>
      <c r="G14" s="170" t="s">
        <v>233</v>
      </c>
    </row>
    <row r="15" spans="1:16382" s="164" customFormat="1" ht="36.75" customHeight="1" x14ac:dyDescent="0.25">
      <c r="A15" s="279"/>
      <c r="B15" s="299" t="s">
        <v>1439</v>
      </c>
      <c r="C15" s="280"/>
      <c r="D15" s="280"/>
      <c r="E15" s="280"/>
      <c r="F15" s="204" t="s">
        <v>186</v>
      </c>
      <c r="G15" s="204">
        <v>56</v>
      </c>
    </row>
    <row r="16" spans="1:16382" ht="20.100000000000001" customHeight="1" x14ac:dyDescent="0.25">
      <c r="A16" s="288"/>
    </row>
    <row r="17" spans="1:1" ht="20.100000000000001" customHeight="1" x14ac:dyDescent="0.25">
      <c r="A17" s="288"/>
    </row>
  </sheetData>
  <mergeCells count="3547">
    <mergeCell ref="B11:E11"/>
    <mergeCell ref="B12:E12"/>
    <mergeCell ref="B13:E13"/>
    <mergeCell ref="B14:E14"/>
    <mergeCell ref="XDH9:XDK9"/>
    <mergeCell ref="XDP9:XDS9"/>
    <mergeCell ref="XDX9:XEA9"/>
    <mergeCell ref="XEF9:XEI9"/>
    <mergeCell ref="XEN9:XEQ9"/>
    <mergeCell ref="XEV9:XEY9"/>
    <mergeCell ref="XBL9:XBO9"/>
    <mergeCell ref="XBT9:XBW9"/>
    <mergeCell ref="XCB9:XCE9"/>
    <mergeCell ref="XCJ9:XCM9"/>
    <mergeCell ref="XCR9:XCU9"/>
    <mergeCell ref="XCZ9:XDC9"/>
    <mergeCell ref="WZP9:WZS9"/>
    <mergeCell ref="WZX9:XAA9"/>
    <mergeCell ref="XAF9:XAI9"/>
    <mergeCell ref="XAN9:XAQ9"/>
    <mergeCell ref="XAV9:XAY9"/>
    <mergeCell ref="XBD9:XBG9"/>
    <mergeCell ref="WXT9:WXW9"/>
    <mergeCell ref="WYB9:WYE9"/>
    <mergeCell ref="WYJ9:WYM9"/>
    <mergeCell ref="WYR9:WYU9"/>
    <mergeCell ref="WYZ9:WZC9"/>
    <mergeCell ref="WZH9:WZK9"/>
    <mergeCell ref="WVX9:WWA9"/>
    <mergeCell ref="WWF9:WWI9"/>
    <mergeCell ref="WWN9:WWQ9"/>
    <mergeCell ref="WWV9:WWY9"/>
    <mergeCell ref="WXD9:WXG9"/>
    <mergeCell ref="WXL9:WXO9"/>
    <mergeCell ref="WUB9:WUE9"/>
    <mergeCell ref="WUJ9:WUM9"/>
    <mergeCell ref="WUR9:WUU9"/>
    <mergeCell ref="WUZ9:WVC9"/>
    <mergeCell ref="WVH9:WVK9"/>
    <mergeCell ref="WVP9:WVS9"/>
    <mergeCell ref="WSF9:WSI9"/>
    <mergeCell ref="WSN9:WSQ9"/>
    <mergeCell ref="WSV9:WSY9"/>
    <mergeCell ref="WTD9:WTG9"/>
    <mergeCell ref="WTL9:WTO9"/>
    <mergeCell ref="WTT9:WTW9"/>
    <mergeCell ref="WQJ9:WQM9"/>
    <mergeCell ref="WQR9:WQU9"/>
    <mergeCell ref="WQZ9:WRC9"/>
    <mergeCell ref="WRH9:WRK9"/>
    <mergeCell ref="WRP9:WRS9"/>
    <mergeCell ref="WRX9:WSA9"/>
    <mergeCell ref="WON9:WOQ9"/>
    <mergeCell ref="WOV9:WOY9"/>
    <mergeCell ref="WPD9:WPG9"/>
    <mergeCell ref="WPL9:WPO9"/>
    <mergeCell ref="WPT9:WPW9"/>
    <mergeCell ref="WQB9:WQE9"/>
    <mergeCell ref="WMR9:WMU9"/>
    <mergeCell ref="WMZ9:WNC9"/>
    <mergeCell ref="WNH9:WNK9"/>
    <mergeCell ref="WNP9:WNS9"/>
    <mergeCell ref="WNX9:WOA9"/>
    <mergeCell ref="WOF9:WOI9"/>
    <mergeCell ref="WKV9:WKY9"/>
    <mergeCell ref="WLD9:WLG9"/>
    <mergeCell ref="WLL9:WLO9"/>
    <mergeCell ref="WLT9:WLW9"/>
    <mergeCell ref="WMB9:WME9"/>
    <mergeCell ref="WMJ9:WMM9"/>
    <mergeCell ref="WIZ9:WJC9"/>
    <mergeCell ref="WJH9:WJK9"/>
    <mergeCell ref="WJP9:WJS9"/>
    <mergeCell ref="WJX9:WKA9"/>
    <mergeCell ref="WKF9:WKI9"/>
    <mergeCell ref="WKN9:WKQ9"/>
    <mergeCell ref="WHD9:WHG9"/>
    <mergeCell ref="WHL9:WHO9"/>
    <mergeCell ref="WHT9:WHW9"/>
    <mergeCell ref="WIB9:WIE9"/>
    <mergeCell ref="WIJ9:WIM9"/>
    <mergeCell ref="WIR9:WIU9"/>
    <mergeCell ref="WFH9:WFK9"/>
    <mergeCell ref="WFP9:WFS9"/>
    <mergeCell ref="WFX9:WGA9"/>
    <mergeCell ref="WGF9:WGI9"/>
    <mergeCell ref="WGN9:WGQ9"/>
    <mergeCell ref="WGV9:WGY9"/>
    <mergeCell ref="WDL9:WDO9"/>
    <mergeCell ref="WDT9:WDW9"/>
    <mergeCell ref="WEB9:WEE9"/>
    <mergeCell ref="WEJ9:WEM9"/>
    <mergeCell ref="WER9:WEU9"/>
    <mergeCell ref="WEZ9:WFC9"/>
    <mergeCell ref="WBP9:WBS9"/>
    <mergeCell ref="WBX9:WCA9"/>
    <mergeCell ref="WCF9:WCI9"/>
    <mergeCell ref="WCN9:WCQ9"/>
    <mergeCell ref="WCV9:WCY9"/>
    <mergeCell ref="WDD9:WDG9"/>
    <mergeCell ref="VZT9:VZW9"/>
    <mergeCell ref="WAB9:WAE9"/>
    <mergeCell ref="WAJ9:WAM9"/>
    <mergeCell ref="WAR9:WAU9"/>
    <mergeCell ref="WAZ9:WBC9"/>
    <mergeCell ref="WBH9:WBK9"/>
    <mergeCell ref="VXX9:VYA9"/>
    <mergeCell ref="VYF9:VYI9"/>
    <mergeCell ref="VYN9:VYQ9"/>
    <mergeCell ref="VYV9:VYY9"/>
    <mergeCell ref="VZD9:VZG9"/>
    <mergeCell ref="VZL9:VZO9"/>
    <mergeCell ref="VWB9:VWE9"/>
    <mergeCell ref="VWJ9:VWM9"/>
    <mergeCell ref="VWR9:VWU9"/>
    <mergeCell ref="VWZ9:VXC9"/>
    <mergeCell ref="VXH9:VXK9"/>
    <mergeCell ref="VXP9:VXS9"/>
    <mergeCell ref="VUF9:VUI9"/>
    <mergeCell ref="VUN9:VUQ9"/>
    <mergeCell ref="VUV9:VUY9"/>
    <mergeCell ref="VVD9:VVG9"/>
    <mergeCell ref="VVL9:VVO9"/>
    <mergeCell ref="VVT9:VVW9"/>
    <mergeCell ref="VSJ9:VSM9"/>
    <mergeCell ref="VSR9:VSU9"/>
    <mergeCell ref="VSZ9:VTC9"/>
    <mergeCell ref="VTH9:VTK9"/>
    <mergeCell ref="VTP9:VTS9"/>
    <mergeCell ref="VTX9:VUA9"/>
    <mergeCell ref="VQN9:VQQ9"/>
    <mergeCell ref="VQV9:VQY9"/>
    <mergeCell ref="VRD9:VRG9"/>
    <mergeCell ref="VRL9:VRO9"/>
    <mergeCell ref="VRT9:VRW9"/>
    <mergeCell ref="VSB9:VSE9"/>
    <mergeCell ref="VOR9:VOU9"/>
    <mergeCell ref="VOZ9:VPC9"/>
    <mergeCell ref="VPH9:VPK9"/>
    <mergeCell ref="VPP9:VPS9"/>
    <mergeCell ref="VPX9:VQA9"/>
    <mergeCell ref="VQF9:VQI9"/>
    <mergeCell ref="VMV9:VMY9"/>
    <mergeCell ref="VND9:VNG9"/>
    <mergeCell ref="VNL9:VNO9"/>
    <mergeCell ref="VNT9:VNW9"/>
    <mergeCell ref="VOB9:VOE9"/>
    <mergeCell ref="VOJ9:VOM9"/>
    <mergeCell ref="VKZ9:VLC9"/>
    <mergeCell ref="VLH9:VLK9"/>
    <mergeCell ref="VLP9:VLS9"/>
    <mergeCell ref="VLX9:VMA9"/>
    <mergeCell ref="VMF9:VMI9"/>
    <mergeCell ref="VMN9:VMQ9"/>
    <mergeCell ref="VJD9:VJG9"/>
    <mergeCell ref="VJL9:VJO9"/>
    <mergeCell ref="VJT9:VJW9"/>
    <mergeCell ref="VKB9:VKE9"/>
    <mergeCell ref="VKJ9:VKM9"/>
    <mergeCell ref="VKR9:VKU9"/>
    <mergeCell ref="VHH9:VHK9"/>
    <mergeCell ref="VHP9:VHS9"/>
    <mergeCell ref="VHX9:VIA9"/>
    <mergeCell ref="VIF9:VII9"/>
    <mergeCell ref="VIN9:VIQ9"/>
    <mergeCell ref="VIV9:VIY9"/>
    <mergeCell ref="VFL9:VFO9"/>
    <mergeCell ref="VFT9:VFW9"/>
    <mergeCell ref="VGB9:VGE9"/>
    <mergeCell ref="VGJ9:VGM9"/>
    <mergeCell ref="VGR9:VGU9"/>
    <mergeCell ref="VGZ9:VHC9"/>
    <mergeCell ref="VDP9:VDS9"/>
    <mergeCell ref="VDX9:VEA9"/>
    <mergeCell ref="VEF9:VEI9"/>
    <mergeCell ref="VEN9:VEQ9"/>
    <mergeCell ref="VEV9:VEY9"/>
    <mergeCell ref="VFD9:VFG9"/>
    <mergeCell ref="VBT9:VBW9"/>
    <mergeCell ref="VCB9:VCE9"/>
    <mergeCell ref="VCJ9:VCM9"/>
    <mergeCell ref="VCR9:VCU9"/>
    <mergeCell ref="VCZ9:VDC9"/>
    <mergeCell ref="VDH9:VDK9"/>
    <mergeCell ref="UZX9:VAA9"/>
    <mergeCell ref="VAF9:VAI9"/>
    <mergeCell ref="VAN9:VAQ9"/>
    <mergeCell ref="VAV9:VAY9"/>
    <mergeCell ref="VBD9:VBG9"/>
    <mergeCell ref="VBL9:VBO9"/>
    <mergeCell ref="UYB9:UYE9"/>
    <mergeCell ref="UYJ9:UYM9"/>
    <mergeCell ref="UYR9:UYU9"/>
    <mergeCell ref="UYZ9:UZC9"/>
    <mergeCell ref="UZH9:UZK9"/>
    <mergeCell ref="UZP9:UZS9"/>
    <mergeCell ref="UWF9:UWI9"/>
    <mergeCell ref="UWN9:UWQ9"/>
    <mergeCell ref="UWV9:UWY9"/>
    <mergeCell ref="UXD9:UXG9"/>
    <mergeCell ref="UXL9:UXO9"/>
    <mergeCell ref="UXT9:UXW9"/>
    <mergeCell ref="UUJ9:UUM9"/>
    <mergeCell ref="UUR9:UUU9"/>
    <mergeCell ref="UUZ9:UVC9"/>
    <mergeCell ref="UVH9:UVK9"/>
    <mergeCell ref="UVP9:UVS9"/>
    <mergeCell ref="UVX9:UWA9"/>
    <mergeCell ref="USN9:USQ9"/>
    <mergeCell ref="USV9:USY9"/>
    <mergeCell ref="UTD9:UTG9"/>
    <mergeCell ref="UTL9:UTO9"/>
    <mergeCell ref="UTT9:UTW9"/>
    <mergeCell ref="UUB9:UUE9"/>
    <mergeCell ref="UQR9:UQU9"/>
    <mergeCell ref="UQZ9:URC9"/>
    <mergeCell ref="URH9:URK9"/>
    <mergeCell ref="URP9:URS9"/>
    <mergeCell ref="URX9:USA9"/>
    <mergeCell ref="USF9:USI9"/>
    <mergeCell ref="UOV9:UOY9"/>
    <mergeCell ref="UPD9:UPG9"/>
    <mergeCell ref="UPL9:UPO9"/>
    <mergeCell ref="UPT9:UPW9"/>
    <mergeCell ref="UQB9:UQE9"/>
    <mergeCell ref="UQJ9:UQM9"/>
    <mergeCell ref="UMZ9:UNC9"/>
    <mergeCell ref="UNH9:UNK9"/>
    <mergeCell ref="UNP9:UNS9"/>
    <mergeCell ref="UNX9:UOA9"/>
    <mergeCell ref="UOF9:UOI9"/>
    <mergeCell ref="UON9:UOQ9"/>
    <mergeCell ref="ULD9:ULG9"/>
    <mergeCell ref="ULL9:ULO9"/>
    <mergeCell ref="ULT9:ULW9"/>
    <mergeCell ref="UMB9:UME9"/>
    <mergeCell ref="UMJ9:UMM9"/>
    <mergeCell ref="UMR9:UMU9"/>
    <mergeCell ref="UJH9:UJK9"/>
    <mergeCell ref="UJP9:UJS9"/>
    <mergeCell ref="UJX9:UKA9"/>
    <mergeCell ref="UKF9:UKI9"/>
    <mergeCell ref="UKN9:UKQ9"/>
    <mergeCell ref="UKV9:UKY9"/>
    <mergeCell ref="UHL9:UHO9"/>
    <mergeCell ref="UHT9:UHW9"/>
    <mergeCell ref="UIB9:UIE9"/>
    <mergeCell ref="UIJ9:UIM9"/>
    <mergeCell ref="UIR9:UIU9"/>
    <mergeCell ref="UIZ9:UJC9"/>
    <mergeCell ref="UFP9:UFS9"/>
    <mergeCell ref="UFX9:UGA9"/>
    <mergeCell ref="UGF9:UGI9"/>
    <mergeCell ref="UGN9:UGQ9"/>
    <mergeCell ref="UGV9:UGY9"/>
    <mergeCell ref="UHD9:UHG9"/>
    <mergeCell ref="UDT9:UDW9"/>
    <mergeCell ref="UEB9:UEE9"/>
    <mergeCell ref="UEJ9:UEM9"/>
    <mergeCell ref="UER9:UEU9"/>
    <mergeCell ref="UEZ9:UFC9"/>
    <mergeCell ref="UFH9:UFK9"/>
    <mergeCell ref="UBX9:UCA9"/>
    <mergeCell ref="UCF9:UCI9"/>
    <mergeCell ref="UCN9:UCQ9"/>
    <mergeCell ref="UCV9:UCY9"/>
    <mergeCell ref="UDD9:UDG9"/>
    <mergeCell ref="UDL9:UDO9"/>
    <mergeCell ref="UAB9:UAE9"/>
    <mergeCell ref="UAJ9:UAM9"/>
    <mergeCell ref="UAR9:UAU9"/>
    <mergeCell ref="UAZ9:UBC9"/>
    <mergeCell ref="UBH9:UBK9"/>
    <mergeCell ref="UBP9:UBS9"/>
    <mergeCell ref="TYF9:TYI9"/>
    <mergeCell ref="TYN9:TYQ9"/>
    <mergeCell ref="TYV9:TYY9"/>
    <mergeCell ref="TZD9:TZG9"/>
    <mergeCell ref="TZL9:TZO9"/>
    <mergeCell ref="TZT9:TZW9"/>
    <mergeCell ref="TWJ9:TWM9"/>
    <mergeCell ref="TWR9:TWU9"/>
    <mergeCell ref="TWZ9:TXC9"/>
    <mergeCell ref="TXH9:TXK9"/>
    <mergeCell ref="TXP9:TXS9"/>
    <mergeCell ref="TXX9:TYA9"/>
    <mergeCell ref="TUN9:TUQ9"/>
    <mergeCell ref="TUV9:TUY9"/>
    <mergeCell ref="TVD9:TVG9"/>
    <mergeCell ref="TVL9:TVO9"/>
    <mergeCell ref="TVT9:TVW9"/>
    <mergeCell ref="TWB9:TWE9"/>
    <mergeCell ref="TSR9:TSU9"/>
    <mergeCell ref="TSZ9:TTC9"/>
    <mergeCell ref="TTH9:TTK9"/>
    <mergeCell ref="TTP9:TTS9"/>
    <mergeCell ref="TTX9:TUA9"/>
    <mergeCell ref="TUF9:TUI9"/>
    <mergeCell ref="TQV9:TQY9"/>
    <mergeCell ref="TRD9:TRG9"/>
    <mergeCell ref="TRL9:TRO9"/>
    <mergeCell ref="TRT9:TRW9"/>
    <mergeCell ref="TSB9:TSE9"/>
    <mergeCell ref="TSJ9:TSM9"/>
    <mergeCell ref="TOZ9:TPC9"/>
    <mergeCell ref="TPH9:TPK9"/>
    <mergeCell ref="TPP9:TPS9"/>
    <mergeCell ref="TPX9:TQA9"/>
    <mergeCell ref="TQF9:TQI9"/>
    <mergeCell ref="TQN9:TQQ9"/>
    <mergeCell ref="TND9:TNG9"/>
    <mergeCell ref="TNL9:TNO9"/>
    <mergeCell ref="TNT9:TNW9"/>
    <mergeCell ref="TOB9:TOE9"/>
    <mergeCell ref="TOJ9:TOM9"/>
    <mergeCell ref="TOR9:TOU9"/>
    <mergeCell ref="TLH9:TLK9"/>
    <mergeCell ref="TLP9:TLS9"/>
    <mergeCell ref="TLX9:TMA9"/>
    <mergeCell ref="TMF9:TMI9"/>
    <mergeCell ref="TMN9:TMQ9"/>
    <mergeCell ref="TMV9:TMY9"/>
    <mergeCell ref="TJL9:TJO9"/>
    <mergeCell ref="TJT9:TJW9"/>
    <mergeCell ref="TKB9:TKE9"/>
    <mergeCell ref="TKJ9:TKM9"/>
    <mergeCell ref="TKR9:TKU9"/>
    <mergeCell ref="TKZ9:TLC9"/>
    <mergeCell ref="THP9:THS9"/>
    <mergeCell ref="THX9:TIA9"/>
    <mergeCell ref="TIF9:TII9"/>
    <mergeCell ref="TIN9:TIQ9"/>
    <mergeCell ref="TIV9:TIY9"/>
    <mergeCell ref="TJD9:TJG9"/>
    <mergeCell ref="TFT9:TFW9"/>
    <mergeCell ref="TGB9:TGE9"/>
    <mergeCell ref="TGJ9:TGM9"/>
    <mergeCell ref="TGR9:TGU9"/>
    <mergeCell ref="TGZ9:THC9"/>
    <mergeCell ref="THH9:THK9"/>
    <mergeCell ref="TDX9:TEA9"/>
    <mergeCell ref="TEF9:TEI9"/>
    <mergeCell ref="TEN9:TEQ9"/>
    <mergeCell ref="TEV9:TEY9"/>
    <mergeCell ref="TFD9:TFG9"/>
    <mergeCell ref="TFL9:TFO9"/>
    <mergeCell ref="TCB9:TCE9"/>
    <mergeCell ref="TCJ9:TCM9"/>
    <mergeCell ref="TCR9:TCU9"/>
    <mergeCell ref="TCZ9:TDC9"/>
    <mergeCell ref="TDH9:TDK9"/>
    <mergeCell ref="TDP9:TDS9"/>
    <mergeCell ref="TAF9:TAI9"/>
    <mergeCell ref="TAN9:TAQ9"/>
    <mergeCell ref="TAV9:TAY9"/>
    <mergeCell ref="TBD9:TBG9"/>
    <mergeCell ref="TBL9:TBO9"/>
    <mergeCell ref="TBT9:TBW9"/>
    <mergeCell ref="SYJ9:SYM9"/>
    <mergeCell ref="SYR9:SYU9"/>
    <mergeCell ref="SYZ9:SZC9"/>
    <mergeCell ref="SZH9:SZK9"/>
    <mergeCell ref="SZP9:SZS9"/>
    <mergeCell ref="SZX9:TAA9"/>
    <mergeCell ref="SWN9:SWQ9"/>
    <mergeCell ref="SWV9:SWY9"/>
    <mergeCell ref="SXD9:SXG9"/>
    <mergeCell ref="SXL9:SXO9"/>
    <mergeCell ref="SXT9:SXW9"/>
    <mergeCell ref="SYB9:SYE9"/>
    <mergeCell ref="SUR9:SUU9"/>
    <mergeCell ref="SUZ9:SVC9"/>
    <mergeCell ref="SVH9:SVK9"/>
    <mergeCell ref="SVP9:SVS9"/>
    <mergeCell ref="SVX9:SWA9"/>
    <mergeCell ref="SWF9:SWI9"/>
    <mergeCell ref="SSV9:SSY9"/>
    <mergeCell ref="STD9:STG9"/>
    <mergeCell ref="STL9:STO9"/>
    <mergeCell ref="STT9:STW9"/>
    <mergeCell ref="SUB9:SUE9"/>
    <mergeCell ref="SUJ9:SUM9"/>
    <mergeCell ref="SQZ9:SRC9"/>
    <mergeCell ref="SRH9:SRK9"/>
    <mergeCell ref="SRP9:SRS9"/>
    <mergeCell ref="SRX9:SSA9"/>
    <mergeCell ref="SSF9:SSI9"/>
    <mergeCell ref="SSN9:SSQ9"/>
    <mergeCell ref="SPD9:SPG9"/>
    <mergeCell ref="SPL9:SPO9"/>
    <mergeCell ref="SPT9:SPW9"/>
    <mergeCell ref="SQB9:SQE9"/>
    <mergeCell ref="SQJ9:SQM9"/>
    <mergeCell ref="SQR9:SQU9"/>
    <mergeCell ref="SNH9:SNK9"/>
    <mergeCell ref="SNP9:SNS9"/>
    <mergeCell ref="SNX9:SOA9"/>
    <mergeCell ref="SOF9:SOI9"/>
    <mergeCell ref="SON9:SOQ9"/>
    <mergeCell ref="SOV9:SOY9"/>
    <mergeCell ref="SLL9:SLO9"/>
    <mergeCell ref="SLT9:SLW9"/>
    <mergeCell ref="SMB9:SME9"/>
    <mergeCell ref="SMJ9:SMM9"/>
    <mergeCell ref="SMR9:SMU9"/>
    <mergeCell ref="SMZ9:SNC9"/>
    <mergeCell ref="SJP9:SJS9"/>
    <mergeCell ref="SJX9:SKA9"/>
    <mergeCell ref="SKF9:SKI9"/>
    <mergeCell ref="SKN9:SKQ9"/>
    <mergeCell ref="SKV9:SKY9"/>
    <mergeCell ref="SLD9:SLG9"/>
    <mergeCell ref="SHT9:SHW9"/>
    <mergeCell ref="SIB9:SIE9"/>
    <mergeCell ref="SIJ9:SIM9"/>
    <mergeCell ref="SIR9:SIU9"/>
    <mergeCell ref="SIZ9:SJC9"/>
    <mergeCell ref="SJH9:SJK9"/>
    <mergeCell ref="SFX9:SGA9"/>
    <mergeCell ref="SGF9:SGI9"/>
    <mergeCell ref="SGN9:SGQ9"/>
    <mergeCell ref="SGV9:SGY9"/>
    <mergeCell ref="SHD9:SHG9"/>
    <mergeCell ref="SHL9:SHO9"/>
    <mergeCell ref="SEB9:SEE9"/>
    <mergeCell ref="SEJ9:SEM9"/>
    <mergeCell ref="SER9:SEU9"/>
    <mergeCell ref="SEZ9:SFC9"/>
    <mergeCell ref="SFH9:SFK9"/>
    <mergeCell ref="SFP9:SFS9"/>
    <mergeCell ref="SCF9:SCI9"/>
    <mergeCell ref="SCN9:SCQ9"/>
    <mergeCell ref="SCV9:SCY9"/>
    <mergeCell ref="SDD9:SDG9"/>
    <mergeCell ref="SDL9:SDO9"/>
    <mergeCell ref="SDT9:SDW9"/>
    <mergeCell ref="SAJ9:SAM9"/>
    <mergeCell ref="SAR9:SAU9"/>
    <mergeCell ref="SAZ9:SBC9"/>
    <mergeCell ref="SBH9:SBK9"/>
    <mergeCell ref="SBP9:SBS9"/>
    <mergeCell ref="SBX9:SCA9"/>
    <mergeCell ref="RYN9:RYQ9"/>
    <mergeCell ref="RYV9:RYY9"/>
    <mergeCell ref="RZD9:RZG9"/>
    <mergeCell ref="RZL9:RZO9"/>
    <mergeCell ref="RZT9:RZW9"/>
    <mergeCell ref="SAB9:SAE9"/>
    <mergeCell ref="RWR9:RWU9"/>
    <mergeCell ref="RWZ9:RXC9"/>
    <mergeCell ref="RXH9:RXK9"/>
    <mergeCell ref="RXP9:RXS9"/>
    <mergeCell ref="RXX9:RYA9"/>
    <mergeCell ref="RYF9:RYI9"/>
    <mergeCell ref="RUV9:RUY9"/>
    <mergeCell ref="RVD9:RVG9"/>
    <mergeCell ref="RVL9:RVO9"/>
    <mergeCell ref="RVT9:RVW9"/>
    <mergeCell ref="RWB9:RWE9"/>
    <mergeCell ref="RWJ9:RWM9"/>
    <mergeCell ref="RSZ9:RTC9"/>
    <mergeCell ref="RTH9:RTK9"/>
    <mergeCell ref="RTP9:RTS9"/>
    <mergeCell ref="RTX9:RUA9"/>
    <mergeCell ref="RUF9:RUI9"/>
    <mergeCell ref="RUN9:RUQ9"/>
    <mergeCell ref="RRD9:RRG9"/>
    <mergeCell ref="RRL9:RRO9"/>
    <mergeCell ref="RRT9:RRW9"/>
    <mergeCell ref="RSB9:RSE9"/>
    <mergeCell ref="RSJ9:RSM9"/>
    <mergeCell ref="RSR9:RSU9"/>
    <mergeCell ref="RPH9:RPK9"/>
    <mergeCell ref="RPP9:RPS9"/>
    <mergeCell ref="RPX9:RQA9"/>
    <mergeCell ref="RQF9:RQI9"/>
    <mergeCell ref="RQN9:RQQ9"/>
    <mergeCell ref="RQV9:RQY9"/>
    <mergeCell ref="RNL9:RNO9"/>
    <mergeCell ref="RNT9:RNW9"/>
    <mergeCell ref="ROB9:ROE9"/>
    <mergeCell ref="ROJ9:ROM9"/>
    <mergeCell ref="ROR9:ROU9"/>
    <mergeCell ref="ROZ9:RPC9"/>
    <mergeCell ref="RLP9:RLS9"/>
    <mergeCell ref="RLX9:RMA9"/>
    <mergeCell ref="RMF9:RMI9"/>
    <mergeCell ref="RMN9:RMQ9"/>
    <mergeCell ref="RMV9:RMY9"/>
    <mergeCell ref="RND9:RNG9"/>
    <mergeCell ref="RJT9:RJW9"/>
    <mergeCell ref="RKB9:RKE9"/>
    <mergeCell ref="RKJ9:RKM9"/>
    <mergeCell ref="RKR9:RKU9"/>
    <mergeCell ref="RKZ9:RLC9"/>
    <mergeCell ref="RLH9:RLK9"/>
    <mergeCell ref="RHX9:RIA9"/>
    <mergeCell ref="RIF9:RII9"/>
    <mergeCell ref="RIN9:RIQ9"/>
    <mergeCell ref="RIV9:RIY9"/>
    <mergeCell ref="RJD9:RJG9"/>
    <mergeCell ref="RJL9:RJO9"/>
    <mergeCell ref="RGB9:RGE9"/>
    <mergeCell ref="RGJ9:RGM9"/>
    <mergeCell ref="RGR9:RGU9"/>
    <mergeCell ref="RGZ9:RHC9"/>
    <mergeCell ref="RHH9:RHK9"/>
    <mergeCell ref="RHP9:RHS9"/>
    <mergeCell ref="REF9:REI9"/>
    <mergeCell ref="REN9:REQ9"/>
    <mergeCell ref="REV9:REY9"/>
    <mergeCell ref="RFD9:RFG9"/>
    <mergeCell ref="RFL9:RFO9"/>
    <mergeCell ref="RFT9:RFW9"/>
    <mergeCell ref="RCJ9:RCM9"/>
    <mergeCell ref="RCR9:RCU9"/>
    <mergeCell ref="RCZ9:RDC9"/>
    <mergeCell ref="RDH9:RDK9"/>
    <mergeCell ref="RDP9:RDS9"/>
    <mergeCell ref="RDX9:REA9"/>
    <mergeCell ref="RAN9:RAQ9"/>
    <mergeCell ref="RAV9:RAY9"/>
    <mergeCell ref="RBD9:RBG9"/>
    <mergeCell ref="RBL9:RBO9"/>
    <mergeCell ref="RBT9:RBW9"/>
    <mergeCell ref="RCB9:RCE9"/>
    <mergeCell ref="QYR9:QYU9"/>
    <mergeCell ref="QYZ9:QZC9"/>
    <mergeCell ref="QZH9:QZK9"/>
    <mergeCell ref="QZP9:QZS9"/>
    <mergeCell ref="QZX9:RAA9"/>
    <mergeCell ref="RAF9:RAI9"/>
    <mergeCell ref="QWV9:QWY9"/>
    <mergeCell ref="QXD9:QXG9"/>
    <mergeCell ref="QXL9:QXO9"/>
    <mergeCell ref="QXT9:QXW9"/>
    <mergeCell ref="QYB9:QYE9"/>
    <mergeCell ref="QYJ9:QYM9"/>
    <mergeCell ref="QUZ9:QVC9"/>
    <mergeCell ref="QVH9:QVK9"/>
    <mergeCell ref="QVP9:QVS9"/>
    <mergeCell ref="QVX9:QWA9"/>
    <mergeCell ref="QWF9:QWI9"/>
    <mergeCell ref="QWN9:QWQ9"/>
    <mergeCell ref="QTD9:QTG9"/>
    <mergeCell ref="QTL9:QTO9"/>
    <mergeCell ref="QTT9:QTW9"/>
    <mergeCell ref="QUB9:QUE9"/>
    <mergeCell ref="QUJ9:QUM9"/>
    <mergeCell ref="QUR9:QUU9"/>
    <mergeCell ref="QRH9:QRK9"/>
    <mergeCell ref="QRP9:QRS9"/>
    <mergeCell ref="QRX9:QSA9"/>
    <mergeCell ref="QSF9:QSI9"/>
    <mergeCell ref="QSN9:QSQ9"/>
    <mergeCell ref="QSV9:QSY9"/>
    <mergeCell ref="QPL9:QPO9"/>
    <mergeCell ref="QPT9:QPW9"/>
    <mergeCell ref="QQB9:QQE9"/>
    <mergeCell ref="QQJ9:QQM9"/>
    <mergeCell ref="QQR9:QQU9"/>
    <mergeCell ref="QQZ9:QRC9"/>
    <mergeCell ref="QNP9:QNS9"/>
    <mergeCell ref="QNX9:QOA9"/>
    <mergeCell ref="QOF9:QOI9"/>
    <mergeCell ref="QON9:QOQ9"/>
    <mergeCell ref="QOV9:QOY9"/>
    <mergeCell ref="QPD9:QPG9"/>
    <mergeCell ref="QLT9:QLW9"/>
    <mergeCell ref="QMB9:QME9"/>
    <mergeCell ref="QMJ9:QMM9"/>
    <mergeCell ref="QMR9:QMU9"/>
    <mergeCell ref="QMZ9:QNC9"/>
    <mergeCell ref="QNH9:QNK9"/>
    <mergeCell ref="QJX9:QKA9"/>
    <mergeCell ref="QKF9:QKI9"/>
    <mergeCell ref="QKN9:QKQ9"/>
    <mergeCell ref="QKV9:QKY9"/>
    <mergeCell ref="QLD9:QLG9"/>
    <mergeCell ref="QLL9:QLO9"/>
    <mergeCell ref="QIB9:QIE9"/>
    <mergeCell ref="QIJ9:QIM9"/>
    <mergeCell ref="QIR9:QIU9"/>
    <mergeCell ref="QIZ9:QJC9"/>
    <mergeCell ref="QJH9:QJK9"/>
    <mergeCell ref="QJP9:QJS9"/>
    <mergeCell ref="QGF9:QGI9"/>
    <mergeCell ref="QGN9:QGQ9"/>
    <mergeCell ref="QGV9:QGY9"/>
    <mergeCell ref="QHD9:QHG9"/>
    <mergeCell ref="QHL9:QHO9"/>
    <mergeCell ref="QHT9:QHW9"/>
    <mergeCell ref="QEJ9:QEM9"/>
    <mergeCell ref="QER9:QEU9"/>
    <mergeCell ref="QEZ9:QFC9"/>
    <mergeCell ref="QFH9:QFK9"/>
    <mergeCell ref="QFP9:QFS9"/>
    <mergeCell ref="QFX9:QGA9"/>
    <mergeCell ref="QCN9:QCQ9"/>
    <mergeCell ref="QCV9:QCY9"/>
    <mergeCell ref="QDD9:QDG9"/>
    <mergeCell ref="QDL9:QDO9"/>
    <mergeCell ref="QDT9:QDW9"/>
    <mergeCell ref="QEB9:QEE9"/>
    <mergeCell ref="QAR9:QAU9"/>
    <mergeCell ref="QAZ9:QBC9"/>
    <mergeCell ref="QBH9:QBK9"/>
    <mergeCell ref="QBP9:QBS9"/>
    <mergeCell ref="QBX9:QCA9"/>
    <mergeCell ref="QCF9:QCI9"/>
    <mergeCell ref="PYV9:PYY9"/>
    <mergeCell ref="PZD9:PZG9"/>
    <mergeCell ref="PZL9:PZO9"/>
    <mergeCell ref="PZT9:PZW9"/>
    <mergeCell ref="QAB9:QAE9"/>
    <mergeCell ref="QAJ9:QAM9"/>
    <mergeCell ref="PWZ9:PXC9"/>
    <mergeCell ref="PXH9:PXK9"/>
    <mergeCell ref="PXP9:PXS9"/>
    <mergeCell ref="PXX9:PYA9"/>
    <mergeCell ref="PYF9:PYI9"/>
    <mergeCell ref="PYN9:PYQ9"/>
    <mergeCell ref="PVD9:PVG9"/>
    <mergeCell ref="PVL9:PVO9"/>
    <mergeCell ref="PVT9:PVW9"/>
    <mergeCell ref="PWB9:PWE9"/>
    <mergeCell ref="PWJ9:PWM9"/>
    <mergeCell ref="PWR9:PWU9"/>
    <mergeCell ref="PTH9:PTK9"/>
    <mergeCell ref="PTP9:PTS9"/>
    <mergeCell ref="PTX9:PUA9"/>
    <mergeCell ref="PUF9:PUI9"/>
    <mergeCell ref="PUN9:PUQ9"/>
    <mergeCell ref="PUV9:PUY9"/>
    <mergeCell ref="PRL9:PRO9"/>
    <mergeCell ref="PRT9:PRW9"/>
    <mergeCell ref="PSB9:PSE9"/>
    <mergeCell ref="PSJ9:PSM9"/>
    <mergeCell ref="PSR9:PSU9"/>
    <mergeCell ref="PSZ9:PTC9"/>
    <mergeCell ref="PPP9:PPS9"/>
    <mergeCell ref="PPX9:PQA9"/>
    <mergeCell ref="PQF9:PQI9"/>
    <mergeCell ref="PQN9:PQQ9"/>
    <mergeCell ref="PQV9:PQY9"/>
    <mergeCell ref="PRD9:PRG9"/>
    <mergeCell ref="PNT9:PNW9"/>
    <mergeCell ref="POB9:POE9"/>
    <mergeCell ref="POJ9:POM9"/>
    <mergeCell ref="POR9:POU9"/>
    <mergeCell ref="POZ9:PPC9"/>
    <mergeCell ref="PPH9:PPK9"/>
    <mergeCell ref="PLX9:PMA9"/>
    <mergeCell ref="PMF9:PMI9"/>
    <mergeCell ref="PMN9:PMQ9"/>
    <mergeCell ref="PMV9:PMY9"/>
    <mergeCell ref="PND9:PNG9"/>
    <mergeCell ref="PNL9:PNO9"/>
    <mergeCell ref="PKB9:PKE9"/>
    <mergeCell ref="PKJ9:PKM9"/>
    <mergeCell ref="PKR9:PKU9"/>
    <mergeCell ref="PKZ9:PLC9"/>
    <mergeCell ref="PLH9:PLK9"/>
    <mergeCell ref="PLP9:PLS9"/>
    <mergeCell ref="PIF9:PII9"/>
    <mergeCell ref="PIN9:PIQ9"/>
    <mergeCell ref="PIV9:PIY9"/>
    <mergeCell ref="PJD9:PJG9"/>
    <mergeCell ref="PJL9:PJO9"/>
    <mergeCell ref="PJT9:PJW9"/>
    <mergeCell ref="PGJ9:PGM9"/>
    <mergeCell ref="PGR9:PGU9"/>
    <mergeCell ref="PGZ9:PHC9"/>
    <mergeCell ref="PHH9:PHK9"/>
    <mergeCell ref="PHP9:PHS9"/>
    <mergeCell ref="PHX9:PIA9"/>
    <mergeCell ref="PEN9:PEQ9"/>
    <mergeCell ref="PEV9:PEY9"/>
    <mergeCell ref="PFD9:PFG9"/>
    <mergeCell ref="PFL9:PFO9"/>
    <mergeCell ref="PFT9:PFW9"/>
    <mergeCell ref="PGB9:PGE9"/>
    <mergeCell ref="PCR9:PCU9"/>
    <mergeCell ref="PCZ9:PDC9"/>
    <mergeCell ref="PDH9:PDK9"/>
    <mergeCell ref="PDP9:PDS9"/>
    <mergeCell ref="PDX9:PEA9"/>
    <mergeCell ref="PEF9:PEI9"/>
    <mergeCell ref="PAV9:PAY9"/>
    <mergeCell ref="PBD9:PBG9"/>
    <mergeCell ref="PBL9:PBO9"/>
    <mergeCell ref="PBT9:PBW9"/>
    <mergeCell ref="PCB9:PCE9"/>
    <mergeCell ref="PCJ9:PCM9"/>
    <mergeCell ref="OYZ9:OZC9"/>
    <mergeCell ref="OZH9:OZK9"/>
    <mergeCell ref="OZP9:OZS9"/>
    <mergeCell ref="OZX9:PAA9"/>
    <mergeCell ref="PAF9:PAI9"/>
    <mergeCell ref="PAN9:PAQ9"/>
    <mergeCell ref="OXD9:OXG9"/>
    <mergeCell ref="OXL9:OXO9"/>
    <mergeCell ref="OXT9:OXW9"/>
    <mergeCell ref="OYB9:OYE9"/>
    <mergeCell ref="OYJ9:OYM9"/>
    <mergeCell ref="OYR9:OYU9"/>
    <mergeCell ref="OVH9:OVK9"/>
    <mergeCell ref="OVP9:OVS9"/>
    <mergeCell ref="OVX9:OWA9"/>
    <mergeCell ref="OWF9:OWI9"/>
    <mergeCell ref="OWN9:OWQ9"/>
    <mergeCell ref="OWV9:OWY9"/>
    <mergeCell ref="OTL9:OTO9"/>
    <mergeCell ref="OTT9:OTW9"/>
    <mergeCell ref="OUB9:OUE9"/>
    <mergeCell ref="OUJ9:OUM9"/>
    <mergeCell ref="OUR9:OUU9"/>
    <mergeCell ref="OUZ9:OVC9"/>
    <mergeCell ref="ORP9:ORS9"/>
    <mergeCell ref="ORX9:OSA9"/>
    <mergeCell ref="OSF9:OSI9"/>
    <mergeCell ref="OSN9:OSQ9"/>
    <mergeCell ref="OSV9:OSY9"/>
    <mergeCell ref="OTD9:OTG9"/>
    <mergeCell ref="OPT9:OPW9"/>
    <mergeCell ref="OQB9:OQE9"/>
    <mergeCell ref="OQJ9:OQM9"/>
    <mergeCell ref="OQR9:OQU9"/>
    <mergeCell ref="OQZ9:ORC9"/>
    <mergeCell ref="ORH9:ORK9"/>
    <mergeCell ref="ONX9:OOA9"/>
    <mergeCell ref="OOF9:OOI9"/>
    <mergeCell ref="OON9:OOQ9"/>
    <mergeCell ref="OOV9:OOY9"/>
    <mergeCell ref="OPD9:OPG9"/>
    <mergeCell ref="OPL9:OPO9"/>
    <mergeCell ref="OMB9:OME9"/>
    <mergeCell ref="OMJ9:OMM9"/>
    <mergeCell ref="OMR9:OMU9"/>
    <mergeCell ref="OMZ9:ONC9"/>
    <mergeCell ref="ONH9:ONK9"/>
    <mergeCell ref="ONP9:ONS9"/>
    <mergeCell ref="OKF9:OKI9"/>
    <mergeCell ref="OKN9:OKQ9"/>
    <mergeCell ref="OKV9:OKY9"/>
    <mergeCell ref="OLD9:OLG9"/>
    <mergeCell ref="OLL9:OLO9"/>
    <mergeCell ref="OLT9:OLW9"/>
    <mergeCell ref="OIJ9:OIM9"/>
    <mergeCell ref="OIR9:OIU9"/>
    <mergeCell ref="OIZ9:OJC9"/>
    <mergeCell ref="OJH9:OJK9"/>
    <mergeCell ref="OJP9:OJS9"/>
    <mergeCell ref="OJX9:OKA9"/>
    <mergeCell ref="OGN9:OGQ9"/>
    <mergeCell ref="OGV9:OGY9"/>
    <mergeCell ref="OHD9:OHG9"/>
    <mergeCell ref="OHL9:OHO9"/>
    <mergeCell ref="OHT9:OHW9"/>
    <mergeCell ref="OIB9:OIE9"/>
    <mergeCell ref="OER9:OEU9"/>
    <mergeCell ref="OEZ9:OFC9"/>
    <mergeCell ref="OFH9:OFK9"/>
    <mergeCell ref="OFP9:OFS9"/>
    <mergeCell ref="OFX9:OGA9"/>
    <mergeCell ref="OGF9:OGI9"/>
    <mergeCell ref="OCV9:OCY9"/>
    <mergeCell ref="ODD9:ODG9"/>
    <mergeCell ref="ODL9:ODO9"/>
    <mergeCell ref="ODT9:ODW9"/>
    <mergeCell ref="OEB9:OEE9"/>
    <mergeCell ref="OEJ9:OEM9"/>
    <mergeCell ref="OAZ9:OBC9"/>
    <mergeCell ref="OBH9:OBK9"/>
    <mergeCell ref="OBP9:OBS9"/>
    <mergeCell ref="OBX9:OCA9"/>
    <mergeCell ref="OCF9:OCI9"/>
    <mergeCell ref="OCN9:OCQ9"/>
    <mergeCell ref="NZD9:NZG9"/>
    <mergeCell ref="NZL9:NZO9"/>
    <mergeCell ref="NZT9:NZW9"/>
    <mergeCell ref="OAB9:OAE9"/>
    <mergeCell ref="OAJ9:OAM9"/>
    <mergeCell ref="OAR9:OAU9"/>
    <mergeCell ref="NXH9:NXK9"/>
    <mergeCell ref="NXP9:NXS9"/>
    <mergeCell ref="NXX9:NYA9"/>
    <mergeCell ref="NYF9:NYI9"/>
    <mergeCell ref="NYN9:NYQ9"/>
    <mergeCell ref="NYV9:NYY9"/>
    <mergeCell ref="NVL9:NVO9"/>
    <mergeCell ref="NVT9:NVW9"/>
    <mergeCell ref="NWB9:NWE9"/>
    <mergeCell ref="NWJ9:NWM9"/>
    <mergeCell ref="NWR9:NWU9"/>
    <mergeCell ref="NWZ9:NXC9"/>
    <mergeCell ref="NTP9:NTS9"/>
    <mergeCell ref="NTX9:NUA9"/>
    <mergeCell ref="NUF9:NUI9"/>
    <mergeCell ref="NUN9:NUQ9"/>
    <mergeCell ref="NUV9:NUY9"/>
    <mergeCell ref="NVD9:NVG9"/>
    <mergeCell ref="NRT9:NRW9"/>
    <mergeCell ref="NSB9:NSE9"/>
    <mergeCell ref="NSJ9:NSM9"/>
    <mergeCell ref="NSR9:NSU9"/>
    <mergeCell ref="NSZ9:NTC9"/>
    <mergeCell ref="NTH9:NTK9"/>
    <mergeCell ref="NPX9:NQA9"/>
    <mergeCell ref="NQF9:NQI9"/>
    <mergeCell ref="NQN9:NQQ9"/>
    <mergeCell ref="NQV9:NQY9"/>
    <mergeCell ref="NRD9:NRG9"/>
    <mergeCell ref="NRL9:NRO9"/>
    <mergeCell ref="NOB9:NOE9"/>
    <mergeCell ref="NOJ9:NOM9"/>
    <mergeCell ref="NOR9:NOU9"/>
    <mergeCell ref="NOZ9:NPC9"/>
    <mergeCell ref="NPH9:NPK9"/>
    <mergeCell ref="NPP9:NPS9"/>
    <mergeCell ref="NMF9:NMI9"/>
    <mergeCell ref="NMN9:NMQ9"/>
    <mergeCell ref="NMV9:NMY9"/>
    <mergeCell ref="NND9:NNG9"/>
    <mergeCell ref="NNL9:NNO9"/>
    <mergeCell ref="NNT9:NNW9"/>
    <mergeCell ref="NKJ9:NKM9"/>
    <mergeCell ref="NKR9:NKU9"/>
    <mergeCell ref="NKZ9:NLC9"/>
    <mergeCell ref="NLH9:NLK9"/>
    <mergeCell ref="NLP9:NLS9"/>
    <mergeCell ref="NLX9:NMA9"/>
    <mergeCell ref="NIN9:NIQ9"/>
    <mergeCell ref="NIV9:NIY9"/>
    <mergeCell ref="NJD9:NJG9"/>
    <mergeCell ref="NJL9:NJO9"/>
    <mergeCell ref="NJT9:NJW9"/>
    <mergeCell ref="NKB9:NKE9"/>
    <mergeCell ref="NGR9:NGU9"/>
    <mergeCell ref="NGZ9:NHC9"/>
    <mergeCell ref="NHH9:NHK9"/>
    <mergeCell ref="NHP9:NHS9"/>
    <mergeCell ref="NHX9:NIA9"/>
    <mergeCell ref="NIF9:NII9"/>
    <mergeCell ref="NEV9:NEY9"/>
    <mergeCell ref="NFD9:NFG9"/>
    <mergeCell ref="NFL9:NFO9"/>
    <mergeCell ref="NFT9:NFW9"/>
    <mergeCell ref="NGB9:NGE9"/>
    <mergeCell ref="NGJ9:NGM9"/>
    <mergeCell ref="NCZ9:NDC9"/>
    <mergeCell ref="NDH9:NDK9"/>
    <mergeCell ref="NDP9:NDS9"/>
    <mergeCell ref="NDX9:NEA9"/>
    <mergeCell ref="NEF9:NEI9"/>
    <mergeCell ref="NEN9:NEQ9"/>
    <mergeCell ref="NBD9:NBG9"/>
    <mergeCell ref="NBL9:NBO9"/>
    <mergeCell ref="NBT9:NBW9"/>
    <mergeCell ref="NCB9:NCE9"/>
    <mergeCell ref="NCJ9:NCM9"/>
    <mergeCell ref="NCR9:NCU9"/>
    <mergeCell ref="MZH9:MZK9"/>
    <mergeCell ref="MZP9:MZS9"/>
    <mergeCell ref="MZX9:NAA9"/>
    <mergeCell ref="NAF9:NAI9"/>
    <mergeCell ref="NAN9:NAQ9"/>
    <mergeCell ref="NAV9:NAY9"/>
    <mergeCell ref="MXL9:MXO9"/>
    <mergeCell ref="MXT9:MXW9"/>
    <mergeCell ref="MYB9:MYE9"/>
    <mergeCell ref="MYJ9:MYM9"/>
    <mergeCell ref="MYR9:MYU9"/>
    <mergeCell ref="MYZ9:MZC9"/>
    <mergeCell ref="MVP9:MVS9"/>
    <mergeCell ref="MVX9:MWA9"/>
    <mergeCell ref="MWF9:MWI9"/>
    <mergeCell ref="MWN9:MWQ9"/>
    <mergeCell ref="MWV9:MWY9"/>
    <mergeCell ref="MXD9:MXG9"/>
    <mergeCell ref="MTT9:MTW9"/>
    <mergeCell ref="MUB9:MUE9"/>
    <mergeCell ref="MUJ9:MUM9"/>
    <mergeCell ref="MUR9:MUU9"/>
    <mergeCell ref="MUZ9:MVC9"/>
    <mergeCell ref="MVH9:MVK9"/>
    <mergeCell ref="MRX9:MSA9"/>
    <mergeCell ref="MSF9:MSI9"/>
    <mergeCell ref="MSN9:MSQ9"/>
    <mergeCell ref="MSV9:MSY9"/>
    <mergeCell ref="MTD9:MTG9"/>
    <mergeCell ref="MTL9:MTO9"/>
    <mergeCell ref="MQB9:MQE9"/>
    <mergeCell ref="MQJ9:MQM9"/>
    <mergeCell ref="MQR9:MQU9"/>
    <mergeCell ref="MQZ9:MRC9"/>
    <mergeCell ref="MRH9:MRK9"/>
    <mergeCell ref="MRP9:MRS9"/>
    <mergeCell ref="MOF9:MOI9"/>
    <mergeCell ref="MON9:MOQ9"/>
    <mergeCell ref="MOV9:MOY9"/>
    <mergeCell ref="MPD9:MPG9"/>
    <mergeCell ref="MPL9:MPO9"/>
    <mergeCell ref="MPT9:MPW9"/>
    <mergeCell ref="MMJ9:MMM9"/>
    <mergeCell ref="MMR9:MMU9"/>
    <mergeCell ref="MMZ9:MNC9"/>
    <mergeCell ref="MNH9:MNK9"/>
    <mergeCell ref="MNP9:MNS9"/>
    <mergeCell ref="MNX9:MOA9"/>
    <mergeCell ref="MKN9:MKQ9"/>
    <mergeCell ref="MKV9:MKY9"/>
    <mergeCell ref="MLD9:MLG9"/>
    <mergeCell ref="MLL9:MLO9"/>
    <mergeCell ref="MLT9:MLW9"/>
    <mergeCell ref="MMB9:MME9"/>
    <mergeCell ref="MIR9:MIU9"/>
    <mergeCell ref="MIZ9:MJC9"/>
    <mergeCell ref="MJH9:MJK9"/>
    <mergeCell ref="MJP9:MJS9"/>
    <mergeCell ref="MJX9:MKA9"/>
    <mergeCell ref="MKF9:MKI9"/>
    <mergeCell ref="MGV9:MGY9"/>
    <mergeCell ref="MHD9:MHG9"/>
    <mergeCell ref="MHL9:MHO9"/>
    <mergeCell ref="MHT9:MHW9"/>
    <mergeCell ref="MIB9:MIE9"/>
    <mergeCell ref="MIJ9:MIM9"/>
    <mergeCell ref="MEZ9:MFC9"/>
    <mergeCell ref="MFH9:MFK9"/>
    <mergeCell ref="MFP9:MFS9"/>
    <mergeCell ref="MFX9:MGA9"/>
    <mergeCell ref="MGF9:MGI9"/>
    <mergeCell ref="MGN9:MGQ9"/>
    <mergeCell ref="MDD9:MDG9"/>
    <mergeCell ref="MDL9:MDO9"/>
    <mergeCell ref="MDT9:MDW9"/>
    <mergeCell ref="MEB9:MEE9"/>
    <mergeCell ref="MEJ9:MEM9"/>
    <mergeCell ref="MER9:MEU9"/>
    <mergeCell ref="MBH9:MBK9"/>
    <mergeCell ref="MBP9:MBS9"/>
    <mergeCell ref="MBX9:MCA9"/>
    <mergeCell ref="MCF9:MCI9"/>
    <mergeCell ref="MCN9:MCQ9"/>
    <mergeCell ref="MCV9:MCY9"/>
    <mergeCell ref="LZL9:LZO9"/>
    <mergeCell ref="LZT9:LZW9"/>
    <mergeCell ref="MAB9:MAE9"/>
    <mergeCell ref="MAJ9:MAM9"/>
    <mergeCell ref="MAR9:MAU9"/>
    <mergeCell ref="MAZ9:MBC9"/>
    <mergeCell ref="LXP9:LXS9"/>
    <mergeCell ref="LXX9:LYA9"/>
    <mergeCell ref="LYF9:LYI9"/>
    <mergeCell ref="LYN9:LYQ9"/>
    <mergeCell ref="LYV9:LYY9"/>
    <mergeCell ref="LZD9:LZG9"/>
    <mergeCell ref="LVT9:LVW9"/>
    <mergeCell ref="LWB9:LWE9"/>
    <mergeCell ref="LWJ9:LWM9"/>
    <mergeCell ref="LWR9:LWU9"/>
    <mergeCell ref="LWZ9:LXC9"/>
    <mergeCell ref="LXH9:LXK9"/>
    <mergeCell ref="LTX9:LUA9"/>
    <mergeCell ref="LUF9:LUI9"/>
    <mergeCell ref="LUN9:LUQ9"/>
    <mergeCell ref="LUV9:LUY9"/>
    <mergeCell ref="LVD9:LVG9"/>
    <mergeCell ref="LVL9:LVO9"/>
    <mergeCell ref="LSB9:LSE9"/>
    <mergeCell ref="LSJ9:LSM9"/>
    <mergeCell ref="LSR9:LSU9"/>
    <mergeCell ref="LSZ9:LTC9"/>
    <mergeCell ref="LTH9:LTK9"/>
    <mergeCell ref="LTP9:LTS9"/>
    <mergeCell ref="LQF9:LQI9"/>
    <mergeCell ref="LQN9:LQQ9"/>
    <mergeCell ref="LQV9:LQY9"/>
    <mergeCell ref="LRD9:LRG9"/>
    <mergeCell ref="LRL9:LRO9"/>
    <mergeCell ref="LRT9:LRW9"/>
    <mergeCell ref="LOJ9:LOM9"/>
    <mergeCell ref="LOR9:LOU9"/>
    <mergeCell ref="LOZ9:LPC9"/>
    <mergeCell ref="LPH9:LPK9"/>
    <mergeCell ref="LPP9:LPS9"/>
    <mergeCell ref="LPX9:LQA9"/>
    <mergeCell ref="LMN9:LMQ9"/>
    <mergeCell ref="LMV9:LMY9"/>
    <mergeCell ref="LND9:LNG9"/>
    <mergeCell ref="LNL9:LNO9"/>
    <mergeCell ref="LNT9:LNW9"/>
    <mergeCell ref="LOB9:LOE9"/>
    <mergeCell ref="LKR9:LKU9"/>
    <mergeCell ref="LKZ9:LLC9"/>
    <mergeCell ref="LLH9:LLK9"/>
    <mergeCell ref="LLP9:LLS9"/>
    <mergeCell ref="LLX9:LMA9"/>
    <mergeCell ref="LMF9:LMI9"/>
    <mergeCell ref="LIV9:LIY9"/>
    <mergeCell ref="LJD9:LJG9"/>
    <mergeCell ref="LJL9:LJO9"/>
    <mergeCell ref="LJT9:LJW9"/>
    <mergeCell ref="LKB9:LKE9"/>
    <mergeCell ref="LKJ9:LKM9"/>
    <mergeCell ref="LGZ9:LHC9"/>
    <mergeCell ref="LHH9:LHK9"/>
    <mergeCell ref="LHP9:LHS9"/>
    <mergeCell ref="LHX9:LIA9"/>
    <mergeCell ref="LIF9:LII9"/>
    <mergeCell ref="LIN9:LIQ9"/>
    <mergeCell ref="LFD9:LFG9"/>
    <mergeCell ref="LFL9:LFO9"/>
    <mergeCell ref="LFT9:LFW9"/>
    <mergeCell ref="LGB9:LGE9"/>
    <mergeCell ref="LGJ9:LGM9"/>
    <mergeCell ref="LGR9:LGU9"/>
    <mergeCell ref="LDH9:LDK9"/>
    <mergeCell ref="LDP9:LDS9"/>
    <mergeCell ref="LDX9:LEA9"/>
    <mergeCell ref="LEF9:LEI9"/>
    <mergeCell ref="LEN9:LEQ9"/>
    <mergeCell ref="LEV9:LEY9"/>
    <mergeCell ref="LBL9:LBO9"/>
    <mergeCell ref="LBT9:LBW9"/>
    <mergeCell ref="LCB9:LCE9"/>
    <mergeCell ref="LCJ9:LCM9"/>
    <mergeCell ref="LCR9:LCU9"/>
    <mergeCell ref="LCZ9:LDC9"/>
    <mergeCell ref="KZP9:KZS9"/>
    <mergeCell ref="KZX9:LAA9"/>
    <mergeCell ref="LAF9:LAI9"/>
    <mergeCell ref="LAN9:LAQ9"/>
    <mergeCell ref="LAV9:LAY9"/>
    <mergeCell ref="LBD9:LBG9"/>
    <mergeCell ref="KXT9:KXW9"/>
    <mergeCell ref="KYB9:KYE9"/>
    <mergeCell ref="KYJ9:KYM9"/>
    <mergeCell ref="KYR9:KYU9"/>
    <mergeCell ref="KYZ9:KZC9"/>
    <mergeCell ref="KZH9:KZK9"/>
    <mergeCell ref="KVX9:KWA9"/>
    <mergeCell ref="KWF9:KWI9"/>
    <mergeCell ref="KWN9:KWQ9"/>
    <mergeCell ref="KWV9:KWY9"/>
    <mergeCell ref="KXD9:KXG9"/>
    <mergeCell ref="KXL9:KXO9"/>
    <mergeCell ref="KUB9:KUE9"/>
    <mergeCell ref="KUJ9:KUM9"/>
    <mergeCell ref="KUR9:KUU9"/>
    <mergeCell ref="KUZ9:KVC9"/>
    <mergeCell ref="KVH9:KVK9"/>
    <mergeCell ref="KVP9:KVS9"/>
    <mergeCell ref="KSF9:KSI9"/>
    <mergeCell ref="KSN9:KSQ9"/>
    <mergeCell ref="KSV9:KSY9"/>
    <mergeCell ref="KTD9:KTG9"/>
    <mergeCell ref="KTL9:KTO9"/>
    <mergeCell ref="KTT9:KTW9"/>
    <mergeCell ref="KQJ9:KQM9"/>
    <mergeCell ref="KQR9:KQU9"/>
    <mergeCell ref="KQZ9:KRC9"/>
    <mergeCell ref="KRH9:KRK9"/>
    <mergeCell ref="KRP9:KRS9"/>
    <mergeCell ref="KRX9:KSA9"/>
    <mergeCell ref="KON9:KOQ9"/>
    <mergeCell ref="KOV9:KOY9"/>
    <mergeCell ref="KPD9:KPG9"/>
    <mergeCell ref="KPL9:KPO9"/>
    <mergeCell ref="KPT9:KPW9"/>
    <mergeCell ref="KQB9:KQE9"/>
    <mergeCell ref="KMR9:KMU9"/>
    <mergeCell ref="KMZ9:KNC9"/>
    <mergeCell ref="KNH9:KNK9"/>
    <mergeCell ref="KNP9:KNS9"/>
    <mergeCell ref="KNX9:KOA9"/>
    <mergeCell ref="KOF9:KOI9"/>
    <mergeCell ref="KKV9:KKY9"/>
    <mergeCell ref="KLD9:KLG9"/>
    <mergeCell ref="KLL9:KLO9"/>
    <mergeCell ref="KLT9:KLW9"/>
    <mergeCell ref="KMB9:KME9"/>
    <mergeCell ref="KMJ9:KMM9"/>
    <mergeCell ref="KIZ9:KJC9"/>
    <mergeCell ref="KJH9:KJK9"/>
    <mergeCell ref="KJP9:KJS9"/>
    <mergeCell ref="KJX9:KKA9"/>
    <mergeCell ref="KKF9:KKI9"/>
    <mergeCell ref="KKN9:KKQ9"/>
    <mergeCell ref="KHD9:KHG9"/>
    <mergeCell ref="KHL9:KHO9"/>
    <mergeCell ref="KHT9:KHW9"/>
    <mergeCell ref="KIB9:KIE9"/>
    <mergeCell ref="KIJ9:KIM9"/>
    <mergeCell ref="KIR9:KIU9"/>
    <mergeCell ref="KFH9:KFK9"/>
    <mergeCell ref="KFP9:KFS9"/>
    <mergeCell ref="KFX9:KGA9"/>
    <mergeCell ref="KGF9:KGI9"/>
    <mergeCell ref="KGN9:KGQ9"/>
    <mergeCell ref="KGV9:KGY9"/>
    <mergeCell ref="KDL9:KDO9"/>
    <mergeCell ref="KDT9:KDW9"/>
    <mergeCell ref="KEB9:KEE9"/>
    <mergeCell ref="KEJ9:KEM9"/>
    <mergeCell ref="KER9:KEU9"/>
    <mergeCell ref="KEZ9:KFC9"/>
    <mergeCell ref="KBP9:KBS9"/>
    <mergeCell ref="KBX9:KCA9"/>
    <mergeCell ref="KCF9:KCI9"/>
    <mergeCell ref="KCN9:KCQ9"/>
    <mergeCell ref="KCV9:KCY9"/>
    <mergeCell ref="KDD9:KDG9"/>
    <mergeCell ref="JZT9:JZW9"/>
    <mergeCell ref="KAB9:KAE9"/>
    <mergeCell ref="KAJ9:KAM9"/>
    <mergeCell ref="KAR9:KAU9"/>
    <mergeCell ref="KAZ9:KBC9"/>
    <mergeCell ref="KBH9:KBK9"/>
    <mergeCell ref="JXX9:JYA9"/>
    <mergeCell ref="JYF9:JYI9"/>
    <mergeCell ref="JYN9:JYQ9"/>
    <mergeCell ref="JYV9:JYY9"/>
    <mergeCell ref="JZD9:JZG9"/>
    <mergeCell ref="JZL9:JZO9"/>
    <mergeCell ref="JWB9:JWE9"/>
    <mergeCell ref="JWJ9:JWM9"/>
    <mergeCell ref="JWR9:JWU9"/>
    <mergeCell ref="JWZ9:JXC9"/>
    <mergeCell ref="JXH9:JXK9"/>
    <mergeCell ref="JXP9:JXS9"/>
    <mergeCell ref="JUF9:JUI9"/>
    <mergeCell ref="JUN9:JUQ9"/>
    <mergeCell ref="JUV9:JUY9"/>
    <mergeCell ref="JVD9:JVG9"/>
    <mergeCell ref="JVL9:JVO9"/>
    <mergeCell ref="JVT9:JVW9"/>
    <mergeCell ref="JSJ9:JSM9"/>
    <mergeCell ref="JSR9:JSU9"/>
    <mergeCell ref="JSZ9:JTC9"/>
    <mergeCell ref="JTH9:JTK9"/>
    <mergeCell ref="JTP9:JTS9"/>
    <mergeCell ref="JTX9:JUA9"/>
    <mergeCell ref="JQN9:JQQ9"/>
    <mergeCell ref="JQV9:JQY9"/>
    <mergeCell ref="JRD9:JRG9"/>
    <mergeCell ref="JRL9:JRO9"/>
    <mergeCell ref="JRT9:JRW9"/>
    <mergeCell ref="JSB9:JSE9"/>
    <mergeCell ref="JOR9:JOU9"/>
    <mergeCell ref="JOZ9:JPC9"/>
    <mergeCell ref="JPH9:JPK9"/>
    <mergeCell ref="JPP9:JPS9"/>
    <mergeCell ref="JPX9:JQA9"/>
    <mergeCell ref="JQF9:JQI9"/>
    <mergeCell ref="JMV9:JMY9"/>
    <mergeCell ref="JND9:JNG9"/>
    <mergeCell ref="JNL9:JNO9"/>
    <mergeCell ref="JNT9:JNW9"/>
    <mergeCell ref="JOB9:JOE9"/>
    <mergeCell ref="JOJ9:JOM9"/>
    <mergeCell ref="JKZ9:JLC9"/>
    <mergeCell ref="JLH9:JLK9"/>
    <mergeCell ref="JLP9:JLS9"/>
    <mergeCell ref="JLX9:JMA9"/>
    <mergeCell ref="JMF9:JMI9"/>
    <mergeCell ref="JMN9:JMQ9"/>
    <mergeCell ref="JJD9:JJG9"/>
    <mergeCell ref="JJL9:JJO9"/>
    <mergeCell ref="JJT9:JJW9"/>
    <mergeCell ref="JKB9:JKE9"/>
    <mergeCell ref="JKJ9:JKM9"/>
    <mergeCell ref="JKR9:JKU9"/>
    <mergeCell ref="JHH9:JHK9"/>
    <mergeCell ref="JHP9:JHS9"/>
    <mergeCell ref="JHX9:JIA9"/>
    <mergeCell ref="JIF9:JII9"/>
    <mergeCell ref="JIN9:JIQ9"/>
    <mergeCell ref="JIV9:JIY9"/>
    <mergeCell ref="JFL9:JFO9"/>
    <mergeCell ref="JFT9:JFW9"/>
    <mergeCell ref="JGB9:JGE9"/>
    <mergeCell ref="JGJ9:JGM9"/>
    <mergeCell ref="JGR9:JGU9"/>
    <mergeCell ref="JGZ9:JHC9"/>
    <mergeCell ref="JDP9:JDS9"/>
    <mergeCell ref="JDX9:JEA9"/>
    <mergeCell ref="JEF9:JEI9"/>
    <mergeCell ref="JEN9:JEQ9"/>
    <mergeCell ref="JEV9:JEY9"/>
    <mergeCell ref="JFD9:JFG9"/>
    <mergeCell ref="JBT9:JBW9"/>
    <mergeCell ref="JCB9:JCE9"/>
    <mergeCell ref="JCJ9:JCM9"/>
    <mergeCell ref="JCR9:JCU9"/>
    <mergeCell ref="JCZ9:JDC9"/>
    <mergeCell ref="JDH9:JDK9"/>
    <mergeCell ref="IZX9:JAA9"/>
    <mergeCell ref="JAF9:JAI9"/>
    <mergeCell ref="JAN9:JAQ9"/>
    <mergeCell ref="JAV9:JAY9"/>
    <mergeCell ref="JBD9:JBG9"/>
    <mergeCell ref="JBL9:JBO9"/>
    <mergeCell ref="IYB9:IYE9"/>
    <mergeCell ref="IYJ9:IYM9"/>
    <mergeCell ref="IYR9:IYU9"/>
    <mergeCell ref="IYZ9:IZC9"/>
    <mergeCell ref="IZH9:IZK9"/>
    <mergeCell ref="IZP9:IZS9"/>
    <mergeCell ref="IWF9:IWI9"/>
    <mergeCell ref="IWN9:IWQ9"/>
    <mergeCell ref="IWV9:IWY9"/>
    <mergeCell ref="IXD9:IXG9"/>
    <mergeCell ref="IXL9:IXO9"/>
    <mergeCell ref="IXT9:IXW9"/>
    <mergeCell ref="IUJ9:IUM9"/>
    <mergeCell ref="IUR9:IUU9"/>
    <mergeCell ref="IUZ9:IVC9"/>
    <mergeCell ref="IVH9:IVK9"/>
    <mergeCell ref="IVP9:IVS9"/>
    <mergeCell ref="IVX9:IWA9"/>
    <mergeCell ref="ISN9:ISQ9"/>
    <mergeCell ref="ISV9:ISY9"/>
    <mergeCell ref="ITD9:ITG9"/>
    <mergeCell ref="ITL9:ITO9"/>
    <mergeCell ref="ITT9:ITW9"/>
    <mergeCell ref="IUB9:IUE9"/>
    <mergeCell ref="IQR9:IQU9"/>
    <mergeCell ref="IQZ9:IRC9"/>
    <mergeCell ref="IRH9:IRK9"/>
    <mergeCell ref="IRP9:IRS9"/>
    <mergeCell ref="IRX9:ISA9"/>
    <mergeCell ref="ISF9:ISI9"/>
    <mergeCell ref="IOV9:IOY9"/>
    <mergeCell ref="IPD9:IPG9"/>
    <mergeCell ref="IPL9:IPO9"/>
    <mergeCell ref="IPT9:IPW9"/>
    <mergeCell ref="IQB9:IQE9"/>
    <mergeCell ref="IQJ9:IQM9"/>
    <mergeCell ref="IMZ9:INC9"/>
    <mergeCell ref="INH9:INK9"/>
    <mergeCell ref="INP9:INS9"/>
    <mergeCell ref="INX9:IOA9"/>
    <mergeCell ref="IOF9:IOI9"/>
    <mergeCell ref="ION9:IOQ9"/>
    <mergeCell ref="ILD9:ILG9"/>
    <mergeCell ref="ILL9:ILO9"/>
    <mergeCell ref="ILT9:ILW9"/>
    <mergeCell ref="IMB9:IME9"/>
    <mergeCell ref="IMJ9:IMM9"/>
    <mergeCell ref="IMR9:IMU9"/>
    <mergeCell ref="IJH9:IJK9"/>
    <mergeCell ref="IJP9:IJS9"/>
    <mergeCell ref="IJX9:IKA9"/>
    <mergeCell ref="IKF9:IKI9"/>
    <mergeCell ref="IKN9:IKQ9"/>
    <mergeCell ref="IKV9:IKY9"/>
    <mergeCell ref="IHL9:IHO9"/>
    <mergeCell ref="IHT9:IHW9"/>
    <mergeCell ref="IIB9:IIE9"/>
    <mergeCell ref="IIJ9:IIM9"/>
    <mergeCell ref="IIR9:IIU9"/>
    <mergeCell ref="IIZ9:IJC9"/>
    <mergeCell ref="IFP9:IFS9"/>
    <mergeCell ref="IFX9:IGA9"/>
    <mergeCell ref="IGF9:IGI9"/>
    <mergeCell ref="IGN9:IGQ9"/>
    <mergeCell ref="IGV9:IGY9"/>
    <mergeCell ref="IHD9:IHG9"/>
    <mergeCell ref="IDT9:IDW9"/>
    <mergeCell ref="IEB9:IEE9"/>
    <mergeCell ref="IEJ9:IEM9"/>
    <mergeCell ref="IER9:IEU9"/>
    <mergeCell ref="IEZ9:IFC9"/>
    <mergeCell ref="IFH9:IFK9"/>
    <mergeCell ref="IBX9:ICA9"/>
    <mergeCell ref="ICF9:ICI9"/>
    <mergeCell ref="ICN9:ICQ9"/>
    <mergeCell ref="ICV9:ICY9"/>
    <mergeCell ref="IDD9:IDG9"/>
    <mergeCell ref="IDL9:IDO9"/>
    <mergeCell ref="IAB9:IAE9"/>
    <mergeCell ref="IAJ9:IAM9"/>
    <mergeCell ref="IAR9:IAU9"/>
    <mergeCell ref="IAZ9:IBC9"/>
    <mergeCell ref="IBH9:IBK9"/>
    <mergeCell ref="IBP9:IBS9"/>
    <mergeCell ref="HYF9:HYI9"/>
    <mergeCell ref="HYN9:HYQ9"/>
    <mergeCell ref="HYV9:HYY9"/>
    <mergeCell ref="HZD9:HZG9"/>
    <mergeCell ref="HZL9:HZO9"/>
    <mergeCell ref="HZT9:HZW9"/>
    <mergeCell ref="HWJ9:HWM9"/>
    <mergeCell ref="HWR9:HWU9"/>
    <mergeCell ref="HWZ9:HXC9"/>
    <mergeCell ref="HXH9:HXK9"/>
    <mergeCell ref="HXP9:HXS9"/>
    <mergeCell ref="HXX9:HYA9"/>
    <mergeCell ref="HUN9:HUQ9"/>
    <mergeCell ref="HUV9:HUY9"/>
    <mergeCell ref="HVD9:HVG9"/>
    <mergeCell ref="HVL9:HVO9"/>
    <mergeCell ref="HVT9:HVW9"/>
    <mergeCell ref="HWB9:HWE9"/>
    <mergeCell ref="HSR9:HSU9"/>
    <mergeCell ref="HSZ9:HTC9"/>
    <mergeCell ref="HTH9:HTK9"/>
    <mergeCell ref="HTP9:HTS9"/>
    <mergeCell ref="HTX9:HUA9"/>
    <mergeCell ref="HUF9:HUI9"/>
    <mergeCell ref="HQV9:HQY9"/>
    <mergeCell ref="HRD9:HRG9"/>
    <mergeCell ref="HRL9:HRO9"/>
    <mergeCell ref="HRT9:HRW9"/>
    <mergeCell ref="HSB9:HSE9"/>
    <mergeCell ref="HSJ9:HSM9"/>
    <mergeCell ref="HOZ9:HPC9"/>
    <mergeCell ref="HPH9:HPK9"/>
    <mergeCell ref="HPP9:HPS9"/>
    <mergeCell ref="HPX9:HQA9"/>
    <mergeCell ref="HQF9:HQI9"/>
    <mergeCell ref="HQN9:HQQ9"/>
    <mergeCell ref="HND9:HNG9"/>
    <mergeCell ref="HNL9:HNO9"/>
    <mergeCell ref="HNT9:HNW9"/>
    <mergeCell ref="HOB9:HOE9"/>
    <mergeCell ref="HOJ9:HOM9"/>
    <mergeCell ref="HOR9:HOU9"/>
    <mergeCell ref="HLH9:HLK9"/>
    <mergeCell ref="HLP9:HLS9"/>
    <mergeCell ref="HLX9:HMA9"/>
    <mergeCell ref="HMF9:HMI9"/>
    <mergeCell ref="HMN9:HMQ9"/>
    <mergeCell ref="HMV9:HMY9"/>
    <mergeCell ref="HJL9:HJO9"/>
    <mergeCell ref="HJT9:HJW9"/>
    <mergeCell ref="HKB9:HKE9"/>
    <mergeCell ref="HKJ9:HKM9"/>
    <mergeCell ref="HKR9:HKU9"/>
    <mergeCell ref="HKZ9:HLC9"/>
    <mergeCell ref="HHP9:HHS9"/>
    <mergeCell ref="HHX9:HIA9"/>
    <mergeCell ref="HIF9:HII9"/>
    <mergeCell ref="HIN9:HIQ9"/>
    <mergeCell ref="HIV9:HIY9"/>
    <mergeCell ref="HJD9:HJG9"/>
    <mergeCell ref="HFT9:HFW9"/>
    <mergeCell ref="HGB9:HGE9"/>
    <mergeCell ref="HGJ9:HGM9"/>
    <mergeCell ref="HGR9:HGU9"/>
    <mergeCell ref="HGZ9:HHC9"/>
    <mergeCell ref="HHH9:HHK9"/>
    <mergeCell ref="HDX9:HEA9"/>
    <mergeCell ref="HEF9:HEI9"/>
    <mergeCell ref="HEN9:HEQ9"/>
    <mergeCell ref="HEV9:HEY9"/>
    <mergeCell ref="HFD9:HFG9"/>
    <mergeCell ref="HFL9:HFO9"/>
    <mergeCell ref="HCB9:HCE9"/>
    <mergeCell ref="HCJ9:HCM9"/>
    <mergeCell ref="HCR9:HCU9"/>
    <mergeCell ref="HCZ9:HDC9"/>
    <mergeCell ref="HDH9:HDK9"/>
    <mergeCell ref="HDP9:HDS9"/>
    <mergeCell ref="HAF9:HAI9"/>
    <mergeCell ref="HAN9:HAQ9"/>
    <mergeCell ref="HAV9:HAY9"/>
    <mergeCell ref="HBD9:HBG9"/>
    <mergeCell ref="HBL9:HBO9"/>
    <mergeCell ref="HBT9:HBW9"/>
    <mergeCell ref="GYJ9:GYM9"/>
    <mergeCell ref="GYR9:GYU9"/>
    <mergeCell ref="GYZ9:GZC9"/>
    <mergeCell ref="GZH9:GZK9"/>
    <mergeCell ref="GZP9:GZS9"/>
    <mergeCell ref="GZX9:HAA9"/>
    <mergeCell ref="GWN9:GWQ9"/>
    <mergeCell ref="GWV9:GWY9"/>
    <mergeCell ref="GXD9:GXG9"/>
    <mergeCell ref="GXL9:GXO9"/>
    <mergeCell ref="GXT9:GXW9"/>
    <mergeCell ref="GYB9:GYE9"/>
    <mergeCell ref="GUR9:GUU9"/>
    <mergeCell ref="GUZ9:GVC9"/>
    <mergeCell ref="GVH9:GVK9"/>
    <mergeCell ref="GVP9:GVS9"/>
    <mergeCell ref="GVX9:GWA9"/>
    <mergeCell ref="GWF9:GWI9"/>
    <mergeCell ref="GSV9:GSY9"/>
    <mergeCell ref="GTD9:GTG9"/>
    <mergeCell ref="GTL9:GTO9"/>
    <mergeCell ref="GTT9:GTW9"/>
    <mergeCell ref="GUB9:GUE9"/>
    <mergeCell ref="GUJ9:GUM9"/>
    <mergeCell ref="GQZ9:GRC9"/>
    <mergeCell ref="GRH9:GRK9"/>
    <mergeCell ref="GRP9:GRS9"/>
    <mergeCell ref="GRX9:GSA9"/>
    <mergeCell ref="GSF9:GSI9"/>
    <mergeCell ref="GSN9:GSQ9"/>
    <mergeCell ref="GPD9:GPG9"/>
    <mergeCell ref="GPL9:GPO9"/>
    <mergeCell ref="GPT9:GPW9"/>
    <mergeCell ref="GQB9:GQE9"/>
    <mergeCell ref="GQJ9:GQM9"/>
    <mergeCell ref="GQR9:GQU9"/>
    <mergeCell ref="GNH9:GNK9"/>
    <mergeCell ref="GNP9:GNS9"/>
    <mergeCell ref="GNX9:GOA9"/>
    <mergeCell ref="GOF9:GOI9"/>
    <mergeCell ref="GON9:GOQ9"/>
    <mergeCell ref="GOV9:GOY9"/>
    <mergeCell ref="GLL9:GLO9"/>
    <mergeCell ref="GLT9:GLW9"/>
    <mergeCell ref="GMB9:GME9"/>
    <mergeCell ref="GMJ9:GMM9"/>
    <mergeCell ref="GMR9:GMU9"/>
    <mergeCell ref="GMZ9:GNC9"/>
    <mergeCell ref="GJP9:GJS9"/>
    <mergeCell ref="GJX9:GKA9"/>
    <mergeCell ref="GKF9:GKI9"/>
    <mergeCell ref="GKN9:GKQ9"/>
    <mergeCell ref="GKV9:GKY9"/>
    <mergeCell ref="GLD9:GLG9"/>
    <mergeCell ref="GHT9:GHW9"/>
    <mergeCell ref="GIB9:GIE9"/>
    <mergeCell ref="GIJ9:GIM9"/>
    <mergeCell ref="GIR9:GIU9"/>
    <mergeCell ref="GIZ9:GJC9"/>
    <mergeCell ref="GJH9:GJK9"/>
    <mergeCell ref="GFX9:GGA9"/>
    <mergeCell ref="GGF9:GGI9"/>
    <mergeCell ref="GGN9:GGQ9"/>
    <mergeCell ref="GGV9:GGY9"/>
    <mergeCell ref="GHD9:GHG9"/>
    <mergeCell ref="GHL9:GHO9"/>
    <mergeCell ref="GEB9:GEE9"/>
    <mergeCell ref="GEJ9:GEM9"/>
    <mergeCell ref="GER9:GEU9"/>
    <mergeCell ref="GEZ9:GFC9"/>
    <mergeCell ref="GFH9:GFK9"/>
    <mergeCell ref="GFP9:GFS9"/>
    <mergeCell ref="GCF9:GCI9"/>
    <mergeCell ref="GCN9:GCQ9"/>
    <mergeCell ref="GCV9:GCY9"/>
    <mergeCell ref="GDD9:GDG9"/>
    <mergeCell ref="GDL9:GDO9"/>
    <mergeCell ref="GDT9:GDW9"/>
    <mergeCell ref="GAJ9:GAM9"/>
    <mergeCell ref="GAR9:GAU9"/>
    <mergeCell ref="GAZ9:GBC9"/>
    <mergeCell ref="GBH9:GBK9"/>
    <mergeCell ref="GBP9:GBS9"/>
    <mergeCell ref="GBX9:GCA9"/>
    <mergeCell ref="FYN9:FYQ9"/>
    <mergeCell ref="FYV9:FYY9"/>
    <mergeCell ref="FZD9:FZG9"/>
    <mergeCell ref="FZL9:FZO9"/>
    <mergeCell ref="FZT9:FZW9"/>
    <mergeCell ref="GAB9:GAE9"/>
    <mergeCell ref="FWR9:FWU9"/>
    <mergeCell ref="FWZ9:FXC9"/>
    <mergeCell ref="FXH9:FXK9"/>
    <mergeCell ref="FXP9:FXS9"/>
    <mergeCell ref="FXX9:FYA9"/>
    <mergeCell ref="FYF9:FYI9"/>
    <mergeCell ref="FUV9:FUY9"/>
    <mergeCell ref="FVD9:FVG9"/>
    <mergeCell ref="FVL9:FVO9"/>
    <mergeCell ref="FVT9:FVW9"/>
    <mergeCell ref="FWB9:FWE9"/>
    <mergeCell ref="FWJ9:FWM9"/>
    <mergeCell ref="FSZ9:FTC9"/>
    <mergeCell ref="FTH9:FTK9"/>
    <mergeCell ref="FTP9:FTS9"/>
    <mergeCell ref="FTX9:FUA9"/>
    <mergeCell ref="FUF9:FUI9"/>
    <mergeCell ref="FUN9:FUQ9"/>
    <mergeCell ref="FRD9:FRG9"/>
    <mergeCell ref="FRL9:FRO9"/>
    <mergeCell ref="FRT9:FRW9"/>
    <mergeCell ref="FSB9:FSE9"/>
    <mergeCell ref="FSJ9:FSM9"/>
    <mergeCell ref="FSR9:FSU9"/>
    <mergeCell ref="FPH9:FPK9"/>
    <mergeCell ref="FPP9:FPS9"/>
    <mergeCell ref="FPX9:FQA9"/>
    <mergeCell ref="FQF9:FQI9"/>
    <mergeCell ref="FQN9:FQQ9"/>
    <mergeCell ref="FQV9:FQY9"/>
    <mergeCell ref="FNL9:FNO9"/>
    <mergeCell ref="FNT9:FNW9"/>
    <mergeCell ref="FOB9:FOE9"/>
    <mergeCell ref="FOJ9:FOM9"/>
    <mergeCell ref="FOR9:FOU9"/>
    <mergeCell ref="FOZ9:FPC9"/>
    <mergeCell ref="FLP9:FLS9"/>
    <mergeCell ref="FLX9:FMA9"/>
    <mergeCell ref="FMF9:FMI9"/>
    <mergeCell ref="FMN9:FMQ9"/>
    <mergeCell ref="FMV9:FMY9"/>
    <mergeCell ref="FND9:FNG9"/>
    <mergeCell ref="FJT9:FJW9"/>
    <mergeCell ref="FKB9:FKE9"/>
    <mergeCell ref="FKJ9:FKM9"/>
    <mergeCell ref="FKR9:FKU9"/>
    <mergeCell ref="FKZ9:FLC9"/>
    <mergeCell ref="FLH9:FLK9"/>
    <mergeCell ref="FHX9:FIA9"/>
    <mergeCell ref="FIF9:FII9"/>
    <mergeCell ref="FIN9:FIQ9"/>
    <mergeCell ref="FIV9:FIY9"/>
    <mergeCell ref="FJD9:FJG9"/>
    <mergeCell ref="FJL9:FJO9"/>
    <mergeCell ref="FGB9:FGE9"/>
    <mergeCell ref="FGJ9:FGM9"/>
    <mergeCell ref="FGR9:FGU9"/>
    <mergeCell ref="FGZ9:FHC9"/>
    <mergeCell ref="FHH9:FHK9"/>
    <mergeCell ref="FHP9:FHS9"/>
    <mergeCell ref="FEF9:FEI9"/>
    <mergeCell ref="FEN9:FEQ9"/>
    <mergeCell ref="FEV9:FEY9"/>
    <mergeCell ref="FFD9:FFG9"/>
    <mergeCell ref="FFL9:FFO9"/>
    <mergeCell ref="FFT9:FFW9"/>
    <mergeCell ref="FCJ9:FCM9"/>
    <mergeCell ref="FCR9:FCU9"/>
    <mergeCell ref="FCZ9:FDC9"/>
    <mergeCell ref="FDH9:FDK9"/>
    <mergeCell ref="FDP9:FDS9"/>
    <mergeCell ref="FDX9:FEA9"/>
    <mergeCell ref="FAN9:FAQ9"/>
    <mergeCell ref="FAV9:FAY9"/>
    <mergeCell ref="FBD9:FBG9"/>
    <mergeCell ref="FBL9:FBO9"/>
    <mergeCell ref="FBT9:FBW9"/>
    <mergeCell ref="FCB9:FCE9"/>
    <mergeCell ref="EYR9:EYU9"/>
    <mergeCell ref="EYZ9:EZC9"/>
    <mergeCell ref="EZH9:EZK9"/>
    <mergeCell ref="EZP9:EZS9"/>
    <mergeCell ref="EZX9:FAA9"/>
    <mergeCell ref="FAF9:FAI9"/>
    <mergeCell ref="EWV9:EWY9"/>
    <mergeCell ref="EXD9:EXG9"/>
    <mergeCell ref="EXL9:EXO9"/>
    <mergeCell ref="EXT9:EXW9"/>
    <mergeCell ref="EYB9:EYE9"/>
    <mergeCell ref="EYJ9:EYM9"/>
    <mergeCell ref="EUZ9:EVC9"/>
    <mergeCell ref="EVH9:EVK9"/>
    <mergeCell ref="EVP9:EVS9"/>
    <mergeCell ref="EVX9:EWA9"/>
    <mergeCell ref="EWF9:EWI9"/>
    <mergeCell ref="EWN9:EWQ9"/>
    <mergeCell ref="ETD9:ETG9"/>
    <mergeCell ref="ETL9:ETO9"/>
    <mergeCell ref="ETT9:ETW9"/>
    <mergeCell ref="EUB9:EUE9"/>
    <mergeCell ref="EUJ9:EUM9"/>
    <mergeCell ref="EUR9:EUU9"/>
    <mergeCell ref="ERH9:ERK9"/>
    <mergeCell ref="ERP9:ERS9"/>
    <mergeCell ref="ERX9:ESA9"/>
    <mergeCell ref="ESF9:ESI9"/>
    <mergeCell ref="ESN9:ESQ9"/>
    <mergeCell ref="ESV9:ESY9"/>
    <mergeCell ref="EPL9:EPO9"/>
    <mergeCell ref="EPT9:EPW9"/>
    <mergeCell ref="EQB9:EQE9"/>
    <mergeCell ref="EQJ9:EQM9"/>
    <mergeCell ref="EQR9:EQU9"/>
    <mergeCell ref="EQZ9:ERC9"/>
    <mergeCell ref="ENP9:ENS9"/>
    <mergeCell ref="ENX9:EOA9"/>
    <mergeCell ref="EOF9:EOI9"/>
    <mergeCell ref="EON9:EOQ9"/>
    <mergeCell ref="EOV9:EOY9"/>
    <mergeCell ref="EPD9:EPG9"/>
    <mergeCell ref="ELT9:ELW9"/>
    <mergeCell ref="EMB9:EME9"/>
    <mergeCell ref="EMJ9:EMM9"/>
    <mergeCell ref="EMR9:EMU9"/>
    <mergeCell ref="EMZ9:ENC9"/>
    <mergeCell ref="ENH9:ENK9"/>
    <mergeCell ref="EJX9:EKA9"/>
    <mergeCell ref="EKF9:EKI9"/>
    <mergeCell ref="EKN9:EKQ9"/>
    <mergeCell ref="EKV9:EKY9"/>
    <mergeCell ref="ELD9:ELG9"/>
    <mergeCell ref="ELL9:ELO9"/>
    <mergeCell ref="EIB9:EIE9"/>
    <mergeCell ref="EIJ9:EIM9"/>
    <mergeCell ref="EIR9:EIU9"/>
    <mergeCell ref="EIZ9:EJC9"/>
    <mergeCell ref="EJH9:EJK9"/>
    <mergeCell ref="EJP9:EJS9"/>
    <mergeCell ref="EGF9:EGI9"/>
    <mergeCell ref="EGN9:EGQ9"/>
    <mergeCell ref="EGV9:EGY9"/>
    <mergeCell ref="EHD9:EHG9"/>
    <mergeCell ref="EHL9:EHO9"/>
    <mergeCell ref="EHT9:EHW9"/>
    <mergeCell ref="EEJ9:EEM9"/>
    <mergeCell ref="EER9:EEU9"/>
    <mergeCell ref="EEZ9:EFC9"/>
    <mergeCell ref="EFH9:EFK9"/>
    <mergeCell ref="EFP9:EFS9"/>
    <mergeCell ref="EFX9:EGA9"/>
    <mergeCell ref="ECN9:ECQ9"/>
    <mergeCell ref="ECV9:ECY9"/>
    <mergeCell ref="EDD9:EDG9"/>
    <mergeCell ref="EDL9:EDO9"/>
    <mergeCell ref="EDT9:EDW9"/>
    <mergeCell ref="EEB9:EEE9"/>
    <mergeCell ref="EAR9:EAU9"/>
    <mergeCell ref="EAZ9:EBC9"/>
    <mergeCell ref="EBH9:EBK9"/>
    <mergeCell ref="EBP9:EBS9"/>
    <mergeCell ref="EBX9:ECA9"/>
    <mergeCell ref="ECF9:ECI9"/>
    <mergeCell ref="DYV9:DYY9"/>
    <mergeCell ref="DZD9:DZG9"/>
    <mergeCell ref="DZL9:DZO9"/>
    <mergeCell ref="DZT9:DZW9"/>
    <mergeCell ref="EAB9:EAE9"/>
    <mergeCell ref="EAJ9:EAM9"/>
    <mergeCell ref="DWZ9:DXC9"/>
    <mergeCell ref="DXH9:DXK9"/>
    <mergeCell ref="DXP9:DXS9"/>
    <mergeCell ref="DXX9:DYA9"/>
    <mergeCell ref="DYF9:DYI9"/>
    <mergeCell ref="DYN9:DYQ9"/>
    <mergeCell ref="DVD9:DVG9"/>
    <mergeCell ref="DVL9:DVO9"/>
    <mergeCell ref="DVT9:DVW9"/>
    <mergeCell ref="DWB9:DWE9"/>
    <mergeCell ref="DWJ9:DWM9"/>
    <mergeCell ref="DWR9:DWU9"/>
    <mergeCell ref="DTH9:DTK9"/>
    <mergeCell ref="DTP9:DTS9"/>
    <mergeCell ref="DTX9:DUA9"/>
    <mergeCell ref="DUF9:DUI9"/>
    <mergeCell ref="DUN9:DUQ9"/>
    <mergeCell ref="DUV9:DUY9"/>
    <mergeCell ref="DRL9:DRO9"/>
    <mergeCell ref="DRT9:DRW9"/>
    <mergeCell ref="DSB9:DSE9"/>
    <mergeCell ref="DSJ9:DSM9"/>
    <mergeCell ref="DSR9:DSU9"/>
    <mergeCell ref="DSZ9:DTC9"/>
    <mergeCell ref="DPP9:DPS9"/>
    <mergeCell ref="DPX9:DQA9"/>
    <mergeCell ref="DQF9:DQI9"/>
    <mergeCell ref="DQN9:DQQ9"/>
    <mergeCell ref="DQV9:DQY9"/>
    <mergeCell ref="DRD9:DRG9"/>
    <mergeCell ref="DNT9:DNW9"/>
    <mergeCell ref="DOB9:DOE9"/>
    <mergeCell ref="DOJ9:DOM9"/>
    <mergeCell ref="DOR9:DOU9"/>
    <mergeCell ref="DOZ9:DPC9"/>
    <mergeCell ref="DPH9:DPK9"/>
    <mergeCell ref="DLX9:DMA9"/>
    <mergeCell ref="DMF9:DMI9"/>
    <mergeCell ref="DMN9:DMQ9"/>
    <mergeCell ref="DMV9:DMY9"/>
    <mergeCell ref="DND9:DNG9"/>
    <mergeCell ref="DNL9:DNO9"/>
    <mergeCell ref="DKB9:DKE9"/>
    <mergeCell ref="DKJ9:DKM9"/>
    <mergeCell ref="DKR9:DKU9"/>
    <mergeCell ref="DKZ9:DLC9"/>
    <mergeCell ref="DLH9:DLK9"/>
    <mergeCell ref="DLP9:DLS9"/>
    <mergeCell ref="DIF9:DII9"/>
    <mergeCell ref="DIN9:DIQ9"/>
    <mergeCell ref="DIV9:DIY9"/>
    <mergeCell ref="DJD9:DJG9"/>
    <mergeCell ref="DJL9:DJO9"/>
    <mergeCell ref="DJT9:DJW9"/>
    <mergeCell ref="DGJ9:DGM9"/>
    <mergeCell ref="DGR9:DGU9"/>
    <mergeCell ref="DGZ9:DHC9"/>
    <mergeCell ref="DHH9:DHK9"/>
    <mergeCell ref="DHP9:DHS9"/>
    <mergeCell ref="DHX9:DIA9"/>
    <mergeCell ref="DEN9:DEQ9"/>
    <mergeCell ref="DEV9:DEY9"/>
    <mergeCell ref="DFD9:DFG9"/>
    <mergeCell ref="DFL9:DFO9"/>
    <mergeCell ref="DFT9:DFW9"/>
    <mergeCell ref="DGB9:DGE9"/>
    <mergeCell ref="DCR9:DCU9"/>
    <mergeCell ref="DCZ9:DDC9"/>
    <mergeCell ref="DDH9:DDK9"/>
    <mergeCell ref="DDP9:DDS9"/>
    <mergeCell ref="DDX9:DEA9"/>
    <mergeCell ref="DEF9:DEI9"/>
    <mergeCell ref="DAV9:DAY9"/>
    <mergeCell ref="DBD9:DBG9"/>
    <mergeCell ref="DBL9:DBO9"/>
    <mergeCell ref="DBT9:DBW9"/>
    <mergeCell ref="DCB9:DCE9"/>
    <mergeCell ref="DCJ9:DCM9"/>
    <mergeCell ref="CYZ9:CZC9"/>
    <mergeCell ref="CZH9:CZK9"/>
    <mergeCell ref="CZP9:CZS9"/>
    <mergeCell ref="CZX9:DAA9"/>
    <mergeCell ref="DAF9:DAI9"/>
    <mergeCell ref="DAN9:DAQ9"/>
    <mergeCell ref="CXD9:CXG9"/>
    <mergeCell ref="CXL9:CXO9"/>
    <mergeCell ref="CXT9:CXW9"/>
    <mergeCell ref="CYB9:CYE9"/>
    <mergeCell ref="CYJ9:CYM9"/>
    <mergeCell ref="CYR9:CYU9"/>
    <mergeCell ref="CVH9:CVK9"/>
    <mergeCell ref="CVP9:CVS9"/>
    <mergeCell ref="CVX9:CWA9"/>
    <mergeCell ref="CWF9:CWI9"/>
    <mergeCell ref="CWN9:CWQ9"/>
    <mergeCell ref="CWV9:CWY9"/>
    <mergeCell ref="CTL9:CTO9"/>
    <mergeCell ref="CTT9:CTW9"/>
    <mergeCell ref="CUB9:CUE9"/>
    <mergeCell ref="CUJ9:CUM9"/>
    <mergeCell ref="CUR9:CUU9"/>
    <mergeCell ref="CUZ9:CVC9"/>
    <mergeCell ref="CRP9:CRS9"/>
    <mergeCell ref="CRX9:CSA9"/>
    <mergeCell ref="CSF9:CSI9"/>
    <mergeCell ref="CSN9:CSQ9"/>
    <mergeCell ref="CSV9:CSY9"/>
    <mergeCell ref="CTD9:CTG9"/>
    <mergeCell ref="CPT9:CPW9"/>
    <mergeCell ref="CQB9:CQE9"/>
    <mergeCell ref="CQJ9:CQM9"/>
    <mergeCell ref="CQR9:CQU9"/>
    <mergeCell ref="CQZ9:CRC9"/>
    <mergeCell ref="CRH9:CRK9"/>
    <mergeCell ref="CNX9:COA9"/>
    <mergeCell ref="COF9:COI9"/>
    <mergeCell ref="CON9:COQ9"/>
    <mergeCell ref="COV9:COY9"/>
    <mergeCell ref="CPD9:CPG9"/>
    <mergeCell ref="CPL9:CPO9"/>
    <mergeCell ref="CMB9:CME9"/>
    <mergeCell ref="CMJ9:CMM9"/>
    <mergeCell ref="CMR9:CMU9"/>
    <mergeCell ref="CMZ9:CNC9"/>
    <mergeCell ref="CNH9:CNK9"/>
    <mergeCell ref="CNP9:CNS9"/>
    <mergeCell ref="CKF9:CKI9"/>
    <mergeCell ref="CKN9:CKQ9"/>
    <mergeCell ref="CKV9:CKY9"/>
    <mergeCell ref="CLD9:CLG9"/>
    <mergeCell ref="CLL9:CLO9"/>
    <mergeCell ref="CLT9:CLW9"/>
    <mergeCell ref="CIJ9:CIM9"/>
    <mergeCell ref="CIR9:CIU9"/>
    <mergeCell ref="CIZ9:CJC9"/>
    <mergeCell ref="CJH9:CJK9"/>
    <mergeCell ref="CJP9:CJS9"/>
    <mergeCell ref="CJX9:CKA9"/>
    <mergeCell ref="CGN9:CGQ9"/>
    <mergeCell ref="CGV9:CGY9"/>
    <mergeCell ref="CHD9:CHG9"/>
    <mergeCell ref="CHL9:CHO9"/>
    <mergeCell ref="CHT9:CHW9"/>
    <mergeCell ref="CIB9:CIE9"/>
    <mergeCell ref="CER9:CEU9"/>
    <mergeCell ref="CEZ9:CFC9"/>
    <mergeCell ref="CFH9:CFK9"/>
    <mergeCell ref="CFP9:CFS9"/>
    <mergeCell ref="CFX9:CGA9"/>
    <mergeCell ref="CGF9:CGI9"/>
    <mergeCell ref="CCV9:CCY9"/>
    <mergeCell ref="CDD9:CDG9"/>
    <mergeCell ref="CDL9:CDO9"/>
    <mergeCell ref="CDT9:CDW9"/>
    <mergeCell ref="CEB9:CEE9"/>
    <mergeCell ref="CEJ9:CEM9"/>
    <mergeCell ref="CAZ9:CBC9"/>
    <mergeCell ref="CBH9:CBK9"/>
    <mergeCell ref="CBP9:CBS9"/>
    <mergeCell ref="CBX9:CCA9"/>
    <mergeCell ref="CCF9:CCI9"/>
    <mergeCell ref="CCN9:CCQ9"/>
    <mergeCell ref="BZD9:BZG9"/>
    <mergeCell ref="BZL9:BZO9"/>
    <mergeCell ref="BZT9:BZW9"/>
    <mergeCell ref="CAB9:CAE9"/>
    <mergeCell ref="CAJ9:CAM9"/>
    <mergeCell ref="CAR9:CAU9"/>
    <mergeCell ref="BXH9:BXK9"/>
    <mergeCell ref="BXP9:BXS9"/>
    <mergeCell ref="BXX9:BYA9"/>
    <mergeCell ref="BYF9:BYI9"/>
    <mergeCell ref="BYN9:BYQ9"/>
    <mergeCell ref="BYV9:BYY9"/>
    <mergeCell ref="BVL9:BVO9"/>
    <mergeCell ref="BVT9:BVW9"/>
    <mergeCell ref="BWB9:BWE9"/>
    <mergeCell ref="BWJ9:BWM9"/>
    <mergeCell ref="BWR9:BWU9"/>
    <mergeCell ref="BWZ9:BXC9"/>
    <mergeCell ref="BTP9:BTS9"/>
    <mergeCell ref="BTX9:BUA9"/>
    <mergeCell ref="BUF9:BUI9"/>
    <mergeCell ref="BUN9:BUQ9"/>
    <mergeCell ref="BUV9:BUY9"/>
    <mergeCell ref="BVD9:BVG9"/>
    <mergeCell ref="BRT9:BRW9"/>
    <mergeCell ref="BSB9:BSE9"/>
    <mergeCell ref="BSJ9:BSM9"/>
    <mergeCell ref="BSR9:BSU9"/>
    <mergeCell ref="BSZ9:BTC9"/>
    <mergeCell ref="BTH9:BTK9"/>
    <mergeCell ref="BPX9:BQA9"/>
    <mergeCell ref="BQF9:BQI9"/>
    <mergeCell ref="BQN9:BQQ9"/>
    <mergeCell ref="BQV9:BQY9"/>
    <mergeCell ref="BRD9:BRG9"/>
    <mergeCell ref="BRL9:BRO9"/>
    <mergeCell ref="BOB9:BOE9"/>
    <mergeCell ref="BOJ9:BOM9"/>
    <mergeCell ref="BOR9:BOU9"/>
    <mergeCell ref="BOZ9:BPC9"/>
    <mergeCell ref="BPH9:BPK9"/>
    <mergeCell ref="BPP9:BPS9"/>
    <mergeCell ref="BMF9:BMI9"/>
    <mergeCell ref="BMN9:BMQ9"/>
    <mergeCell ref="BMV9:BMY9"/>
    <mergeCell ref="BND9:BNG9"/>
    <mergeCell ref="BNL9:BNO9"/>
    <mergeCell ref="BNT9:BNW9"/>
    <mergeCell ref="BKJ9:BKM9"/>
    <mergeCell ref="BKR9:BKU9"/>
    <mergeCell ref="BKZ9:BLC9"/>
    <mergeCell ref="BLH9:BLK9"/>
    <mergeCell ref="BLP9:BLS9"/>
    <mergeCell ref="BLX9:BMA9"/>
    <mergeCell ref="BIN9:BIQ9"/>
    <mergeCell ref="BIV9:BIY9"/>
    <mergeCell ref="BJD9:BJG9"/>
    <mergeCell ref="BJL9:BJO9"/>
    <mergeCell ref="BJT9:BJW9"/>
    <mergeCell ref="BKB9:BKE9"/>
    <mergeCell ref="BGR9:BGU9"/>
    <mergeCell ref="BGZ9:BHC9"/>
    <mergeCell ref="BHH9:BHK9"/>
    <mergeCell ref="BHP9:BHS9"/>
    <mergeCell ref="BHX9:BIA9"/>
    <mergeCell ref="BIF9:BII9"/>
    <mergeCell ref="BEV9:BEY9"/>
    <mergeCell ref="BFD9:BFG9"/>
    <mergeCell ref="BFL9:BFO9"/>
    <mergeCell ref="BFT9:BFW9"/>
    <mergeCell ref="BGB9:BGE9"/>
    <mergeCell ref="BGJ9:BGM9"/>
    <mergeCell ref="BCZ9:BDC9"/>
    <mergeCell ref="BDH9:BDK9"/>
    <mergeCell ref="BDP9:BDS9"/>
    <mergeCell ref="BDX9:BEA9"/>
    <mergeCell ref="BEF9:BEI9"/>
    <mergeCell ref="BEN9:BEQ9"/>
    <mergeCell ref="BBD9:BBG9"/>
    <mergeCell ref="BBL9:BBO9"/>
    <mergeCell ref="BBT9:BBW9"/>
    <mergeCell ref="BCB9:BCE9"/>
    <mergeCell ref="BCJ9:BCM9"/>
    <mergeCell ref="BCR9:BCU9"/>
    <mergeCell ref="AZH9:AZK9"/>
    <mergeCell ref="AZP9:AZS9"/>
    <mergeCell ref="AZX9:BAA9"/>
    <mergeCell ref="BAF9:BAI9"/>
    <mergeCell ref="BAN9:BAQ9"/>
    <mergeCell ref="BAV9:BAY9"/>
    <mergeCell ref="AXL9:AXO9"/>
    <mergeCell ref="AXT9:AXW9"/>
    <mergeCell ref="AYB9:AYE9"/>
    <mergeCell ref="AYJ9:AYM9"/>
    <mergeCell ref="AYR9:AYU9"/>
    <mergeCell ref="AYZ9:AZC9"/>
    <mergeCell ref="AVP9:AVS9"/>
    <mergeCell ref="AVX9:AWA9"/>
    <mergeCell ref="AWF9:AWI9"/>
    <mergeCell ref="AWN9:AWQ9"/>
    <mergeCell ref="AWV9:AWY9"/>
    <mergeCell ref="AXD9:AXG9"/>
    <mergeCell ref="ATT9:ATW9"/>
    <mergeCell ref="AUB9:AUE9"/>
    <mergeCell ref="AUJ9:AUM9"/>
    <mergeCell ref="AUR9:AUU9"/>
    <mergeCell ref="AUZ9:AVC9"/>
    <mergeCell ref="AVH9:AVK9"/>
    <mergeCell ref="ARX9:ASA9"/>
    <mergeCell ref="ASF9:ASI9"/>
    <mergeCell ref="ASN9:ASQ9"/>
    <mergeCell ref="ASV9:ASY9"/>
    <mergeCell ref="ATD9:ATG9"/>
    <mergeCell ref="ATL9:ATO9"/>
    <mergeCell ref="AQB9:AQE9"/>
    <mergeCell ref="AQJ9:AQM9"/>
    <mergeCell ref="AQR9:AQU9"/>
    <mergeCell ref="AQZ9:ARC9"/>
    <mergeCell ref="ARH9:ARK9"/>
    <mergeCell ref="ARP9:ARS9"/>
    <mergeCell ref="AOF9:AOI9"/>
    <mergeCell ref="AON9:AOQ9"/>
    <mergeCell ref="AOV9:AOY9"/>
    <mergeCell ref="APD9:APG9"/>
    <mergeCell ref="APL9:APO9"/>
    <mergeCell ref="APT9:APW9"/>
    <mergeCell ref="AMJ9:AMM9"/>
    <mergeCell ref="AMR9:AMU9"/>
    <mergeCell ref="AMZ9:ANC9"/>
    <mergeCell ref="ANH9:ANK9"/>
    <mergeCell ref="ANP9:ANS9"/>
    <mergeCell ref="ANX9:AOA9"/>
    <mergeCell ref="AKN9:AKQ9"/>
    <mergeCell ref="AKV9:AKY9"/>
    <mergeCell ref="ALD9:ALG9"/>
    <mergeCell ref="ALL9:ALO9"/>
    <mergeCell ref="ALT9:ALW9"/>
    <mergeCell ref="AMB9:AME9"/>
    <mergeCell ref="AIR9:AIU9"/>
    <mergeCell ref="AIZ9:AJC9"/>
    <mergeCell ref="AJH9:AJK9"/>
    <mergeCell ref="AJP9:AJS9"/>
    <mergeCell ref="AJX9:AKA9"/>
    <mergeCell ref="AKF9:AKI9"/>
    <mergeCell ref="AGV9:AGY9"/>
    <mergeCell ref="AHD9:AHG9"/>
    <mergeCell ref="AHL9:AHO9"/>
    <mergeCell ref="AHT9:AHW9"/>
    <mergeCell ref="AIB9:AIE9"/>
    <mergeCell ref="AIJ9:AIM9"/>
    <mergeCell ref="AEZ9:AFC9"/>
    <mergeCell ref="AFH9:AFK9"/>
    <mergeCell ref="AFP9:AFS9"/>
    <mergeCell ref="AFX9:AGA9"/>
    <mergeCell ref="AGF9:AGI9"/>
    <mergeCell ref="AGN9:AGQ9"/>
    <mergeCell ref="ADD9:ADG9"/>
    <mergeCell ref="ADL9:ADO9"/>
    <mergeCell ref="ADT9:ADW9"/>
    <mergeCell ref="AEB9:AEE9"/>
    <mergeCell ref="AEJ9:AEM9"/>
    <mergeCell ref="AER9:AEU9"/>
    <mergeCell ref="ABH9:ABK9"/>
    <mergeCell ref="ABP9:ABS9"/>
    <mergeCell ref="ABX9:ACA9"/>
    <mergeCell ref="ACF9:ACI9"/>
    <mergeCell ref="ACN9:ACQ9"/>
    <mergeCell ref="ACV9:ACY9"/>
    <mergeCell ref="ZL9:ZO9"/>
    <mergeCell ref="ZT9:ZW9"/>
    <mergeCell ref="AAB9:AAE9"/>
    <mergeCell ref="AAJ9:AAM9"/>
    <mergeCell ref="AAR9:AAU9"/>
    <mergeCell ref="AAZ9:ABC9"/>
    <mergeCell ref="XP9:XS9"/>
    <mergeCell ref="XX9:YA9"/>
    <mergeCell ref="YF9:YI9"/>
    <mergeCell ref="YN9:YQ9"/>
    <mergeCell ref="YV9:YY9"/>
    <mergeCell ref="ZD9:ZG9"/>
    <mergeCell ref="VT9:VW9"/>
    <mergeCell ref="WB9:WE9"/>
    <mergeCell ref="WJ9:WM9"/>
    <mergeCell ref="WR9:WU9"/>
    <mergeCell ref="WZ9:XC9"/>
    <mergeCell ref="XH9:XK9"/>
    <mergeCell ref="TX9:UA9"/>
    <mergeCell ref="UF9:UI9"/>
    <mergeCell ref="UN9:UQ9"/>
    <mergeCell ref="UV9:UY9"/>
    <mergeCell ref="VD9:VG9"/>
    <mergeCell ref="VL9:VO9"/>
    <mergeCell ref="SB9:SE9"/>
    <mergeCell ref="SJ9:SM9"/>
    <mergeCell ref="SR9:SU9"/>
    <mergeCell ref="SZ9:TC9"/>
    <mergeCell ref="TH9:TK9"/>
    <mergeCell ref="TP9:TS9"/>
    <mergeCell ref="QF9:QI9"/>
    <mergeCell ref="QN9:QQ9"/>
    <mergeCell ref="QV9:QY9"/>
    <mergeCell ref="RD9:RG9"/>
    <mergeCell ref="RL9:RO9"/>
    <mergeCell ref="RT9:RW9"/>
    <mergeCell ref="OJ9:OM9"/>
    <mergeCell ref="OR9:OU9"/>
    <mergeCell ref="OZ9:PC9"/>
    <mergeCell ref="PH9:PK9"/>
    <mergeCell ref="PP9:PS9"/>
    <mergeCell ref="PX9:QA9"/>
    <mergeCell ref="MN9:MQ9"/>
    <mergeCell ref="MV9:MY9"/>
    <mergeCell ref="ND9:NG9"/>
    <mergeCell ref="NL9:NO9"/>
    <mergeCell ref="NT9:NW9"/>
    <mergeCell ref="OB9:OE9"/>
    <mergeCell ref="KR9:KU9"/>
    <mergeCell ref="KZ9:LC9"/>
    <mergeCell ref="LH9:LK9"/>
    <mergeCell ref="LP9:LS9"/>
    <mergeCell ref="LX9:MA9"/>
    <mergeCell ref="MF9:MI9"/>
    <mergeCell ref="IV9:IY9"/>
    <mergeCell ref="JD9:JG9"/>
    <mergeCell ref="JL9:JO9"/>
    <mergeCell ref="JT9:JW9"/>
    <mergeCell ref="KB9:KE9"/>
    <mergeCell ref="KJ9:KM9"/>
    <mergeCell ref="GZ9:HC9"/>
    <mergeCell ref="HH9:HK9"/>
    <mergeCell ref="HP9:HS9"/>
    <mergeCell ref="HX9:IA9"/>
    <mergeCell ref="IF9:II9"/>
    <mergeCell ref="IN9:IQ9"/>
    <mergeCell ref="FD9:FG9"/>
    <mergeCell ref="FL9:FO9"/>
    <mergeCell ref="FT9:FW9"/>
    <mergeCell ref="GB9:GE9"/>
    <mergeCell ref="GJ9:GM9"/>
    <mergeCell ref="GR9:GU9"/>
    <mergeCell ref="DH9:DK9"/>
    <mergeCell ref="DP9:DS9"/>
    <mergeCell ref="DX9:EA9"/>
    <mergeCell ref="EF9:EI9"/>
    <mergeCell ref="EN9:EQ9"/>
    <mergeCell ref="EV9:EY9"/>
    <mergeCell ref="BL9:BO9"/>
    <mergeCell ref="BT9:BW9"/>
    <mergeCell ref="CB9:CE9"/>
    <mergeCell ref="CJ9:CM9"/>
    <mergeCell ref="CR9:CU9"/>
    <mergeCell ref="CZ9:DC9"/>
    <mergeCell ref="P9:S9"/>
    <mergeCell ref="X9:AA9"/>
    <mergeCell ref="AF9:AI9"/>
    <mergeCell ref="AN9:AQ9"/>
    <mergeCell ref="AV9:AY9"/>
    <mergeCell ref="BD9:BG9"/>
    <mergeCell ref="B5:E5"/>
    <mergeCell ref="B6:E6"/>
    <mergeCell ref="B7:E7"/>
    <mergeCell ref="B8:E8"/>
    <mergeCell ref="B9:E9"/>
    <mergeCell ref="H9:K9"/>
    <mergeCell ref="XCS4:XDC4"/>
    <mergeCell ref="XDD4:XDN4"/>
    <mergeCell ref="XDO4:XDY4"/>
    <mergeCell ref="XDZ4:XEJ4"/>
    <mergeCell ref="XEK4:XEU4"/>
    <mergeCell ref="XEV4:XEZ4"/>
    <mergeCell ref="XAE4:XAO4"/>
    <mergeCell ref="XAP4:XAZ4"/>
    <mergeCell ref="XBA4:XBK4"/>
    <mergeCell ref="XBL4:XBV4"/>
    <mergeCell ref="XBW4:XCG4"/>
    <mergeCell ref="XCH4:XCR4"/>
    <mergeCell ref="WXQ4:WYA4"/>
    <mergeCell ref="WYB4:WYL4"/>
    <mergeCell ref="WYM4:WYW4"/>
    <mergeCell ref="WYX4:WZH4"/>
    <mergeCell ref="WZI4:WZS4"/>
    <mergeCell ref="WZT4:XAD4"/>
    <mergeCell ref="WVC4:WVM4"/>
    <mergeCell ref="WVN4:WVX4"/>
    <mergeCell ref="WVY4:WWI4"/>
    <mergeCell ref="WWJ4:WWT4"/>
    <mergeCell ref="WWU4:WXE4"/>
    <mergeCell ref="WXF4:WXP4"/>
    <mergeCell ref="WSO4:WSY4"/>
    <mergeCell ref="WSZ4:WTJ4"/>
    <mergeCell ref="WTK4:WTU4"/>
    <mergeCell ref="WTV4:WUF4"/>
    <mergeCell ref="WUG4:WUQ4"/>
    <mergeCell ref="WUR4:WVB4"/>
    <mergeCell ref="WQA4:WQK4"/>
    <mergeCell ref="WQL4:WQV4"/>
    <mergeCell ref="WQW4:WRG4"/>
    <mergeCell ref="WRH4:WRR4"/>
    <mergeCell ref="WRS4:WSC4"/>
    <mergeCell ref="WSD4:WSN4"/>
    <mergeCell ref="WNM4:WNW4"/>
    <mergeCell ref="WNX4:WOH4"/>
    <mergeCell ref="WOI4:WOS4"/>
    <mergeCell ref="WOT4:WPD4"/>
    <mergeCell ref="WPE4:WPO4"/>
    <mergeCell ref="WPP4:WPZ4"/>
    <mergeCell ref="WKY4:WLI4"/>
    <mergeCell ref="WLJ4:WLT4"/>
    <mergeCell ref="WLU4:WME4"/>
    <mergeCell ref="WMF4:WMP4"/>
    <mergeCell ref="WMQ4:WNA4"/>
    <mergeCell ref="WNB4:WNL4"/>
    <mergeCell ref="WIK4:WIU4"/>
    <mergeCell ref="WIV4:WJF4"/>
    <mergeCell ref="WJG4:WJQ4"/>
    <mergeCell ref="WJR4:WKB4"/>
    <mergeCell ref="WKC4:WKM4"/>
    <mergeCell ref="WKN4:WKX4"/>
    <mergeCell ref="WFW4:WGG4"/>
    <mergeCell ref="WGH4:WGR4"/>
    <mergeCell ref="WGS4:WHC4"/>
    <mergeCell ref="WHD4:WHN4"/>
    <mergeCell ref="WHO4:WHY4"/>
    <mergeCell ref="WHZ4:WIJ4"/>
    <mergeCell ref="WDI4:WDS4"/>
    <mergeCell ref="WDT4:WED4"/>
    <mergeCell ref="WEE4:WEO4"/>
    <mergeCell ref="WEP4:WEZ4"/>
    <mergeCell ref="WFA4:WFK4"/>
    <mergeCell ref="WFL4:WFV4"/>
    <mergeCell ref="WAU4:WBE4"/>
    <mergeCell ref="WBF4:WBP4"/>
    <mergeCell ref="WBQ4:WCA4"/>
    <mergeCell ref="WCB4:WCL4"/>
    <mergeCell ref="WCM4:WCW4"/>
    <mergeCell ref="WCX4:WDH4"/>
    <mergeCell ref="VYG4:VYQ4"/>
    <mergeCell ref="VYR4:VZB4"/>
    <mergeCell ref="VZC4:VZM4"/>
    <mergeCell ref="VZN4:VZX4"/>
    <mergeCell ref="VZY4:WAI4"/>
    <mergeCell ref="WAJ4:WAT4"/>
    <mergeCell ref="VVS4:VWC4"/>
    <mergeCell ref="VWD4:VWN4"/>
    <mergeCell ref="VWO4:VWY4"/>
    <mergeCell ref="VWZ4:VXJ4"/>
    <mergeCell ref="VXK4:VXU4"/>
    <mergeCell ref="VXV4:VYF4"/>
    <mergeCell ref="VTE4:VTO4"/>
    <mergeCell ref="VTP4:VTZ4"/>
    <mergeCell ref="VUA4:VUK4"/>
    <mergeCell ref="VUL4:VUV4"/>
    <mergeCell ref="VUW4:VVG4"/>
    <mergeCell ref="VVH4:VVR4"/>
    <mergeCell ref="VQQ4:VRA4"/>
    <mergeCell ref="VRB4:VRL4"/>
    <mergeCell ref="VRM4:VRW4"/>
    <mergeCell ref="VRX4:VSH4"/>
    <mergeCell ref="VSI4:VSS4"/>
    <mergeCell ref="VST4:VTD4"/>
    <mergeCell ref="VOC4:VOM4"/>
    <mergeCell ref="VON4:VOX4"/>
    <mergeCell ref="VOY4:VPI4"/>
    <mergeCell ref="VPJ4:VPT4"/>
    <mergeCell ref="VPU4:VQE4"/>
    <mergeCell ref="VQF4:VQP4"/>
    <mergeCell ref="VLO4:VLY4"/>
    <mergeCell ref="VLZ4:VMJ4"/>
    <mergeCell ref="VMK4:VMU4"/>
    <mergeCell ref="VMV4:VNF4"/>
    <mergeCell ref="VNG4:VNQ4"/>
    <mergeCell ref="VNR4:VOB4"/>
    <mergeCell ref="VJA4:VJK4"/>
    <mergeCell ref="VJL4:VJV4"/>
    <mergeCell ref="VJW4:VKG4"/>
    <mergeCell ref="VKH4:VKR4"/>
    <mergeCell ref="VKS4:VLC4"/>
    <mergeCell ref="VLD4:VLN4"/>
    <mergeCell ref="VGM4:VGW4"/>
    <mergeCell ref="VGX4:VHH4"/>
    <mergeCell ref="VHI4:VHS4"/>
    <mergeCell ref="VHT4:VID4"/>
    <mergeCell ref="VIE4:VIO4"/>
    <mergeCell ref="VIP4:VIZ4"/>
    <mergeCell ref="VDY4:VEI4"/>
    <mergeCell ref="VEJ4:VET4"/>
    <mergeCell ref="VEU4:VFE4"/>
    <mergeCell ref="VFF4:VFP4"/>
    <mergeCell ref="VFQ4:VGA4"/>
    <mergeCell ref="VGB4:VGL4"/>
    <mergeCell ref="VBK4:VBU4"/>
    <mergeCell ref="VBV4:VCF4"/>
    <mergeCell ref="VCG4:VCQ4"/>
    <mergeCell ref="VCR4:VDB4"/>
    <mergeCell ref="VDC4:VDM4"/>
    <mergeCell ref="VDN4:VDX4"/>
    <mergeCell ref="UYW4:UZG4"/>
    <mergeCell ref="UZH4:UZR4"/>
    <mergeCell ref="UZS4:VAC4"/>
    <mergeCell ref="VAD4:VAN4"/>
    <mergeCell ref="VAO4:VAY4"/>
    <mergeCell ref="VAZ4:VBJ4"/>
    <mergeCell ref="UWI4:UWS4"/>
    <mergeCell ref="UWT4:UXD4"/>
    <mergeCell ref="UXE4:UXO4"/>
    <mergeCell ref="UXP4:UXZ4"/>
    <mergeCell ref="UYA4:UYK4"/>
    <mergeCell ref="UYL4:UYV4"/>
    <mergeCell ref="UTU4:UUE4"/>
    <mergeCell ref="UUF4:UUP4"/>
    <mergeCell ref="UUQ4:UVA4"/>
    <mergeCell ref="UVB4:UVL4"/>
    <mergeCell ref="UVM4:UVW4"/>
    <mergeCell ref="UVX4:UWH4"/>
    <mergeCell ref="URG4:URQ4"/>
    <mergeCell ref="URR4:USB4"/>
    <mergeCell ref="USC4:USM4"/>
    <mergeCell ref="USN4:USX4"/>
    <mergeCell ref="USY4:UTI4"/>
    <mergeCell ref="UTJ4:UTT4"/>
    <mergeCell ref="UOS4:UPC4"/>
    <mergeCell ref="UPD4:UPN4"/>
    <mergeCell ref="UPO4:UPY4"/>
    <mergeCell ref="UPZ4:UQJ4"/>
    <mergeCell ref="UQK4:UQU4"/>
    <mergeCell ref="UQV4:URF4"/>
    <mergeCell ref="UME4:UMO4"/>
    <mergeCell ref="UMP4:UMZ4"/>
    <mergeCell ref="UNA4:UNK4"/>
    <mergeCell ref="UNL4:UNV4"/>
    <mergeCell ref="UNW4:UOG4"/>
    <mergeCell ref="UOH4:UOR4"/>
    <mergeCell ref="UJQ4:UKA4"/>
    <mergeCell ref="UKB4:UKL4"/>
    <mergeCell ref="UKM4:UKW4"/>
    <mergeCell ref="UKX4:ULH4"/>
    <mergeCell ref="ULI4:ULS4"/>
    <mergeCell ref="ULT4:UMD4"/>
    <mergeCell ref="UHC4:UHM4"/>
    <mergeCell ref="UHN4:UHX4"/>
    <mergeCell ref="UHY4:UII4"/>
    <mergeCell ref="UIJ4:UIT4"/>
    <mergeCell ref="UIU4:UJE4"/>
    <mergeCell ref="UJF4:UJP4"/>
    <mergeCell ref="UEO4:UEY4"/>
    <mergeCell ref="UEZ4:UFJ4"/>
    <mergeCell ref="UFK4:UFU4"/>
    <mergeCell ref="UFV4:UGF4"/>
    <mergeCell ref="UGG4:UGQ4"/>
    <mergeCell ref="UGR4:UHB4"/>
    <mergeCell ref="UCA4:UCK4"/>
    <mergeCell ref="UCL4:UCV4"/>
    <mergeCell ref="UCW4:UDG4"/>
    <mergeCell ref="UDH4:UDR4"/>
    <mergeCell ref="UDS4:UEC4"/>
    <mergeCell ref="UED4:UEN4"/>
    <mergeCell ref="TZM4:TZW4"/>
    <mergeCell ref="TZX4:UAH4"/>
    <mergeCell ref="UAI4:UAS4"/>
    <mergeCell ref="UAT4:UBD4"/>
    <mergeCell ref="UBE4:UBO4"/>
    <mergeCell ref="UBP4:UBZ4"/>
    <mergeCell ref="TWY4:TXI4"/>
    <mergeCell ref="TXJ4:TXT4"/>
    <mergeCell ref="TXU4:TYE4"/>
    <mergeCell ref="TYF4:TYP4"/>
    <mergeCell ref="TYQ4:TZA4"/>
    <mergeCell ref="TZB4:TZL4"/>
    <mergeCell ref="TUK4:TUU4"/>
    <mergeCell ref="TUV4:TVF4"/>
    <mergeCell ref="TVG4:TVQ4"/>
    <mergeCell ref="TVR4:TWB4"/>
    <mergeCell ref="TWC4:TWM4"/>
    <mergeCell ref="TWN4:TWX4"/>
    <mergeCell ref="TRW4:TSG4"/>
    <mergeCell ref="TSH4:TSR4"/>
    <mergeCell ref="TSS4:TTC4"/>
    <mergeCell ref="TTD4:TTN4"/>
    <mergeCell ref="TTO4:TTY4"/>
    <mergeCell ref="TTZ4:TUJ4"/>
    <mergeCell ref="TPI4:TPS4"/>
    <mergeCell ref="TPT4:TQD4"/>
    <mergeCell ref="TQE4:TQO4"/>
    <mergeCell ref="TQP4:TQZ4"/>
    <mergeCell ref="TRA4:TRK4"/>
    <mergeCell ref="TRL4:TRV4"/>
    <mergeCell ref="TMU4:TNE4"/>
    <mergeCell ref="TNF4:TNP4"/>
    <mergeCell ref="TNQ4:TOA4"/>
    <mergeCell ref="TOB4:TOL4"/>
    <mergeCell ref="TOM4:TOW4"/>
    <mergeCell ref="TOX4:TPH4"/>
    <mergeCell ref="TKG4:TKQ4"/>
    <mergeCell ref="TKR4:TLB4"/>
    <mergeCell ref="TLC4:TLM4"/>
    <mergeCell ref="TLN4:TLX4"/>
    <mergeCell ref="TLY4:TMI4"/>
    <mergeCell ref="TMJ4:TMT4"/>
    <mergeCell ref="THS4:TIC4"/>
    <mergeCell ref="TID4:TIN4"/>
    <mergeCell ref="TIO4:TIY4"/>
    <mergeCell ref="TIZ4:TJJ4"/>
    <mergeCell ref="TJK4:TJU4"/>
    <mergeCell ref="TJV4:TKF4"/>
    <mergeCell ref="TFE4:TFO4"/>
    <mergeCell ref="TFP4:TFZ4"/>
    <mergeCell ref="TGA4:TGK4"/>
    <mergeCell ref="TGL4:TGV4"/>
    <mergeCell ref="TGW4:THG4"/>
    <mergeCell ref="THH4:THR4"/>
    <mergeCell ref="TCQ4:TDA4"/>
    <mergeCell ref="TDB4:TDL4"/>
    <mergeCell ref="TDM4:TDW4"/>
    <mergeCell ref="TDX4:TEH4"/>
    <mergeCell ref="TEI4:TES4"/>
    <mergeCell ref="TET4:TFD4"/>
    <mergeCell ref="TAC4:TAM4"/>
    <mergeCell ref="TAN4:TAX4"/>
    <mergeCell ref="TAY4:TBI4"/>
    <mergeCell ref="TBJ4:TBT4"/>
    <mergeCell ref="TBU4:TCE4"/>
    <mergeCell ref="TCF4:TCP4"/>
    <mergeCell ref="SXO4:SXY4"/>
    <mergeCell ref="SXZ4:SYJ4"/>
    <mergeCell ref="SYK4:SYU4"/>
    <mergeCell ref="SYV4:SZF4"/>
    <mergeCell ref="SZG4:SZQ4"/>
    <mergeCell ref="SZR4:TAB4"/>
    <mergeCell ref="SVA4:SVK4"/>
    <mergeCell ref="SVL4:SVV4"/>
    <mergeCell ref="SVW4:SWG4"/>
    <mergeCell ref="SWH4:SWR4"/>
    <mergeCell ref="SWS4:SXC4"/>
    <mergeCell ref="SXD4:SXN4"/>
    <mergeCell ref="SSM4:SSW4"/>
    <mergeCell ref="SSX4:STH4"/>
    <mergeCell ref="STI4:STS4"/>
    <mergeCell ref="STT4:SUD4"/>
    <mergeCell ref="SUE4:SUO4"/>
    <mergeCell ref="SUP4:SUZ4"/>
    <mergeCell ref="SPY4:SQI4"/>
    <mergeCell ref="SQJ4:SQT4"/>
    <mergeCell ref="SQU4:SRE4"/>
    <mergeCell ref="SRF4:SRP4"/>
    <mergeCell ref="SRQ4:SSA4"/>
    <mergeCell ref="SSB4:SSL4"/>
    <mergeCell ref="SNK4:SNU4"/>
    <mergeCell ref="SNV4:SOF4"/>
    <mergeCell ref="SOG4:SOQ4"/>
    <mergeCell ref="SOR4:SPB4"/>
    <mergeCell ref="SPC4:SPM4"/>
    <mergeCell ref="SPN4:SPX4"/>
    <mergeCell ref="SKW4:SLG4"/>
    <mergeCell ref="SLH4:SLR4"/>
    <mergeCell ref="SLS4:SMC4"/>
    <mergeCell ref="SMD4:SMN4"/>
    <mergeCell ref="SMO4:SMY4"/>
    <mergeCell ref="SMZ4:SNJ4"/>
    <mergeCell ref="SII4:SIS4"/>
    <mergeCell ref="SIT4:SJD4"/>
    <mergeCell ref="SJE4:SJO4"/>
    <mergeCell ref="SJP4:SJZ4"/>
    <mergeCell ref="SKA4:SKK4"/>
    <mergeCell ref="SKL4:SKV4"/>
    <mergeCell ref="SFU4:SGE4"/>
    <mergeCell ref="SGF4:SGP4"/>
    <mergeCell ref="SGQ4:SHA4"/>
    <mergeCell ref="SHB4:SHL4"/>
    <mergeCell ref="SHM4:SHW4"/>
    <mergeCell ref="SHX4:SIH4"/>
    <mergeCell ref="SDG4:SDQ4"/>
    <mergeCell ref="SDR4:SEB4"/>
    <mergeCell ref="SEC4:SEM4"/>
    <mergeCell ref="SEN4:SEX4"/>
    <mergeCell ref="SEY4:SFI4"/>
    <mergeCell ref="SFJ4:SFT4"/>
    <mergeCell ref="SAS4:SBC4"/>
    <mergeCell ref="SBD4:SBN4"/>
    <mergeCell ref="SBO4:SBY4"/>
    <mergeCell ref="SBZ4:SCJ4"/>
    <mergeCell ref="SCK4:SCU4"/>
    <mergeCell ref="SCV4:SDF4"/>
    <mergeCell ref="RYE4:RYO4"/>
    <mergeCell ref="RYP4:RYZ4"/>
    <mergeCell ref="RZA4:RZK4"/>
    <mergeCell ref="RZL4:RZV4"/>
    <mergeCell ref="RZW4:SAG4"/>
    <mergeCell ref="SAH4:SAR4"/>
    <mergeCell ref="RVQ4:RWA4"/>
    <mergeCell ref="RWB4:RWL4"/>
    <mergeCell ref="RWM4:RWW4"/>
    <mergeCell ref="RWX4:RXH4"/>
    <mergeCell ref="RXI4:RXS4"/>
    <mergeCell ref="RXT4:RYD4"/>
    <mergeCell ref="RTC4:RTM4"/>
    <mergeCell ref="RTN4:RTX4"/>
    <mergeCell ref="RTY4:RUI4"/>
    <mergeCell ref="RUJ4:RUT4"/>
    <mergeCell ref="RUU4:RVE4"/>
    <mergeCell ref="RVF4:RVP4"/>
    <mergeCell ref="RQO4:RQY4"/>
    <mergeCell ref="RQZ4:RRJ4"/>
    <mergeCell ref="RRK4:RRU4"/>
    <mergeCell ref="RRV4:RSF4"/>
    <mergeCell ref="RSG4:RSQ4"/>
    <mergeCell ref="RSR4:RTB4"/>
    <mergeCell ref="ROA4:ROK4"/>
    <mergeCell ref="ROL4:ROV4"/>
    <mergeCell ref="ROW4:RPG4"/>
    <mergeCell ref="RPH4:RPR4"/>
    <mergeCell ref="RPS4:RQC4"/>
    <mergeCell ref="RQD4:RQN4"/>
    <mergeCell ref="RLM4:RLW4"/>
    <mergeCell ref="RLX4:RMH4"/>
    <mergeCell ref="RMI4:RMS4"/>
    <mergeCell ref="RMT4:RND4"/>
    <mergeCell ref="RNE4:RNO4"/>
    <mergeCell ref="RNP4:RNZ4"/>
    <mergeCell ref="RIY4:RJI4"/>
    <mergeCell ref="RJJ4:RJT4"/>
    <mergeCell ref="RJU4:RKE4"/>
    <mergeCell ref="RKF4:RKP4"/>
    <mergeCell ref="RKQ4:RLA4"/>
    <mergeCell ref="RLB4:RLL4"/>
    <mergeCell ref="RGK4:RGU4"/>
    <mergeCell ref="RGV4:RHF4"/>
    <mergeCell ref="RHG4:RHQ4"/>
    <mergeCell ref="RHR4:RIB4"/>
    <mergeCell ref="RIC4:RIM4"/>
    <mergeCell ref="RIN4:RIX4"/>
    <mergeCell ref="RDW4:REG4"/>
    <mergeCell ref="REH4:RER4"/>
    <mergeCell ref="RES4:RFC4"/>
    <mergeCell ref="RFD4:RFN4"/>
    <mergeCell ref="RFO4:RFY4"/>
    <mergeCell ref="RFZ4:RGJ4"/>
    <mergeCell ref="RBI4:RBS4"/>
    <mergeCell ref="RBT4:RCD4"/>
    <mergeCell ref="RCE4:RCO4"/>
    <mergeCell ref="RCP4:RCZ4"/>
    <mergeCell ref="RDA4:RDK4"/>
    <mergeCell ref="RDL4:RDV4"/>
    <mergeCell ref="QYU4:QZE4"/>
    <mergeCell ref="QZF4:QZP4"/>
    <mergeCell ref="QZQ4:RAA4"/>
    <mergeCell ref="RAB4:RAL4"/>
    <mergeCell ref="RAM4:RAW4"/>
    <mergeCell ref="RAX4:RBH4"/>
    <mergeCell ref="QWG4:QWQ4"/>
    <mergeCell ref="QWR4:QXB4"/>
    <mergeCell ref="QXC4:QXM4"/>
    <mergeCell ref="QXN4:QXX4"/>
    <mergeCell ref="QXY4:QYI4"/>
    <mergeCell ref="QYJ4:QYT4"/>
    <mergeCell ref="QTS4:QUC4"/>
    <mergeCell ref="QUD4:QUN4"/>
    <mergeCell ref="QUO4:QUY4"/>
    <mergeCell ref="QUZ4:QVJ4"/>
    <mergeCell ref="QVK4:QVU4"/>
    <mergeCell ref="QVV4:QWF4"/>
    <mergeCell ref="QRE4:QRO4"/>
    <mergeCell ref="QRP4:QRZ4"/>
    <mergeCell ref="QSA4:QSK4"/>
    <mergeCell ref="QSL4:QSV4"/>
    <mergeCell ref="QSW4:QTG4"/>
    <mergeCell ref="QTH4:QTR4"/>
    <mergeCell ref="QOQ4:QPA4"/>
    <mergeCell ref="QPB4:QPL4"/>
    <mergeCell ref="QPM4:QPW4"/>
    <mergeCell ref="QPX4:QQH4"/>
    <mergeCell ref="QQI4:QQS4"/>
    <mergeCell ref="QQT4:QRD4"/>
    <mergeCell ref="QMC4:QMM4"/>
    <mergeCell ref="QMN4:QMX4"/>
    <mergeCell ref="QMY4:QNI4"/>
    <mergeCell ref="QNJ4:QNT4"/>
    <mergeCell ref="QNU4:QOE4"/>
    <mergeCell ref="QOF4:QOP4"/>
    <mergeCell ref="QJO4:QJY4"/>
    <mergeCell ref="QJZ4:QKJ4"/>
    <mergeCell ref="QKK4:QKU4"/>
    <mergeCell ref="QKV4:QLF4"/>
    <mergeCell ref="QLG4:QLQ4"/>
    <mergeCell ref="QLR4:QMB4"/>
    <mergeCell ref="QHA4:QHK4"/>
    <mergeCell ref="QHL4:QHV4"/>
    <mergeCell ref="QHW4:QIG4"/>
    <mergeCell ref="QIH4:QIR4"/>
    <mergeCell ref="QIS4:QJC4"/>
    <mergeCell ref="QJD4:QJN4"/>
    <mergeCell ref="QEM4:QEW4"/>
    <mergeCell ref="QEX4:QFH4"/>
    <mergeCell ref="QFI4:QFS4"/>
    <mergeCell ref="QFT4:QGD4"/>
    <mergeCell ref="QGE4:QGO4"/>
    <mergeCell ref="QGP4:QGZ4"/>
    <mergeCell ref="QBY4:QCI4"/>
    <mergeCell ref="QCJ4:QCT4"/>
    <mergeCell ref="QCU4:QDE4"/>
    <mergeCell ref="QDF4:QDP4"/>
    <mergeCell ref="QDQ4:QEA4"/>
    <mergeCell ref="QEB4:QEL4"/>
    <mergeCell ref="PZK4:PZU4"/>
    <mergeCell ref="PZV4:QAF4"/>
    <mergeCell ref="QAG4:QAQ4"/>
    <mergeCell ref="QAR4:QBB4"/>
    <mergeCell ref="QBC4:QBM4"/>
    <mergeCell ref="QBN4:QBX4"/>
    <mergeCell ref="PWW4:PXG4"/>
    <mergeCell ref="PXH4:PXR4"/>
    <mergeCell ref="PXS4:PYC4"/>
    <mergeCell ref="PYD4:PYN4"/>
    <mergeCell ref="PYO4:PYY4"/>
    <mergeCell ref="PYZ4:PZJ4"/>
    <mergeCell ref="PUI4:PUS4"/>
    <mergeCell ref="PUT4:PVD4"/>
    <mergeCell ref="PVE4:PVO4"/>
    <mergeCell ref="PVP4:PVZ4"/>
    <mergeCell ref="PWA4:PWK4"/>
    <mergeCell ref="PWL4:PWV4"/>
    <mergeCell ref="PRU4:PSE4"/>
    <mergeCell ref="PSF4:PSP4"/>
    <mergeCell ref="PSQ4:PTA4"/>
    <mergeCell ref="PTB4:PTL4"/>
    <mergeCell ref="PTM4:PTW4"/>
    <mergeCell ref="PTX4:PUH4"/>
    <mergeCell ref="PPG4:PPQ4"/>
    <mergeCell ref="PPR4:PQB4"/>
    <mergeCell ref="PQC4:PQM4"/>
    <mergeCell ref="PQN4:PQX4"/>
    <mergeCell ref="PQY4:PRI4"/>
    <mergeCell ref="PRJ4:PRT4"/>
    <mergeCell ref="PMS4:PNC4"/>
    <mergeCell ref="PND4:PNN4"/>
    <mergeCell ref="PNO4:PNY4"/>
    <mergeCell ref="PNZ4:POJ4"/>
    <mergeCell ref="POK4:POU4"/>
    <mergeCell ref="POV4:PPF4"/>
    <mergeCell ref="PKE4:PKO4"/>
    <mergeCell ref="PKP4:PKZ4"/>
    <mergeCell ref="PLA4:PLK4"/>
    <mergeCell ref="PLL4:PLV4"/>
    <mergeCell ref="PLW4:PMG4"/>
    <mergeCell ref="PMH4:PMR4"/>
    <mergeCell ref="PHQ4:PIA4"/>
    <mergeCell ref="PIB4:PIL4"/>
    <mergeCell ref="PIM4:PIW4"/>
    <mergeCell ref="PIX4:PJH4"/>
    <mergeCell ref="PJI4:PJS4"/>
    <mergeCell ref="PJT4:PKD4"/>
    <mergeCell ref="PFC4:PFM4"/>
    <mergeCell ref="PFN4:PFX4"/>
    <mergeCell ref="PFY4:PGI4"/>
    <mergeCell ref="PGJ4:PGT4"/>
    <mergeCell ref="PGU4:PHE4"/>
    <mergeCell ref="PHF4:PHP4"/>
    <mergeCell ref="PCO4:PCY4"/>
    <mergeCell ref="PCZ4:PDJ4"/>
    <mergeCell ref="PDK4:PDU4"/>
    <mergeCell ref="PDV4:PEF4"/>
    <mergeCell ref="PEG4:PEQ4"/>
    <mergeCell ref="PER4:PFB4"/>
    <mergeCell ref="PAA4:PAK4"/>
    <mergeCell ref="PAL4:PAV4"/>
    <mergeCell ref="PAW4:PBG4"/>
    <mergeCell ref="PBH4:PBR4"/>
    <mergeCell ref="PBS4:PCC4"/>
    <mergeCell ref="PCD4:PCN4"/>
    <mergeCell ref="OXM4:OXW4"/>
    <mergeCell ref="OXX4:OYH4"/>
    <mergeCell ref="OYI4:OYS4"/>
    <mergeCell ref="OYT4:OZD4"/>
    <mergeCell ref="OZE4:OZO4"/>
    <mergeCell ref="OZP4:OZZ4"/>
    <mergeCell ref="OUY4:OVI4"/>
    <mergeCell ref="OVJ4:OVT4"/>
    <mergeCell ref="OVU4:OWE4"/>
    <mergeCell ref="OWF4:OWP4"/>
    <mergeCell ref="OWQ4:OXA4"/>
    <mergeCell ref="OXB4:OXL4"/>
    <mergeCell ref="OSK4:OSU4"/>
    <mergeCell ref="OSV4:OTF4"/>
    <mergeCell ref="OTG4:OTQ4"/>
    <mergeCell ref="OTR4:OUB4"/>
    <mergeCell ref="OUC4:OUM4"/>
    <mergeCell ref="OUN4:OUX4"/>
    <mergeCell ref="OPW4:OQG4"/>
    <mergeCell ref="OQH4:OQR4"/>
    <mergeCell ref="OQS4:ORC4"/>
    <mergeCell ref="ORD4:ORN4"/>
    <mergeCell ref="ORO4:ORY4"/>
    <mergeCell ref="ORZ4:OSJ4"/>
    <mergeCell ref="ONI4:ONS4"/>
    <mergeCell ref="ONT4:OOD4"/>
    <mergeCell ref="OOE4:OOO4"/>
    <mergeCell ref="OOP4:OOZ4"/>
    <mergeCell ref="OPA4:OPK4"/>
    <mergeCell ref="OPL4:OPV4"/>
    <mergeCell ref="OKU4:OLE4"/>
    <mergeCell ref="OLF4:OLP4"/>
    <mergeCell ref="OLQ4:OMA4"/>
    <mergeCell ref="OMB4:OML4"/>
    <mergeCell ref="OMM4:OMW4"/>
    <mergeCell ref="OMX4:ONH4"/>
    <mergeCell ref="OIG4:OIQ4"/>
    <mergeCell ref="OIR4:OJB4"/>
    <mergeCell ref="OJC4:OJM4"/>
    <mergeCell ref="OJN4:OJX4"/>
    <mergeCell ref="OJY4:OKI4"/>
    <mergeCell ref="OKJ4:OKT4"/>
    <mergeCell ref="OFS4:OGC4"/>
    <mergeCell ref="OGD4:OGN4"/>
    <mergeCell ref="OGO4:OGY4"/>
    <mergeCell ref="OGZ4:OHJ4"/>
    <mergeCell ref="OHK4:OHU4"/>
    <mergeCell ref="OHV4:OIF4"/>
    <mergeCell ref="ODE4:ODO4"/>
    <mergeCell ref="ODP4:ODZ4"/>
    <mergeCell ref="OEA4:OEK4"/>
    <mergeCell ref="OEL4:OEV4"/>
    <mergeCell ref="OEW4:OFG4"/>
    <mergeCell ref="OFH4:OFR4"/>
    <mergeCell ref="OAQ4:OBA4"/>
    <mergeCell ref="OBB4:OBL4"/>
    <mergeCell ref="OBM4:OBW4"/>
    <mergeCell ref="OBX4:OCH4"/>
    <mergeCell ref="OCI4:OCS4"/>
    <mergeCell ref="OCT4:ODD4"/>
    <mergeCell ref="NYC4:NYM4"/>
    <mergeCell ref="NYN4:NYX4"/>
    <mergeCell ref="NYY4:NZI4"/>
    <mergeCell ref="NZJ4:NZT4"/>
    <mergeCell ref="NZU4:OAE4"/>
    <mergeCell ref="OAF4:OAP4"/>
    <mergeCell ref="NVO4:NVY4"/>
    <mergeCell ref="NVZ4:NWJ4"/>
    <mergeCell ref="NWK4:NWU4"/>
    <mergeCell ref="NWV4:NXF4"/>
    <mergeCell ref="NXG4:NXQ4"/>
    <mergeCell ref="NXR4:NYB4"/>
    <mergeCell ref="NTA4:NTK4"/>
    <mergeCell ref="NTL4:NTV4"/>
    <mergeCell ref="NTW4:NUG4"/>
    <mergeCell ref="NUH4:NUR4"/>
    <mergeCell ref="NUS4:NVC4"/>
    <mergeCell ref="NVD4:NVN4"/>
    <mergeCell ref="NQM4:NQW4"/>
    <mergeCell ref="NQX4:NRH4"/>
    <mergeCell ref="NRI4:NRS4"/>
    <mergeCell ref="NRT4:NSD4"/>
    <mergeCell ref="NSE4:NSO4"/>
    <mergeCell ref="NSP4:NSZ4"/>
    <mergeCell ref="NNY4:NOI4"/>
    <mergeCell ref="NOJ4:NOT4"/>
    <mergeCell ref="NOU4:NPE4"/>
    <mergeCell ref="NPF4:NPP4"/>
    <mergeCell ref="NPQ4:NQA4"/>
    <mergeCell ref="NQB4:NQL4"/>
    <mergeCell ref="NLK4:NLU4"/>
    <mergeCell ref="NLV4:NMF4"/>
    <mergeCell ref="NMG4:NMQ4"/>
    <mergeCell ref="NMR4:NNB4"/>
    <mergeCell ref="NNC4:NNM4"/>
    <mergeCell ref="NNN4:NNX4"/>
    <mergeCell ref="NIW4:NJG4"/>
    <mergeCell ref="NJH4:NJR4"/>
    <mergeCell ref="NJS4:NKC4"/>
    <mergeCell ref="NKD4:NKN4"/>
    <mergeCell ref="NKO4:NKY4"/>
    <mergeCell ref="NKZ4:NLJ4"/>
    <mergeCell ref="NGI4:NGS4"/>
    <mergeCell ref="NGT4:NHD4"/>
    <mergeCell ref="NHE4:NHO4"/>
    <mergeCell ref="NHP4:NHZ4"/>
    <mergeCell ref="NIA4:NIK4"/>
    <mergeCell ref="NIL4:NIV4"/>
    <mergeCell ref="NDU4:NEE4"/>
    <mergeCell ref="NEF4:NEP4"/>
    <mergeCell ref="NEQ4:NFA4"/>
    <mergeCell ref="NFB4:NFL4"/>
    <mergeCell ref="NFM4:NFW4"/>
    <mergeCell ref="NFX4:NGH4"/>
    <mergeCell ref="NBG4:NBQ4"/>
    <mergeCell ref="NBR4:NCB4"/>
    <mergeCell ref="NCC4:NCM4"/>
    <mergeCell ref="NCN4:NCX4"/>
    <mergeCell ref="NCY4:NDI4"/>
    <mergeCell ref="NDJ4:NDT4"/>
    <mergeCell ref="MYS4:MZC4"/>
    <mergeCell ref="MZD4:MZN4"/>
    <mergeCell ref="MZO4:MZY4"/>
    <mergeCell ref="MZZ4:NAJ4"/>
    <mergeCell ref="NAK4:NAU4"/>
    <mergeCell ref="NAV4:NBF4"/>
    <mergeCell ref="MWE4:MWO4"/>
    <mergeCell ref="MWP4:MWZ4"/>
    <mergeCell ref="MXA4:MXK4"/>
    <mergeCell ref="MXL4:MXV4"/>
    <mergeCell ref="MXW4:MYG4"/>
    <mergeCell ref="MYH4:MYR4"/>
    <mergeCell ref="MTQ4:MUA4"/>
    <mergeCell ref="MUB4:MUL4"/>
    <mergeCell ref="MUM4:MUW4"/>
    <mergeCell ref="MUX4:MVH4"/>
    <mergeCell ref="MVI4:MVS4"/>
    <mergeCell ref="MVT4:MWD4"/>
    <mergeCell ref="MRC4:MRM4"/>
    <mergeCell ref="MRN4:MRX4"/>
    <mergeCell ref="MRY4:MSI4"/>
    <mergeCell ref="MSJ4:MST4"/>
    <mergeCell ref="MSU4:MTE4"/>
    <mergeCell ref="MTF4:MTP4"/>
    <mergeCell ref="MOO4:MOY4"/>
    <mergeCell ref="MOZ4:MPJ4"/>
    <mergeCell ref="MPK4:MPU4"/>
    <mergeCell ref="MPV4:MQF4"/>
    <mergeCell ref="MQG4:MQQ4"/>
    <mergeCell ref="MQR4:MRB4"/>
    <mergeCell ref="MMA4:MMK4"/>
    <mergeCell ref="MML4:MMV4"/>
    <mergeCell ref="MMW4:MNG4"/>
    <mergeCell ref="MNH4:MNR4"/>
    <mergeCell ref="MNS4:MOC4"/>
    <mergeCell ref="MOD4:MON4"/>
    <mergeCell ref="MJM4:MJW4"/>
    <mergeCell ref="MJX4:MKH4"/>
    <mergeCell ref="MKI4:MKS4"/>
    <mergeCell ref="MKT4:MLD4"/>
    <mergeCell ref="MLE4:MLO4"/>
    <mergeCell ref="MLP4:MLZ4"/>
    <mergeCell ref="MGY4:MHI4"/>
    <mergeCell ref="MHJ4:MHT4"/>
    <mergeCell ref="MHU4:MIE4"/>
    <mergeCell ref="MIF4:MIP4"/>
    <mergeCell ref="MIQ4:MJA4"/>
    <mergeCell ref="MJB4:MJL4"/>
    <mergeCell ref="MEK4:MEU4"/>
    <mergeCell ref="MEV4:MFF4"/>
    <mergeCell ref="MFG4:MFQ4"/>
    <mergeCell ref="MFR4:MGB4"/>
    <mergeCell ref="MGC4:MGM4"/>
    <mergeCell ref="MGN4:MGX4"/>
    <mergeCell ref="MBW4:MCG4"/>
    <mergeCell ref="MCH4:MCR4"/>
    <mergeCell ref="MCS4:MDC4"/>
    <mergeCell ref="MDD4:MDN4"/>
    <mergeCell ref="MDO4:MDY4"/>
    <mergeCell ref="MDZ4:MEJ4"/>
    <mergeCell ref="LZI4:LZS4"/>
    <mergeCell ref="LZT4:MAD4"/>
    <mergeCell ref="MAE4:MAO4"/>
    <mergeCell ref="MAP4:MAZ4"/>
    <mergeCell ref="MBA4:MBK4"/>
    <mergeCell ref="MBL4:MBV4"/>
    <mergeCell ref="LWU4:LXE4"/>
    <mergeCell ref="LXF4:LXP4"/>
    <mergeCell ref="LXQ4:LYA4"/>
    <mergeCell ref="LYB4:LYL4"/>
    <mergeCell ref="LYM4:LYW4"/>
    <mergeCell ref="LYX4:LZH4"/>
    <mergeCell ref="LUG4:LUQ4"/>
    <mergeCell ref="LUR4:LVB4"/>
    <mergeCell ref="LVC4:LVM4"/>
    <mergeCell ref="LVN4:LVX4"/>
    <mergeCell ref="LVY4:LWI4"/>
    <mergeCell ref="LWJ4:LWT4"/>
    <mergeCell ref="LRS4:LSC4"/>
    <mergeCell ref="LSD4:LSN4"/>
    <mergeCell ref="LSO4:LSY4"/>
    <mergeCell ref="LSZ4:LTJ4"/>
    <mergeCell ref="LTK4:LTU4"/>
    <mergeCell ref="LTV4:LUF4"/>
    <mergeCell ref="LPE4:LPO4"/>
    <mergeCell ref="LPP4:LPZ4"/>
    <mergeCell ref="LQA4:LQK4"/>
    <mergeCell ref="LQL4:LQV4"/>
    <mergeCell ref="LQW4:LRG4"/>
    <mergeCell ref="LRH4:LRR4"/>
    <mergeCell ref="LMQ4:LNA4"/>
    <mergeCell ref="LNB4:LNL4"/>
    <mergeCell ref="LNM4:LNW4"/>
    <mergeCell ref="LNX4:LOH4"/>
    <mergeCell ref="LOI4:LOS4"/>
    <mergeCell ref="LOT4:LPD4"/>
    <mergeCell ref="LKC4:LKM4"/>
    <mergeCell ref="LKN4:LKX4"/>
    <mergeCell ref="LKY4:LLI4"/>
    <mergeCell ref="LLJ4:LLT4"/>
    <mergeCell ref="LLU4:LME4"/>
    <mergeCell ref="LMF4:LMP4"/>
    <mergeCell ref="LHO4:LHY4"/>
    <mergeCell ref="LHZ4:LIJ4"/>
    <mergeCell ref="LIK4:LIU4"/>
    <mergeCell ref="LIV4:LJF4"/>
    <mergeCell ref="LJG4:LJQ4"/>
    <mergeCell ref="LJR4:LKB4"/>
    <mergeCell ref="LFA4:LFK4"/>
    <mergeCell ref="LFL4:LFV4"/>
    <mergeCell ref="LFW4:LGG4"/>
    <mergeCell ref="LGH4:LGR4"/>
    <mergeCell ref="LGS4:LHC4"/>
    <mergeCell ref="LHD4:LHN4"/>
    <mergeCell ref="LCM4:LCW4"/>
    <mergeCell ref="LCX4:LDH4"/>
    <mergeCell ref="LDI4:LDS4"/>
    <mergeCell ref="LDT4:LED4"/>
    <mergeCell ref="LEE4:LEO4"/>
    <mergeCell ref="LEP4:LEZ4"/>
    <mergeCell ref="KZY4:LAI4"/>
    <mergeCell ref="LAJ4:LAT4"/>
    <mergeCell ref="LAU4:LBE4"/>
    <mergeCell ref="LBF4:LBP4"/>
    <mergeCell ref="LBQ4:LCA4"/>
    <mergeCell ref="LCB4:LCL4"/>
    <mergeCell ref="KXK4:KXU4"/>
    <mergeCell ref="KXV4:KYF4"/>
    <mergeCell ref="KYG4:KYQ4"/>
    <mergeCell ref="KYR4:KZB4"/>
    <mergeCell ref="KZC4:KZM4"/>
    <mergeCell ref="KZN4:KZX4"/>
    <mergeCell ref="KUW4:KVG4"/>
    <mergeCell ref="KVH4:KVR4"/>
    <mergeCell ref="KVS4:KWC4"/>
    <mergeCell ref="KWD4:KWN4"/>
    <mergeCell ref="KWO4:KWY4"/>
    <mergeCell ref="KWZ4:KXJ4"/>
    <mergeCell ref="KSI4:KSS4"/>
    <mergeCell ref="KST4:KTD4"/>
    <mergeCell ref="KTE4:KTO4"/>
    <mergeCell ref="KTP4:KTZ4"/>
    <mergeCell ref="KUA4:KUK4"/>
    <mergeCell ref="KUL4:KUV4"/>
    <mergeCell ref="KPU4:KQE4"/>
    <mergeCell ref="KQF4:KQP4"/>
    <mergeCell ref="KQQ4:KRA4"/>
    <mergeCell ref="KRB4:KRL4"/>
    <mergeCell ref="KRM4:KRW4"/>
    <mergeCell ref="KRX4:KSH4"/>
    <mergeCell ref="KNG4:KNQ4"/>
    <mergeCell ref="KNR4:KOB4"/>
    <mergeCell ref="KOC4:KOM4"/>
    <mergeCell ref="KON4:KOX4"/>
    <mergeCell ref="KOY4:KPI4"/>
    <mergeCell ref="KPJ4:KPT4"/>
    <mergeCell ref="KKS4:KLC4"/>
    <mergeCell ref="KLD4:KLN4"/>
    <mergeCell ref="KLO4:KLY4"/>
    <mergeCell ref="KLZ4:KMJ4"/>
    <mergeCell ref="KMK4:KMU4"/>
    <mergeCell ref="KMV4:KNF4"/>
    <mergeCell ref="KIE4:KIO4"/>
    <mergeCell ref="KIP4:KIZ4"/>
    <mergeCell ref="KJA4:KJK4"/>
    <mergeCell ref="KJL4:KJV4"/>
    <mergeCell ref="KJW4:KKG4"/>
    <mergeCell ref="KKH4:KKR4"/>
    <mergeCell ref="KFQ4:KGA4"/>
    <mergeCell ref="KGB4:KGL4"/>
    <mergeCell ref="KGM4:KGW4"/>
    <mergeCell ref="KGX4:KHH4"/>
    <mergeCell ref="KHI4:KHS4"/>
    <mergeCell ref="KHT4:KID4"/>
    <mergeCell ref="KDC4:KDM4"/>
    <mergeCell ref="KDN4:KDX4"/>
    <mergeCell ref="KDY4:KEI4"/>
    <mergeCell ref="KEJ4:KET4"/>
    <mergeCell ref="KEU4:KFE4"/>
    <mergeCell ref="KFF4:KFP4"/>
    <mergeCell ref="KAO4:KAY4"/>
    <mergeCell ref="KAZ4:KBJ4"/>
    <mergeCell ref="KBK4:KBU4"/>
    <mergeCell ref="KBV4:KCF4"/>
    <mergeCell ref="KCG4:KCQ4"/>
    <mergeCell ref="KCR4:KDB4"/>
    <mergeCell ref="JYA4:JYK4"/>
    <mergeCell ref="JYL4:JYV4"/>
    <mergeCell ref="JYW4:JZG4"/>
    <mergeCell ref="JZH4:JZR4"/>
    <mergeCell ref="JZS4:KAC4"/>
    <mergeCell ref="KAD4:KAN4"/>
    <mergeCell ref="JVM4:JVW4"/>
    <mergeCell ref="JVX4:JWH4"/>
    <mergeCell ref="JWI4:JWS4"/>
    <mergeCell ref="JWT4:JXD4"/>
    <mergeCell ref="JXE4:JXO4"/>
    <mergeCell ref="JXP4:JXZ4"/>
    <mergeCell ref="JSY4:JTI4"/>
    <mergeCell ref="JTJ4:JTT4"/>
    <mergeCell ref="JTU4:JUE4"/>
    <mergeCell ref="JUF4:JUP4"/>
    <mergeCell ref="JUQ4:JVA4"/>
    <mergeCell ref="JVB4:JVL4"/>
    <mergeCell ref="JQK4:JQU4"/>
    <mergeCell ref="JQV4:JRF4"/>
    <mergeCell ref="JRG4:JRQ4"/>
    <mergeCell ref="JRR4:JSB4"/>
    <mergeCell ref="JSC4:JSM4"/>
    <mergeCell ref="JSN4:JSX4"/>
    <mergeCell ref="JNW4:JOG4"/>
    <mergeCell ref="JOH4:JOR4"/>
    <mergeCell ref="JOS4:JPC4"/>
    <mergeCell ref="JPD4:JPN4"/>
    <mergeCell ref="JPO4:JPY4"/>
    <mergeCell ref="JPZ4:JQJ4"/>
    <mergeCell ref="JLI4:JLS4"/>
    <mergeCell ref="JLT4:JMD4"/>
    <mergeCell ref="JME4:JMO4"/>
    <mergeCell ref="JMP4:JMZ4"/>
    <mergeCell ref="JNA4:JNK4"/>
    <mergeCell ref="JNL4:JNV4"/>
    <mergeCell ref="JIU4:JJE4"/>
    <mergeCell ref="JJF4:JJP4"/>
    <mergeCell ref="JJQ4:JKA4"/>
    <mergeCell ref="JKB4:JKL4"/>
    <mergeCell ref="JKM4:JKW4"/>
    <mergeCell ref="JKX4:JLH4"/>
    <mergeCell ref="JGG4:JGQ4"/>
    <mergeCell ref="JGR4:JHB4"/>
    <mergeCell ref="JHC4:JHM4"/>
    <mergeCell ref="JHN4:JHX4"/>
    <mergeCell ref="JHY4:JII4"/>
    <mergeCell ref="JIJ4:JIT4"/>
    <mergeCell ref="JDS4:JEC4"/>
    <mergeCell ref="JED4:JEN4"/>
    <mergeCell ref="JEO4:JEY4"/>
    <mergeCell ref="JEZ4:JFJ4"/>
    <mergeCell ref="JFK4:JFU4"/>
    <mergeCell ref="JFV4:JGF4"/>
    <mergeCell ref="JBE4:JBO4"/>
    <mergeCell ref="JBP4:JBZ4"/>
    <mergeCell ref="JCA4:JCK4"/>
    <mergeCell ref="JCL4:JCV4"/>
    <mergeCell ref="JCW4:JDG4"/>
    <mergeCell ref="JDH4:JDR4"/>
    <mergeCell ref="IYQ4:IZA4"/>
    <mergeCell ref="IZB4:IZL4"/>
    <mergeCell ref="IZM4:IZW4"/>
    <mergeCell ref="IZX4:JAH4"/>
    <mergeCell ref="JAI4:JAS4"/>
    <mergeCell ref="JAT4:JBD4"/>
    <mergeCell ref="IWC4:IWM4"/>
    <mergeCell ref="IWN4:IWX4"/>
    <mergeCell ref="IWY4:IXI4"/>
    <mergeCell ref="IXJ4:IXT4"/>
    <mergeCell ref="IXU4:IYE4"/>
    <mergeCell ref="IYF4:IYP4"/>
    <mergeCell ref="ITO4:ITY4"/>
    <mergeCell ref="ITZ4:IUJ4"/>
    <mergeCell ref="IUK4:IUU4"/>
    <mergeCell ref="IUV4:IVF4"/>
    <mergeCell ref="IVG4:IVQ4"/>
    <mergeCell ref="IVR4:IWB4"/>
    <mergeCell ref="IRA4:IRK4"/>
    <mergeCell ref="IRL4:IRV4"/>
    <mergeCell ref="IRW4:ISG4"/>
    <mergeCell ref="ISH4:ISR4"/>
    <mergeCell ref="ISS4:ITC4"/>
    <mergeCell ref="ITD4:ITN4"/>
    <mergeCell ref="IOM4:IOW4"/>
    <mergeCell ref="IOX4:IPH4"/>
    <mergeCell ref="IPI4:IPS4"/>
    <mergeCell ref="IPT4:IQD4"/>
    <mergeCell ref="IQE4:IQO4"/>
    <mergeCell ref="IQP4:IQZ4"/>
    <mergeCell ref="ILY4:IMI4"/>
    <mergeCell ref="IMJ4:IMT4"/>
    <mergeCell ref="IMU4:INE4"/>
    <mergeCell ref="INF4:INP4"/>
    <mergeCell ref="INQ4:IOA4"/>
    <mergeCell ref="IOB4:IOL4"/>
    <mergeCell ref="IJK4:IJU4"/>
    <mergeCell ref="IJV4:IKF4"/>
    <mergeCell ref="IKG4:IKQ4"/>
    <mergeCell ref="IKR4:ILB4"/>
    <mergeCell ref="ILC4:ILM4"/>
    <mergeCell ref="ILN4:ILX4"/>
    <mergeCell ref="IGW4:IHG4"/>
    <mergeCell ref="IHH4:IHR4"/>
    <mergeCell ref="IHS4:IIC4"/>
    <mergeCell ref="IID4:IIN4"/>
    <mergeCell ref="IIO4:IIY4"/>
    <mergeCell ref="IIZ4:IJJ4"/>
    <mergeCell ref="IEI4:IES4"/>
    <mergeCell ref="IET4:IFD4"/>
    <mergeCell ref="IFE4:IFO4"/>
    <mergeCell ref="IFP4:IFZ4"/>
    <mergeCell ref="IGA4:IGK4"/>
    <mergeCell ref="IGL4:IGV4"/>
    <mergeCell ref="IBU4:ICE4"/>
    <mergeCell ref="ICF4:ICP4"/>
    <mergeCell ref="ICQ4:IDA4"/>
    <mergeCell ref="IDB4:IDL4"/>
    <mergeCell ref="IDM4:IDW4"/>
    <mergeCell ref="IDX4:IEH4"/>
    <mergeCell ref="HZG4:HZQ4"/>
    <mergeCell ref="HZR4:IAB4"/>
    <mergeCell ref="IAC4:IAM4"/>
    <mergeCell ref="IAN4:IAX4"/>
    <mergeCell ref="IAY4:IBI4"/>
    <mergeCell ref="IBJ4:IBT4"/>
    <mergeCell ref="HWS4:HXC4"/>
    <mergeCell ref="HXD4:HXN4"/>
    <mergeCell ref="HXO4:HXY4"/>
    <mergeCell ref="HXZ4:HYJ4"/>
    <mergeCell ref="HYK4:HYU4"/>
    <mergeCell ref="HYV4:HZF4"/>
    <mergeCell ref="HUE4:HUO4"/>
    <mergeCell ref="HUP4:HUZ4"/>
    <mergeCell ref="HVA4:HVK4"/>
    <mergeCell ref="HVL4:HVV4"/>
    <mergeCell ref="HVW4:HWG4"/>
    <mergeCell ref="HWH4:HWR4"/>
    <mergeCell ref="HRQ4:HSA4"/>
    <mergeCell ref="HSB4:HSL4"/>
    <mergeCell ref="HSM4:HSW4"/>
    <mergeCell ref="HSX4:HTH4"/>
    <mergeCell ref="HTI4:HTS4"/>
    <mergeCell ref="HTT4:HUD4"/>
    <mergeCell ref="HPC4:HPM4"/>
    <mergeCell ref="HPN4:HPX4"/>
    <mergeCell ref="HPY4:HQI4"/>
    <mergeCell ref="HQJ4:HQT4"/>
    <mergeCell ref="HQU4:HRE4"/>
    <mergeCell ref="HRF4:HRP4"/>
    <mergeCell ref="HMO4:HMY4"/>
    <mergeCell ref="HMZ4:HNJ4"/>
    <mergeCell ref="HNK4:HNU4"/>
    <mergeCell ref="HNV4:HOF4"/>
    <mergeCell ref="HOG4:HOQ4"/>
    <mergeCell ref="HOR4:HPB4"/>
    <mergeCell ref="HKA4:HKK4"/>
    <mergeCell ref="HKL4:HKV4"/>
    <mergeCell ref="HKW4:HLG4"/>
    <mergeCell ref="HLH4:HLR4"/>
    <mergeCell ref="HLS4:HMC4"/>
    <mergeCell ref="HMD4:HMN4"/>
    <mergeCell ref="HHM4:HHW4"/>
    <mergeCell ref="HHX4:HIH4"/>
    <mergeCell ref="HII4:HIS4"/>
    <mergeCell ref="HIT4:HJD4"/>
    <mergeCell ref="HJE4:HJO4"/>
    <mergeCell ref="HJP4:HJZ4"/>
    <mergeCell ref="HEY4:HFI4"/>
    <mergeCell ref="HFJ4:HFT4"/>
    <mergeCell ref="HFU4:HGE4"/>
    <mergeCell ref="HGF4:HGP4"/>
    <mergeCell ref="HGQ4:HHA4"/>
    <mergeCell ref="HHB4:HHL4"/>
    <mergeCell ref="HCK4:HCU4"/>
    <mergeCell ref="HCV4:HDF4"/>
    <mergeCell ref="HDG4:HDQ4"/>
    <mergeCell ref="HDR4:HEB4"/>
    <mergeCell ref="HEC4:HEM4"/>
    <mergeCell ref="HEN4:HEX4"/>
    <mergeCell ref="GZW4:HAG4"/>
    <mergeCell ref="HAH4:HAR4"/>
    <mergeCell ref="HAS4:HBC4"/>
    <mergeCell ref="HBD4:HBN4"/>
    <mergeCell ref="HBO4:HBY4"/>
    <mergeCell ref="HBZ4:HCJ4"/>
    <mergeCell ref="GXI4:GXS4"/>
    <mergeCell ref="GXT4:GYD4"/>
    <mergeCell ref="GYE4:GYO4"/>
    <mergeCell ref="GYP4:GYZ4"/>
    <mergeCell ref="GZA4:GZK4"/>
    <mergeCell ref="GZL4:GZV4"/>
    <mergeCell ref="GUU4:GVE4"/>
    <mergeCell ref="GVF4:GVP4"/>
    <mergeCell ref="GVQ4:GWA4"/>
    <mergeCell ref="GWB4:GWL4"/>
    <mergeCell ref="GWM4:GWW4"/>
    <mergeCell ref="GWX4:GXH4"/>
    <mergeCell ref="GSG4:GSQ4"/>
    <mergeCell ref="GSR4:GTB4"/>
    <mergeCell ref="GTC4:GTM4"/>
    <mergeCell ref="GTN4:GTX4"/>
    <mergeCell ref="GTY4:GUI4"/>
    <mergeCell ref="GUJ4:GUT4"/>
    <mergeCell ref="GPS4:GQC4"/>
    <mergeCell ref="GQD4:GQN4"/>
    <mergeCell ref="GQO4:GQY4"/>
    <mergeCell ref="GQZ4:GRJ4"/>
    <mergeCell ref="GRK4:GRU4"/>
    <mergeCell ref="GRV4:GSF4"/>
    <mergeCell ref="GNE4:GNO4"/>
    <mergeCell ref="GNP4:GNZ4"/>
    <mergeCell ref="GOA4:GOK4"/>
    <mergeCell ref="GOL4:GOV4"/>
    <mergeCell ref="GOW4:GPG4"/>
    <mergeCell ref="GPH4:GPR4"/>
    <mergeCell ref="GKQ4:GLA4"/>
    <mergeCell ref="GLB4:GLL4"/>
    <mergeCell ref="GLM4:GLW4"/>
    <mergeCell ref="GLX4:GMH4"/>
    <mergeCell ref="GMI4:GMS4"/>
    <mergeCell ref="GMT4:GND4"/>
    <mergeCell ref="GIC4:GIM4"/>
    <mergeCell ref="GIN4:GIX4"/>
    <mergeCell ref="GIY4:GJI4"/>
    <mergeCell ref="GJJ4:GJT4"/>
    <mergeCell ref="GJU4:GKE4"/>
    <mergeCell ref="GKF4:GKP4"/>
    <mergeCell ref="GFO4:GFY4"/>
    <mergeCell ref="GFZ4:GGJ4"/>
    <mergeCell ref="GGK4:GGU4"/>
    <mergeCell ref="GGV4:GHF4"/>
    <mergeCell ref="GHG4:GHQ4"/>
    <mergeCell ref="GHR4:GIB4"/>
    <mergeCell ref="GDA4:GDK4"/>
    <mergeCell ref="GDL4:GDV4"/>
    <mergeCell ref="GDW4:GEG4"/>
    <mergeCell ref="GEH4:GER4"/>
    <mergeCell ref="GES4:GFC4"/>
    <mergeCell ref="GFD4:GFN4"/>
    <mergeCell ref="GAM4:GAW4"/>
    <mergeCell ref="GAX4:GBH4"/>
    <mergeCell ref="GBI4:GBS4"/>
    <mergeCell ref="GBT4:GCD4"/>
    <mergeCell ref="GCE4:GCO4"/>
    <mergeCell ref="GCP4:GCZ4"/>
    <mergeCell ref="FXY4:FYI4"/>
    <mergeCell ref="FYJ4:FYT4"/>
    <mergeCell ref="FYU4:FZE4"/>
    <mergeCell ref="FZF4:FZP4"/>
    <mergeCell ref="FZQ4:GAA4"/>
    <mergeCell ref="GAB4:GAL4"/>
    <mergeCell ref="FVK4:FVU4"/>
    <mergeCell ref="FVV4:FWF4"/>
    <mergeCell ref="FWG4:FWQ4"/>
    <mergeCell ref="FWR4:FXB4"/>
    <mergeCell ref="FXC4:FXM4"/>
    <mergeCell ref="FXN4:FXX4"/>
    <mergeCell ref="FSW4:FTG4"/>
    <mergeCell ref="FTH4:FTR4"/>
    <mergeCell ref="FTS4:FUC4"/>
    <mergeCell ref="FUD4:FUN4"/>
    <mergeCell ref="FUO4:FUY4"/>
    <mergeCell ref="FUZ4:FVJ4"/>
    <mergeCell ref="FQI4:FQS4"/>
    <mergeCell ref="FQT4:FRD4"/>
    <mergeCell ref="FRE4:FRO4"/>
    <mergeCell ref="FRP4:FRZ4"/>
    <mergeCell ref="FSA4:FSK4"/>
    <mergeCell ref="FSL4:FSV4"/>
    <mergeCell ref="FNU4:FOE4"/>
    <mergeCell ref="FOF4:FOP4"/>
    <mergeCell ref="FOQ4:FPA4"/>
    <mergeCell ref="FPB4:FPL4"/>
    <mergeCell ref="FPM4:FPW4"/>
    <mergeCell ref="FPX4:FQH4"/>
    <mergeCell ref="FLG4:FLQ4"/>
    <mergeCell ref="FLR4:FMB4"/>
    <mergeCell ref="FMC4:FMM4"/>
    <mergeCell ref="FMN4:FMX4"/>
    <mergeCell ref="FMY4:FNI4"/>
    <mergeCell ref="FNJ4:FNT4"/>
    <mergeCell ref="FIS4:FJC4"/>
    <mergeCell ref="FJD4:FJN4"/>
    <mergeCell ref="FJO4:FJY4"/>
    <mergeCell ref="FJZ4:FKJ4"/>
    <mergeCell ref="FKK4:FKU4"/>
    <mergeCell ref="FKV4:FLF4"/>
    <mergeCell ref="FGE4:FGO4"/>
    <mergeCell ref="FGP4:FGZ4"/>
    <mergeCell ref="FHA4:FHK4"/>
    <mergeCell ref="FHL4:FHV4"/>
    <mergeCell ref="FHW4:FIG4"/>
    <mergeCell ref="FIH4:FIR4"/>
    <mergeCell ref="FDQ4:FEA4"/>
    <mergeCell ref="FEB4:FEL4"/>
    <mergeCell ref="FEM4:FEW4"/>
    <mergeCell ref="FEX4:FFH4"/>
    <mergeCell ref="FFI4:FFS4"/>
    <mergeCell ref="FFT4:FGD4"/>
    <mergeCell ref="FBC4:FBM4"/>
    <mergeCell ref="FBN4:FBX4"/>
    <mergeCell ref="FBY4:FCI4"/>
    <mergeCell ref="FCJ4:FCT4"/>
    <mergeCell ref="FCU4:FDE4"/>
    <mergeCell ref="FDF4:FDP4"/>
    <mergeCell ref="EYO4:EYY4"/>
    <mergeCell ref="EYZ4:EZJ4"/>
    <mergeCell ref="EZK4:EZU4"/>
    <mergeCell ref="EZV4:FAF4"/>
    <mergeCell ref="FAG4:FAQ4"/>
    <mergeCell ref="FAR4:FBB4"/>
    <mergeCell ref="EWA4:EWK4"/>
    <mergeCell ref="EWL4:EWV4"/>
    <mergeCell ref="EWW4:EXG4"/>
    <mergeCell ref="EXH4:EXR4"/>
    <mergeCell ref="EXS4:EYC4"/>
    <mergeCell ref="EYD4:EYN4"/>
    <mergeCell ref="ETM4:ETW4"/>
    <mergeCell ref="ETX4:EUH4"/>
    <mergeCell ref="EUI4:EUS4"/>
    <mergeCell ref="EUT4:EVD4"/>
    <mergeCell ref="EVE4:EVO4"/>
    <mergeCell ref="EVP4:EVZ4"/>
    <mergeCell ref="EQY4:ERI4"/>
    <mergeCell ref="ERJ4:ERT4"/>
    <mergeCell ref="ERU4:ESE4"/>
    <mergeCell ref="ESF4:ESP4"/>
    <mergeCell ref="ESQ4:ETA4"/>
    <mergeCell ref="ETB4:ETL4"/>
    <mergeCell ref="EOK4:EOU4"/>
    <mergeCell ref="EOV4:EPF4"/>
    <mergeCell ref="EPG4:EPQ4"/>
    <mergeCell ref="EPR4:EQB4"/>
    <mergeCell ref="EQC4:EQM4"/>
    <mergeCell ref="EQN4:EQX4"/>
    <mergeCell ref="ELW4:EMG4"/>
    <mergeCell ref="EMH4:EMR4"/>
    <mergeCell ref="EMS4:ENC4"/>
    <mergeCell ref="END4:ENN4"/>
    <mergeCell ref="ENO4:ENY4"/>
    <mergeCell ref="ENZ4:EOJ4"/>
    <mergeCell ref="EJI4:EJS4"/>
    <mergeCell ref="EJT4:EKD4"/>
    <mergeCell ref="EKE4:EKO4"/>
    <mergeCell ref="EKP4:EKZ4"/>
    <mergeCell ref="ELA4:ELK4"/>
    <mergeCell ref="ELL4:ELV4"/>
    <mergeCell ref="EGU4:EHE4"/>
    <mergeCell ref="EHF4:EHP4"/>
    <mergeCell ref="EHQ4:EIA4"/>
    <mergeCell ref="EIB4:EIL4"/>
    <mergeCell ref="EIM4:EIW4"/>
    <mergeCell ref="EIX4:EJH4"/>
    <mergeCell ref="EEG4:EEQ4"/>
    <mergeCell ref="EER4:EFB4"/>
    <mergeCell ref="EFC4:EFM4"/>
    <mergeCell ref="EFN4:EFX4"/>
    <mergeCell ref="EFY4:EGI4"/>
    <mergeCell ref="EGJ4:EGT4"/>
    <mergeCell ref="EBS4:ECC4"/>
    <mergeCell ref="ECD4:ECN4"/>
    <mergeCell ref="ECO4:ECY4"/>
    <mergeCell ref="ECZ4:EDJ4"/>
    <mergeCell ref="EDK4:EDU4"/>
    <mergeCell ref="EDV4:EEF4"/>
    <mergeCell ref="DZE4:DZO4"/>
    <mergeCell ref="DZP4:DZZ4"/>
    <mergeCell ref="EAA4:EAK4"/>
    <mergeCell ref="EAL4:EAV4"/>
    <mergeCell ref="EAW4:EBG4"/>
    <mergeCell ref="EBH4:EBR4"/>
    <mergeCell ref="DWQ4:DXA4"/>
    <mergeCell ref="DXB4:DXL4"/>
    <mergeCell ref="DXM4:DXW4"/>
    <mergeCell ref="DXX4:DYH4"/>
    <mergeCell ref="DYI4:DYS4"/>
    <mergeCell ref="DYT4:DZD4"/>
    <mergeCell ref="DUC4:DUM4"/>
    <mergeCell ref="DUN4:DUX4"/>
    <mergeCell ref="DUY4:DVI4"/>
    <mergeCell ref="DVJ4:DVT4"/>
    <mergeCell ref="DVU4:DWE4"/>
    <mergeCell ref="DWF4:DWP4"/>
    <mergeCell ref="DRO4:DRY4"/>
    <mergeCell ref="DRZ4:DSJ4"/>
    <mergeCell ref="DSK4:DSU4"/>
    <mergeCell ref="DSV4:DTF4"/>
    <mergeCell ref="DTG4:DTQ4"/>
    <mergeCell ref="DTR4:DUB4"/>
    <mergeCell ref="DPA4:DPK4"/>
    <mergeCell ref="DPL4:DPV4"/>
    <mergeCell ref="DPW4:DQG4"/>
    <mergeCell ref="DQH4:DQR4"/>
    <mergeCell ref="DQS4:DRC4"/>
    <mergeCell ref="DRD4:DRN4"/>
    <mergeCell ref="DMM4:DMW4"/>
    <mergeCell ref="DMX4:DNH4"/>
    <mergeCell ref="DNI4:DNS4"/>
    <mergeCell ref="DNT4:DOD4"/>
    <mergeCell ref="DOE4:DOO4"/>
    <mergeCell ref="DOP4:DOZ4"/>
    <mergeCell ref="DJY4:DKI4"/>
    <mergeCell ref="DKJ4:DKT4"/>
    <mergeCell ref="DKU4:DLE4"/>
    <mergeCell ref="DLF4:DLP4"/>
    <mergeCell ref="DLQ4:DMA4"/>
    <mergeCell ref="DMB4:DML4"/>
    <mergeCell ref="DHK4:DHU4"/>
    <mergeCell ref="DHV4:DIF4"/>
    <mergeCell ref="DIG4:DIQ4"/>
    <mergeCell ref="DIR4:DJB4"/>
    <mergeCell ref="DJC4:DJM4"/>
    <mergeCell ref="DJN4:DJX4"/>
    <mergeCell ref="DEW4:DFG4"/>
    <mergeCell ref="DFH4:DFR4"/>
    <mergeCell ref="DFS4:DGC4"/>
    <mergeCell ref="DGD4:DGN4"/>
    <mergeCell ref="DGO4:DGY4"/>
    <mergeCell ref="DGZ4:DHJ4"/>
    <mergeCell ref="DCI4:DCS4"/>
    <mergeCell ref="DCT4:DDD4"/>
    <mergeCell ref="DDE4:DDO4"/>
    <mergeCell ref="DDP4:DDZ4"/>
    <mergeCell ref="DEA4:DEK4"/>
    <mergeCell ref="DEL4:DEV4"/>
    <mergeCell ref="CZU4:DAE4"/>
    <mergeCell ref="DAF4:DAP4"/>
    <mergeCell ref="DAQ4:DBA4"/>
    <mergeCell ref="DBB4:DBL4"/>
    <mergeCell ref="DBM4:DBW4"/>
    <mergeCell ref="DBX4:DCH4"/>
    <mergeCell ref="CXG4:CXQ4"/>
    <mergeCell ref="CXR4:CYB4"/>
    <mergeCell ref="CYC4:CYM4"/>
    <mergeCell ref="CYN4:CYX4"/>
    <mergeCell ref="CYY4:CZI4"/>
    <mergeCell ref="CZJ4:CZT4"/>
    <mergeCell ref="CUS4:CVC4"/>
    <mergeCell ref="CVD4:CVN4"/>
    <mergeCell ref="CVO4:CVY4"/>
    <mergeCell ref="CVZ4:CWJ4"/>
    <mergeCell ref="CWK4:CWU4"/>
    <mergeCell ref="CWV4:CXF4"/>
    <mergeCell ref="CSE4:CSO4"/>
    <mergeCell ref="CSP4:CSZ4"/>
    <mergeCell ref="CTA4:CTK4"/>
    <mergeCell ref="CTL4:CTV4"/>
    <mergeCell ref="CTW4:CUG4"/>
    <mergeCell ref="CUH4:CUR4"/>
    <mergeCell ref="CPQ4:CQA4"/>
    <mergeCell ref="CQB4:CQL4"/>
    <mergeCell ref="CQM4:CQW4"/>
    <mergeCell ref="CQX4:CRH4"/>
    <mergeCell ref="CRI4:CRS4"/>
    <mergeCell ref="CRT4:CSD4"/>
    <mergeCell ref="CNC4:CNM4"/>
    <mergeCell ref="CNN4:CNX4"/>
    <mergeCell ref="CNY4:COI4"/>
    <mergeCell ref="COJ4:COT4"/>
    <mergeCell ref="COU4:CPE4"/>
    <mergeCell ref="CPF4:CPP4"/>
    <mergeCell ref="CKO4:CKY4"/>
    <mergeCell ref="CKZ4:CLJ4"/>
    <mergeCell ref="CLK4:CLU4"/>
    <mergeCell ref="CLV4:CMF4"/>
    <mergeCell ref="CMG4:CMQ4"/>
    <mergeCell ref="CMR4:CNB4"/>
    <mergeCell ref="CIA4:CIK4"/>
    <mergeCell ref="CIL4:CIV4"/>
    <mergeCell ref="CIW4:CJG4"/>
    <mergeCell ref="CJH4:CJR4"/>
    <mergeCell ref="CJS4:CKC4"/>
    <mergeCell ref="CKD4:CKN4"/>
    <mergeCell ref="CFM4:CFW4"/>
    <mergeCell ref="CFX4:CGH4"/>
    <mergeCell ref="CGI4:CGS4"/>
    <mergeCell ref="CGT4:CHD4"/>
    <mergeCell ref="CHE4:CHO4"/>
    <mergeCell ref="CHP4:CHZ4"/>
    <mergeCell ref="CCY4:CDI4"/>
    <mergeCell ref="CDJ4:CDT4"/>
    <mergeCell ref="CDU4:CEE4"/>
    <mergeCell ref="CEF4:CEP4"/>
    <mergeCell ref="CEQ4:CFA4"/>
    <mergeCell ref="CFB4:CFL4"/>
    <mergeCell ref="CAK4:CAU4"/>
    <mergeCell ref="CAV4:CBF4"/>
    <mergeCell ref="CBG4:CBQ4"/>
    <mergeCell ref="CBR4:CCB4"/>
    <mergeCell ref="CCC4:CCM4"/>
    <mergeCell ref="CCN4:CCX4"/>
    <mergeCell ref="BXW4:BYG4"/>
    <mergeCell ref="BYH4:BYR4"/>
    <mergeCell ref="BYS4:BZC4"/>
    <mergeCell ref="BZD4:BZN4"/>
    <mergeCell ref="BZO4:BZY4"/>
    <mergeCell ref="BZZ4:CAJ4"/>
    <mergeCell ref="BVI4:BVS4"/>
    <mergeCell ref="BVT4:BWD4"/>
    <mergeCell ref="BWE4:BWO4"/>
    <mergeCell ref="BWP4:BWZ4"/>
    <mergeCell ref="BXA4:BXK4"/>
    <mergeCell ref="BXL4:BXV4"/>
    <mergeCell ref="BSU4:BTE4"/>
    <mergeCell ref="BTF4:BTP4"/>
    <mergeCell ref="BTQ4:BUA4"/>
    <mergeCell ref="BUB4:BUL4"/>
    <mergeCell ref="BUM4:BUW4"/>
    <mergeCell ref="BUX4:BVH4"/>
    <mergeCell ref="BQG4:BQQ4"/>
    <mergeCell ref="BQR4:BRB4"/>
    <mergeCell ref="BRC4:BRM4"/>
    <mergeCell ref="BRN4:BRX4"/>
    <mergeCell ref="BRY4:BSI4"/>
    <mergeCell ref="BSJ4:BST4"/>
    <mergeCell ref="BNS4:BOC4"/>
    <mergeCell ref="BOD4:BON4"/>
    <mergeCell ref="BOO4:BOY4"/>
    <mergeCell ref="BOZ4:BPJ4"/>
    <mergeCell ref="BPK4:BPU4"/>
    <mergeCell ref="BPV4:BQF4"/>
    <mergeCell ref="BLE4:BLO4"/>
    <mergeCell ref="BLP4:BLZ4"/>
    <mergeCell ref="BMA4:BMK4"/>
    <mergeCell ref="BML4:BMV4"/>
    <mergeCell ref="BMW4:BNG4"/>
    <mergeCell ref="BNH4:BNR4"/>
    <mergeCell ref="BIQ4:BJA4"/>
    <mergeCell ref="BJB4:BJL4"/>
    <mergeCell ref="BJM4:BJW4"/>
    <mergeCell ref="BJX4:BKH4"/>
    <mergeCell ref="BKI4:BKS4"/>
    <mergeCell ref="BKT4:BLD4"/>
    <mergeCell ref="BGC4:BGM4"/>
    <mergeCell ref="BGN4:BGX4"/>
    <mergeCell ref="BGY4:BHI4"/>
    <mergeCell ref="BHJ4:BHT4"/>
    <mergeCell ref="BHU4:BIE4"/>
    <mergeCell ref="BIF4:BIP4"/>
    <mergeCell ref="BDO4:BDY4"/>
    <mergeCell ref="BDZ4:BEJ4"/>
    <mergeCell ref="BEK4:BEU4"/>
    <mergeCell ref="BEV4:BFF4"/>
    <mergeCell ref="BFG4:BFQ4"/>
    <mergeCell ref="BFR4:BGB4"/>
    <mergeCell ref="BBA4:BBK4"/>
    <mergeCell ref="BBL4:BBV4"/>
    <mergeCell ref="BBW4:BCG4"/>
    <mergeCell ref="BCH4:BCR4"/>
    <mergeCell ref="BCS4:BDC4"/>
    <mergeCell ref="BDD4:BDN4"/>
    <mergeCell ref="AYM4:AYW4"/>
    <mergeCell ref="AYX4:AZH4"/>
    <mergeCell ref="AZI4:AZS4"/>
    <mergeCell ref="AZT4:BAD4"/>
    <mergeCell ref="BAE4:BAO4"/>
    <mergeCell ref="BAP4:BAZ4"/>
    <mergeCell ref="AVY4:AWI4"/>
    <mergeCell ref="AWJ4:AWT4"/>
    <mergeCell ref="AWU4:AXE4"/>
    <mergeCell ref="AXF4:AXP4"/>
    <mergeCell ref="AXQ4:AYA4"/>
    <mergeCell ref="AYB4:AYL4"/>
    <mergeCell ref="ATK4:ATU4"/>
    <mergeCell ref="ATV4:AUF4"/>
    <mergeCell ref="AUG4:AUQ4"/>
    <mergeCell ref="AUR4:AVB4"/>
    <mergeCell ref="AVC4:AVM4"/>
    <mergeCell ref="AVN4:AVX4"/>
    <mergeCell ref="AQW4:ARG4"/>
    <mergeCell ref="ARH4:ARR4"/>
    <mergeCell ref="ARS4:ASC4"/>
    <mergeCell ref="ASD4:ASN4"/>
    <mergeCell ref="ASO4:ASY4"/>
    <mergeCell ref="ASZ4:ATJ4"/>
    <mergeCell ref="AOI4:AOS4"/>
    <mergeCell ref="AOT4:APD4"/>
    <mergeCell ref="APE4:APO4"/>
    <mergeCell ref="APP4:APZ4"/>
    <mergeCell ref="AQA4:AQK4"/>
    <mergeCell ref="AQL4:AQV4"/>
    <mergeCell ref="ALU4:AME4"/>
    <mergeCell ref="AMF4:AMP4"/>
    <mergeCell ref="AMQ4:ANA4"/>
    <mergeCell ref="ANB4:ANL4"/>
    <mergeCell ref="ANM4:ANW4"/>
    <mergeCell ref="ANX4:AOH4"/>
    <mergeCell ref="AJG4:AJQ4"/>
    <mergeCell ref="AJR4:AKB4"/>
    <mergeCell ref="AKC4:AKM4"/>
    <mergeCell ref="AKN4:AKX4"/>
    <mergeCell ref="AKY4:ALI4"/>
    <mergeCell ref="ALJ4:ALT4"/>
    <mergeCell ref="AGS4:AHC4"/>
    <mergeCell ref="AHD4:AHN4"/>
    <mergeCell ref="AHO4:AHY4"/>
    <mergeCell ref="AHZ4:AIJ4"/>
    <mergeCell ref="AIK4:AIU4"/>
    <mergeCell ref="AIV4:AJF4"/>
    <mergeCell ref="AEE4:AEO4"/>
    <mergeCell ref="AEP4:AEZ4"/>
    <mergeCell ref="AFA4:AFK4"/>
    <mergeCell ref="AFL4:AFV4"/>
    <mergeCell ref="AFW4:AGG4"/>
    <mergeCell ref="AGH4:AGR4"/>
    <mergeCell ref="ABQ4:ACA4"/>
    <mergeCell ref="ACB4:ACL4"/>
    <mergeCell ref="ACM4:ACW4"/>
    <mergeCell ref="ACX4:ADH4"/>
    <mergeCell ref="ADI4:ADS4"/>
    <mergeCell ref="ADT4:AED4"/>
    <mergeCell ref="ZC4:ZM4"/>
    <mergeCell ref="ZN4:ZX4"/>
    <mergeCell ref="ZY4:AAI4"/>
    <mergeCell ref="AAJ4:AAT4"/>
    <mergeCell ref="AAU4:ABE4"/>
    <mergeCell ref="ABF4:ABP4"/>
    <mergeCell ref="WO4:WY4"/>
    <mergeCell ref="WZ4:XJ4"/>
    <mergeCell ref="XK4:XU4"/>
    <mergeCell ref="XV4:YF4"/>
    <mergeCell ref="YG4:YQ4"/>
    <mergeCell ref="YR4:ZB4"/>
    <mergeCell ref="UA4:UK4"/>
    <mergeCell ref="UL4:UV4"/>
    <mergeCell ref="UW4:VG4"/>
    <mergeCell ref="VH4:VR4"/>
    <mergeCell ref="VS4:WC4"/>
    <mergeCell ref="WD4:WN4"/>
    <mergeCell ref="RM4:RW4"/>
    <mergeCell ref="RX4:SH4"/>
    <mergeCell ref="SI4:SS4"/>
    <mergeCell ref="ST4:TD4"/>
    <mergeCell ref="TE4:TO4"/>
    <mergeCell ref="TP4:TZ4"/>
    <mergeCell ref="OY4:PI4"/>
    <mergeCell ref="PJ4:PT4"/>
    <mergeCell ref="PU4:QE4"/>
    <mergeCell ref="QF4:QP4"/>
    <mergeCell ref="QQ4:RA4"/>
    <mergeCell ref="RB4:RL4"/>
    <mergeCell ref="MK4:MU4"/>
    <mergeCell ref="MV4:NF4"/>
    <mergeCell ref="NG4:NQ4"/>
    <mergeCell ref="NR4:OB4"/>
    <mergeCell ref="OC4:OM4"/>
    <mergeCell ref="ON4:OX4"/>
    <mergeCell ref="JW4:KG4"/>
    <mergeCell ref="KH4:KR4"/>
    <mergeCell ref="KS4:LC4"/>
    <mergeCell ref="LD4:LN4"/>
    <mergeCell ref="LO4:LY4"/>
    <mergeCell ref="LZ4:MJ4"/>
    <mergeCell ref="HI4:HS4"/>
    <mergeCell ref="HT4:ID4"/>
    <mergeCell ref="IE4:IO4"/>
    <mergeCell ref="IP4:IZ4"/>
    <mergeCell ref="JA4:JK4"/>
    <mergeCell ref="JL4:JV4"/>
    <mergeCell ref="A1:E3"/>
    <mergeCell ref="A4:G4"/>
    <mergeCell ref="H4:R4"/>
    <mergeCell ref="EU4:FE4"/>
    <mergeCell ref="FF4:FP4"/>
    <mergeCell ref="FQ4:GA4"/>
    <mergeCell ref="GB4:GL4"/>
    <mergeCell ref="GM4:GW4"/>
    <mergeCell ref="GX4:HH4"/>
    <mergeCell ref="CG4:CQ4"/>
    <mergeCell ref="CR4:DB4"/>
    <mergeCell ref="DC4:DM4"/>
    <mergeCell ref="DN4:DX4"/>
    <mergeCell ref="DY4:EI4"/>
    <mergeCell ref="EJ4:ET4"/>
    <mergeCell ref="S4:AC4"/>
    <mergeCell ref="AD4:AN4"/>
    <mergeCell ref="AO4:AY4"/>
    <mergeCell ref="AZ4:BJ4"/>
    <mergeCell ref="BK4:BU4"/>
    <mergeCell ref="BV4:CF4"/>
  </mergeCells>
  <pageMargins left="0.25" right="0.25" top="0.75" bottom="0.75" header="0.3" footer="0.3"/>
  <pageSetup paperSize="9" scale="79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A33"/>
  <sheetViews>
    <sheetView showGridLines="0" view="pageBreakPreview" zoomScale="60" zoomScaleNormal="70" zoomScalePageLayoutView="70" workbookViewId="0">
      <selection activeCell="F37" sqref="F37"/>
    </sheetView>
  </sheetViews>
  <sheetFormatPr defaultColWidth="1.109375" defaultRowHeight="20.100000000000001" customHeight="1" x14ac:dyDescent="0.3"/>
  <cols>
    <col min="1" max="1" width="9.109375" style="295" customWidth="1"/>
    <col min="2" max="2" width="68.6640625" style="124" customWidth="1"/>
    <col min="3" max="4" width="11" style="124" customWidth="1"/>
    <col min="5" max="5" width="3.88671875" style="124" customWidth="1"/>
    <col min="6" max="6" width="10" style="124" customWidth="1"/>
    <col min="7" max="7" width="11.33203125" style="124" customWidth="1"/>
    <col min="8" max="8" width="14" style="124" customWidth="1"/>
    <col min="9" max="16380" width="0" style="124" hidden="1" customWidth="1"/>
    <col min="16381" max="16381" width="0.6640625" style="124" hidden="1" customWidth="1"/>
    <col min="16382" max="16382" width="84.5546875" style="124" customWidth="1"/>
    <col min="16383" max="16384" width="84.33203125" style="124" customWidth="1"/>
  </cols>
  <sheetData>
    <row r="1" spans="1:16381" s="123" customFormat="1" ht="20.100000000000001" customHeight="1" x14ac:dyDescent="0.3">
      <c r="A1" s="563"/>
      <c r="B1" s="545"/>
      <c r="C1" s="545"/>
      <c r="D1" s="545"/>
      <c r="E1" s="545"/>
      <c r="F1" s="121" t="s">
        <v>1387</v>
      </c>
      <c r="G1" s="566"/>
      <c r="H1" s="566"/>
    </row>
    <row r="2" spans="1:16381" ht="20.100000000000001" customHeight="1" thickBot="1" x14ac:dyDescent="0.35">
      <c r="A2" s="564"/>
      <c r="B2" s="546"/>
      <c r="C2" s="546"/>
      <c r="D2" s="546"/>
      <c r="E2" s="546"/>
      <c r="F2" s="120" t="s">
        <v>1388</v>
      </c>
      <c r="G2" s="486"/>
      <c r="H2" s="486"/>
    </row>
    <row r="3" spans="1:16381" s="126" customFormat="1" ht="20.100000000000001" customHeight="1" thickBot="1" x14ac:dyDescent="0.35">
      <c r="A3" s="565"/>
      <c r="B3" s="547"/>
      <c r="C3" s="547"/>
      <c r="D3" s="547"/>
      <c r="E3" s="547"/>
      <c r="F3" s="125" t="s">
        <v>1389</v>
      </c>
      <c r="G3" s="567"/>
      <c r="H3" s="567"/>
    </row>
    <row r="4" spans="1:16381" s="127" customFormat="1" ht="20.100000000000001" customHeight="1" x14ac:dyDescent="0.3">
      <c r="A4" s="562" t="s">
        <v>1415</v>
      </c>
      <c r="B4" s="540"/>
      <c r="C4" s="540"/>
      <c r="D4" s="540"/>
      <c r="E4" s="540"/>
      <c r="F4" s="540"/>
      <c r="G4" s="540"/>
      <c r="H4" s="540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N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B4" s="466"/>
      <c r="GC4" s="466"/>
      <c r="GD4" s="466"/>
      <c r="GE4" s="466"/>
      <c r="GF4" s="466"/>
      <c r="GG4" s="466"/>
      <c r="GH4" s="466"/>
      <c r="GI4" s="466"/>
      <c r="GJ4" s="466"/>
      <c r="GK4" s="466"/>
      <c r="GL4" s="466"/>
      <c r="GM4" s="466"/>
      <c r="GN4" s="466"/>
      <c r="GO4" s="466"/>
      <c r="GP4" s="466"/>
      <c r="GQ4" s="466"/>
      <c r="GR4" s="466"/>
      <c r="GS4" s="466"/>
      <c r="GT4" s="466"/>
      <c r="GU4" s="466"/>
      <c r="GV4" s="466"/>
      <c r="GW4" s="466"/>
      <c r="GX4" s="466"/>
      <c r="GY4" s="466"/>
      <c r="GZ4" s="466"/>
      <c r="HA4" s="466"/>
      <c r="HB4" s="466"/>
      <c r="HC4" s="466"/>
      <c r="HD4" s="466"/>
      <c r="HE4" s="466"/>
      <c r="HF4" s="466"/>
      <c r="HG4" s="466"/>
      <c r="HH4" s="466"/>
      <c r="HI4" s="466"/>
      <c r="HJ4" s="466"/>
      <c r="HK4" s="466"/>
      <c r="HL4" s="466"/>
      <c r="HM4" s="466"/>
      <c r="HN4" s="466"/>
      <c r="HO4" s="466"/>
      <c r="HP4" s="466"/>
      <c r="HQ4" s="466"/>
      <c r="HR4" s="466"/>
      <c r="HS4" s="466"/>
      <c r="HT4" s="466"/>
      <c r="HU4" s="466"/>
      <c r="HV4" s="466"/>
      <c r="HW4" s="466"/>
      <c r="HX4" s="466"/>
      <c r="HY4" s="466"/>
      <c r="HZ4" s="466"/>
      <c r="IA4" s="466"/>
      <c r="IB4" s="466"/>
      <c r="IC4" s="466"/>
      <c r="ID4" s="466"/>
      <c r="IE4" s="466"/>
      <c r="IF4" s="466"/>
      <c r="IG4" s="466"/>
      <c r="IH4" s="466"/>
      <c r="II4" s="466"/>
      <c r="IJ4" s="466"/>
      <c r="IK4" s="466"/>
      <c r="IL4" s="466"/>
      <c r="IM4" s="466"/>
      <c r="IN4" s="466"/>
      <c r="IO4" s="466"/>
      <c r="IP4" s="466"/>
      <c r="IQ4" s="466"/>
      <c r="IR4" s="466"/>
      <c r="IS4" s="466"/>
      <c r="IT4" s="466"/>
      <c r="IU4" s="466"/>
      <c r="IV4" s="466"/>
      <c r="IW4" s="466"/>
      <c r="IX4" s="466"/>
      <c r="IY4" s="466"/>
      <c r="IZ4" s="466"/>
      <c r="JA4" s="466"/>
      <c r="JB4" s="466"/>
      <c r="JC4" s="466"/>
      <c r="JD4" s="466"/>
      <c r="JE4" s="466"/>
      <c r="JF4" s="466"/>
      <c r="JG4" s="466"/>
      <c r="JH4" s="466"/>
      <c r="JI4" s="466"/>
      <c r="JJ4" s="466"/>
      <c r="JK4" s="466"/>
      <c r="JL4" s="466"/>
      <c r="JM4" s="466"/>
      <c r="JN4" s="466"/>
      <c r="JO4" s="466"/>
      <c r="JP4" s="466"/>
      <c r="JQ4" s="466"/>
      <c r="JR4" s="466"/>
      <c r="JS4" s="466"/>
      <c r="JT4" s="466"/>
      <c r="JU4" s="466"/>
      <c r="JV4" s="466"/>
      <c r="JW4" s="466"/>
      <c r="JX4" s="466"/>
      <c r="JY4" s="466"/>
      <c r="JZ4" s="466"/>
      <c r="KA4" s="466"/>
      <c r="KB4" s="466"/>
      <c r="KC4" s="466"/>
      <c r="KD4" s="466"/>
      <c r="KE4" s="466"/>
      <c r="KF4" s="466"/>
      <c r="KG4" s="466"/>
      <c r="KH4" s="466"/>
      <c r="KI4" s="466"/>
      <c r="KJ4" s="466"/>
      <c r="KK4" s="466"/>
      <c r="KL4" s="466"/>
      <c r="KM4" s="466"/>
      <c r="KN4" s="466"/>
      <c r="KO4" s="466"/>
      <c r="KP4" s="466"/>
      <c r="KQ4" s="466"/>
      <c r="KR4" s="466"/>
      <c r="KS4" s="466"/>
      <c r="KT4" s="466"/>
      <c r="KU4" s="466"/>
      <c r="KV4" s="466"/>
      <c r="KW4" s="466"/>
      <c r="KX4" s="466"/>
      <c r="KY4" s="466"/>
      <c r="KZ4" s="466"/>
      <c r="LA4" s="466"/>
      <c r="LB4" s="466"/>
      <c r="LC4" s="466"/>
      <c r="LD4" s="466"/>
      <c r="LE4" s="466"/>
      <c r="LF4" s="466"/>
      <c r="LG4" s="466"/>
      <c r="LH4" s="466"/>
      <c r="LI4" s="466"/>
      <c r="LJ4" s="466"/>
      <c r="LK4" s="466"/>
      <c r="LL4" s="466"/>
      <c r="LM4" s="466"/>
      <c r="LN4" s="466"/>
      <c r="LO4" s="466"/>
      <c r="LP4" s="466"/>
      <c r="LQ4" s="466"/>
      <c r="LR4" s="466"/>
      <c r="LS4" s="466"/>
      <c r="LT4" s="466"/>
      <c r="LU4" s="466"/>
      <c r="LV4" s="466"/>
      <c r="LW4" s="466"/>
      <c r="LX4" s="466"/>
      <c r="LY4" s="466"/>
      <c r="LZ4" s="466"/>
      <c r="MA4" s="466"/>
      <c r="MB4" s="466"/>
      <c r="MC4" s="466"/>
      <c r="MD4" s="466"/>
      <c r="ME4" s="466"/>
      <c r="MF4" s="466"/>
      <c r="MG4" s="466"/>
      <c r="MH4" s="466"/>
      <c r="MI4" s="466"/>
      <c r="MJ4" s="466"/>
      <c r="MK4" s="466"/>
      <c r="ML4" s="466"/>
      <c r="MM4" s="466"/>
      <c r="MN4" s="466"/>
      <c r="MO4" s="466"/>
      <c r="MP4" s="466"/>
      <c r="MQ4" s="466"/>
      <c r="MR4" s="466"/>
      <c r="MS4" s="466"/>
      <c r="MT4" s="466"/>
      <c r="MU4" s="466"/>
      <c r="MV4" s="466"/>
      <c r="MW4" s="466"/>
      <c r="MX4" s="466"/>
      <c r="MY4" s="466"/>
      <c r="MZ4" s="466"/>
      <c r="NA4" s="466"/>
      <c r="NB4" s="466"/>
      <c r="NC4" s="466"/>
      <c r="ND4" s="466"/>
      <c r="NE4" s="466"/>
      <c r="NF4" s="466"/>
      <c r="NG4" s="466"/>
      <c r="NH4" s="466"/>
      <c r="NI4" s="466"/>
      <c r="NJ4" s="466"/>
      <c r="NK4" s="466"/>
      <c r="NL4" s="466"/>
      <c r="NM4" s="466"/>
      <c r="NN4" s="466"/>
      <c r="NO4" s="466"/>
      <c r="NP4" s="466"/>
      <c r="NQ4" s="466"/>
      <c r="NR4" s="466"/>
      <c r="NS4" s="466"/>
      <c r="NT4" s="466"/>
      <c r="NU4" s="466"/>
      <c r="NV4" s="466"/>
      <c r="NW4" s="466"/>
      <c r="NX4" s="466"/>
      <c r="NY4" s="466"/>
      <c r="NZ4" s="466"/>
      <c r="OA4" s="466"/>
      <c r="OB4" s="466"/>
      <c r="OC4" s="466"/>
      <c r="OD4" s="466"/>
      <c r="OE4" s="466"/>
      <c r="OF4" s="466"/>
      <c r="OG4" s="466"/>
      <c r="OH4" s="466"/>
      <c r="OI4" s="466"/>
      <c r="OJ4" s="466"/>
      <c r="OK4" s="466"/>
      <c r="OL4" s="466"/>
      <c r="OM4" s="466"/>
      <c r="ON4" s="466"/>
      <c r="OO4" s="466"/>
      <c r="OP4" s="466"/>
      <c r="OQ4" s="466"/>
      <c r="OR4" s="466"/>
      <c r="OS4" s="466"/>
      <c r="OT4" s="466"/>
      <c r="OU4" s="466"/>
      <c r="OV4" s="466"/>
      <c r="OW4" s="466"/>
      <c r="OX4" s="466"/>
      <c r="OY4" s="466"/>
      <c r="OZ4" s="466"/>
      <c r="PA4" s="466"/>
      <c r="PB4" s="466"/>
      <c r="PC4" s="466"/>
      <c r="PD4" s="466"/>
      <c r="PE4" s="466"/>
      <c r="PF4" s="466"/>
      <c r="PG4" s="466"/>
      <c r="PH4" s="466"/>
      <c r="PI4" s="466"/>
      <c r="PJ4" s="466"/>
      <c r="PK4" s="466"/>
      <c r="PL4" s="466"/>
      <c r="PM4" s="466"/>
      <c r="PN4" s="466"/>
      <c r="PO4" s="466"/>
      <c r="PP4" s="466"/>
      <c r="PQ4" s="466"/>
      <c r="PR4" s="466"/>
      <c r="PS4" s="466"/>
      <c r="PT4" s="466"/>
      <c r="PU4" s="466"/>
      <c r="PV4" s="466"/>
      <c r="PW4" s="466"/>
      <c r="PX4" s="466"/>
      <c r="PY4" s="466"/>
      <c r="PZ4" s="466"/>
      <c r="QA4" s="466"/>
      <c r="QB4" s="466"/>
      <c r="QC4" s="466"/>
      <c r="QD4" s="466"/>
      <c r="QE4" s="466"/>
      <c r="QF4" s="466"/>
      <c r="QG4" s="466"/>
      <c r="QH4" s="466"/>
      <c r="QI4" s="466"/>
      <c r="QJ4" s="466"/>
      <c r="QK4" s="466"/>
      <c r="QL4" s="466"/>
      <c r="QM4" s="466"/>
      <c r="QN4" s="466"/>
      <c r="QO4" s="466"/>
      <c r="QP4" s="466"/>
      <c r="QQ4" s="466"/>
      <c r="QR4" s="466"/>
      <c r="QS4" s="466"/>
      <c r="QT4" s="466"/>
      <c r="QU4" s="466"/>
      <c r="QV4" s="466"/>
      <c r="QW4" s="466"/>
      <c r="QX4" s="466"/>
      <c r="QY4" s="466"/>
      <c r="QZ4" s="466"/>
      <c r="RA4" s="466"/>
      <c r="RB4" s="466"/>
      <c r="RC4" s="466"/>
      <c r="RD4" s="466"/>
      <c r="RE4" s="466"/>
      <c r="RF4" s="466"/>
      <c r="RG4" s="466"/>
      <c r="RH4" s="466"/>
      <c r="RI4" s="466"/>
      <c r="RJ4" s="466"/>
      <c r="RK4" s="466"/>
      <c r="RL4" s="466"/>
      <c r="RM4" s="466"/>
      <c r="RN4" s="466"/>
      <c r="RO4" s="466"/>
      <c r="RP4" s="466"/>
      <c r="RQ4" s="466"/>
      <c r="RR4" s="466"/>
      <c r="RS4" s="466"/>
      <c r="RT4" s="466"/>
      <c r="RU4" s="466"/>
      <c r="RV4" s="466"/>
      <c r="RW4" s="466"/>
      <c r="RX4" s="466"/>
      <c r="RY4" s="466"/>
      <c r="RZ4" s="466"/>
      <c r="SA4" s="466"/>
      <c r="SB4" s="466"/>
      <c r="SC4" s="466"/>
      <c r="SD4" s="466"/>
      <c r="SE4" s="466"/>
      <c r="SF4" s="466"/>
      <c r="SG4" s="466"/>
      <c r="SH4" s="466"/>
      <c r="SI4" s="466"/>
      <c r="SJ4" s="466"/>
      <c r="SK4" s="466"/>
      <c r="SL4" s="466"/>
      <c r="SM4" s="466"/>
      <c r="SN4" s="466"/>
      <c r="SO4" s="466"/>
      <c r="SP4" s="466"/>
      <c r="SQ4" s="466"/>
      <c r="SR4" s="466"/>
      <c r="SS4" s="466"/>
      <c r="ST4" s="466"/>
      <c r="SU4" s="466"/>
      <c r="SV4" s="466"/>
      <c r="SW4" s="466"/>
      <c r="SX4" s="466"/>
      <c r="SY4" s="466"/>
      <c r="SZ4" s="466"/>
      <c r="TA4" s="466"/>
      <c r="TB4" s="466"/>
      <c r="TC4" s="466"/>
      <c r="TD4" s="466"/>
      <c r="TE4" s="466"/>
      <c r="TF4" s="466"/>
      <c r="TG4" s="466"/>
      <c r="TH4" s="466"/>
      <c r="TI4" s="466"/>
      <c r="TJ4" s="466"/>
      <c r="TK4" s="466"/>
      <c r="TL4" s="466"/>
      <c r="TM4" s="466"/>
      <c r="TN4" s="466"/>
      <c r="TO4" s="466"/>
      <c r="TP4" s="466"/>
      <c r="TQ4" s="466"/>
      <c r="TR4" s="466"/>
      <c r="TS4" s="466"/>
      <c r="TT4" s="466"/>
      <c r="TU4" s="466"/>
      <c r="TV4" s="466"/>
      <c r="TW4" s="466"/>
      <c r="TX4" s="466"/>
      <c r="TY4" s="466"/>
      <c r="TZ4" s="466"/>
      <c r="UA4" s="466"/>
      <c r="UB4" s="466"/>
      <c r="UC4" s="466"/>
      <c r="UD4" s="466"/>
      <c r="UE4" s="466"/>
      <c r="UF4" s="466"/>
      <c r="UG4" s="466"/>
      <c r="UH4" s="466"/>
      <c r="UI4" s="466"/>
      <c r="UJ4" s="466"/>
      <c r="UK4" s="466"/>
      <c r="UL4" s="466"/>
      <c r="UM4" s="466"/>
      <c r="UN4" s="466"/>
      <c r="UO4" s="466"/>
      <c r="UP4" s="466"/>
      <c r="UQ4" s="466"/>
      <c r="UR4" s="466"/>
      <c r="US4" s="466"/>
      <c r="UT4" s="466"/>
      <c r="UU4" s="466"/>
      <c r="UV4" s="466"/>
      <c r="UW4" s="466"/>
      <c r="UX4" s="466"/>
      <c r="UY4" s="466"/>
      <c r="UZ4" s="466"/>
      <c r="VA4" s="466"/>
      <c r="VB4" s="466"/>
      <c r="VC4" s="466"/>
      <c r="VD4" s="466"/>
      <c r="VE4" s="466"/>
      <c r="VF4" s="466"/>
      <c r="VG4" s="466"/>
      <c r="VH4" s="466"/>
      <c r="VI4" s="466"/>
      <c r="VJ4" s="466"/>
      <c r="VK4" s="466"/>
      <c r="VL4" s="466"/>
      <c r="VM4" s="466"/>
      <c r="VN4" s="466"/>
      <c r="VO4" s="466"/>
      <c r="VP4" s="466"/>
      <c r="VQ4" s="466"/>
      <c r="VR4" s="466"/>
      <c r="VS4" s="466"/>
      <c r="VT4" s="466"/>
      <c r="VU4" s="466"/>
      <c r="VV4" s="466"/>
      <c r="VW4" s="466"/>
      <c r="VX4" s="466"/>
      <c r="VY4" s="466"/>
      <c r="VZ4" s="466"/>
      <c r="WA4" s="466"/>
      <c r="WB4" s="466"/>
      <c r="WC4" s="466"/>
      <c r="WD4" s="466"/>
      <c r="WE4" s="466"/>
      <c r="WF4" s="466"/>
      <c r="WG4" s="466"/>
      <c r="WH4" s="466"/>
      <c r="WI4" s="466"/>
      <c r="WJ4" s="466"/>
      <c r="WK4" s="466"/>
      <c r="WL4" s="466"/>
      <c r="WM4" s="466"/>
      <c r="WN4" s="466"/>
      <c r="WO4" s="466"/>
      <c r="WP4" s="466"/>
      <c r="WQ4" s="466"/>
      <c r="WR4" s="466"/>
      <c r="WS4" s="466"/>
      <c r="WT4" s="466"/>
      <c r="WU4" s="466"/>
      <c r="WV4" s="466"/>
      <c r="WW4" s="466"/>
      <c r="WX4" s="466"/>
      <c r="WY4" s="466"/>
      <c r="WZ4" s="466"/>
      <c r="XA4" s="466"/>
      <c r="XB4" s="466"/>
      <c r="XC4" s="466"/>
      <c r="XD4" s="466"/>
      <c r="XE4" s="466"/>
      <c r="XF4" s="466"/>
      <c r="XG4" s="466"/>
      <c r="XH4" s="466"/>
      <c r="XI4" s="466"/>
      <c r="XJ4" s="466"/>
      <c r="XK4" s="466"/>
      <c r="XL4" s="466"/>
      <c r="XM4" s="466"/>
      <c r="XN4" s="466"/>
      <c r="XO4" s="466"/>
      <c r="XP4" s="466"/>
      <c r="XQ4" s="466"/>
      <c r="XR4" s="466"/>
      <c r="XS4" s="466"/>
      <c r="XT4" s="466"/>
      <c r="XU4" s="466"/>
      <c r="XV4" s="466"/>
      <c r="XW4" s="466"/>
      <c r="XX4" s="466"/>
      <c r="XY4" s="466"/>
      <c r="XZ4" s="466"/>
      <c r="YA4" s="466"/>
      <c r="YB4" s="466"/>
      <c r="YC4" s="466"/>
      <c r="YD4" s="466"/>
      <c r="YE4" s="466"/>
      <c r="YF4" s="466"/>
      <c r="YG4" s="466"/>
      <c r="YH4" s="466"/>
      <c r="YI4" s="466"/>
      <c r="YJ4" s="466"/>
      <c r="YK4" s="466"/>
      <c r="YL4" s="466"/>
      <c r="YM4" s="466"/>
      <c r="YN4" s="466"/>
      <c r="YO4" s="466"/>
      <c r="YP4" s="466"/>
      <c r="YQ4" s="466"/>
      <c r="YR4" s="466"/>
      <c r="YS4" s="466"/>
      <c r="YT4" s="466"/>
      <c r="YU4" s="466"/>
      <c r="YV4" s="466"/>
      <c r="YW4" s="466"/>
      <c r="YX4" s="466"/>
      <c r="YY4" s="466"/>
      <c r="YZ4" s="466"/>
      <c r="ZA4" s="466"/>
      <c r="ZB4" s="466"/>
      <c r="ZC4" s="466"/>
      <c r="ZD4" s="466"/>
      <c r="ZE4" s="466"/>
      <c r="ZF4" s="466"/>
      <c r="ZG4" s="466"/>
      <c r="ZH4" s="466"/>
      <c r="ZI4" s="466"/>
      <c r="ZJ4" s="466"/>
      <c r="ZK4" s="466"/>
      <c r="ZL4" s="466"/>
      <c r="ZM4" s="466"/>
      <c r="ZN4" s="466"/>
      <c r="ZO4" s="466"/>
      <c r="ZP4" s="466"/>
      <c r="ZQ4" s="466"/>
      <c r="ZR4" s="466"/>
      <c r="ZS4" s="466"/>
      <c r="ZT4" s="466"/>
      <c r="ZU4" s="466"/>
      <c r="ZV4" s="466"/>
      <c r="ZW4" s="466"/>
      <c r="ZX4" s="466"/>
      <c r="ZY4" s="466"/>
      <c r="ZZ4" s="466"/>
      <c r="AAA4" s="466"/>
      <c r="AAB4" s="466"/>
      <c r="AAC4" s="466"/>
      <c r="AAD4" s="466"/>
      <c r="AAE4" s="466"/>
      <c r="AAF4" s="466"/>
      <c r="AAG4" s="466"/>
      <c r="AAH4" s="466"/>
      <c r="AAI4" s="466"/>
      <c r="AAJ4" s="466"/>
      <c r="AAK4" s="466"/>
      <c r="AAL4" s="466"/>
      <c r="AAM4" s="466"/>
      <c r="AAN4" s="466"/>
      <c r="AAO4" s="466"/>
      <c r="AAP4" s="466"/>
      <c r="AAQ4" s="466"/>
      <c r="AAR4" s="466"/>
      <c r="AAS4" s="466"/>
      <c r="AAT4" s="466"/>
      <c r="AAU4" s="466"/>
      <c r="AAV4" s="466"/>
      <c r="AAW4" s="466"/>
      <c r="AAX4" s="466"/>
      <c r="AAY4" s="466"/>
      <c r="AAZ4" s="466"/>
      <c r="ABA4" s="466"/>
      <c r="ABB4" s="466"/>
      <c r="ABC4" s="466"/>
      <c r="ABD4" s="466"/>
      <c r="ABE4" s="466"/>
      <c r="ABF4" s="466"/>
      <c r="ABG4" s="466"/>
      <c r="ABH4" s="466"/>
      <c r="ABI4" s="466"/>
      <c r="ABJ4" s="466"/>
      <c r="ABK4" s="466"/>
      <c r="ABL4" s="466"/>
      <c r="ABM4" s="466"/>
      <c r="ABN4" s="466"/>
      <c r="ABO4" s="466"/>
      <c r="ABP4" s="466"/>
      <c r="ABQ4" s="466"/>
      <c r="ABR4" s="466"/>
      <c r="ABS4" s="466"/>
      <c r="ABT4" s="466"/>
      <c r="ABU4" s="466"/>
      <c r="ABV4" s="466"/>
      <c r="ABW4" s="466"/>
      <c r="ABX4" s="466"/>
      <c r="ABY4" s="466"/>
      <c r="ABZ4" s="466"/>
      <c r="ACA4" s="466"/>
      <c r="ACB4" s="466"/>
      <c r="ACC4" s="466"/>
      <c r="ACD4" s="466"/>
      <c r="ACE4" s="466"/>
      <c r="ACF4" s="466"/>
      <c r="ACG4" s="466"/>
      <c r="ACH4" s="466"/>
      <c r="ACI4" s="466"/>
      <c r="ACJ4" s="466"/>
      <c r="ACK4" s="466"/>
      <c r="ACL4" s="466"/>
      <c r="ACM4" s="466"/>
      <c r="ACN4" s="466"/>
      <c r="ACO4" s="466"/>
      <c r="ACP4" s="466"/>
      <c r="ACQ4" s="466"/>
      <c r="ACR4" s="466"/>
      <c r="ACS4" s="466"/>
      <c r="ACT4" s="466"/>
      <c r="ACU4" s="466"/>
      <c r="ACV4" s="466"/>
      <c r="ACW4" s="466"/>
      <c r="ACX4" s="466"/>
      <c r="ACY4" s="466"/>
      <c r="ACZ4" s="466"/>
      <c r="ADA4" s="466"/>
      <c r="ADB4" s="466"/>
      <c r="ADC4" s="466"/>
      <c r="ADD4" s="466"/>
      <c r="ADE4" s="466"/>
      <c r="ADF4" s="466"/>
      <c r="ADG4" s="466"/>
      <c r="ADH4" s="466"/>
      <c r="ADI4" s="466"/>
      <c r="ADJ4" s="466"/>
      <c r="ADK4" s="466"/>
      <c r="ADL4" s="466"/>
      <c r="ADM4" s="466"/>
      <c r="ADN4" s="466"/>
      <c r="ADO4" s="466"/>
      <c r="ADP4" s="466"/>
      <c r="ADQ4" s="466"/>
      <c r="ADR4" s="466"/>
      <c r="ADS4" s="466"/>
      <c r="ADT4" s="466"/>
      <c r="ADU4" s="466"/>
      <c r="ADV4" s="466"/>
      <c r="ADW4" s="466"/>
      <c r="ADX4" s="466"/>
      <c r="ADY4" s="466"/>
      <c r="ADZ4" s="466"/>
      <c r="AEA4" s="466"/>
      <c r="AEB4" s="466"/>
      <c r="AEC4" s="466"/>
      <c r="AED4" s="466"/>
      <c r="AEE4" s="466"/>
      <c r="AEF4" s="466"/>
      <c r="AEG4" s="466"/>
      <c r="AEH4" s="466"/>
      <c r="AEI4" s="466"/>
      <c r="AEJ4" s="466"/>
      <c r="AEK4" s="466"/>
      <c r="AEL4" s="466"/>
      <c r="AEM4" s="466"/>
      <c r="AEN4" s="466"/>
      <c r="AEO4" s="466"/>
      <c r="AEP4" s="466"/>
      <c r="AEQ4" s="466"/>
      <c r="AER4" s="466"/>
      <c r="AES4" s="466"/>
      <c r="AET4" s="466"/>
      <c r="AEU4" s="466"/>
      <c r="AEV4" s="466"/>
      <c r="AEW4" s="466"/>
      <c r="AEX4" s="466"/>
      <c r="AEY4" s="466"/>
      <c r="AEZ4" s="466"/>
      <c r="AFA4" s="466"/>
      <c r="AFB4" s="466"/>
      <c r="AFC4" s="466"/>
      <c r="AFD4" s="466"/>
      <c r="AFE4" s="466"/>
      <c r="AFF4" s="466"/>
      <c r="AFG4" s="466"/>
      <c r="AFH4" s="466"/>
      <c r="AFI4" s="466"/>
      <c r="AFJ4" s="466"/>
      <c r="AFK4" s="466"/>
      <c r="AFL4" s="466"/>
      <c r="AFM4" s="466"/>
      <c r="AFN4" s="466"/>
      <c r="AFO4" s="466"/>
      <c r="AFP4" s="466"/>
      <c r="AFQ4" s="466"/>
      <c r="AFR4" s="466"/>
      <c r="AFS4" s="466"/>
      <c r="AFT4" s="466"/>
      <c r="AFU4" s="466"/>
      <c r="AFV4" s="466"/>
      <c r="AFW4" s="466"/>
      <c r="AFX4" s="466"/>
      <c r="AFY4" s="466"/>
      <c r="AFZ4" s="466"/>
      <c r="AGA4" s="466"/>
      <c r="AGB4" s="466"/>
      <c r="AGC4" s="466"/>
      <c r="AGD4" s="466"/>
      <c r="AGE4" s="466"/>
      <c r="AGF4" s="466"/>
      <c r="AGG4" s="466"/>
      <c r="AGH4" s="466"/>
      <c r="AGI4" s="466"/>
      <c r="AGJ4" s="466"/>
      <c r="AGK4" s="466"/>
      <c r="AGL4" s="466"/>
      <c r="AGM4" s="466"/>
      <c r="AGN4" s="466"/>
      <c r="AGO4" s="466"/>
      <c r="AGP4" s="466"/>
      <c r="AGQ4" s="466"/>
      <c r="AGR4" s="466"/>
      <c r="AGS4" s="466"/>
      <c r="AGT4" s="466"/>
      <c r="AGU4" s="466"/>
      <c r="AGV4" s="466"/>
      <c r="AGW4" s="466"/>
      <c r="AGX4" s="466"/>
      <c r="AGY4" s="466"/>
      <c r="AGZ4" s="466"/>
      <c r="AHA4" s="466"/>
      <c r="AHB4" s="466"/>
      <c r="AHC4" s="466"/>
      <c r="AHD4" s="466"/>
      <c r="AHE4" s="466"/>
      <c r="AHF4" s="466"/>
      <c r="AHG4" s="466"/>
      <c r="AHH4" s="466"/>
      <c r="AHI4" s="466"/>
      <c r="AHJ4" s="466"/>
      <c r="AHK4" s="466"/>
      <c r="AHL4" s="466"/>
      <c r="AHM4" s="466"/>
      <c r="AHN4" s="466"/>
      <c r="AHO4" s="466"/>
      <c r="AHP4" s="466"/>
      <c r="AHQ4" s="466"/>
      <c r="AHR4" s="466"/>
      <c r="AHS4" s="466"/>
      <c r="AHT4" s="466"/>
      <c r="AHU4" s="466"/>
      <c r="AHV4" s="466"/>
      <c r="AHW4" s="466"/>
      <c r="AHX4" s="466"/>
      <c r="AHY4" s="466"/>
      <c r="AHZ4" s="466"/>
      <c r="AIA4" s="466"/>
      <c r="AIB4" s="466"/>
      <c r="AIC4" s="466"/>
      <c r="AID4" s="466"/>
      <c r="AIE4" s="466"/>
      <c r="AIF4" s="466"/>
      <c r="AIG4" s="466"/>
      <c r="AIH4" s="466"/>
      <c r="AII4" s="466"/>
      <c r="AIJ4" s="466"/>
      <c r="AIK4" s="466"/>
      <c r="AIL4" s="466"/>
      <c r="AIM4" s="466"/>
      <c r="AIN4" s="466"/>
      <c r="AIO4" s="466"/>
      <c r="AIP4" s="466"/>
      <c r="AIQ4" s="466"/>
      <c r="AIR4" s="466"/>
      <c r="AIS4" s="466"/>
      <c r="AIT4" s="466"/>
      <c r="AIU4" s="466"/>
      <c r="AIV4" s="466"/>
      <c r="AIW4" s="466"/>
      <c r="AIX4" s="466"/>
      <c r="AIY4" s="466"/>
      <c r="AIZ4" s="466"/>
      <c r="AJA4" s="466"/>
      <c r="AJB4" s="466"/>
      <c r="AJC4" s="466"/>
      <c r="AJD4" s="466"/>
      <c r="AJE4" s="466"/>
      <c r="AJF4" s="466"/>
      <c r="AJG4" s="466"/>
      <c r="AJH4" s="466"/>
      <c r="AJI4" s="466"/>
      <c r="AJJ4" s="466"/>
      <c r="AJK4" s="466"/>
      <c r="AJL4" s="466"/>
      <c r="AJM4" s="466"/>
      <c r="AJN4" s="466"/>
      <c r="AJO4" s="466"/>
      <c r="AJP4" s="466"/>
      <c r="AJQ4" s="466"/>
      <c r="AJR4" s="466"/>
      <c r="AJS4" s="466"/>
      <c r="AJT4" s="466"/>
      <c r="AJU4" s="466"/>
      <c r="AJV4" s="466"/>
      <c r="AJW4" s="466"/>
      <c r="AJX4" s="466"/>
      <c r="AJY4" s="466"/>
      <c r="AJZ4" s="466"/>
      <c r="AKA4" s="466"/>
      <c r="AKB4" s="466"/>
      <c r="AKC4" s="466"/>
      <c r="AKD4" s="466"/>
      <c r="AKE4" s="466"/>
      <c r="AKF4" s="466"/>
      <c r="AKG4" s="466"/>
      <c r="AKH4" s="466"/>
      <c r="AKI4" s="466"/>
      <c r="AKJ4" s="466"/>
      <c r="AKK4" s="466"/>
      <c r="AKL4" s="466"/>
      <c r="AKM4" s="466"/>
      <c r="AKN4" s="466"/>
      <c r="AKO4" s="466"/>
      <c r="AKP4" s="466"/>
      <c r="AKQ4" s="466"/>
      <c r="AKR4" s="466"/>
      <c r="AKS4" s="466"/>
      <c r="AKT4" s="466"/>
      <c r="AKU4" s="466"/>
      <c r="AKV4" s="466"/>
      <c r="AKW4" s="466"/>
      <c r="AKX4" s="466"/>
      <c r="AKY4" s="466"/>
      <c r="AKZ4" s="466"/>
      <c r="ALA4" s="466"/>
      <c r="ALB4" s="466"/>
      <c r="ALC4" s="466"/>
      <c r="ALD4" s="466"/>
      <c r="ALE4" s="466"/>
      <c r="ALF4" s="466"/>
      <c r="ALG4" s="466"/>
      <c r="ALH4" s="466"/>
      <c r="ALI4" s="466"/>
      <c r="ALJ4" s="466"/>
      <c r="ALK4" s="466"/>
      <c r="ALL4" s="466"/>
      <c r="ALM4" s="466"/>
      <c r="ALN4" s="466"/>
      <c r="ALO4" s="466"/>
      <c r="ALP4" s="466"/>
      <c r="ALQ4" s="466"/>
      <c r="ALR4" s="466"/>
      <c r="ALS4" s="466"/>
      <c r="ALT4" s="466"/>
      <c r="ALU4" s="466"/>
      <c r="ALV4" s="466"/>
      <c r="ALW4" s="466"/>
      <c r="ALX4" s="466"/>
      <c r="ALY4" s="466"/>
      <c r="ALZ4" s="466"/>
      <c r="AMA4" s="466"/>
      <c r="AMB4" s="466"/>
      <c r="AMC4" s="466"/>
      <c r="AMD4" s="466"/>
      <c r="AME4" s="466"/>
      <c r="AMF4" s="466"/>
      <c r="AMG4" s="466"/>
      <c r="AMH4" s="466"/>
      <c r="AMI4" s="466"/>
      <c r="AMJ4" s="466"/>
      <c r="AMK4" s="466"/>
      <c r="AML4" s="466"/>
      <c r="AMM4" s="466"/>
      <c r="AMN4" s="466"/>
      <c r="AMO4" s="466"/>
      <c r="AMP4" s="466"/>
      <c r="AMQ4" s="466"/>
      <c r="AMR4" s="466"/>
      <c r="AMS4" s="466"/>
      <c r="AMT4" s="466"/>
      <c r="AMU4" s="466"/>
      <c r="AMV4" s="466"/>
      <c r="AMW4" s="466"/>
      <c r="AMX4" s="466"/>
      <c r="AMY4" s="466"/>
      <c r="AMZ4" s="466"/>
      <c r="ANA4" s="466"/>
      <c r="ANB4" s="466"/>
      <c r="ANC4" s="466"/>
      <c r="AND4" s="466"/>
      <c r="ANE4" s="466"/>
      <c r="ANF4" s="466"/>
      <c r="ANG4" s="466"/>
      <c r="ANH4" s="466"/>
      <c r="ANI4" s="466"/>
      <c r="ANJ4" s="466"/>
      <c r="ANK4" s="466"/>
      <c r="ANL4" s="466"/>
      <c r="ANM4" s="466"/>
      <c r="ANN4" s="466"/>
      <c r="ANO4" s="466"/>
      <c r="ANP4" s="466"/>
      <c r="ANQ4" s="466"/>
      <c r="ANR4" s="466"/>
      <c r="ANS4" s="466"/>
      <c r="ANT4" s="466"/>
      <c r="ANU4" s="466"/>
      <c r="ANV4" s="466"/>
      <c r="ANW4" s="466"/>
      <c r="ANX4" s="466"/>
      <c r="ANY4" s="466"/>
      <c r="ANZ4" s="466"/>
      <c r="AOA4" s="466"/>
      <c r="AOB4" s="466"/>
      <c r="AOC4" s="466"/>
      <c r="AOD4" s="466"/>
      <c r="AOE4" s="466"/>
      <c r="AOF4" s="466"/>
      <c r="AOG4" s="466"/>
      <c r="AOH4" s="466"/>
      <c r="AOI4" s="466"/>
      <c r="AOJ4" s="466"/>
      <c r="AOK4" s="466"/>
      <c r="AOL4" s="466"/>
      <c r="AOM4" s="466"/>
      <c r="AON4" s="466"/>
      <c r="AOO4" s="466"/>
      <c r="AOP4" s="466"/>
      <c r="AOQ4" s="466"/>
      <c r="AOR4" s="466"/>
      <c r="AOS4" s="466"/>
      <c r="AOT4" s="466"/>
      <c r="AOU4" s="466"/>
      <c r="AOV4" s="466"/>
      <c r="AOW4" s="466"/>
      <c r="AOX4" s="466"/>
      <c r="AOY4" s="466"/>
      <c r="AOZ4" s="466"/>
      <c r="APA4" s="466"/>
      <c r="APB4" s="466"/>
      <c r="APC4" s="466"/>
      <c r="APD4" s="466"/>
      <c r="APE4" s="466"/>
      <c r="APF4" s="466"/>
      <c r="APG4" s="466"/>
      <c r="APH4" s="466"/>
      <c r="API4" s="466"/>
      <c r="APJ4" s="466"/>
      <c r="APK4" s="466"/>
      <c r="APL4" s="466"/>
      <c r="APM4" s="466"/>
      <c r="APN4" s="466"/>
      <c r="APO4" s="466"/>
      <c r="APP4" s="466"/>
      <c r="APQ4" s="466"/>
      <c r="APR4" s="466"/>
      <c r="APS4" s="466"/>
      <c r="APT4" s="466"/>
      <c r="APU4" s="466"/>
      <c r="APV4" s="466"/>
      <c r="APW4" s="466"/>
      <c r="APX4" s="466"/>
      <c r="APY4" s="466"/>
      <c r="APZ4" s="466"/>
      <c r="AQA4" s="466"/>
      <c r="AQB4" s="466"/>
      <c r="AQC4" s="466"/>
      <c r="AQD4" s="466"/>
      <c r="AQE4" s="466"/>
      <c r="AQF4" s="466"/>
      <c r="AQG4" s="466"/>
      <c r="AQH4" s="466"/>
      <c r="AQI4" s="466"/>
      <c r="AQJ4" s="466"/>
      <c r="AQK4" s="466"/>
      <c r="AQL4" s="466"/>
      <c r="AQM4" s="466"/>
      <c r="AQN4" s="466"/>
      <c r="AQO4" s="466"/>
      <c r="AQP4" s="466"/>
      <c r="AQQ4" s="466"/>
      <c r="AQR4" s="466"/>
      <c r="AQS4" s="466"/>
      <c r="AQT4" s="466"/>
      <c r="AQU4" s="466"/>
      <c r="AQV4" s="466"/>
      <c r="AQW4" s="466"/>
      <c r="AQX4" s="466"/>
      <c r="AQY4" s="466"/>
      <c r="AQZ4" s="466"/>
      <c r="ARA4" s="466"/>
      <c r="ARB4" s="466"/>
      <c r="ARC4" s="466"/>
      <c r="ARD4" s="466"/>
      <c r="ARE4" s="466"/>
      <c r="ARF4" s="466"/>
      <c r="ARG4" s="466"/>
      <c r="ARH4" s="466"/>
      <c r="ARI4" s="466"/>
      <c r="ARJ4" s="466"/>
      <c r="ARK4" s="466"/>
      <c r="ARL4" s="466"/>
      <c r="ARM4" s="466"/>
      <c r="ARN4" s="466"/>
      <c r="ARO4" s="466"/>
      <c r="ARP4" s="466"/>
      <c r="ARQ4" s="466"/>
      <c r="ARR4" s="466"/>
      <c r="ARS4" s="466"/>
      <c r="ART4" s="466"/>
      <c r="ARU4" s="466"/>
      <c r="ARV4" s="466"/>
      <c r="ARW4" s="466"/>
      <c r="ARX4" s="466"/>
      <c r="ARY4" s="466"/>
      <c r="ARZ4" s="466"/>
      <c r="ASA4" s="466"/>
      <c r="ASB4" s="466"/>
      <c r="ASC4" s="466"/>
      <c r="ASD4" s="466"/>
      <c r="ASE4" s="466"/>
      <c r="ASF4" s="466"/>
      <c r="ASG4" s="466"/>
      <c r="ASH4" s="466"/>
      <c r="ASI4" s="466"/>
      <c r="ASJ4" s="466"/>
      <c r="ASK4" s="466"/>
      <c r="ASL4" s="466"/>
      <c r="ASM4" s="466"/>
      <c r="ASN4" s="466"/>
      <c r="ASO4" s="466"/>
      <c r="ASP4" s="466"/>
      <c r="ASQ4" s="466"/>
      <c r="ASR4" s="466"/>
      <c r="ASS4" s="466"/>
      <c r="AST4" s="466"/>
      <c r="ASU4" s="466"/>
      <c r="ASV4" s="466"/>
      <c r="ASW4" s="466"/>
      <c r="ASX4" s="466"/>
      <c r="ASY4" s="466"/>
      <c r="ASZ4" s="466"/>
      <c r="ATA4" s="466"/>
      <c r="ATB4" s="466"/>
      <c r="ATC4" s="466"/>
      <c r="ATD4" s="466"/>
      <c r="ATE4" s="466"/>
      <c r="ATF4" s="466"/>
      <c r="ATG4" s="466"/>
      <c r="ATH4" s="466"/>
      <c r="ATI4" s="466"/>
      <c r="ATJ4" s="466"/>
      <c r="ATK4" s="466"/>
      <c r="ATL4" s="466"/>
      <c r="ATM4" s="466"/>
      <c r="ATN4" s="466"/>
      <c r="ATO4" s="466"/>
      <c r="ATP4" s="466"/>
      <c r="ATQ4" s="466"/>
      <c r="ATR4" s="466"/>
      <c r="ATS4" s="466"/>
      <c r="ATT4" s="466"/>
      <c r="ATU4" s="466"/>
      <c r="ATV4" s="466"/>
      <c r="ATW4" s="466"/>
      <c r="ATX4" s="466"/>
      <c r="ATY4" s="466"/>
      <c r="ATZ4" s="466"/>
      <c r="AUA4" s="466"/>
      <c r="AUB4" s="466"/>
      <c r="AUC4" s="466"/>
      <c r="AUD4" s="466"/>
      <c r="AUE4" s="466"/>
      <c r="AUF4" s="466"/>
      <c r="AUG4" s="466"/>
      <c r="AUH4" s="466"/>
      <c r="AUI4" s="466"/>
      <c r="AUJ4" s="466"/>
      <c r="AUK4" s="466"/>
      <c r="AUL4" s="466"/>
      <c r="AUM4" s="466"/>
      <c r="AUN4" s="466"/>
      <c r="AUO4" s="466"/>
      <c r="AUP4" s="466"/>
      <c r="AUQ4" s="466"/>
      <c r="AUR4" s="466"/>
      <c r="AUS4" s="466"/>
      <c r="AUT4" s="466"/>
      <c r="AUU4" s="466"/>
      <c r="AUV4" s="466"/>
      <c r="AUW4" s="466"/>
      <c r="AUX4" s="466"/>
      <c r="AUY4" s="466"/>
      <c r="AUZ4" s="466"/>
      <c r="AVA4" s="466"/>
      <c r="AVB4" s="466"/>
      <c r="AVC4" s="466"/>
      <c r="AVD4" s="466"/>
      <c r="AVE4" s="466"/>
      <c r="AVF4" s="466"/>
      <c r="AVG4" s="466"/>
      <c r="AVH4" s="466"/>
      <c r="AVI4" s="466"/>
      <c r="AVJ4" s="466"/>
      <c r="AVK4" s="466"/>
      <c r="AVL4" s="466"/>
      <c r="AVM4" s="466"/>
      <c r="AVN4" s="466"/>
      <c r="AVO4" s="466"/>
      <c r="AVP4" s="466"/>
      <c r="AVQ4" s="466"/>
      <c r="AVR4" s="466"/>
      <c r="AVS4" s="466"/>
      <c r="AVT4" s="466"/>
      <c r="AVU4" s="466"/>
      <c r="AVV4" s="466"/>
      <c r="AVW4" s="466"/>
      <c r="AVX4" s="466"/>
      <c r="AVY4" s="466"/>
      <c r="AVZ4" s="466"/>
      <c r="AWA4" s="466"/>
      <c r="AWB4" s="466"/>
      <c r="AWC4" s="466"/>
      <c r="AWD4" s="466"/>
      <c r="AWE4" s="466"/>
      <c r="AWF4" s="466"/>
      <c r="AWG4" s="466"/>
      <c r="AWH4" s="466"/>
      <c r="AWI4" s="466"/>
      <c r="AWJ4" s="466"/>
      <c r="AWK4" s="466"/>
      <c r="AWL4" s="466"/>
      <c r="AWM4" s="466"/>
      <c r="AWN4" s="466"/>
      <c r="AWO4" s="466"/>
      <c r="AWP4" s="466"/>
      <c r="AWQ4" s="466"/>
      <c r="AWR4" s="466"/>
      <c r="AWS4" s="466"/>
      <c r="AWT4" s="466"/>
      <c r="AWU4" s="466"/>
      <c r="AWV4" s="466"/>
      <c r="AWW4" s="466"/>
      <c r="AWX4" s="466"/>
      <c r="AWY4" s="466"/>
      <c r="AWZ4" s="466"/>
      <c r="AXA4" s="466"/>
      <c r="AXB4" s="466"/>
      <c r="AXC4" s="466"/>
      <c r="AXD4" s="466"/>
      <c r="AXE4" s="466"/>
      <c r="AXF4" s="466"/>
      <c r="AXG4" s="466"/>
      <c r="AXH4" s="466"/>
      <c r="AXI4" s="466"/>
      <c r="AXJ4" s="466"/>
      <c r="AXK4" s="466"/>
      <c r="AXL4" s="466"/>
      <c r="AXM4" s="466"/>
      <c r="AXN4" s="466"/>
      <c r="AXO4" s="466"/>
      <c r="AXP4" s="466"/>
      <c r="AXQ4" s="466"/>
      <c r="AXR4" s="466"/>
      <c r="AXS4" s="466"/>
      <c r="AXT4" s="466"/>
      <c r="AXU4" s="466"/>
      <c r="AXV4" s="466"/>
      <c r="AXW4" s="466"/>
      <c r="AXX4" s="466"/>
      <c r="AXY4" s="466"/>
      <c r="AXZ4" s="466"/>
      <c r="AYA4" s="466"/>
      <c r="AYB4" s="466"/>
      <c r="AYC4" s="466"/>
      <c r="AYD4" s="466"/>
      <c r="AYE4" s="466"/>
      <c r="AYF4" s="466"/>
      <c r="AYG4" s="466"/>
      <c r="AYH4" s="466"/>
      <c r="AYI4" s="466"/>
      <c r="AYJ4" s="466"/>
      <c r="AYK4" s="466"/>
      <c r="AYL4" s="466"/>
      <c r="AYM4" s="466"/>
      <c r="AYN4" s="466"/>
      <c r="AYO4" s="466"/>
      <c r="AYP4" s="466"/>
      <c r="AYQ4" s="466"/>
      <c r="AYR4" s="466"/>
      <c r="AYS4" s="466"/>
      <c r="AYT4" s="466"/>
      <c r="AYU4" s="466"/>
      <c r="AYV4" s="466"/>
      <c r="AYW4" s="466"/>
      <c r="AYX4" s="466"/>
      <c r="AYY4" s="466"/>
      <c r="AYZ4" s="466"/>
      <c r="AZA4" s="466"/>
      <c r="AZB4" s="466"/>
      <c r="AZC4" s="466"/>
      <c r="AZD4" s="466"/>
      <c r="AZE4" s="466"/>
      <c r="AZF4" s="466"/>
      <c r="AZG4" s="466"/>
      <c r="AZH4" s="466"/>
      <c r="AZI4" s="466"/>
      <c r="AZJ4" s="466"/>
      <c r="AZK4" s="466"/>
      <c r="AZL4" s="466"/>
      <c r="AZM4" s="466"/>
      <c r="AZN4" s="466"/>
      <c r="AZO4" s="466"/>
      <c r="AZP4" s="466"/>
      <c r="AZQ4" s="466"/>
      <c r="AZR4" s="466"/>
      <c r="AZS4" s="466"/>
      <c r="AZT4" s="466"/>
      <c r="AZU4" s="466"/>
      <c r="AZV4" s="466"/>
      <c r="AZW4" s="466"/>
      <c r="AZX4" s="466"/>
      <c r="AZY4" s="466"/>
      <c r="AZZ4" s="466"/>
      <c r="BAA4" s="466"/>
      <c r="BAB4" s="466"/>
      <c r="BAC4" s="466"/>
      <c r="BAD4" s="466"/>
      <c r="BAE4" s="466"/>
      <c r="BAF4" s="466"/>
      <c r="BAG4" s="466"/>
      <c r="BAH4" s="466"/>
      <c r="BAI4" s="466"/>
      <c r="BAJ4" s="466"/>
      <c r="BAK4" s="466"/>
      <c r="BAL4" s="466"/>
      <c r="BAM4" s="466"/>
      <c r="BAN4" s="466"/>
      <c r="BAO4" s="466"/>
      <c r="BAP4" s="466"/>
      <c r="BAQ4" s="466"/>
      <c r="BAR4" s="466"/>
      <c r="BAS4" s="466"/>
      <c r="BAT4" s="466"/>
      <c r="BAU4" s="466"/>
      <c r="BAV4" s="466"/>
      <c r="BAW4" s="466"/>
      <c r="BAX4" s="466"/>
      <c r="BAY4" s="466"/>
      <c r="BAZ4" s="466"/>
      <c r="BBA4" s="466"/>
      <c r="BBB4" s="466"/>
      <c r="BBC4" s="466"/>
      <c r="BBD4" s="466"/>
      <c r="BBE4" s="466"/>
      <c r="BBF4" s="466"/>
      <c r="BBG4" s="466"/>
      <c r="BBH4" s="466"/>
      <c r="BBI4" s="466"/>
      <c r="BBJ4" s="466"/>
      <c r="BBK4" s="466"/>
      <c r="BBL4" s="466"/>
      <c r="BBM4" s="466"/>
      <c r="BBN4" s="466"/>
      <c r="BBO4" s="466"/>
      <c r="BBP4" s="466"/>
      <c r="BBQ4" s="466"/>
      <c r="BBR4" s="466"/>
      <c r="BBS4" s="466"/>
      <c r="BBT4" s="466"/>
      <c r="BBU4" s="466"/>
      <c r="BBV4" s="466"/>
      <c r="BBW4" s="466"/>
      <c r="BBX4" s="466"/>
      <c r="BBY4" s="466"/>
      <c r="BBZ4" s="466"/>
      <c r="BCA4" s="466"/>
      <c r="BCB4" s="466"/>
      <c r="BCC4" s="466"/>
      <c r="BCD4" s="466"/>
      <c r="BCE4" s="466"/>
      <c r="BCF4" s="466"/>
      <c r="BCG4" s="466"/>
      <c r="BCH4" s="466"/>
      <c r="BCI4" s="466"/>
      <c r="BCJ4" s="466"/>
      <c r="BCK4" s="466"/>
      <c r="BCL4" s="466"/>
      <c r="BCM4" s="466"/>
      <c r="BCN4" s="466"/>
      <c r="BCO4" s="466"/>
      <c r="BCP4" s="466"/>
      <c r="BCQ4" s="466"/>
      <c r="BCR4" s="466"/>
      <c r="BCS4" s="466"/>
      <c r="BCT4" s="466"/>
      <c r="BCU4" s="466"/>
      <c r="BCV4" s="466"/>
      <c r="BCW4" s="466"/>
      <c r="BCX4" s="466"/>
      <c r="BCY4" s="466"/>
      <c r="BCZ4" s="466"/>
      <c r="BDA4" s="466"/>
      <c r="BDB4" s="466"/>
      <c r="BDC4" s="466"/>
      <c r="BDD4" s="466"/>
      <c r="BDE4" s="466"/>
      <c r="BDF4" s="466"/>
      <c r="BDG4" s="466"/>
      <c r="BDH4" s="466"/>
      <c r="BDI4" s="466"/>
      <c r="BDJ4" s="466"/>
      <c r="BDK4" s="466"/>
      <c r="BDL4" s="466"/>
      <c r="BDM4" s="466"/>
      <c r="BDN4" s="466"/>
      <c r="BDO4" s="466"/>
      <c r="BDP4" s="466"/>
      <c r="BDQ4" s="466"/>
      <c r="BDR4" s="466"/>
      <c r="BDS4" s="466"/>
      <c r="BDT4" s="466"/>
      <c r="BDU4" s="466"/>
      <c r="BDV4" s="466"/>
      <c r="BDW4" s="466"/>
      <c r="BDX4" s="466"/>
      <c r="BDY4" s="466"/>
      <c r="BDZ4" s="466"/>
      <c r="BEA4" s="466"/>
      <c r="BEB4" s="466"/>
      <c r="BEC4" s="466"/>
      <c r="BED4" s="466"/>
      <c r="BEE4" s="466"/>
      <c r="BEF4" s="466"/>
      <c r="BEG4" s="466"/>
      <c r="BEH4" s="466"/>
      <c r="BEI4" s="466"/>
      <c r="BEJ4" s="466"/>
      <c r="BEK4" s="466"/>
      <c r="BEL4" s="466"/>
      <c r="BEM4" s="466"/>
      <c r="BEN4" s="466"/>
      <c r="BEO4" s="466"/>
      <c r="BEP4" s="466"/>
      <c r="BEQ4" s="466"/>
      <c r="BER4" s="466"/>
      <c r="BES4" s="466"/>
      <c r="BET4" s="466"/>
      <c r="BEU4" s="466"/>
      <c r="BEV4" s="466"/>
      <c r="BEW4" s="466"/>
      <c r="BEX4" s="466"/>
      <c r="BEY4" s="466"/>
      <c r="BEZ4" s="466"/>
      <c r="BFA4" s="466"/>
      <c r="BFB4" s="466"/>
      <c r="BFC4" s="466"/>
      <c r="BFD4" s="466"/>
      <c r="BFE4" s="466"/>
      <c r="BFF4" s="466"/>
      <c r="BFG4" s="466"/>
      <c r="BFH4" s="466"/>
      <c r="BFI4" s="466"/>
      <c r="BFJ4" s="466"/>
      <c r="BFK4" s="466"/>
      <c r="BFL4" s="466"/>
      <c r="BFM4" s="466"/>
      <c r="BFN4" s="466"/>
      <c r="BFO4" s="466"/>
      <c r="BFP4" s="466"/>
      <c r="BFQ4" s="466"/>
      <c r="BFR4" s="466"/>
      <c r="BFS4" s="466"/>
      <c r="BFT4" s="466"/>
      <c r="BFU4" s="466"/>
      <c r="BFV4" s="466"/>
      <c r="BFW4" s="466"/>
      <c r="BFX4" s="466"/>
      <c r="BFY4" s="466"/>
      <c r="BFZ4" s="466"/>
      <c r="BGA4" s="466"/>
      <c r="BGB4" s="466"/>
      <c r="BGC4" s="466"/>
      <c r="BGD4" s="466"/>
      <c r="BGE4" s="466"/>
      <c r="BGF4" s="466"/>
      <c r="BGG4" s="466"/>
      <c r="BGH4" s="466"/>
      <c r="BGI4" s="466"/>
      <c r="BGJ4" s="466"/>
      <c r="BGK4" s="466"/>
      <c r="BGL4" s="466"/>
      <c r="BGM4" s="466"/>
      <c r="BGN4" s="466"/>
      <c r="BGO4" s="466"/>
      <c r="BGP4" s="466"/>
      <c r="BGQ4" s="466"/>
      <c r="BGR4" s="466"/>
      <c r="BGS4" s="466"/>
      <c r="BGT4" s="466"/>
      <c r="BGU4" s="466"/>
      <c r="BGV4" s="466"/>
      <c r="BGW4" s="466"/>
      <c r="BGX4" s="466"/>
      <c r="BGY4" s="466"/>
      <c r="BGZ4" s="466"/>
      <c r="BHA4" s="466"/>
      <c r="BHB4" s="466"/>
      <c r="BHC4" s="466"/>
      <c r="BHD4" s="466"/>
      <c r="BHE4" s="466"/>
      <c r="BHF4" s="466"/>
      <c r="BHG4" s="466"/>
      <c r="BHH4" s="466"/>
      <c r="BHI4" s="466"/>
      <c r="BHJ4" s="466"/>
      <c r="BHK4" s="466"/>
      <c r="BHL4" s="466"/>
      <c r="BHM4" s="466"/>
      <c r="BHN4" s="466"/>
      <c r="BHO4" s="466"/>
      <c r="BHP4" s="466"/>
      <c r="BHQ4" s="466"/>
      <c r="BHR4" s="466"/>
      <c r="BHS4" s="466"/>
      <c r="BHT4" s="466"/>
      <c r="BHU4" s="466"/>
      <c r="BHV4" s="466"/>
      <c r="BHW4" s="466"/>
      <c r="BHX4" s="466"/>
      <c r="BHY4" s="466"/>
      <c r="BHZ4" s="466"/>
      <c r="BIA4" s="466"/>
      <c r="BIB4" s="466"/>
      <c r="BIC4" s="466"/>
      <c r="BID4" s="466"/>
      <c r="BIE4" s="466"/>
      <c r="BIF4" s="466"/>
      <c r="BIG4" s="466"/>
      <c r="BIH4" s="466"/>
      <c r="BII4" s="466"/>
      <c r="BIJ4" s="466"/>
      <c r="BIK4" s="466"/>
      <c r="BIL4" s="466"/>
      <c r="BIM4" s="466"/>
      <c r="BIN4" s="466"/>
      <c r="BIO4" s="466"/>
      <c r="BIP4" s="466"/>
      <c r="BIQ4" s="466"/>
      <c r="BIR4" s="466"/>
      <c r="BIS4" s="466"/>
      <c r="BIT4" s="466"/>
      <c r="BIU4" s="466"/>
      <c r="BIV4" s="466"/>
      <c r="BIW4" s="466"/>
      <c r="BIX4" s="466"/>
      <c r="BIY4" s="466"/>
      <c r="BIZ4" s="466"/>
      <c r="BJA4" s="466"/>
      <c r="BJB4" s="466"/>
      <c r="BJC4" s="466"/>
      <c r="BJD4" s="466"/>
      <c r="BJE4" s="466"/>
      <c r="BJF4" s="466"/>
      <c r="BJG4" s="466"/>
      <c r="BJH4" s="466"/>
      <c r="BJI4" s="466"/>
      <c r="BJJ4" s="466"/>
      <c r="BJK4" s="466"/>
      <c r="BJL4" s="466"/>
      <c r="BJM4" s="466"/>
      <c r="BJN4" s="466"/>
      <c r="BJO4" s="466"/>
      <c r="BJP4" s="466"/>
      <c r="BJQ4" s="466"/>
      <c r="BJR4" s="466"/>
      <c r="BJS4" s="466"/>
      <c r="BJT4" s="466"/>
      <c r="BJU4" s="466"/>
      <c r="BJV4" s="466"/>
      <c r="BJW4" s="466"/>
      <c r="BJX4" s="466"/>
      <c r="BJY4" s="466"/>
      <c r="BJZ4" s="466"/>
      <c r="BKA4" s="466"/>
      <c r="BKB4" s="466"/>
      <c r="BKC4" s="466"/>
      <c r="BKD4" s="466"/>
      <c r="BKE4" s="466"/>
      <c r="BKF4" s="466"/>
      <c r="BKG4" s="466"/>
      <c r="BKH4" s="466"/>
      <c r="BKI4" s="466"/>
      <c r="BKJ4" s="466"/>
      <c r="BKK4" s="466"/>
      <c r="BKL4" s="466"/>
      <c r="BKM4" s="466"/>
      <c r="BKN4" s="466"/>
      <c r="BKO4" s="466"/>
      <c r="BKP4" s="466"/>
      <c r="BKQ4" s="466"/>
      <c r="BKR4" s="466"/>
      <c r="BKS4" s="466"/>
      <c r="BKT4" s="466"/>
      <c r="BKU4" s="466"/>
      <c r="BKV4" s="466"/>
      <c r="BKW4" s="466"/>
      <c r="BKX4" s="466"/>
      <c r="BKY4" s="466"/>
      <c r="BKZ4" s="466"/>
      <c r="BLA4" s="466"/>
      <c r="BLB4" s="466"/>
      <c r="BLC4" s="466"/>
      <c r="BLD4" s="466"/>
      <c r="BLE4" s="466"/>
      <c r="BLF4" s="466"/>
      <c r="BLG4" s="466"/>
      <c r="BLH4" s="466"/>
      <c r="BLI4" s="466"/>
      <c r="BLJ4" s="466"/>
      <c r="BLK4" s="466"/>
      <c r="BLL4" s="466"/>
      <c r="BLM4" s="466"/>
      <c r="BLN4" s="466"/>
      <c r="BLO4" s="466"/>
      <c r="BLP4" s="466"/>
      <c r="BLQ4" s="466"/>
      <c r="BLR4" s="466"/>
      <c r="BLS4" s="466"/>
      <c r="BLT4" s="466"/>
      <c r="BLU4" s="466"/>
      <c r="BLV4" s="466"/>
      <c r="BLW4" s="466"/>
      <c r="BLX4" s="466"/>
      <c r="BLY4" s="466"/>
      <c r="BLZ4" s="466"/>
      <c r="BMA4" s="466"/>
      <c r="BMB4" s="466"/>
      <c r="BMC4" s="466"/>
      <c r="BMD4" s="466"/>
      <c r="BME4" s="466"/>
      <c r="BMF4" s="466"/>
      <c r="BMG4" s="466"/>
      <c r="BMH4" s="466"/>
      <c r="BMI4" s="466"/>
      <c r="BMJ4" s="466"/>
      <c r="BMK4" s="466"/>
      <c r="BML4" s="466"/>
      <c r="BMM4" s="466"/>
      <c r="BMN4" s="466"/>
      <c r="BMO4" s="466"/>
      <c r="BMP4" s="466"/>
      <c r="BMQ4" s="466"/>
      <c r="BMR4" s="466"/>
      <c r="BMS4" s="466"/>
      <c r="BMT4" s="466"/>
      <c r="BMU4" s="466"/>
      <c r="BMV4" s="466"/>
      <c r="BMW4" s="466"/>
      <c r="BMX4" s="466"/>
      <c r="BMY4" s="466"/>
      <c r="BMZ4" s="466"/>
      <c r="BNA4" s="466"/>
      <c r="BNB4" s="466"/>
      <c r="BNC4" s="466"/>
      <c r="BND4" s="466"/>
      <c r="BNE4" s="466"/>
      <c r="BNF4" s="466"/>
      <c r="BNG4" s="466"/>
      <c r="BNH4" s="466"/>
      <c r="BNI4" s="466"/>
      <c r="BNJ4" s="466"/>
      <c r="BNK4" s="466"/>
      <c r="BNL4" s="466"/>
      <c r="BNM4" s="466"/>
      <c r="BNN4" s="466"/>
      <c r="BNO4" s="466"/>
      <c r="BNP4" s="466"/>
      <c r="BNQ4" s="466"/>
      <c r="BNR4" s="466"/>
      <c r="BNS4" s="466"/>
      <c r="BNT4" s="466"/>
      <c r="BNU4" s="466"/>
      <c r="BNV4" s="466"/>
      <c r="BNW4" s="466"/>
      <c r="BNX4" s="466"/>
      <c r="BNY4" s="466"/>
      <c r="BNZ4" s="466"/>
      <c r="BOA4" s="466"/>
      <c r="BOB4" s="466"/>
      <c r="BOC4" s="466"/>
      <c r="BOD4" s="466"/>
      <c r="BOE4" s="466"/>
      <c r="BOF4" s="466"/>
      <c r="BOG4" s="466"/>
      <c r="BOH4" s="466"/>
      <c r="BOI4" s="466"/>
      <c r="BOJ4" s="466"/>
      <c r="BOK4" s="466"/>
      <c r="BOL4" s="466"/>
      <c r="BOM4" s="466"/>
      <c r="BON4" s="466"/>
      <c r="BOO4" s="466"/>
      <c r="BOP4" s="466"/>
      <c r="BOQ4" s="466"/>
      <c r="BOR4" s="466"/>
      <c r="BOS4" s="466"/>
      <c r="BOT4" s="466"/>
      <c r="BOU4" s="466"/>
      <c r="BOV4" s="466"/>
      <c r="BOW4" s="466"/>
      <c r="BOX4" s="466"/>
      <c r="BOY4" s="466"/>
      <c r="BOZ4" s="466"/>
      <c r="BPA4" s="466"/>
      <c r="BPB4" s="466"/>
      <c r="BPC4" s="466"/>
      <c r="BPD4" s="466"/>
      <c r="BPE4" s="466"/>
      <c r="BPF4" s="466"/>
      <c r="BPG4" s="466"/>
      <c r="BPH4" s="466"/>
      <c r="BPI4" s="466"/>
      <c r="BPJ4" s="466"/>
      <c r="BPK4" s="466"/>
      <c r="BPL4" s="466"/>
      <c r="BPM4" s="466"/>
      <c r="BPN4" s="466"/>
      <c r="BPO4" s="466"/>
      <c r="BPP4" s="466"/>
      <c r="BPQ4" s="466"/>
      <c r="BPR4" s="466"/>
      <c r="BPS4" s="466"/>
      <c r="BPT4" s="466"/>
      <c r="BPU4" s="466"/>
      <c r="BPV4" s="466"/>
      <c r="BPW4" s="466"/>
      <c r="BPX4" s="466"/>
      <c r="BPY4" s="466"/>
      <c r="BPZ4" s="466"/>
      <c r="BQA4" s="466"/>
      <c r="BQB4" s="466"/>
      <c r="BQC4" s="466"/>
      <c r="BQD4" s="466"/>
      <c r="BQE4" s="466"/>
      <c r="BQF4" s="466"/>
      <c r="BQG4" s="466"/>
      <c r="BQH4" s="466"/>
      <c r="BQI4" s="466"/>
      <c r="BQJ4" s="466"/>
      <c r="BQK4" s="466"/>
      <c r="BQL4" s="466"/>
      <c r="BQM4" s="466"/>
      <c r="BQN4" s="466"/>
      <c r="BQO4" s="466"/>
      <c r="BQP4" s="466"/>
      <c r="BQQ4" s="466"/>
      <c r="BQR4" s="466"/>
      <c r="BQS4" s="466"/>
      <c r="BQT4" s="466"/>
      <c r="BQU4" s="466"/>
      <c r="BQV4" s="466"/>
      <c r="BQW4" s="466"/>
      <c r="BQX4" s="466"/>
      <c r="BQY4" s="466"/>
      <c r="BQZ4" s="466"/>
      <c r="BRA4" s="466"/>
      <c r="BRB4" s="466"/>
      <c r="BRC4" s="466"/>
      <c r="BRD4" s="466"/>
      <c r="BRE4" s="466"/>
      <c r="BRF4" s="466"/>
      <c r="BRG4" s="466"/>
      <c r="BRH4" s="466"/>
      <c r="BRI4" s="466"/>
      <c r="BRJ4" s="466"/>
      <c r="BRK4" s="466"/>
      <c r="BRL4" s="466"/>
      <c r="BRM4" s="466"/>
      <c r="BRN4" s="466"/>
      <c r="BRO4" s="466"/>
      <c r="BRP4" s="466"/>
      <c r="BRQ4" s="466"/>
      <c r="BRR4" s="466"/>
      <c r="BRS4" s="466"/>
      <c r="BRT4" s="466"/>
      <c r="BRU4" s="466"/>
      <c r="BRV4" s="466"/>
      <c r="BRW4" s="466"/>
      <c r="BRX4" s="466"/>
      <c r="BRY4" s="466"/>
      <c r="BRZ4" s="466"/>
      <c r="BSA4" s="466"/>
      <c r="BSB4" s="466"/>
      <c r="BSC4" s="466"/>
      <c r="BSD4" s="466"/>
      <c r="BSE4" s="466"/>
      <c r="BSF4" s="466"/>
      <c r="BSG4" s="466"/>
      <c r="BSH4" s="466"/>
      <c r="BSI4" s="466"/>
      <c r="BSJ4" s="466"/>
      <c r="BSK4" s="466"/>
      <c r="BSL4" s="466"/>
      <c r="BSM4" s="466"/>
      <c r="BSN4" s="466"/>
      <c r="BSO4" s="466"/>
      <c r="BSP4" s="466"/>
      <c r="BSQ4" s="466"/>
      <c r="BSR4" s="466"/>
      <c r="BSS4" s="466"/>
      <c r="BST4" s="466"/>
      <c r="BSU4" s="466"/>
      <c r="BSV4" s="466"/>
      <c r="BSW4" s="466"/>
      <c r="BSX4" s="466"/>
      <c r="BSY4" s="466"/>
      <c r="BSZ4" s="466"/>
      <c r="BTA4" s="466"/>
      <c r="BTB4" s="466"/>
      <c r="BTC4" s="466"/>
      <c r="BTD4" s="466"/>
      <c r="BTE4" s="466"/>
      <c r="BTF4" s="466"/>
      <c r="BTG4" s="466"/>
      <c r="BTH4" s="466"/>
      <c r="BTI4" s="466"/>
      <c r="BTJ4" s="466"/>
      <c r="BTK4" s="466"/>
      <c r="BTL4" s="466"/>
      <c r="BTM4" s="466"/>
      <c r="BTN4" s="466"/>
      <c r="BTO4" s="466"/>
      <c r="BTP4" s="466"/>
      <c r="BTQ4" s="466"/>
      <c r="BTR4" s="466"/>
      <c r="BTS4" s="466"/>
      <c r="BTT4" s="466"/>
      <c r="BTU4" s="466"/>
      <c r="BTV4" s="466"/>
      <c r="BTW4" s="466"/>
      <c r="BTX4" s="466"/>
      <c r="BTY4" s="466"/>
      <c r="BTZ4" s="466"/>
      <c r="BUA4" s="466"/>
      <c r="BUB4" s="466"/>
      <c r="BUC4" s="466"/>
      <c r="BUD4" s="466"/>
      <c r="BUE4" s="466"/>
      <c r="BUF4" s="466"/>
      <c r="BUG4" s="466"/>
      <c r="BUH4" s="466"/>
      <c r="BUI4" s="466"/>
      <c r="BUJ4" s="466"/>
      <c r="BUK4" s="466"/>
      <c r="BUL4" s="466"/>
      <c r="BUM4" s="466"/>
      <c r="BUN4" s="466"/>
      <c r="BUO4" s="466"/>
      <c r="BUP4" s="466"/>
      <c r="BUQ4" s="466"/>
      <c r="BUR4" s="466"/>
      <c r="BUS4" s="466"/>
      <c r="BUT4" s="466"/>
      <c r="BUU4" s="466"/>
      <c r="BUV4" s="466"/>
      <c r="BUW4" s="466"/>
      <c r="BUX4" s="466"/>
      <c r="BUY4" s="466"/>
      <c r="BUZ4" s="466"/>
      <c r="BVA4" s="466"/>
      <c r="BVB4" s="466"/>
      <c r="BVC4" s="466"/>
      <c r="BVD4" s="466"/>
      <c r="BVE4" s="466"/>
      <c r="BVF4" s="466"/>
      <c r="BVG4" s="466"/>
      <c r="BVH4" s="466"/>
      <c r="BVI4" s="466"/>
      <c r="BVJ4" s="466"/>
      <c r="BVK4" s="466"/>
      <c r="BVL4" s="466"/>
      <c r="BVM4" s="466"/>
      <c r="BVN4" s="466"/>
      <c r="BVO4" s="466"/>
      <c r="BVP4" s="466"/>
      <c r="BVQ4" s="466"/>
      <c r="BVR4" s="466"/>
      <c r="BVS4" s="466"/>
      <c r="BVT4" s="466"/>
      <c r="BVU4" s="466"/>
      <c r="BVV4" s="466"/>
      <c r="BVW4" s="466"/>
      <c r="BVX4" s="466"/>
      <c r="BVY4" s="466"/>
      <c r="BVZ4" s="466"/>
      <c r="BWA4" s="466"/>
      <c r="BWB4" s="466"/>
      <c r="BWC4" s="466"/>
      <c r="BWD4" s="466"/>
      <c r="BWE4" s="466"/>
      <c r="BWF4" s="466"/>
      <c r="BWG4" s="466"/>
      <c r="BWH4" s="466"/>
      <c r="BWI4" s="466"/>
      <c r="BWJ4" s="466"/>
      <c r="BWK4" s="466"/>
      <c r="BWL4" s="466"/>
      <c r="BWM4" s="466"/>
      <c r="BWN4" s="466"/>
      <c r="BWO4" s="466"/>
      <c r="BWP4" s="466"/>
      <c r="BWQ4" s="466"/>
      <c r="BWR4" s="466"/>
      <c r="BWS4" s="466"/>
      <c r="BWT4" s="466"/>
      <c r="BWU4" s="466"/>
      <c r="BWV4" s="466"/>
      <c r="BWW4" s="466"/>
      <c r="BWX4" s="466"/>
      <c r="BWY4" s="466"/>
      <c r="BWZ4" s="466"/>
      <c r="BXA4" s="466"/>
      <c r="BXB4" s="466"/>
      <c r="BXC4" s="466"/>
      <c r="BXD4" s="466"/>
      <c r="BXE4" s="466"/>
      <c r="BXF4" s="466"/>
      <c r="BXG4" s="466"/>
      <c r="BXH4" s="466"/>
      <c r="BXI4" s="466"/>
      <c r="BXJ4" s="466"/>
      <c r="BXK4" s="466"/>
      <c r="BXL4" s="466"/>
      <c r="BXM4" s="466"/>
      <c r="BXN4" s="466"/>
      <c r="BXO4" s="466"/>
      <c r="BXP4" s="466"/>
      <c r="BXQ4" s="466"/>
      <c r="BXR4" s="466"/>
      <c r="BXS4" s="466"/>
      <c r="BXT4" s="466"/>
      <c r="BXU4" s="466"/>
      <c r="BXV4" s="466"/>
      <c r="BXW4" s="466"/>
      <c r="BXX4" s="466"/>
      <c r="BXY4" s="466"/>
      <c r="BXZ4" s="466"/>
      <c r="BYA4" s="466"/>
      <c r="BYB4" s="466"/>
      <c r="BYC4" s="466"/>
      <c r="BYD4" s="466"/>
      <c r="BYE4" s="466"/>
      <c r="BYF4" s="466"/>
      <c r="BYG4" s="466"/>
      <c r="BYH4" s="466"/>
      <c r="BYI4" s="466"/>
      <c r="BYJ4" s="466"/>
      <c r="BYK4" s="466"/>
      <c r="BYL4" s="466"/>
      <c r="BYM4" s="466"/>
      <c r="BYN4" s="466"/>
      <c r="BYO4" s="466"/>
      <c r="BYP4" s="466"/>
      <c r="BYQ4" s="466"/>
      <c r="BYR4" s="466"/>
      <c r="BYS4" s="466"/>
      <c r="BYT4" s="466"/>
      <c r="BYU4" s="466"/>
      <c r="BYV4" s="466"/>
      <c r="BYW4" s="466"/>
      <c r="BYX4" s="466"/>
      <c r="BYY4" s="466"/>
      <c r="BYZ4" s="466"/>
      <c r="BZA4" s="466"/>
      <c r="BZB4" s="466"/>
      <c r="BZC4" s="466"/>
      <c r="BZD4" s="466"/>
      <c r="BZE4" s="466"/>
      <c r="BZF4" s="466"/>
      <c r="BZG4" s="466"/>
      <c r="BZH4" s="466"/>
      <c r="BZI4" s="466"/>
      <c r="BZJ4" s="466"/>
      <c r="BZK4" s="466"/>
      <c r="BZL4" s="466"/>
      <c r="BZM4" s="466"/>
      <c r="BZN4" s="466"/>
      <c r="BZO4" s="466"/>
      <c r="BZP4" s="466"/>
      <c r="BZQ4" s="466"/>
      <c r="BZR4" s="466"/>
      <c r="BZS4" s="466"/>
      <c r="BZT4" s="466"/>
      <c r="BZU4" s="466"/>
      <c r="BZV4" s="466"/>
      <c r="BZW4" s="466"/>
      <c r="BZX4" s="466"/>
      <c r="BZY4" s="466"/>
      <c r="BZZ4" s="466"/>
      <c r="CAA4" s="466"/>
      <c r="CAB4" s="466"/>
      <c r="CAC4" s="466"/>
      <c r="CAD4" s="466"/>
      <c r="CAE4" s="466"/>
      <c r="CAF4" s="466"/>
      <c r="CAG4" s="466"/>
      <c r="CAH4" s="466"/>
      <c r="CAI4" s="466"/>
      <c r="CAJ4" s="466"/>
      <c r="CAK4" s="466"/>
      <c r="CAL4" s="466"/>
      <c r="CAM4" s="466"/>
      <c r="CAN4" s="466"/>
      <c r="CAO4" s="466"/>
      <c r="CAP4" s="466"/>
      <c r="CAQ4" s="466"/>
      <c r="CAR4" s="466"/>
      <c r="CAS4" s="466"/>
      <c r="CAT4" s="466"/>
      <c r="CAU4" s="466"/>
      <c r="CAV4" s="466"/>
      <c r="CAW4" s="466"/>
      <c r="CAX4" s="466"/>
      <c r="CAY4" s="466"/>
      <c r="CAZ4" s="466"/>
      <c r="CBA4" s="466"/>
      <c r="CBB4" s="466"/>
      <c r="CBC4" s="466"/>
      <c r="CBD4" s="466"/>
      <c r="CBE4" s="466"/>
      <c r="CBF4" s="466"/>
      <c r="CBG4" s="466"/>
      <c r="CBH4" s="466"/>
      <c r="CBI4" s="466"/>
      <c r="CBJ4" s="466"/>
      <c r="CBK4" s="466"/>
      <c r="CBL4" s="466"/>
      <c r="CBM4" s="466"/>
      <c r="CBN4" s="466"/>
      <c r="CBO4" s="466"/>
      <c r="CBP4" s="466"/>
      <c r="CBQ4" s="466"/>
      <c r="CBR4" s="466"/>
      <c r="CBS4" s="466"/>
      <c r="CBT4" s="466"/>
      <c r="CBU4" s="466"/>
      <c r="CBV4" s="466"/>
      <c r="CBW4" s="466"/>
      <c r="CBX4" s="466"/>
      <c r="CBY4" s="466"/>
      <c r="CBZ4" s="466"/>
      <c r="CCA4" s="466"/>
      <c r="CCB4" s="466"/>
      <c r="CCC4" s="466"/>
      <c r="CCD4" s="466"/>
      <c r="CCE4" s="466"/>
      <c r="CCF4" s="466"/>
      <c r="CCG4" s="466"/>
      <c r="CCH4" s="466"/>
      <c r="CCI4" s="466"/>
      <c r="CCJ4" s="466"/>
      <c r="CCK4" s="466"/>
      <c r="CCL4" s="466"/>
      <c r="CCM4" s="466"/>
      <c r="CCN4" s="466"/>
      <c r="CCO4" s="466"/>
      <c r="CCP4" s="466"/>
      <c r="CCQ4" s="466"/>
      <c r="CCR4" s="466"/>
      <c r="CCS4" s="466"/>
      <c r="CCT4" s="466"/>
      <c r="CCU4" s="466"/>
      <c r="CCV4" s="466"/>
      <c r="CCW4" s="466"/>
      <c r="CCX4" s="466"/>
      <c r="CCY4" s="466"/>
      <c r="CCZ4" s="466"/>
      <c r="CDA4" s="466"/>
      <c r="CDB4" s="466"/>
      <c r="CDC4" s="466"/>
      <c r="CDD4" s="466"/>
      <c r="CDE4" s="466"/>
      <c r="CDF4" s="466"/>
      <c r="CDG4" s="466"/>
      <c r="CDH4" s="466"/>
      <c r="CDI4" s="466"/>
      <c r="CDJ4" s="466"/>
      <c r="CDK4" s="466"/>
      <c r="CDL4" s="466"/>
      <c r="CDM4" s="466"/>
      <c r="CDN4" s="466"/>
      <c r="CDO4" s="466"/>
      <c r="CDP4" s="466"/>
      <c r="CDQ4" s="466"/>
      <c r="CDR4" s="466"/>
      <c r="CDS4" s="466"/>
      <c r="CDT4" s="466"/>
      <c r="CDU4" s="466"/>
      <c r="CDV4" s="466"/>
      <c r="CDW4" s="466"/>
      <c r="CDX4" s="466"/>
      <c r="CDY4" s="466"/>
      <c r="CDZ4" s="466"/>
      <c r="CEA4" s="466"/>
      <c r="CEB4" s="466"/>
      <c r="CEC4" s="466"/>
      <c r="CED4" s="466"/>
      <c r="CEE4" s="466"/>
      <c r="CEF4" s="466"/>
      <c r="CEG4" s="466"/>
      <c r="CEH4" s="466"/>
      <c r="CEI4" s="466"/>
      <c r="CEJ4" s="466"/>
      <c r="CEK4" s="466"/>
      <c r="CEL4" s="466"/>
      <c r="CEM4" s="466"/>
      <c r="CEN4" s="466"/>
      <c r="CEO4" s="466"/>
      <c r="CEP4" s="466"/>
      <c r="CEQ4" s="466"/>
      <c r="CER4" s="466"/>
      <c r="CES4" s="466"/>
      <c r="CET4" s="466"/>
      <c r="CEU4" s="466"/>
      <c r="CEV4" s="466"/>
      <c r="CEW4" s="466"/>
      <c r="CEX4" s="466"/>
      <c r="CEY4" s="466"/>
      <c r="CEZ4" s="466"/>
      <c r="CFA4" s="466"/>
      <c r="CFB4" s="466"/>
      <c r="CFC4" s="466"/>
      <c r="CFD4" s="466"/>
      <c r="CFE4" s="466"/>
      <c r="CFF4" s="466"/>
      <c r="CFG4" s="466"/>
      <c r="CFH4" s="466"/>
      <c r="CFI4" s="466"/>
      <c r="CFJ4" s="466"/>
      <c r="CFK4" s="466"/>
      <c r="CFL4" s="466"/>
      <c r="CFM4" s="466"/>
      <c r="CFN4" s="466"/>
      <c r="CFO4" s="466"/>
      <c r="CFP4" s="466"/>
      <c r="CFQ4" s="466"/>
      <c r="CFR4" s="466"/>
      <c r="CFS4" s="466"/>
      <c r="CFT4" s="466"/>
      <c r="CFU4" s="466"/>
      <c r="CFV4" s="466"/>
      <c r="CFW4" s="466"/>
      <c r="CFX4" s="466"/>
      <c r="CFY4" s="466"/>
      <c r="CFZ4" s="466"/>
      <c r="CGA4" s="466"/>
      <c r="CGB4" s="466"/>
      <c r="CGC4" s="466"/>
      <c r="CGD4" s="466"/>
      <c r="CGE4" s="466"/>
      <c r="CGF4" s="466"/>
      <c r="CGG4" s="466"/>
      <c r="CGH4" s="466"/>
      <c r="CGI4" s="466"/>
      <c r="CGJ4" s="466"/>
      <c r="CGK4" s="466"/>
      <c r="CGL4" s="466"/>
      <c r="CGM4" s="466"/>
      <c r="CGN4" s="466"/>
      <c r="CGO4" s="466"/>
      <c r="CGP4" s="466"/>
      <c r="CGQ4" s="466"/>
      <c r="CGR4" s="466"/>
      <c r="CGS4" s="466"/>
      <c r="CGT4" s="466"/>
      <c r="CGU4" s="466"/>
      <c r="CGV4" s="466"/>
      <c r="CGW4" s="466"/>
      <c r="CGX4" s="466"/>
      <c r="CGY4" s="466"/>
      <c r="CGZ4" s="466"/>
      <c r="CHA4" s="466"/>
      <c r="CHB4" s="466"/>
      <c r="CHC4" s="466"/>
      <c r="CHD4" s="466"/>
      <c r="CHE4" s="466"/>
      <c r="CHF4" s="466"/>
      <c r="CHG4" s="466"/>
      <c r="CHH4" s="466"/>
      <c r="CHI4" s="466"/>
      <c r="CHJ4" s="466"/>
      <c r="CHK4" s="466"/>
      <c r="CHL4" s="466"/>
      <c r="CHM4" s="466"/>
      <c r="CHN4" s="466"/>
      <c r="CHO4" s="466"/>
      <c r="CHP4" s="466"/>
      <c r="CHQ4" s="466"/>
      <c r="CHR4" s="466"/>
      <c r="CHS4" s="466"/>
      <c r="CHT4" s="466"/>
      <c r="CHU4" s="466"/>
      <c r="CHV4" s="466"/>
      <c r="CHW4" s="466"/>
      <c r="CHX4" s="466"/>
      <c r="CHY4" s="466"/>
      <c r="CHZ4" s="466"/>
      <c r="CIA4" s="466"/>
      <c r="CIB4" s="466"/>
      <c r="CIC4" s="466"/>
      <c r="CID4" s="466"/>
      <c r="CIE4" s="466"/>
      <c r="CIF4" s="466"/>
      <c r="CIG4" s="466"/>
      <c r="CIH4" s="466"/>
      <c r="CII4" s="466"/>
      <c r="CIJ4" s="466"/>
      <c r="CIK4" s="466"/>
      <c r="CIL4" s="466"/>
      <c r="CIM4" s="466"/>
      <c r="CIN4" s="466"/>
      <c r="CIO4" s="466"/>
      <c r="CIP4" s="466"/>
      <c r="CIQ4" s="466"/>
      <c r="CIR4" s="466"/>
      <c r="CIS4" s="466"/>
      <c r="CIT4" s="466"/>
      <c r="CIU4" s="466"/>
      <c r="CIV4" s="466"/>
      <c r="CIW4" s="466"/>
      <c r="CIX4" s="466"/>
      <c r="CIY4" s="466"/>
      <c r="CIZ4" s="466"/>
      <c r="CJA4" s="466"/>
      <c r="CJB4" s="466"/>
      <c r="CJC4" s="466"/>
      <c r="CJD4" s="466"/>
      <c r="CJE4" s="466"/>
      <c r="CJF4" s="466"/>
      <c r="CJG4" s="466"/>
      <c r="CJH4" s="466"/>
      <c r="CJI4" s="466"/>
      <c r="CJJ4" s="466"/>
      <c r="CJK4" s="466"/>
      <c r="CJL4" s="466"/>
      <c r="CJM4" s="466"/>
      <c r="CJN4" s="466"/>
      <c r="CJO4" s="466"/>
      <c r="CJP4" s="466"/>
      <c r="CJQ4" s="466"/>
      <c r="CJR4" s="466"/>
      <c r="CJS4" s="466"/>
      <c r="CJT4" s="466"/>
      <c r="CJU4" s="466"/>
      <c r="CJV4" s="466"/>
      <c r="CJW4" s="466"/>
      <c r="CJX4" s="466"/>
      <c r="CJY4" s="466"/>
      <c r="CJZ4" s="466"/>
      <c r="CKA4" s="466"/>
      <c r="CKB4" s="466"/>
      <c r="CKC4" s="466"/>
      <c r="CKD4" s="466"/>
      <c r="CKE4" s="466"/>
      <c r="CKF4" s="466"/>
      <c r="CKG4" s="466"/>
      <c r="CKH4" s="466"/>
      <c r="CKI4" s="466"/>
      <c r="CKJ4" s="466"/>
      <c r="CKK4" s="466"/>
      <c r="CKL4" s="466"/>
      <c r="CKM4" s="466"/>
      <c r="CKN4" s="466"/>
      <c r="CKO4" s="466"/>
      <c r="CKP4" s="466"/>
      <c r="CKQ4" s="466"/>
      <c r="CKR4" s="466"/>
      <c r="CKS4" s="466"/>
      <c r="CKT4" s="466"/>
      <c r="CKU4" s="466"/>
      <c r="CKV4" s="466"/>
      <c r="CKW4" s="466"/>
      <c r="CKX4" s="466"/>
      <c r="CKY4" s="466"/>
      <c r="CKZ4" s="466"/>
      <c r="CLA4" s="466"/>
      <c r="CLB4" s="466"/>
      <c r="CLC4" s="466"/>
      <c r="CLD4" s="466"/>
      <c r="CLE4" s="466"/>
      <c r="CLF4" s="466"/>
      <c r="CLG4" s="466"/>
      <c r="CLH4" s="466"/>
      <c r="CLI4" s="466"/>
      <c r="CLJ4" s="466"/>
      <c r="CLK4" s="466"/>
      <c r="CLL4" s="466"/>
      <c r="CLM4" s="466"/>
      <c r="CLN4" s="466"/>
      <c r="CLO4" s="466"/>
      <c r="CLP4" s="466"/>
      <c r="CLQ4" s="466"/>
      <c r="CLR4" s="466"/>
      <c r="CLS4" s="466"/>
      <c r="CLT4" s="466"/>
      <c r="CLU4" s="466"/>
      <c r="CLV4" s="466"/>
      <c r="CLW4" s="466"/>
      <c r="CLX4" s="466"/>
      <c r="CLY4" s="466"/>
      <c r="CLZ4" s="466"/>
      <c r="CMA4" s="466"/>
      <c r="CMB4" s="466"/>
      <c r="CMC4" s="466"/>
      <c r="CMD4" s="466"/>
      <c r="CME4" s="466"/>
      <c r="CMF4" s="466"/>
      <c r="CMG4" s="466"/>
      <c r="CMH4" s="466"/>
      <c r="CMI4" s="466"/>
      <c r="CMJ4" s="466"/>
      <c r="CMK4" s="466"/>
      <c r="CML4" s="466"/>
      <c r="CMM4" s="466"/>
      <c r="CMN4" s="466"/>
      <c r="CMO4" s="466"/>
      <c r="CMP4" s="466"/>
      <c r="CMQ4" s="466"/>
      <c r="CMR4" s="466"/>
      <c r="CMS4" s="466"/>
      <c r="CMT4" s="466"/>
      <c r="CMU4" s="466"/>
      <c r="CMV4" s="466"/>
      <c r="CMW4" s="466"/>
      <c r="CMX4" s="466"/>
      <c r="CMY4" s="466"/>
      <c r="CMZ4" s="466"/>
      <c r="CNA4" s="466"/>
      <c r="CNB4" s="466"/>
      <c r="CNC4" s="466"/>
      <c r="CND4" s="466"/>
      <c r="CNE4" s="466"/>
      <c r="CNF4" s="466"/>
      <c r="CNG4" s="466"/>
      <c r="CNH4" s="466"/>
      <c r="CNI4" s="466"/>
      <c r="CNJ4" s="466"/>
      <c r="CNK4" s="466"/>
      <c r="CNL4" s="466"/>
      <c r="CNM4" s="466"/>
      <c r="CNN4" s="466"/>
      <c r="CNO4" s="466"/>
      <c r="CNP4" s="466"/>
      <c r="CNQ4" s="466"/>
      <c r="CNR4" s="466"/>
      <c r="CNS4" s="466"/>
      <c r="CNT4" s="466"/>
      <c r="CNU4" s="466"/>
      <c r="CNV4" s="466"/>
      <c r="CNW4" s="466"/>
      <c r="CNX4" s="466"/>
      <c r="CNY4" s="466"/>
      <c r="CNZ4" s="466"/>
      <c r="COA4" s="466"/>
      <c r="COB4" s="466"/>
      <c r="COC4" s="466"/>
      <c r="COD4" s="466"/>
      <c r="COE4" s="466"/>
      <c r="COF4" s="466"/>
      <c r="COG4" s="466"/>
      <c r="COH4" s="466"/>
      <c r="COI4" s="466"/>
      <c r="COJ4" s="466"/>
      <c r="COK4" s="466"/>
      <c r="COL4" s="466"/>
      <c r="COM4" s="466"/>
      <c r="CON4" s="466"/>
      <c r="COO4" s="466"/>
      <c r="COP4" s="466"/>
      <c r="COQ4" s="466"/>
      <c r="COR4" s="466"/>
      <c r="COS4" s="466"/>
      <c r="COT4" s="466"/>
      <c r="COU4" s="466"/>
      <c r="COV4" s="466"/>
      <c r="COW4" s="466"/>
      <c r="COX4" s="466"/>
      <c r="COY4" s="466"/>
      <c r="COZ4" s="466"/>
      <c r="CPA4" s="466"/>
      <c r="CPB4" s="466"/>
      <c r="CPC4" s="466"/>
      <c r="CPD4" s="466"/>
      <c r="CPE4" s="466"/>
      <c r="CPF4" s="466"/>
      <c r="CPG4" s="466"/>
      <c r="CPH4" s="466"/>
      <c r="CPI4" s="466"/>
      <c r="CPJ4" s="466"/>
      <c r="CPK4" s="466"/>
      <c r="CPL4" s="466"/>
      <c r="CPM4" s="466"/>
      <c r="CPN4" s="466"/>
      <c r="CPO4" s="466"/>
      <c r="CPP4" s="466"/>
      <c r="CPQ4" s="466"/>
      <c r="CPR4" s="466"/>
      <c r="CPS4" s="466"/>
      <c r="CPT4" s="466"/>
      <c r="CPU4" s="466"/>
      <c r="CPV4" s="466"/>
      <c r="CPW4" s="466"/>
      <c r="CPX4" s="466"/>
      <c r="CPY4" s="466"/>
      <c r="CPZ4" s="466"/>
      <c r="CQA4" s="466"/>
      <c r="CQB4" s="466"/>
      <c r="CQC4" s="466"/>
      <c r="CQD4" s="466"/>
      <c r="CQE4" s="466"/>
      <c r="CQF4" s="466"/>
      <c r="CQG4" s="466"/>
      <c r="CQH4" s="466"/>
      <c r="CQI4" s="466"/>
      <c r="CQJ4" s="466"/>
      <c r="CQK4" s="466"/>
      <c r="CQL4" s="466"/>
      <c r="CQM4" s="466"/>
      <c r="CQN4" s="466"/>
      <c r="CQO4" s="466"/>
      <c r="CQP4" s="466"/>
      <c r="CQQ4" s="466"/>
      <c r="CQR4" s="466"/>
      <c r="CQS4" s="466"/>
      <c r="CQT4" s="466"/>
      <c r="CQU4" s="466"/>
      <c r="CQV4" s="466"/>
      <c r="CQW4" s="466"/>
      <c r="CQX4" s="466"/>
      <c r="CQY4" s="466"/>
      <c r="CQZ4" s="466"/>
      <c r="CRA4" s="466"/>
      <c r="CRB4" s="466"/>
      <c r="CRC4" s="466"/>
      <c r="CRD4" s="466"/>
      <c r="CRE4" s="466"/>
      <c r="CRF4" s="466"/>
      <c r="CRG4" s="466"/>
      <c r="CRH4" s="466"/>
      <c r="CRI4" s="466"/>
      <c r="CRJ4" s="466"/>
      <c r="CRK4" s="466"/>
      <c r="CRL4" s="466"/>
      <c r="CRM4" s="466"/>
      <c r="CRN4" s="466"/>
      <c r="CRO4" s="466"/>
      <c r="CRP4" s="466"/>
      <c r="CRQ4" s="466"/>
      <c r="CRR4" s="466"/>
      <c r="CRS4" s="466"/>
      <c r="CRT4" s="466"/>
      <c r="CRU4" s="466"/>
      <c r="CRV4" s="466"/>
      <c r="CRW4" s="466"/>
      <c r="CRX4" s="466"/>
      <c r="CRY4" s="466"/>
      <c r="CRZ4" s="466"/>
      <c r="CSA4" s="466"/>
      <c r="CSB4" s="466"/>
      <c r="CSC4" s="466"/>
      <c r="CSD4" s="466"/>
      <c r="CSE4" s="466"/>
      <c r="CSF4" s="466"/>
      <c r="CSG4" s="466"/>
      <c r="CSH4" s="466"/>
      <c r="CSI4" s="466"/>
      <c r="CSJ4" s="466"/>
      <c r="CSK4" s="466"/>
      <c r="CSL4" s="466"/>
      <c r="CSM4" s="466"/>
      <c r="CSN4" s="466"/>
      <c r="CSO4" s="466"/>
      <c r="CSP4" s="466"/>
      <c r="CSQ4" s="466"/>
      <c r="CSR4" s="466"/>
      <c r="CSS4" s="466"/>
      <c r="CST4" s="466"/>
      <c r="CSU4" s="466"/>
      <c r="CSV4" s="466"/>
      <c r="CSW4" s="466"/>
      <c r="CSX4" s="466"/>
      <c r="CSY4" s="466"/>
      <c r="CSZ4" s="466"/>
      <c r="CTA4" s="466"/>
      <c r="CTB4" s="466"/>
      <c r="CTC4" s="466"/>
      <c r="CTD4" s="466"/>
      <c r="CTE4" s="466"/>
      <c r="CTF4" s="466"/>
      <c r="CTG4" s="466"/>
      <c r="CTH4" s="466"/>
      <c r="CTI4" s="466"/>
      <c r="CTJ4" s="466"/>
      <c r="CTK4" s="466"/>
      <c r="CTL4" s="466"/>
      <c r="CTM4" s="466"/>
      <c r="CTN4" s="466"/>
      <c r="CTO4" s="466"/>
      <c r="CTP4" s="466"/>
      <c r="CTQ4" s="466"/>
      <c r="CTR4" s="466"/>
      <c r="CTS4" s="466"/>
      <c r="CTT4" s="466"/>
      <c r="CTU4" s="466"/>
      <c r="CTV4" s="466"/>
      <c r="CTW4" s="466"/>
      <c r="CTX4" s="466"/>
      <c r="CTY4" s="466"/>
      <c r="CTZ4" s="466"/>
      <c r="CUA4" s="466"/>
      <c r="CUB4" s="466"/>
      <c r="CUC4" s="466"/>
      <c r="CUD4" s="466"/>
      <c r="CUE4" s="466"/>
      <c r="CUF4" s="466"/>
      <c r="CUG4" s="466"/>
      <c r="CUH4" s="466"/>
      <c r="CUI4" s="466"/>
      <c r="CUJ4" s="466"/>
      <c r="CUK4" s="466"/>
      <c r="CUL4" s="466"/>
      <c r="CUM4" s="466"/>
      <c r="CUN4" s="466"/>
      <c r="CUO4" s="466"/>
      <c r="CUP4" s="466"/>
      <c r="CUQ4" s="466"/>
      <c r="CUR4" s="466"/>
      <c r="CUS4" s="466"/>
      <c r="CUT4" s="466"/>
      <c r="CUU4" s="466"/>
      <c r="CUV4" s="466"/>
      <c r="CUW4" s="466"/>
      <c r="CUX4" s="466"/>
      <c r="CUY4" s="466"/>
      <c r="CUZ4" s="466"/>
      <c r="CVA4" s="466"/>
      <c r="CVB4" s="466"/>
      <c r="CVC4" s="466"/>
      <c r="CVD4" s="466"/>
      <c r="CVE4" s="466"/>
      <c r="CVF4" s="466"/>
      <c r="CVG4" s="466"/>
      <c r="CVH4" s="466"/>
      <c r="CVI4" s="466"/>
      <c r="CVJ4" s="466"/>
      <c r="CVK4" s="466"/>
      <c r="CVL4" s="466"/>
      <c r="CVM4" s="466"/>
      <c r="CVN4" s="466"/>
      <c r="CVO4" s="466"/>
      <c r="CVP4" s="466"/>
      <c r="CVQ4" s="466"/>
      <c r="CVR4" s="466"/>
      <c r="CVS4" s="466"/>
      <c r="CVT4" s="466"/>
      <c r="CVU4" s="466"/>
      <c r="CVV4" s="466"/>
      <c r="CVW4" s="466"/>
      <c r="CVX4" s="466"/>
      <c r="CVY4" s="466"/>
      <c r="CVZ4" s="466"/>
      <c r="CWA4" s="466"/>
      <c r="CWB4" s="466"/>
      <c r="CWC4" s="466"/>
      <c r="CWD4" s="466"/>
      <c r="CWE4" s="466"/>
      <c r="CWF4" s="466"/>
      <c r="CWG4" s="466"/>
      <c r="CWH4" s="466"/>
      <c r="CWI4" s="466"/>
      <c r="CWJ4" s="466"/>
      <c r="CWK4" s="466"/>
      <c r="CWL4" s="466"/>
      <c r="CWM4" s="466"/>
      <c r="CWN4" s="466"/>
      <c r="CWO4" s="466"/>
      <c r="CWP4" s="466"/>
      <c r="CWQ4" s="466"/>
      <c r="CWR4" s="466"/>
      <c r="CWS4" s="466"/>
      <c r="CWT4" s="466"/>
      <c r="CWU4" s="466"/>
      <c r="CWV4" s="466"/>
      <c r="CWW4" s="466"/>
      <c r="CWX4" s="466"/>
      <c r="CWY4" s="466"/>
      <c r="CWZ4" s="466"/>
      <c r="CXA4" s="466"/>
      <c r="CXB4" s="466"/>
      <c r="CXC4" s="466"/>
      <c r="CXD4" s="466"/>
      <c r="CXE4" s="466"/>
      <c r="CXF4" s="466"/>
      <c r="CXG4" s="466"/>
      <c r="CXH4" s="466"/>
      <c r="CXI4" s="466"/>
      <c r="CXJ4" s="466"/>
      <c r="CXK4" s="466"/>
      <c r="CXL4" s="466"/>
      <c r="CXM4" s="466"/>
      <c r="CXN4" s="466"/>
      <c r="CXO4" s="466"/>
      <c r="CXP4" s="466"/>
      <c r="CXQ4" s="466"/>
      <c r="CXR4" s="466"/>
      <c r="CXS4" s="466"/>
      <c r="CXT4" s="466"/>
      <c r="CXU4" s="466"/>
      <c r="CXV4" s="466"/>
      <c r="CXW4" s="466"/>
      <c r="CXX4" s="466"/>
      <c r="CXY4" s="466"/>
      <c r="CXZ4" s="466"/>
      <c r="CYA4" s="466"/>
      <c r="CYB4" s="466"/>
      <c r="CYC4" s="466"/>
      <c r="CYD4" s="466"/>
      <c r="CYE4" s="466"/>
      <c r="CYF4" s="466"/>
      <c r="CYG4" s="466"/>
      <c r="CYH4" s="466"/>
      <c r="CYI4" s="466"/>
      <c r="CYJ4" s="466"/>
      <c r="CYK4" s="466"/>
      <c r="CYL4" s="466"/>
      <c r="CYM4" s="466"/>
      <c r="CYN4" s="466"/>
      <c r="CYO4" s="466"/>
      <c r="CYP4" s="466"/>
      <c r="CYQ4" s="466"/>
      <c r="CYR4" s="466"/>
      <c r="CYS4" s="466"/>
      <c r="CYT4" s="466"/>
      <c r="CYU4" s="466"/>
      <c r="CYV4" s="466"/>
      <c r="CYW4" s="466"/>
      <c r="CYX4" s="466"/>
      <c r="CYY4" s="466"/>
      <c r="CYZ4" s="466"/>
      <c r="CZA4" s="466"/>
      <c r="CZB4" s="466"/>
      <c r="CZC4" s="466"/>
      <c r="CZD4" s="466"/>
      <c r="CZE4" s="466"/>
      <c r="CZF4" s="466"/>
      <c r="CZG4" s="466"/>
      <c r="CZH4" s="466"/>
      <c r="CZI4" s="466"/>
      <c r="CZJ4" s="466"/>
      <c r="CZK4" s="466"/>
      <c r="CZL4" s="466"/>
      <c r="CZM4" s="466"/>
      <c r="CZN4" s="466"/>
      <c r="CZO4" s="466"/>
      <c r="CZP4" s="466"/>
      <c r="CZQ4" s="466"/>
      <c r="CZR4" s="466"/>
      <c r="CZS4" s="466"/>
      <c r="CZT4" s="466"/>
      <c r="CZU4" s="466"/>
      <c r="CZV4" s="466"/>
      <c r="CZW4" s="466"/>
      <c r="CZX4" s="466"/>
      <c r="CZY4" s="466"/>
      <c r="CZZ4" s="466"/>
      <c r="DAA4" s="466"/>
      <c r="DAB4" s="466"/>
      <c r="DAC4" s="466"/>
      <c r="DAD4" s="466"/>
      <c r="DAE4" s="466"/>
      <c r="DAF4" s="466"/>
      <c r="DAG4" s="466"/>
      <c r="DAH4" s="466"/>
      <c r="DAI4" s="466"/>
      <c r="DAJ4" s="466"/>
      <c r="DAK4" s="466"/>
      <c r="DAL4" s="466"/>
      <c r="DAM4" s="466"/>
      <c r="DAN4" s="466"/>
      <c r="DAO4" s="466"/>
      <c r="DAP4" s="466"/>
      <c r="DAQ4" s="466"/>
      <c r="DAR4" s="466"/>
      <c r="DAS4" s="466"/>
      <c r="DAT4" s="466"/>
      <c r="DAU4" s="466"/>
      <c r="DAV4" s="466"/>
      <c r="DAW4" s="466"/>
      <c r="DAX4" s="466"/>
      <c r="DAY4" s="466"/>
      <c r="DAZ4" s="466"/>
      <c r="DBA4" s="466"/>
      <c r="DBB4" s="466"/>
      <c r="DBC4" s="466"/>
      <c r="DBD4" s="466"/>
      <c r="DBE4" s="466"/>
      <c r="DBF4" s="466"/>
      <c r="DBG4" s="466"/>
      <c r="DBH4" s="466"/>
      <c r="DBI4" s="466"/>
      <c r="DBJ4" s="466"/>
      <c r="DBK4" s="466"/>
      <c r="DBL4" s="466"/>
      <c r="DBM4" s="466"/>
      <c r="DBN4" s="466"/>
      <c r="DBO4" s="466"/>
      <c r="DBP4" s="466"/>
      <c r="DBQ4" s="466"/>
      <c r="DBR4" s="466"/>
      <c r="DBS4" s="466"/>
      <c r="DBT4" s="466"/>
      <c r="DBU4" s="466"/>
      <c r="DBV4" s="466"/>
      <c r="DBW4" s="466"/>
      <c r="DBX4" s="466"/>
      <c r="DBY4" s="466"/>
      <c r="DBZ4" s="466"/>
      <c r="DCA4" s="466"/>
      <c r="DCB4" s="466"/>
      <c r="DCC4" s="466"/>
      <c r="DCD4" s="466"/>
      <c r="DCE4" s="466"/>
      <c r="DCF4" s="466"/>
      <c r="DCG4" s="466"/>
      <c r="DCH4" s="466"/>
      <c r="DCI4" s="466"/>
      <c r="DCJ4" s="466"/>
      <c r="DCK4" s="466"/>
      <c r="DCL4" s="466"/>
      <c r="DCM4" s="466"/>
      <c r="DCN4" s="466"/>
      <c r="DCO4" s="466"/>
      <c r="DCP4" s="466"/>
      <c r="DCQ4" s="466"/>
      <c r="DCR4" s="466"/>
      <c r="DCS4" s="466"/>
      <c r="DCT4" s="466"/>
      <c r="DCU4" s="466"/>
      <c r="DCV4" s="466"/>
      <c r="DCW4" s="466"/>
      <c r="DCX4" s="466"/>
      <c r="DCY4" s="466"/>
      <c r="DCZ4" s="466"/>
      <c r="DDA4" s="466"/>
      <c r="DDB4" s="466"/>
      <c r="DDC4" s="466"/>
      <c r="DDD4" s="466"/>
      <c r="DDE4" s="466"/>
      <c r="DDF4" s="466"/>
      <c r="DDG4" s="466"/>
      <c r="DDH4" s="466"/>
      <c r="DDI4" s="466"/>
      <c r="DDJ4" s="466"/>
      <c r="DDK4" s="466"/>
      <c r="DDL4" s="466"/>
      <c r="DDM4" s="466"/>
      <c r="DDN4" s="466"/>
      <c r="DDO4" s="466"/>
      <c r="DDP4" s="466"/>
      <c r="DDQ4" s="466"/>
      <c r="DDR4" s="466"/>
      <c r="DDS4" s="466"/>
      <c r="DDT4" s="466"/>
      <c r="DDU4" s="466"/>
      <c r="DDV4" s="466"/>
      <c r="DDW4" s="466"/>
      <c r="DDX4" s="466"/>
      <c r="DDY4" s="466"/>
      <c r="DDZ4" s="466"/>
      <c r="DEA4" s="466"/>
      <c r="DEB4" s="466"/>
      <c r="DEC4" s="466"/>
      <c r="DED4" s="466"/>
      <c r="DEE4" s="466"/>
      <c r="DEF4" s="466"/>
      <c r="DEG4" s="466"/>
      <c r="DEH4" s="466"/>
      <c r="DEI4" s="466"/>
      <c r="DEJ4" s="466"/>
      <c r="DEK4" s="466"/>
      <c r="DEL4" s="466"/>
      <c r="DEM4" s="466"/>
      <c r="DEN4" s="466"/>
      <c r="DEO4" s="466"/>
      <c r="DEP4" s="466"/>
      <c r="DEQ4" s="466"/>
      <c r="DER4" s="466"/>
      <c r="DES4" s="466"/>
      <c r="DET4" s="466"/>
      <c r="DEU4" s="466"/>
      <c r="DEV4" s="466"/>
      <c r="DEW4" s="466"/>
      <c r="DEX4" s="466"/>
      <c r="DEY4" s="466"/>
      <c r="DEZ4" s="466"/>
      <c r="DFA4" s="466"/>
      <c r="DFB4" s="466"/>
      <c r="DFC4" s="466"/>
      <c r="DFD4" s="466"/>
      <c r="DFE4" s="466"/>
      <c r="DFF4" s="466"/>
      <c r="DFG4" s="466"/>
      <c r="DFH4" s="466"/>
      <c r="DFI4" s="466"/>
      <c r="DFJ4" s="466"/>
      <c r="DFK4" s="466"/>
      <c r="DFL4" s="466"/>
      <c r="DFM4" s="466"/>
      <c r="DFN4" s="466"/>
      <c r="DFO4" s="466"/>
      <c r="DFP4" s="466"/>
      <c r="DFQ4" s="466"/>
      <c r="DFR4" s="466"/>
      <c r="DFS4" s="466"/>
      <c r="DFT4" s="466"/>
      <c r="DFU4" s="466"/>
      <c r="DFV4" s="466"/>
      <c r="DFW4" s="466"/>
      <c r="DFX4" s="466"/>
      <c r="DFY4" s="466"/>
      <c r="DFZ4" s="466"/>
      <c r="DGA4" s="466"/>
      <c r="DGB4" s="466"/>
      <c r="DGC4" s="466"/>
      <c r="DGD4" s="466"/>
      <c r="DGE4" s="466"/>
      <c r="DGF4" s="466"/>
      <c r="DGG4" s="466"/>
      <c r="DGH4" s="466"/>
      <c r="DGI4" s="466"/>
      <c r="DGJ4" s="466"/>
      <c r="DGK4" s="466"/>
      <c r="DGL4" s="466"/>
      <c r="DGM4" s="466"/>
      <c r="DGN4" s="466"/>
      <c r="DGO4" s="466"/>
      <c r="DGP4" s="466"/>
      <c r="DGQ4" s="466"/>
      <c r="DGR4" s="466"/>
      <c r="DGS4" s="466"/>
      <c r="DGT4" s="466"/>
      <c r="DGU4" s="466"/>
      <c r="DGV4" s="466"/>
      <c r="DGW4" s="466"/>
      <c r="DGX4" s="466"/>
      <c r="DGY4" s="466"/>
      <c r="DGZ4" s="466"/>
      <c r="DHA4" s="466"/>
      <c r="DHB4" s="466"/>
      <c r="DHC4" s="466"/>
      <c r="DHD4" s="466"/>
      <c r="DHE4" s="466"/>
      <c r="DHF4" s="466"/>
      <c r="DHG4" s="466"/>
      <c r="DHH4" s="466"/>
      <c r="DHI4" s="466"/>
      <c r="DHJ4" s="466"/>
      <c r="DHK4" s="466"/>
      <c r="DHL4" s="466"/>
      <c r="DHM4" s="466"/>
      <c r="DHN4" s="466"/>
      <c r="DHO4" s="466"/>
      <c r="DHP4" s="466"/>
      <c r="DHQ4" s="466"/>
      <c r="DHR4" s="466"/>
      <c r="DHS4" s="466"/>
      <c r="DHT4" s="466"/>
      <c r="DHU4" s="466"/>
      <c r="DHV4" s="466"/>
      <c r="DHW4" s="466"/>
      <c r="DHX4" s="466"/>
      <c r="DHY4" s="466"/>
      <c r="DHZ4" s="466"/>
      <c r="DIA4" s="466"/>
      <c r="DIB4" s="466"/>
      <c r="DIC4" s="466"/>
      <c r="DID4" s="466"/>
      <c r="DIE4" s="466"/>
      <c r="DIF4" s="466"/>
      <c r="DIG4" s="466"/>
      <c r="DIH4" s="466"/>
      <c r="DII4" s="466"/>
      <c r="DIJ4" s="466"/>
      <c r="DIK4" s="466"/>
      <c r="DIL4" s="466"/>
      <c r="DIM4" s="466"/>
      <c r="DIN4" s="466"/>
      <c r="DIO4" s="466"/>
      <c r="DIP4" s="466"/>
      <c r="DIQ4" s="466"/>
      <c r="DIR4" s="466"/>
      <c r="DIS4" s="466"/>
      <c r="DIT4" s="466"/>
      <c r="DIU4" s="466"/>
      <c r="DIV4" s="466"/>
      <c r="DIW4" s="466"/>
      <c r="DIX4" s="466"/>
      <c r="DIY4" s="466"/>
      <c r="DIZ4" s="466"/>
      <c r="DJA4" s="466"/>
      <c r="DJB4" s="466"/>
      <c r="DJC4" s="466"/>
      <c r="DJD4" s="466"/>
      <c r="DJE4" s="466"/>
      <c r="DJF4" s="466"/>
      <c r="DJG4" s="466"/>
      <c r="DJH4" s="466"/>
      <c r="DJI4" s="466"/>
      <c r="DJJ4" s="466"/>
      <c r="DJK4" s="466"/>
      <c r="DJL4" s="466"/>
      <c r="DJM4" s="466"/>
      <c r="DJN4" s="466"/>
      <c r="DJO4" s="466"/>
      <c r="DJP4" s="466"/>
      <c r="DJQ4" s="466"/>
      <c r="DJR4" s="466"/>
      <c r="DJS4" s="466"/>
      <c r="DJT4" s="466"/>
      <c r="DJU4" s="466"/>
      <c r="DJV4" s="466"/>
      <c r="DJW4" s="466"/>
      <c r="DJX4" s="466"/>
      <c r="DJY4" s="466"/>
      <c r="DJZ4" s="466"/>
      <c r="DKA4" s="466"/>
      <c r="DKB4" s="466"/>
      <c r="DKC4" s="466"/>
      <c r="DKD4" s="466"/>
      <c r="DKE4" s="466"/>
      <c r="DKF4" s="466"/>
      <c r="DKG4" s="466"/>
      <c r="DKH4" s="466"/>
      <c r="DKI4" s="466"/>
      <c r="DKJ4" s="466"/>
      <c r="DKK4" s="466"/>
      <c r="DKL4" s="466"/>
      <c r="DKM4" s="466"/>
      <c r="DKN4" s="466"/>
      <c r="DKO4" s="466"/>
      <c r="DKP4" s="466"/>
      <c r="DKQ4" s="466"/>
      <c r="DKR4" s="466"/>
      <c r="DKS4" s="466"/>
      <c r="DKT4" s="466"/>
      <c r="DKU4" s="466"/>
      <c r="DKV4" s="466"/>
      <c r="DKW4" s="466"/>
      <c r="DKX4" s="466"/>
      <c r="DKY4" s="466"/>
      <c r="DKZ4" s="466"/>
      <c r="DLA4" s="466"/>
      <c r="DLB4" s="466"/>
      <c r="DLC4" s="466"/>
      <c r="DLD4" s="466"/>
      <c r="DLE4" s="466"/>
      <c r="DLF4" s="466"/>
      <c r="DLG4" s="466"/>
      <c r="DLH4" s="466"/>
      <c r="DLI4" s="466"/>
      <c r="DLJ4" s="466"/>
      <c r="DLK4" s="466"/>
      <c r="DLL4" s="466"/>
      <c r="DLM4" s="466"/>
      <c r="DLN4" s="466"/>
      <c r="DLO4" s="466"/>
      <c r="DLP4" s="466"/>
      <c r="DLQ4" s="466"/>
      <c r="DLR4" s="466"/>
      <c r="DLS4" s="466"/>
      <c r="DLT4" s="466"/>
      <c r="DLU4" s="466"/>
      <c r="DLV4" s="466"/>
      <c r="DLW4" s="466"/>
      <c r="DLX4" s="466"/>
      <c r="DLY4" s="466"/>
      <c r="DLZ4" s="466"/>
      <c r="DMA4" s="466"/>
      <c r="DMB4" s="466"/>
      <c r="DMC4" s="466"/>
      <c r="DMD4" s="466"/>
      <c r="DME4" s="466"/>
      <c r="DMF4" s="466"/>
      <c r="DMG4" s="466"/>
      <c r="DMH4" s="466"/>
      <c r="DMI4" s="466"/>
      <c r="DMJ4" s="466"/>
      <c r="DMK4" s="466"/>
      <c r="DML4" s="466"/>
      <c r="DMM4" s="466"/>
      <c r="DMN4" s="466"/>
      <c r="DMO4" s="466"/>
      <c r="DMP4" s="466"/>
      <c r="DMQ4" s="466"/>
      <c r="DMR4" s="466"/>
      <c r="DMS4" s="466"/>
      <c r="DMT4" s="466"/>
      <c r="DMU4" s="466"/>
      <c r="DMV4" s="466"/>
      <c r="DMW4" s="466"/>
      <c r="DMX4" s="466"/>
      <c r="DMY4" s="466"/>
      <c r="DMZ4" s="466"/>
      <c r="DNA4" s="466"/>
      <c r="DNB4" s="466"/>
      <c r="DNC4" s="466"/>
      <c r="DND4" s="466"/>
      <c r="DNE4" s="466"/>
      <c r="DNF4" s="466"/>
      <c r="DNG4" s="466"/>
      <c r="DNH4" s="466"/>
      <c r="DNI4" s="466"/>
      <c r="DNJ4" s="466"/>
      <c r="DNK4" s="466"/>
      <c r="DNL4" s="466"/>
      <c r="DNM4" s="466"/>
      <c r="DNN4" s="466"/>
      <c r="DNO4" s="466"/>
      <c r="DNP4" s="466"/>
      <c r="DNQ4" s="466"/>
      <c r="DNR4" s="466"/>
      <c r="DNS4" s="466"/>
      <c r="DNT4" s="466"/>
      <c r="DNU4" s="466"/>
      <c r="DNV4" s="466"/>
      <c r="DNW4" s="466"/>
      <c r="DNX4" s="466"/>
      <c r="DNY4" s="466"/>
      <c r="DNZ4" s="466"/>
      <c r="DOA4" s="466"/>
      <c r="DOB4" s="466"/>
      <c r="DOC4" s="466"/>
      <c r="DOD4" s="466"/>
      <c r="DOE4" s="466"/>
      <c r="DOF4" s="466"/>
      <c r="DOG4" s="466"/>
      <c r="DOH4" s="466"/>
      <c r="DOI4" s="466"/>
      <c r="DOJ4" s="466"/>
      <c r="DOK4" s="466"/>
      <c r="DOL4" s="466"/>
      <c r="DOM4" s="466"/>
      <c r="DON4" s="466"/>
      <c r="DOO4" s="466"/>
      <c r="DOP4" s="466"/>
      <c r="DOQ4" s="466"/>
      <c r="DOR4" s="466"/>
      <c r="DOS4" s="466"/>
      <c r="DOT4" s="466"/>
      <c r="DOU4" s="466"/>
      <c r="DOV4" s="466"/>
      <c r="DOW4" s="466"/>
      <c r="DOX4" s="466"/>
      <c r="DOY4" s="466"/>
      <c r="DOZ4" s="466"/>
      <c r="DPA4" s="466"/>
      <c r="DPB4" s="466"/>
      <c r="DPC4" s="466"/>
      <c r="DPD4" s="466"/>
      <c r="DPE4" s="466"/>
      <c r="DPF4" s="466"/>
      <c r="DPG4" s="466"/>
      <c r="DPH4" s="466"/>
      <c r="DPI4" s="466"/>
      <c r="DPJ4" s="466"/>
      <c r="DPK4" s="466"/>
      <c r="DPL4" s="466"/>
      <c r="DPM4" s="466"/>
      <c r="DPN4" s="466"/>
      <c r="DPO4" s="466"/>
      <c r="DPP4" s="466"/>
      <c r="DPQ4" s="466"/>
      <c r="DPR4" s="466"/>
      <c r="DPS4" s="466"/>
      <c r="DPT4" s="466"/>
      <c r="DPU4" s="466"/>
      <c r="DPV4" s="466"/>
      <c r="DPW4" s="466"/>
      <c r="DPX4" s="466"/>
      <c r="DPY4" s="466"/>
      <c r="DPZ4" s="466"/>
      <c r="DQA4" s="466"/>
      <c r="DQB4" s="466"/>
      <c r="DQC4" s="466"/>
      <c r="DQD4" s="466"/>
      <c r="DQE4" s="466"/>
      <c r="DQF4" s="466"/>
      <c r="DQG4" s="466"/>
      <c r="DQH4" s="466"/>
      <c r="DQI4" s="466"/>
      <c r="DQJ4" s="466"/>
      <c r="DQK4" s="466"/>
      <c r="DQL4" s="466"/>
      <c r="DQM4" s="466"/>
      <c r="DQN4" s="466"/>
      <c r="DQO4" s="466"/>
      <c r="DQP4" s="466"/>
      <c r="DQQ4" s="466"/>
      <c r="DQR4" s="466"/>
      <c r="DQS4" s="466"/>
      <c r="DQT4" s="466"/>
      <c r="DQU4" s="466"/>
      <c r="DQV4" s="466"/>
      <c r="DQW4" s="466"/>
      <c r="DQX4" s="466"/>
      <c r="DQY4" s="466"/>
      <c r="DQZ4" s="466"/>
      <c r="DRA4" s="466"/>
      <c r="DRB4" s="466"/>
      <c r="DRC4" s="466"/>
      <c r="DRD4" s="466"/>
      <c r="DRE4" s="466"/>
      <c r="DRF4" s="466"/>
      <c r="DRG4" s="466"/>
      <c r="DRH4" s="466"/>
      <c r="DRI4" s="466"/>
      <c r="DRJ4" s="466"/>
      <c r="DRK4" s="466"/>
      <c r="DRL4" s="466"/>
      <c r="DRM4" s="466"/>
      <c r="DRN4" s="466"/>
      <c r="DRO4" s="466"/>
      <c r="DRP4" s="466"/>
      <c r="DRQ4" s="466"/>
      <c r="DRR4" s="466"/>
      <c r="DRS4" s="466"/>
      <c r="DRT4" s="466"/>
      <c r="DRU4" s="466"/>
      <c r="DRV4" s="466"/>
      <c r="DRW4" s="466"/>
      <c r="DRX4" s="466"/>
      <c r="DRY4" s="466"/>
      <c r="DRZ4" s="466"/>
      <c r="DSA4" s="466"/>
      <c r="DSB4" s="466"/>
      <c r="DSC4" s="466"/>
      <c r="DSD4" s="466"/>
      <c r="DSE4" s="466"/>
      <c r="DSF4" s="466"/>
      <c r="DSG4" s="466"/>
      <c r="DSH4" s="466"/>
      <c r="DSI4" s="466"/>
      <c r="DSJ4" s="466"/>
      <c r="DSK4" s="466"/>
      <c r="DSL4" s="466"/>
      <c r="DSM4" s="466"/>
      <c r="DSN4" s="466"/>
      <c r="DSO4" s="466"/>
      <c r="DSP4" s="466"/>
      <c r="DSQ4" s="466"/>
      <c r="DSR4" s="466"/>
      <c r="DSS4" s="466"/>
      <c r="DST4" s="466"/>
      <c r="DSU4" s="466"/>
      <c r="DSV4" s="466"/>
      <c r="DSW4" s="466"/>
      <c r="DSX4" s="466"/>
      <c r="DSY4" s="466"/>
      <c r="DSZ4" s="466"/>
      <c r="DTA4" s="466"/>
      <c r="DTB4" s="466"/>
      <c r="DTC4" s="466"/>
      <c r="DTD4" s="466"/>
      <c r="DTE4" s="466"/>
      <c r="DTF4" s="466"/>
      <c r="DTG4" s="466"/>
      <c r="DTH4" s="466"/>
      <c r="DTI4" s="466"/>
      <c r="DTJ4" s="466"/>
      <c r="DTK4" s="466"/>
      <c r="DTL4" s="466"/>
      <c r="DTM4" s="466"/>
      <c r="DTN4" s="466"/>
      <c r="DTO4" s="466"/>
      <c r="DTP4" s="466"/>
      <c r="DTQ4" s="466"/>
      <c r="DTR4" s="466"/>
      <c r="DTS4" s="466"/>
      <c r="DTT4" s="466"/>
      <c r="DTU4" s="466"/>
      <c r="DTV4" s="466"/>
      <c r="DTW4" s="466"/>
      <c r="DTX4" s="466"/>
      <c r="DTY4" s="466"/>
      <c r="DTZ4" s="466"/>
      <c r="DUA4" s="466"/>
      <c r="DUB4" s="466"/>
      <c r="DUC4" s="466"/>
      <c r="DUD4" s="466"/>
      <c r="DUE4" s="466"/>
      <c r="DUF4" s="466"/>
      <c r="DUG4" s="466"/>
      <c r="DUH4" s="466"/>
      <c r="DUI4" s="466"/>
      <c r="DUJ4" s="466"/>
      <c r="DUK4" s="466"/>
      <c r="DUL4" s="466"/>
      <c r="DUM4" s="466"/>
      <c r="DUN4" s="466"/>
      <c r="DUO4" s="466"/>
      <c r="DUP4" s="466"/>
      <c r="DUQ4" s="466"/>
      <c r="DUR4" s="466"/>
      <c r="DUS4" s="466"/>
      <c r="DUT4" s="466"/>
      <c r="DUU4" s="466"/>
      <c r="DUV4" s="466"/>
      <c r="DUW4" s="466"/>
      <c r="DUX4" s="466"/>
      <c r="DUY4" s="466"/>
      <c r="DUZ4" s="466"/>
      <c r="DVA4" s="466"/>
      <c r="DVB4" s="466"/>
      <c r="DVC4" s="466"/>
      <c r="DVD4" s="466"/>
      <c r="DVE4" s="466"/>
      <c r="DVF4" s="466"/>
      <c r="DVG4" s="466"/>
      <c r="DVH4" s="466"/>
      <c r="DVI4" s="466"/>
      <c r="DVJ4" s="466"/>
      <c r="DVK4" s="466"/>
      <c r="DVL4" s="466"/>
      <c r="DVM4" s="466"/>
      <c r="DVN4" s="466"/>
      <c r="DVO4" s="466"/>
      <c r="DVP4" s="466"/>
      <c r="DVQ4" s="466"/>
      <c r="DVR4" s="466"/>
      <c r="DVS4" s="466"/>
      <c r="DVT4" s="466"/>
      <c r="DVU4" s="466"/>
      <c r="DVV4" s="466"/>
      <c r="DVW4" s="466"/>
      <c r="DVX4" s="466"/>
      <c r="DVY4" s="466"/>
      <c r="DVZ4" s="466"/>
      <c r="DWA4" s="466"/>
      <c r="DWB4" s="466"/>
      <c r="DWC4" s="466"/>
      <c r="DWD4" s="466"/>
      <c r="DWE4" s="466"/>
      <c r="DWF4" s="466"/>
      <c r="DWG4" s="466"/>
      <c r="DWH4" s="466"/>
      <c r="DWI4" s="466"/>
      <c r="DWJ4" s="466"/>
      <c r="DWK4" s="466"/>
      <c r="DWL4" s="466"/>
      <c r="DWM4" s="466"/>
      <c r="DWN4" s="466"/>
      <c r="DWO4" s="466"/>
      <c r="DWP4" s="466"/>
      <c r="DWQ4" s="466"/>
      <c r="DWR4" s="466"/>
      <c r="DWS4" s="466"/>
      <c r="DWT4" s="466"/>
      <c r="DWU4" s="466"/>
      <c r="DWV4" s="466"/>
      <c r="DWW4" s="466"/>
      <c r="DWX4" s="466"/>
      <c r="DWY4" s="466"/>
      <c r="DWZ4" s="466"/>
      <c r="DXA4" s="466"/>
      <c r="DXB4" s="466"/>
      <c r="DXC4" s="466"/>
      <c r="DXD4" s="466"/>
      <c r="DXE4" s="466"/>
      <c r="DXF4" s="466"/>
      <c r="DXG4" s="466"/>
      <c r="DXH4" s="466"/>
      <c r="DXI4" s="466"/>
      <c r="DXJ4" s="466"/>
      <c r="DXK4" s="466"/>
      <c r="DXL4" s="466"/>
      <c r="DXM4" s="466"/>
      <c r="DXN4" s="466"/>
      <c r="DXO4" s="466"/>
      <c r="DXP4" s="466"/>
      <c r="DXQ4" s="466"/>
      <c r="DXR4" s="466"/>
      <c r="DXS4" s="466"/>
      <c r="DXT4" s="466"/>
      <c r="DXU4" s="466"/>
      <c r="DXV4" s="466"/>
      <c r="DXW4" s="466"/>
      <c r="DXX4" s="466"/>
      <c r="DXY4" s="466"/>
      <c r="DXZ4" s="466"/>
      <c r="DYA4" s="466"/>
      <c r="DYB4" s="466"/>
      <c r="DYC4" s="466"/>
      <c r="DYD4" s="466"/>
      <c r="DYE4" s="466"/>
      <c r="DYF4" s="466"/>
      <c r="DYG4" s="466"/>
      <c r="DYH4" s="466"/>
      <c r="DYI4" s="466"/>
      <c r="DYJ4" s="466"/>
      <c r="DYK4" s="466"/>
      <c r="DYL4" s="466"/>
      <c r="DYM4" s="466"/>
      <c r="DYN4" s="466"/>
      <c r="DYO4" s="466"/>
      <c r="DYP4" s="466"/>
      <c r="DYQ4" s="466"/>
      <c r="DYR4" s="466"/>
      <c r="DYS4" s="466"/>
      <c r="DYT4" s="466"/>
      <c r="DYU4" s="466"/>
      <c r="DYV4" s="466"/>
      <c r="DYW4" s="466"/>
      <c r="DYX4" s="466"/>
      <c r="DYY4" s="466"/>
      <c r="DYZ4" s="466"/>
      <c r="DZA4" s="466"/>
      <c r="DZB4" s="466"/>
      <c r="DZC4" s="466"/>
      <c r="DZD4" s="466"/>
      <c r="DZE4" s="466"/>
      <c r="DZF4" s="466"/>
      <c r="DZG4" s="466"/>
      <c r="DZH4" s="466"/>
      <c r="DZI4" s="466"/>
      <c r="DZJ4" s="466"/>
      <c r="DZK4" s="466"/>
      <c r="DZL4" s="466"/>
      <c r="DZM4" s="466"/>
      <c r="DZN4" s="466"/>
      <c r="DZO4" s="466"/>
      <c r="DZP4" s="466"/>
      <c r="DZQ4" s="466"/>
      <c r="DZR4" s="466"/>
      <c r="DZS4" s="466"/>
      <c r="DZT4" s="466"/>
      <c r="DZU4" s="466"/>
      <c r="DZV4" s="466"/>
      <c r="DZW4" s="466"/>
      <c r="DZX4" s="466"/>
      <c r="DZY4" s="466"/>
      <c r="DZZ4" s="466"/>
      <c r="EAA4" s="466"/>
      <c r="EAB4" s="466"/>
      <c r="EAC4" s="466"/>
      <c r="EAD4" s="466"/>
      <c r="EAE4" s="466"/>
      <c r="EAF4" s="466"/>
      <c r="EAG4" s="466"/>
      <c r="EAH4" s="466"/>
      <c r="EAI4" s="466"/>
      <c r="EAJ4" s="466"/>
      <c r="EAK4" s="466"/>
      <c r="EAL4" s="466"/>
      <c r="EAM4" s="466"/>
      <c r="EAN4" s="466"/>
      <c r="EAO4" s="466"/>
      <c r="EAP4" s="466"/>
      <c r="EAQ4" s="466"/>
      <c r="EAR4" s="466"/>
      <c r="EAS4" s="466"/>
      <c r="EAT4" s="466"/>
      <c r="EAU4" s="466"/>
      <c r="EAV4" s="466"/>
      <c r="EAW4" s="466"/>
      <c r="EAX4" s="466"/>
      <c r="EAY4" s="466"/>
      <c r="EAZ4" s="466"/>
      <c r="EBA4" s="466"/>
      <c r="EBB4" s="466"/>
      <c r="EBC4" s="466"/>
      <c r="EBD4" s="466"/>
      <c r="EBE4" s="466"/>
      <c r="EBF4" s="466"/>
      <c r="EBG4" s="466"/>
      <c r="EBH4" s="466"/>
      <c r="EBI4" s="466"/>
      <c r="EBJ4" s="466"/>
      <c r="EBK4" s="466"/>
      <c r="EBL4" s="466"/>
      <c r="EBM4" s="466"/>
      <c r="EBN4" s="466"/>
      <c r="EBO4" s="466"/>
      <c r="EBP4" s="466"/>
      <c r="EBQ4" s="466"/>
      <c r="EBR4" s="466"/>
      <c r="EBS4" s="466"/>
      <c r="EBT4" s="466"/>
      <c r="EBU4" s="466"/>
      <c r="EBV4" s="466"/>
      <c r="EBW4" s="466"/>
      <c r="EBX4" s="466"/>
      <c r="EBY4" s="466"/>
      <c r="EBZ4" s="466"/>
      <c r="ECA4" s="466"/>
      <c r="ECB4" s="466"/>
      <c r="ECC4" s="466"/>
      <c r="ECD4" s="466"/>
      <c r="ECE4" s="466"/>
      <c r="ECF4" s="466"/>
      <c r="ECG4" s="466"/>
      <c r="ECH4" s="466"/>
      <c r="ECI4" s="466"/>
      <c r="ECJ4" s="466"/>
      <c r="ECK4" s="466"/>
      <c r="ECL4" s="466"/>
      <c r="ECM4" s="466"/>
      <c r="ECN4" s="466"/>
      <c r="ECO4" s="466"/>
      <c r="ECP4" s="466"/>
      <c r="ECQ4" s="466"/>
      <c r="ECR4" s="466"/>
      <c r="ECS4" s="466"/>
      <c r="ECT4" s="466"/>
      <c r="ECU4" s="466"/>
      <c r="ECV4" s="466"/>
      <c r="ECW4" s="466"/>
      <c r="ECX4" s="466"/>
      <c r="ECY4" s="466"/>
      <c r="ECZ4" s="466"/>
      <c r="EDA4" s="466"/>
      <c r="EDB4" s="466"/>
      <c r="EDC4" s="466"/>
      <c r="EDD4" s="466"/>
      <c r="EDE4" s="466"/>
      <c r="EDF4" s="466"/>
      <c r="EDG4" s="466"/>
      <c r="EDH4" s="466"/>
      <c r="EDI4" s="466"/>
      <c r="EDJ4" s="466"/>
      <c r="EDK4" s="466"/>
      <c r="EDL4" s="466"/>
      <c r="EDM4" s="466"/>
      <c r="EDN4" s="466"/>
      <c r="EDO4" s="466"/>
      <c r="EDP4" s="466"/>
      <c r="EDQ4" s="466"/>
      <c r="EDR4" s="466"/>
      <c r="EDS4" s="466"/>
      <c r="EDT4" s="466"/>
      <c r="EDU4" s="466"/>
      <c r="EDV4" s="466"/>
      <c r="EDW4" s="466"/>
      <c r="EDX4" s="466"/>
      <c r="EDY4" s="466"/>
      <c r="EDZ4" s="466"/>
      <c r="EEA4" s="466"/>
      <c r="EEB4" s="466"/>
      <c r="EEC4" s="466"/>
      <c r="EED4" s="466"/>
      <c r="EEE4" s="466"/>
      <c r="EEF4" s="466"/>
      <c r="EEG4" s="466"/>
      <c r="EEH4" s="466"/>
      <c r="EEI4" s="466"/>
      <c r="EEJ4" s="466"/>
      <c r="EEK4" s="466"/>
      <c r="EEL4" s="466"/>
      <c r="EEM4" s="466"/>
      <c r="EEN4" s="466"/>
      <c r="EEO4" s="466"/>
      <c r="EEP4" s="466"/>
      <c r="EEQ4" s="466"/>
      <c r="EER4" s="466"/>
      <c r="EES4" s="466"/>
      <c r="EET4" s="466"/>
      <c r="EEU4" s="466"/>
      <c r="EEV4" s="466"/>
      <c r="EEW4" s="466"/>
      <c r="EEX4" s="466"/>
      <c r="EEY4" s="466"/>
      <c r="EEZ4" s="466"/>
      <c r="EFA4" s="466"/>
      <c r="EFB4" s="466"/>
      <c r="EFC4" s="466"/>
      <c r="EFD4" s="466"/>
      <c r="EFE4" s="466"/>
      <c r="EFF4" s="466"/>
      <c r="EFG4" s="466"/>
      <c r="EFH4" s="466"/>
      <c r="EFI4" s="466"/>
      <c r="EFJ4" s="466"/>
      <c r="EFK4" s="466"/>
      <c r="EFL4" s="466"/>
      <c r="EFM4" s="466"/>
      <c r="EFN4" s="466"/>
      <c r="EFO4" s="466"/>
      <c r="EFP4" s="466"/>
      <c r="EFQ4" s="466"/>
      <c r="EFR4" s="466"/>
      <c r="EFS4" s="466"/>
      <c r="EFT4" s="466"/>
      <c r="EFU4" s="466"/>
      <c r="EFV4" s="466"/>
      <c r="EFW4" s="466"/>
      <c r="EFX4" s="466"/>
      <c r="EFY4" s="466"/>
      <c r="EFZ4" s="466"/>
      <c r="EGA4" s="466"/>
      <c r="EGB4" s="466"/>
      <c r="EGC4" s="466"/>
      <c r="EGD4" s="466"/>
      <c r="EGE4" s="466"/>
      <c r="EGF4" s="466"/>
      <c r="EGG4" s="466"/>
      <c r="EGH4" s="466"/>
      <c r="EGI4" s="466"/>
      <c r="EGJ4" s="466"/>
      <c r="EGK4" s="466"/>
      <c r="EGL4" s="466"/>
      <c r="EGM4" s="466"/>
      <c r="EGN4" s="466"/>
      <c r="EGO4" s="466"/>
      <c r="EGP4" s="466"/>
      <c r="EGQ4" s="466"/>
      <c r="EGR4" s="466"/>
      <c r="EGS4" s="466"/>
      <c r="EGT4" s="466"/>
      <c r="EGU4" s="466"/>
      <c r="EGV4" s="466"/>
      <c r="EGW4" s="466"/>
      <c r="EGX4" s="466"/>
      <c r="EGY4" s="466"/>
      <c r="EGZ4" s="466"/>
      <c r="EHA4" s="466"/>
      <c r="EHB4" s="466"/>
      <c r="EHC4" s="466"/>
      <c r="EHD4" s="466"/>
      <c r="EHE4" s="466"/>
      <c r="EHF4" s="466"/>
      <c r="EHG4" s="466"/>
      <c r="EHH4" s="466"/>
      <c r="EHI4" s="466"/>
      <c r="EHJ4" s="466"/>
      <c r="EHK4" s="466"/>
      <c r="EHL4" s="466"/>
      <c r="EHM4" s="466"/>
      <c r="EHN4" s="466"/>
      <c r="EHO4" s="466"/>
      <c r="EHP4" s="466"/>
      <c r="EHQ4" s="466"/>
      <c r="EHR4" s="466"/>
      <c r="EHS4" s="466"/>
      <c r="EHT4" s="466"/>
      <c r="EHU4" s="466"/>
      <c r="EHV4" s="466"/>
      <c r="EHW4" s="466"/>
      <c r="EHX4" s="466"/>
      <c r="EHY4" s="466"/>
      <c r="EHZ4" s="466"/>
      <c r="EIA4" s="466"/>
      <c r="EIB4" s="466"/>
      <c r="EIC4" s="466"/>
      <c r="EID4" s="466"/>
      <c r="EIE4" s="466"/>
      <c r="EIF4" s="466"/>
      <c r="EIG4" s="466"/>
      <c r="EIH4" s="466"/>
      <c r="EII4" s="466"/>
      <c r="EIJ4" s="466"/>
      <c r="EIK4" s="466"/>
      <c r="EIL4" s="466"/>
      <c r="EIM4" s="466"/>
      <c r="EIN4" s="466"/>
      <c r="EIO4" s="466"/>
      <c r="EIP4" s="466"/>
      <c r="EIQ4" s="466"/>
      <c r="EIR4" s="466"/>
      <c r="EIS4" s="466"/>
      <c r="EIT4" s="466"/>
      <c r="EIU4" s="466"/>
      <c r="EIV4" s="466"/>
      <c r="EIW4" s="466"/>
      <c r="EIX4" s="466"/>
      <c r="EIY4" s="466"/>
      <c r="EIZ4" s="466"/>
      <c r="EJA4" s="466"/>
      <c r="EJB4" s="466"/>
      <c r="EJC4" s="466"/>
      <c r="EJD4" s="466"/>
      <c r="EJE4" s="466"/>
      <c r="EJF4" s="466"/>
      <c r="EJG4" s="466"/>
      <c r="EJH4" s="466"/>
      <c r="EJI4" s="466"/>
      <c r="EJJ4" s="466"/>
      <c r="EJK4" s="466"/>
      <c r="EJL4" s="466"/>
      <c r="EJM4" s="466"/>
      <c r="EJN4" s="466"/>
      <c r="EJO4" s="466"/>
      <c r="EJP4" s="466"/>
      <c r="EJQ4" s="466"/>
      <c r="EJR4" s="466"/>
      <c r="EJS4" s="466"/>
      <c r="EJT4" s="466"/>
      <c r="EJU4" s="466"/>
      <c r="EJV4" s="466"/>
      <c r="EJW4" s="466"/>
      <c r="EJX4" s="466"/>
      <c r="EJY4" s="466"/>
      <c r="EJZ4" s="466"/>
      <c r="EKA4" s="466"/>
      <c r="EKB4" s="466"/>
      <c r="EKC4" s="466"/>
      <c r="EKD4" s="466"/>
      <c r="EKE4" s="466"/>
      <c r="EKF4" s="466"/>
      <c r="EKG4" s="466"/>
      <c r="EKH4" s="466"/>
      <c r="EKI4" s="466"/>
      <c r="EKJ4" s="466"/>
      <c r="EKK4" s="466"/>
      <c r="EKL4" s="466"/>
      <c r="EKM4" s="466"/>
      <c r="EKN4" s="466"/>
      <c r="EKO4" s="466"/>
      <c r="EKP4" s="466"/>
      <c r="EKQ4" s="466"/>
      <c r="EKR4" s="466"/>
      <c r="EKS4" s="466"/>
      <c r="EKT4" s="466"/>
      <c r="EKU4" s="466"/>
      <c r="EKV4" s="466"/>
      <c r="EKW4" s="466"/>
      <c r="EKX4" s="466"/>
      <c r="EKY4" s="466"/>
      <c r="EKZ4" s="466"/>
      <c r="ELA4" s="466"/>
      <c r="ELB4" s="466"/>
      <c r="ELC4" s="466"/>
      <c r="ELD4" s="466"/>
      <c r="ELE4" s="466"/>
      <c r="ELF4" s="466"/>
      <c r="ELG4" s="466"/>
      <c r="ELH4" s="466"/>
      <c r="ELI4" s="466"/>
      <c r="ELJ4" s="466"/>
      <c r="ELK4" s="466"/>
      <c r="ELL4" s="466"/>
      <c r="ELM4" s="466"/>
      <c r="ELN4" s="466"/>
      <c r="ELO4" s="466"/>
      <c r="ELP4" s="466"/>
      <c r="ELQ4" s="466"/>
      <c r="ELR4" s="466"/>
      <c r="ELS4" s="466"/>
      <c r="ELT4" s="466"/>
      <c r="ELU4" s="466"/>
      <c r="ELV4" s="466"/>
      <c r="ELW4" s="466"/>
      <c r="ELX4" s="466"/>
      <c r="ELY4" s="466"/>
      <c r="ELZ4" s="466"/>
      <c r="EMA4" s="466"/>
      <c r="EMB4" s="466"/>
      <c r="EMC4" s="466"/>
      <c r="EMD4" s="466"/>
      <c r="EME4" s="466"/>
      <c r="EMF4" s="466"/>
      <c r="EMG4" s="466"/>
      <c r="EMH4" s="466"/>
      <c r="EMI4" s="466"/>
      <c r="EMJ4" s="466"/>
      <c r="EMK4" s="466"/>
      <c r="EML4" s="466"/>
      <c r="EMM4" s="466"/>
      <c r="EMN4" s="466"/>
      <c r="EMO4" s="466"/>
      <c r="EMP4" s="466"/>
      <c r="EMQ4" s="466"/>
      <c r="EMR4" s="466"/>
      <c r="EMS4" s="466"/>
      <c r="EMT4" s="466"/>
      <c r="EMU4" s="466"/>
      <c r="EMV4" s="466"/>
      <c r="EMW4" s="466"/>
      <c r="EMX4" s="466"/>
      <c r="EMY4" s="466"/>
      <c r="EMZ4" s="466"/>
      <c r="ENA4" s="466"/>
      <c r="ENB4" s="466"/>
      <c r="ENC4" s="466"/>
      <c r="END4" s="466"/>
      <c r="ENE4" s="466"/>
      <c r="ENF4" s="466"/>
      <c r="ENG4" s="466"/>
      <c r="ENH4" s="466"/>
      <c r="ENI4" s="466"/>
      <c r="ENJ4" s="466"/>
      <c r="ENK4" s="466"/>
      <c r="ENL4" s="466"/>
      <c r="ENM4" s="466"/>
      <c r="ENN4" s="466"/>
      <c r="ENO4" s="466"/>
      <c r="ENP4" s="466"/>
      <c r="ENQ4" s="466"/>
      <c r="ENR4" s="466"/>
      <c r="ENS4" s="466"/>
      <c r="ENT4" s="466"/>
      <c r="ENU4" s="466"/>
      <c r="ENV4" s="466"/>
      <c r="ENW4" s="466"/>
      <c r="ENX4" s="466"/>
      <c r="ENY4" s="466"/>
      <c r="ENZ4" s="466"/>
      <c r="EOA4" s="466"/>
      <c r="EOB4" s="466"/>
      <c r="EOC4" s="466"/>
      <c r="EOD4" s="466"/>
      <c r="EOE4" s="466"/>
      <c r="EOF4" s="466"/>
      <c r="EOG4" s="466"/>
      <c r="EOH4" s="466"/>
      <c r="EOI4" s="466"/>
      <c r="EOJ4" s="466"/>
      <c r="EOK4" s="466"/>
      <c r="EOL4" s="466"/>
      <c r="EOM4" s="466"/>
      <c r="EON4" s="466"/>
      <c r="EOO4" s="466"/>
      <c r="EOP4" s="466"/>
      <c r="EOQ4" s="466"/>
      <c r="EOR4" s="466"/>
      <c r="EOS4" s="466"/>
      <c r="EOT4" s="466"/>
      <c r="EOU4" s="466"/>
      <c r="EOV4" s="466"/>
      <c r="EOW4" s="466"/>
      <c r="EOX4" s="466"/>
      <c r="EOY4" s="466"/>
      <c r="EOZ4" s="466"/>
      <c r="EPA4" s="466"/>
      <c r="EPB4" s="466"/>
      <c r="EPC4" s="466"/>
      <c r="EPD4" s="466"/>
      <c r="EPE4" s="466"/>
      <c r="EPF4" s="466"/>
      <c r="EPG4" s="466"/>
      <c r="EPH4" s="466"/>
      <c r="EPI4" s="466"/>
      <c r="EPJ4" s="466"/>
      <c r="EPK4" s="466"/>
      <c r="EPL4" s="466"/>
      <c r="EPM4" s="466"/>
      <c r="EPN4" s="466"/>
      <c r="EPO4" s="466"/>
      <c r="EPP4" s="466"/>
      <c r="EPQ4" s="466"/>
      <c r="EPR4" s="466"/>
      <c r="EPS4" s="466"/>
      <c r="EPT4" s="466"/>
      <c r="EPU4" s="466"/>
      <c r="EPV4" s="466"/>
      <c r="EPW4" s="466"/>
      <c r="EPX4" s="466"/>
      <c r="EPY4" s="466"/>
      <c r="EPZ4" s="466"/>
      <c r="EQA4" s="466"/>
      <c r="EQB4" s="466"/>
      <c r="EQC4" s="466"/>
      <c r="EQD4" s="466"/>
      <c r="EQE4" s="466"/>
      <c r="EQF4" s="466"/>
      <c r="EQG4" s="466"/>
      <c r="EQH4" s="466"/>
      <c r="EQI4" s="466"/>
      <c r="EQJ4" s="466"/>
      <c r="EQK4" s="466"/>
      <c r="EQL4" s="466"/>
      <c r="EQM4" s="466"/>
      <c r="EQN4" s="466"/>
      <c r="EQO4" s="466"/>
      <c r="EQP4" s="466"/>
      <c r="EQQ4" s="466"/>
      <c r="EQR4" s="466"/>
      <c r="EQS4" s="466"/>
      <c r="EQT4" s="466"/>
      <c r="EQU4" s="466"/>
      <c r="EQV4" s="466"/>
      <c r="EQW4" s="466"/>
      <c r="EQX4" s="466"/>
      <c r="EQY4" s="466"/>
      <c r="EQZ4" s="466"/>
      <c r="ERA4" s="466"/>
      <c r="ERB4" s="466"/>
      <c r="ERC4" s="466"/>
      <c r="ERD4" s="466"/>
      <c r="ERE4" s="466"/>
      <c r="ERF4" s="466"/>
      <c r="ERG4" s="466"/>
      <c r="ERH4" s="466"/>
      <c r="ERI4" s="466"/>
      <c r="ERJ4" s="466"/>
      <c r="ERK4" s="466"/>
      <c r="ERL4" s="466"/>
      <c r="ERM4" s="466"/>
      <c r="ERN4" s="466"/>
      <c r="ERO4" s="466"/>
      <c r="ERP4" s="466"/>
      <c r="ERQ4" s="466"/>
      <c r="ERR4" s="466"/>
      <c r="ERS4" s="466"/>
      <c r="ERT4" s="466"/>
      <c r="ERU4" s="466"/>
      <c r="ERV4" s="466"/>
      <c r="ERW4" s="466"/>
      <c r="ERX4" s="466"/>
      <c r="ERY4" s="466"/>
      <c r="ERZ4" s="466"/>
      <c r="ESA4" s="466"/>
      <c r="ESB4" s="466"/>
      <c r="ESC4" s="466"/>
      <c r="ESD4" s="466"/>
      <c r="ESE4" s="466"/>
      <c r="ESF4" s="466"/>
      <c r="ESG4" s="466"/>
      <c r="ESH4" s="466"/>
      <c r="ESI4" s="466"/>
      <c r="ESJ4" s="466"/>
      <c r="ESK4" s="466"/>
      <c r="ESL4" s="466"/>
      <c r="ESM4" s="466"/>
      <c r="ESN4" s="466"/>
      <c r="ESO4" s="466"/>
      <c r="ESP4" s="466"/>
      <c r="ESQ4" s="466"/>
      <c r="ESR4" s="466"/>
      <c r="ESS4" s="466"/>
      <c r="EST4" s="466"/>
      <c r="ESU4" s="466"/>
      <c r="ESV4" s="466"/>
      <c r="ESW4" s="466"/>
      <c r="ESX4" s="466"/>
      <c r="ESY4" s="466"/>
      <c r="ESZ4" s="466"/>
      <c r="ETA4" s="466"/>
      <c r="ETB4" s="466"/>
      <c r="ETC4" s="466"/>
      <c r="ETD4" s="466"/>
      <c r="ETE4" s="466"/>
      <c r="ETF4" s="466"/>
      <c r="ETG4" s="466"/>
      <c r="ETH4" s="466"/>
      <c r="ETI4" s="466"/>
      <c r="ETJ4" s="466"/>
      <c r="ETK4" s="466"/>
      <c r="ETL4" s="466"/>
      <c r="ETM4" s="466"/>
      <c r="ETN4" s="466"/>
      <c r="ETO4" s="466"/>
      <c r="ETP4" s="466"/>
      <c r="ETQ4" s="466"/>
      <c r="ETR4" s="466"/>
      <c r="ETS4" s="466"/>
      <c r="ETT4" s="466"/>
      <c r="ETU4" s="466"/>
      <c r="ETV4" s="466"/>
      <c r="ETW4" s="466"/>
      <c r="ETX4" s="466"/>
      <c r="ETY4" s="466"/>
      <c r="ETZ4" s="466"/>
      <c r="EUA4" s="466"/>
      <c r="EUB4" s="466"/>
      <c r="EUC4" s="466"/>
      <c r="EUD4" s="466"/>
      <c r="EUE4" s="466"/>
      <c r="EUF4" s="466"/>
      <c r="EUG4" s="466"/>
      <c r="EUH4" s="466"/>
      <c r="EUI4" s="466"/>
      <c r="EUJ4" s="466"/>
      <c r="EUK4" s="466"/>
      <c r="EUL4" s="466"/>
      <c r="EUM4" s="466"/>
      <c r="EUN4" s="466"/>
      <c r="EUO4" s="466"/>
      <c r="EUP4" s="466"/>
      <c r="EUQ4" s="466"/>
      <c r="EUR4" s="466"/>
      <c r="EUS4" s="466"/>
      <c r="EUT4" s="466"/>
      <c r="EUU4" s="466"/>
      <c r="EUV4" s="466"/>
      <c r="EUW4" s="466"/>
      <c r="EUX4" s="466"/>
      <c r="EUY4" s="466"/>
      <c r="EUZ4" s="466"/>
      <c r="EVA4" s="466"/>
      <c r="EVB4" s="466"/>
      <c r="EVC4" s="466"/>
      <c r="EVD4" s="466"/>
      <c r="EVE4" s="466"/>
      <c r="EVF4" s="466"/>
      <c r="EVG4" s="466"/>
      <c r="EVH4" s="466"/>
      <c r="EVI4" s="466"/>
      <c r="EVJ4" s="466"/>
      <c r="EVK4" s="466"/>
      <c r="EVL4" s="466"/>
      <c r="EVM4" s="466"/>
      <c r="EVN4" s="466"/>
      <c r="EVO4" s="466"/>
      <c r="EVP4" s="466"/>
      <c r="EVQ4" s="466"/>
      <c r="EVR4" s="466"/>
      <c r="EVS4" s="466"/>
      <c r="EVT4" s="466"/>
      <c r="EVU4" s="466"/>
      <c r="EVV4" s="466"/>
      <c r="EVW4" s="466"/>
      <c r="EVX4" s="466"/>
      <c r="EVY4" s="466"/>
      <c r="EVZ4" s="466"/>
      <c r="EWA4" s="466"/>
      <c r="EWB4" s="466"/>
      <c r="EWC4" s="466"/>
      <c r="EWD4" s="466"/>
      <c r="EWE4" s="466"/>
      <c r="EWF4" s="466"/>
      <c r="EWG4" s="466"/>
      <c r="EWH4" s="466"/>
      <c r="EWI4" s="466"/>
      <c r="EWJ4" s="466"/>
      <c r="EWK4" s="466"/>
      <c r="EWL4" s="466"/>
      <c r="EWM4" s="466"/>
      <c r="EWN4" s="466"/>
      <c r="EWO4" s="466"/>
      <c r="EWP4" s="466"/>
      <c r="EWQ4" s="466"/>
      <c r="EWR4" s="466"/>
      <c r="EWS4" s="466"/>
      <c r="EWT4" s="466"/>
      <c r="EWU4" s="466"/>
      <c r="EWV4" s="466"/>
      <c r="EWW4" s="466"/>
      <c r="EWX4" s="466"/>
      <c r="EWY4" s="466"/>
      <c r="EWZ4" s="466"/>
      <c r="EXA4" s="466"/>
      <c r="EXB4" s="466"/>
      <c r="EXC4" s="466"/>
      <c r="EXD4" s="466"/>
      <c r="EXE4" s="466"/>
      <c r="EXF4" s="466"/>
      <c r="EXG4" s="466"/>
      <c r="EXH4" s="466"/>
      <c r="EXI4" s="466"/>
      <c r="EXJ4" s="466"/>
      <c r="EXK4" s="466"/>
      <c r="EXL4" s="466"/>
      <c r="EXM4" s="466"/>
      <c r="EXN4" s="466"/>
      <c r="EXO4" s="466"/>
      <c r="EXP4" s="466"/>
      <c r="EXQ4" s="466"/>
      <c r="EXR4" s="466"/>
      <c r="EXS4" s="466"/>
      <c r="EXT4" s="466"/>
      <c r="EXU4" s="466"/>
      <c r="EXV4" s="466"/>
      <c r="EXW4" s="466"/>
      <c r="EXX4" s="466"/>
      <c r="EXY4" s="466"/>
      <c r="EXZ4" s="466"/>
      <c r="EYA4" s="466"/>
      <c r="EYB4" s="466"/>
      <c r="EYC4" s="466"/>
      <c r="EYD4" s="466"/>
      <c r="EYE4" s="466"/>
      <c r="EYF4" s="466"/>
      <c r="EYG4" s="466"/>
      <c r="EYH4" s="466"/>
      <c r="EYI4" s="466"/>
      <c r="EYJ4" s="466"/>
      <c r="EYK4" s="466"/>
      <c r="EYL4" s="466"/>
      <c r="EYM4" s="466"/>
      <c r="EYN4" s="466"/>
      <c r="EYO4" s="466"/>
      <c r="EYP4" s="466"/>
      <c r="EYQ4" s="466"/>
      <c r="EYR4" s="466"/>
      <c r="EYS4" s="466"/>
      <c r="EYT4" s="466"/>
      <c r="EYU4" s="466"/>
      <c r="EYV4" s="466"/>
      <c r="EYW4" s="466"/>
      <c r="EYX4" s="466"/>
      <c r="EYY4" s="466"/>
      <c r="EYZ4" s="466"/>
      <c r="EZA4" s="466"/>
      <c r="EZB4" s="466"/>
      <c r="EZC4" s="466"/>
      <c r="EZD4" s="466"/>
      <c r="EZE4" s="466"/>
      <c r="EZF4" s="466"/>
      <c r="EZG4" s="466"/>
      <c r="EZH4" s="466"/>
      <c r="EZI4" s="466"/>
      <c r="EZJ4" s="466"/>
      <c r="EZK4" s="466"/>
      <c r="EZL4" s="466"/>
      <c r="EZM4" s="466"/>
      <c r="EZN4" s="466"/>
      <c r="EZO4" s="466"/>
      <c r="EZP4" s="466"/>
      <c r="EZQ4" s="466"/>
      <c r="EZR4" s="466"/>
      <c r="EZS4" s="466"/>
      <c r="EZT4" s="466"/>
      <c r="EZU4" s="466"/>
      <c r="EZV4" s="466"/>
      <c r="EZW4" s="466"/>
      <c r="EZX4" s="466"/>
      <c r="EZY4" s="466"/>
      <c r="EZZ4" s="466"/>
      <c r="FAA4" s="466"/>
      <c r="FAB4" s="466"/>
      <c r="FAC4" s="466"/>
      <c r="FAD4" s="466"/>
      <c r="FAE4" s="466"/>
      <c r="FAF4" s="466"/>
      <c r="FAG4" s="466"/>
      <c r="FAH4" s="466"/>
      <c r="FAI4" s="466"/>
      <c r="FAJ4" s="466"/>
      <c r="FAK4" s="466"/>
      <c r="FAL4" s="466"/>
      <c r="FAM4" s="466"/>
      <c r="FAN4" s="466"/>
      <c r="FAO4" s="466"/>
      <c r="FAP4" s="466"/>
      <c r="FAQ4" s="466"/>
      <c r="FAR4" s="466"/>
      <c r="FAS4" s="466"/>
      <c r="FAT4" s="466"/>
      <c r="FAU4" s="466"/>
      <c r="FAV4" s="466"/>
      <c r="FAW4" s="466"/>
      <c r="FAX4" s="466"/>
      <c r="FAY4" s="466"/>
      <c r="FAZ4" s="466"/>
      <c r="FBA4" s="466"/>
      <c r="FBB4" s="466"/>
      <c r="FBC4" s="466"/>
      <c r="FBD4" s="466"/>
      <c r="FBE4" s="466"/>
      <c r="FBF4" s="466"/>
      <c r="FBG4" s="466"/>
      <c r="FBH4" s="466"/>
      <c r="FBI4" s="466"/>
      <c r="FBJ4" s="466"/>
      <c r="FBK4" s="466"/>
      <c r="FBL4" s="466"/>
      <c r="FBM4" s="466"/>
      <c r="FBN4" s="466"/>
      <c r="FBO4" s="466"/>
      <c r="FBP4" s="466"/>
      <c r="FBQ4" s="466"/>
      <c r="FBR4" s="466"/>
      <c r="FBS4" s="466"/>
      <c r="FBT4" s="466"/>
      <c r="FBU4" s="466"/>
      <c r="FBV4" s="466"/>
      <c r="FBW4" s="466"/>
      <c r="FBX4" s="466"/>
      <c r="FBY4" s="466"/>
      <c r="FBZ4" s="466"/>
      <c r="FCA4" s="466"/>
      <c r="FCB4" s="466"/>
      <c r="FCC4" s="466"/>
      <c r="FCD4" s="466"/>
      <c r="FCE4" s="466"/>
      <c r="FCF4" s="466"/>
      <c r="FCG4" s="466"/>
      <c r="FCH4" s="466"/>
      <c r="FCI4" s="466"/>
      <c r="FCJ4" s="466"/>
      <c r="FCK4" s="466"/>
      <c r="FCL4" s="466"/>
      <c r="FCM4" s="466"/>
      <c r="FCN4" s="466"/>
      <c r="FCO4" s="466"/>
      <c r="FCP4" s="466"/>
      <c r="FCQ4" s="466"/>
      <c r="FCR4" s="466"/>
      <c r="FCS4" s="466"/>
      <c r="FCT4" s="466"/>
      <c r="FCU4" s="466"/>
      <c r="FCV4" s="466"/>
      <c r="FCW4" s="466"/>
      <c r="FCX4" s="466"/>
      <c r="FCY4" s="466"/>
      <c r="FCZ4" s="466"/>
      <c r="FDA4" s="466"/>
      <c r="FDB4" s="466"/>
      <c r="FDC4" s="466"/>
      <c r="FDD4" s="466"/>
      <c r="FDE4" s="466"/>
      <c r="FDF4" s="466"/>
      <c r="FDG4" s="466"/>
      <c r="FDH4" s="466"/>
      <c r="FDI4" s="466"/>
      <c r="FDJ4" s="466"/>
      <c r="FDK4" s="466"/>
      <c r="FDL4" s="466"/>
      <c r="FDM4" s="466"/>
      <c r="FDN4" s="466"/>
      <c r="FDO4" s="466"/>
      <c r="FDP4" s="466"/>
      <c r="FDQ4" s="466"/>
      <c r="FDR4" s="466"/>
      <c r="FDS4" s="466"/>
      <c r="FDT4" s="466"/>
      <c r="FDU4" s="466"/>
      <c r="FDV4" s="466"/>
      <c r="FDW4" s="466"/>
      <c r="FDX4" s="466"/>
      <c r="FDY4" s="466"/>
      <c r="FDZ4" s="466"/>
      <c r="FEA4" s="466"/>
      <c r="FEB4" s="466"/>
      <c r="FEC4" s="466"/>
      <c r="FED4" s="466"/>
      <c r="FEE4" s="466"/>
      <c r="FEF4" s="466"/>
      <c r="FEG4" s="466"/>
      <c r="FEH4" s="466"/>
      <c r="FEI4" s="466"/>
      <c r="FEJ4" s="466"/>
      <c r="FEK4" s="466"/>
      <c r="FEL4" s="466"/>
      <c r="FEM4" s="466"/>
      <c r="FEN4" s="466"/>
      <c r="FEO4" s="466"/>
      <c r="FEP4" s="466"/>
      <c r="FEQ4" s="466"/>
      <c r="FER4" s="466"/>
      <c r="FES4" s="466"/>
      <c r="FET4" s="466"/>
      <c r="FEU4" s="466"/>
      <c r="FEV4" s="466"/>
      <c r="FEW4" s="466"/>
      <c r="FEX4" s="466"/>
      <c r="FEY4" s="466"/>
      <c r="FEZ4" s="466"/>
      <c r="FFA4" s="466"/>
      <c r="FFB4" s="466"/>
      <c r="FFC4" s="466"/>
      <c r="FFD4" s="466"/>
      <c r="FFE4" s="466"/>
      <c r="FFF4" s="466"/>
      <c r="FFG4" s="466"/>
      <c r="FFH4" s="466"/>
      <c r="FFI4" s="466"/>
      <c r="FFJ4" s="466"/>
      <c r="FFK4" s="466"/>
      <c r="FFL4" s="466"/>
      <c r="FFM4" s="466"/>
      <c r="FFN4" s="466"/>
      <c r="FFO4" s="466"/>
      <c r="FFP4" s="466"/>
      <c r="FFQ4" s="466"/>
      <c r="FFR4" s="466"/>
      <c r="FFS4" s="466"/>
      <c r="FFT4" s="466"/>
      <c r="FFU4" s="466"/>
      <c r="FFV4" s="466"/>
      <c r="FFW4" s="466"/>
      <c r="FFX4" s="466"/>
      <c r="FFY4" s="466"/>
      <c r="FFZ4" s="466"/>
      <c r="FGA4" s="466"/>
      <c r="FGB4" s="466"/>
      <c r="FGC4" s="466"/>
      <c r="FGD4" s="466"/>
      <c r="FGE4" s="466"/>
      <c r="FGF4" s="466"/>
      <c r="FGG4" s="466"/>
      <c r="FGH4" s="466"/>
      <c r="FGI4" s="466"/>
      <c r="FGJ4" s="466"/>
      <c r="FGK4" s="466"/>
      <c r="FGL4" s="466"/>
      <c r="FGM4" s="466"/>
      <c r="FGN4" s="466"/>
      <c r="FGO4" s="466"/>
      <c r="FGP4" s="466"/>
      <c r="FGQ4" s="466"/>
      <c r="FGR4" s="466"/>
      <c r="FGS4" s="466"/>
      <c r="FGT4" s="466"/>
      <c r="FGU4" s="466"/>
      <c r="FGV4" s="466"/>
      <c r="FGW4" s="466"/>
      <c r="FGX4" s="466"/>
      <c r="FGY4" s="466"/>
      <c r="FGZ4" s="466"/>
      <c r="FHA4" s="466"/>
      <c r="FHB4" s="466"/>
      <c r="FHC4" s="466"/>
      <c r="FHD4" s="466"/>
      <c r="FHE4" s="466"/>
      <c r="FHF4" s="466"/>
      <c r="FHG4" s="466"/>
      <c r="FHH4" s="466"/>
      <c r="FHI4" s="466"/>
      <c r="FHJ4" s="466"/>
      <c r="FHK4" s="466"/>
      <c r="FHL4" s="466"/>
      <c r="FHM4" s="466"/>
      <c r="FHN4" s="466"/>
      <c r="FHO4" s="466"/>
      <c r="FHP4" s="466"/>
      <c r="FHQ4" s="466"/>
      <c r="FHR4" s="466"/>
      <c r="FHS4" s="466"/>
      <c r="FHT4" s="466"/>
      <c r="FHU4" s="466"/>
      <c r="FHV4" s="466"/>
      <c r="FHW4" s="466"/>
      <c r="FHX4" s="466"/>
      <c r="FHY4" s="466"/>
      <c r="FHZ4" s="466"/>
      <c r="FIA4" s="466"/>
      <c r="FIB4" s="466"/>
      <c r="FIC4" s="466"/>
      <c r="FID4" s="466"/>
      <c r="FIE4" s="466"/>
      <c r="FIF4" s="466"/>
      <c r="FIG4" s="466"/>
      <c r="FIH4" s="466"/>
      <c r="FII4" s="466"/>
      <c r="FIJ4" s="466"/>
      <c r="FIK4" s="466"/>
      <c r="FIL4" s="466"/>
      <c r="FIM4" s="466"/>
      <c r="FIN4" s="466"/>
      <c r="FIO4" s="466"/>
      <c r="FIP4" s="466"/>
      <c r="FIQ4" s="466"/>
      <c r="FIR4" s="466"/>
      <c r="FIS4" s="466"/>
      <c r="FIT4" s="466"/>
      <c r="FIU4" s="466"/>
      <c r="FIV4" s="466"/>
      <c r="FIW4" s="466"/>
      <c r="FIX4" s="466"/>
      <c r="FIY4" s="466"/>
      <c r="FIZ4" s="466"/>
      <c r="FJA4" s="466"/>
      <c r="FJB4" s="466"/>
      <c r="FJC4" s="466"/>
      <c r="FJD4" s="466"/>
      <c r="FJE4" s="466"/>
      <c r="FJF4" s="466"/>
      <c r="FJG4" s="466"/>
      <c r="FJH4" s="466"/>
      <c r="FJI4" s="466"/>
      <c r="FJJ4" s="466"/>
      <c r="FJK4" s="466"/>
      <c r="FJL4" s="466"/>
      <c r="FJM4" s="466"/>
      <c r="FJN4" s="466"/>
      <c r="FJO4" s="466"/>
      <c r="FJP4" s="466"/>
      <c r="FJQ4" s="466"/>
      <c r="FJR4" s="466"/>
      <c r="FJS4" s="466"/>
      <c r="FJT4" s="466"/>
      <c r="FJU4" s="466"/>
      <c r="FJV4" s="466"/>
      <c r="FJW4" s="466"/>
      <c r="FJX4" s="466"/>
      <c r="FJY4" s="466"/>
      <c r="FJZ4" s="466"/>
      <c r="FKA4" s="466"/>
      <c r="FKB4" s="466"/>
      <c r="FKC4" s="466"/>
      <c r="FKD4" s="466"/>
      <c r="FKE4" s="466"/>
      <c r="FKF4" s="466"/>
      <c r="FKG4" s="466"/>
      <c r="FKH4" s="466"/>
      <c r="FKI4" s="466"/>
      <c r="FKJ4" s="466"/>
      <c r="FKK4" s="466"/>
      <c r="FKL4" s="466"/>
      <c r="FKM4" s="466"/>
      <c r="FKN4" s="466"/>
      <c r="FKO4" s="466"/>
      <c r="FKP4" s="466"/>
      <c r="FKQ4" s="466"/>
      <c r="FKR4" s="466"/>
      <c r="FKS4" s="466"/>
      <c r="FKT4" s="466"/>
      <c r="FKU4" s="466"/>
      <c r="FKV4" s="466"/>
      <c r="FKW4" s="466"/>
      <c r="FKX4" s="466"/>
      <c r="FKY4" s="466"/>
      <c r="FKZ4" s="466"/>
      <c r="FLA4" s="466"/>
      <c r="FLB4" s="466"/>
      <c r="FLC4" s="466"/>
      <c r="FLD4" s="466"/>
      <c r="FLE4" s="466"/>
      <c r="FLF4" s="466"/>
      <c r="FLG4" s="466"/>
      <c r="FLH4" s="466"/>
      <c r="FLI4" s="466"/>
      <c r="FLJ4" s="466"/>
      <c r="FLK4" s="466"/>
      <c r="FLL4" s="466"/>
      <c r="FLM4" s="466"/>
      <c r="FLN4" s="466"/>
      <c r="FLO4" s="466"/>
      <c r="FLP4" s="466"/>
      <c r="FLQ4" s="466"/>
      <c r="FLR4" s="466"/>
      <c r="FLS4" s="466"/>
      <c r="FLT4" s="466"/>
      <c r="FLU4" s="466"/>
      <c r="FLV4" s="466"/>
      <c r="FLW4" s="466"/>
      <c r="FLX4" s="466"/>
      <c r="FLY4" s="466"/>
      <c r="FLZ4" s="466"/>
      <c r="FMA4" s="466"/>
      <c r="FMB4" s="466"/>
      <c r="FMC4" s="466"/>
      <c r="FMD4" s="466"/>
      <c r="FME4" s="466"/>
      <c r="FMF4" s="466"/>
      <c r="FMG4" s="466"/>
      <c r="FMH4" s="466"/>
      <c r="FMI4" s="466"/>
      <c r="FMJ4" s="466"/>
      <c r="FMK4" s="466"/>
      <c r="FML4" s="466"/>
      <c r="FMM4" s="466"/>
      <c r="FMN4" s="466"/>
      <c r="FMO4" s="466"/>
      <c r="FMP4" s="466"/>
      <c r="FMQ4" s="466"/>
      <c r="FMR4" s="466"/>
      <c r="FMS4" s="466"/>
      <c r="FMT4" s="466"/>
      <c r="FMU4" s="466"/>
      <c r="FMV4" s="466"/>
      <c r="FMW4" s="466"/>
      <c r="FMX4" s="466"/>
      <c r="FMY4" s="466"/>
      <c r="FMZ4" s="466"/>
      <c r="FNA4" s="466"/>
      <c r="FNB4" s="466"/>
      <c r="FNC4" s="466"/>
      <c r="FND4" s="466"/>
      <c r="FNE4" s="466"/>
      <c r="FNF4" s="466"/>
      <c r="FNG4" s="466"/>
      <c r="FNH4" s="466"/>
      <c r="FNI4" s="466"/>
      <c r="FNJ4" s="466"/>
      <c r="FNK4" s="466"/>
      <c r="FNL4" s="466"/>
      <c r="FNM4" s="466"/>
      <c r="FNN4" s="466"/>
      <c r="FNO4" s="466"/>
      <c r="FNP4" s="466"/>
      <c r="FNQ4" s="466"/>
      <c r="FNR4" s="466"/>
      <c r="FNS4" s="466"/>
      <c r="FNT4" s="466"/>
      <c r="FNU4" s="466"/>
      <c r="FNV4" s="466"/>
      <c r="FNW4" s="466"/>
      <c r="FNX4" s="466"/>
      <c r="FNY4" s="466"/>
      <c r="FNZ4" s="466"/>
      <c r="FOA4" s="466"/>
      <c r="FOB4" s="466"/>
      <c r="FOC4" s="466"/>
      <c r="FOD4" s="466"/>
      <c r="FOE4" s="466"/>
      <c r="FOF4" s="466"/>
      <c r="FOG4" s="466"/>
      <c r="FOH4" s="466"/>
      <c r="FOI4" s="466"/>
      <c r="FOJ4" s="466"/>
      <c r="FOK4" s="466"/>
      <c r="FOL4" s="466"/>
      <c r="FOM4" s="466"/>
      <c r="FON4" s="466"/>
      <c r="FOO4" s="466"/>
      <c r="FOP4" s="466"/>
      <c r="FOQ4" s="466"/>
      <c r="FOR4" s="466"/>
      <c r="FOS4" s="466"/>
      <c r="FOT4" s="466"/>
      <c r="FOU4" s="466"/>
      <c r="FOV4" s="466"/>
      <c r="FOW4" s="466"/>
      <c r="FOX4" s="466"/>
      <c r="FOY4" s="466"/>
      <c r="FOZ4" s="466"/>
      <c r="FPA4" s="466"/>
      <c r="FPB4" s="466"/>
      <c r="FPC4" s="466"/>
      <c r="FPD4" s="466"/>
      <c r="FPE4" s="466"/>
      <c r="FPF4" s="466"/>
      <c r="FPG4" s="466"/>
      <c r="FPH4" s="466"/>
      <c r="FPI4" s="466"/>
      <c r="FPJ4" s="466"/>
      <c r="FPK4" s="466"/>
      <c r="FPL4" s="466"/>
      <c r="FPM4" s="466"/>
      <c r="FPN4" s="466"/>
      <c r="FPO4" s="466"/>
      <c r="FPP4" s="466"/>
      <c r="FPQ4" s="466"/>
      <c r="FPR4" s="466"/>
      <c r="FPS4" s="466"/>
      <c r="FPT4" s="466"/>
      <c r="FPU4" s="466"/>
      <c r="FPV4" s="466"/>
      <c r="FPW4" s="466"/>
      <c r="FPX4" s="466"/>
      <c r="FPY4" s="466"/>
      <c r="FPZ4" s="466"/>
      <c r="FQA4" s="466"/>
      <c r="FQB4" s="466"/>
      <c r="FQC4" s="466"/>
      <c r="FQD4" s="466"/>
      <c r="FQE4" s="466"/>
      <c r="FQF4" s="466"/>
      <c r="FQG4" s="466"/>
      <c r="FQH4" s="466"/>
      <c r="FQI4" s="466"/>
      <c r="FQJ4" s="466"/>
      <c r="FQK4" s="466"/>
      <c r="FQL4" s="466"/>
      <c r="FQM4" s="466"/>
      <c r="FQN4" s="466"/>
      <c r="FQO4" s="466"/>
      <c r="FQP4" s="466"/>
      <c r="FQQ4" s="466"/>
      <c r="FQR4" s="466"/>
      <c r="FQS4" s="466"/>
      <c r="FQT4" s="466"/>
      <c r="FQU4" s="466"/>
      <c r="FQV4" s="466"/>
      <c r="FQW4" s="466"/>
      <c r="FQX4" s="466"/>
      <c r="FQY4" s="466"/>
      <c r="FQZ4" s="466"/>
      <c r="FRA4" s="466"/>
      <c r="FRB4" s="466"/>
      <c r="FRC4" s="466"/>
      <c r="FRD4" s="466"/>
      <c r="FRE4" s="466"/>
      <c r="FRF4" s="466"/>
      <c r="FRG4" s="466"/>
      <c r="FRH4" s="466"/>
      <c r="FRI4" s="466"/>
      <c r="FRJ4" s="466"/>
      <c r="FRK4" s="466"/>
      <c r="FRL4" s="466"/>
      <c r="FRM4" s="466"/>
      <c r="FRN4" s="466"/>
      <c r="FRO4" s="466"/>
      <c r="FRP4" s="466"/>
      <c r="FRQ4" s="466"/>
      <c r="FRR4" s="466"/>
      <c r="FRS4" s="466"/>
      <c r="FRT4" s="466"/>
      <c r="FRU4" s="466"/>
      <c r="FRV4" s="466"/>
      <c r="FRW4" s="466"/>
      <c r="FRX4" s="466"/>
      <c r="FRY4" s="466"/>
      <c r="FRZ4" s="466"/>
      <c r="FSA4" s="466"/>
      <c r="FSB4" s="466"/>
      <c r="FSC4" s="466"/>
      <c r="FSD4" s="466"/>
      <c r="FSE4" s="466"/>
      <c r="FSF4" s="466"/>
      <c r="FSG4" s="466"/>
      <c r="FSH4" s="466"/>
      <c r="FSI4" s="466"/>
      <c r="FSJ4" s="466"/>
      <c r="FSK4" s="466"/>
      <c r="FSL4" s="466"/>
      <c r="FSM4" s="466"/>
      <c r="FSN4" s="466"/>
      <c r="FSO4" s="466"/>
      <c r="FSP4" s="466"/>
      <c r="FSQ4" s="466"/>
      <c r="FSR4" s="466"/>
      <c r="FSS4" s="466"/>
      <c r="FST4" s="466"/>
      <c r="FSU4" s="466"/>
      <c r="FSV4" s="466"/>
      <c r="FSW4" s="466"/>
      <c r="FSX4" s="466"/>
      <c r="FSY4" s="466"/>
      <c r="FSZ4" s="466"/>
      <c r="FTA4" s="466"/>
      <c r="FTB4" s="466"/>
      <c r="FTC4" s="466"/>
      <c r="FTD4" s="466"/>
      <c r="FTE4" s="466"/>
      <c r="FTF4" s="466"/>
      <c r="FTG4" s="466"/>
      <c r="FTH4" s="466"/>
      <c r="FTI4" s="466"/>
      <c r="FTJ4" s="466"/>
      <c r="FTK4" s="466"/>
      <c r="FTL4" s="466"/>
      <c r="FTM4" s="466"/>
      <c r="FTN4" s="466"/>
      <c r="FTO4" s="466"/>
      <c r="FTP4" s="466"/>
      <c r="FTQ4" s="466"/>
      <c r="FTR4" s="466"/>
      <c r="FTS4" s="466"/>
      <c r="FTT4" s="466"/>
      <c r="FTU4" s="466"/>
      <c r="FTV4" s="466"/>
      <c r="FTW4" s="466"/>
      <c r="FTX4" s="466"/>
      <c r="FTY4" s="466"/>
      <c r="FTZ4" s="466"/>
      <c r="FUA4" s="466"/>
      <c r="FUB4" s="466"/>
      <c r="FUC4" s="466"/>
      <c r="FUD4" s="466"/>
      <c r="FUE4" s="466"/>
      <c r="FUF4" s="466"/>
      <c r="FUG4" s="466"/>
      <c r="FUH4" s="466"/>
      <c r="FUI4" s="466"/>
      <c r="FUJ4" s="466"/>
      <c r="FUK4" s="466"/>
      <c r="FUL4" s="466"/>
      <c r="FUM4" s="466"/>
      <c r="FUN4" s="466"/>
      <c r="FUO4" s="466"/>
      <c r="FUP4" s="466"/>
      <c r="FUQ4" s="466"/>
      <c r="FUR4" s="466"/>
      <c r="FUS4" s="466"/>
      <c r="FUT4" s="466"/>
      <c r="FUU4" s="466"/>
      <c r="FUV4" s="466"/>
      <c r="FUW4" s="466"/>
      <c r="FUX4" s="466"/>
      <c r="FUY4" s="466"/>
      <c r="FUZ4" s="466"/>
      <c r="FVA4" s="466"/>
      <c r="FVB4" s="466"/>
      <c r="FVC4" s="466"/>
      <c r="FVD4" s="466"/>
      <c r="FVE4" s="466"/>
      <c r="FVF4" s="466"/>
      <c r="FVG4" s="466"/>
      <c r="FVH4" s="466"/>
      <c r="FVI4" s="466"/>
      <c r="FVJ4" s="466"/>
      <c r="FVK4" s="466"/>
      <c r="FVL4" s="466"/>
      <c r="FVM4" s="466"/>
      <c r="FVN4" s="466"/>
      <c r="FVO4" s="466"/>
      <c r="FVP4" s="466"/>
      <c r="FVQ4" s="466"/>
      <c r="FVR4" s="466"/>
      <c r="FVS4" s="466"/>
      <c r="FVT4" s="466"/>
      <c r="FVU4" s="466"/>
      <c r="FVV4" s="466"/>
      <c r="FVW4" s="466"/>
      <c r="FVX4" s="466"/>
      <c r="FVY4" s="466"/>
      <c r="FVZ4" s="466"/>
      <c r="FWA4" s="466"/>
      <c r="FWB4" s="466"/>
      <c r="FWC4" s="466"/>
      <c r="FWD4" s="466"/>
      <c r="FWE4" s="466"/>
      <c r="FWF4" s="466"/>
      <c r="FWG4" s="466"/>
      <c r="FWH4" s="466"/>
      <c r="FWI4" s="466"/>
      <c r="FWJ4" s="466"/>
      <c r="FWK4" s="466"/>
      <c r="FWL4" s="466"/>
      <c r="FWM4" s="466"/>
      <c r="FWN4" s="466"/>
      <c r="FWO4" s="466"/>
      <c r="FWP4" s="466"/>
      <c r="FWQ4" s="466"/>
      <c r="FWR4" s="466"/>
      <c r="FWS4" s="466"/>
      <c r="FWT4" s="466"/>
      <c r="FWU4" s="466"/>
      <c r="FWV4" s="466"/>
      <c r="FWW4" s="466"/>
      <c r="FWX4" s="466"/>
      <c r="FWY4" s="466"/>
      <c r="FWZ4" s="466"/>
      <c r="FXA4" s="466"/>
      <c r="FXB4" s="466"/>
      <c r="FXC4" s="466"/>
      <c r="FXD4" s="466"/>
      <c r="FXE4" s="466"/>
      <c r="FXF4" s="466"/>
      <c r="FXG4" s="466"/>
      <c r="FXH4" s="466"/>
      <c r="FXI4" s="466"/>
      <c r="FXJ4" s="466"/>
      <c r="FXK4" s="466"/>
      <c r="FXL4" s="466"/>
      <c r="FXM4" s="466"/>
      <c r="FXN4" s="466"/>
      <c r="FXO4" s="466"/>
      <c r="FXP4" s="466"/>
      <c r="FXQ4" s="466"/>
      <c r="FXR4" s="466"/>
      <c r="FXS4" s="466"/>
      <c r="FXT4" s="466"/>
      <c r="FXU4" s="466"/>
      <c r="FXV4" s="466"/>
      <c r="FXW4" s="466"/>
      <c r="FXX4" s="466"/>
      <c r="FXY4" s="466"/>
      <c r="FXZ4" s="466"/>
      <c r="FYA4" s="466"/>
      <c r="FYB4" s="466"/>
      <c r="FYC4" s="466"/>
      <c r="FYD4" s="466"/>
      <c r="FYE4" s="466"/>
      <c r="FYF4" s="466"/>
      <c r="FYG4" s="466"/>
      <c r="FYH4" s="466"/>
      <c r="FYI4" s="466"/>
      <c r="FYJ4" s="466"/>
      <c r="FYK4" s="466"/>
      <c r="FYL4" s="466"/>
      <c r="FYM4" s="466"/>
      <c r="FYN4" s="466"/>
      <c r="FYO4" s="466"/>
      <c r="FYP4" s="466"/>
      <c r="FYQ4" s="466"/>
      <c r="FYR4" s="466"/>
      <c r="FYS4" s="466"/>
      <c r="FYT4" s="466"/>
      <c r="FYU4" s="466"/>
      <c r="FYV4" s="466"/>
      <c r="FYW4" s="466"/>
      <c r="FYX4" s="466"/>
      <c r="FYY4" s="466"/>
      <c r="FYZ4" s="466"/>
      <c r="FZA4" s="466"/>
      <c r="FZB4" s="466"/>
      <c r="FZC4" s="466"/>
      <c r="FZD4" s="466"/>
      <c r="FZE4" s="466"/>
      <c r="FZF4" s="466"/>
      <c r="FZG4" s="466"/>
      <c r="FZH4" s="466"/>
      <c r="FZI4" s="466"/>
      <c r="FZJ4" s="466"/>
      <c r="FZK4" s="466"/>
      <c r="FZL4" s="466"/>
      <c r="FZM4" s="466"/>
      <c r="FZN4" s="466"/>
      <c r="FZO4" s="466"/>
      <c r="FZP4" s="466"/>
      <c r="FZQ4" s="466"/>
      <c r="FZR4" s="466"/>
      <c r="FZS4" s="466"/>
      <c r="FZT4" s="466"/>
      <c r="FZU4" s="466"/>
      <c r="FZV4" s="466"/>
      <c r="FZW4" s="466"/>
      <c r="FZX4" s="466"/>
      <c r="FZY4" s="466"/>
      <c r="FZZ4" s="466"/>
      <c r="GAA4" s="466"/>
      <c r="GAB4" s="466"/>
      <c r="GAC4" s="466"/>
      <c r="GAD4" s="466"/>
      <c r="GAE4" s="466"/>
      <c r="GAF4" s="466"/>
      <c r="GAG4" s="466"/>
      <c r="GAH4" s="466"/>
      <c r="GAI4" s="466"/>
      <c r="GAJ4" s="466"/>
      <c r="GAK4" s="466"/>
      <c r="GAL4" s="466"/>
      <c r="GAM4" s="466"/>
      <c r="GAN4" s="466"/>
      <c r="GAO4" s="466"/>
      <c r="GAP4" s="466"/>
      <c r="GAQ4" s="466"/>
      <c r="GAR4" s="466"/>
      <c r="GAS4" s="466"/>
      <c r="GAT4" s="466"/>
      <c r="GAU4" s="466"/>
      <c r="GAV4" s="466"/>
      <c r="GAW4" s="466"/>
      <c r="GAX4" s="466"/>
      <c r="GAY4" s="466"/>
      <c r="GAZ4" s="466"/>
      <c r="GBA4" s="466"/>
      <c r="GBB4" s="466"/>
      <c r="GBC4" s="466"/>
      <c r="GBD4" s="466"/>
      <c r="GBE4" s="466"/>
      <c r="GBF4" s="466"/>
      <c r="GBG4" s="466"/>
      <c r="GBH4" s="466"/>
      <c r="GBI4" s="466"/>
      <c r="GBJ4" s="466"/>
      <c r="GBK4" s="466"/>
      <c r="GBL4" s="466"/>
      <c r="GBM4" s="466"/>
      <c r="GBN4" s="466"/>
      <c r="GBO4" s="466"/>
      <c r="GBP4" s="466"/>
      <c r="GBQ4" s="466"/>
      <c r="GBR4" s="466"/>
      <c r="GBS4" s="466"/>
      <c r="GBT4" s="466"/>
      <c r="GBU4" s="466"/>
      <c r="GBV4" s="466"/>
      <c r="GBW4" s="466"/>
      <c r="GBX4" s="466"/>
      <c r="GBY4" s="466"/>
      <c r="GBZ4" s="466"/>
      <c r="GCA4" s="466"/>
      <c r="GCB4" s="466"/>
      <c r="GCC4" s="466"/>
      <c r="GCD4" s="466"/>
      <c r="GCE4" s="466"/>
      <c r="GCF4" s="466"/>
      <c r="GCG4" s="466"/>
      <c r="GCH4" s="466"/>
      <c r="GCI4" s="466"/>
      <c r="GCJ4" s="466"/>
      <c r="GCK4" s="466"/>
      <c r="GCL4" s="466"/>
      <c r="GCM4" s="466"/>
      <c r="GCN4" s="466"/>
      <c r="GCO4" s="466"/>
      <c r="GCP4" s="466"/>
      <c r="GCQ4" s="466"/>
      <c r="GCR4" s="466"/>
      <c r="GCS4" s="466"/>
      <c r="GCT4" s="466"/>
      <c r="GCU4" s="466"/>
      <c r="GCV4" s="466"/>
      <c r="GCW4" s="466"/>
      <c r="GCX4" s="466"/>
      <c r="GCY4" s="466"/>
      <c r="GCZ4" s="466"/>
      <c r="GDA4" s="466"/>
      <c r="GDB4" s="466"/>
      <c r="GDC4" s="466"/>
      <c r="GDD4" s="466"/>
      <c r="GDE4" s="466"/>
      <c r="GDF4" s="466"/>
      <c r="GDG4" s="466"/>
      <c r="GDH4" s="466"/>
      <c r="GDI4" s="466"/>
      <c r="GDJ4" s="466"/>
      <c r="GDK4" s="466"/>
      <c r="GDL4" s="466"/>
      <c r="GDM4" s="466"/>
      <c r="GDN4" s="466"/>
      <c r="GDO4" s="466"/>
      <c r="GDP4" s="466"/>
      <c r="GDQ4" s="466"/>
      <c r="GDR4" s="466"/>
      <c r="GDS4" s="466"/>
      <c r="GDT4" s="466"/>
      <c r="GDU4" s="466"/>
      <c r="GDV4" s="466"/>
      <c r="GDW4" s="466"/>
      <c r="GDX4" s="466"/>
      <c r="GDY4" s="466"/>
      <c r="GDZ4" s="466"/>
      <c r="GEA4" s="466"/>
      <c r="GEB4" s="466"/>
      <c r="GEC4" s="466"/>
      <c r="GED4" s="466"/>
      <c r="GEE4" s="466"/>
      <c r="GEF4" s="466"/>
      <c r="GEG4" s="466"/>
      <c r="GEH4" s="466"/>
      <c r="GEI4" s="466"/>
      <c r="GEJ4" s="466"/>
      <c r="GEK4" s="466"/>
      <c r="GEL4" s="466"/>
      <c r="GEM4" s="466"/>
      <c r="GEN4" s="466"/>
      <c r="GEO4" s="466"/>
      <c r="GEP4" s="466"/>
      <c r="GEQ4" s="466"/>
      <c r="GER4" s="466"/>
      <c r="GES4" s="466"/>
      <c r="GET4" s="466"/>
      <c r="GEU4" s="466"/>
      <c r="GEV4" s="466"/>
      <c r="GEW4" s="466"/>
      <c r="GEX4" s="466"/>
      <c r="GEY4" s="466"/>
      <c r="GEZ4" s="466"/>
      <c r="GFA4" s="466"/>
      <c r="GFB4" s="466"/>
      <c r="GFC4" s="466"/>
      <c r="GFD4" s="466"/>
      <c r="GFE4" s="466"/>
      <c r="GFF4" s="466"/>
      <c r="GFG4" s="466"/>
      <c r="GFH4" s="466"/>
      <c r="GFI4" s="466"/>
      <c r="GFJ4" s="466"/>
      <c r="GFK4" s="466"/>
      <c r="GFL4" s="466"/>
      <c r="GFM4" s="466"/>
      <c r="GFN4" s="466"/>
      <c r="GFO4" s="466"/>
      <c r="GFP4" s="466"/>
      <c r="GFQ4" s="466"/>
      <c r="GFR4" s="466"/>
      <c r="GFS4" s="466"/>
      <c r="GFT4" s="466"/>
      <c r="GFU4" s="466"/>
      <c r="GFV4" s="466"/>
      <c r="GFW4" s="466"/>
      <c r="GFX4" s="466"/>
      <c r="GFY4" s="466"/>
      <c r="GFZ4" s="466"/>
      <c r="GGA4" s="466"/>
      <c r="GGB4" s="466"/>
      <c r="GGC4" s="466"/>
      <c r="GGD4" s="466"/>
      <c r="GGE4" s="466"/>
      <c r="GGF4" s="466"/>
      <c r="GGG4" s="466"/>
      <c r="GGH4" s="466"/>
      <c r="GGI4" s="466"/>
      <c r="GGJ4" s="466"/>
      <c r="GGK4" s="466"/>
      <c r="GGL4" s="466"/>
      <c r="GGM4" s="466"/>
      <c r="GGN4" s="466"/>
      <c r="GGO4" s="466"/>
      <c r="GGP4" s="466"/>
      <c r="GGQ4" s="466"/>
      <c r="GGR4" s="466"/>
      <c r="GGS4" s="466"/>
      <c r="GGT4" s="466"/>
      <c r="GGU4" s="466"/>
      <c r="GGV4" s="466"/>
      <c r="GGW4" s="466"/>
      <c r="GGX4" s="466"/>
      <c r="GGY4" s="466"/>
      <c r="GGZ4" s="466"/>
      <c r="GHA4" s="466"/>
      <c r="GHB4" s="466"/>
      <c r="GHC4" s="466"/>
      <c r="GHD4" s="466"/>
      <c r="GHE4" s="466"/>
      <c r="GHF4" s="466"/>
      <c r="GHG4" s="466"/>
      <c r="GHH4" s="466"/>
      <c r="GHI4" s="466"/>
      <c r="GHJ4" s="466"/>
      <c r="GHK4" s="466"/>
      <c r="GHL4" s="466"/>
      <c r="GHM4" s="466"/>
      <c r="GHN4" s="466"/>
      <c r="GHO4" s="466"/>
      <c r="GHP4" s="466"/>
      <c r="GHQ4" s="466"/>
      <c r="GHR4" s="466"/>
      <c r="GHS4" s="466"/>
      <c r="GHT4" s="466"/>
      <c r="GHU4" s="466"/>
      <c r="GHV4" s="466"/>
      <c r="GHW4" s="466"/>
      <c r="GHX4" s="466"/>
      <c r="GHY4" s="466"/>
      <c r="GHZ4" s="466"/>
      <c r="GIA4" s="466"/>
      <c r="GIB4" s="466"/>
      <c r="GIC4" s="466"/>
      <c r="GID4" s="466"/>
      <c r="GIE4" s="466"/>
      <c r="GIF4" s="466"/>
      <c r="GIG4" s="466"/>
      <c r="GIH4" s="466"/>
      <c r="GII4" s="466"/>
      <c r="GIJ4" s="466"/>
      <c r="GIK4" s="466"/>
      <c r="GIL4" s="466"/>
      <c r="GIM4" s="466"/>
      <c r="GIN4" s="466"/>
      <c r="GIO4" s="466"/>
      <c r="GIP4" s="466"/>
      <c r="GIQ4" s="466"/>
      <c r="GIR4" s="466"/>
      <c r="GIS4" s="466"/>
      <c r="GIT4" s="466"/>
      <c r="GIU4" s="466"/>
      <c r="GIV4" s="466"/>
      <c r="GIW4" s="466"/>
      <c r="GIX4" s="466"/>
      <c r="GIY4" s="466"/>
      <c r="GIZ4" s="466"/>
      <c r="GJA4" s="466"/>
      <c r="GJB4" s="466"/>
      <c r="GJC4" s="466"/>
      <c r="GJD4" s="466"/>
      <c r="GJE4" s="466"/>
      <c r="GJF4" s="466"/>
      <c r="GJG4" s="466"/>
      <c r="GJH4" s="466"/>
      <c r="GJI4" s="466"/>
      <c r="GJJ4" s="466"/>
      <c r="GJK4" s="466"/>
      <c r="GJL4" s="466"/>
      <c r="GJM4" s="466"/>
      <c r="GJN4" s="466"/>
      <c r="GJO4" s="466"/>
      <c r="GJP4" s="466"/>
      <c r="GJQ4" s="466"/>
      <c r="GJR4" s="466"/>
      <c r="GJS4" s="466"/>
      <c r="GJT4" s="466"/>
      <c r="GJU4" s="466"/>
      <c r="GJV4" s="466"/>
      <c r="GJW4" s="466"/>
      <c r="GJX4" s="466"/>
      <c r="GJY4" s="466"/>
      <c r="GJZ4" s="466"/>
      <c r="GKA4" s="466"/>
      <c r="GKB4" s="466"/>
      <c r="GKC4" s="466"/>
      <c r="GKD4" s="466"/>
      <c r="GKE4" s="466"/>
      <c r="GKF4" s="466"/>
      <c r="GKG4" s="466"/>
      <c r="GKH4" s="466"/>
      <c r="GKI4" s="466"/>
      <c r="GKJ4" s="466"/>
      <c r="GKK4" s="466"/>
      <c r="GKL4" s="466"/>
      <c r="GKM4" s="466"/>
      <c r="GKN4" s="466"/>
      <c r="GKO4" s="466"/>
      <c r="GKP4" s="466"/>
      <c r="GKQ4" s="466"/>
      <c r="GKR4" s="466"/>
      <c r="GKS4" s="466"/>
      <c r="GKT4" s="466"/>
      <c r="GKU4" s="466"/>
      <c r="GKV4" s="466"/>
      <c r="GKW4" s="466"/>
      <c r="GKX4" s="466"/>
      <c r="GKY4" s="466"/>
      <c r="GKZ4" s="466"/>
      <c r="GLA4" s="466"/>
      <c r="GLB4" s="466"/>
      <c r="GLC4" s="466"/>
      <c r="GLD4" s="466"/>
      <c r="GLE4" s="466"/>
      <c r="GLF4" s="466"/>
      <c r="GLG4" s="466"/>
      <c r="GLH4" s="466"/>
      <c r="GLI4" s="466"/>
      <c r="GLJ4" s="466"/>
      <c r="GLK4" s="466"/>
      <c r="GLL4" s="466"/>
      <c r="GLM4" s="466"/>
      <c r="GLN4" s="466"/>
      <c r="GLO4" s="466"/>
      <c r="GLP4" s="466"/>
      <c r="GLQ4" s="466"/>
      <c r="GLR4" s="466"/>
      <c r="GLS4" s="466"/>
      <c r="GLT4" s="466"/>
      <c r="GLU4" s="466"/>
      <c r="GLV4" s="466"/>
      <c r="GLW4" s="466"/>
      <c r="GLX4" s="466"/>
      <c r="GLY4" s="466"/>
      <c r="GLZ4" s="466"/>
      <c r="GMA4" s="466"/>
      <c r="GMB4" s="466"/>
      <c r="GMC4" s="466"/>
      <c r="GMD4" s="466"/>
      <c r="GME4" s="466"/>
      <c r="GMF4" s="466"/>
      <c r="GMG4" s="466"/>
      <c r="GMH4" s="466"/>
      <c r="GMI4" s="466"/>
      <c r="GMJ4" s="466"/>
      <c r="GMK4" s="466"/>
      <c r="GML4" s="466"/>
      <c r="GMM4" s="466"/>
      <c r="GMN4" s="466"/>
      <c r="GMO4" s="466"/>
      <c r="GMP4" s="466"/>
      <c r="GMQ4" s="466"/>
      <c r="GMR4" s="466"/>
      <c r="GMS4" s="466"/>
      <c r="GMT4" s="466"/>
      <c r="GMU4" s="466"/>
      <c r="GMV4" s="466"/>
      <c r="GMW4" s="466"/>
      <c r="GMX4" s="466"/>
      <c r="GMY4" s="466"/>
      <c r="GMZ4" s="466"/>
      <c r="GNA4" s="466"/>
      <c r="GNB4" s="466"/>
      <c r="GNC4" s="466"/>
      <c r="GND4" s="466"/>
      <c r="GNE4" s="466"/>
      <c r="GNF4" s="466"/>
      <c r="GNG4" s="466"/>
      <c r="GNH4" s="466"/>
      <c r="GNI4" s="466"/>
      <c r="GNJ4" s="466"/>
      <c r="GNK4" s="466"/>
      <c r="GNL4" s="466"/>
      <c r="GNM4" s="466"/>
      <c r="GNN4" s="466"/>
      <c r="GNO4" s="466"/>
      <c r="GNP4" s="466"/>
      <c r="GNQ4" s="466"/>
      <c r="GNR4" s="466"/>
      <c r="GNS4" s="466"/>
      <c r="GNT4" s="466"/>
      <c r="GNU4" s="466"/>
      <c r="GNV4" s="466"/>
      <c r="GNW4" s="466"/>
      <c r="GNX4" s="466"/>
      <c r="GNY4" s="466"/>
      <c r="GNZ4" s="466"/>
      <c r="GOA4" s="466"/>
      <c r="GOB4" s="466"/>
      <c r="GOC4" s="466"/>
      <c r="GOD4" s="466"/>
      <c r="GOE4" s="466"/>
      <c r="GOF4" s="466"/>
      <c r="GOG4" s="466"/>
      <c r="GOH4" s="466"/>
      <c r="GOI4" s="466"/>
      <c r="GOJ4" s="466"/>
      <c r="GOK4" s="466"/>
      <c r="GOL4" s="466"/>
      <c r="GOM4" s="466"/>
      <c r="GON4" s="466"/>
      <c r="GOO4" s="466"/>
      <c r="GOP4" s="466"/>
      <c r="GOQ4" s="466"/>
      <c r="GOR4" s="466"/>
      <c r="GOS4" s="466"/>
      <c r="GOT4" s="466"/>
      <c r="GOU4" s="466"/>
      <c r="GOV4" s="466"/>
      <c r="GOW4" s="466"/>
      <c r="GOX4" s="466"/>
      <c r="GOY4" s="466"/>
      <c r="GOZ4" s="466"/>
      <c r="GPA4" s="466"/>
      <c r="GPB4" s="466"/>
      <c r="GPC4" s="466"/>
      <c r="GPD4" s="466"/>
      <c r="GPE4" s="466"/>
      <c r="GPF4" s="466"/>
      <c r="GPG4" s="466"/>
      <c r="GPH4" s="466"/>
      <c r="GPI4" s="466"/>
      <c r="GPJ4" s="466"/>
      <c r="GPK4" s="466"/>
      <c r="GPL4" s="466"/>
      <c r="GPM4" s="466"/>
      <c r="GPN4" s="466"/>
      <c r="GPO4" s="466"/>
      <c r="GPP4" s="466"/>
      <c r="GPQ4" s="466"/>
      <c r="GPR4" s="466"/>
      <c r="GPS4" s="466"/>
      <c r="GPT4" s="466"/>
      <c r="GPU4" s="466"/>
      <c r="GPV4" s="466"/>
      <c r="GPW4" s="466"/>
      <c r="GPX4" s="466"/>
      <c r="GPY4" s="466"/>
      <c r="GPZ4" s="466"/>
      <c r="GQA4" s="466"/>
      <c r="GQB4" s="466"/>
      <c r="GQC4" s="466"/>
      <c r="GQD4" s="466"/>
      <c r="GQE4" s="466"/>
      <c r="GQF4" s="466"/>
      <c r="GQG4" s="466"/>
      <c r="GQH4" s="466"/>
      <c r="GQI4" s="466"/>
      <c r="GQJ4" s="466"/>
      <c r="GQK4" s="466"/>
      <c r="GQL4" s="466"/>
      <c r="GQM4" s="466"/>
      <c r="GQN4" s="466"/>
      <c r="GQO4" s="466"/>
      <c r="GQP4" s="466"/>
      <c r="GQQ4" s="466"/>
      <c r="GQR4" s="466"/>
      <c r="GQS4" s="466"/>
      <c r="GQT4" s="466"/>
      <c r="GQU4" s="466"/>
      <c r="GQV4" s="466"/>
      <c r="GQW4" s="466"/>
      <c r="GQX4" s="466"/>
      <c r="GQY4" s="466"/>
      <c r="GQZ4" s="466"/>
      <c r="GRA4" s="466"/>
      <c r="GRB4" s="466"/>
      <c r="GRC4" s="466"/>
      <c r="GRD4" s="466"/>
      <c r="GRE4" s="466"/>
      <c r="GRF4" s="466"/>
      <c r="GRG4" s="466"/>
      <c r="GRH4" s="466"/>
      <c r="GRI4" s="466"/>
      <c r="GRJ4" s="466"/>
      <c r="GRK4" s="466"/>
      <c r="GRL4" s="466"/>
      <c r="GRM4" s="466"/>
      <c r="GRN4" s="466"/>
      <c r="GRO4" s="466"/>
      <c r="GRP4" s="466"/>
      <c r="GRQ4" s="466"/>
      <c r="GRR4" s="466"/>
      <c r="GRS4" s="466"/>
      <c r="GRT4" s="466"/>
      <c r="GRU4" s="466"/>
      <c r="GRV4" s="466"/>
      <c r="GRW4" s="466"/>
      <c r="GRX4" s="466"/>
      <c r="GRY4" s="466"/>
      <c r="GRZ4" s="466"/>
      <c r="GSA4" s="466"/>
      <c r="GSB4" s="466"/>
      <c r="GSC4" s="466"/>
      <c r="GSD4" s="466"/>
      <c r="GSE4" s="466"/>
      <c r="GSF4" s="466"/>
      <c r="GSG4" s="466"/>
      <c r="GSH4" s="466"/>
      <c r="GSI4" s="466"/>
      <c r="GSJ4" s="466"/>
      <c r="GSK4" s="466"/>
      <c r="GSL4" s="466"/>
      <c r="GSM4" s="466"/>
      <c r="GSN4" s="466"/>
      <c r="GSO4" s="466"/>
      <c r="GSP4" s="466"/>
      <c r="GSQ4" s="466"/>
      <c r="GSR4" s="466"/>
      <c r="GSS4" s="466"/>
      <c r="GST4" s="466"/>
      <c r="GSU4" s="466"/>
      <c r="GSV4" s="466"/>
      <c r="GSW4" s="466"/>
      <c r="GSX4" s="466"/>
      <c r="GSY4" s="466"/>
      <c r="GSZ4" s="466"/>
      <c r="GTA4" s="466"/>
      <c r="GTB4" s="466"/>
      <c r="GTC4" s="466"/>
      <c r="GTD4" s="466"/>
      <c r="GTE4" s="466"/>
      <c r="GTF4" s="466"/>
      <c r="GTG4" s="466"/>
      <c r="GTH4" s="466"/>
      <c r="GTI4" s="466"/>
      <c r="GTJ4" s="466"/>
      <c r="GTK4" s="466"/>
      <c r="GTL4" s="466"/>
      <c r="GTM4" s="466"/>
      <c r="GTN4" s="466"/>
      <c r="GTO4" s="466"/>
      <c r="GTP4" s="466"/>
      <c r="GTQ4" s="466"/>
      <c r="GTR4" s="466"/>
      <c r="GTS4" s="466"/>
      <c r="GTT4" s="466"/>
      <c r="GTU4" s="466"/>
      <c r="GTV4" s="466"/>
      <c r="GTW4" s="466"/>
      <c r="GTX4" s="466"/>
      <c r="GTY4" s="466"/>
      <c r="GTZ4" s="466"/>
      <c r="GUA4" s="466"/>
      <c r="GUB4" s="466"/>
      <c r="GUC4" s="466"/>
      <c r="GUD4" s="466"/>
      <c r="GUE4" s="466"/>
      <c r="GUF4" s="466"/>
      <c r="GUG4" s="466"/>
      <c r="GUH4" s="466"/>
      <c r="GUI4" s="466"/>
      <c r="GUJ4" s="466"/>
      <c r="GUK4" s="466"/>
      <c r="GUL4" s="466"/>
      <c r="GUM4" s="466"/>
      <c r="GUN4" s="466"/>
      <c r="GUO4" s="466"/>
      <c r="GUP4" s="466"/>
      <c r="GUQ4" s="466"/>
      <c r="GUR4" s="466"/>
      <c r="GUS4" s="466"/>
      <c r="GUT4" s="466"/>
      <c r="GUU4" s="466"/>
      <c r="GUV4" s="466"/>
      <c r="GUW4" s="466"/>
      <c r="GUX4" s="466"/>
      <c r="GUY4" s="466"/>
      <c r="GUZ4" s="466"/>
      <c r="GVA4" s="466"/>
      <c r="GVB4" s="466"/>
      <c r="GVC4" s="466"/>
      <c r="GVD4" s="466"/>
      <c r="GVE4" s="466"/>
      <c r="GVF4" s="466"/>
      <c r="GVG4" s="466"/>
      <c r="GVH4" s="466"/>
      <c r="GVI4" s="466"/>
      <c r="GVJ4" s="466"/>
      <c r="GVK4" s="466"/>
      <c r="GVL4" s="466"/>
      <c r="GVM4" s="466"/>
      <c r="GVN4" s="466"/>
      <c r="GVO4" s="466"/>
      <c r="GVP4" s="466"/>
      <c r="GVQ4" s="466"/>
      <c r="GVR4" s="466"/>
      <c r="GVS4" s="466"/>
      <c r="GVT4" s="466"/>
      <c r="GVU4" s="466"/>
      <c r="GVV4" s="466"/>
      <c r="GVW4" s="466"/>
      <c r="GVX4" s="466"/>
      <c r="GVY4" s="466"/>
      <c r="GVZ4" s="466"/>
      <c r="GWA4" s="466"/>
      <c r="GWB4" s="466"/>
      <c r="GWC4" s="466"/>
      <c r="GWD4" s="466"/>
      <c r="GWE4" s="466"/>
      <c r="GWF4" s="466"/>
      <c r="GWG4" s="466"/>
      <c r="GWH4" s="466"/>
      <c r="GWI4" s="466"/>
      <c r="GWJ4" s="466"/>
      <c r="GWK4" s="466"/>
      <c r="GWL4" s="466"/>
      <c r="GWM4" s="466"/>
      <c r="GWN4" s="466"/>
      <c r="GWO4" s="466"/>
      <c r="GWP4" s="466"/>
      <c r="GWQ4" s="466"/>
      <c r="GWR4" s="466"/>
      <c r="GWS4" s="466"/>
      <c r="GWT4" s="466"/>
      <c r="GWU4" s="466"/>
      <c r="GWV4" s="466"/>
      <c r="GWW4" s="466"/>
      <c r="GWX4" s="466"/>
      <c r="GWY4" s="466"/>
      <c r="GWZ4" s="466"/>
      <c r="GXA4" s="466"/>
      <c r="GXB4" s="466"/>
      <c r="GXC4" s="466"/>
      <c r="GXD4" s="466"/>
      <c r="GXE4" s="466"/>
      <c r="GXF4" s="466"/>
      <c r="GXG4" s="466"/>
      <c r="GXH4" s="466"/>
      <c r="GXI4" s="466"/>
      <c r="GXJ4" s="466"/>
      <c r="GXK4" s="466"/>
      <c r="GXL4" s="466"/>
      <c r="GXM4" s="466"/>
      <c r="GXN4" s="466"/>
      <c r="GXO4" s="466"/>
      <c r="GXP4" s="466"/>
      <c r="GXQ4" s="466"/>
      <c r="GXR4" s="466"/>
      <c r="GXS4" s="466"/>
      <c r="GXT4" s="466"/>
      <c r="GXU4" s="466"/>
      <c r="GXV4" s="466"/>
      <c r="GXW4" s="466"/>
      <c r="GXX4" s="466"/>
      <c r="GXY4" s="466"/>
      <c r="GXZ4" s="466"/>
      <c r="GYA4" s="466"/>
      <c r="GYB4" s="466"/>
      <c r="GYC4" s="466"/>
      <c r="GYD4" s="466"/>
      <c r="GYE4" s="466"/>
      <c r="GYF4" s="466"/>
      <c r="GYG4" s="466"/>
      <c r="GYH4" s="466"/>
      <c r="GYI4" s="466"/>
      <c r="GYJ4" s="466"/>
      <c r="GYK4" s="466"/>
      <c r="GYL4" s="466"/>
      <c r="GYM4" s="466"/>
      <c r="GYN4" s="466"/>
      <c r="GYO4" s="466"/>
      <c r="GYP4" s="466"/>
      <c r="GYQ4" s="466"/>
      <c r="GYR4" s="466"/>
      <c r="GYS4" s="466"/>
      <c r="GYT4" s="466"/>
      <c r="GYU4" s="466"/>
      <c r="GYV4" s="466"/>
      <c r="GYW4" s="466"/>
      <c r="GYX4" s="466"/>
      <c r="GYY4" s="466"/>
      <c r="GYZ4" s="466"/>
      <c r="GZA4" s="466"/>
      <c r="GZB4" s="466"/>
      <c r="GZC4" s="466"/>
      <c r="GZD4" s="466"/>
      <c r="GZE4" s="466"/>
      <c r="GZF4" s="466"/>
      <c r="GZG4" s="466"/>
      <c r="GZH4" s="466"/>
      <c r="GZI4" s="466"/>
      <c r="GZJ4" s="466"/>
      <c r="GZK4" s="466"/>
      <c r="GZL4" s="466"/>
      <c r="GZM4" s="466"/>
      <c r="GZN4" s="466"/>
      <c r="GZO4" s="466"/>
      <c r="GZP4" s="466"/>
      <c r="GZQ4" s="466"/>
      <c r="GZR4" s="466"/>
      <c r="GZS4" s="466"/>
      <c r="GZT4" s="466"/>
      <c r="GZU4" s="466"/>
      <c r="GZV4" s="466"/>
      <c r="GZW4" s="466"/>
      <c r="GZX4" s="466"/>
      <c r="GZY4" s="466"/>
      <c r="GZZ4" s="466"/>
      <c r="HAA4" s="466"/>
      <c r="HAB4" s="466"/>
      <c r="HAC4" s="466"/>
      <c r="HAD4" s="466"/>
      <c r="HAE4" s="466"/>
      <c r="HAF4" s="466"/>
      <c r="HAG4" s="466"/>
      <c r="HAH4" s="466"/>
      <c r="HAI4" s="466"/>
      <c r="HAJ4" s="466"/>
      <c r="HAK4" s="466"/>
      <c r="HAL4" s="466"/>
      <c r="HAM4" s="466"/>
      <c r="HAN4" s="466"/>
      <c r="HAO4" s="466"/>
      <c r="HAP4" s="466"/>
      <c r="HAQ4" s="466"/>
      <c r="HAR4" s="466"/>
      <c r="HAS4" s="466"/>
      <c r="HAT4" s="466"/>
      <c r="HAU4" s="466"/>
      <c r="HAV4" s="466"/>
      <c r="HAW4" s="466"/>
      <c r="HAX4" s="466"/>
      <c r="HAY4" s="466"/>
      <c r="HAZ4" s="466"/>
      <c r="HBA4" s="466"/>
      <c r="HBB4" s="466"/>
      <c r="HBC4" s="466"/>
      <c r="HBD4" s="466"/>
      <c r="HBE4" s="466"/>
      <c r="HBF4" s="466"/>
      <c r="HBG4" s="466"/>
      <c r="HBH4" s="466"/>
      <c r="HBI4" s="466"/>
      <c r="HBJ4" s="466"/>
      <c r="HBK4" s="466"/>
      <c r="HBL4" s="466"/>
      <c r="HBM4" s="466"/>
      <c r="HBN4" s="466"/>
      <c r="HBO4" s="466"/>
      <c r="HBP4" s="466"/>
      <c r="HBQ4" s="466"/>
      <c r="HBR4" s="466"/>
      <c r="HBS4" s="466"/>
      <c r="HBT4" s="466"/>
      <c r="HBU4" s="466"/>
      <c r="HBV4" s="466"/>
      <c r="HBW4" s="466"/>
      <c r="HBX4" s="466"/>
      <c r="HBY4" s="466"/>
      <c r="HBZ4" s="466"/>
      <c r="HCA4" s="466"/>
      <c r="HCB4" s="466"/>
      <c r="HCC4" s="466"/>
      <c r="HCD4" s="466"/>
      <c r="HCE4" s="466"/>
      <c r="HCF4" s="466"/>
      <c r="HCG4" s="466"/>
      <c r="HCH4" s="466"/>
      <c r="HCI4" s="466"/>
      <c r="HCJ4" s="466"/>
      <c r="HCK4" s="466"/>
      <c r="HCL4" s="466"/>
      <c r="HCM4" s="466"/>
      <c r="HCN4" s="466"/>
      <c r="HCO4" s="466"/>
      <c r="HCP4" s="466"/>
      <c r="HCQ4" s="466"/>
      <c r="HCR4" s="466"/>
      <c r="HCS4" s="466"/>
      <c r="HCT4" s="466"/>
      <c r="HCU4" s="466"/>
      <c r="HCV4" s="466"/>
      <c r="HCW4" s="466"/>
      <c r="HCX4" s="466"/>
      <c r="HCY4" s="466"/>
      <c r="HCZ4" s="466"/>
      <c r="HDA4" s="466"/>
      <c r="HDB4" s="466"/>
      <c r="HDC4" s="466"/>
      <c r="HDD4" s="466"/>
      <c r="HDE4" s="466"/>
      <c r="HDF4" s="466"/>
      <c r="HDG4" s="466"/>
      <c r="HDH4" s="466"/>
      <c r="HDI4" s="466"/>
      <c r="HDJ4" s="466"/>
      <c r="HDK4" s="466"/>
      <c r="HDL4" s="466"/>
      <c r="HDM4" s="466"/>
      <c r="HDN4" s="466"/>
      <c r="HDO4" s="466"/>
      <c r="HDP4" s="466"/>
      <c r="HDQ4" s="466"/>
      <c r="HDR4" s="466"/>
      <c r="HDS4" s="466"/>
      <c r="HDT4" s="466"/>
      <c r="HDU4" s="466"/>
      <c r="HDV4" s="466"/>
      <c r="HDW4" s="466"/>
      <c r="HDX4" s="466"/>
      <c r="HDY4" s="466"/>
      <c r="HDZ4" s="466"/>
      <c r="HEA4" s="466"/>
      <c r="HEB4" s="466"/>
      <c r="HEC4" s="466"/>
      <c r="HED4" s="466"/>
      <c r="HEE4" s="466"/>
      <c r="HEF4" s="466"/>
      <c r="HEG4" s="466"/>
      <c r="HEH4" s="466"/>
      <c r="HEI4" s="466"/>
      <c r="HEJ4" s="466"/>
      <c r="HEK4" s="466"/>
      <c r="HEL4" s="466"/>
      <c r="HEM4" s="466"/>
      <c r="HEN4" s="466"/>
      <c r="HEO4" s="466"/>
      <c r="HEP4" s="466"/>
      <c r="HEQ4" s="466"/>
      <c r="HER4" s="466"/>
      <c r="HES4" s="466"/>
      <c r="HET4" s="466"/>
      <c r="HEU4" s="466"/>
      <c r="HEV4" s="466"/>
      <c r="HEW4" s="466"/>
      <c r="HEX4" s="466"/>
      <c r="HEY4" s="466"/>
      <c r="HEZ4" s="466"/>
      <c r="HFA4" s="466"/>
      <c r="HFB4" s="466"/>
      <c r="HFC4" s="466"/>
      <c r="HFD4" s="466"/>
      <c r="HFE4" s="466"/>
      <c r="HFF4" s="466"/>
      <c r="HFG4" s="466"/>
      <c r="HFH4" s="466"/>
      <c r="HFI4" s="466"/>
      <c r="HFJ4" s="466"/>
      <c r="HFK4" s="466"/>
      <c r="HFL4" s="466"/>
      <c r="HFM4" s="466"/>
      <c r="HFN4" s="466"/>
      <c r="HFO4" s="466"/>
      <c r="HFP4" s="466"/>
      <c r="HFQ4" s="466"/>
      <c r="HFR4" s="466"/>
      <c r="HFS4" s="466"/>
      <c r="HFT4" s="466"/>
      <c r="HFU4" s="466"/>
      <c r="HFV4" s="466"/>
      <c r="HFW4" s="466"/>
      <c r="HFX4" s="466"/>
      <c r="HFY4" s="466"/>
      <c r="HFZ4" s="466"/>
      <c r="HGA4" s="466"/>
      <c r="HGB4" s="466"/>
      <c r="HGC4" s="466"/>
      <c r="HGD4" s="466"/>
      <c r="HGE4" s="466"/>
      <c r="HGF4" s="466"/>
      <c r="HGG4" s="466"/>
      <c r="HGH4" s="466"/>
      <c r="HGI4" s="466"/>
      <c r="HGJ4" s="466"/>
      <c r="HGK4" s="466"/>
      <c r="HGL4" s="466"/>
      <c r="HGM4" s="466"/>
      <c r="HGN4" s="466"/>
      <c r="HGO4" s="466"/>
      <c r="HGP4" s="466"/>
      <c r="HGQ4" s="466"/>
      <c r="HGR4" s="466"/>
      <c r="HGS4" s="466"/>
      <c r="HGT4" s="466"/>
      <c r="HGU4" s="466"/>
      <c r="HGV4" s="466"/>
      <c r="HGW4" s="466"/>
      <c r="HGX4" s="466"/>
      <c r="HGY4" s="466"/>
      <c r="HGZ4" s="466"/>
      <c r="HHA4" s="466"/>
      <c r="HHB4" s="466"/>
      <c r="HHC4" s="466"/>
      <c r="HHD4" s="466"/>
      <c r="HHE4" s="466"/>
      <c r="HHF4" s="466"/>
      <c r="HHG4" s="466"/>
      <c r="HHH4" s="466"/>
      <c r="HHI4" s="466"/>
      <c r="HHJ4" s="466"/>
      <c r="HHK4" s="466"/>
      <c r="HHL4" s="466"/>
      <c r="HHM4" s="466"/>
      <c r="HHN4" s="466"/>
      <c r="HHO4" s="466"/>
      <c r="HHP4" s="466"/>
      <c r="HHQ4" s="466"/>
      <c r="HHR4" s="466"/>
      <c r="HHS4" s="466"/>
      <c r="HHT4" s="466"/>
      <c r="HHU4" s="466"/>
      <c r="HHV4" s="466"/>
      <c r="HHW4" s="466"/>
      <c r="HHX4" s="466"/>
      <c r="HHY4" s="466"/>
      <c r="HHZ4" s="466"/>
      <c r="HIA4" s="466"/>
      <c r="HIB4" s="466"/>
      <c r="HIC4" s="466"/>
      <c r="HID4" s="466"/>
      <c r="HIE4" s="466"/>
      <c r="HIF4" s="466"/>
      <c r="HIG4" s="466"/>
      <c r="HIH4" s="466"/>
      <c r="HII4" s="466"/>
      <c r="HIJ4" s="466"/>
      <c r="HIK4" s="466"/>
      <c r="HIL4" s="466"/>
      <c r="HIM4" s="466"/>
      <c r="HIN4" s="466"/>
      <c r="HIO4" s="466"/>
      <c r="HIP4" s="466"/>
      <c r="HIQ4" s="466"/>
      <c r="HIR4" s="466"/>
      <c r="HIS4" s="466"/>
      <c r="HIT4" s="466"/>
      <c r="HIU4" s="466"/>
      <c r="HIV4" s="466"/>
      <c r="HIW4" s="466"/>
      <c r="HIX4" s="466"/>
      <c r="HIY4" s="466"/>
      <c r="HIZ4" s="466"/>
      <c r="HJA4" s="466"/>
      <c r="HJB4" s="466"/>
      <c r="HJC4" s="466"/>
      <c r="HJD4" s="466"/>
      <c r="HJE4" s="466"/>
      <c r="HJF4" s="466"/>
      <c r="HJG4" s="466"/>
      <c r="HJH4" s="466"/>
      <c r="HJI4" s="466"/>
      <c r="HJJ4" s="466"/>
      <c r="HJK4" s="466"/>
      <c r="HJL4" s="466"/>
      <c r="HJM4" s="466"/>
      <c r="HJN4" s="466"/>
      <c r="HJO4" s="466"/>
      <c r="HJP4" s="466"/>
      <c r="HJQ4" s="466"/>
      <c r="HJR4" s="466"/>
      <c r="HJS4" s="466"/>
      <c r="HJT4" s="466"/>
      <c r="HJU4" s="466"/>
      <c r="HJV4" s="466"/>
      <c r="HJW4" s="466"/>
      <c r="HJX4" s="466"/>
      <c r="HJY4" s="466"/>
      <c r="HJZ4" s="466"/>
      <c r="HKA4" s="466"/>
      <c r="HKB4" s="466"/>
      <c r="HKC4" s="466"/>
      <c r="HKD4" s="466"/>
      <c r="HKE4" s="466"/>
      <c r="HKF4" s="466"/>
      <c r="HKG4" s="466"/>
      <c r="HKH4" s="466"/>
      <c r="HKI4" s="466"/>
      <c r="HKJ4" s="466"/>
      <c r="HKK4" s="466"/>
      <c r="HKL4" s="466"/>
      <c r="HKM4" s="466"/>
      <c r="HKN4" s="466"/>
      <c r="HKO4" s="466"/>
      <c r="HKP4" s="466"/>
      <c r="HKQ4" s="466"/>
      <c r="HKR4" s="466"/>
      <c r="HKS4" s="466"/>
      <c r="HKT4" s="466"/>
      <c r="HKU4" s="466"/>
      <c r="HKV4" s="466"/>
      <c r="HKW4" s="466"/>
      <c r="HKX4" s="466"/>
      <c r="HKY4" s="466"/>
      <c r="HKZ4" s="466"/>
      <c r="HLA4" s="466"/>
      <c r="HLB4" s="466"/>
      <c r="HLC4" s="466"/>
      <c r="HLD4" s="466"/>
      <c r="HLE4" s="466"/>
      <c r="HLF4" s="466"/>
      <c r="HLG4" s="466"/>
      <c r="HLH4" s="466"/>
      <c r="HLI4" s="466"/>
      <c r="HLJ4" s="466"/>
      <c r="HLK4" s="466"/>
      <c r="HLL4" s="466"/>
      <c r="HLM4" s="466"/>
      <c r="HLN4" s="466"/>
      <c r="HLO4" s="466"/>
      <c r="HLP4" s="466"/>
      <c r="HLQ4" s="466"/>
      <c r="HLR4" s="466"/>
      <c r="HLS4" s="466"/>
      <c r="HLT4" s="466"/>
      <c r="HLU4" s="466"/>
      <c r="HLV4" s="466"/>
      <c r="HLW4" s="466"/>
      <c r="HLX4" s="466"/>
      <c r="HLY4" s="466"/>
      <c r="HLZ4" s="466"/>
      <c r="HMA4" s="466"/>
      <c r="HMB4" s="466"/>
      <c r="HMC4" s="466"/>
      <c r="HMD4" s="466"/>
      <c r="HME4" s="466"/>
      <c r="HMF4" s="466"/>
      <c r="HMG4" s="466"/>
      <c r="HMH4" s="466"/>
      <c r="HMI4" s="466"/>
      <c r="HMJ4" s="466"/>
      <c r="HMK4" s="466"/>
      <c r="HML4" s="466"/>
      <c r="HMM4" s="466"/>
      <c r="HMN4" s="466"/>
      <c r="HMO4" s="466"/>
      <c r="HMP4" s="466"/>
      <c r="HMQ4" s="466"/>
      <c r="HMR4" s="466"/>
      <c r="HMS4" s="466"/>
      <c r="HMT4" s="466"/>
      <c r="HMU4" s="466"/>
      <c r="HMV4" s="466"/>
      <c r="HMW4" s="466"/>
      <c r="HMX4" s="466"/>
      <c r="HMY4" s="466"/>
      <c r="HMZ4" s="466"/>
      <c r="HNA4" s="466"/>
      <c r="HNB4" s="466"/>
      <c r="HNC4" s="466"/>
      <c r="HND4" s="466"/>
      <c r="HNE4" s="466"/>
      <c r="HNF4" s="466"/>
      <c r="HNG4" s="466"/>
      <c r="HNH4" s="466"/>
      <c r="HNI4" s="466"/>
      <c r="HNJ4" s="466"/>
      <c r="HNK4" s="466"/>
      <c r="HNL4" s="466"/>
      <c r="HNM4" s="466"/>
      <c r="HNN4" s="466"/>
      <c r="HNO4" s="466"/>
      <c r="HNP4" s="466"/>
      <c r="HNQ4" s="466"/>
      <c r="HNR4" s="466"/>
      <c r="HNS4" s="466"/>
      <c r="HNT4" s="466"/>
      <c r="HNU4" s="466"/>
      <c r="HNV4" s="466"/>
      <c r="HNW4" s="466"/>
      <c r="HNX4" s="466"/>
      <c r="HNY4" s="466"/>
      <c r="HNZ4" s="466"/>
      <c r="HOA4" s="466"/>
      <c r="HOB4" s="466"/>
      <c r="HOC4" s="466"/>
      <c r="HOD4" s="466"/>
      <c r="HOE4" s="466"/>
      <c r="HOF4" s="466"/>
      <c r="HOG4" s="466"/>
      <c r="HOH4" s="466"/>
      <c r="HOI4" s="466"/>
      <c r="HOJ4" s="466"/>
      <c r="HOK4" s="466"/>
      <c r="HOL4" s="466"/>
      <c r="HOM4" s="466"/>
      <c r="HON4" s="466"/>
      <c r="HOO4" s="466"/>
      <c r="HOP4" s="466"/>
      <c r="HOQ4" s="466"/>
      <c r="HOR4" s="466"/>
      <c r="HOS4" s="466"/>
      <c r="HOT4" s="466"/>
      <c r="HOU4" s="466"/>
      <c r="HOV4" s="466"/>
      <c r="HOW4" s="466"/>
      <c r="HOX4" s="466"/>
      <c r="HOY4" s="466"/>
      <c r="HOZ4" s="466"/>
      <c r="HPA4" s="466"/>
      <c r="HPB4" s="466"/>
      <c r="HPC4" s="466"/>
      <c r="HPD4" s="466"/>
      <c r="HPE4" s="466"/>
      <c r="HPF4" s="466"/>
      <c r="HPG4" s="466"/>
      <c r="HPH4" s="466"/>
      <c r="HPI4" s="466"/>
      <c r="HPJ4" s="466"/>
      <c r="HPK4" s="466"/>
      <c r="HPL4" s="466"/>
      <c r="HPM4" s="466"/>
      <c r="HPN4" s="466"/>
      <c r="HPO4" s="466"/>
      <c r="HPP4" s="466"/>
      <c r="HPQ4" s="466"/>
      <c r="HPR4" s="466"/>
      <c r="HPS4" s="466"/>
      <c r="HPT4" s="466"/>
      <c r="HPU4" s="466"/>
      <c r="HPV4" s="466"/>
      <c r="HPW4" s="466"/>
      <c r="HPX4" s="466"/>
      <c r="HPY4" s="466"/>
      <c r="HPZ4" s="466"/>
      <c r="HQA4" s="466"/>
      <c r="HQB4" s="466"/>
      <c r="HQC4" s="466"/>
      <c r="HQD4" s="466"/>
      <c r="HQE4" s="466"/>
      <c r="HQF4" s="466"/>
      <c r="HQG4" s="466"/>
      <c r="HQH4" s="466"/>
      <c r="HQI4" s="466"/>
      <c r="HQJ4" s="466"/>
      <c r="HQK4" s="466"/>
      <c r="HQL4" s="466"/>
      <c r="HQM4" s="466"/>
      <c r="HQN4" s="466"/>
      <c r="HQO4" s="466"/>
      <c r="HQP4" s="466"/>
      <c r="HQQ4" s="466"/>
      <c r="HQR4" s="466"/>
      <c r="HQS4" s="466"/>
      <c r="HQT4" s="466"/>
      <c r="HQU4" s="466"/>
      <c r="HQV4" s="466"/>
      <c r="HQW4" s="466"/>
      <c r="HQX4" s="466"/>
      <c r="HQY4" s="466"/>
      <c r="HQZ4" s="466"/>
      <c r="HRA4" s="466"/>
      <c r="HRB4" s="466"/>
      <c r="HRC4" s="466"/>
      <c r="HRD4" s="466"/>
      <c r="HRE4" s="466"/>
      <c r="HRF4" s="466"/>
      <c r="HRG4" s="466"/>
      <c r="HRH4" s="466"/>
      <c r="HRI4" s="466"/>
      <c r="HRJ4" s="466"/>
      <c r="HRK4" s="466"/>
      <c r="HRL4" s="466"/>
      <c r="HRM4" s="466"/>
      <c r="HRN4" s="466"/>
      <c r="HRO4" s="466"/>
      <c r="HRP4" s="466"/>
      <c r="HRQ4" s="466"/>
      <c r="HRR4" s="466"/>
      <c r="HRS4" s="466"/>
      <c r="HRT4" s="466"/>
      <c r="HRU4" s="466"/>
      <c r="HRV4" s="466"/>
      <c r="HRW4" s="466"/>
      <c r="HRX4" s="466"/>
      <c r="HRY4" s="466"/>
      <c r="HRZ4" s="466"/>
      <c r="HSA4" s="466"/>
      <c r="HSB4" s="466"/>
      <c r="HSC4" s="466"/>
      <c r="HSD4" s="466"/>
      <c r="HSE4" s="466"/>
      <c r="HSF4" s="466"/>
      <c r="HSG4" s="466"/>
      <c r="HSH4" s="466"/>
      <c r="HSI4" s="466"/>
      <c r="HSJ4" s="466"/>
      <c r="HSK4" s="466"/>
      <c r="HSL4" s="466"/>
      <c r="HSM4" s="466"/>
      <c r="HSN4" s="466"/>
      <c r="HSO4" s="466"/>
      <c r="HSP4" s="466"/>
      <c r="HSQ4" s="466"/>
      <c r="HSR4" s="466"/>
      <c r="HSS4" s="466"/>
      <c r="HST4" s="466"/>
      <c r="HSU4" s="466"/>
      <c r="HSV4" s="466"/>
      <c r="HSW4" s="466"/>
      <c r="HSX4" s="466"/>
      <c r="HSY4" s="466"/>
      <c r="HSZ4" s="466"/>
      <c r="HTA4" s="466"/>
      <c r="HTB4" s="466"/>
      <c r="HTC4" s="466"/>
      <c r="HTD4" s="466"/>
      <c r="HTE4" s="466"/>
      <c r="HTF4" s="466"/>
      <c r="HTG4" s="466"/>
      <c r="HTH4" s="466"/>
      <c r="HTI4" s="466"/>
      <c r="HTJ4" s="466"/>
      <c r="HTK4" s="466"/>
      <c r="HTL4" s="466"/>
      <c r="HTM4" s="466"/>
      <c r="HTN4" s="466"/>
      <c r="HTO4" s="466"/>
      <c r="HTP4" s="466"/>
      <c r="HTQ4" s="466"/>
      <c r="HTR4" s="466"/>
      <c r="HTS4" s="466"/>
      <c r="HTT4" s="466"/>
      <c r="HTU4" s="466"/>
      <c r="HTV4" s="466"/>
      <c r="HTW4" s="466"/>
      <c r="HTX4" s="466"/>
      <c r="HTY4" s="466"/>
      <c r="HTZ4" s="466"/>
      <c r="HUA4" s="466"/>
      <c r="HUB4" s="466"/>
      <c r="HUC4" s="466"/>
      <c r="HUD4" s="466"/>
      <c r="HUE4" s="466"/>
      <c r="HUF4" s="466"/>
      <c r="HUG4" s="466"/>
      <c r="HUH4" s="466"/>
      <c r="HUI4" s="466"/>
      <c r="HUJ4" s="466"/>
      <c r="HUK4" s="466"/>
      <c r="HUL4" s="466"/>
      <c r="HUM4" s="466"/>
      <c r="HUN4" s="466"/>
      <c r="HUO4" s="466"/>
      <c r="HUP4" s="466"/>
      <c r="HUQ4" s="466"/>
      <c r="HUR4" s="466"/>
      <c r="HUS4" s="466"/>
      <c r="HUT4" s="466"/>
      <c r="HUU4" s="466"/>
      <c r="HUV4" s="466"/>
      <c r="HUW4" s="466"/>
      <c r="HUX4" s="466"/>
      <c r="HUY4" s="466"/>
      <c r="HUZ4" s="466"/>
      <c r="HVA4" s="466"/>
      <c r="HVB4" s="466"/>
      <c r="HVC4" s="466"/>
      <c r="HVD4" s="466"/>
      <c r="HVE4" s="466"/>
      <c r="HVF4" s="466"/>
      <c r="HVG4" s="466"/>
      <c r="HVH4" s="466"/>
      <c r="HVI4" s="466"/>
      <c r="HVJ4" s="466"/>
      <c r="HVK4" s="466"/>
      <c r="HVL4" s="466"/>
      <c r="HVM4" s="466"/>
      <c r="HVN4" s="466"/>
      <c r="HVO4" s="466"/>
      <c r="HVP4" s="466"/>
      <c r="HVQ4" s="466"/>
      <c r="HVR4" s="466"/>
      <c r="HVS4" s="466"/>
      <c r="HVT4" s="466"/>
      <c r="HVU4" s="466"/>
      <c r="HVV4" s="466"/>
      <c r="HVW4" s="466"/>
      <c r="HVX4" s="466"/>
      <c r="HVY4" s="466"/>
      <c r="HVZ4" s="466"/>
      <c r="HWA4" s="466"/>
      <c r="HWB4" s="466"/>
      <c r="HWC4" s="466"/>
      <c r="HWD4" s="466"/>
      <c r="HWE4" s="466"/>
      <c r="HWF4" s="466"/>
      <c r="HWG4" s="466"/>
      <c r="HWH4" s="466"/>
      <c r="HWI4" s="466"/>
      <c r="HWJ4" s="466"/>
      <c r="HWK4" s="466"/>
      <c r="HWL4" s="466"/>
      <c r="HWM4" s="466"/>
      <c r="HWN4" s="466"/>
      <c r="HWO4" s="466"/>
      <c r="HWP4" s="466"/>
      <c r="HWQ4" s="466"/>
      <c r="HWR4" s="466"/>
      <c r="HWS4" s="466"/>
      <c r="HWT4" s="466"/>
      <c r="HWU4" s="466"/>
      <c r="HWV4" s="466"/>
      <c r="HWW4" s="466"/>
      <c r="HWX4" s="466"/>
      <c r="HWY4" s="466"/>
      <c r="HWZ4" s="466"/>
      <c r="HXA4" s="466"/>
      <c r="HXB4" s="466"/>
      <c r="HXC4" s="466"/>
      <c r="HXD4" s="466"/>
      <c r="HXE4" s="466"/>
      <c r="HXF4" s="466"/>
      <c r="HXG4" s="466"/>
      <c r="HXH4" s="466"/>
      <c r="HXI4" s="466"/>
      <c r="HXJ4" s="466"/>
      <c r="HXK4" s="466"/>
      <c r="HXL4" s="466"/>
      <c r="HXM4" s="466"/>
      <c r="HXN4" s="466"/>
      <c r="HXO4" s="466"/>
      <c r="HXP4" s="466"/>
      <c r="HXQ4" s="466"/>
      <c r="HXR4" s="466"/>
      <c r="HXS4" s="466"/>
      <c r="HXT4" s="466"/>
      <c r="HXU4" s="466"/>
      <c r="HXV4" s="466"/>
      <c r="HXW4" s="466"/>
      <c r="HXX4" s="466"/>
      <c r="HXY4" s="466"/>
      <c r="HXZ4" s="466"/>
      <c r="HYA4" s="466"/>
      <c r="HYB4" s="466"/>
      <c r="HYC4" s="466"/>
      <c r="HYD4" s="466"/>
      <c r="HYE4" s="466"/>
      <c r="HYF4" s="466"/>
      <c r="HYG4" s="466"/>
      <c r="HYH4" s="466"/>
      <c r="HYI4" s="466"/>
      <c r="HYJ4" s="466"/>
      <c r="HYK4" s="466"/>
      <c r="HYL4" s="466"/>
      <c r="HYM4" s="466"/>
      <c r="HYN4" s="466"/>
      <c r="HYO4" s="466"/>
      <c r="HYP4" s="466"/>
      <c r="HYQ4" s="466"/>
      <c r="HYR4" s="466"/>
      <c r="HYS4" s="466"/>
      <c r="HYT4" s="466"/>
      <c r="HYU4" s="466"/>
      <c r="HYV4" s="466"/>
      <c r="HYW4" s="466"/>
      <c r="HYX4" s="466"/>
      <c r="HYY4" s="466"/>
      <c r="HYZ4" s="466"/>
      <c r="HZA4" s="466"/>
      <c r="HZB4" s="466"/>
      <c r="HZC4" s="466"/>
      <c r="HZD4" s="466"/>
      <c r="HZE4" s="466"/>
      <c r="HZF4" s="466"/>
      <c r="HZG4" s="466"/>
      <c r="HZH4" s="466"/>
      <c r="HZI4" s="466"/>
      <c r="HZJ4" s="466"/>
      <c r="HZK4" s="466"/>
      <c r="HZL4" s="466"/>
      <c r="HZM4" s="466"/>
      <c r="HZN4" s="466"/>
      <c r="HZO4" s="466"/>
      <c r="HZP4" s="466"/>
      <c r="HZQ4" s="466"/>
      <c r="HZR4" s="466"/>
      <c r="HZS4" s="466"/>
      <c r="HZT4" s="466"/>
      <c r="HZU4" s="466"/>
      <c r="HZV4" s="466"/>
      <c r="HZW4" s="466"/>
      <c r="HZX4" s="466"/>
      <c r="HZY4" s="466"/>
      <c r="HZZ4" s="466"/>
      <c r="IAA4" s="466"/>
      <c r="IAB4" s="466"/>
      <c r="IAC4" s="466"/>
      <c r="IAD4" s="466"/>
      <c r="IAE4" s="466"/>
      <c r="IAF4" s="466"/>
      <c r="IAG4" s="466"/>
      <c r="IAH4" s="466"/>
      <c r="IAI4" s="466"/>
      <c r="IAJ4" s="466"/>
      <c r="IAK4" s="466"/>
      <c r="IAL4" s="466"/>
      <c r="IAM4" s="466"/>
      <c r="IAN4" s="466"/>
      <c r="IAO4" s="466"/>
      <c r="IAP4" s="466"/>
      <c r="IAQ4" s="466"/>
      <c r="IAR4" s="466"/>
      <c r="IAS4" s="466"/>
      <c r="IAT4" s="466"/>
      <c r="IAU4" s="466"/>
      <c r="IAV4" s="466"/>
      <c r="IAW4" s="466"/>
      <c r="IAX4" s="466"/>
      <c r="IAY4" s="466"/>
      <c r="IAZ4" s="466"/>
      <c r="IBA4" s="466"/>
      <c r="IBB4" s="466"/>
      <c r="IBC4" s="466"/>
      <c r="IBD4" s="466"/>
      <c r="IBE4" s="466"/>
      <c r="IBF4" s="466"/>
      <c r="IBG4" s="466"/>
      <c r="IBH4" s="466"/>
      <c r="IBI4" s="466"/>
      <c r="IBJ4" s="466"/>
      <c r="IBK4" s="466"/>
      <c r="IBL4" s="466"/>
      <c r="IBM4" s="466"/>
      <c r="IBN4" s="466"/>
      <c r="IBO4" s="466"/>
      <c r="IBP4" s="466"/>
      <c r="IBQ4" s="466"/>
      <c r="IBR4" s="466"/>
      <c r="IBS4" s="466"/>
      <c r="IBT4" s="466"/>
      <c r="IBU4" s="466"/>
      <c r="IBV4" s="466"/>
      <c r="IBW4" s="466"/>
      <c r="IBX4" s="466"/>
      <c r="IBY4" s="466"/>
      <c r="IBZ4" s="466"/>
      <c r="ICA4" s="466"/>
      <c r="ICB4" s="466"/>
      <c r="ICC4" s="466"/>
      <c r="ICD4" s="466"/>
      <c r="ICE4" s="466"/>
      <c r="ICF4" s="466"/>
      <c r="ICG4" s="466"/>
      <c r="ICH4" s="466"/>
      <c r="ICI4" s="466"/>
      <c r="ICJ4" s="466"/>
      <c r="ICK4" s="466"/>
      <c r="ICL4" s="466"/>
      <c r="ICM4" s="466"/>
      <c r="ICN4" s="466"/>
      <c r="ICO4" s="466"/>
      <c r="ICP4" s="466"/>
      <c r="ICQ4" s="466"/>
      <c r="ICR4" s="466"/>
      <c r="ICS4" s="466"/>
      <c r="ICT4" s="466"/>
      <c r="ICU4" s="466"/>
      <c r="ICV4" s="466"/>
      <c r="ICW4" s="466"/>
      <c r="ICX4" s="466"/>
      <c r="ICY4" s="466"/>
      <c r="ICZ4" s="466"/>
      <c r="IDA4" s="466"/>
      <c r="IDB4" s="466"/>
      <c r="IDC4" s="466"/>
      <c r="IDD4" s="466"/>
      <c r="IDE4" s="466"/>
      <c r="IDF4" s="466"/>
      <c r="IDG4" s="466"/>
      <c r="IDH4" s="466"/>
      <c r="IDI4" s="466"/>
      <c r="IDJ4" s="466"/>
      <c r="IDK4" s="466"/>
      <c r="IDL4" s="466"/>
      <c r="IDM4" s="466"/>
      <c r="IDN4" s="466"/>
      <c r="IDO4" s="466"/>
      <c r="IDP4" s="466"/>
      <c r="IDQ4" s="466"/>
      <c r="IDR4" s="466"/>
      <c r="IDS4" s="466"/>
      <c r="IDT4" s="466"/>
      <c r="IDU4" s="466"/>
      <c r="IDV4" s="466"/>
      <c r="IDW4" s="466"/>
      <c r="IDX4" s="466"/>
      <c r="IDY4" s="466"/>
      <c r="IDZ4" s="466"/>
      <c r="IEA4" s="466"/>
      <c r="IEB4" s="466"/>
      <c r="IEC4" s="466"/>
      <c r="IED4" s="466"/>
      <c r="IEE4" s="466"/>
      <c r="IEF4" s="466"/>
      <c r="IEG4" s="466"/>
      <c r="IEH4" s="466"/>
      <c r="IEI4" s="466"/>
      <c r="IEJ4" s="466"/>
      <c r="IEK4" s="466"/>
      <c r="IEL4" s="466"/>
      <c r="IEM4" s="466"/>
      <c r="IEN4" s="466"/>
      <c r="IEO4" s="466"/>
      <c r="IEP4" s="466"/>
      <c r="IEQ4" s="466"/>
      <c r="IER4" s="466"/>
      <c r="IES4" s="466"/>
      <c r="IET4" s="466"/>
      <c r="IEU4" s="466"/>
      <c r="IEV4" s="466"/>
      <c r="IEW4" s="466"/>
      <c r="IEX4" s="466"/>
      <c r="IEY4" s="466"/>
      <c r="IEZ4" s="466"/>
      <c r="IFA4" s="466"/>
      <c r="IFB4" s="466"/>
      <c r="IFC4" s="466"/>
      <c r="IFD4" s="466"/>
      <c r="IFE4" s="466"/>
      <c r="IFF4" s="466"/>
      <c r="IFG4" s="466"/>
      <c r="IFH4" s="466"/>
      <c r="IFI4" s="466"/>
      <c r="IFJ4" s="466"/>
      <c r="IFK4" s="466"/>
      <c r="IFL4" s="466"/>
      <c r="IFM4" s="466"/>
      <c r="IFN4" s="466"/>
      <c r="IFO4" s="466"/>
      <c r="IFP4" s="466"/>
      <c r="IFQ4" s="466"/>
      <c r="IFR4" s="466"/>
      <c r="IFS4" s="466"/>
      <c r="IFT4" s="466"/>
      <c r="IFU4" s="466"/>
      <c r="IFV4" s="466"/>
      <c r="IFW4" s="466"/>
      <c r="IFX4" s="466"/>
      <c r="IFY4" s="466"/>
      <c r="IFZ4" s="466"/>
      <c r="IGA4" s="466"/>
      <c r="IGB4" s="466"/>
      <c r="IGC4" s="466"/>
      <c r="IGD4" s="466"/>
      <c r="IGE4" s="466"/>
      <c r="IGF4" s="466"/>
      <c r="IGG4" s="466"/>
      <c r="IGH4" s="466"/>
      <c r="IGI4" s="466"/>
      <c r="IGJ4" s="466"/>
      <c r="IGK4" s="466"/>
      <c r="IGL4" s="466"/>
      <c r="IGM4" s="466"/>
      <c r="IGN4" s="466"/>
      <c r="IGO4" s="466"/>
      <c r="IGP4" s="466"/>
      <c r="IGQ4" s="466"/>
      <c r="IGR4" s="466"/>
      <c r="IGS4" s="466"/>
      <c r="IGT4" s="466"/>
      <c r="IGU4" s="466"/>
      <c r="IGV4" s="466"/>
      <c r="IGW4" s="466"/>
      <c r="IGX4" s="466"/>
      <c r="IGY4" s="466"/>
      <c r="IGZ4" s="466"/>
      <c r="IHA4" s="466"/>
      <c r="IHB4" s="466"/>
      <c r="IHC4" s="466"/>
      <c r="IHD4" s="466"/>
      <c r="IHE4" s="466"/>
      <c r="IHF4" s="466"/>
      <c r="IHG4" s="466"/>
      <c r="IHH4" s="466"/>
      <c r="IHI4" s="466"/>
      <c r="IHJ4" s="466"/>
      <c r="IHK4" s="466"/>
      <c r="IHL4" s="466"/>
      <c r="IHM4" s="466"/>
      <c r="IHN4" s="466"/>
      <c r="IHO4" s="466"/>
      <c r="IHP4" s="466"/>
      <c r="IHQ4" s="466"/>
      <c r="IHR4" s="466"/>
      <c r="IHS4" s="466"/>
      <c r="IHT4" s="466"/>
      <c r="IHU4" s="466"/>
      <c r="IHV4" s="466"/>
      <c r="IHW4" s="466"/>
      <c r="IHX4" s="466"/>
      <c r="IHY4" s="466"/>
      <c r="IHZ4" s="466"/>
      <c r="IIA4" s="466"/>
      <c r="IIB4" s="466"/>
      <c r="IIC4" s="466"/>
      <c r="IID4" s="466"/>
      <c r="IIE4" s="466"/>
      <c r="IIF4" s="466"/>
      <c r="IIG4" s="466"/>
      <c r="IIH4" s="466"/>
      <c r="III4" s="466"/>
      <c r="IIJ4" s="466"/>
      <c r="IIK4" s="466"/>
      <c r="IIL4" s="466"/>
      <c r="IIM4" s="466"/>
      <c r="IIN4" s="466"/>
      <c r="IIO4" s="466"/>
      <c r="IIP4" s="466"/>
      <c r="IIQ4" s="466"/>
      <c r="IIR4" s="466"/>
      <c r="IIS4" s="466"/>
      <c r="IIT4" s="466"/>
      <c r="IIU4" s="466"/>
      <c r="IIV4" s="466"/>
      <c r="IIW4" s="466"/>
      <c r="IIX4" s="466"/>
      <c r="IIY4" s="466"/>
      <c r="IIZ4" s="466"/>
      <c r="IJA4" s="466"/>
      <c r="IJB4" s="466"/>
      <c r="IJC4" s="466"/>
      <c r="IJD4" s="466"/>
      <c r="IJE4" s="466"/>
      <c r="IJF4" s="466"/>
      <c r="IJG4" s="466"/>
      <c r="IJH4" s="466"/>
      <c r="IJI4" s="466"/>
      <c r="IJJ4" s="466"/>
      <c r="IJK4" s="466"/>
      <c r="IJL4" s="466"/>
      <c r="IJM4" s="466"/>
      <c r="IJN4" s="466"/>
      <c r="IJO4" s="466"/>
      <c r="IJP4" s="466"/>
      <c r="IJQ4" s="466"/>
      <c r="IJR4" s="466"/>
      <c r="IJS4" s="466"/>
      <c r="IJT4" s="466"/>
      <c r="IJU4" s="466"/>
      <c r="IJV4" s="466"/>
      <c r="IJW4" s="466"/>
      <c r="IJX4" s="466"/>
      <c r="IJY4" s="466"/>
      <c r="IJZ4" s="466"/>
      <c r="IKA4" s="466"/>
      <c r="IKB4" s="466"/>
      <c r="IKC4" s="466"/>
      <c r="IKD4" s="466"/>
      <c r="IKE4" s="466"/>
      <c r="IKF4" s="466"/>
      <c r="IKG4" s="466"/>
      <c r="IKH4" s="466"/>
      <c r="IKI4" s="466"/>
      <c r="IKJ4" s="466"/>
      <c r="IKK4" s="466"/>
      <c r="IKL4" s="466"/>
      <c r="IKM4" s="466"/>
      <c r="IKN4" s="466"/>
      <c r="IKO4" s="466"/>
      <c r="IKP4" s="466"/>
      <c r="IKQ4" s="466"/>
      <c r="IKR4" s="466"/>
      <c r="IKS4" s="466"/>
      <c r="IKT4" s="466"/>
      <c r="IKU4" s="466"/>
      <c r="IKV4" s="466"/>
      <c r="IKW4" s="466"/>
      <c r="IKX4" s="466"/>
      <c r="IKY4" s="466"/>
      <c r="IKZ4" s="466"/>
      <c r="ILA4" s="466"/>
      <c r="ILB4" s="466"/>
      <c r="ILC4" s="466"/>
      <c r="ILD4" s="466"/>
      <c r="ILE4" s="466"/>
      <c r="ILF4" s="466"/>
      <c r="ILG4" s="466"/>
      <c r="ILH4" s="466"/>
      <c r="ILI4" s="466"/>
      <c r="ILJ4" s="466"/>
      <c r="ILK4" s="466"/>
      <c r="ILL4" s="466"/>
      <c r="ILM4" s="466"/>
      <c r="ILN4" s="466"/>
      <c r="ILO4" s="466"/>
      <c r="ILP4" s="466"/>
      <c r="ILQ4" s="466"/>
      <c r="ILR4" s="466"/>
      <c r="ILS4" s="466"/>
      <c r="ILT4" s="466"/>
      <c r="ILU4" s="466"/>
      <c r="ILV4" s="466"/>
      <c r="ILW4" s="466"/>
      <c r="ILX4" s="466"/>
      <c r="ILY4" s="466"/>
      <c r="ILZ4" s="466"/>
      <c r="IMA4" s="466"/>
      <c r="IMB4" s="466"/>
      <c r="IMC4" s="466"/>
      <c r="IMD4" s="466"/>
      <c r="IME4" s="466"/>
      <c r="IMF4" s="466"/>
      <c r="IMG4" s="466"/>
      <c r="IMH4" s="466"/>
      <c r="IMI4" s="466"/>
      <c r="IMJ4" s="466"/>
      <c r="IMK4" s="466"/>
      <c r="IML4" s="466"/>
      <c r="IMM4" s="466"/>
      <c r="IMN4" s="466"/>
      <c r="IMO4" s="466"/>
      <c r="IMP4" s="466"/>
      <c r="IMQ4" s="466"/>
      <c r="IMR4" s="466"/>
      <c r="IMS4" s="466"/>
      <c r="IMT4" s="466"/>
      <c r="IMU4" s="466"/>
      <c r="IMV4" s="466"/>
      <c r="IMW4" s="466"/>
      <c r="IMX4" s="466"/>
      <c r="IMY4" s="466"/>
      <c r="IMZ4" s="466"/>
      <c r="INA4" s="466"/>
      <c r="INB4" s="466"/>
      <c r="INC4" s="466"/>
      <c r="IND4" s="466"/>
      <c r="INE4" s="466"/>
      <c r="INF4" s="466"/>
      <c r="ING4" s="466"/>
      <c r="INH4" s="466"/>
      <c r="INI4" s="466"/>
      <c r="INJ4" s="466"/>
      <c r="INK4" s="466"/>
      <c r="INL4" s="466"/>
      <c r="INM4" s="466"/>
      <c r="INN4" s="466"/>
      <c r="INO4" s="466"/>
      <c r="INP4" s="466"/>
      <c r="INQ4" s="466"/>
      <c r="INR4" s="466"/>
      <c r="INS4" s="466"/>
      <c r="INT4" s="466"/>
      <c r="INU4" s="466"/>
      <c r="INV4" s="466"/>
      <c r="INW4" s="466"/>
      <c r="INX4" s="466"/>
      <c r="INY4" s="466"/>
      <c r="INZ4" s="466"/>
      <c r="IOA4" s="466"/>
      <c r="IOB4" s="466"/>
      <c r="IOC4" s="466"/>
      <c r="IOD4" s="466"/>
      <c r="IOE4" s="466"/>
      <c r="IOF4" s="466"/>
      <c r="IOG4" s="466"/>
      <c r="IOH4" s="466"/>
      <c r="IOI4" s="466"/>
      <c r="IOJ4" s="466"/>
      <c r="IOK4" s="466"/>
      <c r="IOL4" s="466"/>
      <c r="IOM4" s="466"/>
      <c r="ION4" s="466"/>
      <c r="IOO4" s="466"/>
      <c r="IOP4" s="466"/>
      <c r="IOQ4" s="466"/>
      <c r="IOR4" s="466"/>
      <c r="IOS4" s="466"/>
      <c r="IOT4" s="466"/>
      <c r="IOU4" s="466"/>
      <c r="IOV4" s="466"/>
      <c r="IOW4" s="466"/>
      <c r="IOX4" s="466"/>
      <c r="IOY4" s="466"/>
      <c r="IOZ4" s="466"/>
      <c r="IPA4" s="466"/>
      <c r="IPB4" s="466"/>
      <c r="IPC4" s="466"/>
      <c r="IPD4" s="466"/>
      <c r="IPE4" s="466"/>
      <c r="IPF4" s="466"/>
      <c r="IPG4" s="466"/>
      <c r="IPH4" s="466"/>
      <c r="IPI4" s="466"/>
      <c r="IPJ4" s="466"/>
      <c r="IPK4" s="466"/>
      <c r="IPL4" s="466"/>
      <c r="IPM4" s="466"/>
      <c r="IPN4" s="466"/>
      <c r="IPO4" s="466"/>
      <c r="IPP4" s="466"/>
      <c r="IPQ4" s="466"/>
      <c r="IPR4" s="466"/>
      <c r="IPS4" s="466"/>
      <c r="IPT4" s="466"/>
      <c r="IPU4" s="466"/>
      <c r="IPV4" s="466"/>
      <c r="IPW4" s="466"/>
      <c r="IPX4" s="466"/>
      <c r="IPY4" s="466"/>
      <c r="IPZ4" s="466"/>
      <c r="IQA4" s="466"/>
      <c r="IQB4" s="466"/>
      <c r="IQC4" s="466"/>
      <c r="IQD4" s="466"/>
      <c r="IQE4" s="466"/>
      <c r="IQF4" s="466"/>
      <c r="IQG4" s="466"/>
      <c r="IQH4" s="466"/>
      <c r="IQI4" s="466"/>
      <c r="IQJ4" s="466"/>
      <c r="IQK4" s="466"/>
      <c r="IQL4" s="466"/>
      <c r="IQM4" s="466"/>
      <c r="IQN4" s="466"/>
      <c r="IQO4" s="466"/>
      <c r="IQP4" s="466"/>
      <c r="IQQ4" s="466"/>
      <c r="IQR4" s="466"/>
      <c r="IQS4" s="466"/>
      <c r="IQT4" s="466"/>
      <c r="IQU4" s="466"/>
      <c r="IQV4" s="466"/>
      <c r="IQW4" s="466"/>
      <c r="IQX4" s="466"/>
      <c r="IQY4" s="466"/>
      <c r="IQZ4" s="466"/>
      <c r="IRA4" s="466"/>
      <c r="IRB4" s="466"/>
      <c r="IRC4" s="466"/>
      <c r="IRD4" s="466"/>
      <c r="IRE4" s="466"/>
      <c r="IRF4" s="466"/>
      <c r="IRG4" s="466"/>
      <c r="IRH4" s="466"/>
      <c r="IRI4" s="466"/>
      <c r="IRJ4" s="466"/>
      <c r="IRK4" s="466"/>
      <c r="IRL4" s="466"/>
      <c r="IRM4" s="466"/>
      <c r="IRN4" s="466"/>
      <c r="IRO4" s="466"/>
      <c r="IRP4" s="466"/>
      <c r="IRQ4" s="466"/>
      <c r="IRR4" s="466"/>
      <c r="IRS4" s="466"/>
      <c r="IRT4" s="466"/>
      <c r="IRU4" s="466"/>
      <c r="IRV4" s="466"/>
      <c r="IRW4" s="466"/>
      <c r="IRX4" s="466"/>
      <c r="IRY4" s="466"/>
      <c r="IRZ4" s="466"/>
      <c r="ISA4" s="466"/>
      <c r="ISB4" s="466"/>
      <c r="ISC4" s="466"/>
      <c r="ISD4" s="466"/>
      <c r="ISE4" s="466"/>
      <c r="ISF4" s="466"/>
      <c r="ISG4" s="466"/>
      <c r="ISH4" s="466"/>
      <c r="ISI4" s="466"/>
      <c r="ISJ4" s="466"/>
      <c r="ISK4" s="466"/>
      <c r="ISL4" s="466"/>
      <c r="ISM4" s="466"/>
      <c r="ISN4" s="466"/>
      <c r="ISO4" s="466"/>
      <c r="ISP4" s="466"/>
      <c r="ISQ4" s="466"/>
      <c r="ISR4" s="466"/>
      <c r="ISS4" s="466"/>
      <c r="IST4" s="466"/>
      <c r="ISU4" s="466"/>
      <c r="ISV4" s="466"/>
      <c r="ISW4" s="466"/>
      <c r="ISX4" s="466"/>
      <c r="ISY4" s="466"/>
      <c r="ISZ4" s="466"/>
      <c r="ITA4" s="466"/>
      <c r="ITB4" s="466"/>
      <c r="ITC4" s="466"/>
      <c r="ITD4" s="466"/>
      <c r="ITE4" s="466"/>
      <c r="ITF4" s="466"/>
      <c r="ITG4" s="466"/>
      <c r="ITH4" s="466"/>
      <c r="ITI4" s="466"/>
      <c r="ITJ4" s="466"/>
      <c r="ITK4" s="466"/>
      <c r="ITL4" s="466"/>
      <c r="ITM4" s="466"/>
      <c r="ITN4" s="466"/>
      <c r="ITO4" s="466"/>
      <c r="ITP4" s="466"/>
      <c r="ITQ4" s="466"/>
      <c r="ITR4" s="466"/>
      <c r="ITS4" s="466"/>
      <c r="ITT4" s="466"/>
      <c r="ITU4" s="466"/>
      <c r="ITV4" s="466"/>
      <c r="ITW4" s="466"/>
      <c r="ITX4" s="466"/>
      <c r="ITY4" s="466"/>
      <c r="ITZ4" s="466"/>
      <c r="IUA4" s="466"/>
      <c r="IUB4" s="466"/>
      <c r="IUC4" s="466"/>
      <c r="IUD4" s="466"/>
      <c r="IUE4" s="466"/>
      <c r="IUF4" s="466"/>
      <c r="IUG4" s="466"/>
      <c r="IUH4" s="466"/>
      <c r="IUI4" s="466"/>
      <c r="IUJ4" s="466"/>
      <c r="IUK4" s="466"/>
      <c r="IUL4" s="466"/>
      <c r="IUM4" s="466"/>
      <c r="IUN4" s="466"/>
      <c r="IUO4" s="466"/>
      <c r="IUP4" s="466"/>
      <c r="IUQ4" s="466"/>
      <c r="IUR4" s="466"/>
      <c r="IUS4" s="466"/>
      <c r="IUT4" s="466"/>
      <c r="IUU4" s="466"/>
      <c r="IUV4" s="466"/>
      <c r="IUW4" s="466"/>
      <c r="IUX4" s="466"/>
      <c r="IUY4" s="466"/>
      <c r="IUZ4" s="466"/>
      <c r="IVA4" s="466"/>
      <c r="IVB4" s="466"/>
      <c r="IVC4" s="466"/>
      <c r="IVD4" s="466"/>
      <c r="IVE4" s="466"/>
      <c r="IVF4" s="466"/>
      <c r="IVG4" s="466"/>
      <c r="IVH4" s="466"/>
      <c r="IVI4" s="466"/>
      <c r="IVJ4" s="466"/>
      <c r="IVK4" s="466"/>
      <c r="IVL4" s="466"/>
      <c r="IVM4" s="466"/>
      <c r="IVN4" s="466"/>
      <c r="IVO4" s="466"/>
      <c r="IVP4" s="466"/>
      <c r="IVQ4" s="466"/>
      <c r="IVR4" s="466"/>
      <c r="IVS4" s="466"/>
      <c r="IVT4" s="466"/>
      <c r="IVU4" s="466"/>
      <c r="IVV4" s="466"/>
      <c r="IVW4" s="466"/>
      <c r="IVX4" s="466"/>
      <c r="IVY4" s="466"/>
      <c r="IVZ4" s="466"/>
      <c r="IWA4" s="466"/>
      <c r="IWB4" s="466"/>
      <c r="IWC4" s="466"/>
      <c r="IWD4" s="466"/>
      <c r="IWE4" s="466"/>
      <c r="IWF4" s="466"/>
      <c r="IWG4" s="466"/>
      <c r="IWH4" s="466"/>
      <c r="IWI4" s="466"/>
      <c r="IWJ4" s="466"/>
      <c r="IWK4" s="466"/>
      <c r="IWL4" s="466"/>
      <c r="IWM4" s="466"/>
      <c r="IWN4" s="466"/>
      <c r="IWO4" s="466"/>
      <c r="IWP4" s="466"/>
      <c r="IWQ4" s="466"/>
      <c r="IWR4" s="466"/>
      <c r="IWS4" s="466"/>
      <c r="IWT4" s="466"/>
      <c r="IWU4" s="466"/>
      <c r="IWV4" s="466"/>
      <c r="IWW4" s="466"/>
      <c r="IWX4" s="466"/>
      <c r="IWY4" s="466"/>
      <c r="IWZ4" s="466"/>
      <c r="IXA4" s="466"/>
      <c r="IXB4" s="466"/>
      <c r="IXC4" s="466"/>
      <c r="IXD4" s="466"/>
      <c r="IXE4" s="466"/>
      <c r="IXF4" s="466"/>
      <c r="IXG4" s="466"/>
      <c r="IXH4" s="466"/>
      <c r="IXI4" s="466"/>
      <c r="IXJ4" s="466"/>
      <c r="IXK4" s="466"/>
      <c r="IXL4" s="466"/>
      <c r="IXM4" s="466"/>
      <c r="IXN4" s="466"/>
      <c r="IXO4" s="466"/>
      <c r="IXP4" s="466"/>
      <c r="IXQ4" s="466"/>
      <c r="IXR4" s="466"/>
      <c r="IXS4" s="466"/>
      <c r="IXT4" s="466"/>
      <c r="IXU4" s="466"/>
      <c r="IXV4" s="466"/>
      <c r="IXW4" s="466"/>
      <c r="IXX4" s="466"/>
      <c r="IXY4" s="466"/>
      <c r="IXZ4" s="466"/>
      <c r="IYA4" s="466"/>
      <c r="IYB4" s="466"/>
      <c r="IYC4" s="466"/>
      <c r="IYD4" s="466"/>
      <c r="IYE4" s="466"/>
      <c r="IYF4" s="466"/>
      <c r="IYG4" s="466"/>
      <c r="IYH4" s="466"/>
      <c r="IYI4" s="466"/>
      <c r="IYJ4" s="466"/>
      <c r="IYK4" s="466"/>
      <c r="IYL4" s="466"/>
      <c r="IYM4" s="466"/>
      <c r="IYN4" s="466"/>
      <c r="IYO4" s="466"/>
      <c r="IYP4" s="466"/>
      <c r="IYQ4" s="466"/>
      <c r="IYR4" s="466"/>
      <c r="IYS4" s="466"/>
      <c r="IYT4" s="466"/>
      <c r="IYU4" s="466"/>
      <c r="IYV4" s="466"/>
      <c r="IYW4" s="466"/>
      <c r="IYX4" s="466"/>
      <c r="IYY4" s="466"/>
      <c r="IYZ4" s="466"/>
      <c r="IZA4" s="466"/>
      <c r="IZB4" s="466"/>
      <c r="IZC4" s="466"/>
      <c r="IZD4" s="466"/>
      <c r="IZE4" s="466"/>
      <c r="IZF4" s="466"/>
      <c r="IZG4" s="466"/>
      <c r="IZH4" s="466"/>
      <c r="IZI4" s="466"/>
      <c r="IZJ4" s="466"/>
      <c r="IZK4" s="466"/>
      <c r="IZL4" s="466"/>
      <c r="IZM4" s="466"/>
      <c r="IZN4" s="466"/>
      <c r="IZO4" s="466"/>
      <c r="IZP4" s="466"/>
      <c r="IZQ4" s="466"/>
      <c r="IZR4" s="466"/>
      <c r="IZS4" s="466"/>
      <c r="IZT4" s="466"/>
      <c r="IZU4" s="466"/>
      <c r="IZV4" s="466"/>
      <c r="IZW4" s="466"/>
      <c r="IZX4" s="466"/>
      <c r="IZY4" s="466"/>
      <c r="IZZ4" s="466"/>
      <c r="JAA4" s="466"/>
      <c r="JAB4" s="466"/>
      <c r="JAC4" s="466"/>
      <c r="JAD4" s="466"/>
      <c r="JAE4" s="466"/>
      <c r="JAF4" s="466"/>
      <c r="JAG4" s="466"/>
      <c r="JAH4" s="466"/>
      <c r="JAI4" s="466"/>
      <c r="JAJ4" s="466"/>
      <c r="JAK4" s="466"/>
      <c r="JAL4" s="466"/>
      <c r="JAM4" s="466"/>
      <c r="JAN4" s="466"/>
      <c r="JAO4" s="466"/>
      <c r="JAP4" s="466"/>
      <c r="JAQ4" s="466"/>
      <c r="JAR4" s="466"/>
      <c r="JAS4" s="466"/>
      <c r="JAT4" s="466"/>
      <c r="JAU4" s="466"/>
      <c r="JAV4" s="466"/>
      <c r="JAW4" s="466"/>
      <c r="JAX4" s="466"/>
      <c r="JAY4" s="466"/>
      <c r="JAZ4" s="466"/>
      <c r="JBA4" s="466"/>
      <c r="JBB4" s="466"/>
      <c r="JBC4" s="466"/>
      <c r="JBD4" s="466"/>
      <c r="JBE4" s="466"/>
      <c r="JBF4" s="466"/>
      <c r="JBG4" s="466"/>
      <c r="JBH4" s="466"/>
      <c r="JBI4" s="466"/>
      <c r="JBJ4" s="466"/>
      <c r="JBK4" s="466"/>
      <c r="JBL4" s="466"/>
      <c r="JBM4" s="466"/>
      <c r="JBN4" s="466"/>
      <c r="JBO4" s="466"/>
      <c r="JBP4" s="466"/>
      <c r="JBQ4" s="466"/>
      <c r="JBR4" s="466"/>
      <c r="JBS4" s="466"/>
      <c r="JBT4" s="466"/>
      <c r="JBU4" s="466"/>
      <c r="JBV4" s="466"/>
      <c r="JBW4" s="466"/>
      <c r="JBX4" s="466"/>
      <c r="JBY4" s="466"/>
      <c r="JBZ4" s="466"/>
      <c r="JCA4" s="466"/>
      <c r="JCB4" s="466"/>
      <c r="JCC4" s="466"/>
      <c r="JCD4" s="466"/>
      <c r="JCE4" s="466"/>
      <c r="JCF4" s="466"/>
      <c r="JCG4" s="466"/>
      <c r="JCH4" s="466"/>
      <c r="JCI4" s="466"/>
      <c r="JCJ4" s="466"/>
      <c r="JCK4" s="466"/>
      <c r="JCL4" s="466"/>
      <c r="JCM4" s="466"/>
      <c r="JCN4" s="466"/>
      <c r="JCO4" s="466"/>
      <c r="JCP4" s="466"/>
      <c r="JCQ4" s="466"/>
      <c r="JCR4" s="466"/>
      <c r="JCS4" s="466"/>
      <c r="JCT4" s="466"/>
      <c r="JCU4" s="466"/>
      <c r="JCV4" s="466"/>
      <c r="JCW4" s="466"/>
      <c r="JCX4" s="466"/>
      <c r="JCY4" s="466"/>
      <c r="JCZ4" s="466"/>
      <c r="JDA4" s="466"/>
      <c r="JDB4" s="466"/>
      <c r="JDC4" s="466"/>
      <c r="JDD4" s="466"/>
      <c r="JDE4" s="466"/>
      <c r="JDF4" s="466"/>
      <c r="JDG4" s="466"/>
      <c r="JDH4" s="466"/>
      <c r="JDI4" s="466"/>
      <c r="JDJ4" s="466"/>
      <c r="JDK4" s="466"/>
      <c r="JDL4" s="466"/>
      <c r="JDM4" s="466"/>
      <c r="JDN4" s="466"/>
      <c r="JDO4" s="466"/>
      <c r="JDP4" s="466"/>
      <c r="JDQ4" s="466"/>
      <c r="JDR4" s="466"/>
      <c r="JDS4" s="466"/>
      <c r="JDT4" s="466"/>
      <c r="JDU4" s="466"/>
      <c r="JDV4" s="466"/>
      <c r="JDW4" s="466"/>
      <c r="JDX4" s="466"/>
      <c r="JDY4" s="466"/>
      <c r="JDZ4" s="466"/>
      <c r="JEA4" s="466"/>
      <c r="JEB4" s="466"/>
      <c r="JEC4" s="466"/>
      <c r="JED4" s="466"/>
      <c r="JEE4" s="466"/>
      <c r="JEF4" s="466"/>
      <c r="JEG4" s="466"/>
      <c r="JEH4" s="466"/>
      <c r="JEI4" s="466"/>
      <c r="JEJ4" s="466"/>
      <c r="JEK4" s="466"/>
      <c r="JEL4" s="466"/>
      <c r="JEM4" s="466"/>
      <c r="JEN4" s="466"/>
      <c r="JEO4" s="466"/>
      <c r="JEP4" s="466"/>
      <c r="JEQ4" s="466"/>
      <c r="JER4" s="466"/>
      <c r="JES4" s="466"/>
      <c r="JET4" s="466"/>
      <c r="JEU4" s="466"/>
      <c r="JEV4" s="466"/>
      <c r="JEW4" s="466"/>
      <c r="JEX4" s="466"/>
      <c r="JEY4" s="466"/>
      <c r="JEZ4" s="466"/>
      <c r="JFA4" s="466"/>
      <c r="JFB4" s="466"/>
      <c r="JFC4" s="466"/>
      <c r="JFD4" s="466"/>
      <c r="JFE4" s="466"/>
      <c r="JFF4" s="466"/>
      <c r="JFG4" s="466"/>
      <c r="JFH4" s="466"/>
      <c r="JFI4" s="466"/>
      <c r="JFJ4" s="466"/>
      <c r="JFK4" s="466"/>
      <c r="JFL4" s="466"/>
      <c r="JFM4" s="466"/>
      <c r="JFN4" s="466"/>
      <c r="JFO4" s="466"/>
      <c r="JFP4" s="466"/>
      <c r="JFQ4" s="466"/>
      <c r="JFR4" s="466"/>
      <c r="JFS4" s="466"/>
      <c r="JFT4" s="466"/>
      <c r="JFU4" s="466"/>
      <c r="JFV4" s="466"/>
      <c r="JFW4" s="466"/>
      <c r="JFX4" s="466"/>
      <c r="JFY4" s="466"/>
      <c r="JFZ4" s="466"/>
      <c r="JGA4" s="466"/>
      <c r="JGB4" s="466"/>
      <c r="JGC4" s="466"/>
      <c r="JGD4" s="466"/>
      <c r="JGE4" s="466"/>
      <c r="JGF4" s="466"/>
      <c r="JGG4" s="466"/>
      <c r="JGH4" s="466"/>
      <c r="JGI4" s="466"/>
      <c r="JGJ4" s="466"/>
      <c r="JGK4" s="466"/>
      <c r="JGL4" s="466"/>
      <c r="JGM4" s="466"/>
      <c r="JGN4" s="466"/>
      <c r="JGO4" s="466"/>
      <c r="JGP4" s="466"/>
      <c r="JGQ4" s="466"/>
      <c r="JGR4" s="466"/>
      <c r="JGS4" s="466"/>
      <c r="JGT4" s="466"/>
      <c r="JGU4" s="466"/>
      <c r="JGV4" s="466"/>
      <c r="JGW4" s="466"/>
      <c r="JGX4" s="466"/>
      <c r="JGY4" s="466"/>
      <c r="JGZ4" s="466"/>
      <c r="JHA4" s="466"/>
      <c r="JHB4" s="466"/>
      <c r="JHC4" s="466"/>
      <c r="JHD4" s="466"/>
      <c r="JHE4" s="466"/>
      <c r="JHF4" s="466"/>
      <c r="JHG4" s="466"/>
      <c r="JHH4" s="466"/>
      <c r="JHI4" s="466"/>
      <c r="JHJ4" s="466"/>
      <c r="JHK4" s="466"/>
      <c r="JHL4" s="466"/>
      <c r="JHM4" s="466"/>
      <c r="JHN4" s="466"/>
      <c r="JHO4" s="466"/>
      <c r="JHP4" s="466"/>
      <c r="JHQ4" s="466"/>
      <c r="JHR4" s="466"/>
      <c r="JHS4" s="466"/>
      <c r="JHT4" s="466"/>
      <c r="JHU4" s="466"/>
      <c r="JHV4" s="466"/>
      <c r="JHW4" s="466"/>
      <c r="JHX4" s="466"/>
      <c r="JHY4" s="466"/>
      <c r="JHZ4" s="466"/>
      <c r="JIA4" s="466"/>
      <c r="JIB4" s="466"/>
      <c r="JIC4" s="466"/>
      <c r="JID4" s="466"/>
      <c r="JIE4" s="466"/>
      <c r="JIF4" s="466"/>
      <c r="JIG4" s="466"/>
      <c r="JIH4" s="466"/>
      <c r="JII4" s="466"/>
      <c r="JIJ4" s="466"/>
      <c r="JIK4" s="466"/>
      <c r="JIL4" s="466"/>
      <c r="JIM4" s="466"/>
      <c r="JIN4" s="466"/>
      <c r="JIO4" s="466"/>
      <c r="JIP4" s="466"/>
      <c r="JIQ4" s="466"/>
      <c r="JIR4" s="466"/>
      <c r="JIS4" s="466"/>
      <c r="JIT4" s="466"/>
      <c r="JIU4" s="466"/>
      <c r="JIV4" s="466"/>
      <c r="JIW4" s="466"/>
      <c r="JIX4" s="466"/>
      <c r="JIY4" s="466"/>
      <c r="JIZ4" s="466"/>
      <c r="JJA4" s="466"/>
      <c r="JJB4" s="466"/>
      <c r="JJC4" s="466"/>
      <c r="JJD4" s="466"/>
      <c r="JJE4" s="466"/>
      <c r="JJF4" s="466"/>
      <c r="JJG4" s="466"/>
      <c r="JJH4" s="466"/>
      <c r="JJI4" s="466"/>
      <c r="JJJ4" s="466"/>
      <c r="JJK4" s="466"/>
      <c r="JJL4" s="466"/>
      <c r="JJM4" s="466"/>
      <c r="JJN4" s="466"/>
      <c r="JJO4" s="466"/>
      <c r="JJP4" s="466"/>
      <c r="JJQ4" s="466"/>
      <c r="JJR4" s="466"/>
      <c r="JJS4" s="466"/>
      <c r="JJT4" s="466"/>
      <c r="JJU4" s="466"/>
      <c r="JJV4" s="466"/>
      <c r="JJW4" s="466"/>
      <c r="JJX4" s="466"/>
      <c r="JJY4" s="466"/>
      <c r="JJZ4" s="466"/>
      <c r="JKA4" s="466"/>
      <c r="JKB4" s="466"/>
      <c r="JKC4" s="466"/>
      <c r="JKD4" s="466"/>
      <c r="JKE4" s="466"/>
      <c r="JKF4" s="466"/>
      <c r="JKG4" s="466"/>
      <c r="JKH4" s="466"/>
      <c r="JKI4" s="466"/>
      <c r="JKJ4" s="466"/>
      <c r="JKK4" s="466"/>
      <c r="JKL4" s="466"/>
      <c r="JKM4" s="466"/>
      <c r="JKN4" s="466"/>
      <c r="JKO4" s="466"/>
      <c r="JKP4" s="466"/>
      <c r="JKQ4" s="466"/>
      <c r="JKR4" s="466"/>
      <c r="JKS4" s="466"/>
      <c r="JKT4" s="466"/>
      <c r="JKU4" s="466"/>
      <c r="JKV4" s="466"/>
      <c r="JKW4" s="466"/>
      <c r="JKX4" s="466"/>
      <c r="JKY4" s="466"/>
      <c r="JKZ4" s="466"/>
      <c r="JLA4" s="466"/>
      <c r="JLB4" s="466"/>
      <c r="JLC4" s="466"/>
      <c r="JLD4" s="466"/>
      <c r="JLE4" s="466"/>
      <c r="JLF4" s="466"/>
      <c r="JLG4" s="466"/>
      <c r="JLH4" s="466"/>
      <c r="JLI4" s="466"/>
      <c r="JLJ4" s="466"/>
      <c r="JLK4" s="466"/>
      <c r="JLL4" s="466"/>
      <c r="JLM4" s="466"/>
      <c r="JLN4" s="466"/>
      <c r="JLO4" s="466"/>
      <c r="JLP4" s="466"/>
      <c r="JLQ4" s="466"/>
      <c r="JLR4" s="466"/>
      <c r="JLS4" s="466"/>
      <c r="JLT4" s="466"/>
      <c r="JLU4" s="466"/>
      <c r="JLV4" s="466"/>
      <c r="JLW4" s="466"/>
      <c r="JLX4" s="466"/>
      <c r="JLY4" s="466"/>
      <c r="JLZ4" s="466"/>
      <c r="JMA4" s="466"/>
      <c r="JMB4" s="466"/>
      <c r="JMC4" s="466"/>
      <c r="JMD4" s="466"/>
      <c r="JME4" s="466"/>
      <c r="JMF4" s="466"/>
      <c r="JMG4" s="466"/>
      <c r="JMH4" s="466"/>
      <c r="JMI4" s="466"/>
      <c r="JMJ4" s="466"/>
      <c r="JMK4" s="466"/>
      <c r="JML4" s="466"/>
      <c r="JMM4" s="466"/>
      <c r="JMN4" s="466"/>
      <c r="JMO4" s="466"/>
      <c r="JMP4" s="466"/>
      <c r="JMQ4" s="466"/>
      <c r="JMR4" s="466"/>
      <c r="JMS4" s="466"/>
      <c r="JMT4" s="466"/>
      <c r="JMU4" s="466"/>
      <c r="JMV4" s="466"/>
      <c r="JMW4" s="466"/>
      <c r="JMX4" s="466"/>
      <c r="JMY4" s="466"/>
      <c r="JMZ4" s="466"/>
      <c r="JNA4" s="466"/>
      <c r="JNB4" s="466"/>
      <c r="JNC4" s="466"/>
      <c r="JND4" s="466"/>
      <c r="JNE4" s="466"/>
      <c r="JNF4" s="466"/>
      <c r="JNG4" s="466"/>
      <c r="JNH4" s="466"/>
      <c r="JNI4" s="466"/>
      <c r="JNJ4" s="466"/>
      <c r="JNK4" s="466"/>
      <c r="JNL4" s="466"/>
      <c r="JNM4" s="466"/>
      <c r="JNN4" s="466"/>
      <c r="JNO4" s="466"/>
      <c r="JNP4" s="466"/>
      <c r="JNQ4" s="466"/>
      <c r="JNR4" s="466"/>
      <c r="JNS4" s="466"/>
      <c r="JNT4" s="466"/>
      <c r="JNU4" s="466"/>
      <c r="JNV4" s="466"/>
      <c r="JNW4" s="466"/>
      <c r="JNX4" s="466"/>
      <c r="JNY4" s="466"/>
      <c r="JNZ4" s="466"/>
      <c r="JOA4" s="466"/>
      <c r="JOB4" s="466"/>
      <c r="JOC4" s="466"/>
      <c r="JOD4" s="466"/>
      <c r="JOE4" s="466"/>
      <c r="JOF4" s="466"/>
      <c r="JOG4" s="466"/>
      <c r="JOH4" s="466"/>
      <c r="JOI4" s="466"/>
      <c r="JOJ4" s="466"/>
      <c r="JOK4" s="466"/>
      <c r="JOL4" s="466"/>
      <c r="JOM4" s="466"/>
      <c r="JON4" s="466"/>
      <c r="JOO4" s="466"/>
      <c r="JOP4" s="466"/>
      <c r="JOQ4" s="466"/>
      <c r="JOR4" s="466"/>
      <c r="JOS4" s="466"/>
      <c r="JOT4" s="466"/>
      <c r="JOU4" s="466"/>
      <c r="JOV4" s="466"/>
      <c r="JOW4" s="466"/>
      <c r="JOX4" s="466"/>
      <c r="JOY4" s="466"/>
      <c r="JOZ4" s="466"/>
      <c r="JPA4" s="466"/>
      <c r="JPB4" s="466"/>
      <c r="JPC4" s="466"/>
      <c r="JPD4" s="466"/>
      <c r="JPE4" s="466"/>
      <c r="JPF4" s="466"/>
      <c r="JPG4" s="466"/>
      <c r="JPH4" s="466"/>
      <c r="JPI4" s="466"/>
      <c r="JPJ4" s="466"/>
      <c r="JPK4" s="466"/>
      <c r="JPL4" s="466"/>
      <c r="JPM4" s="466"/>
      <c r="JPN4" s="466"/>
      <c r="JPO4" s="466"/>
      <c r="JPP4" s="466"/>
      <c r="JPQ4" s="466"/>
      <c r="JPR4" s="466"/>
      <c r="JPS4" s="466"/>
      <c r="JPT4" s="466"/>
      <c r="JPU4" s="466"/>
      <c r="JPV4" s="466"/>
      <c r="JPW4" s="466"/>
      <c r="JPX4" s="466"/>
      <c r="JPY4" s="466"/>
      <c r="JPZ4" s="466"/>
      <c r="JQA4" s="466"/>
      <c r="JQB4" s="466"/>
      <c r="JQC4" s="466"/>
      <c r="JQD4" s="466"/>
      <c r="JQE4" s="466"/>
      <c r="JQF4" s="466"/>
      <c r="JQG4" s="466"/>
      <c r="JQH4" s="466"/>
      <c r="JQI4" s="466"/>
      <c r="JQJ4" s="466"/>
      <c r="JQK4" s="466"/>
      <c r="JQL4" s="466"/>
      <c r="JQM4" s="466"/>
      <c r="JQN4" s="466"/>
      <c r="JQO4" s="466"/>
      <c r="JQP4" s="466"/>
      <c r="JQQ4" s="466"/>
      <c r="JQR4" s="466"/>
      <c r="JQS4" s="466"/>
      <c r="JQT4" s="466"/>
      <c r="JQU4" s="466"/>
      <c r="JQV4" s="466"/>
      <c r="JQW4" s="466"/>
      <c r="JQX4" s="466"/>
      <c r="JQY4" s="466"/>
      <c r="JQZ4" s="466"/>
      <c r="JRA4" s="466"/>
      <c r="JRB4" s="466"/>
      <c r="JRC4" s="466"/>
      <c r="JRD4" s="466"/>
      <c r="JRE4" s="466"/>
      <c r="JRF4" s="466"/>
      <c r="JRG4" s="466"/>
      <c r="JRH4" s="466"/>
      <c r="JRI4" s="466"/>
      <c r="JRJ4" s="466"/>
      <c r="JRK4" s="466"/>
      <c r="JRL4" s="466"/>
      <c r="JRM4" s="466"/>
      <c r="JRN4" s="466"/>
      <c r="JRO4" s="466"/>
      <c r="JRP4" s="466"/>
      <c r="JRQ4" s="466"/>
      <c r="JRR4" s="466"/>
      <c r="JRS4" s="466"/>
      <c r="JRT4" s="466"/>
      <c r="JRU4" s="466"/>
      <c r="JRV4" s="466"/>
      <c r="JRW4" s="466"/>
      <c r="JRX4" s="466"/>
      <c r="JRY4" s="466"/>
      <c r="JRZ4" s="466"/>
      <c r="JSA4" s="466"/>
      <c r="JSB4" s="466"/>
      <c r="JSC4" s="466"/>
      <c r="JSD4" s="466"/>
      <c r="JSE4" s="466"/>
      <c r="JSF4" s="466"/>
      <c r="JSG4" s="466"/>
      <c r="JSH4" s="466"/>
      <c r="JSI4" s="466"/>
      <c r="JSJ4" s="466"/>
      <c r="JSK4" s="466"/>
      <c r="JSL4" s="466"/>
      <c r="JSM4" s="466"/>
      <c r="JSN4" s="466"/>
      <c r="JSO4" s="466"/>
      <c r="JSP4" s="466"/>
      <c r="JSQ4" s="466"/>
      <c r="JSR4" s="466"/>
      <c r="JSS4" s="466"/>
      <c r="JST4" s="466"/>
      <c r="JSU4" s="466"/>
      <c r="JSV4" s="466"/>
      <c r="JSW4" s="466"/>
      <c r="JSX4" s="466"/>
      <c r="JSY4" s="466"/>
      <c r="JSZ4" s="466"/>
      <c r="JTA4" s="466"/>
      <c r="JTB4" s="466"/>
      <c r="JTC4" s="466"/>
      <c r="JTD4" s="466"/>
      <c r="JTE4" s="466"/>
      <c r="JTF4" s="466"/>
      <c r="JTG4" s="466"/>
      <c r="JTH4" s="466"/>
      <c r="JTI4" s="466"/>
      <c r="JTJ4" s="466"/>
      <c r="JTK4" s="466"/>
      <c r="JTL4" s="466"/>
      <c r="JTM4" s="466"/>
      <c r="JTN4" s="466"/>
      <c r="JTO4" s="466"/>
      <c r="JTP4" s="466"/>
      <c r="JTQ4" s="466"/>
      <c r="JTR4" s="466"/>
      <c r="JTS4" s="466"/>
      <c r="JTT4" s="466"/>
      <c r="JTU4" s="466"/>
      <c r="JTV4" s="466"/>
      <c r="JTW4" s="466"/>
      <c r="JTX4" s="466"/>
      <c r="JTY4" s="466"/>
      <c r="JTZ4" s="466"/>
      <c r="JUA4" s="466"/>
      <c r="JUB4" s="466"/>
      <c r="JUC4" s="466"/>
      <c r="JUD4" s="466"/>
      <c r="JUE4" s="466"/>
      <c r="JUF4" s="466"/>
      <c r="JUG4" s="466"/>
      <c r="JUH4" s="466"/>
      <c r="JUI4" s="466"/>
      <c r="JUJ4" s="466"/>
      <c r="JUK4" s="466"/>
      <c r="JUL4" s="466"/>
      <c r="JUM4" s="466"/>
      <c r="JUN4" s="466"/>
      <c r="JUO4" s="466"/>
      <c r="JUP4" s="466"/>
      <c r="JUQ4" s="466"/>
      <c r="JUR4" s="466"/>
      <c r="JUS4" s="466"/>
      <c r="JUT4" s="466"/>
      <c r="JUU4" s="466"/>
      <c r="JUV4" s="466"/>
      <c r="JUW4" s="466"/>
      <c r="JUX4" s="466"/>
      <c r="JUY4" s="466"/>
      <c r="JUZ4" s="466"/>
      <c r="JVA4" s="466"/>
      <c r="JVB4" s="466"/>
      <c r="JVC4" s="466"/>
      <c r="JVD4" s="466"/>
      <c r="JVE4" s="466"/>
      <c r="JVF4" s="466"/>
      <c r="JVG4" s="466"/>
      <c r="JVH4" s="466"/>
      <c r="JVI4" s="466"/>
      <c r="JVJ4" s="466"/>
      <c r="JVK4" s="466"/>
      <c r="JVL4" s="466"/>
      <c r="JVM4" s="466"/>
      <c r="JVN4" s="466"/>
      <c r="JVO4" s="466"/>
      <c r="JVP4" s="466"/>
      <c r="JVQ4" s="466"/>
      <c r="JVR4" s="466"/>
      <c r="JVS4" s="466"/>
      <c r="JVT4" s="466"/>
      <c r="JVU4" s="466"/>
      <c r="JVV4" s="466"/>
      <c r="JVW4" s="466"/>
      <c r="JVX4" s="466"/>
      <c r="JVY4" s="466"/>
      <c r="JVZ4" s="466"/>
      <c r="JWA4" s="466"/>
      <c r="JWB4" s="466"/>
      <c r="JWC4" s="466"/>
      <c r="JWD4" s="466"/>
      <c r="JWE4" s="466"/>
      <c r="JWF4" s="466"/>
      <c r="JWG4" s="466"/>
      <c r="JWH4" s="466"/>
      <c r="JWI4" s="466"/>
      <c r="JWJ4" s="466"/>
      <c r="JWK4" s="466"/>
      <c r="JWL4" s="466"/>
      <c r="JWM4" s="466"/>
      <c r="JWN4" s="466"/>
      <c r="JWO4" s="466"/>
      <c r="JWP4" s="466"/>
      <c r="JWQ4" s="466"/>
      <c r="JWR4" s="466"/>
      <c r="JWS4" s="466"/>
      <c r="JWT4" s="466"/>
      <c r="JWU4" s="466"/>
      <c r="JWV4" s="466"/>
      <c r="JWW4" s="466"/>
      <c r="JWX4" s="466"/>
      <c r="JWY4" s="466"/>
      <c r="JWZ4" s="466"/>
      <c r="JXA4" s="466"/>
      <c r="JXB4" s="466"/>
      <c r="JXC4" s="466"/>
      <c r="JXD4" s="466"/>
      <c r="JXE4" s="466"/>
      <c r="JXF4" s="466"/>
      <c r="JXG4" s="466"/>
      <c r="JXH4" s="466"/>
      <c r="JXI4" s="466"/>
      <c r="JXJ4" s="466"/>
      <c r="JXK4" s="466"/>
      <c r="JXL4" s="466"/>
      <c r="JXM4" s="466"/>
      <c r="JXN4" s="466"/>
      <c r="JXO4" s="466"/>
      <c r="JXP4" s="466"/>
      <c r="JXQ4" s="466"/>
      <c r="JXR4" s="466"/>
      <c r="JXS4" s="466"/>
      <c r="JXT4" s="466"/>
      <c r="JXU4" s="466"/>
      <c r="JXV4" s="466"/>
      <c r="JXW4" s="466"/>
      <c r="JXX4" s="466"/>
      <c r="JXY4" s="466"/>
      <c r="JXZ4" s="466"/>
      <c r="JYA4" s="466"/>
      <c r="JYB4" s="466"/>
      <c r="JYC4" s="466"/>
      <c r="JYD4" s="466"/>
      <c r="JYE4" s="466"/>
      <c r="JYF4" s="466"/>
      <c r="JYG4" s="466"/>
      <c r="JYH4" s="466"/>
      <c r="JYI4" s="466"/>
      <c r="JYJ4" s="466"/>
      <c r="JYK4" s="466"/>
      <c r="JYL4" s="466"/>
      <c r="JYM4" s="466"/>
      <c r="JYN4" s="466"/>
      <c r="JYO4" s="466"/>
      <c r="JYP4" s="466"/>
      <c r="JYQ4" s="466"/>
      <c r="JYR4" s="466"/>
      <c r="JYS4" s="466"/>
      <c r="JYT4" s="466"/>
      <c r="JYU4" s="466"/>
      <c r="JYV4" s="466"/>
      <c r="JYW4" s="466"/>
      <c r="JYX4" s="466"/>
      <c r="JYY4" s="466"/>
      <c r="JYZ4" s="466"/>
      <c r="JZA4" s="466"/>
      <c r="JZB4" s="466"/>
      <c r="JZC4" s="466"/>
      <c r="JZD4" s="466"/>
      <c r="JZE4" s="466"/>
      <c r="JZF4" s="466"/>
      <c r="JZG4" s="466"/>
      <c r="JZH4" s="466"/>
      <c r="JZI4" s="466"/>
      <c r="JZJ4" s="466"/>
      <c r="JZK4" s="466"/>
      <c r="JZL4" s="466"/>
      <c r="JZM4" s="466"/>
      <c r="JZN4" s="466"/>
      <c r="JZO4" s="466"/>
      <c r="JZP4" s="466"/>
      <c r="JZQ4" s="466"/>
      <c r="JZR4" s="466"/>
      <c r="JZS4" s="466"/>
      <c r="JZT4" s="466"/>
      <c r="JZU4" s="466"/>
      <c r="JZV4" s="466"/>
      <c r="JZW4" s="466"/>
      <c r="JZX4" s="466"/>
      <c r="JZY4" s="466"/>
      <c r="JZZ4" s="466"/>
      <c r="KAA4" s="466"/>
      <c r="KAB4" s="466"/>
      <c r="KAC4" s="466"/>
      <c r="KAD4" s="466"/>
      <c r="KAE4" s="466"/>
      <c r="KAF4" s="466"/>
      <c r="KAG4" s="466"/>
      <c r="KAH4" s="466"/>
      <c r="KAI4" s="466"/>
      <c r="KAJ4" s="466"/>
      <c r="KAK4" s="466"/>
      <c r="KAL4" s="466"/>
      <c r="KAM4" s="466"/>
      <c r="KAN4" s="466"/>
      <c r="KAO4" s="466"/>
      <c r="KAP4" s="466"/>
      <c r="KAQ4" s="466"/>
      <c r="KAR4" s="466"/>
      <c r="KAS4" s="466"/>
      <c r="KAT4" s="466"/>
      <c r="KAU4" s="466"/>
      <c r="KAV4" s="466"/>
      <c r="KAW4" s="466"/>
      <c r="KAX4" s="466"/>
      <c r="KAY4" s="466"/>
      <c r="KAZ4" s="466"/>
      <c r="KBA4" s="466"/>
      <c r="KBB4" s="466"/>
      <c r="KBC4" s="466"/>
      <c r="KBD4" s="466"/>
      <c r="KBE4" s="466"/>
      <c r="KBF4" s="466"/>
      <c r="KBG4" s="466"/>
      <c r="KBH4" s="466"/>
      <c r="KBI4" s="466"/>
      <c r="KBJ4" s="466"/>
      <c r="KBK4" s="466"/>
      <c r="KBL4" s="466"/>
      <c r="KBM4" s="466"/>
      <c r="KBN4" s="466"/>
      <c r="KBO4" s="466"/>
      <c r="KBP4" s="466"/>
      <c r="KBQ4" s="466"/>
      <c r="KBR4" s="466"/>
      <c r="KBS4" s="466"/>
      <c r="KBT4" s="466"/>
      <c r="KBU4" s="466"/>
      <c r="KBV4" s="466"/>
      <c r="KBW4" s="466"/>
      <c r="KBX4" s="466"/>
      <c r="KBY4" s="466"/>
      <c r="KBZ4" s="466"/>
      <c r="KCA4" s="466"/>
      <c r="KCB4" s="466"/>
      <c r="KCC4" s="466"/>
      <c r="KCD4" s="466"/>
      <c r="KCE4" s="466"/>
      <c r="KCF4" s="466"/>
      <c r="KCG4" s="466"/>
      <c r="KCH4" s="466"/>
      <c r="KCI4" s="466"/>
      <c r="KCJ4" s="466"/>
      <c r="KCK4" s="466"/>
      <c r="KCL4" s="466"/>
      <c r="KCM4" s="466"/>
      <c r="KCN4" s="466"/>
      <c r="KCO4" s="466"/>
      <c r="KCP4" s="466"/>
      <c r="KCQ4" s="466"/>
      <c r="KCR4" s="466"/>
      <c r="KCS4" s="466"/>
      <c r="KCT4" s="466"/>
      <c r="KCU4" s="466"/>
      <c r="KCV4" s="466"/>
      <c r="KCW4" s="466"/>
      <c r="KCX4" s="466"/>
      <c r="KCY4" s="466"/>
      <c r="KCZ4" s="466"/>
      <c r="KDA4" s="466"/>
      <c r="KDB4" s="466"/>
      <c r="KDC4" s="466"/>
      <c r="KDD4" s="466"/>
      <c r="KDE4" s="466"/>
      <c r="KDF4" s="466"/>
      <c r="KDG4" s="466"/>
      <c r="KDH4" s="466"/>
      <c r="KDI4" s="466"/>
      <c r="KDJ4" s="466"/>
      <c r="KDK4" s="466"/>
      <c r="KDL4" s="466"/>
      <c r="KDM4" s="466"/>
      <c r="KDN4" s="466"/>
      <c r="KDO4" s="466"/>
      <c r="KDP4" s="466"/>
      <c r="KDQ4" s="466"/>
      <c r="KDR4" s="466"/>
      <c r="KDS4" s="466"/>
      <c r="KDT4" s="466"/>
      <c r="KDU4" s="466"/>
      <c r="KDV4" s="466"/>
      <c r="KDW4" s="466"/>
      <c r="KDX4" s="466"/>
      <c r="KDY4" s="466"/>
      <c r="KDZ4" s="466"/>
      <c r="KEA4" s="466"/>
      <c r="KEB4" s="466"/>
      <c r="KEC4" s="466"/>
      <c r="KED4" s="466"/>
      <c r="KEE4" s="466"/>
      <c r="KEF4" s="466"/>
      <c r="KEG4" s="466"/>
      <c r="KEH4" s="466"/>
      <c r="KEI4" s="466"/>
      <c r="KEJ4" s="466"/>
      <c r="KEK4" s="466"/>
      <c r="KEL4" s="466"/>
      <c r="KEM4" s="466"/>
      <c r="KEN4" s="466"/>
      <c r="KEO4" s="466"/>
      <c r="KEP4" s="466"/>
      <c r="KEQ4" s="466"/>
      <c r="KER4" s="466"/>
      <c r="KES4" s="466"/>
      <c r="KET4" s="466"/>
      <c r="KEU4" s="466"/>
      <c r="KEV4" s="466"/>
      <c r="KEW4" s="466"/>
      <c r="KEX4" s="466"/>
      <c r="KEY4" s="466"/>
      <c r="KEZ4" s="466"/>
      <c r="KFA4" s="466"/>
      <c r="KFB4" s="466"/>
      <c r="KFC4" s="466"/>
      <c r="KFD4" s="466"/>
      <c r="KFE4" s="466"/>
      <c r="KFF4" s="466"/>
      <c r="KFG4" s="466"/>
      <c r="KFH4" s="466"/>
      <c r="KFI4" s="466"/>
      <c r="KFJ4" s="466"/>
      <c r="KFK4" s="466"/>
      <c r="KFL4" s="466"/>
      <c r="KFM4" s="466"/>
      <c r="KFN4" s="466"/>
      <c r="KFO4" s="466"/>
      <c r="KFP4" s="466"/>
      <c r="KFQ4" s="466"/>
      <c r="KFR4" s="466"/>
      <c r="KFS4" s="466"/>
      <c r="KFT4" s="466"/>
      <c r="KFU4" s="466"/>
      <c r="KFV4" s="466"/>
      <c r="KFW4" s="466"/>
      <c r="KFX4" s="466"/>
      <c r="KFY4" s="466"/>
      <c r="KFZ4" s="466"/>
      <c r="KGA4" s="466"/>
      <c r="KGB4" s="466"/>
      <c r="KGC4" s="466"/>
      <c r="KGD4" s="466"/>
      <c r="KGE4" s="466"/>
      <c r="KGF4" s="466"/>
      <c r="KGG4" s="466"/>
      <c r="KGH4" s="466"/>
      <c r="KGI4" s="466"/>
      <c r="KGJ4" s="466"/>
      <c r="KGK4" s="466"/>
      <c r="KGL4" s="466"/>
      <c r="KGM4" s="466"/>
      <c r="KGN4" s="466"/>
      <c r="KGO4" s="466"/>
      <c r="KGP4" s="466"/>
      <c r="KGQ4" s="466"/>
      <c r="KGR4" s="466"/>
      <c r="KGS4" s="466"/>
      <c r="KGT4" s="466"/>
      <c r="KGU4" s="466"/>
      <c r="KGV4" s="466"/>
      <c r="KGW4" s="466"/>
      <c r="KGX4" s="466"/>
      <c r="KGY4" s="466"/>
      <c r="KGZ4" s="466"/>
      <c r="KHA4" s="466"/>
      <c r="KHB4" s="466"/>
      <c r="KHC4" s="466"/>
      <c r="KHD4" s="466"/>
      <c r="KHE4" s="466"/>
      <c r="KHF4" s="466"/>
      <c r="KHG4" s="466"/>
      <c r="KHH4" s="466"/>
      <c r="KHI4" s="466"/>
      <c r="KHJ4" s="466"/>
      <c r="KHK4" s="466"/>
      <c r="KHL4" s="466"/>
      <c r="KHM4" s="466"/>
      <c r="KHN4" s="466"/>
      <c r="KHO4" s="466"/>
      <c r="KHP4" s="466"/>
      <c r="KHQ4" s="466"/>
      <c r="KHR4" s="466"/>
      <c r="KHS4" s="466"/>
      <c r="KHT4" s="466"/>
      <c r="KHU4" s="466"/>
      <c r="KHV4" s="466"/>
      <c r="KHW4" s="466"/>
      <c r="KHX4" s="466"/>
      <c r="KHY4" s="466"/>
      <c r="KHZ4" s="466"/>
      <c r="KIA4" s="466"/>
      <c r="KIB4" s="466"/>
      <c r="KIC4" s="466"/>
      <c r="KID4" s="466"/>
      <c r="KIE4" s="466"/>
      <c r="KIF4" s="466"/>
      <c r="KIG4" s="466"/>
      <c r="KIH4" s="466"/>
      <c r="KII4" s="466"/>
      <c r="KIJ4" s="466"/>
      <c r="KIK4" s="466"/>
      <c r="KIL4" s="466"/>
      <c r="KIM4" s="466"/>
      <c r="KIN4" s="466"/>
      <c r="KIO4" s="466"/>
      <c r="KIP4" s="466"/>
      <c r="KIQ4" s="466"/>
      <c r="KIR4" s="466"/>
      <c r="KIS4" s="466"/>
      <c r="KIT4" s="466"/>
      <c r="KIU4" s="466"/>
      <c r="KIV4" s="466"/>
      <c r="KIW4" s="466"/>
      <c r="KIX4" s="466"/>
      <c r="KIY4" s="466"/>
      <c r="KIZ4" s="466"/>
      <c r="KJA4" s="466"/>
      <c r="KJB4" s="466"/>
      <c r="KJC4" s="466"/>
      <c r="KJD4" s="466"/>
      <c r="KJE4" s="466"/>
      <c r="KJF4" s="466"/>
      <c r="KJG4" s="466"/>
      <c r="KJH4" s="466"/>
      <c r="KJI4" s="466"/>
      <c r="KJJ4" s="466"/>
      <c r="KJK4" s="466"/>
      <c r="KJL4" s="466"/>
      <c r="KJM4" s="466"/>
      <c r="KJN4" s="466"/>
      <c r="KJO4" s="466"/>
      <c r="KJP4" s="466"/>
      <c r="KJQ4" s="466"/>
      <c r="KJR4" s="466"/>
      <c r="KJS4" s="466"/>
      <c r="KJT4" s="466"/>
      <c r="KJU4" s="466"/>
      <c r="KJV4" s="466"/>
      <c r="KJW4" s="466"/>
      <c r="KJX4" s="466"/>
      <c r="KJY4" s="466"/>
      <c r="KJZ4" s="466"/>
      <c r="KKA4" s="466"/>
      <c r="KKB4" s="466"/>
      <c r="KKC4" s="466"/>
      <c r="KKD4" s="466"/>
      <c r="KKE4" s="466"/>
      <c r="KKF4" s="466"/>
      <c r="KKG4" s="466"/>
      <c r="KKH4" s="466"/>
      <c r="KKI4" s="466"/>
      <c r="KKJ4" s="466"/>
      <c r="KKK4" s="466"/>
      <c r="KKL4" s="466"/>
      <c r="KKM4" s="466"/>
      <c r="KKN4" s="466"/>
      <c r="KKO4" s="466"/>
      <c r="KKP4" s="466"/>
      <c r="KKQ4" s="466"/>
      <c r="KKR4" s="466"/>
      <c r="KKS4" s="466"/>
      <c r="KKT4" s="466"/>
      <c r="KKU4" s="466"/>
      <c r="KKV4" s="466"/>
      <c r="KKW4" s="466"/>
      <c r="KKX4" s="466"/>
      <c r="KKY4" s="466"/>
      <c r="KKZ4" s="466"/>
      <c r="KLA4" s="466"/>
      <c r="KLB4" s="466"/>
      <c r="KLC4" s="466"/>
      <c r="KLD4" s="466"/>
      <c r="KLE4" s="466"/>
      <c r="KLF4" s="466"/>
      <c r="KLG4" s="466"/>
      <c r="KLH4" s="466"/>
      <c r="KLI4" s="466"/>
      <c r="KLJ4" s="466"/>
      <c r="KLK4" s="466"/>
      <c r="KLL4" s="466"/>
      <c r="KLM4" s="466"/>
      <c r="KLN4" s="466"/>
      <c r="KLO4" s="466"/>
      <c r="KLP4" s="466"/>
      <c r="KLQ4" s="466"/>
      <c r="KLR4" s="466"/>
      <c r="KLS4" s="466"/>
      <c r="KLT4" s="466"/>
      <c r="KLU4" s="466"/>
      <c r="KLV4" s="466"/>
      <c r="KLW4" s="466"/>
      <c r="KLX4" s="466"/>
      <c r="KLY4" s="466"/>
      <c r="KLZ4" s="466"/>
      <c r="KMA4" s="466"/>
      <c r="KMB4" s="466"/>
      <c r="KMC4" s="466"/>
      <c r="KMD4" s="466"/>
      <c r="KME4" s="466"/>
      <c r="KMF4" s="466"/>
      <c r="KMG4" s="466"/>
      <c r="KMH4" s="466"/>
      <c r="KMI4" s="466"/>
      <c r="KMJ4" s="466"/>
      <c r="KMK4" s="466"/>
      <c r="KML4" s="466"/>
      <c r="KMM4" s="466"/>
      <c r="KMN4" s="466"/>
      <c r="KMO4" s="466"/>
      <c r="KMP4" s="466"/>
      <c r="KMQ4" s="466"/>
      <c r="KMR4" s="466"/>
      <c r="KMS4" s="466"/>
      <c r="KMT4" s="466"/>
      <c r="KMU4" s="466"/>
      <c r="KMV4" s="466"/>
      <c r="KMW4" s="466"/>
      <c r="KMX4" s="466"/>
      <c r="KMY4" s="466"/>
      <c r="KMZ4" s="466"/>
      <c r="KNA4" s="466"/>
      <c r="KNB4" s="466"/>
      <c r="KNC4" s="466"/>
      <c r="KND4" s="466"/>
      <c r="KNE4" s="466"/>
      <c r="KNF4" s="466"/>
      <c r="KNG4" s="466"/>
      <c r="KNH4" s="466"/>
      <c r="KNI4" s="466"/>
      <c r="KNJ4" s="466"/>
      <c r="KNK4" s="466"/>
      <c r="KNL4" s="466"/>
      <c r="KNM4" s="466"/>
      <c r="KNN4" s="466"/>
      <c r="KNO4" s="466"/>
      <c r="KNP4" s="466"/>
      <c r="KNQ4" s="466"/>
      <c r="KNR4" s="466"/>
      <c r="KNS4" s="466"/>
      <c r="KNT4" s="466"/>
      <c r="KNU4" s="466"/>
      <c r="KNV4" s="466"/>
      <c r="KNW4" s="466"/>
      <c r="KNX4" s="466"/>
      <c r="KNY4" s="466"/>
      <c r="KNZ4" s="466"/>
      <c r="KOA4" s="466"/>
      <c r="KOB4" s="466"/>
      <c r="KOC4" s="466"/>
      <c r="KOD4" s="466"/>
      <c r="KOE4" s="466"/>
      <c r="KOF4" s="466"/>
      <c r="KOG4" s="466"/>
      <c r="KOH4" s="466"/>
      <c r="KOI4" s="466"/>
      <c r="KOJ4" s="466"/>
      <c r="KOK4" s="466"/>
      <c r="KOL4" s="466"/>
      <c r="KOM4" s="466"/>
      <c r="KON4" s="466"/>
      <c r="KOO4" s="466"/>
      <c r="KOP4" s="466"/>
      <c r="KOQ4" s="466"/>
      <c r="KOR4" s="466"/>
      <c r="KOS4" s="466"/>
      <c r="KOT4" s="466"/>
      <c r="KOU4" s="466"/>
      <c r="KOV4" s="466"/>
      <c r="KOW4" s="466"/>
      <c r="KOX4" s="466"/>
      <c r="KOY4" s="466"/>
      <c r="KOZ4" s="466"/>
      <c r="KPA4" s="466"/>
      <c r="KPB4" s="466"/>
      <c r="KPC4" s="466"/>
      <c r="KPD4" s="466"/>
      <c r="KPE4" s="466"/>
      <c r="KPF4" s="466"/>
      <c r="KPG4" s="466"/>
      <c r="KPH4" s="466"/>
      <c r="KPI4" s="466"/>
      <c r="KPJ4" s="466"/>
      <c r="KPK4" s="466"/>
      <c r="KPL4" s="466"/>
      <c r="KPM4" s="466"/>
      <c r="KPN4" s="466"/>
      <c r="KPO4" s="466"/>
      <c r="KPP4" s="466"/>
      <c r="KPQ4" s="466"/>
      <c r="KPR4" s="466"/>
      <c r="KPS4" s="466"/>
      <c r="KPT4" s="466"/>
      <c r="KPU4" s="466"/>
      <c r="KPV4" s="466"/>
      <c r="KPW4" s="466"/>
      <c r="KPX4" s="466"/>
      <c r="KPY4" s="466"/>
      <c r="KPZ4" s="466"/>
      <c r="KQA4" s="466"/>
      <c r="KQB4" s="466"/>
      <c r="KQC4" s="466"/>
      <c r="KQD4" s="466"/>
      <c r="KQE4" s="466"/>
      <c r="KQF4" s="466"/>
      <c r="KQG4" s="466"/>
      <c r="KQH4" s="466"/>
      <c r="KQI4" s="466"/>
      <c r="KQJ4" s="466"/>
      <c r="KQK4" s="466"/>
      <c r="KQL4" s="466"/>
      <c r="KQM4" s="466"/>
      <c r="KQN4" s="466"/>
      <c r="KQO4" s="466"/>
      <c r="KQP4" s="466"/>
      <c r="KQQ4" s="466"/>
      <c r="KQR4" s="466"/>
      <c r="KQS4" s="466"/>
      <c r="KQT4" s="466"/>
      <c r="KQU4" s="466"/>
      <c r="KQV4" s="466"/>
      <c r="KQW4" s="466"/>
      <c r="KQX4" s="466"/>
      <c r="KQY4" s="466"/>
      <c r="KQZ4" s="466"/>
      <c r="KRA4" s="466"/>
      <c r="KRB4" s="466"/>
      <c r="KRC4" s="466"/>
      <c r="KRD4" s="466"/>
      <c r="KRE4" s="466"/>
      <c r="KRF4" s="466"/>
      <c r="KRG4" s="466"/>
      <c r="KRH4" s="466"/>
      <c r="KRI4" s="466"/>
      <c r="KRJ4" s="466"/>
      <c r="KRK4" s="466"/>
      <c r="KRL4" s="466"/>
      <c r="KRM4" s="466"/>
      <c r="KRN4" s="466"/>
      <c r="KRO4" s="466"/>
      <c r="KRP4" s="466"/>
      <c r="KRQ4" s="466"/>
      <c r="KRR4" s="466"/>
      <c r="KRS4" s="466"/>
      <c r="KRT4" s="466"/>
      <c r="KRU4" s="466"/>
      <c r="KRV4" s="466"/>
      <c r="KRW4" s="466"/>
      <c r="KRX4" s="466"/>
      <c r="KRY4" s="466"/>
      <c r="KRZ4" s="466"/>
      <c r="KSA4" s="466"/>
      <c r="KSB4" s="466"/>
      <c r="KSC4" s="466"/>
      <c r="KSD4" s="466"/>
      <c r="KSE4" s="466"/>
      <c r="KSF4" s="466"/>
      <c r="KSG4" s="466"/>
      <c r="KSH4" s="466"/>
      <c r="KSI4" s="466"/>
      <c r="KSJ4" s="466"/>
      <c r="KSK4" s="466"/>
      <c r="KSL4" s="466"/>
      <c r="KSM4" s="466"/>
      <c r="KSN4" s="466"/>
      <c r="KSO4" s="466"/>
      <c r="KSP4" s="466"/>
      <c r="KSQ4" s="466"/>
      <c r="KSR4" s="466"/>
      <c r="KSS4" s="466"/>
      <c r="KST4" s="466"/>
      <c r="KSU4" s="466"/>
      <c r="KSV4" s="466"/>
      <c r="KSW4" s="466"/>
      <c r="KSX4" s="466"/>
      <c r="KSY4" s="466"/>
      <c r="KSZ4" s="466"/>
      <c r="KTA4" s="466"/>
      <c r="KTB4" s="466"/>
      <c r="KTC4" s="466"/>
      <c r="KTD4" s="466"/>
      <c r="KTE4" s="466"/>
      <c r="KTF4" s="466"/>
      <c r="KTG4" s="466"/>
      <c r="KTH4" s="466"/>
      <c r="KTI4" s="466"/>
      <c r="KTJ4" s="466"/>
      <c r="KTK4" s="466"/>
      <c r="KTL4" s="466"/>
      <c r="KTM4" s="466"/>
      <c r="KTN4" s="466"/>
      <c r="KTO4" s="466"/>
      <c r="KTP4" s="466"/>
      <c r="KTQ4" s="466"/>
      <c r="KTR4" s="466"/>
      <c r="KTS4" s="466"/>
      <c r="KTT4" s="466"/>
      <c r="KTU4" s="466"/>
      <c r="KTV4" s="466"/>
      <c r="KTW4" s="466"/>
      <c r="KTX4" s="466"/>
      <c r="KTY4" s="466"/>
      <c r="KTZ4" s="466"/>
      <c r="KUA4" s="466"/>
      <c r="KUB4" s="466"/>
      <c r="KUC4" s="466"/>
      <c r="KUD4" s="466"/>
      <c r="KUE4" s="466"/>
      <c r="KUF4" s="466"/>
      <c r="KUG4" s="466"/>
      <c r="KUH4" s="466"/>
      <c r="KUI4" s="466"/>
      <c r="KUJ4" s="466"/>
      <c r="KUK4" s="466"/>
      <c r="KUL4" s="466"/>
      <c r="KUM4" s="466"/>
      <c r="KUN4" s="466"/>
      <c r="KUO4" s="466"/>
      <c r="KUP4" s="466"/>
      <c r="KUQ4" s="466"/>
      <c r="KUR4" s="466"/>
      <c r="KUS4" s="466"/>
      <c r="KUT4" s="466"/>
      <c r="KUU4" s="466"/>
      <c r="KUV4" s="466"/>
      <c r="KUW4" s="466"/>
      <c r="KUX4" s="466"/>
      <c r="KUY4" s="466"/>
      <c r="KUZ4" s="466"/>
      <c r="KVA4" s="466"/>
      <c r="KVB4" s="466"/>
      <c r="KVC4" s="466"/>
      <c r="KVD4" s="466"/>
      <c r="KVE4" s="466"/>
      <c r="KVF4" s="466"/>
      <c r="KVG4" s="466"/>
      <c r="KVH4" s="466"/>
      <c r="KVI4" s="466"/>
      <c r="KVJ4" s="466"/>
      <c r="KVK4" s="466"/>
      <c r="KVL4" s="466"/>
      <c r="KVM4" s="466"/>
      <c r="KVN4" s="466"/>
      <c r="KVO4" s="466"/>
      <c r="KVP4" s="466"/>
      <c r="KVQ4" s="466"/>
      <c r="KVR4" s="466"/>
      <c r="KVS4" s="466"/>
      <c r="KVT4" s="466"/>
      <c r="KVU4" s="466"/>
      <c r="KVV4" s="466"/>
      <c r="KVW4" s="466"/>
      <c r="KVX4" s="466"/>
      <c r="KVY4" s="466"/>
      <c r="KVZ4" s="466"/>
      <c r="KWA4" s="466"/>
      <c r="KWB4" s="466"/>
      <c r="KWC4" s="466"/>
      <c r="KWD4" s="466"/>
      <c r="KWE4" s="466"/>
      <c r="KWF4" s="466"/>
      <c r="KWG4" s="466"/>
      <c r="KWH4" s="466"/>
      <c r="KWI4" s="466"/>
      <c r="KWJ4" s="466"/>
      <c r="KWK4" s="466"/>
      <c r="KWL4" s="466"/>
      <c r="KWM4" s="466"/>
      <c r="KWN4" s="466"/>
      <c r="KWO4" s="466"/>
      <c r="KWP4" s="466"/>
      <c r="KWQ4" s="466"/>
      <c r="KWR4" s="466"/>
      <c r="KWS4" s="466"/>
      <c r="KWT4" s="466"/>
      <c r="KWU4" s="466"/>
      <c r="KWV4" s="466"/>
      <c r="KWW4" s="466"/>
      <c r="KWX4" s="466"/>
      <c r="KWY4" s="466"/>
      <c r="KWZ4" s="466"/>
      <c r="KXA4" s="466"/>
      <c r="KXB4" s="466"/>
      <c r="KXC4" s="466"/>
      <c r="KXD4" s="466"/>
      <c r="KXE4" s="466"/>
      <c r="KXF4" s="466"/>
      <c r="KXG4" s="466"/>
      <c r="KXH4" s="466"/>
      <c r="KXI4" s="466"/>
      <c r="KXJ4" s="466"/>
      <c r="KXK4" s="466"/>
      <c r="KXL4" s="466"/>
      <c r="KXM4" s="466"/>
      <c r="KXN4" s="466"/>
      <c r="KXO4" s="466"/>
      <c r="KXP4" s="466"/>
      <c r="KXQ4" s="466"/>
      <c r="KXR4" s="466"/>
      <c r="KXS4" s="466"/>
      <c r="KXT4" s="466"/>
      <c r="KXU4" s="466"/>
      <c r="KXV4" s="466"/>
      <c r="KXW4" s="466"/>
      <c r="KXX4" s="466"/>
      <c r="KXY4" s="466"/>
      <c r="KXZ4" s="466"/>
      <c r="KYA4" s="466"/>
      <c r="KYB4" s="466"/>
      <c r="KYC4" s="466"/>
      <c r="KYD4" s="466"/>
      <c r="KYE4" s="466"/>
      <c r="KYF4" s="466"/>
      <c r="KYG4" s="466"/>
      <c r="KYH4" s="466"/>
      <c r="KYI4" s="466"/>
      <c r="KYJ4" s="466"/>
      <c r="KYK4" s="466"/>
      <c r="KYL4" s="466"/>
      <c r="KYM4" s="466"/>
      <c r="KYN4" s="466"/>
      <c r="KYO4" s="466"/>
      <c r="KYP4" s="466"/>
      <c r="KYQ4" s="466"/>
      <c r="KYR4" s="466"/>
      <c r="KYS4" s="466"/>
      <c r="KYT4" s="466"/>
      <c r="KYU4" s="466"/>
      <c r="KYV4" s="466"/>
      <c r="KYW4" s="466"/>
      <c r="KYX4" s="466"/>
      <c r="KYY4" s="466"/>
      <c r="KYZ4" s="466"/>
      <c r="KZA4" s="466"/>
      <c r="KZB4" s="466"/>
      <c r="KZC4" s="466"/>
      <c r="KZD4" s="466"/>
      <c r="KZE4" s="466"/>
      <c r="KZF4" s="466"/>
      <c r="KZG4" s="466"/>
      <c r="KZH4" s="466"/>
      <c r="KZI4" s="466"/>
      <c r="KZJ4" s="466"/>
      <c r="KZK4" s="466"/>
      <c r="KZL4" s="466"/>
      <c r="KZM4" s="466"/>
      <c r="KZN4" s="466"/>
      <c r="KZO4" s="466"/>
      <c r="KZP4" s="466"/>
      <c r="KZQ4" s="466"/>
      <c r="KZR4" s="466"/>
      <c r="KZS4" s="466"/>
      <c r="KZT4" s="466"/>
      <c r="KZU4" s="466"/>
      <c r="KZV4" s="466"/>
      <c r="KZW4" s="466"/>
      <c r="KZX4" s="466"/>
      <c r="KZY4" s="466"/>
      <c r="KZZ4" s="466"/>
      <c r="LAA4" s="466"/>
      <c r="LAB4" s="466"/>
      <c r="LAC4" s="466"/>
      <c r="LAD4" s="466"/>
      <c r="LAE4" s="466"/>
      <c r="LAF4" s="466"/>
      <c r="LAG4" s="466"/>
      <c r="LAH4" s="466"/>
      <c r="LAI4" s="466"/>
      <c r="LAJ4" s="466"/>
      <c r="LAK4" s="466"/>
      <c r="LAL4" s="466"/>
      <c r="LAM4" s="466"/>
      <c r="LAN4" s="466"/>
      <c r="LAO4" s="466"/>
      <c r="LAP4" s="466"/>
      <c r="LAQ4" s="466"/>
      <c r="LAR4" s="466"/>
      <c r="LAS4" s="466"/>
      <c r="LAT4" s="466"/>
      <c r="LAU4" s="466"/>
      <c r="LAV4" s="466"/>
      <c r="LAW4" s="466"/>
      <c r="LAX4" s="466"/>
      <c r="LAY4" s="466"/>
      <c r="LAZ4" s="466"/>
      <c r="LBA4" s="466"/>
      <c r="LBB4" s="466"/>
      <c r="LBC4" s="466"/>
      <c r="LBD4" s="466"/>
      <c r="LBE4" s="466"/>
      <c r="LBF4" s="466"/>
      <c r="LBG4" s="466"/>
      <c r="LBH4" s="466"/>
      <c r="LBI4" s="466"/>
      <c r="LBJ4" s="466"/>
      <c r="LBK4" s="466"/>
      <c r="LBL4" s="466"/>
      <c r="LBM4" s="466"/>
      <c r="LBN4" s="466"/>
      <c r="LBO4" s="466"/>
      <c r="LBP4" s="466"/>
      <c r="LBQ4" s="466"/>
      <c r="LBR4" s="466"/>
      <c r="LBS4" s="466"/>
      <c r="LBT4" s="466"/>
      <c r="LBU4" s="466"/>
      <c r="LBV4" s="466"/>
      <c r="LBW4" s="466"/>
      <c r="LBX4" s="466"/>
      <c r="LBY4" s="466"/>
      <c r="LBZ4" s="466"/>
      <c r="LCA4" s="466"/>
      <c r="LCB4" s="466"/>
      <c r="LCC4" s="466"/>
      <c r="LCD4" s="466"/>
      <c r="LCE4" s="466"/>
      <c r="LCF4" s="466"/>
      <c r="LCG4" s="466"/>
      <c r="LCH4" s="466"/>
      <c r="LCI4" s="466"/>
      <c r="LCJ4" s="466"/>
      <c r="LCK4" s="466"/>
      <c r="LCL4" s="466"/>
      <c r="LCM4" s="466"/>
      <c r="LCN4" s="466"/>
      <c r="LCO4" s="466"/>
      <c r="LCP4" s="466"/>
      <c r="LCQ4" s="466"/>
      <c r="LCR4" s="466"/>
      <c r="LCS4" s="466"/>
      <c r="LCT4" s="466"/>
      <c r="LCU4" s="466"/>
      <c r="LCV4" s="466"/>
      <c r="LCW4" s="466"/>
      <c r="LCX4" s="466"/>
      <c r="LCY4" s="466"/>
      <c r="LCZ4" s="466"/>
      <c r="LDA4" s="466"/>
      <c r="LDB4" s="466"/>
      <c r="LDC4" s="466"/>
      <c r="LDD4" s="466"/>
      <c r="LDE4" s="466"/>
      <c r="LDF4" s="466"/>
      <c r="LDG4" s="466"/>
      <c r="LDH4" s="466"/>
      <c r="LDI4" s="466"/>
      <c r="LDJ4" s="466"/>
      <c r="LDK4" s="466"/>
      <c r="LDL4" s="466"/>
      <c r="LDM4" s="466"/>
      <c r="LDN4" s="466"/>
      <c r="LDO4" s="466"/>
      <c r="LDP4" s="466"/>
      <c r="LDQ4" s="466"/>
      <c r="LDR4" s="466"/>
      <c r="LDS4" s="466"/>
      <c r="LDT4" s="466"/>
      <c r="LDU4" s="466"/>
      <c r="LDV4" s="466"/>
      <c r="LDW4" s="466"/>
      <c r="LDX4" s="466"/>
      <c r="LDY4" s="466"/>
      <c r="LDZ4" s="466"/>
      <c r="LEA4" s="466"/>
      <c r="LEB4" s="466"/>
      <c r="LEC4" s="466"/>
      <c r="LED4" s="466"/>
      <c r="LEE4" s="466"/>
      <c r="LEF4" s="466"/>
      <c r="LEG4" s="466"/>
      <c r="LEH4" s="466"/>
      <c r="LEI4" s="466"/>
      <c r="LEJ4" s="466"/>
      <c r="LEK4" s="466"/>
      <c r="LEL4" s="466"/>
      <c r="LEM4" s="466"/>
      <c r="LEN4" s="466"/>
      <c r="LEO4" s="466"/>
      <c r="LEP4" s="466"/>
      <c r="LEQ4" s="466"/>
      <c r="LER4" s="466"/>
      <c r="LES4" s="466"/>
      <c r="LET4" s="466"/>
      <c r="LEU4" s="466"/>
      <c r="LEV4" s="466"/>
      <c r="LEW4" s="466"/>
      <c r="LEX4" s="466"/>
      <c r="LEY4" s="466"/>
      <c r="LEZ4" s="466"/>
      <c r="LFA4" s="466"/>
      <c r="LFB4" s="466"/>
      <c r="LFC4" s="466"/>
      <c r="LFD4" s="466"/>
      <c r="LFE4" s="466"/>
      <c r="LFF4" s="466"/>
      <c r="LFG4" s="466"/>
      <c r="LFH4" s="466"/>
      <c r="LFI4" s="466"/>
      <c r="LFJ4" s="466"/>
      <c r="LFK4" s="466"/>
      <c r="LFL4" s="466"/>
      <c r="LFM4" s="466"/>
      <c r="LFN4" s="466"/>
      <c r="LFO4" s="466"/>
      <c r="LFP4" s="466"/>
      <c r="LFQ4" s="466"/>
      <c r="LFR4" s="466"/>
      <c r="LFS4" s="466"/>
      <c r="LFT4" s="466"/>
      <c r="LFU4" s="466"/>
      <c r="LFV4" s="466"/>
      <c r="LFW4" s="466"/>
      <c r="LFX4" s="466"/>
      <c r="LFY4" s="466"/>
      <c r="LFZ4" s="466"/>
      <c r="LGA4" s="466"/>
      <c r="LGB4" s="466"/>
      <c r="LGC4" s="466"/>
      <c r="LGD4" s="466"/>
      <c r="LGE4" s="466"/>
      <c r="LGF4" s="466"/>
      <c r="LGG4" s="466"/>
      <c r="LGH4" s="466"/>
      <c r="LGI4" s="466"/>
      <c r="LGJ4" s="466"/>
      <c r="LGK4" s="466"/>
      <c r="LGL4" s="466"/>
      <c r="LGM4" s="466"/>
      <c r="LGN4" s="466"/>
      <c r="LGO4" s="466"/>
      <c r="LGP4" s="466"/>
      <c r="LGQ4" s="466"/>
      <c r="LGR4" s="466"/>
      <c r="LGS4" s="466"/>
      <c r="LGT4" s="466"/>
      <c r="LGU4" s="466"/>
      <c r="LGV4" s="466"/>
      <c r="LGW4" s="466"/>
      <c r="LGX4" s="466"/>
      <c r="LGY4" s="466"/>
      <c r="LGZ4" s="466"/>
      <c r="LHA4" s="466"/>
      <c r="LHB4" s="466"/>
      <c r="LHC4" s="466"/>
      <c r="LHD4" s="466"/>
      <c r="LHE4" s="466"/>
      <c r="LHF4" s="466"/>
      <c r="LHG4" s="466"/>
      <c r="LHH4" s="466"/>
      <c r="LHI4" s="466"/>
      <c r="LHJ4" s="466"/>
      <c r="LHK4" s="466"/>
      <c r="LHL4" s="466"/>
      <c r="LHM4" s="466"/>
      <c r="LHN4" s="466"/>
      <c r="LHO4" s="466"/>
      <c r="LHP4" s="466"/>
      <c r="LHQ4" s="466"/>
      <c r="LHR4" s="466"/>
      <c r="LHS4" s="466"/>
      <c r="LHT4" s="466"/>
      <c r="LHU4" s="466"/>
      <c r="LHV4" s="466"/>
      <c r="LHW4" s="466"/>
      <c r="LHX4" s="466"/>
      <c r="LHY4" s="466"/>
      <c r="LHZ4" s="466"/>
      <c r="LIA4" s="466"/>
      <c r="LIB4" s="466"/>
      <c r="LIC4" s="466"/>
      <c r="LID4" s="466"/>
      <c r="LIE4" s="466"/>
      <c r="LIF4" s="466"/>
      <c r="LIG4" s="466"/>
      <c r="LIH4" s="466"/>
      <c r="LII4" s="466"/>
      <c r="LIJ4" s="466"/>
      <c r="LIK4" s="466"/>
      <c r="LIL4" s="466"/>
      <c r="LIM4" s="466"/>
      <c r="LIN4" s="466"/>
      <c r="LIO4" s="466"/>
      <c r="LIP4" s="466"/>
      <c r="LIQ4" s="466"/>
      <c r="LIR4" s="466"/>
      <c r="LIS4" s="466"/>
      <c r="LIT4" s="466"/>
      <c r="LIU4" s="466"/>
      <c r="LIV4" s="466"/>
      <c r="LIW4" s="466"/>
      <c r="LIX4" s="466"/>
      <c r="LIY4" s="466"/>
      <c r="LIZ4" s="466"/>
      <c r="LJA4" s="466"/>
      <c r="LJB4" s="466"/>
      <c r="LJC4" s="466"/>
      <c r="LJD4" s="466"/>
      <c r="LJE4" s="466"/>
      <c r="LJF4" s="466"/>
      <c r="LJG4" s="466"/>
      <c r="LJH4" s="466"/>
      <c r="LJI4" s="466"/>
      <c r="LJJ4" s="466"/>
      <c r="LJK4" s="466"/>
      <c r="LJL4" s="466"/>
      <c r="LJM4" s="466"/>
      <c r="LJN4" s="466"/>
      <c r="LJO4" s="466"/>
      <c r="LJP4" s="466"/>
      <c r="LJQ4" s="466"/>
      <c r="LJR4" s="466"/>
      <c r="LJS4" s="466"/>
      <c r="LJT4" s="466"/>
      <c r="LJU4" s="466"/>
      <c r="LJV4" s="466"/>
      <c r="LJW4" s="466"/>
      <c r="LJX4" s="466"/>
      <c r="LJY4" s="466"/>
      <c r="LJZ4" s="466"/>
      <c r="LKA4" s="466"/>
      <c r="LKB4" s="466"/>
      <c r="LKC4" s="466"/>
      <c r="LKD4" s="466"/>
      <c r="LKE4" s="466"/>
      <c r="LKF4" s="466"/>
      <c r="LKG4" s="466"/>
      <c r="LKH4" s="466"/>
      <c r="LKI4" s="466"/>
      <c r="LKJ4" s="466"/>
      <c r="LKK4" s="466"/>
      <c r="LKL4" s="466"/>
      <c r="LKM4" s="466"/>
      <c r="LKN4" s="466"/>
      <c r="LKO4" s="466"/>
      <c r="LKP4" s="466"/>
      <c r="LKQ4" s="466"/>
      <c r="LKR4" s="466"/>
      <c r="LKS4" s="466"/>
      <c r="LKT4" s="466"/>
      <c r="LKU4" s="466"/>
      <c r="LKV4" s="466"/>
      <c r="LKW4" s="466"/>
      <c r="LKX4" s="466"/>
      <c r="LKY4" s="466"/>
      <c r="LKZ4" s="466"/>
      <c r="LLA4" s="466"/>
      <c r="LLB4" s="466"/>
      <c r="LLC4" s="466"/>
      <c r="LLD4" s="466"/>
      <c r="LLE4" s="466"/>
      <c r="LLF4" s="466"/>
      <c r="LLG4" s="466"/>
      <c r="LLH4" s="466"/>
      <c r="LLI4" s="466"/>
      <c r="LLJ4" s="466"/>
      <c r="LLK4" s="466"/>
      <c r="LLL4" s="466"/>
      <c r="LLM4" s="466"/>
      <c r="LLN4" s="466"/>
      <c r="LLO4" s="466"/>
      <c r="LLP4" s="466"/>
      <c r="LLQ4" s="466"/>
      <c r="LLR4" s="466"/>
      <c r="LLS4" s="466"/>
      <c r="LLT4" s="466"/>
      <c r="LLU4" s="466"/>
      <c r="LLV4" s="466"/>
      <c r="LLW4" s="466"/>
      <c r="LLX4" s="466"/>
      <c r="LLY4" s="466"/>
      <c r="LLZ4" s="466"/>
      <c r="LMA4" s="466"/>
      <c r="LMB4" s="466"/>
      <c r="LMC4" s="466"/>
      <c r="LMD4" s="466"/>
      <c r="LME4" s="466"/>
      <c r="LMF4" s="466"/>
      <c r="LMG4" s="466"/>
      <c r="LMH4" s="466"/>
      <c r="LMI4" s="466"/>
      <c r="LMJ4" s="466"/>
      <c r="LMK4" s="466"/>
      <c r="LML4" s="466"/>
      <c r="LMM4" s="466"/>
      <c r="LMN4" s="466"/>
      <c r="LMO4" s="466"/>
      <c r="LMP4" s="466"/>
      <c r="LMQ4" s="466"/>
      <c r="LMR4" s="466"/>
      <c r="LMS4" s="466"/>
      <c r="LMT4" s="466"/>
      <c r="LMU4" s="466"/>
      <c r="LMV4" s="466"/>
      <c r="LMW4" s="466"/>
      <c r="LMX4" s="466"/>
      <c r="LMY4" s="466"/>
      <c r="LMZ4" s="466"/>
      <c r="LNA4" s="466"/>
      <c r="LNB4" s="466"/>
      <c r="LNC4" s="466"/>
      <c r="LND4" s="466"/>
      <c r="LNE4" s="466"/>
      <c r="LNF4" s="466"/>
      <c r="LNG4" s="466"/>
      <c r="LNH4" s="466"/>
      <c r="LNI4" s="466"/>
      <c r="LNJ4" s="466"/>
      <c r="LNK4" s="466"/>
      <c r="LNL4" s="466"/>
      <c r="LNM4" s="466"/>
      <c r="LNN4" s="466"/>
      <c r="LNO4" s="466"/>
      <c r="LNP4" s="466"/>
      <c r="LNQ4" s="466"/>
      <c r="LNR4" s="466"/>
      <c r="LNS4" s="466"/>
      <c r="LNT4" s="466"/>
      <c r="LNU4" s="466"/>
      <c r="LNV4" s="466"/>
      <c r="LNW4" s="466"/>
      <c r="LNX4" s="466"/>
      <c r="LNY4" s="466"/>
      <c r="LNZ4" s="466"/>
      <c r="LOA4" s="466"/>
      <c r="LOB4" s="466"/>
      <c r="LOC4" s="466"/>
      <c r="LOD4" s="466"/>
      <c r="LOE4" s="466"/>
      <c r="LOF4" s="466"/>
      <c r="LOG4" s="466"/>
      <c r="LOH4" s="466"/>
      <c r="LOI4" s="466"/>
      <c r="LOJ4" s="466"/>
      <c r="LOK4" s="466"/>
      <c r="LOL4" s="466"/>
      <c r="LOM4" s="466"/>
      <c r="LON4" s="466"/>
      <c r="LOO4" s="466"/>
      <c r="LOP4" s="466"/>
      <c r="LOQ4" s="466"/>
      <c r="LOR4" s="466"/>
      <c r="LOS4" s="466"/>
      <c r="LOT4" s="466"/>
      <c r="LOU4" s="466"/>
      <c r="LOV4" s="466"/>
      <c r="LOW4" s="466"/>
      <c r="LOX4" s="466"/>
      <c r="LOY4" s="466"/>
      <c r="LOZ4" s="466"/>
      <c r="LPA4" s="466"/>
      <c r="LPB4" s="466"/>
      <c r="LPC4" s="466"/>
      <c r="LPD4" s="466"/>
      <c r="LPE4" s="466"/>
      <c r="LPF4" s="466"/>
      <c r="LPG4" s="466"/>
      <c r="LPH4" s="466"/>
      <c r="LPI4" s="466"/>
      <c r="LPJ4" s="466"/>
      <c r="LPK4" s="466"/>
      <c r="LPL4" s="466"/>
      <c r="LPM4" s="466"/>
      <c r="LPN4" s="466"/>
      <c r="LPO4" s="466"/>
      <c r="LPP4" s="466"/>
      <c r="LPQ4" s="466"/>
      <c r="LPR4" s="466"/>
      <c r="LPS4" s="466"/>
      <c r="LPT4" s="466"/>
      <c r="LPU4" s="466"/>
      <c r="LPV4" s="466"/>
      <c r="LPW4" s="466"/>
      <c r="LPX4" s="466"/>
      <c r="LPY4" s="466"/>
      <c r="LPZ4" s="466"/>
      <c r="LQA4" s="466"/>
      <c r="LQB4" s="466"/>
      <c r="LQC4" s="466"/>
      <c r="LQD4" s="466"/>
      <c r="LQE4" s="466"/>
      <c r="LQF4" s="466"/>
      <c r="LQG4" s="466"/>
      <c r="LQH4" s="466"/>
      <c r="LQI4" s="466"/>
      <c r="LQJ4" s="466"/>
      <c r="LQK4" s="466"/>
      <c r="LQL4" s="466"/>
      <c r="LQM4" s="466"/>
      <c r="LQN4" s="466"/>
      <c r="LQO4" s="466"/>
      <c r="LQP4" s="466"/>
      <c r="LQQ4" s="466"/>
      <c r="LQR4" s="466"/>
      <c r="LQS4" s="466"/>
      <c r="LQT4" s="466"/>
      <c r="LQU4" s="466"/>
      <c r="LQV4" s="466"/>
      <c r="LQW4" s="466"/>
      <c r="LQX4" s="466"/>
      <c r="LQY4" s="466"/>
      <c r="LQZ4" s="466"/>
      <c r="LRA4" s="466"/>
      <c r="LRB4" s="466"/>
      <c r="LRC4" s="466"/>
      <c r="LRD4" s="466"/>
      <c r="LRE4" s="466"/>
      <c r="LRF4" s="466"/>
      <c r="LRG4" s="466"/>
      <c r="LRH4" s="466"/>
      <c r="LRI4" s="466"/>
      <c r="LRJ4" s="466"/>
      <c r="LRK4" s="466"/>
      <c r="LRL4" s="466"/>
      <c r="LRM4" s="466"/>
      <c r="LRN4" s="466"/>
      <c r="LRO4" s="466"/>
      <c r="LRP4" s="466"/>
      <c r="LRQ4" s="466"/>
      <c r="LRR4" s="466"/>
      <c r="LRS4" s="466"/>
      <c r="LRT4" s="466"/>
      <c r="LRU4" s="466"/>
      <c r="LRV4" s="466"/>
      <c r="LRW4" s="466"/>
      <c r="LRX4" s="466"/>
      <c r="LRY4" s="466"/>
      <c r="LRZ4" s="466"/>
      <c r="LSA4" s="466"/>
      <c r="LSB4" s="466"/>
      <c r="LSC4" s="466"/>
      <c r="LSD4" s="466"/>
      <c r="LSE4" s="466"/>
      <c r="LSF4" s="466"/>
      <c r="LSG4" s="466"/>
      <c r="LSH4" s="466"/>
      <c r="LSI4" s="466"/>
      <c r="LSJ4" s="466"/>
      <c r="LSK4" s="466"/>
      <c r="LSL4" s="466"/>
      <c r="LSM4" s="466"/>
      <c r="LSN4" s="466"/>
      <c r="LSO4" s="466"/>
      <c r="LSP4" s="466"/>
      <c r="LSQ4" s="466"/>
      <c r="LSR4" s="466"/>
      <c r="LSS4" s="466"/>
      <c r="LST4" s="466"/>
      <c r="LSU4" s="466"/>
      <c r="LSV4" s="466"/>
      <c r="LSW4" s="466"/>
      <c r="LSX4" s="466"/>
      <c r="LSY4" s="466"/>
      <c r="LSZ4" s="466"/>
      <c r="LTA4" s="466"/>
      <c r="LTB4" s="466"/>
      <c r="LTC4" s="466"/>
      <c r="LTD4" s="466"/>
      <c r="LTE4" s="466"/>
      <c r="LTF4" s="466"/>
      <c r="LTG4" s="466"/>
      <c r="LTH4" s="466"/>
      <c r="LTI4" s="466"/>
      <c r="LTJ4" s="466"/>
      <c r="LTK4" s="466"/>
      <c r="LTL4" s="466"/>
      <c r="LTM4" s="466"/>
      <c r="LTN4" s="466"/>
      <c r="LTO4" s="466"/>
      <c r="LTP4" s="466"/>
      <c r="LTQ4" s="466"/>
      <c r="LTR4" s="466"/>
      <c r="LTS4" s="466"/>
      <c r="LTT4" s="466"/>
      <c r="LTU4" s="466"/>
      <c r="LTV4" s="466"/>
      <c r="LTW4" s="466"/>
      <c r="LTX4" s="466"/>
      <c r="LTY4" s="466"/>
      <c r="LTZ4" s="466"/>
      <c r="LUA4" s="466"/>
      <c r="LUB4" s="466"/>
      <c r="LUC4" s="466"/>
      <c r="LUD4" s="466"/>
      <c r="LUE4" s="466"/>
      <c r="LUF4" s="466"/>
      <c r="LUG4" s="466"/>
      <c r="LUH4" s="466"/>
      <c r="LUI4" s="466"/>
      <c r="LUJ4" s="466"/>
      <c r="LUK4" s="466"/>
      <c r="LUL4" s="466"/>
      <c r="LUM4" s="466"/>
      <c r="LUN4" s="466"/>
      <c r="LUO4" s="466"/>
      <c r="LUP4" s="466"/>
      <c r="LUQ4" s="466"/>
      <c r="LUR4" s="466"/>
      <c r="LUS4" s="466"/>
      <c r="LUT4" s="466"/>
      <c r="LUU4" s="466"/>
      <c r="LUV4" s="466"/>
      <c r="LUW4" s="466"/>
      <c r="LUX4" s="466"/>
      <c r="LUY4" s="466"/>
      <c r="LUZ4" s="466"/>
      <c r="LVA4" s="466"/>
      <c r="LVB4" s="466"/>
      <c r="LVC4" s="466"/>
      <c r="LVD4" s="466"/>
      <c r="LVE4" s="466"/>
      <c r="LVF4" s="466"/>
      <c r="LVG4" s="466"/>
      <c r="LVH4" s="466"/>
      <c r="LVI4" s="466"/>
      <c r="LVJ4" s="466"/>
      <c r="LVK4" s="466"/>
      <c r="LVL4" s="466"/>
      <c r="LVM4" s="466"/>
      <c r="LVN4" s="466"/>
      <c r="LVO4" s="466"/>
      <c r="LVP4" s="466"/>
      <c r="LVQ4" s="466"/>
      <c r="LVR4" s="466"/>
      <c r="LVS4" s="466"/>
      <c r="LVT4" s="466"/>
      <c r="LVU4" s="466"/>
      <c r="LVV4" s="466"/>
      <c r="LVW4" s="466"/>
      <c r="LVX4" s="466"/>
      <c r="LVY4" s="466"/>
      <c r="LVZ4" s="466"/>
      <c r="LWA4" s="466"/>
      <c r="LWB4" s="466"/>
      <c r="LWC4" s="466"/>
      <c r="LWD4" s="466"/>
      <c r="LWE4" s="466"/>
      <c r="LWF4" s="466"/>
      <c r="LWG4" s="466"/>
      <c r="LWH4" s="466"/>
      <c r="LWI4" s="466"/>
      <c r="LWJ4" s="466"/>
      <c r="LWK4" s="466"/>
      <c r="LWL4" s="466"/>
      <c r="LWM4" s="466"/>
      <c r="LWN4" s="466"/>
      <c r="LWO4" s="466"/>
      <c r="LWP4" s="466"/>
      <c r="LWQ4" s="466"/>
      <c r="LWR4" s="466"/>
      <c r="LWS4" s="466"/>
      <c r="LWT4" s="466"/>
      <c r="LWU4" s="466"/>
      <c r="LWV4" s="466"/>
      <c r="LWW4" s="466"/>
      <c r="LWX4" s="466"/>
      <c r="LWY4" s="466"/>
      <c r="LWZ4" s="466"/>
      <c r="LXA4" s="466"/>
      <c r="LXB4" s="466"/>
      <c r="LXC4" s="466"/>
      <c r="LXD4" s="466"/>
      <c r="LXE4" s="466"/>
      <c r="LXF4" s="466"/>
      <c r="LXG4" s="466"/>
      <c r="LXH4" s="466"/>
      <c r="LXI4" s="466"/>
      <c r="LXJ4" s="466"/>
      <c r="LXK4" s="466"/>
      <c r="LXL4" s="466"/>
      <c r="LXM4" s="466"/>
      <c r="LXN4" s="466"/>
      <c r="LXO4" s="466"/>
      <c r="LXP4" s="466"/>
      <c r="LXQ4" s="466"/>
      <c r="LXR4" s="466"/>
      <c r="LXS4" s="466"/>
      <c r="LXT4" s="466"/>
      <c r="LXU4" s="466"/>
      <c r="LXV4" s="466"/>
      <c r="LXW4" s="466"/>
      <c r="LXX4" s="466"/>
      <c r="LXY4" s="466"/>
      <c r="LXZ4" s="466"/>
      <c r="LYA4" s="466"/>
      <c r="LYB4" s="466"/>
      <c r="LYC4" s="466"/>
      <c r="LYD4" s="466"/>
      <c r="LYE4" s="466"/>
      <c r="LYF4" s="466"/>
      <c r="LYG4" s="466"/>
      <c r="LYH4" s="466"/>
      <c r="LYI4" s="466"/>
      <c r="LYJ4" s="466"/>
      <c r="LYK4" s="466"/>
      <c r="LYL4" s="466"/>
      <c r="LYM4" s="466"/>
      <c r="LYN4" s="466"/>
      <c r="LYO4" s="466"/>
      <c r="LYP4" s="466"/>
      <c r="LYQ4" s="466"/>
      <c r="LYR4" s="466"/>
      <c r="LYS4" s="466"/>
      <c r="LYT4" s="466"/>
      <c r="LYU4" s="466"/>
      <c r="LYV4" s="466"/>
      <c r="LYW4" s="466"/>
      <c r="LYX4" s="466"/>
      <c r="LYY4" s="466"/>
      <c r="LYZ4" s="466"/>
      <c r="LZA4" s="466"/>
      <c r="LZB4" s="466"/>
      <c r="LZC4" s="466"/>
      <c r="LZD4" s="466"/>
      <c r="LZE4" s="466"/>
      <c r="LZF4" s="466"/>
      <c r="LZG4" s="466"/>
      <c r="LZH4" s="466"/>
      <c r="LZI4" s="466"/>
      <c r="LZJ4" s="466"/>
      <c r="LZK4" s="466"/>
      <c r="LZL4" s="466"/>
      <c r="LZM4" s="466"/>
      <c r="LZN4" s="466"/>
      <c r="LZO4" s="466"/>
      <c r="LZP4" s="466"/>
      <c r="LZQ4" s="466"/>
      <c r="LZR4" s="466"/>
      <c r="LZS4" s="466"/>
      <c r="LZT4" s="466"/>
      <c r="LZU4" s="466"/>
      <c r="LZV4" s="466"/>
      <c r="LZW4" s="466"/>
      <c r="LZX4" s="466"/>
      <c r="LZY4" s="466"/>
      <c r="LZZ4" s="466"/>
      <c r="MAA4" s="466"/>
      <c r="MAB4" s="466"/>
      <c r="MAC4" s="466"/>
      <c r="MAD4" s="466"/>
      <c r="MAE4" s="466"/>
      <c r="MAF4" s="466"/>
      <c r="MAG4" s="466"/>
      <c r="MAH4" s="466"/>
      <c r="MAI4" s="466"/>
      <c r="MAJ4" s="466"/>
      <c r="MAK4" s="466"/>
      <c r="MAL4" s="466"/>
      <c r="MAM4" s="466"/>
      <c r="MAN4" s="466"/>
      <c r="MAO4" s="466"/>
      <c r="MAP4" s="466"/>
      <c r="MAQ4" s="466"/>
      <c r="MAR4" s="466"/>
      <c r="MAS4" s="466"/>
      <c r="MAT4" s="466"/>
      <c r="MAU4" s="466"/>
      <c r="MAV4" s="466"/>
      <c r="MAW4" s="466"/>
      <c r="MAX4" s="466"/>
      <c r="MAY4" s="466"/>
      <c r="MAZ4" s="466"/>
      <c r="MBA4" s="466"/>
      <c r="MBB4" s="466"/>
      <c r="MBC4" s="466"/>
      <c r="MBD4" s="466"/>
      <c r="MBE4" s="466"/>
      <c r="MBF4" s="466"/>
      <c r="MBG4" s="466"/>
      <c r="MBH4" s="466"/>
      <c r="MBI4" s="466"/>
      <c r="MBJ4" s="466"/>
      <c r="MBK4" s="466"/>
      <c r="MBL4" s="466"/>
      <c r="MBM4" s="466"/>
      <c r="MBN4" s="466"/>
      <c r="MBO4" s="466"/>
      <c r="MBP4" s="466"/>
      <c r="MBQ4" s="466"/>
      <c r="MBR4" s="466"/>
      <c r="MBS4" s="466"/>
      <c r="MBT4" s="466"/>
      <c r="MBU4" s="466"/>
      <c r="MBV4" s="466"/>
      <c r="MBW4" s="466"/>
      <c r="MBX4" s="466"/>
      <c r="MBY4" s="466"/>
      <c r="MBZ4" s="466"/>
      <c r="MCA4" s="466"/>
      <c r="MCB4" s="466"/>
      <c r="MCC4" s="466"/>
      <c r="MCD4" s="466"/>
      <c r="MCE4" s="466"/>
      <c r="MCF4" s="466"/>
      <c r="MCG4" s="466"/>
      <c r="MCH4" s="466"/>
      <c r="MCI4" s="466"/>
      <c r="MCJ4" s="466"/>
      <c r="MCK4" s="466"/>
      <c r="MCL4" s="466"/>
      <c r="MCM4" s="466"/>
      <c r="MCN4" s="466"/>
      <c r="MCO4" s="466"/>
      <c r="MCP4" s="466"/>
      <c r="MCQ4" s="466"/>
      <c r="MCR4" s="466"/>
      <c r="MCS4" s="466"/>
      <c r="MCT4" s="466"/>
      <c r="MCU4" s="466"/>
      <c r="MCV4" s="466"/>
      <c r="MCW4" s="466"/>
      <c r="MCX4" s="466"/>
      <c r="MCY4" s="466"/>
      <c r="MCZ4" s="466"/>
      <c r="MDA4" s="466"/>
      <c r="MDB4" s="466"/>
      <c r="MDC4" s="466"/>
      <c r="MDD4" s="466"/>
      <c r="MDE4" s="466"/>
      <c r="MDF4" s="466"/>
      <c r="MDG4" s="466"/>
      <c r="MDH4" s="466"/>
      <c r="MDI4" s="466"/>
      <c r="MDJ4" s="466"/>
      <c r="MDK4" s="466"/>
      <c r="MDL4" s="466"/>
      <c r="MDM4" s="466"/>
      <c r="MDN4" s="466"/>
      <c r="MDO4" s="466"/>
      <c r="MDP4" s="466"/>
      <c r="MDQ4" s="466"/>
      <c r="MDR4" s="466"/>
      <c r="MDS4" s="466"/>
      <c r="MDT4" s="466"/>
      <c r="MDU4" s="466"/>
      <c r="MDV4" s="466"/>
      <c r="MDW4" s="466"/>
      <c r="MDX4" s="466"/>
      <c r="MDY4" s="466"/>
      <c r="MDZ4" s="466"/>
      <c r="MEA4" s="466"/>
      <c r="MEB4" s="466"/>
      <c r="MEC4" s="466"/>
      <c r="MED4" s="466"/>
      <c r="MEE4" s="466"/>
      <c r="MEF4" s="466"/>
      <c r="MEG4" s="466"/>
      <c r="MEH4" s="466"/>
      <c r="MEI4" s="466"/>
      <c r="MEJ4" s="466"/>
      <c r="MEK4" s="466"/>
      <c r="MEL4" s="466"/>
      <c r="MEM4" s="466"/>
      <c r="MEN4" s="466"/>
      <c r="MEO4" s="466"/>
      <c r="MEP4" s="466"/>
      <c r="MEQ4" s="466"/>
      <c r="MER4" s="466"/>
      <c r="MES4" s="466"/>
      <c r="MET4" s="466"/>
      <c r="MEU4" s="466"/>
      <c r="MEV4" s="466"/>
      <c r="MEW4" s="466"/>
      <c r="MEX4" s="466"/>
      <c r="MEY4" s="466"/>
      <c r="MEZ4" s="466"/>
      <c r="MFA4" s="466"/>
      <c r="MFB4" s="466"/>
      <c r="MFC4" s="466"/>
      <c r="MFD4" s="466"/>
      <c r="MFE4" s="466"/>
      <c r="MFF4" s="466"/>
      <c r="MFG4" s="466"/>
      <c r="MFH4" s="466"/>
      <c r="MFI4" s="466"/>
      <c r="MFJ4" s="466"/>
      <c r="MFK4" s="466"/>
      <c r="MFL4" s="466"/>
      <c r="MFM4" s="466"/>
      <c r="MFN4" s="466"/>
      <c r="MFO4" s="466"/>
      <c r="MFP4" s="466"/>
      <c r="MFQ4" s="466"/>
      <c r="MFR4" s="466"/>
      <c r="MFS4" s="466"/>
      <c r="MFT4" s="466"/>
      <c r="MFU4" s="466"/>
      <c r="MFV4" s="466"/>
      <c r="MFW4" s="466"/>
      <c r="MFX4" s="466"/>
      <c r="MFY4" s="466"/>
      <c r="MFZ4" s="466"/>
      <c r="MGA4" s="466"/>
      <c r="MGB4" s="466"/>
      <c r="MGC4" s="466"/>
      <c r="MGD4" s="466"/>
      <c r="MGE4" s="466"/>
      <c r="MGF4" s="466"/>
      <c r="MGG4" s="466"/>
      <c r="MGH4" s="466"/>
      <c r="MGI4" s="466"/>
      <c r="MGJ4" s="466"/>
      <c r="MGK4" s="466"/>
      <c r="MGL4" s="466"/>
      <c r="MGM4" s="466"/>
      <c r="MGN4" s="466"/>
      <c r="MGO4" s="466"/>
      <c r="MGP4" s="466"/>
      <c r="MGQ4" s="466"/>
      <c r="MGR4" s="466"/>
      <c r="MGS4" s="466"/>
      <c r="MGT4" s="466"/>
      <c r="MGU4" s="466"/>
      <c r="MGV4" s="466"/>
      <c r="MGW4" s="466"/>
      <c r="MGX4" s="466"/>
      <c r="MGY4" s="466"/>
      <c r="MGZ4" s="466"/>
      <c r="MHA4" s="466"/>
      <c r="MHB4" s="466"/>
      <c r="MHC4" s="466"/>
      <c r="MHD4" s="466"/>
      <c r="MHE4" s="466"/>
      <c r="MHF4" s="466"/>
      <c r="MHG4" s="466"/>
      <c r="MHH4" s="466"/>
      <c r="MHI4" s="466"/>
      <c r="MHJ4" s="466"/>
      <c r="MHK4" s="466"/>
      <c r="MHL4" s="466"/>
      <c r="MHM4" s="466"/>
      <c r="MHN4" s="466"/>
      <c r="MHO4" s="466"/>
      <c r="MHP4" s="466"/>
      <c r="MHQ4" s="466"/>
      <c r="MHR4" s="466"/>
      <c r="MHS4" s="466"/>
      <c r="MHT4" s="466"/>
      <c r="MHU4" s="466"/>
      <c r="MHV4" s="466"/>
      <c r="MHW4" s="466"/>
      <c r="MHX4" s="466"/>
      <c r="MHY4" s="466"/>
      <c r="MHZ4" s="466"/>
      <c r="MIA4" s="466"/>
      <c r="MIB4" s="466"/>
      <c r="MIC4" s="466"/>
      <c r="MID4" s="466"/>
      <c r="MIE4" s="466"/>
      <c r="MIF4" s="466"/>
      <c r="MIG4" s="466"/>
      <c r="MIH4" s="466"/>
      <c r="MII4" s="466"/>
      <c r="MIJ4" s="466"/>
      <c r="MIK4" s="466"/>
      <c r="MIL4" s="466"/>
      <c r="MIM4" s="466"/>
      <c r="MIN4" s="466"/>
      <c r="MIO4" s="466"/>
      <c r="MIP4" s="466"/>
      <c r="MIQ4" s="466"/>
      <c r="MIR4" s="466"/>
      <c r="MIS4" s="466"/>
      <c r="MIT4" s="466"/>
      <c r="MIU4" s="466"/>
      <c r="MIV4" s="466"/>
      <c r="MIW4" s="466"/>
      <c r="MIX4" s="466"/>
      <c r="MIY4" s="466"/>
      <c r="MIZ4" s="466"/>
      <c r="MJA4" s="466"/>
      <c r="MJB4" s="466"/>
      <c r="MJC4" s="466"/>
      <c r="MJD4" s="466"/>
      <c r="MJE4" s="466"/>
      <c r="MJF4" s="466"/>
      <c r="MJG4" s="466"/>
      <c r="MJH4" s="466"/>
      <c r="MJI4" s="466"/>
      <c r="MJJ4" s="466"/>
      <c r="MJK4" s="466"/>
      <c r="MJL4" s="466"/>
      <c r="MJM4" s="466"/>
      <c r="MJN4" s="466"/>
      <c r="MJO4" s="466"/>
      <c r="MJP4" s="466"/>
      <c r="MJQ4" s="466"/>
      <c r="MJR4" s="466"/>
      <c r="MJS4" s="466"/>
      <c r="MJT4" s="466"/>
      <c r="MJU4" s="466"/>
      <c r="MJV4" s="466"/>
      <c r="MJW4" s="466"/>
      <c r="MJX4" s="466"/>
      <c r="MJY4" s="466"/>
      <c r="MJZ4" s="466"/>
      <c r="MKA4" s="466"/>
      <c r="MKB4" s="466"/>
      <c r="MKC4" s="466"/>
      <c r="MKD4" s="466"/>
      <c r="MKE4" s="466"/>
      <c r="MKF4" s="466"/>
      <c r="MKG4" s="466"/>
      <c r="MKH4" s="466"/>
      <c r="MKI4" s="466"/>
      <c r="MKJ4" s="466"/>
      <c r="MKK4" s="466"/>
      <c r="MKL4" s="466"/>
      <c r="MKM4" s="466"/>
      <c r="MKN4" s="466"/>
      <c r="MKO4" s="466"/>
      <c r="MKP4" s="466"/>
      <c r="MKQ4" s="466"/>
      <c r="MKR4" s="466"/>
      <c r="MKS4" s="466"/>
      <c r="MKT4" s="466"/>
      <c r="MKU4" s="466"/>
      <c r="MKV4" s="466"/>
      <c r="MKW4" s="466"/>
      <c r="MKX4" s="466"/>
      <c r="MKY4" s="466"/>
      <c r="MKZ4" s="466"/>
      <c r="MLA4" s="466"/>
      <c r="MLB4" s="466"/>
      <c r="MLC4" s="466"/>
      <c r="MLD4" s="466"/>
      <c r="MLE4" s="466"/>
      <c r="MLF4" s="466"/>
      <c r="MLG4" s="466"/>
      <c r="MLH4" s="466"/>
      <c r="MLI4" s="466"/>
      <c r="MLJ4" s="466"/>
      <c r="MLK4" s="466"/>
      <c r="MLL4" s="466"/>
      <c r="MLM4" s="466"/>
      <c r="MLN4" s="466"/>
      <c r="MLO4" s="466"/>
      <c r="MLP4" s="466"/>
      <c r="MLQ4" s="466"/>
      <c r="MLR4" s="466"/>
      <c r="MLS4" s="466"/>
      <c r="MLT4" s="466"/>
      <c r="MLU4" s="466"/>
      <c r="MLV4" s="466"/>
      <c r="MLW4" s="466"/>
      <c r="MLX4" s="466"/>
      <c r="MLY4" s="466"/>
      <c r="MLZ4" s="466"/>
      <c r="MMA4" s="466"/>
      <c r="MMB4" s="466"/>
      <c r="MMC4" s="466"/>
      <c r="MMD4" s="466"/>
      <c r="MME4" s="466"/>
      <c r="MMF4" s="466"/>
      <c r="MMG4" s="466"/>
      <c r="MMH4" s="466"/>
      <c r="MMI4" s="466"/>
      <c r="MMJ4" s="466"/>
      <c r="MMK4" s="466"/>
      <c r="MML4" s="466"/>
      <c r="MMM4" s="466"/>
      <c r="MMN4" s="466"/>
      <c r="MMO4" s="466"/>
      <c r="MMP4" s="466"/>
      <c r="MMQ4" s="466"/>
      <c r="MMR4" s="466"/>
      <c r="MMS4" s="466"/>
      <c r="MMT4" s="466"/>
      <c r="MMU4" s="466"/>
      <c r="MMV4" s="466"/>
      <c r="MMW4" s="466"/>
      <c r="MMX4" s="466"/>
      <c r="MMY4" s="466"/>
      <c r="MMZ4" s="466"/>
      <c r="MNA4" s="466"/>
      <c r="MNB4" s="466"/>
      <c r="MNC4" s="466"/>
      <c r="MND4" s="466"/>
      <c r="MNE4" s="466"/>
      <c r="MNF4" s="466"/>
      <c r="MNG4" s="466"/>
      <c r="MNH4" s="466"/>
      <c r="MNI4" s="466"/>
      <c r="MNJ4" s="466"/>
      <c r="MNK4" s="466"/>
      <c r="MNL4" s="466"/>
      <c r="MNM4" s="466"/>
      <c r="MNN4" s="466"/>
      <c r="MNO4" s="466"/>
      <c r="MNP4" s="466"/>
      <c r="MNQ4" s="466"/>
      <c r="MNR4" s="466"/>
      <c r="MNS4" s="466"/>
      <c r="MNT4" s="466"/>
      <c r="MNU4" s="466"/>
      <c r="MNV4" s="466"/>
      <c r="MNW4" s="466"/>
      <c r="MNX4" s="466"/>
      <c r="MNY4" s="466"/>
      <c r="MNZ4" s="466"/>
      <c r="MOA4" s="466"/>
      <c r="MOB4" s="466"/>
      <c r="MOC4" s="466"/>
      <c r="MOD4" s="466"/>
      <c r="MOE4" s="466"/>
      <c r="MOF4" s="466"/>
      <c r="MOG4" s="466"/>
      <c r="MOH4" s="466"/>
      <c r="MOI4" s="466"/>
      <c r="MOJ4" s="466"/>
      <c r="MOK4" s="466"/>
      <c r="MOL4" s="466"/>
      <c r="MOM4" s="466"/>
      <c r="MON4" s="466"/>
      <c r="MOO4" s="466"/>
      <c r="MOP4" s="466"/>
      <c r="MOQ4" s="466"/>
      <c r="MOR4" s="466"/>
      <c r="MOS4" s="466"/>
      <c r="MOT4" s="466"/>
      <c r="MOU4" s="466"/>
      <c r="MOV4" s="466"/>
      <c r="MOW4" s="466"/>
      <c r="MOX4" s="466"/>
      <c r="MOY4" s="466"/>
      <c r="MOZ4" s="466"/>
      <c r="MPA4" s="466"/>
      <c r="MPB4" s="466"/>
      <c r="MPC4" s="466"/>
      <c r="MPD4" s="466"/>
      <c r="MPE4" s="466"/>
      <c r="MPF4" s="466"/>
      <c r="MPG4" s="466"/>
      <c r="MPH4" s="466"/>
      <c r="MPI4" s="466"/>
      <c r="MPJ4" s="466"/>
      <c r="MPK4" s="466"/>
      <c r="MPL4" s="466"/>
      <c r="MPM4" s="466"/>
      <c r="MPN4" s="466"/>
      <c r="MPO4" s="466"/>
      <c r="MPP4" s="466"/>
      <c r="MPQ4" s="466"/>
      <c r="MPR4" s="466"/>
      <c r="MPS4" s="466"/>
      <c r="MPT4" s="466"/>
      <c r="MPU4" s="466"/>
      <c r="MPV4" s="466"/>
      <c r="MPW4" s="466"/>
      <c r="MPX4" s="466"/>
      <c r="MPY4" s="466"/>
      <c r="MPZ4" s="466"/>
      <c r="MQA4" s="466"/>
      <c r="MQB4" s="466"/>
      <c r="MQC4" s="466"/>
      <c r="MQD4" s="466"/>
      <c r="MQE4" s="466"/>
      <c r="MQF4" s="466"/>
      <c r="MQG4" s="466"/>
      <c r="MQH4" s="466"/>
      <c r="MQI4" s="466"/>
      <c r="MQJ4" s="466"/>
      <c r="MQK4" s="466"/>
      <c r="MQL4" s="466"/>
      <c r="MQM4" s="466"/>
      <c r="MQN4" s="466"/>
      <c r="MQO4" s="466"/>
      <c r="MQP4" s="466"/>
      <c r="MQQ4" s="466"/>
      <c r="MQR4" s="466"/>
      <c r="MQS4" s="466"/>
      <c r="MQT4" s="466"/>
      <c r="MQU4" s="466"/>
      <c r="MQV4" s="466"/>
      <c r="MQW4" s="466"/>
      <c r="MQX4" s="466"/>
      <c r="MQY4" s="466"/>
      <c r="MQZ4" s="466"/>
      <c r="MRA4" s="466"/>
      <c r="MRB4" s="466"/>
      <c r="MRC4" s="466"/>
      <c r="MRD4" s="466"/>
      <c r="MRE4" s="466"/>
      <c r="MRF4" s="466"/>
      <c r="MRG4" s="466"/>
      <c r="MRH4" s="466"/>
      <c r="MRI4" s="466"/>
      <c r="MRJ4" s="466"/>
      <c r="MRK4" s="466"/>
      <c r="MRL4" s="466"/>
      <c r="MRM4" s="466"/>
      <c r="MRN4" s="466"/>
      <c r="MRO4" s="466"/>
      <c r="MRP4" s="466"/>
      <c r="MRQ4" s="466"/>
      <c r="MRR4" s="466"/>
      <c r="MRS4" s="466"/>
      <c r="MRT4" s="466"/>
      <c r="MRU4" s="466"/>
      <c r="MRV4" s="466"/>
      <c r="MRW4" s="466"/>
      <c r="MRX4" s="466"/>
      <c r="MRY4" s="466"/>
      <c r="MRZ4" s="466"/>
      <c r="MSA4" s="466"/>
      <c r="MSB4" s="466"/>
      <c r="MSC4" s="466"/>
      <c r="MSD4" s="466"/>
      <c r="MSE4" s="466"/>
      <c r="MSF4" s="466"/>
      <c r="MSG4" s="466"/>
      <c r="MSH4" s="466"/>
      <c r="MSI4" s="466"/>
      <c r="MSJ4" s="466"/>
      <c r="MSK4" s="466"/>
      <c r="MSL4" s="466"/>
      <c r="MSM4" s="466"/>
      <c r="MSN4" s="466"/>
      <c r="MSO4" s="466"/>
      <c r="MSP4" s="466"/>
      <c r="MSQ4" s="466"/>
      <c r="MSR4" s="466"/>
      <c r="MSS4" s="466"/>
      <c r="MST4" s="466"/>
      <c r="MSU4" s="466"/>
      <c r="MSV4" s="466"/>
      <c r="MSW4" s="466"/>
      <c r="MSX4" s="466"/>
      <c r="MSY4" s="466"/>
      <c r="MSZ4" s="466"/>
      <c r="MTA4" s="466"/>
      <c r="MTB4" s="466"/>
      <c r="MTC4" s="466"/>
      <c r="MTD4" s="466"/>
      <c r="MTE4" s="466"/>
      <c r="MTF4" s="466"/>
      <c r="MTG4" s="466"/>
      <c r="MTH4" s="466"/>
      <c r="MTI4" s="466"/>
      <c r="MTJ4" s="466"/>
      <c r="MTK4" s="466"/>
      <c r="MTL4" s="466"/>
      <c r="MTM4" s="466"/>
      <c r="MTN4" s="466"/>
      <c r="MTO4" s="466"/>
      <c r="MTP4" s="466"/>
      <c r="MTQ4" s="466"/>
      <c r="MTR4" s="466"/>
      <c r="MTS4" s="466"/>
      <c r="MTT4" s="466"/>
      <c r="MTU4" s="466"/>
      <c r="MTV4" s="466"/>
      <c r="MTW4" s="466"/>
      <c r="MTX4" s="466"/>
      <c r="MTY4" s="466"/>
      <c r="MTZ4" s="466"/>
      <c r="MUA4" s="466"/>
      <c r="MUB4" s="466"/>
      <c r="MUC4" s="466"/>
      <c r="MUD4" s="466"/>
      <c r="MUE4" s="466"/>
      <c r="MUF4" s="466"/>
      <c r="MUG4" s="466"/>
      <c r="MUH4" s="466"/>
      <c r="MUI4" s="466"/>
      <c r="MUJ4" s="466"/>
      <c r="MUK4" s="466"/>
      <c r="MUL4" s="466"/>
      <c r="MUM4" s="466"/>
      <c r="MUN4" s="466"/>
      <c r="MUO4" s="466"/>
      <c r="MUP4" s="466"/>
      <c r="MUQ4" s="466"/>
      <c r="MUR4" s="466"/>
      <c r="MUS4" s="466"/>
      <c r="MUT4" s="466"/>
      <c r="MUU4" s="466"/>
      <c r="MUV4" s="466"/>
      <c r="MUW4" s="466"/>
      <c r="MUX4" s="466"/>
      <c r="MUY4" s="466"/>
      <c r="MUZ4" s="466"/>
      <c r="MVA4" s="466"/>
      <c r="MVB4" s="466"/>
      <c r="MVC4" s="466"/>
      <c r="MVD4" s="466"/>
      <c r="MVE4" s="466"/>
      <c r="MVF4" s="466"/>
      <c r="MVG4" s="466"/>
      <c r="MVH4" s="466"/>
      <c r="MVI4" s="466"/>
      <c r="MVJ4" s="466"/>
      <c r="MVK4" s="466"/>
      <c r="MVL4" s="466"/>
      <c r="MVM4" s="466"/>
      <c r="MVN4" s="466"/>
      <c r="MVO4" s="466"/>
      <c r="MVP4" s="466"/>
      <c r="MVQ4" s="466"/>
      <c r="MVR4" s="466"/>
      <c r="MVS4" s="466"/>
      <c r="MVT4" s="466"/>
      <c r="MVU4" s="466"/>
      <c r="MVV4" s="466"/>
      <c r="MVW4" s="466"/>
      <c r="MVX4" s="466"/>
      <c r="MVY4" s="466"/>
      <c r="MVZ4" s="466"/>
      <c r="MWA4" s="466"/>
      <c r="MWB4" s="466"/>
      <c r="MWC4" s="466"/>
      <c r="MWD4" s="466"/>
      <c r="MWE4" s="466"/>
      <c r="MWF4" s="466"/>
      <c r="MWG4" s="466"/>
      <c r="MWH4" s="466"/>
      <c r="MWI4" s="466"/>
      <c r="MWJ4" s="466"/>
      <c r="MWK4" s="466"/>
      <c r="MWL4" s="466"/>
      <c r="MWM4" s="466"/>
      <c r="MWN4" s="466"/>
      <c r="MWO4" s="466"/>
      <c r="MWP4" s="466"/>
      <c r="MWQ4" s="466"/>
      <c r="MWR4" s="466"/>
      <c r="MWS4" s="466"/>
      <c r="MWT4" s="466"/>
      <c r="MWU4" s="466"/>
      <c r="MWV4" s="466"/>
      <c r="MWW4" s="466"/>
      <c r="MWX4" s="466"/>
      <c r="MWY4" s="466"/>
      <c r="MWZ4" s="466"/>
      <c r="MXA4" s="466"/>
      <c r="MXB4" s="466"/>
      <c r="MXC4" s="466"/>
      <c r="MXD4" s="466"/>
      <c r="MXE4" s="466"/>
      <c r="MXF4" s="466"/>
      <c r="MXG4" s="466"/>
      <c r="MXH4" s="466"/>
      <c r="MXI4" s="466"/>
      <c r="MXJ4" s="466"/>
      <c r="MXK4" s="466"/>
      <c r="MXL4" s="466"/>
      <c r="MXM4" s="466"/>
      <c r="MXN4" s="466"/>
      <c r="MXO4" s="466"/>
      <c r="MXP4" s="466"/>
      <c r="MXQ4" s="466"/>
      <c r="MXR4" s="466"/>
      <c r="MXS4" s="466"/>
      <c r="MXT4" s="466"/>
      <c r="MXU4" s="466"/>
      <c r="MXV4" s="466"/>
      <c r="MXW4" s="466"/>
      <c r="MXX4" s="466"/>
      <c r="MXY4" s="466"/>
      <c r="MXZ4" s="466"/>
      <c r="MYA4" s="466"/>
      <c r="MYB4" s="466"/>
      <c r="MYC4" s="466"/>
      <c r="MYD4" s="466"/>
      <c r="MYE4" s="466"/>
      <c r="MYF4" s="466"/>
      <c r="MYG4" s="466"/>
      <c r="MYH4" s="466"/>
      <c r="MYI4" s="466"/>
      <c r="MYJ4" s="466"/>
      <c r="MYK4" s="466"/>
      <c r="MYL4" s="466"/>
      <c r="MYM4" s="466"/>
      <c r="MYN4" s="466"/>
      <c r="MYO4" s="466"/>
      <c r="MYP4" s="466"/>
      <c r="MYQ4" s="466"/>
      <c r="MYR4" s="466"/>
      <c r="MYS4" s="466"/>
      <c r="MYT4" s="466"/>
      <c r="MYU4" s="466"/>
      <c r="MYV4" s="466"/>
      <c r="MYW4" s="466"/>
      <c r="MYX4" s="466"/>
      <c r="MYY4" s="466"/>
      <c r="MYZ4" s="466"/>
      <c r="MZA4" s="466"/>
      <c r="MZB4" s="466"/>
      <c r="MZC4" s="466"/>
      <c r="MZD4" s="466"/>
      <c r="MZE4" s="466"/>
      <c r="MZF4" s="466"/>
      <c r="MZG4" s="466"/>
      <c r="MZH4" s="466"/>
      <c r="MZI4" s="466"/>
      <c r="MZJ4" s="466"/>
      <c r="MZK4" s="466"/>
      <c r="MZL4" s="466"/>
      <c r="MZM4" s="466"/>
      <c r="MZN4" s="466"/>
      <c r="MZO4" s="466"/>
      <c r="MZP4" s="466"/>
      <c r="MZQ4" s="466"/>
      <c r="MZR4" s="466"/>
      <c r="MZS4" s="466"/>
      <c r="MZT4" s="466"/>
      <c r="MZU4" s="466"/>
      <c r="MZV4" s="466"/>
      <c r="MZW4" s="466"/>
      <c r="MZX4" s="466"/>
      <c r="MZY4" s="466"/>
      <c r="MZZ4" s="466"/>
      <c r="NAA4" s="466"/>
      <c r="NAB4" s="466"/>
      <c r="NAC4" s="466"/>
      <c r="NAD4" s="466"/>
      <c r="NAE4" s="466"/>
      <c r="NAF4" s="466"/>
      <c r="NAG4" s="466"/>
      <c r="NAH4" s="466"/>
      <c r="NAI4" s="466"/>
      <c r="NAJ4" s="466"/>
      <c r="NAK4" s="466"/>
      <c r="NAL4" s="466"/>
      <c r="NAM4" s="466"/>
      <c r="NAN4" s="466"/>
      <c r="NAO4" s="466"/>
      <c r="NAP4" s="466"/>
      <c r="NAQ4" s="466"/>
      <c r="NAR4" s="466"/>
      <c r="NAS4" s="466"/>
      <c r="NAT4" s="466"/>
      <c r="NAU4" s="466"/>
      <c r="NAV4" s="466"/>
      <c r="NAW4" s="466"/>
      <c r="NAX4" s="466"/>
      <c r="NAY4" s="466"/>
      <c r="NAZ4" s="466"/>
      <c r="NBA4" s="466"/>
      <c r="NBB4" s="466"/>
      <c r="NBC4" s="466"/>
      <c r="NBD4" s="466"/>
      <c r="NBE4" s="466"/>
      <c r="NBF4" s="466"/>
      <c r="NBG4" s="466"/>
      <c r="NBH4" s="466"/>
      <c r="NBI4" s="466"/>
      <c r="NBJ4" s="466"/>
      <c r="NBK4" s="466"/>
      <c r="NBL4" s="466"/>
      <c r="NBM4" s="466"/>
      <c r="NBN4" s="466"/>
      <c r="NBO4" s="466"/>
      <c r="NBP4" s="466"/>
      <c r="NBQ4" s="466"/>
      <c r="NBR4" s="466"/>
      <c r="NBS4" s="466"/>
      <c r="NBT4" s="466"/>
      <c r="NBU4" s="466"/>
      <c r="NBV4" s="466"/>
      <c r="NBW4" s="466"/>
      <c r="NBX4" s="466"/>
      <c r="NBY4" s="466"/>
      <c r="NBZ4" s="466"/>
      <c r="NCA4" s="466"/>
      <c r="NCB4" s="466"/>
      <c r="NCC4" s="466"/>
      <c r="NCD4" s="466"/>
      <c r="NCE4" s="466"/>
      <c r="NCF4" s="466"/>
      <c r="NCG4" s="466"/>
      <c r="NCH4" s="466"/>
      <c r="NCI4" s="466"/>
      <c r="NCJ4" s="466"/>
      <c r="NCK4" s="466"/>
      <c r="NCL4" s="466"/>
      <c r="NCM4" s="466"/>
      <c r="NCN4" s="466"/>
      <c r="NCO4" s="466"/>
      <c r="NCP4" s="466"/>
      <c r="NCQ4" s="466"/>
      <c r="NCR4" s="466"/>
      <c r="NCS4" s="466"/>
      <c r="NCT4" s="466"/>
      <c r="NCU4" s="466"/>
      <c r="NCV4" s="466"/>
      <c r="NCW4" s="466"/>
      <c r="NCX4" s="466"/>
      <c r="NCY4" s="466"/>
      <c r="NCZ4" s="466"/>
      <c r="NDA4" s="466"/>
      <c r="NDB4" s="466"/>
      <c r="NDC4" s="466"/>
      <c r="NDD4" s="466"/>
      <c r="NDE4" s="466"/>
      <c r="NDF4" s="466"/>
      <c r="NDG4" s="466"/>
      <c r="NDH4" s="466"/>
      <c r="NDI4" s="466"/>
      <c r="NDJ4" s="466"/>
      <c r="NDK4" s="466"/>
      <c r="NDL4" s="466"/>
      <c r="NDM4" s="466"/>
      <c r="NDN4" s="466"/>
      <c r="NDO4" s="466"/>
      <c r="NDP4" s="466"/>
      <c r="NDQ4" s="466"/>
      <c r="NDR4" s="466"/>
      <c r="NDS4" s="466"/>
      <c r="NDT4" s="466"/>
      <c r="NDU4" s="466"/>
      <c r="NDV4" s="466"/>
      <c r="NDW4" s="466"/>
      <c r="NDX4" s="466"/>
      <c r="NDY4" s="466"/>
      <c r="NDZ4" s="466"/>
      <c r="NEA4" s="466"/>
      <c r="NEB4" s="466"/>
      <c r="NEC4" s="466"/>
      <c r="NED4" s="466"/>
      <c r="NEE4" s="466"/>
      <c r="NEF4" s="466"/>
      <c r="NEG4" s="466"/>
      <c r="NEH4" s="466"/>
      <c r="NEI4" s="466"/>
      <c r="NEJ4" s="466"/>
      <c r="NEK4" s="466"/>
      <c r="NEL4" s="466"/>
      <c r="NEM4" s="466"/>
      <c r="NEN4" s="466"/>
      <c r="NEO4" s="466"/>
      <c r="NEP4" s="466"/>
      <c r="NEQ4" s="466"/>
      <c r="NER4" s="466"/>
      <c r="NES4" s="466"/>
      <c r="NET4" s="466"/>
      <c r="NEU4" s="466"/>
      <c r="NEV4" s="466"/>
      <c r="NEW4" s="466"/>
      <c r="NEX4" s="466"/>
      <c r="NEY4" s="466"/>
      <c r="NEZ4" s="466"/>
      <c r="NFA4" s="466"/>
      <c r="NFB4" s="466"/>
      <c r="NFC4" s="466"/>
      <c r="NFD4" s="466"/>
      <c r="NFE4" s="466"/>
      <c r="NFF4" s="466"/>
      <c r="NFG4" s="466"/>
      <c r="NFH4" s="466"/>
      <c r="NFI4" s="466"/>
      <c r="NFJ4" s="466"/>
      <c r="NFK4" s="466"/>
      <c r="NFL4" s="466"/>
      <c r="NFM4" s="466"/>
      <c r="NFN4" s="466"/>
      <c r="NFO4" s="466"/>
      <c r="NFP4" s="466"/>
      <c r="NFQ4" s="466"/>
      <c r="NFR4" s="466"/>
      <c r="NFS4" s="466"/>
      <c r="NFT4" s="466"/>
      <c r="NFU4" s="466"/>
      <c r="NFV4" s="466"/>
      <c r="NFW4" s="466"/>
      <c r="NFX4" s="466"/>
      <c r="NFY4" s="466"/>
      <c r="NFZ4" s="466"/>
      <c r="NGA4" s="466"/>
      <c r="NGB4" s="466"/>
      <c r="NGC4" s="466"/>
      <c r="NGD4" s="466"/>
      <c r="NGE4" s="466"/>
      <c r="NGF4" s="466"/>
      <c r="NGG4" s="466"/>
      <c r="NGH4" s="466"/>
      <c r="NGI4" s="466"/>
      <c r="NGJ4" s="466"/>
      <c r="NGK4" s="466"/>
      <c r="NGL4" s="466"/>
      <c r="NGM4" s="466"/>
      <c r="NGN4" s="466"/>
      <c r="NGO4" s="466"/>
      <c r="NGP4" s="466"/>
      <c r="NGQ4" s="466"/>
      <c r="NGR4" s="466"/>
      <c r="NGS4" s="466"/>
      <c r="NGT4" s="466"/>
      <c r="NGU4" s="466"/>
      <c r="NGV4" s="466"/>
      <c r="NGW4" s="466"/>
      <c r="NGX4" s="466"/>
      <c r="NGY4" s="466"/>
      <c r="NGZ4" s="466"/>
      <c r="NHA4" s="466"/>
      <c r="NHB4" s="466"/>
      <c r="NHC4" s="466"/>
      <c r="NHD4" s="466"/>
      <c r="NHE4" s="466"/>
      <c r="NHF4" s="466"/>
      <c r="NHG4" s="466"/>
      <c r="NHH4" s="466"/>
      <c r="NHI4" s="466"/>
      <c r="NHJ4" s="466"/>
      <c r="NHK4" s="466"/>
      <c r="NHL4" s="466"/>
      <c r="NHM4" s="466"/>
      <c r="NHN4" s="466"/>
      <c r="NHO4" s="466"/>
      <c r="NHP4" s="466"/>
      <c r="NHQ4" s="466"/>
      <c r="NHR4" s="466"/>
      <c r="NHS4" s="466"/>
      <c r="NHT4" s="466"/>
      <c r="NHU4" s="466"/>
      <c r="NHV4" s="466"/>
      <c r="NHW4" s="466"/>
      <c r="NHX4" s="466"/>
      <c r="NHY4" s="466"/>
      <c r="NHZ4" s="466"/>
      <c r="NIA4" s="466"/>
      <c r="NIB4" s="466"/>
      <c r="NIC4" s="466"/>
      <c r="NID4" s="466"/>
      <c r="NIE4" s="466"/>
      <c r="NIF4" s="466"/>
      <c r="NIG4" s="466"/>
      <c r="NIH4" s="466"/>
      <c r="NII4" s="466"/>
      <c r="NIJ4" s="466"/>
      <c r="NIK4" s="466"/>
      <c r="NIL4" s="466"/>
      <c r="NIM4" s="466"/>
      <c r="NIN4" s="466"/>
      <c r="NIO4" s="466"/>
      <c r="NIP4" s="466"/>
      <c r="NIQ4" s="466"/>
      <c r="NIR4" s="466"/>
      <c r="NIS4" s="466"/>
      <c r="NIT4" s="466"/>
      <c r="NIU4" s="466"/>
      <c r="NIV4" s="466"/>
      <c r="NIW4" s="466"/>
      <c r="NIX4" s="466"/>
      <c r="NIY4" s="466"/>
      <c r="NIZ4" s="466"/>
      <c r="NJA4" s="466"/>
      <c r="NJB4" s="466"/>
      <c r="NJC4" s="466"/>
      <c r="NJD4" s="466"/>
      <c r="NJE4" s="466"/>
      <c r="NJF4" s="466"/>
      <c r="NJG4" s="466"/>
      <c r="NJH4" s="466"/>
      <c r="NJI4" s="466"/>
      <c r="NJJ4" s="466"/>
      <c r="NJK4" s="466"/>
      <c r="NJL4" s="466"/>
      <c r="NJM4" s="466"/>
      <c r="NJN4" s="466"/>
      <c r="NJO4" s="466"/>
      <c r="NJP4" s="466"/>
      <c r="NJQ4" s="466"/>
      <c r="NJR4" s="466"/>
      <c r="NJS4" s="466"/>
      <c r="NJT4" s="466"/>
      <c r="NJU4" s="466"/>
      <c r="NJV4" s="466"/>
      <c r="NJW4" s="466"/>
      <c r="NJX4" s="466"/>
      <c r="NJY4" s="466"/>
      <c r="NJZ4" s="466"/>
      <c r="NKA4" s="466"/>
      <c r="NKB4" s="466"/>
      <c r="NKC4" s="466"/>
      <c r="NKD4" s="466"/>
      <c r="NKE4" s="466"/>
      <c r="NKF4" s="466"/>
      <c r="NKG4" s="466"/>
      <c r="NKH4" s="466"/>
      <c r="NKI4" s="466"/>
      <c r="NKJ4" s="466"/>
      <c r="NKK4" s="466"/>
      <c r="NKL4" s="466"/>
      <c r="NKM4" s="466"/>
      <c r="NKN4" s="466"/>
      <c r="NKO4" s="466"/>
      <c r="NKP4" s="466"/>
      <c r="NKQ4" s="466"/>
      <c r="NKR4" s="466"/>
      <c r="NKS4" s="466"/>
      <c r="NKT4" s="466"/>
      <c r="NKU4" s="466"/>
      <c r="NKV4" s="466"/>
      <c r="NKW4" s="466"/>
      <c r="NKX4" s="466"/>
      <c r="NKY4" s="466"/>
      <c r="NKZ4" s="466"/>
      <c r="NLA4" s="466"/>
      <c r="NLB4" s="466"/>
      <c r="NLC4" s="466"/>
      <c r="NLD4" s="466"/>
      <c r="NLE4" s="466"/>
      <c r="NLF4" s="466"/>
      <c r="NLG4" s="466"/>
      <c r="NLH4" s="466"/>
      <c r="NLI4" s="466"/>
      <c r="NLJ4" s="466"/>
      <c r="NLK4" s="466"/>
      <c r="NLL4" s="466"/>
      <c r="NLM4" s="466"/>
      <c r="NLN4" s="466"/>
      <c r="NLO4" s="466"/>
      <c r="NLP4" s="466"/>
      <c r="NLQ4" s="466"/>
      <c r="NLR4" s="466"/>
      <c r="NLS4" s="466"/>
      <c r="NLT4" s="466"/>
      <c r="NLU4" s="466"/>
      <c r="NLV4" s="466"/>
      <c r="NLW4" s="466"/>
      <c r="NLX4" s="466"/>
      <c r="NLY4" s="466"/>
      <c r="NLZ4" s="466"/>
      <c r="NMA4" s="466"/>
      <c r="NMB4" s="466"/>
      <c r="NMC4" s="466"/>
      <c r="NMD4" s="466"/>
      <c r="NME4" s="466"/>
      <c r="NMF4" s="466"/>
      <c r="NMG4" s="466"/>
      <c r="NMH4" s="466"/>
      <c r="NMI4" s="466"/>
      <c r="NMJ4" s="466"/>
      <c r="NMK4" s="466"/>
      <c r="NML4" s="466"/>
      <c r="NMM4" s="466"/>
      <c r="NMN4" s="466"/>
      <c r="NMO4" s="466"/>
      <c r="NMP4" s="466"/>
      <c r="NMQ4" s="466"/>
      <c r="NMR4" s="466"/>
      <c r="NMS4" s="466"/>
      <c r="NMT4" s="466"/>
      <c r="NMU4" s="466"/>
      <c r="NMV4" s="466"/>
      <c r="NMW4" s="466"/>
      <c r="NMX4" s="466"/>
      <c r="NMY4" s="466"/>
      <c r="NMZ4" s="466"/>
      <c r="NNA4" s="466"/>
      <c r="NNB4" s="466"/>
      <c r="NNC4" s="466"/>
      <c r="NND4" s="466"/>
      <c r="NNE4" s="466"/>
      <c r="NNF4" s="466"/>
      <c r="NNG4" s="466"/>
      <c r="NNH4" s="466"/>
      <c r="NNI4" s="466"/>
      <c r="NNJ4" s="466"/>
      <c r="NNK4" s="466"/>
      <c r="NNL4" s="466"/>
      <c r="NNM4" s="466"/>
      <c r="NNN4" s="466"/>
      <c r="NNO4" s="466"/>
      <c r="NNP4" s="466"/>
      <c r="NNQ4" s="466"/>
      <c r="NNR4" s="466"/>
      <c r="NNS4" s="466"/>
      <c r="NNT4" s="466"/>
      <c r="NNU4" s="466"/>
      <c r="NNV4" s="466"/>
      <c r="NNW4" s="466"/>
      <c r="NNX4" s="466"/>
      <c r="NNY4" s="466"/>
      <c r="NNZ4" s="466"/>
      <c r="NOA4" s="466"/>
      <c r="NOB4" s="466"/>
      <c r="NOC4" s="466"/>
      <c r="NOD4" s="466"/>
      <c r="NOE4" s="466"/>
      <c r="NOF4" s="466"/>
      <c r="NOG4" s="466"/>
      <c r="NOH4" s="466"/>
      <c r="NOI4" s="466"/>
      <c r="NOJ4" s="466"/>
      <c r="NOK4" s="466"/>
      <c r="NOL4" s="466"/>
      <c r="NOM4" s="466"/>
      <c r="NON4" s="466"/>
      <c r="NOO4" s="466"/>
      <c r="NOP4" s="466"/>
      <c r="NOQ4" s="466"/>
      <c r="NOR4" s="466"/>
      <c r="NOS4" s="466"/>
      <c r="NOT4" s="466"/>
      <c r="NOU4" s="466"/>
      <c r="NOV4" s="466"/>
      <c r="NOW4" s="466"/>
      <c r="NOX4" s="466"/>
      <c r="NOY4" s="466"/>
      <c r="NOZ4" s="466"/>
      <c r="NPA4" s="466"/>
      <c r="NPB4" s="466"/>
      <c r="NPC4" s="466"/>
      <c r="NPD4" s="466"/>
      <c r="NPE4" s="466"/>
      <c r="NPF4" s="466"/>
      <c r="NPG4" s="466"/>
      <c r="NPH4" s="466"/>
      <c r="NPI4" s="466"/>
      <c r="NPJ4" s="466"/>
      <c r="NPK4" s="466"/>
      <c r="NPL4" s="466"/>
      <c r="NPM4" s="466"/>
      <c r="NPN4" s="466"/>
      <c r="NPO4" s="466"/>
      <c r="NPP4" s="466"/>
      <c r="NPQ4" s="466"/>
      <c r="NPR4" s="466"/>
      <c r="NPS4" s="466"/>
      <c r="NPT4" s="466"/>
      <c r="NPU4" s="466"/>
      <c r="NPV4" s="466"/>
      <c r="NPW4" s="466"/>
      <c r="NPX4" s="466"/>
      <c r="NPY4" s="466"/>
      <c r="NPZ4" s="466"/>
      <c r="NQA4" s="466"/>
      <c r="NQB4" s="466"/>
      <c r="NQC4" s="466"/>
      <c r="NQD4" s="466"/>
      <c r="NQE4" s="466"/>
      <c r="NQF4" s="466"/>
      <c r="NQG4" s="466"/>
      <c r="NQH4" s="466"/>
      <c r="NQI4" s="466"/>
      <c r="NQJ4" s="466"/>
      <c r="NQK4" s="466"/>
      <c r="NQL4" s="466"/>
      <c r="NQM4" s="466"/>
      <c r="NQN4" s="466"/>
      <c r="NQO4" s="466"/>
      <c r="NQP4" s="466"/>
      <c r="NQQ4" s="466"/>
      <c r="NQR4" s="466"/>
      <c r="NQS4" s="466"/>
      <c r="NQT4" s="466"/>
      <c r="NQU4" s="466"/>
      <c r="NQV4" s="466"/>
      <c r="NQW4" s="466"/>
      <c r="NQX4" s="466"/>
      <c r="NQY4" s="466"/>
      <c r="NQZ4" s="466"/>
      <c r="NRA4" s="466"/>
      <c r="NRB4" s="466"/>
      <c r="NRC4" s="466"/>
      <c r="NRD4" s="466"/>
      <c r="NRE4" s="466"/>
      <c r="NRF4" s="466"/>
      <c r="NRG4" s="466"/>
      <c r="NRH4" s="466"/>
      <c r="NRI4" s="466"/>
      <c r="NRJ4" s="466"/>
      <c r="NRK4" s="466"/>
      <c r="NRL4" s="466"/>
      <c r="NRM4" s="466"/>
      <c r="NRN4" s="466"/>
      <c r="NRO4" s="466"/>
      <c r="NRP4" s="466"/>
      <c r="NRQ4" s="466"/>
      <c r="NRR4" s="466"/>
      <c r="NRS4" s="466"/>
      <c r="NRT4" s="466"/>
      <c r="NRU4" s="466"/>
      <c r="NRV4" s="466"/>
      <c r="NRW4" s="466"/>
      <c r="NRX4" s="466"/>
      <c r="NRY4" s="466"/>
      <c r="NRZ4" s="466"/>
      <c r="NSA4" s="466"/>
      <c r="NSB4" s="466"/>
      <c r="NSC4" s="466"/>
      <c r="NSD4" s="466"/>
      <c r="NSE4" s="466"/>
      <c r="NSF4" s="466"/>
      <c r="NSG4" s="466"/>
      <c r="NSH4" s="466"/>
      <c r="NSI4" s="466"/>
      <c r="NSJ4" s="466"/>
      <c r="NSK4" s="466"/>
      <c r="NSL4" s="466"/>
      <c r="NSM4" s="466"/>
      <c r="NSN4" s="466"/>
      <c r="NSO4" s="466"/>
      <c r="NSP4" s="466"/>
      <c r="NSQ4" s="466"/>
      <c r="NSR4" s="466"/>
      <c r="NSS4" s="466"/>
      <c r="NST4" s="466"/>
      <c r="NSU4" s="466"/>
      <c r="NSV4" s="466"/>
      <c r="NSW4" s="466"/>
      <c r="NSX4" s="466"/>
      <c r="NSY4" s="466"/>
      <c r="NSZ4" s="466"/>
      <c r="NTA4" s="466"/>
      <c r="NTB4" s="466"/>
      <c r="NTC4" s="466"/>
      <c r="NTD4" s="466"/>
      <c r="NTE4" s="466"/>
      <c r="NTF4" s="466"/>
      <c r="NTG4" s="466"/>
      <c r="NTH4" s="466"/>
      <c r="NTI4" s="466"/>
      <c r="NTJ4" s="466"/>
      <c r="NTK4" s="466"/>
      <c r="NTL4" s="466"/>
      <c r="NTM4" s="466"/>
      <c r="NTN4" s="466"/>
      <c r="NTO4" s="466"/>
      <c r="NTP4" s="466"/>
      <c r="NTQ4" s="466"/>
      <c r="NTR4" s="466"/>
      <c r="NTS4" s="466"/>
      <c r="NTT4" s="466"/>
      <c r="NTU4" s="466"/>
      <c r="NTV4" s="466"/>
      <c r="NTW4" s="466"/>
      <c r="NTX4" s="466"/>
      <c r="NTY4" s="466"/>
      <c r="NTZ4" s="466"/>
      <c r="NUA4" s="466"/>
      <c r="NUB4" s="466"/>
      <c r="NUC4" s="466"/>
      <c r="NUD4" s="466"/>
      <c r="NUE4" s="466"/>
      <c r="NUF4" s="466"/>
      <c r="NUG4" s="466"/>
      <c r="NUH4" s="466"/>
      <c r="NUI4" s="466"/>
      <c r="NUJ4" s="466"/>
      <c r="NUK4" s="466"/>
      <c r="NUL4" s="466"/>
      <c r="NUM4" s="466"/>
      <c r="NUN4" s="466"/>
      <c r="NUO4" s="466"/>
      <c r="NUP4" s="466"/>
      <c r="NUQ4" s="466"/>
      <c r="NUR4" s="466"/>
      <c r="NUS4" s="466"/>
      <c r="NUT4" s="466"/>
      <c r="NUU4" s="466"/>
      <c r="NUV4" s="466"/>
      <c r="NUW4" s="466"/>
      <c r="NUX4" s="466"/>
      <c r="NUY4" s="466"/>
      <c r="NUZ4" s="466"/>
      <c r="NVA4" s="466"/>
      <c r="NVB4" s="466"/>
      <c r="NVC4" s="466"/>
      <c r="NVD4" s="466"/>
      <c r="NVE4" s="466"/>
      <c r="NVF4" s="466"/>
      <c r="NVG4" s="466"/>
      <c r="NVH4" s="466"/>
      <c r="NVI4" s="466"/>
      <c r="NVJ4" s="466"/>
      <c r="NVK4" s="466"/>
      <c r="NVL4" s="466"/>
      <c r="NVM4" s="466"/>
      <c r="NVN4" s="466"/>
      <c r="NVO4" s="466"/>
      <c r="NVP4" s="466"/>
      <c r="NVQ4" s="466"/>
      <c r="NVR4" s="466"/>
      <c r="NVS4" s="466"/>
      <c r="NVT4" s="466"/>
      <c r="NVU4" s="466"/>
      <c r="NVV4" s="466"/>
      <c r="NVW4" s="466"/>
      <c r="NVX4" s="466"/>
      <c r="NVY4" s="466"/>
      <c r="NVZ4" s="466"/>
      <c r="NWA4" s="466"/>
      <c r="NWB4" s="466"/>
      <c r="NWC4" s="466"/>
      <c r="NWD4" s="466"/>
      <c r="NWE4" s="466"/>
      <c r="NWF4" s="466"/>
      <c r="NWG4" s="466"/>
      <c r="NWH4" s="466"/>
      <c r="NWI4" s="466"/>
      <c r="NWJ4" s="466"/>
      <c r="NWK4" s="466"/>
      <c r="NWL4" s="466"/>
      <c r="NWM4" s="466"/>
      <c r="NWN4" s="466"/>
      <c r="NWO4" s="466"/>
      <c r="NWP4" s="466"/>
      <c r="NWQ4" s="466"/>
      <c r="NWR4" s="466"/>
      <c r="NWS4" s="466"/>
      <c r="NWT4" s="466"/>
      <c r="NWU4" s="466"/>
      <c r="NWV4" s="466"/>
      <c r="NWW4" s="466"/>
      <c r="NWX4" s="466"/>
      <c r="NWY4" s="466"/>
      <c r="NWZ4" s="466"/>
      <c r="NXA4" s="466"/>
      <c r="NXB4" s="466"/>
      <c r="NXC4" s="466"/>
      <c r="NXD4" s="466"/>
      <c r="NXE4" s="466"/>
      <c r="NXF4" s="466"/>
      <c r="NXG4" s="466"/>
      <c r="NXH4" s="466"/>
      <c r="NXI4" s="466"/>
      <c r="NXJ4" s="466"/>
      <c r="NXK4" s="466"/>
      <c r="NXL4" s="466"/>
      <c r="NXM4" s="466"/>
      <c r="NXN4" s="466"/>
      <c r="NXO4" s="466"/>
      <c r="NXP4" s="466"/>
      <c r="NXQ4" s="466"/>
      <c r="NXR4" s="466"/>
      <c r="NXS4" s="466"/>
      <c r="NXT4" s="466"/>
      <c r="NXU4" s="466"/>
      <c r="NXV4" s="466"/>
      <c r="NXW4" s="466"/>
      <c r="NXX4" s="466"/>
      <c r="NXY4" s="466"/>
      <c r="NXZ4" s="466"/>
      <c r="NYA4" s="466"/>
      <c r="NYB4" s="466"/>
      <c r="NYC4" s="466"/>
      <c r="NYD4" s="466"/>
      <c r="NYE4" s="466"/>
      <c r="NYF4" s="466"/>
      <c r="NYG4" s="466"/>
      <c r="NYH4" s="466"/>
      <c r="NYI4" s="466"/>
      <c r="NYJ4" s="466"/>
      <c r="NYK4" s="466"/>
      <c r="NYL4" s="466"/>
      <c r="NYM4" s="466"/>
      <c r="NYN4" s="466"/>
      <c r="NYO4" s="466"/>
      <c r="NYP4" s="466"/>
      <c r="NYQ4" s="466"/>
      <c r="NYR4" s="466"/>
      <c r="NYS4" s="466"/>
      <c r="NYT4" s="466"/>
      <c r="NYU4" s="466"/>
      <c r="NYV4" s="466"/>
      <c r="NYW4" s="466"/>
      <c r="NYX4" s="466"/>
      <c r="NYY4" s="466"/>
      <c r="NYZ4" s="466"/>
      <c r="NZA4" s="466"/>
      <c r="NZB4" s="466"/>
      <c r="NZC4" s="466"/>
      <c r="NZD4" s="466"/>
      <c r="NZE4" s="466"/>
      <c r="NZF4" s="466"/>
      <c r="NZG4" s="466"/>
      <c r="NZH4" s="466"/>
      <c r="NZI4" s="466"/>
      <c r="NZJ4" s="466"/>
      <c r="NZK4" s="466"/>
      <c r="NZL4" s="466"/>
      <c r="NZM4" s="466"/>
      <c r="NZN4" s="466"/>
      <c r="NZO4" s="466"/>
      <c r="NZP4" s="466"/>
      <c r="NZQ4" s="466"/>
      <c r="NZR4" s="466"/>
      <c r="NZS4" s="466"/>
      <c r="NZT4" s="466"/>
      <c r="NZU4" s="466"/>
      <c r="NZV4" s="466"/>
      <c r="NZW4" s="466"/>
      <c r="NZX4" s="466"/>
      <c r="NZY4" s="466"/>
      <c r="NZZ4" s="466"/>
      <c r="OAA4" s="466"/>
      <c r="OAB4" s="466"/>
      <c r="OAC4" s="466"/>
      <c r="OAD4" s="466"/>
      <c r="OAE4" s="466"/>
      <c r="OAF4" s="466"/>
      <c r="OAG4" s="466"/>
      <c r="OAH4" s="466"/>
      <c r="OAI4" s="466"/>
      <c r="OAJ4" s="466"/>
      <c r="OAK4" s="466"/>
      <c r="OAL4" s="466"/>
      <c r="OAM4" s="466"/>
      <c r="OAN4" s="466"/>
      <c r="OAO4" s="466"/>
      <c r="OAP4" s="466"/>
      <c r="OAQ4" s="466"/>
      <c r="OAR4" s="466"/>
      <c r="OAS4" s="466"/>
      <c r="OAT4" s="466"/>
      <c r="OAU4" s="466"/>
      <c r="OAV4" s="466"/>
      <c r="OAW4" s="466"/>
      <c r="OAX4" s="466"/>
      <c r="OAY4" s="466"/>
      <c r="OAZ4" s="466"/>
      <c r="OBA4" s="466"/>
      <c r="OBB4" s="466"/>
      <c r="OBC4" s="466"/>
      <c r="OBD4" s="466"/>
      <c r="OBE4" s="466"/>
      <c r="OBF4" s="466"/>
      <c r="OBG4" s="466"/>
      <c r="OBH4" s="466"/>
      <c r="OBI4" s="466"/>
      <c r="OBJ4" s="466"/>
      <c r="OBK4" s="466"/>
      <c r="OBL4" s="466"/>
      <c r="OBM4" s="466"/>
      <c r="OBN4" s="466"/>
      <c r="OBO4" s="466"/>
      <c r="OBP4" s="466"/>
      <c r="OBQ4" s="466"/>
      <c r="OBR4" s="466"/>
      <c r="OBS4" s="466"/>
      <c r="OBT4" s="466"/>
      <c r="OBU4" s="466"/>
      <c r="OBV4" s="466"/>
      <c r="OBW4" s="466"/>
      <c r="OBX4" s="466"/>
      <c r="OBY4" s="466"/>
      <c r="OBZ4" s="466"/>
      <c r="OCA4" s="466"/>
      <c r="OCB4" s="466"/>
      <c r="OCC4" s="466"/>
      <c r="OCD4" s="466"/>
      <c r="OCE4" s="466"/>
      <c r="OCF4" s="466"/>
      <c r="OCG4" s="466"/>
      <c r="OCH4" s="466"/>
      <c r="OCI4" s="466"/>
      <c r="OCJ4" s="466"/>
      <c r="OCK4" s="466"/>
      <c r="OCL4" s="466"/>
      <c r="OCM4" s="466"/>
      <c r="OCN4" s="466"/>
      <c r="OCO4" s="466"/>
      <c r="OCP4" s="466"/>
      <c r="OCQ4" s="466"/>
      <c r="OCR4" s="466"/>
      <c r="OCS4" s="466"/>
      <c r="OCT4" s="466"/>
      <c r="OCU4" s="466"/>
      <c r="OCV4" s="466"/>
      <c r="OCW4" s="466"/>
      <c r="OCX4" s="466"/>
      <c r="OCY4" s="466"/>
      <c r="OCZ4" s="466"/>
      <c r="ODA4" s="466"/>
      <c r="ODB4" s="466"/>
      <c r="ODC4" s="466"/>
      <c r="ODD4" s="466"/>
      <c r="ODE4" s="466"/>
      <c r="ODF4" s="466"/>
      <c r="ODG4" s="466"/>
      <c r="ODH4" s="466"/>
      <c r="ODI4" s="466"/>
      <c r="ODJ4" s="466"/>
      <c r="ODK4" s="466"/>
      <c r="ODL4" s="466"/>
      <c r="ODM4" s="466"/>
      <c r="ODN4" s="466"/>
      <c r="ODO4" s="466"/>
      <c r="ODP4" s="466"/>
      <c r="ODQ4" s="466"/>
      <c r="ODR4" s="466"/>
      <c r="ODS4" s="466"/>
      <c r="ODT4" s="466"/>
      <c r="ODU4" s="466"/>
      <c r="ODV4" s="466"/>
      <c r="ODW4" s="466"/>
      <c r="ODX4" s="466"/>
      <c r="ODY4" s="466"/>
      <c r="ODZ4" s="466"/>
      <c r="OEA4" s="466"/>
      <c r="OEB4" s="466"/>
      <c r="OEC4" s="466"/>
      <c r="OED4" s="466"/>
      <c r="OEE4" s="466"/>
      <c r="OEF4" s="466"/>
      <c r="OEG4" s="466"/>
      <c r="OEH4" s="466"/>
      <c r="OEI4" s="466"/>
      <c r="OEJ4" s="466"/>
      <c r="OEK4" s="466"/>
      <c r="OEL4" s="466"/>
      <c r="OEM4" s="466"/>
      <c r="OEN4" s="466"/>
      <c r="OEO4" s="466"/>
      <c r="OEP4" s="466"/>
      <c r="OEQ4" s="466"/>
      <c r="OER4" s="466"/>
      <c r="OES4" s="466"/>
      <c r="OET4" s="466"/>
      <c r="OEU4" s="466"/>
      <c r="OEV4" s="466"/>
      <c r="OEW4" s="466"/>
      <c r="OEX4" s="466"/>
      <c r="OEY4" s="466"/>
      <c r="OEZ4" s="466"/>
      <c r="OFA4" s="466"/>
      <c r="OFB4" s="466"/>
      <c r="OFC4" s="466"/>
      <c r="OFD4" s="466"/>
      <c r="OFE4" s="466"/>
      <c r="OFF4" s="466"/>
      <c r="OFG4" s="466"/>
      <c r="OFH4" s="466"/>
      <c r="OFI4" s="466"/>
      <c r="OFJ4" s="466"/>
      <c r="OFK4" s="466"/>
      <c r="OFL4" s="466"/>
      <c r="OFM4" s="466"/>
      <c r="OFN4" s="466"/>
      <c r="OFO4" s="466"/>
      <c r="OFP4" s="466"/>
      <c r="OFQ4" s="466"/>
      <c r="OFR4" s="466"/>
      <c r="OFS4" s="466"/>
      <c r="OFT4" s="466"/>
      <c r="OFU4" s="466"/>
      <c r="OFV4" s="466"/>
      <c r="OFW4" s="466"/>
      <c r="OFX4" s="466"/>
      <c r="OFY4" s="466"/>
      <c r="OFZ4" s="466"/>
      <c r="OGA4" s="466"/>
      <c r="OGB4" s="466"/>
      <c r="OGC4" s="466"/>
      <c r="OGD4" s="466"/>
      <c r="OGE4" s="466"/>
      <c r="OGF4" s="466"/>
      <c r="OGG4" s="466"/>
      <c r="OGH4" s="466"/>
      <c r="OGI4" s="466"/>
      <c r="OGJ4" s="466"/>
      <c r="OGK4" s="466"/>
      <c r="OGL4" s="466"/>
      <c r="OGM4" s="466"/>
      <c r="OGN4" s="466"/>
      <c r="OGO4" s="466"/>
      <c r="OGP4" s="466"/>
      <c r="OGQ4" s="466"/>
      <c r="OGR4" s="466"/>
      <c r="OGS4" s="466"/>
      <c r="OGT4" s="466"/>
      <c r="OGU4" s="466"/>
      <c r="OGV4" s="466"/>
      <c r="OGW4" s="466"/>
      <c r="OGX4" s="466"/>
      <c r="OGY4" s="466"/>
      <c r="OGZ4" s="466"/>
      <c r="OHA4" s="466"/>
      <c r="OHB4" s="466"/>
      <c r="OHC4" s="466"/>
      <c r="OHD4" s="466"/>
      <c r="OHE4" s="466"/>
      <c r="OHF4" s="466"/>
      <c r="OHG4" s="466"/>
      <c r="OHH4" s="466"/>
      <c r="OHI4" s="466"/>
      <c r="OHJ4" s="466"/>
      <c r="OHK4" s="466"/>
      <c r="OHL4" s="466"/>
      <c r="OHM4" s="466"/>
      <c r="OHN4" s="466"/>
      <c r="OHO4" s="466"/>
      <c r="OHP4" s="466"/>
      <c r="OHQ4" s="466"/>
      <c r="OHR4" s="466"/>
      <c r="OHS4" s="466"/>
      <c r="OHT4" s="466"/>
      <c r="OHU4" s="466"/>
      <c r="OHV4" s="466"/>
      <c r="OHW4" s="466"/>
      <c r="OHX4" s="466"/>
      <c r="OHY4" s="466"/>
      <c r="OHZ4" s="466"/>
      <c r="OIA4" s="466"/>
      <c r="OIB4" s="466"/>
      <c r="OIC4" s="466"/>
      <c r="OID4" s="466"/>
      <c r="OIE4" s="466"/>
      <c r="OIF4" s="466"/>
      <c r="OIG4" s="466"/>
      <c r="OIH4" s="466"/>
      <c r="OII4" s="466"/>
      <c r="OIJ4" s="466"/>
      <c r="OIK4" s="466"/>
      <c r="OIL4" s="466"/>
      <c r="OIM4" s="466"/>
      <c r="OIN4" s="466"/>
      <c r="OIO4" s="466"/>
      <c r="OIP4" s="466"/>
      <c r="OIQ4" s="466"/>
      <c r="OIR4" s="466"/>
      <c r="OIS4" s="466"/>
      <c r="OIT4" s="466"/>
      <c r="OIU4" s="466"/>
      <c r="OIV4" s="466"/>
      <c r="OIW4" s="466"/>
      <c r="OIX4" s="466"/>
      <c r="OIY4" s="466"/>
      <c r="OIZ4" s="466"/>
      <c r="OJA4" s="466"/>
      <c r="OJB4" s="466"/>
      <c r="OJC4" s="466"/>
      <c r="OJD4" s="466"/>
      <c r="OJE4" s="466"/>
      <c r="OJF4" s="466"/>
      <c r="OJG4" s="466"/>
      <c r="OJH4" s="466"/>
      <c r="OJI4" s="466"/>
      <c r="OJJ4" s="466"/>
      <c r="OJK4" s="466"/>
      <c r="OJL4" s="466"/>
      <c r="OJM4" s="466"/>
      <c r="OJN4" s="466"/>
      <c r="OJO4" s="466"/>
      <c r="OJP4" s="466"/>
      <c r="OJQ4" s="466"/>
      <c r="OJR4" s="466"/>
      <c r="OJS4" s="466"/>
      <c r="OJT4" s="466"/>
      <c r="OJU4" s="466"/>
      <c r="OJV4" s="466"/>
      <c r="OJW4" s="466"/>
      <c r="OJX4" s="466"/>
      <c r="OJY4" s="466"/>
      <c r="OJZ4" s="466"/>
      <c r="OKA4" s="466"/>
      <c r="OKB4" s="466"/>
      <c r="OKC4" s="466"/>
      <c r="OKD4" s="466"/>
      <c r="OKE4" s="466"/>
      <c r="OKF4" s="466"/>
      <c r="OKG4" s="466"/>
      <c r="OKH4" s="466"/>
      <c r="OKI4" s="466"/>
      <c r="OKJ4" s="466"/>
      <c r="OKK4" s="466"/>
      <c r="OKL4" s="466"/>
      <c r="OKM4" s="466"/>
      <c r="OKN4" s="466"/>
      <c r="OKO4" s="466"/>
      <c r="OKP4" s="466"/>
      <c r="OKQ4" s="466"/>
      <c r="OKR4" s="466"/>
      <c r="OKS4" s="466"/>
      <c r="OKT4" s="466"/>
      <c r="OKU4" s="466"/>
      <c r="OKV4" s="466"/>
      <c r="OKW4" s="466"/>
      <c r="OKX4" s="466"/>
      <c r="OKY4" s="466"/>
      <c r="OKZ4" s="466"/>
      <c r="OLA4" s="466"/>
      <c r="OLB4" s="466"/>
      <c r="OLC4" s="466"/>
      <c r="OLD4" s="466"/>
      <c r="OLE4" s="466"/>
      <c r="OLF4" s="466"/>
      <c r="OLG4" s="466"/>
      <c r="OLH4" s="466"/>
      <c r="OLI4" s="466"/>
      <c r="OLJ4" s="466"/>
      <c r="OLK4" s="466"/>
      <c r="OLL4" s="466"/>
      <c r="OLM4" s="466"/>
      <c r="OLN4" s="466"/>
      <c r="OLO4" s="466"/>
      <c r="OLP4" s="466"/>
      <c r="OLQ4" s="466"/>
      <c r="OLR4" s="466"/>
      <c r="OLS4" s="466"/>
      <c r="OLT4" s="466"/>
      <c r="OLU4" s="466"/>
      <c r="OLV4" s="466"/>
      <c r="OLW4" s="466"/>
      <c r="OLX4" s="466"/>
      <c r="OLY4" s="466"/>
      <c r="OLZ4" s="466"/>
      <c r="OMA4" s="466"/>
      <c r="OMB4" s="466"/>
      <c r="OMC4" s="466"/>
      <c r="OMD4" s="466"/>
      <c r="OME4" s="466"/>
      <c r="OMF4" s="466"/>
      <c r="OMG4" s="466"/>
      <c r="OMH4" s="466"/>
      <c r="OMI4" s="466"/>
      <c r="OMJ4" s="466"/>
      <c r="OMK4" s="466"/>
      <c r="OML4" s="466"/>
      <c r="OMM4" s="466"/>
      <c r="OMN4" s="466"/>
      <c r="OMO4" s="466"/>
      <c r="OMP4" s="466"/>
      <c r="OMQ4" s="466"/>
      <c r="OMR4" s="466"/>
      <c r="OMS4" s="466"/>
      <c r="OMT4" s="466"/>
      <c r="OMU4" s="466"/>
      <c r="OMV4" s="466"/>
      <c r="OMW4" s="466"/>
      <c r="OMX4" s="466"/>
      <c r="OMY4" s="466"/>
      <c r="OMZ4" s="466"/>
      <c r="ONA4" s="466"/>
      <c r="ONB4" s="466"/>
      <c r="ONC4" s="466"/>
      <c r="OND4" s="466"/>
      <c r="ONE4" s="466"/>
      <c r="ONF4" s="466"/>
      <c r="ONG4" s="466"/>
      <c r="ONH4" s="466"/>
      <c r="ONI4" s="466"/>
      <c r="ONJ4" s="466"/>
      <c r="ONK4" s="466"/>
      <c r="ONL4" s="466"/>
      <c r="ONM4" s="466"/>
      <c r="ONN4" s="466"/>
      <c r="ONO4" s="466"/>
      <c r="ONP4" s="466"/>
      <c r="ONQ4" s="466"/>
      <c r="ONR4" s="466"/>
      <c r="ONS4" s="466"/>
      <c r="ONT4" s="466"/>
      <c r="ONU4" s="466"/>
      <c r="ONV4" s="466"/>
      <c r="ONW4" s="466"/>
      <c r="ONX4" s="466"/>
      <c r="ONY4" s="466"/>
      <c r="ONZ4" s="466"/>
      <c r="OOA4" s="466"/>
      <c r="OOB4" s="466"/>
      <c r="OOC4" s="466"/>
      <c r="OOD4" s="466"/>
      <c r="OOE4" s="466"/>
      <c r="OOF4" s="466"/>
      <c r="OOG4" s="466"/>
      <c r="OOH4" s="466"/>
      <c r="OOI4" s="466"/>
      <c r="OOJ4" s="466"/>
      <c r="OOK4" s="466"/>
      <c r="OOL4" s="466"/>
      <c r="OOM4" s="466"/>
      <c r="OON4" s="466"/>
      <c r="OOO4" s="466"/>
      <c r="OOP4" s="466"/>
      <c r="OOQ4" s="466"/>
      <c r="OOR4" s="466"/>
      <c r="OOS4" s="466"/>
      <c r="OOT4" s="466"/>
      <c r="OOU4" s="466"/>
      <c r="OOV4" s="466"/>
      <c r="OOW4" s="466"/>
      <c r="OOX4" s="466"/>
      <c r="OOY4" s="466"/>
      <c r="OOZ4" s="466"/>
      <c r="OPA4" s="466"/>
      <c r="OPB4" s="466"/>
      <c r="OPC4" s="466"/>
      <c r="OPD4" s="466"/>
      <c r="OPE4" s="466"/>
      <c r="OPF4" s="466"/>
      <c r="OPG4" s="466"/>
      <c r="OPH4" s="466"/>
      <c r="OPI4" s="466"/>
      <c r="OPJ4" s="466"/>
      <c r="OPK4" s="466"/>
      <c r="OPL4" s="466"/>
      <c r="OPM4" s="466"/>
      <c r="OPN4" s="466"/>
      <c r="OPO4" s="466"/>
      <c r="OPP4" s="466"/>
      <c r="OPQ4" s="466"/>
      <c r="OPR4" s="466"/>
      <c r="OPS4" s="466"/>
      <c r="OPT4" s="466"/>
      <c r="OPU4" s="466"/>
      <c r="OPV4" s="466"/>
      <c r="OPW4" s="466"/>
      <c r="OPX4" s="466"/>
      <c r="OPY4" s="466"/>
      <c r="OPZ4" s="466"/>
      <c r="OQA4" s="466"/>
      <c r="OQB4" s="466"/>
      <c r="OQC4" s="466"/>
      <c r="OQD4" s="466"/>
      <c r="OQE4" s="466"/>
      <c r="OQF4" s="466"/>
      <c r="OQG4" s="466"/>
      <c r="OQH4" s="466"/>
      <c r="OQI4" s="466"/>
      <c r="OQJ4" s="466"/>
      <c r="OQK4" s="466"/>
      <c r="OQL4" s="466"/>
      <c r="OQM4" s="466"/>
      <c r="OQN4" s="466"/>
      <c r="OQO4" s="466"/>
      <c r="OQP4" s="466"/>
      <c r="OQQ4" s="466"/>
      <c r="OQR4" s="466"/>
      <c r="OQS4" s="466"/>
      <c r="OQT4" s="466"/>
      <c r="OQU4" s="466"/>
      <c r="OQV4" s="466"/>
      <c r="OQW4" s="466"/>
      <c r="OQX4" s="466"/>
      <c r="OQY4" s="466"/>
      <c r="OQZ4" s="466"/>
      <c r="ORA4" s="466"/>
      <c r="ORB4" s="466"/>
      <c r="ORC4" s="466"/>
      <c r="ORD4" s="466"/>
      <c r="ORE4" s="466"/>
      <c r="ORF4" s="466"/>
      <c r="ORG4" s="466"/>
      <c r="ORH4" s="466"/>
      <c r="ORI4" s="466"/>
      <c r="ORJ4" s="466"/>
      <c r="ORK4" s="466"/>
      <c r="ORL4" s="466"/>
      <c r="ORM4" s="466"/>
      <c r="ORN4" s="466"/>
      <c r="ORO4" s="466"/>
      <c r="ORP4" s="466"/>
      <c r="ORQ4" s="466"/>
      <c r="ORR4" s="466"/>
      <c r="ORS4" s="466"/>
      <c r="ORT4" s="466"/>
      <c r="ORU4" s="466"/>
      <c r="ORV4" s="466"/>
      <c r="ORW4" s="466"/>
      <c r="ORX4" s="466"/>
      <c r="ORY4" s="466"/>
      <c r="ORZ4" s="466"/>
      <c r="OSA4" s="466"/>
      <c r="OSB4" s="466"/>
      <c r="OSC4" s="466"/>
      <c r="OSD4" s="466"/>
      <c r="OSE4" s="466"/>
      <c r="OSF4" s="466"/>
      <c r="OSG4" s="466"/>
      <c r="OSH4" s="466"/>
      <c r="OSI4" s="466"/>
      <c r="OSJ4" s="466"/>
      <c r="OSK4" s="466"/>
      <c r="OSL4" s="466"/>
      <c r="OSM4" s="466"/>
      <c r="OSN4" s="466"/>
      <c r="OSO4" s="466"/>
      <c r="OSP4" s="466"/>
      <c r="OSQ4" s="466"/>
      <c r="OSR4" s="466"/>
      <c r="OSS4" s="466"/>
      <c r="OST4" s="466"/>
      <c r="OSU4" s="466"/>
      <c r="OSV4" s="466"/>
      <c r="OSW4" s="466"/>
      <c r="OSX4" s="466"/>
      <c r="OSY4" s="466"/>
      <c r="OSZ4" s="466"/>
      <c r="OTA4" s="466"/>
      <c r="OTB4" s="466"/>
      <c r="OTC4" s="466"/>
      <c r="OTD4" s="466"/>
      <c r="OTE4" s="466"/>
      <c r="OTF4" s="466"/>
      <c r="OTG4" s="466"/>
      <c r="OTH4" s="466"/>
      <c r="OTI4" s="466"/>
      <c r="OTJ4" s="466"/>
      <c r="OTK4" s="466"/>
      <c r="OTL4" s="466"/>
      <c r="OTM4" s="466"/>
      <c r="OTN4" s="466"/>
      <c r="OTO4" s="466"/>
      <c r="OTP4" s="466"/>
      <c r="OTQ4" s="466"/>
      <c r="OTR4" s="466"/>
      <c r="OTS4" s="466"/>
      <c r="OTT4" s="466"/>
      <c r="OTU4" s="466"/>
      <c r="OTV4" s="466"/>
      <c r="OTW4" s="466"/>
      <c r="OTX4" s="466"/>
      <c r="OTY4" s="466"/>
      <c r="OTZ4" s="466"/>
      <c r="OUA4" s="466"/>
      <c r="OUB4" s="466"/>
      <c r="OUC4" s="466"/>
      <c r="OUD4" s="466"/>
      <c r="OUE4" s="466"/>
      <c r="OUF4" s="466"/>
      <c r="OUG4" s="466"/>
      <c r="OUH4" s="466"/>
      <c r="OUI4" s="466"/>
      <c r="OUJ4" s="466"/>
      <c r="OUK4" s="466"/>
      <c r="OUL4" s="466"/>
      <c r="OUM4" s="466"/>
      <c r="OUN4" s="466"/>
      <c r="OUO4" s="466"/>
      <c r="OUP4" s="466"/>
      <c r="OUQ4" s="466"/>
      <c r="OUR4" s="466"/>
      <c r="OUS4" s="466"/>
      <c r="OUT4" s="466"/>
      <c r="OUU4" s="466"/>
      <c r="OUV4" s="466"/>
      <c r="OUW4" s="466"/>
      <c r="OUX4" s="466"/>
      <c r="OUY4" s="466"/>
      <c r="OUZ4" s="466"/>
      <c r="OVA4" s="466"/>
      <c r="OVB4" s="466"/>
      <c r="OVC4" s="466"/>
      <c r="OVD4" s="466"/>
      <c r="OVE4" s="466"/>
      <c r="OVF4" s="466"/>
      <c r="OVG4" s="466"/>
      <c r="OVH4" s="466"/>
      <c r="OVI4" s="466"/>
      <c r="OVJ4" s="466"/>
      <c r="OVK4" s="466"/>
      <c r="OVL4" s="466"/>
      <c r="OVM4" s="466"/>
      <c r="OVN4" s="466"/>
      <c r="OVO4" s="466"/>
      <c r="OVP4" s="466"/>
      <c r="OVQ4" s="466"/>
      <c r="OVR4" s="466"/>
      <c r="OVS4" s="466"/>
      <c r="OVT4" s="466"/>
      <c r="OVU4" s="466"/>
      <c r="OVV4" s="466"/>
      <c r="OVW4" s="466"/>
      <c r="OVX4" s="466"/>
      <c r="OVY4" s="466"/>
      <c r="OVZ4" s="466"/>
      <c r="OWA4" s="466"/>
      <c r="OWB4" s="466"/>
      <c r="OWC4" s="466"/>
      <c r="OWD4" s="466"/>
      <c r="OWE4" s="466"/>
      <c r="OWF4" s="466"/>
      <c r="OWG4" s="466"/>
      <c r="OWH4" s="466"/>
      <c r="OWI4" s="466"/>
      <c r="OWJ4" s="466"/>
      <c r="OWK4" s="466"/>
      <c r="OWL4" s="466"/>
      <c r="OWM4" s="466"/>
      <c r="OWN4" s="466"/>
      <c r="OWO4" s="466"/>
      <c r="OWP4" s="466"/>
      <c r="OWQ4" s="466"/>
      <c r="OWR4" s="466"/>
      <c r="OWS4" s="466"/>
      <c r="OWT4" s="466"/>
      <c r="OWU4" s="466"/>
      <c r="OWV4" s="466"/>
      <c r="OWW4" s="466"/>
      <c r="OWX4" s="466"/>
      <c r="OWY4" s="466"/>
      <c r="OWZ4" s="466"/>
      <c r="OXA4" s="466"/>
      <c r="OXB4" s="466"/>
      <c r="OXC4" s="466"/>
      <c r="OXD4" s="466"/>
      <c r="OXE4" s="466"/>
      <c r="OXF4" s="466"/>
      <c r="OXG4" s="466"/>
      <c r="OXH4" s="466"/>
      <c r="OXI4" s="466"/>
      <c r="OXJ4" s="466"/>
      <c r="OXK4" s="466"/>
      <c r="OXL4" s="466"/>
      <c r="OXM4" s="466"/>
      <c r="OXN4" s="466"/>
      <c r="OXO4" s="466"/>
      <c r="OXP4" s="466"/>
      <c r="OXQ4" s="466"/>
      <c r="OXR4" s="466"/>
      <c r="OXS4" s="466"/>
      <c r="OXT4" s="466"/>
      <c r="OXU4" s="466"/>
      <c r="OXV4" s="466"/>
      <c r="OXW4" s="466"/>
      <c r="OXX4" s="466"/>
      <c r="OXY4" s="466"/>
      <c r="OXZ4" s="466"/>
      <c r="OYA4" s="466"/>
      <c r="OYB4" s="466"/>
      <c r="OYC4" s="466"/>
      <c r="OYD4" s="466"/>
      <c r="OYE4" s="466"/>
      <c r="OYF4" s="466"/>
      <c r="OYG4" s="466"/>
      <c r="OYH4" s="466"/>
      <c r="OYI4" s="466"/>
      <c r="OYJ4" s="466"/>
      <c r="OYK4" s="466"/>
      <c r="OYL4" s="466"/>
      <c r="OYM4" s="466"/>
      <c r="OYN4" s="466"/>
      <c r="OYO4" s="466"/>
      <c r="OYP4" s="466"/>
      <c r="OYQ4" s="466"/>
      <c r="OYR4" s="466"/>
      <c r="OYS4" s="466"/>
      <c r="OYT4" s="466"/>
      <c r="OYU4" s="466"/>
      <c r="OYV4" s="466"/>
      <c r="OYW4" s="466"/>
      <c r="OYX4" s="466"/>
      <c r="OYY4" s="466"/>
      <c r="OYZ4" s="466"/>
      <c r="OZA4" s="466"/>
      <c r="OZB4" s="466"/>
      <c r="OZC4" s="466"/>
      <c r="OZD4" s="466"/>
      <c r="OZE4" s="466"/>
      <c r="OZF4" s="466"/>
      <c r="OZG4" s="466"/>
      <c r="OZH4" s="466"/>
      <c r="OZI4" s="466"/>
      <c r="OZJ4" s="466"/>
      <c r="OZK4" s="466"/>
      <c r="OZL4" s="466"/>
      <c r="OZM4" s="466"/>
      <c r="OZN4" s="466"/>
      <c r="OZO4" s="466"/>
      <c r="OZP4" s="466"/>
      <c r="OZQ4" s="466"/>
      <c r="OZR4" s="466"/>
      <c r="OZS4" s="466"/>
      <c r="OZT4" s="466"/>
      <c r="OZU4" s="466"/>
      <c r="OZV4" s="466"/>
      <c r="OZW4" s="466"/>
      <c r="OZX4" s="466"/>
      <c r="OZY4" s="466"/>
      <c r="OZZ4" s="466"/>
      <c r="PAA4" s="466"/>
      <c r="PAB4" s="466"/>
      <c r="PAC4" s="466"/>
      <c r="PAD4" s="466"/>
      <c r="PAE4" s="466"/>
      <c r="PAF4" s="466"/>
      <c r="PAG4" s="466"/>
      <c r="PAH4" s="466"/>
      <c r="PAI4" s="466"/>
      <c r="PAJ4" s="466"/>
      <c r="PAK4" s="466"/>
      <c r="PAL4" s="466"/>
      <c r="PAM4" s="466"/>
      <c r="PAN4" s="466"/>
      <c r="PAO4" s="466"/>
      <c r="PAP4" s="466"/>
      <c r="PAQ4" s="466"/>
      <c r="PAR4" s="466"/>
      <c r="PAS4" s="466"/>
      <c r="PAT4" s="466"/>
      <c r="PAU4" s="466"/>
      <c r="PAV4" s="466"/>
      <c r="PAW4" s="466"/>
      <c r="PAX4" s="466"/>
      <c r="PAY4" s="466"/>
      <c r="PAZ4" s="466"/>
      <c r="PBA4" s="466"/>
      <c r="PBB4" s="466"/>
      <c r="PBC4" s="466"/>
      <c r="PBD4" s="466"/>
      <c r="PBE4" s="466"/>
      <c r="PBF4" s="466"/>
      <c r="PBG4" s="466"/>
      <c r="PBH4" s="466"/>
      <c r="PBI4" s="466"/>
      <c r="PBJ4" s="466"/>
      <c r="PBK4" s="466"/>
      <c r="PBL4" s="466"/>
      <c r="PBM4" s="466"/>
      <c r="PBN4" s="466"/>
      <c r="PBO4" s="466"/>
      <c r="PBP4" s="466"/>
      <c r="PBQ4" s="466"/>
      <c r="PBR4" s="466"/>
      <c r="PBS4" s="466"/>
      <c r="PBT4" s="466"/>
      <c r="PBU4" s="466"/>
      <c r="PBV4" s="466"/>
      <c r="PBW4" s="466"/>
      <c r="PBX4" s="466"/>
      <c r="PBY4" s="466"/>
      <c r="PBZ4" s="466"/>
      <c r="PCA4" s="466"/>
      <c r="PCB4" s="466"/>
      <c r="PCC4" s="466"/>
      <c r="PCD4" s="466"/>
      <c r="PCE4" s="466"/>
      <c r="PCF4" s="466"/>
      <c r="PCG4" s="466"/>
      <c r="PCH4" s="466"/>
      <c r="PCI4" s="466"/>
      <c r="PCJ4" s="466"/>
      <c r="PCK4" s="466"/>
      <c r="PCL4" s="466"/>
      <c r="PCM4" s="466"/>
      <c r="PCN4" s="466"/>
      <c r="PCO4" s="466"/>
      <c r="PCP4" s="466"/>
      <c r="PCQ4" s="466"/>
      <c r="PCR4" s="466"/>
      <c r="PCS4" s="466"/>
      <c r="PCT4" s="466"/>
      <c r="PCU4" s="466"/>
      <c r="PCV4" s="466"/>
      <c r="PCW4" s="466"/>
      <c r="PCX4" s="466"/>
      <c r="PCY4" s="466"/>
      <c r="PCZ4" s="466"/>
      <c r="PDA4" s="466"/>
      <c r="PDB4" s="466"/>
      <c r="PDC4" s="466"/>
      <c r="PDD4" s="466"/>
      <c r="PDE4" s="466"/>
      <c r="PDF4" s="466"/>
      <c r="PDG4" s="466"/>
      <c r="PDH4" s="466"/>
      <c r="PDI4" s="466"/>
      <c r="PDJ4" s="466"/>
      <c r="PDK4" s="466"/>
      <c r="PDL4" s="466"/>
      <c r="PDM4" s="466"/>
      <c r="PDN4" s="466"/>
      <c r="PDO4" s="466"/>
      <c r="PDP4" s="466"/>
      <c r="PDQ4" s="466"/>
      <c r="PDR4" s="466"/>
      <c r="PDS4" s="466"/>
      <c r="PDT4" s="466"/>
      <c r="PDU4" s="466"/>
      <c r="PDV4" s="466"/>
      <c r="PDW4" s="466"/>
      <c r="PDX4" s="466"/>
      <c r="PDY4" s="466"/>
      <c r="PDZ4" s="466"/>
      <c r="PEA4" s="466"/>
      <c r="PEB4" s="466"/>
      <c r="PEC4" s="466"/>
      <c r="PED4" s="466"/>
      <c r="PEE4" s="466"/>
      <c r="PEF4" s="466"/>
      <c r="PEG4" s="466"/>
      <c r="PEH4" s="466"/>
      <c r="PEI4" s="466"/>
      <c r="PEJ4" s="466"/>
      <c r="PEK4" s="466"/>
      <c r="PEL4" s="466"/>
      <c r="PEM4" s="466"/>
      <c r="PEN4" s="466"/>
      <c r="PEO4" s="466"/>
      <c r="PEP4" s="466"/>
      <c r="PEQ4" s="466"/>
      <c r="PER4" s="466"/>
      <c r="PES4" s="466"/>
      <c r="PET4" s="466"/>
      <c r="PEU4" s="466"/>
      <c r="PEV4" s="466"/>
      <c r="PEW4" s="466"/>
      <c r="PEX4" s="466"/>
      <c r="PEY4" s="466"/>
      <c r="PEZ4" s="466"/>
      <c r="PFA4" s="466"/>
      <c r="PFB4" s="466"/>
      <c r="PFC4" s="466"/>
      <c r="PFD4" s="466"/>
      <c r="PFE4" s="466"/>
      <c r="PFF4" s="466"/>
      <c r="PFG4" s="466"/>
      <c r="PFH4" s="466"/>
      <c r="PFI4" s="466"/>
      <c r="PFJ4" s="466"/>
      <c r="PFK4" s="466"/>
      <c r="PFL4" s="466"/>
      <c r="PFM4" s="466"/>
      <c r="PFN4" s="466"/>
      <c r="PFO4" s="466"/>
      <c r="PFP4" s="466"/>
      <c r="PFQ4" s="466"/>
      <c r="PFR4" s="466"/>
      <c r="PFS4" s="466"/>
      <c r="PFT4" s="466"/>
      <c r="PFU4" s="466"/>
      <c r="PFV4" s="466"/>
      <c r="PFW4" s="466"/>
      <c r="PFX4" s="466"/>
      <c r="PFY4" s="466"/>
      <c r="PFZ4" s="466"/>
      <c r="PGA4" s="466"/>
      <c r="PGB4" s="466"/>
      <c r="PGC4" s="466"/>
      <c r="PGD4" s="466"/>
      <c r="PGE4" s="466"/>
      <c r="PGF4" s="466"/>
      <c r="PGG4" s="466"/>
      <c r="PGH4" s="466"/>
      <c r="PGI4" s="466"/>
      <c r="PGJ4" s="466"/>
      <c r="PGK4" s="466"/>
      <c r="PGL4" s="466"/>
      <c r="PGM4" s="466"/>
      <c r="PGN4" s="466"/>
      <c r="PGO4" s="466"/>
      <c r="PGP4" s="466"/>
      <c r="PGQ4" s="466"/>
      <c r="PGR4" s="466"/>
      <c r="PGS4" s="466"/>
      <c r="PGT4" s="466"/>
      <c r="PGU4" s="466"/>
      <c r="PGV4" s="466"/>
      <c r="PGW4" s="466"/>
      <c r="PGX4" s="466"/>
      <c r="PGY4" s="466"/>
      <c r="PGZ4" s="466"/>
      <c r="PHA4" s="466"/>
      <c r="PHB4" s="466"/>
      <c r="PHC4" s="466"/>
      <c r="PHD4" s="466"/>
      <c r="PHE4" s="466"/>
      <c r="PHF4" s="466"/>
      <c r="PHG4" s="466"/>
      <c r="PHH4" s="466"/>
      <c r="PHI4" s="466"/>
      <c r="PHJ4" s="466"/>
      <c r="PHK4" s="466"/>
      <c r="PHL4" s="466"/>
      <c r="PHM4" s="466"/>
      <c r="PHN4" s="466"/>
      <c r="PHO4" s="466"/>
      <c r="PHP4" s="466"/>
      <c r="PHQ4" s="466"/>
      <c r="PHR4" s="466"/>
      <c r="PHS4" s="466"/>
      <c r="PHT4" s="466"/>
      <c r="PHU4" s="466"/>
      <c r="PHV4" s="466"/>
      <c r="PHW4" s="466"/>
      <c r="PHX4" s="466"/>
      <c r="PHY4" s="466"/>
      <c r="PHZ4" s="466"/>
      <c r="PIA4" s="466"/>
      <c r="PIB4" s="466"/>
      <c r="PIC4" s="466"/>
      <c r="PID4" s="466"/>
      <c r="PIE4" s="466"/>
      <c r="PIF4" s="466"/>
      <c r="PIG4" s="466"/>
      <c r="PIH4" s="466"/>
      <c r="PII4" s="466"/>
      <c r="PIJ4" s="466"/>
      <c r="PIK4" s="466"/>
      <c r="PIL4" s="466"/>
      <c r="PIM4" s="466"/>
      <c r="PIN4" s="466"/>
      <c r="PIO4" s="466"/>
      <c r="PIP4" s="466"/>
      <c r="PIQ4" s="466"/>
      <c r="PIR4" s="466"/>
      <c r="PIS4" s="466"/>
      <c r="PIT4" s="466"/>
      <c r="PIU4" s="466"/>
      <c r="PIV4" s="466"/>
      <c r="PIW4" s="466"/>
      <c r="PIX4" s="466"/>
      <c r="PIY4" s="466"/>
      <c r="PIZ4" s="466"/>
      <c r="PJA4" s="466"/>
      <c r="PJB4" s="466"/>
      <c r="PJC4" s="466"/>
      <c r="PJD4" s="466"/>
      <c r="PJE4" s="466"/>
      <c r="PJF4" s="466"/>
      <c r="PJG4" s="466"/>
      <c r="PJH4" s="466"/>
      <c r="PJI4" s="466"/>
      <c r="PJJ4" s="466"/>
      <c r="PJK4" s="466"/>
      <c r="PJL4" s="466"/>
      <c r="PJM4" s="466"/>
      <c r="PJN4" s="466"/>
      <c r="PJO4" s="466"/>
      <c r="PJP4" s="466"/>
      <c r="PJQ4" s="466"/>
      <c r="PJR4" s="466"/>
      <c r="PJS4" s="466"/>
      <c r="PJT4" s="466"/>
      <c r="PJU4" s="466"/>
      <c r="PJV4" s="466"/>
      <c r="PJW4" s="466"/>
      <c r="PJX4" s="466"/>
      <c r="PJY4" s="466"/>
      <c r="PJZ4" s="466"/>
      <c r="PKA4" s="466"/>
      <c r="PKB4" s="466"/>
      <c r="PKC4" s="466"/>
      <c r="PKD4" s="466"/>
      <c r="PKE4" s="466"/>
      <c r="PKF4" s="466"/>
      <c r="PKG4" s="466"/>
      <c r="PKH4" s="466"/>
      <c r="PKI4" s="466"/>
      <c r="PKJ4" s="466"/>
      <c r="PKK4" s="466"/>
      <c r="PKL4" s="466"/>
      <c r="PKM4" s="466"/>
      <c r="PKN4" s="466"/>
      <c r="PKO4" s="466"/>
      <c r="PKP4" s="466"/>
      <c r="PKQ4" s="466"/>
      <c r="PKR4" s="466"/>
      <c r="PKS4" s="466"/>
      <c r="PKT4" s="466"/>
      <c r="PKU4" s="466"/>
      <c r="PKV4" s="466"/>
      <c r="PKW4" s="466"/>
      <c r="PKX4" s="466"/>
      <c r="PKY4" s="466"/>
      <c r="PKZ4" s="466"/>
      <c r="PLA4" s="466"/>
      <c r="PLB4" s="466"/>
      <c r="PLC4" s="466"/>
      <c r="PLD4" s="466"/>
      <c r="PLE4" s="466"/>
      <c r="PLF4" s="466"/>
      <c r="PLG4" s="466"/>
      <c r="PLH4" s="466"/>
      <c r="PLI4" s="466"/>
      <c r="PLJ4" s="466"/>
      <c r="PLK4" s="466"/>
      <c r="PLL4" s="466"/>
      <c r="PLM4" s="466"/>
      <c r="PLN4" s="466"/>
      <c r="PLO4" s="466"/>
      <c r="PLP4" s="466"/>
      <c r="PLQ4" s="466"/>
      <c r="PLR4" s="466"/>
      <c r="PLS4" s="466"/>
      <c r="PLT4" s="466"/>
      <c r="PLU4" s="466"/>
      <c r="PLV4" s="466"/>
      <c r="PLW4" s="466"/>
      <c r="PLX4" s="466"/>
      <c r="PLY4" s="466"/>
      <c r="PLZ4" s="466"/>
      <c r="PMA4" s="466"/>
      <c r="PMB4" s="466"/>
      <c r="PMC4" s="466"/>
      <c r="PMD4" s="466"/>
      <c r="PME4" s="466"/>
      <c r="PMF4" s="466"/>
      <c r="PMG4" s="466"/>
      <c r="PMH4" s="466"/>
      <c r="PMI4" s="466"/>
      <c r="PMJ4" s="466"/>
      <c r="PMK4" s="466"/>
      <c r="PML4" s="466"/>
      <c r="PMM4" s="466"/>
      <c r="PMN4" s="466"/>
      <c r="PMO4" s="466"/>
      <c r="PMP4" s="466"/>
      <c r="PMQ4" s="466"/>
      <c r="PMR4" s="466"/>
      <c r="PMS4" s="466"/>
      <c r="PMT4" s="466"/>
      <c r="PMU4" s="466"/>
      <c r="PMV4" s="466"/>
      <c r="PMW4" s="466"/>
      <c r="PMX4" s="466"/>
      <c r="PMY4" s="466"/>
      <c r="PMZ4" s="466"/>
      <c r="PNA4" s="466"/>
      <c r="PNB4" s="466"/>
      <c r="PNC4" s="466"/>
      <c r="PND4" s="466"/>
      <c r="PNE4" s="466"/>
      <c r="PNF4" s="466"/>
      <c r="PNG4" s="466"/>
      <c r="PNH4" s="466"/>
      <c r="PNI4" s="466"/>
      <c r="PNJ4" s="466"/>
      <c r="PNK4" s="466"/>
      <c r="PNL4" s="466"/>
      <c r="PNM4" s="466"/>
      <c r="PNN4" s="466"/>
      <c r="PNO4" s="466"/>
      <c r="PNP4" s="466"/>
      <c r="PNQ4" s="466"/>
      <c r="PNR4" s="466"/>
      <c r="PNS4" s="466"/>
      <c r="PNT4" s="466"/>
      <c r="PNU4" s="466"/>
      <c r="PNV4" s="466"/>
      <c r="PNW4" s="466"/>
      <c r="PNX4" s="466"/>
      <c r="PNY4" s="466"/>
      <c r="PNZ4" s="466"/>
      <c r="POA4" s="466"/>
      <c r="POB4" s="466"/>
      <c r="POC4" s="466"/>
      <c r="POD4" s="466"/>
      <c r="POE4" s="466"/>
      <c r="POF4" s="466"/>
      <c r="POG4" s="466"/>
      <c r="POH4" s="466"/>
      <c r="POI4" s="466"/>
      <c r="POJ4" s="466"/>
      <c r="POK4" s="466"/>
      <c r="POL4" s="466"/>
      <c r="POM4" s="466"/>
      <c r="PON4" s="466"/>
      <c r="POO4" s="466"/>
      <c r="POP4" s="466"/>
      <c r="POQ4" s="466"/>
      <c r="POR4" s="466"/>
      <c r="POS4" s="466"/>
      <c r="POT4" s="466"/>
      <c r="POU4" s="466"/>
      <c r="POV4" s="466"/>
      <c r="POW4" s="466"/>
      <c r="POX4" s="466"/>
      <c r="POY4" s="466"/>
      <c r="POZ4" s="466"/>
      <c r="PPA4" s="466"/>
      <c r="PPB4" s="466"/>
      <c r="PPC4" s="466"/>
      <c r="PPD4" s="466"/>
      <c r="PPE4" s="466"/>
      <c r="PPF4" s="466"/>
      <c r="PPG4" s="466"/>
      <c r="PPH4" s="466"/>
      <c r="PPI4" s="466"/>
      <c r="PPJ4" s="466"/>
      <c r="PPK4" s="466"/>
      <c r="PPL4" s="466"/>
      <c r="PPM4" s="466"/>
      <c r="PPN4" s="466"/>
      <c r="PPO4" s="466"/>
      <c r="PPP4" s="466"/>
      <c r="PPQ4" s="466"/>
      <c r="PPR4" s="466"/>
      <c r="PPS4" s="466"/>
      <c r="PPT4" s="466"/>
      <c r="PPU4" s="466"/>
      <c r="PPV4" s="466"/>
      <c r="PPW4" s="466"/>
      <c r="PPX4" s="466"/>
      <c r="PPY4" s="466"/>
      <c r="PPZ4" s="466"/>
      <c r="PQA4" s="466"/>
      <c r="PQB4" s="466"/>
      <c r="PQC4" s="466"/>
      <c r="PQD4" s="466"/>
      <c r="PQE4" s="466"/>
      <c r="PQF4" s="466"/>
      <c r="PQG4" s="466"/>
      <c r="PQH4" s="466"/>
      <c r="PQI4" s="466"/>
      <c r="PQJ4" s="466"/>
      <c r="PQK4" s="466"/>
      <c r="PQL4" s="466"/>
      <c r="PQM4" s="466"/>
      <c r="PQN4" s="466"/>
      <c r="PQO4" s="466"/>
      <c r="PQP4" s="466"/>
      <c r="PQQ4" s="466"/>
      <c r="PQR4" s="466"/>
      <c r="PQS4" s="466"/>
      <c r="PQT4" s="466"/>
      <c r="PQU4" s="466"/>
      <c r="PQV4" s="466"/>
      <c r="PQW4" s="466"/>
      <c r="PQX4" s="466"/>
      <c r="PQY4" s="466"/>
      <c r="PQZ4" s="466"/>
      <c r="PRA4" s="466"/>
      <c r="PRB4" s="466"/>
      <c r="PRC4" s="466"/>
      <c r="PRD4" s="466"/>
      <c r="PRE4" s="466"/>
      <c r="PRF4" s="466"/>
      <c r="PRG4" s="466"/>
      <c r="PRH4" s="466"/>
      <c r="PRI4" s="466"/>
      <c r="PRJ4" s="466"/>
      <c r="PRK4" s="466"/>
      <c r="PRL4" s="466"/>
      <c r="PRM4" s="466"/>
      <c r="PRN4" s="466"/>
      <c r="PRO4" s="466"/>
      <c r="PRP4" s="466"/>
      <c r="PRQ4" s="466"/>
      <c r="PRR4" s="466"/>
      <c r="PRS4" s="466"/>
      <c r="PRT4" s="466"/>
      <c r="PRU4" s="466"/>
      <c r="PRV4" s="466"/>
      <c r="PRW4" s="466"/>
      <c r="PRX4" s="466"/>
      <c r="PRY4" s="466"/>
      <c r="PRZ4" s="466"/>
      <c r="PSA4" s="466"/>
      <c r="PSB4" s="466"/>
      <c r="PSC4" s="466"/>
      <c r="PSD4" s="466"/>
      <c r="PSE4" s="466"/>
      <c r="PSF4" s="466"/>
      <c r="PSG4" s="466"/>
      <c r="PSH4" s="466"/>
      <c r="PSI4" s="466"/>
      <c r="PSJ4" s="466"/>
      <c r="PSK4" s="466"/>
      <c r="PSL4" s="466"/>
      <c r="PSM4" s="466"/>
      <c r="PSN4" s="466"/>
      <c r="PSO4" s="466"/>
      <c r="PSP4" s="466"/>
      <c r="PSQ4" s="466"/>
      <c r="PSR4" s="466"/>
      <c r="PSS4" s="466"/>
      <c r="PST4" s="466"/>
      <c r="PSU4" s="466"/>
      <c r="PSV4" s="466"/>
      <c r="PSW4" s="466"/>
      <c r="PSX4" s="466"/>
      <c r="PSY4" s="466"/>
      <c r="PSZ4" s="466"/>
      <c r="PTA4" s="466"/>
      <c r="PTB4" s="466"/>
      <c r="PTC4" s="466"/>
      <c r="PTD4" s="466"/>
      <c r="PTE4" s="466"/>
      <c r="PTF4" s="466"/>
      <c r="PTG4" s="466"/>
      <c r="PTH4" s="466"/>
      <c r="PTI4" s="466"/>
      <c r="PTJ4" s="466"/>
      <c r="PTK4" s="466"/>
      <c r="PTL4" s="466"/>
      <c r="PTM4" s="466"/>
      <c r="PTN4" s="466"/>
      <c r="PTO4" s="466"/>
      <c r="PTP4" s="466"/>
      <c r="PTQ4" s="466"/>
      <c r="PTR4" s="466"/>
      <c r="PTS4" s="466"/>
      <c r="PTT4" s="466"/>
      <c r="PTU4" s="466"/>
      <c r="PTV4" s="466"/>
      <c r="PTW4" s="466"/>
      <c r="PTX4" s="466"/>
      <c r="PTY4" s="466"/>
      <c r="PTZ4" s="466"/>
      <c r="PUA4" s="466"/>
      <c r="PUB4" s="466"/>
      <c r="PUC4" s="466"/>
      <c r="PUD4" s="466"/>
      <c r="PUE4" s="466"/>
      <c r="PUF4" s="466"/>
      <c r="PUG4" s="466"/>
      <c r="PUH4" s="466"/>
      <c r="PUI4" s="466"/>
      <c r="PUJ4" s="466"/>
      <c r="PUK4" s="466"/>
      <c r="PUL4" s="466"/>
      <c r="PUM4" s="466"/>
      <c r="PUN4" s="466"/>
      <c r="PUO4" s="466"/>
      <c r="PUP4" s="466"/>
      <c r="PUQ4" s="466"/>
      <c r="PUR4" s="466"/>
      <c r="PUS4" s="466"/>
      <c r="PUT4" s="466"/>
      <c r="PUU4" s="466"/>
      <c r="PUV4" s="466"/>
      <c r="PUW4" s="466"/>
      <c r="PUX4" s="466"/>
      <c r="PUY4" s="466"/>
      <c r="PUZ4" s="466"/>
      <c r="PVA4" s="466"/>
      <c r="PVB4" s="466"/>
      <c r="PVC4" s="466"/>
      <c r="PVD4" s="466"/>
      <c r="PVE4" s="466"/>
      <c r="PVF4" s="466"/>
      <c r="PVG4" s="466"/>
      <c r="PVH4" s="466"/>
      <c r="PVI4" s="466"/>
      <c r="PVJ4" s="466"/>
      <c r="PVK4" s="466"/>
      <c r="PVL4" s="466"/>
      <c r="PVM4" s="466"/>
      <c r="PVN4" s="466"/>
      <c r="PVO4" s="466"/>
      <c r="PVP4" s="466"/>
      <c r="PVQ4" s="466"/>
      <c r="PVR4" s="466"/>
      <c r="PVS4" s="466"/>
      <c r="PVT4" s="466"/>
      <c r="PVU4" s="466"/>
      <c r="PVV4" s="466"/>
      <c r="PVW4" s="466"/>
      <c r="PVX4" s="466"/>
      <c r="PVY4" s="466"/>
      <c r="PVZ4" s="466"/>
      <c r="PWA4" s="466"/>
      <c r="PWB4" s="466"/>
      <c r="PWC4" s="466"/>
      <c r="PWD4" s="466"/>
      <c r="PWE4" s="466"/>
      <c r="PWF4" s="466"/>
      <c r="PWG4" s="466"/>
      <c r="PWH4" s="466"/>
      <c r="PWI4" s="466"/>
      <c r="PWJ4" s="466"/>
      <c r="PWK4" s="466"/>
      <c r="PWL4" s="466"/>
      <c r="PWM4" s="466"/>
      <c r="PWN4" s="466"/>
      <c r="PWO4" s="466"/>
      <c r="PWP4" s="466"/>
      <c r="PWQ4" s="466"/>
      <c r="PWR4" s="466"/>
      <c r="PWS4" s="466"/>
      <c r="PWT4" s="466"/>
      <c r="PWU4" s="466"/>
      <c r="PWV4" s="466"/>
      <c r="PWW4" s="466"/>
      <c r="PWX4" s="466"/>
      <c r="PWY4" s="466"/>
      <c r="PWZ4" s="466"/>
      <c r="PXA4" s="466"/>
      <c r="PXB4" s="466"/>
      <c r="PXC4" s="466"/>
      <c r="PXD4" s="466"/>
      <c r="PXE4" s="466"/>
      <c r="PXF4" s="466"/>
      <c r="PXG4" s="466"/>
      <c r="PXH4" s="466"/>
      <c r="PXI4" s="466"/>
      <c r="PXJ4" s="466"/>
      <c r="PXK4" s="466"/>
      <c r="PXL4" s="466"/>
      <c r="PXM4" s="466"/>
      <c r="PXN4" s="466"/>
      <c r="PXO4" s="466"/>
      <c r="PXP4" s="466"/>
      <c r="PXQ4" s="466"/>
      <c r="PXR4" s="466"/>
      <c r="PXS4" s="466"/>
      <c r="PXT4" s="466"/>
      <c r="PXU4" s="466"/>
      <c r="PXV4" s="466"/>
      <c r="PXW4" s="466"/>
      <c r="PXX4" s="466"/>
      <c r="PXY4" s="466"/>
      <c r="PXZ4" s="466"/>
      <c r="PYA4" s="466"/>
      <c r="PYB4" s="466"/>
      <c r="PYC4" s="466"/>
      <c r="PYD4" s="466"/>
      <c r="PYE4" s="466"/>
      <c r="PYF4" s="466"/>
      <c r="PYG4" s="466"/>
      <c r="PYH4" s="466"/>
      <c r="PYI4" s="466"/>
      <c r="PYJ4" s="466"/>
      <c r="PYK4" s="466"/>
      <c r="PYL4" s="466"/>
      <c r="PYM4" s="466"/>
      <c r="PYN4" s="466"/>
      <c r="PYO4" s="466"/>
      <c r="PYP4" s="466"/>
      <c r="PYQ4" s="466"/>
      <c r="PYR4" s="466"/>
      <c r="PYS4" s="466"/>
      <c r="PYT4" s="466"/>
      <c r="PYU4" s="466"/>
      <c r="PYV4" s="466"/>
      <c r="PYW4" s="466"/>
      <c r="PYX4" s="466"/>
      <c r="PYY4" s="466"/>
      <c r="PYZ4" s="466"/>
      <c r="PZA4" s="466"/>
      <c r="PZB4" s="466"/>
      <c r="PZC4" s="466"/>
      <c r="PZD4" s="466"/>
      <c r="PZE4" s="466"/>
      <c r="PZF4" s="466"/>
      <c r="PZG4" s="466"/>
      <c r="PZH4" s="466"/>
      <c r="PZI4" s="466"/>
      <c r="PZJ4" s="466"/>
      <c r="PZK4" s="466"/>
      <c r="PZL4" s="466"/>
      <c r="PZM4" s="466"/>
      <c r="PZN4" s="466"/>
      <c r="PZO4" s="466"/>
      <c r="PZP4" s="466"/>
      <c r="PZQ4" s="466"/>
      <c r="PZR4" s="466"/>
      <c r="PZS4" s="466"/>
      <c r="PZT4" s="466"/>
      <c r="PZU4" s="466"/>
      <c r="PZV4" s="466"/>
      <c r="PZW4" s="466"/>
      <c r="PZX4" s="466"/>
      <c r="PZY4" s="466"/>
      <c r="PZZ4" s="466"/>
      <c r="QAA4" s="466"/>
      <c r="QAB4" s="466"/>
      <c r="QAC4" s="466"/>
      <c r="QAD4" s="466"/>
      <c r="QAE4" s="466"/>
      <c r="QAF4" s="466"/>
      <c r="QAG4" s="466"/>
      <c r="QAH4" s="466"/>
      <c r="QAI4" s="466"/>
      <c r="QAJ4" s="466"/>
      <c r="QAK4" s="466"/>
      <c r="QAL4" s="466"/>
      <c r="QAM4" s="466"/>
      <c r="QAN4" s="466"/>
      <c r="QAO4" s="466"/>
      <c r="QAP4" s="466"/>
      <c r="QAQ4" s="466"/>
      <c r="QAR4" s="466"/>
      <c r="QAS4" s="466"/>
      <c r="QAT4" s="466"/>
      <c r="QAU4" s="466"/>
      <c r="QAV4" s="466"/>
      <c r="QAW4" s="466"/>
      <c r="QAX4" s="466"/>
      <c r="QAY4" s="466"/>
      <c r="QAZ4" s="466"/>
      <c r="QBA4" s="466"/>
      <c r="QBB4" s="466"/>
      <c r="QBC4" s="466"/>
      <c r="QBD4" s="466"/>
      <c r="QBE4" s="466"/>
      <c r="QBF4" s="466"/>
      <c r="QBG4" s="466"/>
      <c r="QBH4" s="466"/>
      <c r="QBI4" s="466"/>
      <c r="QBJ4" s="466"/>
      <c r="QBK4" s="466"/>
      <c r="QBL4" s="466"/>
      <c r="QBM4" s="466"/>
      <c r="QBN4" s="466"/>
      <c r="QBO4" s="466"/>
      <c r="QBP4" s="466"/>
      <c r="QBQ4" s="466"/>
      <c r="QBR4" s="466"/>
      <c r="QBS4" s="466"/>
      <c r="QBT4" s="466"/>
      <c r="QBU4" s="466"/>
      <c r="QBV4" s="466"/>
      <c r="QBW4" s="466"/>
      <c r="QBX4" s="466"/>
      <c r="QBY4" s="466"/>
      <c r="QBZ4" s="466"/>
      <c r="QCA4" s="466"/>
      <c r="QCB4" s="466"/>
      <c r="QCC4" s="466"/>
      <c r="QCD4" s="466"/>
      <c r="QCE4" s="466"/>
      <c r="QCF4" s="466"/>
      <c r="QCG4" s="466"/>
      <c r="QCH4" s="466"/>
      <c r="QCI4" s="466"/>
      <c r="QCJ4" s="466"/>
      <c r="QCK4" s="466"/>
      <c r="QCL4" s="466"/>
      <c r="QCM4" s="466"/>
      <c r="QCN4" s="466"/>
      <c r="QCO4" s="466"/>
      <c r="QCP4" s="466"/>
      <c r="QCQ4" s="466"/>
      <c r="QCR4" s="466"/>
      <c r="QCS4" s="466"/>
      <c r="QCT4" s="466"/>
      <c r="QCU4" s="466"/>
      <c r="QCV4" s="466"/>
      <c r="QCW4" s="466"/>
      <c r="QCX4" s="466"/>
      <c r="QCY4" s="466"/>
      <c r="QCZ4" s="466"/>
      <c r="QDA4" s="466"/>
      <c r="QDB4" s="466"/>
      <c r="QDC4" s="466"/>
      <c r="QDD4" s="466"/>
      <c r="QDE4" s="466"/>
      <c r="QDF4" s="466"/>
      <c r="QDG4" s="466"/>
      <c r="QDH4" s="466"/>
      <c r="QDI4" s="466"/>
      <c r="QDJ4" s="466"/>
      <c r="QDK4" s="466"/>
      <c r="QDL4" s="466"/>
      <c r="QDM4" s="466"/>
      <c r="QDN4" s="466"/>
      <c r="QDO4" s="466"/>
      <c r="QDP4" s="466"/>
      <c r="QDQ4" s="466"/>
      <c r="QDR4" s="466"/>
      <c r="QDS4" s="466"/>
      <c r="QDT4" s="466"/>
      <c r="QDU4" s="466"/>
      <c r="QDV4" s="466"/>
      <c r="QDW4" s="466"/>
      <c r="QDX4" s="466"/>
      <c r="QDY4" s="466"/>
      <c r="QDZ4" s="466"/>
      <c r="QEA4" s="466"/>
      <c r="QEB4" s="466"/>
      <c r="QEC4" s="466"/>
      <c r="QED4" s="466"/>
      <c r="QEE4" s="466"/>
      <c r="QEF4" s="466"/>
      <c r="QEG4" s="466"/>
      <c r="QEH4" s="466"/>
      <c r="QEI4" s="466"/>
      <c r="QEJ4" s="466"/>
      <c r="QEK4" s="466"/>
      <c r="QEL4" s="466"/>
      <c r="QEM4" s="466"/>
      <c r="QEN4" s="466"/>
      <c r="QEO4" s="466"/>
      <c r="QEP4" s="466"/>
      <c r="QEQ4" s="466"/>
      <c r="QER4" s="466"/>
      <c r="QES4" s="466"/>
      <c r="QET4" s="466"/>
      <c r="QEU4" s="466"/>
      <c r="QEV4" s="466"/>
      <c r="QEW4" s="466"/>
      <c r="QEX4" s="466"/>
      <c r="QEY4" s="466"/>
      <c r="QEZ4" s="466"/>
      <c r="QFA4" s="466"/>
      <c r="QFB4" s="466"/>
      <c r="QFC4" s="466"/>
      <c r="QFD4" s="466"/>
      <c r="QFE4" s="466"/>
      <c r="QFF4" s="466"/>
      <c r="QFG4" s="466"/>
      <c r="QFH4" s="466"/>
      <c r="QFI4" s="466"/>
      <c r="QFJ4" s="466"/>
      <c r="QFK4" s="466"/>
      <c r="QFL4" s="466"/>
      <c r="QFM4" s="466"/>
      <c r="QFN4" s="466"/>
      <c r="QFO4" s="466"/>
      <c r="QFP4" s="466"/>
      <c r="QFQ4" s="466"/>
      <c r="QFR4" s="466"/>
      <c r="QFS4" s="466"/>
      <c r="QFT4" s="466"/>
      <c r="QFU4" s="466"/>
      <c r="QFV4" s="466"/>
      <c r="QFW4" s="466"/>
      <c r="QFX4" s="466"/>
      <c r="QFY4" s="466"/>
      <c r="QFZ4" s="466"/>
      <c r="QGA4" s="466"/>
      <c r="QGB4" s="466"/>
      <c r="QGC4" s="466"/>
      <c r="QGD4" s="466"/>
      <c r="QGE4" s="466"/>
      <c r="QGF4" s="466"/>
      <c r="QGG4" s="466"/>
      <c r="QGH4" s="466"/>
      <c r="QGI4" s="466"/>
      <c r="QGJ4" s="466"/>
      <c r="QGK4" s="466"/>
      <c r="QGL4" s="466"/>
      <c r="QGM4" s="466"/>
      <c r="QGN4" s="466"/>
      <c r="QGO4" s="466"/>
      <c r="QGP4" s="466"/>
      <c r="QGQ4" s="466"/>
      <c r="QGR4" s="466"/>
      <c r="QGS4" s="466"/>
      <c r="QGT4" s="466"/>
      <c r="QGU4" s="466"/>
      <c r="QGV4" s="466"/>
      <c r="QGW4" s="466"/>
      <c r="QGX4" s="466"/>
      <c r="QGY4" s="466"/>
      <c r="QGZ4" s="466"/>
      <c r="QHA4" s="466"/>
      <c r="QHB4" s="466"/>
      <c r="QHC4" s="466"/>
      <c r="QHD4" s="466"/>
      <c r="QHE4" s="466"/>
      <c r="QHF4" s="466"/>
      <c r="QHG4" s="466"/>
      <c r="QHH4" s="466"/>
      <c r="QHI4" s="466"/>
      <c r="QHJ4" s="466"/>
      <c r="QHK4" s="466"/>
      <c r="QHL4" s="466"/>
      <c r="QHM4" s="466"/>
      <c r="QHN4" s="466"/>
      <c r="QHO4" s="466"/>
      <c r="QHP4" s="466"/>
      <c r="QHQ4" s="466"/>
      <c r="QHR4" s="466"/>
      <c r="QHS4" s="466"/>
      <c r="QHT4" s="466"/>
      <c r="QHU4" s="466"/>
      <c r="QHV4" s="466"/>
      <c r="QHW4" s="466"/>
      <c r="QHX4" s="466"/>
      <c r="QHY4" s="466"/>
      <c r="QHZ4" s="466"/>
      <c r="QIA4" s="466"/>
      <c r="QIB4" s="466"/>
      <c r="QIC4" s="466"/>
      <c r="QID4" s="466"/>
      <c r="QIE4" s="466"/>
      <c r="QIF4" s="466"/>
      <c r="QIG4" s="466"/>
      <c r="QIH4" s="466"/>
      <c r="QII4" s="466"/>
      <c r="QIJ4" s="466"/>
      <c r="QIK4" s="466"/>
      <c r="QIL4" s="466"/>
      <c r="QIM4" s="466"/>
      <c r="QIN4" s="466"/>
      <c r="QIO4" s="466"/>
      <c r="QIP4" s="466"/>
      <c r="QIQ4" s="466"/>
      <c r="QIR4" s="466"/>
      <c r="QIS4" s="466"/>
      <c r="QIT4" s="466"/>
      <c r="QIU4" s="466"/>
      <c r="QIV4" s="466"/>
      <c r="QIW4" s="466"/>
      <c r="QIX4" s="466"/>
      <c r="QIY4" s="466"/>
      <c r="QIZ4" s="466"/>
      <c r="QJA4" s="466"/>
      <c r="QJB4" s="466"/>
      <c r="QJC4" s="466"/>
      <c r="QJD4" s="466"/>
      <c r="QJE4" s="466"/>
      <c r="QJF4" s="466"/>
      <c r="QJG4" s="466"/>
      <c r="QJH4" s="466"/>
      <c r="QJI4" s="466"/>
      <c r="QJJ4" s="466"/>
      <c r="QJK4" s="466"/>
      <c r="QJL4" s="466"/>
      <c r="QJM4" s="466"/>
      <c r="QJN4" s="466"/>
      <c r="QJO4" s="466"/>
      <c r="QJP4" s="466"/>
      <c r="QJQ4" s="466"/>
      <c r="QJR4" s="466"/>
      <c r="QJS4" s="466"/>
      <c r="QJT4" s="466"/>
      <c r="QJU4" s="466"/>
      <c r="QJV4" s="466"/>
      <c r="QJW4" s="466"/>
      <c r="QJX4" s="466"/>
      <c r="QJY4" s="466"/>
      <c r="QJZ4" s="466"/>
      <c r="QKA4" s="466"/>
      <c r="QKB4" s="466"/>
      <c r="QKC4" s="466"/>
      <c r="QKD4" s="466"/>
      <c r="QKE4" s="466"/>
      <c r="QKF4" s="466"/>
      <c r="QKG4" s="466"/>
      <c r="QKH4" s="466"/>
      <c r="QKI4" s="466"/>
      <c r="QKJ4" s="466"/>
      <c r="QKK4" s="466"/>
      <c r="QKL4" s="466"/>
      <c r="QKM4" s="466"/>
      <c r="QKN4" s="466"/>
      <c r="QKO4" s="466"/>
      <c r="QKP4" s="466"/>
      <c r="QKQ4" s="466"/>
      <c r="QKR4" s="466"/>
      <c r="QKS4" s="466"/>
      <c r="QKT4" s="466"/>
      <c r="QKU4" s="466"/>
      <c r="QKV4" s="466"/>
      <c r="QKW4" s="466"/>
      <c r="QKX4" s="466"/>
      <c r="QKY4" s="466"/>
      <c r="QKZ4" s="466"/>
      <c r="QLA4" s="466"/>
      <c r="QLB4" s="466"/>
      <c r="QLC4" s="466"/>
      <c r="QLD4" s="466"/>
      <c r="QLE4" s="466"/>
      <c r="QLF4" s="466"/>
      <c r="QLG4" s="466"/>
      <c r="QLH4" s="466"/>
      <c r="QLI4" s="466"/>
      <c r="QLJ4" s="466"/>
      <c r="QLK4" s="466"/>
      <c r="QLL4" s="466"/>
      <c r="QLM4" s="466"/>
      <c r="QLN4" s="466"/>
      <c r="QLO4" s="466"/>
      <c r="QLP4" s="466"/>
      <c r="QLQ4" s="466"/>
      <c r="QLR4" s="466"/>
      <c r="QLS4" s="466"/>
      <c r="QLT4" s="466"/>
      <c r="QLU4" s="466"/>
      <c r="QLV4" s="466"/>
      <c r="QLW4" s="466"/>
      <c r="QLX4" s="466"/>
      <c r="QLY4" s="466"/>
      <c r="QLZ4" s="466"/>
      <c r="QMA4" s="466"/>
      <c r="QMB4" s="466"/>
      <c r="QMC4" s="466"/>
      <c r="QMD4" s="466"/>
      <c r="QME4" s="466"/>
      <c r="QMF4" s="466"/>
      <c r="QMG4" s="466"/>
      <c r="QMH4" s="466"/>
      <c r="QMI4" s="466"/>
      <c r="QMJ4" s="466"/>
      <c r="QMK4" s="466"/>
      <c r="QML4" s="466"/>
      <c r="QMM4" s="466"/>
      <c r="QMN4" s="466"/>
      <c r="QMO4" s="466"/>
      <c r="QMP4" s="466"/>
      <c r="QMQ4" s="466"/>
      <c r="QMR4" s="466"/>
      <c r="QMS4" s="466"/>
      <c r="QMT4" s="466"/>
      <c r="QMU4" s="466"/>
      <c r="QMV4" s="466"/>
      <c r="QMW4" s="466"/>
      <c r="QMX4" s="466"/>
      <c r="QMY4" s="466"/>
      <c r="QMZ4" s="466"/>
      <c r="QNA4" s="466"/>
      <c r="QNB4" s="466"/>
      <c r="QNC4" s="466"/>
      <c r="QND4" s="466"/>
      <c r="QNE4" s="466"/>
      <c r="QNF4" s="466"/>
      <c r="QNG4" s="466"/>
      <c r="QNH4" s="466"/>
      <c r="QNI4" s="466"/>
      <c r="QNJ4" s="466"/>
      <c r="QNK4" s="466"/>
      <c r="QNL4" s="466"/>
      <c r="QNM4" s="466"/>
      <c r="QNN4" s="466"/>
      <c r="QNO4" s="466"/>
      <c r="QNP4" s="466"/>
      <c r="QNQ4" s="466"/>
      <c r="QNR4" s="466"/>
      <c r="QNS4" s="466"/>
      <c r="QNT4" s="466"/>
      <c r="QNU4" s="466"/>
      <c r="QNV4" s="466"/>
      <c r="QNW4" s="466"/>
      <c r="QNX4" s="466"/>
      <c r="QNY4" s="466"/>
      <c r="QNZ4" s="466"/>
      <c r="QOA4" s="466"/>
      <c r="QOB4" s="466"/>
      <c r="QOC4" s="466"/>
      <c r="QOD4" s="466"/>
      <c r="QOE4" s="466"/>
      <c r="QOF4" s="466"/>
      <c r="QOG4" s="466"/>
      <c r="QOH4" s="466"/>
      <c r="QOI4" s="466"/>
      <c r="QOJ4" s="466"/>
      <c r="QOK4" s="466"/>
      <c r="QOL4" s="466"/>
      <c r="QOM4" s="466"/>
      <c r="QON4" s="466"/>
      <c r="QOO4" s="466"/>
      <c r="QOP4" s="466"/>
      <c r="QOQ4" s="466"/>
      <c r="QOR4" s="466"/>
      <c r="QOS4" s="466"/>
      <c r="QOT4" s="466"/>
      <c r="QOU4" s="466"/>
      <c r="QOV4" s="466"/>
      <c r="QOW4" s="466"/>
      <c r="QOX4" s="466"/>
      <c r="QOY4" s="466"/>
      <c r="QOZ4" s="466"/>
      <c r="QPA4" s="466"/>
      <c r="QPB4" s="466"/>
      <c r="QPC4" s="466"/>
      <c r="QPD4" s="466"/>
      <c r="QPE4" s="466"/>
      <c r="QPF4" s="466"/>
      <c r="QPG4" s="466"/>
      <c r="QPH4" s="466"/>
      <c r="QPI4" s="466"/>
      <c r="QPJ4" s="466"/>
      <c r="QPK4" s="466"/>
      <c r="QPL4" s="466"/>
      <c r="QPM4" s="466"/>
      <c r="QPN4" s="466"/>
      <c r="QPO4" s="466"/>
      <c r="QPP4" s="466"/>
      <c r="QPQ4" s="466"/>
      <c r="QPR4" s="466"/>
      <c r="QPS4" s="466"/>
      <c r="QPT4" s="466"/>
      <c r="QPU4" s="466"/>
      <c r="QPV4" s="466"/>
      <c r="QPW4" s="466"/>
      <c r="QPX4" s="466"/>
      <c r="QPY4" s="466"/>
      <c r="QPZ4" s="466"/>
      <c r="QQA4" s="466"/>
      <c r="QQB4" s="466"/>
      <c r="QQC4" s="466"/>
      <c r="QQD4" s="466"/>
      <c r="QQE4" s="466"/>
      <c r="QQF4" s="466"/>
      <c r="QQG4" s="466"/>
      <c r="QQH4" s="466"/>
      <c r="QQI4" s="466"/>
      <c r="QQJ4" s="466"/>
      <c r="QQK4" s="466"/>
      <c r="QQL4" s="466"/>
      <c r="QQM4" s="466"/>
      <c r="QQN4" s="466"/>
      <c r="QQO4" s="466"/>
      <c r="QQP4" s="466"/>
      <c r="QQQ4" s="466"/>
      <c r="QQR4" s="466"/>
      <c r="QQS4" s="466"/>
      <c r="QQT4" s="466"/>
      <c r="QQU4" s="466"/>
      <c r="QQV4" s="466"/>
      <c r="QQW4" s="466"/>
      <c r="QQX4" s="466"/>
      <c r="QQY4" s="466"/>
      <c r="QQZ4" s="466"/>
      <c r="QRA4" s="466"/>
      <c r="QRB4" s="466"/>
      <c r="QRC4" s="466"/>
      <c r="QRD4" s="466"/>
      <c r="QRE4" s="466"/>
      <c r="QRF4" s="466"/>
      <c r="QRG4" s="466"/>
      <c r="QRH4" s="466"/>
      <c r="QRI4" s="466"/>
      <c r="QRJ4" s="466"/>
      <c r="QRK4" s="466"/>
      <c r="QRL4" s="466"/>
      <c r="QRM4" s="466"/>
      <c r="QRN4" s="466"/>
      <c r="QRO4" s="466"/>
      <c r="QRP4" s="466"/>
      <c r="QRQ4" s="466"/>
      <c r="QRR4" s="466"/>
      <c r="QRS4" s="466"/>
      <c r="QRT4" s="466"/>
      <c r="QRU4" s="466"/>
      <c r="QRV4" s="466"/>
      <c r="QRW4" s="466"/>
      <c r="QRX4" s="466"/>
      <c r="QRY4" s="466"/>
      <c r="QRZ4" s="466"/>
      <c r="QSA4" s="466"/>
      <c r="QSB4" s="466"/>
      <c r="QSC4" s="466"/>
      <c r="QSD4" s="466"/>
      <c r="QSE4" s="466"/>
      <c r="QSF4" s="466"/>
      <c r="QSG4" s="466"/>
      <c r="QSH4" s="466"/>
      <c r="QSI4" s="466"/>
      <c r="QSJ4" s="466"/>
      <c r="QSK4" s="466"/>
      <c r="QSL4" s="466"/>
      <c r="QSM4" s="466"/>
      <c r="QSN4" s="466"/>
      <c r="QSO4" s="466"/>
      <c r="QSP4" s="466"/>
      <c r="QSQ4" s="466"/>
      <c r="QSR4" s="466"/>
      <c r="QSS4" s="466"/>
      <c r="QST4" s="466"/>
      <c r="QSU4" s="466"/>
      <c r="QSV4" s="466"/>
      <c r="QSW4" s="466"/>
      <c r="QSX4" s="466"/>
      <c r="QSY4" s="466"/>
      <c r="QSZ4" s="466"/>
      <c r="QTA4" s="466"/>
      <c r="QTB4" s="466"/>
      <c r="QTC4" s="466"/>
      <c r="QTD4" s="466"/>
      <c r="QTE4" s="466"/>
      <c r="QTF4" s="466"/>
      <c r="QTG4" s="466"/>
      <c r="QTH4" s="466"/>
      <c r="QTI4" s="466"/>
      <c r="QTJ4" s="466"/>
      <c r="QTK4" s="466"/>
      <c r="QTL4" s="466"/>
      <c r="QTM4" s="466"/>
      <c r="QTN4" s="466"/>
      <c r="QTO4" s="466"/>
      <c r="QTP4" s="466"/>
      <c r="QTQ4" s="466"/>
      <c r="QTR4" s="466"/>
      <c r="QTS4" s="466"/>
      <c r="QTT4" s="466"/>
      <c r="QTU4" s="466"/>
      <c r="QTV4" s="466"/>
      <c r="QTW4" s="466"/>
      <c r="QTX4" s="466"/>
      <c r="QTY4" s="466"/>
      <c r="QTZ4" s="466"/>
      <c r="QUA4" s="466"/>
      <c r="QUB4" s="466"/>
      <c r="QUC4" s="466"/>
      <c r="QUD4" s="466"/>
      <c r="QUE4" s="466"/>
      <c r="QUF4" s="466"/>
      <c r="QUG4" s="466"/>
      <c r="QUH4" s="466"/>
      <c r="QUI4" s="466"/>
      <c r="QUJ4" s="466"/>
      <c r="QUK4" s="466"/>
      <c r="QUL4" s="466"/>
      <c r="QUM4" s="466"/>
      <c r="QUN4" s="466"/>
      <c r="QUO4" s="466"/>
      <c r="QUP4" s="466"/>
      <c r="QUQ4" s="466"/>
      <c r="QUR4" s="466"/>
      <c r="QUS4" s="466"/>
      <c r="QUT4" s="466"/>
      <c r="QUU4" s="466"/>
      <c r="QUV4" s="466"/>
      <c r="QUW4" s="466"/>
      <c r="QUX4" s="466"/>
      <c r="QUY4" s="466"/>
      <c r="QUZ4" s="466"/>
      <c r="QVA4" s="466"/>
      <c r="QVB4" s="466"/>
      <c r="QVC4" s="466"/>
      <c r="QVD4" s="466"/>
      <c r="QVE4" s="466"/>
      <c r="QVF4" s="466"/>
      <c r="QVG4" s="466"/>
      <c r="QVH4" s="466"/>
      <c r="QVI4" s="466"/>
      <c r="QVJ4" s="466"/>
      <c r="QVK4" s="466"/>
      <c r="QVL4" s="466"/>
      <c r="QVM4" s="466"/>
      <c r="QVN4" s="466"/>
      <c r="QVO4" s="466"/>
      <c r="QVP4" s="466"/>
      <c r="QVQ4" s="466"/>
      <c r="QVR4" s="466"/>
      <c r="QVS4" s="466"/>
      <c r="QVT4" s="466"/>
      <c r="QVU4" s="466"/>
      <c r="QVV4" s="466"/>
      <c r="QVW4" s="466"/>
      <c r="QVX4" s="466"/>
      <c r="QVY4" s="466"/>
      <c r="QVZ4" s="466"/>
      <c r="QWA4" s="466"/>
      <c r="QWB4" s="466"/>
      <c r="QWC4" s="466"/>
      <c r="QWD4" s="466"/>
      <c r="QWE4" s="466"/>
      <c r="QWF4" s="466"/>
      <c r="QWG4" s="466"/>
      <c r="QWH4" s="466"/>
      <c r="QWI4" s="466"/>
      <c r="QWJ4" s="466"/>
      <c r="QWK4" s="466"/>
      <c r="QWL4" s="466"/>
      <c r="QWM4" s="466"/>
      <c r="QWN4" s="466"/>
      <c r="QWO4" s="466"/>
      <c r="QWP4" s="466"/>
      <c r="QWQ4" s="466"/>
      <c r="QWR4" s="466"/>
      <c r="QWS4" s="466"/>
      <c r="QWT4" s="466"/>
      <c r="QWU4" s="466"/>
      <c r="QWV4" s="466"/>
      <c r="QWW4" s="466"/>
      <c r="QWX4" s="466"/>
      <c r="QWY4" s="466"/>
      <c r="QWZ4" s="466"/>
      <c r="QXA4" s="466"/>
      <c r="QXB4" s="466"/>
      <c r="QXC4" s="466"/>
      <c r="QXD4" s="466"/>
      <c r="QXE4" s="466"/>
      <c r="QXF4" s="466"/>
      <c r="QXG4" s="466"/>
      <c r="QXH4" s="466"/>
      <c r="QXI4" s="466"/>
      <c r="QXJ4" s="466"/>
      <c r="QXK4" s="466"/>
      <c r="QXL4" s="466"/>
      <c r="QXM4" s="466"/>
      <c r="QXN4" s="466"/>
      <c r="QXO4" s="466"/>
      <c r="QXP4" s="466"/>
      <c r="QXQ4" s="466"/>
      <c r="QXR4" s="466"/>
      <c r="QXS4" s="466"/>
      <c r="QXT4" s="466"/>
      <c r="QXU4" s="466"/>
      <c r="QXV4" s="466"/>
      <c r="QXW4" s="466"/>
      <c r="QXX4" s="466"/>
      <c r="QXY4" s="466"/>
      <c r="QXZ4" s="466"/>
      <c r="QYA4" s="466"/>
      <c r="QYB4" s="466"/>
      <c r="QYC4" s="466"/>
      <c r="QYD4" s="466"/>
      <c r="QYE4" s="466"/>
      <c r="QYF4" s="466"/>
      <c r="QYG4" s="466"/>
      <c r="QYH4" s="466"/>
      <c r="QYI4" s="466"/>
      <c r="QYJ4" s="466"/>
      <c r="QYK4" s="466"/>
      <c r="QYL4" s="466"/>
      <c r="QYM4" s="466"/>
      <c r="QYN4" s="466"/>
      <c r="QYO4" s="466"/>
      <c r="QYP4" s="466"/>
      <c r="QYQ4" s="466"/>
      <c r="QYR4" s="466"/>
      <c r="QYS4" s="466"/>
      <c r="QYT4" s="466"/>
      <c r="QYU4" s="466"/>
      <c r="QYV4" s="466"/>
      <c r="QYW4" s="466"/>
      <c r="QYX4" s="466"/>
      <c r="QYY4" s="466"/>
      <c r="QYZ4" s="466"/>
      <c r="QZA4" s="466"/>
      <c r="QZB4" s="466"/>
      <c r="QZC4" s="466"/>
      <c r="QZD4" s="466"/>
      <c r="QZE4" s="466"/>
      <c r="QZF4" s="466"/>
      <c r="QZG4" s="466"/>
      <c r="QZH4" s="466"/>
      <c r="QZI4" s="466"/>
      <c r="QZJ4" s="466"/>
      <c r="QZK4" s="466"/>
      <c r="QZL4" s="466"/>
      <c r="QZM4" s="466"/>
      <c r="QZN4" s="466"/>
      <c r="QZO4" s="466"/>
      <c r="QZP4" s="466"/>
      <c r="QZQ4" s="466"/>
      <c r="QZR4" s="466"/>
      <c r="QZS4" s="466"/>
      <c r="QZT4" s="466"/>
      <c r="QZU4" s="466"/>
      <c r="QZV4" s="466"/>
      <c r="QZW4" s="466"/>
      <c r="QZX4" s="466"/>
      <c r="QZY4" s="466"/>
      <c r="QZZ4" s="466"/>
      <c r="RAA4" s="466"/>
      <c r="RAB4" s="466"/>
      <c r="RAC4" s="466"/>
      <c r="RAD4" s="466"/>
      <c r="RAE4" s="466"/>
      <c r="RAF4" s="466"/>
      <c r="RAG4" s="466"/>
      <c r="RAH4" s="466"/>
      <c r="RAI4" s="466"/>
      <c r="RAJ4" s="466"/>
      <c r="RAK4" s="466"/>
      <c r="RAL4" s="466"/>
      <c r="RAM4" s="466"/>
      <c r="RAN4" s="466"/>
      <c r="RAO4" s="466"/>
      <c r="RAP4" s="466"/>
      <c r="RAQ4" s="466"/>
      <c r="RAR4" s="466"/>
      <c r="RAS4" s="466"/>
      <c r="RAT4" s="466"/>
      <c r="RAU4" s="466"/>
      <c r="RAV4" s="466"/>
      <c r="RAW4" s="466"/>
      <c r="RAX4" s="466"/>
      <c r="RAY4" s="466"/>
      <c r="RAZ4" s="466"/>
      <c r="RBA4" s="466"/>
      <c r="RBB4" s="466"/>
      <c r="RBC4" s="466"/>
      <c r="RBD4" s="466"/>
      <c r="RBE4" s="466"/>
      <c r="RBF4" s="466"/>
      <c r="RBG4" s="466"/>
      <c r="RBH4" s="466"/>
      <c r="RBI4" s="466"/>
      <c r="RBJ4" s="466"/>
      <c r="RBK4" s="466"/>
      <c r="RBL4" s="466"/>
      <c r="RBM4" s="466"/>
      <c r="RBN4" s="466"/>
      <c r="RBO4" s="466"/>
      <c r="RBP4" s="466"/>
      <c r="RBQ4" s="466"/>
      <c r="RBR4" s="466"/>
      <c r="RBS4" s="466"/>
      <c r="RBT4" s="466"/>
      <c r="RBU4" s="466"/>
      <c r="RBV4" s="466"/>
      <c r="RBW4" s="466"/>
      <c r="RBX4" s="466"/>
      <c r="RBY4" s="466"/>
      <c r="RBZ4" s="466"/>
      <c r="RCA4" s="466"/>
      <c r="RCB4" s="466"/>
      <c r="RCC4" s="466"/>
      <c r="RCD4" s="466"/>
      <c r="RCE4" s="466"/>
      <c r="RCF4" s="466"/>
      <c r="RCG4" s="466"/>
      <c r="RCH4" s="466"/>
      <c r="RCI4" s="466"/>
      <c r="RCJ4" s="466"/>
      <c r="RCK4" s="466"/>
      <c r="RCL4" s="466"/>
      <c r="RCM4" s="466"/>
      <c r="RCN4" s="466"/>
      <c r="RCO4" s="466"/>
      <c r="RCP4" s="466"/>
      <c r="RCQ4" s="466"/>
      <c r="RCR4" s="466"/>
      <c r="RCS4" s="466"/>
      <c r="RCT4" s="466"/>
      <c r="RCU4" s="466"/>
      <c r="RCV4" s="466"/>
      <c r="RCW4" s="466"/>
      <c r="RCX4" s="466"/>
      <c r="RCY4" s="466"/>
      <c r="RCZ4" s="466"/>
      <c r="RDA4" s="466"/>
      <c r="RDB4" s="466"/>
      <c r="RDC4" s="466"/>
      <c r="RDD4" s="466"/>
      <c r="RDE4" s="466"/>
      <c r="RDF4" s="466"/>
      <c r="RDG4" s="466"/>
      <c r="RDH4" s="466"/>
      <c r="RDI4" s="466"/>
      <c r="RDJ4" s="466"/>
      <c r="RDK4" s="466"/>
      <c r="RDL4" s="466"/>
      <c r="RDM4" s="466"/>
      <c r="RDN4" s="466"/>
      <c r="RDO4" s="466"/>
      <c r="RDP4" s="466"/>
      <c r="RDQ4" s="466"/>
      <c r="RDR4" s="466"/>
      <c r="RDS4" s="466"/>
      <c r="RDT4" s="466"/>
      <c r="RDU4" s="466"/>
      <c r="RDV4" s="466"/>
      <c r="RDW4" s="466"/>
      <c r="RDX4" s="466"/>
      <c r="RDY4" s="466"/>
      <c r="RDZ4" s="466"/>
      <c r="REA4" s="466"/>
      <c r="REB4" s="466"/>
      <c r="REC4" s="466"/>
      <c r="RED4" s="466"/>
      <c r="REE4" s="466"/>
      <c r="REF4" s="466"/>
      <c r="REG4" s="466"/>
      <c r="REH4" s="466"/>
      <c r="REI4" s="466"/>
      <c r="REJ4" s="466"/>
      <c r="REK4" s="466"/>
      <c r="REL4" s="466"/>
      <c r="REM4" s="466"/>
      <c r="REN4" s="466"/>
      <c r="REO4" s="466"/>
      <c r="REP4" s="466"/>
      <c r="REQ4" s="466"/>
      <c r="RER4" s="466"/>
      <c r="RES4" s="466"/>
      <c r="RET4" s="466"/>
      <c r="REU4" s="466"/>
      <c r="REV4" s="466"/>
      <c r="REW4" s="466"/>
      <c r="REX4" s="466"/>
      <c r="REY4" s="466"/>
      <c r="REZ4" s="466"/>
      <c r="RFA4" s="466"/>
      <c r="RFB4" s="466"/>
      <c r="RFC4" s="466"/>
      <c r="RFD4" s="466"/>
      <c r="RFE4" s="466"/>
      <c r="RFF4" s="466"/>
      <c r="RFG4" s="466"/>
      <c r="RFH4" s="466"/>
      <c r="RFI4" s="466"/>
      <c r="RFJ4" s="466"/>
      <c r="RFK4" s="466"/>
      <c r="RFL4" s="466"/>
      <c r="RFM4" s="466"/>
      <c r="RFN4" s="466"/>
      <c r="RFO4" s="466"/>
      <c r="RFP4" s="466"/>
      <c r="RFQ4" s="466"/>
      <c r="RFR4" s="466"/>
      <c r="RFS4" s="466"/>
      <c r="RFT4" s="466"/>
      <c r="RFU4" s="466"/>
      <c r="RFV4" s="466"/>
      <c r="RFW4" s="466"/>
      <c r="RFX4" s="466"/>
      <c r="RFY4" s="466"/>
      <c r="RFZ4" s="466"/>
      <c r="RGA4" s="466"/>
      <c r="RGB4" s="466"/>
      <c r="RGC4" s="466"/>
      <c r="RGD4" s="466"/>
      <c r="RGE4" s="466"/>
      <c r="RGF4" s="466"/>
      <c r="RGG4" s="466"/>
      <c r="RGH4" s="466"/>
      <c r="RGI4" s="466"/>
      <c r="RGJ4" s="466"/>
      <c r="RGK4" s="466"/>
      <c r="RGL4" s="466"/>
      <c r="RGM4" s="466"/>
      <c r="RGN4" s="466"/>
      <c r="RGO4" s="466"/>
      <c r="RGP4" s="466"/>
      <c r="RGQ4" s="466"/>
      <c r="RGR4" s="466"/>
      <c r="RGS4" s="466"/>
      <c r="RGT4" s="466"/>
      <c r="RGU4" s="466"/>
      <c r="RGV4" s="466"/>
      <c r="RGW4" s="466"/>
      <c r="RGX4" s="466"/>
      <c r="RGY4" s="466"/>
      <c r="RGZ4" s="466"/>
      <c r="RHA4" s="466"/>
      <c r="RHB4" s="466"/>
      <c r="RHC4" s="466"/>
      <c r="RHD4" s="466"/>
      <c r="RHE4" s="466"/>
      <c r="RHF4" s="466"/>
      <c r="RHG4" s="466"/>
      <c r="RHH4" s="466"/>
      <c r="RHI4" s="466"/>
      <c r="RHJ4" s="466"/>
      <c r="RHK4" s="466"/>
      <c r="RHL4" s="466"/>
      <c r="RHM4" s="466"/>
      <c r="RHN4" s="466"/>
      <c r="RHO4" s="466"/>
      <c r="RHP4" s="466"/>
      <c r="RHQ4" s="466"/>
      <c r="RHR4" s="466"/>
      <c r="RHS4" s="466"/>
      <c r="RHT4" s="466"/>
      <c r="RHU4" s="466"/>
      <c r="RHV4" s="466"/>
      <c r="RHW4" s="466"/>
      <c r="RHX4" s="466"/>
      <c r="RHY4" s="466"/>
      <c r="RHZ4" s="466"/>
      <c r="RIA4" s="466"/>
      <c r="RIB4" s="466"/>
      <c r="RIC4" s="466"/>
      <c r="RID4" s="466"/>
      <c r="RIE4" s="466"/>
      <c r="RIF4" s="466"/>
      <c r="RIG4" s="466"/>
      <c r="RIH4" s="466"/>
      <c r="RII4" s="466"/>
      <c r="RIJ4" s="466"/>
      <c r="RIK4" s="466"/>
      <c r="RIL4" s="466"/>
      <c r="RIM4" s="466"/>
      <c r="RIN4" s="466"/>
      <c r="RIO4" s="466"/>
      <c r="RIP4" s="466"/>
      <c r="RIQ4" s="466"/>
      <c r="RIR4" s="466"/>
      <c r="RIS4" s="466"/>
      <c r="RIT4" s="466"/>
      <c r="RIU4" s="466"/>
      <c r="RIV4" s="466"/>
      <c r="RIW4" s="466"/>
      <c r="RIX4" s="466"/>
      <c r="RIY4" s="466"/>
      <c r="RIZ4" s="466"/>
      <c r="RJA4" s="466"/>
      <c r="RJB4" s="466"/>
      <c r="RJC4" s="466"/>
      <c r="RJD4" s="466"/>
      <c r="RJE4" s="466"/>
      <c r="RJF4" s="466"/>
      <c r="RJG4" s="466"/>
      <c r="RJH4" s="466"/>
      <c r="RJI4" s="466"/>
      <c r="RJJ4" s="466"/>
      <c r="RJK4" s="466"/>
      <c r="RJL4" s="466"/>
      <c r="RJM4" s="466"/>
      <c r="RJN4" s="466"/>
      <c r="RJO4" s="466"/>
      <c r="RJP4" s="466"/>
      <c r="RJQ4" s="466"/>
      <c r="RJR4" s="466"/>
      <c r="RJS4" s="466"/>
      <c r="RJT4" s="466"/>
      <c r="RJU4" s="466"/>
      <c r="RJV4" s="466"/>
      <c r="RJW4" s="466"/>
      <c r="RJX4" s="466"/>
      <c r="RJY4" s="466"/>
      <c r="RJZ4" s="466"/>
      <c r="RKA4" s="466"/>
      <c r="RKB4" s="466"/>
      <c r="RKC4" s="466"/>
      <c r="RKD4" s="466"/>
      <c r="RKE4" s="466"/>
      <c r="RKF4" s="466"/>
      <c r="RKG4" s="466"/>
      <c r="RKH4" s="466"/>
      <c r="RKI4" s="466"/>
      <c r="RKJ4" s="466"/>
      <c r="RKK4" s="466"/>
      <c r="RKL4" s="466"/>
      <c r="RKM4" s="466"/>
      <c r="RKN4" s="466"/>
      <c r="RKO4" s="466"/>
      <c r="RKP4" s="466"/>
      <c r="RKQ4" s="466"/>
      <c r="RKR4" s="466"/>
      <c r="RKS4" s="466"/>
      <c r="RKT4" s="466"/>
      <c r="RKU4" s="466"/>
      <c r="RKV4" s="466"/>
      <c r="RKW4" s="466"/>
      <c r="RKX4" s="466"/>
      <c r="RKY4" s="466"/>
      <c r="RKZ4" s="466"/>
      <c r="RLA4" s="466"/>
      <c r="RLB4" s="466"/>
      <c r="RLC4" s="466"/>
      <c r="RLD4" s="466"/>
      <c r="RLE4" s="466"/>
      <c r="RLF4" s="466"/>
      <c r="RLG4" s="466"/>
      <c r="RLH4" s="466"/>
      <c r="RLI4" s="466"/>
      <c r="RLJ4" s="466"/>
      <c r="RLK4" s="466"/>
      <c r="RLL4" s="466"/>
      <c r="RLM4" s="466"/>
      <c r="RLN4" s="466"/>
      <c r="RLO4" s="466"/>
      <c r="RLP4" s="466"/>
      <c r="RLQ4" s="466"/>
      <c r="RLR4" s="466"/>
      <c r="RLS4" s="466"/>
      <c r="RLT4" s="466"/>
      <c r="RLU4" s="466"/>
      <c r="RLV4" s="466"/>
      <c r="RLW4" s="466"/>
      <c r="RLX4" s="466"/>
      <c r="RLY4" s="466"/>
      <c r="RLZ4" s="466"/>
      <c r="RMA4" s="466"/>
      <c r="RMB4" s="466"/>
      <c r="RMC4" s="466"/>
      <c r="RMD4" s="466"/>
      <c r="RME4" s="466"/>
      <c r="RMF4" s="466"/>
      <c r="RMG4" s="466"/>
      <c r="RMH4" s="466"/>
      <c r="RMI4" s="466"/>
      <c r="RMJ4" s="466"/>
      <c r="RMK4" s="466"/>
      <c r="RML4" s="466"/>
      <c r="RMM4" s="466"/>
      <c r="RMN4" s="466"/>
      <c r="RMO4" s="466"/>
      <c r="RMP4" s="466"/>
      <c r="RMQ4" s="466"/>
      <c r="RMR4" s="466"/>
      <c r="RMS4" s="466"/>
      <c r="RMT4" s="466"/>
      <c r="RMU4" s="466"/>
      <c r="RMV4" s="466"/>
      <c r="RMW4" s="466"/>
      <c r="RMX4" s="466"/>
      <c r="RMY4" s="466"/>
      <c r="RMZ4" s="466"/>
      <c r="RNA4" s="466"/>
      <c r="RNB4" s="466"/>
      <c r="RNC4" s="466"/>
      <c r="RND4" s="466"/>
      <c r="RNE4" s="466"/>
      <c r="RNF4" s="466"/>
      <c r="RNG4" s="466"/>
      <c r="RNH4" s="466"/>
      <c r="RNI4" s="466"/>
      <c r="RNJ4" s="466"/>
      <c r="RNK4" s="466"/>
      <c r="RNL4" s="466"/>
      <c r="RNM4" s="466"/>
      <c r="RNN4" s="466"/>
      <c r="RNO4" s="466"/>
      <c r="RNP4" s="466"/>
      <c r="RNQ4" s="466"/>
      <c r="RNR4" s="466"/>
      <c r="RNS4" s="466"/>
      <c r="RNT4" s="466"/>
      <c r="RNU4" s="466"/>
      <c r="RNV4" s="466"/>
      <c r="RNW4" s="466"/>
      <c r="RNX4" s="466"/>
      <c r="RNY4" s="466"/>
      <c r="RNZ4" s="466"/>
      <c r="ROA4" s="466"/>
      <c r="ROB4" s="466"/>
      <c r="ROC4" s="466"/>
      <c r="ROD4" s="466"/>
      <c r="ROE4" s="466"/>
      <c r="ROF4" s="466"/>
      <c r="ROG4" s="466"/>
      <c r="ROH4" s="466"/>
      <c r="ROI4" s="466"/>
      <c r="ROJ4" s="466"/>
      <c r="ROK4" s="466"/>
      <c r="ROL4" s="466"/>
      <c r="ROM4" s="466"/>
      <c r="RON4" s="466"/>
      <c r="ROO4" s="466"/>
      <c r="ROP4" s="466"/>
      <c r="ROQ4" s="466"/>
      <c r="ROR4" s="466"/>
      <c r="ROS4" s="466"/>
      <c r="ROT4" s="466"/>
      <c r="ROU4" s="466"/>
      <c r="ROV4" s="466"/>
      <c r="ROW4" s="466"/>
      <c r="ROX4" s="466"/>
      <c r="ROY4" s="466"/>
      <c r="ROZ4" s="466"/>
      <c r="RPA4" s="466"/>
      <c r="RPB4" s="466"/>
      <c r="RPC4" s="466"/>
      <c r="RPD4" s="466"/>
      <c r="RPE4" s="466"/>
      <c r="RPF4" s="466"/>
      <c r="RPG4" s="466"/>
      <c r="RPH4" s="466"/>
      <c r="RPI4" s="466"/>
      <c r="RPJ4" s="466"/>
      <c r="RPK4" s="466"/>
      <c r="RPL4" s="466"/>
      <c r="RPM4" s="466"/>
      <c r="RPN4" s="466"/>
      <c r="RPO4" s="466"/>
      <c r="RPP4" s="466"/>
      <c r="RPQ4" s="466"/>
      <c r="RPR4" s="466"/>
      <c r="RPS4" s="466"/>
      <c r="RPT4" s="466"/>
      <c r="RPU4" s="466"/>
      <c r="RPV4" s="466"/>
      <c r="RPW4" s="466"/>
      <c r="RPX4" s="466"/>
      <c r="RPY4" s="466"/>
      <c r="RPZ4" s="466"/>
      <c r="RQA4" s="466"/>
      <c r="RQB4" s="466"/>
      <c r="RQC4" s="466"/>
      <c r="RQD4" s="466"/>
      <c r="RQE4" s="466"/>
      <c r="RQF4" s="466"/>
      <c r="RQG4" s="466"/>
      <c r="RQH4" s="466"/>
      <c r="RQI4" s="466"/>
      <c r="RQJ4" s="466"/>
      <c r="RQK4" s="466"/>
      <c r="RQL4" s="466"/>
      <c r="RQM4" s="466"/>
      <c r="RQN4" s="466"/>
      <c r="RQO4" s="466"/>
      <c r="RQP4" s="466"/>
      <c r="RQQ4" s="466"/>
      <c r="RQR4" s="466"/>
      <c r="RQS4" s="466"/>
      <c r="RQT4" s="466"/>
      <c r="RQU4" s="466"/>
      <c r="RQV4" s="466"/>
      <c r="RQW4" s="466"/>
      <c r="RQX4" s="466"/>
      <c r="RQY4" s="466"/>
      <c r="RQZ4" s="466"/>
      <c r="RRA4" s="466"/>
      <c r="RRB4" s="466"/>
      <c r="RRC4" s="466"/>
      <c r="RRD4" s="466"/>
      <c r="RRE4" s="466"/>
      <c r="RRF4" s="466"/>
      <c r="RRG4" s="466"/>
      <c r="RRH4" s="466"/>
      <c r="RRI4" s="466"/>
      <c r="RRJ4" s="466"/>
      <c r="RRK4" s="466"/>
      <c r="RRL4" s="466"/>
      <c r="RRM4" s="466"/>
      <c r="RRN4" s="466"/>
      <c r="RRO4" s="466"/>
      <c r="RRP4" s="466"/>
      <c r="RRQ4" s="466"/>
      <c r="RRR4" s="466"/>
      <c r="RRS4" s="466"/>
      <c r="RRT4" s="466"/>
      <c r="RRU4" s="466"/>
      <c r="RRV4" s="466"/>
      <c r="RRW4" s="466"/>
      <c r="RRX4" s="466"/>
      <c r="RRY4" s="466"/>
      <c r="RRZ4" s="466"/>
      <c r="RSA4" s="466"/>
      <c r="RSB4" s="466"/>
      <c r="RSC4" s="466"/>
      <c r="RSD4" s="466"/>
      <c r="RSE4" s="466"/>
      <c r="RSF4" s="466"/>
      <c r="RSG4" s="466"/>
      <c r="RSH4" s="466"/>
      <c r="RSI4" s="466"/>
      <c r="RSJ4" s="466"/>
      <c r="RSK4" s="466"/>
      <c r="RSL4" s="466"/>
      <c r="RSM4" s="466"/>
      <c r="RSN4" s="466"/>
      <c r="RSO4" s="466"/>
      <c r="RSP4" s="466"/>
      <c r="RSQ4" s="466"/>
      <c r="RSR4" s="466"/>
      <c r="RSS4" s="466"/>
      <c r="RST4" s="466"/>
      <c r="RSU4" s="466"/>
      <c r="RSV4" s="466"/>
      <c r="RSW4" s="466"/>
      <c r="RSX4" s="466"/>
      <c r="RSY4" s="466"/>
      <c r="RSZ4" s="466"/>
      <c r="RTA4" s="466"/>
      <c r="RTB4" s="466"/>
      <c r="RTC4" s="466"/>
      <c r="RTD4" s="466"/>
      <c r="RTE4" s="466"/>
      <c r="RTF4" s="466"/>
      <c r="RTG4" s="466"/>
      <c r="RTH4" s="466"/>
      <c r="RTI4" s="466"/>
      <c r="RTJ4" s="466"/>
      <c r="RTK4" s="466"/>
      <c r="RTL4" s="466"/>
      <c r="RTM4" s="466"/>
      <c r="RTN4" s="466"/>
      <c r="RTO4" s="466"/>
      <c r="RTP4" s="466"/>
      <c r="RTQ4" s="466"/>
      <c r="RTR4" s="466"/>
      <c r="RTS4" s="466"/>
      <c r="RTT4" s="466"/>
      <c r="RTU4" s="466"/>
      <c r="RTV4" s="466"/>
      <c r="RTW4" s="466"/>
      <c r="RTX4" s="466"/>
      <c r="RTY4" s="466"/>
      <c r="RTZ4" s="466"/>
      <c r="RUA4" s="466"/>
      <c r="RUB4" s="466"/>
      <c r="RUC4" s="466"/>
      <c r="RUD4" s="466"/>
      <c r="RUE4" s="466"/>
      <c r="RUF4" s="466"/>
      <c r="RUG4" s="466"/>
      <c r="RUH4" s="466"/>
      <c r="RUI4" s="466"/>
      <c r="RUJ4" s="466"/>
      <c r="RUK4" s="466"/>
      <c r="RUL4" s="466"/>
      <c r="RUM4" s="466"/>
      <c r="RUN4" s="466"/>
      <c r="RUO4" s="466"/>
      <c r="RUP4" s="466"/>
      <c r="RUQ4" s="466"/>
      <c r="RUR4" s="466"/>
      <c r="RUS4" s="466"/>
      <c r="RUT4" s="466"/>
      <c r="RUU4" s="466"/>
      <c r="RUV4" s="466"/>
      <c r="RUW4" s="466"/>
      <c r="RUX4" s="466"/>
      <c r="RUY4" s="466"/>
      <c r="RUZ4" s="466"/>
      <c r="RVA4" s="466"/>
      <c r="RVB4" s="466"/>
      <c r="RVC4" s="466"/>
      <c r="RVD4" s="466"/>
      <c r="RVE4" s="466"/>
      <c r="RVF4" s="466"/>
      <c r="RVG4" s="466"/>
      <c r="RVH4" s="466"/>
      <c r="RVI4" s="466"/>
      <c r="RVJ4" s="466"/>
      <c r="RVK4" s="466"/>
      <c r="RVL4" s="466"/>
      <c r="RVM4" s="466"/>
      <c r="RVN4" s="466"/>
      <c r="RVO4" s="466"/>
      <c r="RVP4" s="466"/>
      <c r="RVQ4" s="466"/>
      <c r="RVR4" s="466"/>
      <c r="RVS4" s="466"/>
      <c r="RVT4" s="466"/>
      <c r="RVU4" s="466"/>
      <c r="RVV4" s="466"/>
      <c r="RVW4" s="466"/>
      <c r="RVX4" s="466"/>
      <c r="RVY4" s="466"/>
      <c r="RVZ4" s="466"/>
      <c r="RWA4" s="466"/>
      <c r="RWB4" s="466"/>
      <c r="RWC4" s="466"/>
      <c r="RWD4" s="466"/>
      <c r="RWE4" s="466"/>
      <c r="RWF4" s="466"/>
      <c r="RWG4" s="466"/>
      <c r="RWH4" s="466"/>
      <c r="RWI4" s="466"/>
      <c r="RWJ4" s="466"/>
      <c r="RWK4" s="466"/>
      <c r="RWL4" s="466"/>
      <c r="RWM4" s="466"/>
      <c r="RWN4" s="466"/>
      <c r="RWO4" s="466"/>
      <c r="RWP4" s="466"/>
      <c r="RWQ4" s="466"/>
      <c r="RWR4" s="466"/>
      <c r="RWS4" s="466"/>
      <c r="RWT4" s="466"/>
      <c r="RWU4" s="466"/>
      <c r="RWV4" s="466"/>
      <c r="RWW4" s="466"/>
      <c r="RWX4" s="466"/>
      <c r="RWY4" s="466"/>
      <c r="RWZ4" s="466"/>
      <c r="RXA4" s="466"/>
      <c r="RXB4" s="466"/>
      <c r="RXC4" s="466"/>
      <c r="RXD4" s="466"/>
      <c r="RXE4" s="466"/>
      <c r="RXF4" s="466"/>
      <c r="RXG4" s="466"/>
      <c r="RXH4" s="466"/>
      <c r="RXI4" s="466"/>
      <c r="RXJ4" s="466"/>
      <c r="RXK4" s="466"/>
      <c r="RXL4" s="466"/>
      <c r="RXM4" s="466"/>
      <c r="RXN4" s="466"/>
      <c r="RXO4" s="466"/>
      <c r="RXP4" s="466"/>
      <c r="RXQ4" s="466"/>
      <c r="RXR4" s="466"/>
      <c r="RXS4" s="466"/>
      <c r="RXT4" s="466"/>
      <c r="RXU4" s="466"/>
      <c r="RXV4" s="466"/>
      <c r="RXW4" s="466"/>
      <c r="RXX4" s="466"/>
      <c r="RXY4" s="466"/>
      <c r="RXZ4" s="466"/>
      <c r="RYA4" s="466"/>
      <c r="RYB4" s="466"/>
      <c r="RYC4" s="466"/>
      <c r="RYD4" s="466"/>
      <c r="RYE4" s="466"/>
      <c r="RYF4" s="466"/>
      <c r="RYG4" s="466"/>
      <c r="RYH4" s="466"/>
      <c r="RYI4" s="466"/>
      <c r="RYJ4" s="466"/>
      <c r="RYK4" s="466"/>
      <c r="RYL4" s="466"/>
      <c r="RYM4" s="466"/>
      <c r="RYN4" s="466"/>
      <c r="RYO4" s="466"/>
      <c r="RYP4" s="466"/>
      <c r="RYQ4" s="466"/>
      <c r="RYR4" s="466"/>
      <c r="RYS4" s="466"/>
      <c r="RYT4" s="466"/>
      <c r="RYU4" s="466"/>
      <c r="RYV4" s="466"/>
      <c r="RYW4" s="466"/>
      <c r="RYX4" s="466"/>
      <c r="RYY4" s="466"/>
      <c r="RYZ4" s="466"/>
      <c r="RZA4" s="466"/>
      <c r="RZB4" s="466"/>
      <c r="RZC4" s="466"/>
      <c r="RZD4" s="466"/>
      <c r="RZE4" s="466"/>
      <c r="RZF4" s="466"/>
      <c r="RZG4" s="466"/>
      <c r="RZH4" s="466"/>
      <c r="RZI4" s="466"/>
      <c r="RZJ4" s="466"/>
      <c r="RZK4" s="466"/>
      <c r="RZL4" s="466"/>
      <c r="RZM4" s="466"/>
      <c r="RZN4" s="466"/>
      <c r="RZO4" s="466"/>
      <c r="RZP4" s="466"/>
      <c r="RZQ4" s="466"/>
      <c r="RZR4" s="466"/>
      <c r="RZS4" s="466"/>
      <c r="RZT4" s="466"/>
      <c r="RZU4" s="466"/>
      <c r="RZV4" s="466"/>
      <c r="RZW4" s="466"/>
      <c r="RZX4" s="466"/>
      <c r="RZY4" s="466"/>
      <c r="RZZ4" s="466"/>
      <c r="SAA4" s="466"/>
      <c r="SAB4" s="466"/>
      <c r="SAC4" s="466"/>
      <c r="SAD4" s="466"/>
      <c r="SAE4" s="466"/>
      <c r="SAF4" s="466"/>
      <c r="SAG4" s="466"/>
      <c r="SAH4" s="466"/>
      <c r="SAI4" s="466"/>
      <c r="SAJ4" s="466"/>
      <c r="SAK4" s="466"/>
      <c r="SAL4" s="466"/>
      <c r="SAM4" s="466"/>
      <c r="SAN4" s="466"/>
      <c r="SAO4" s="466"/>
      <c r="SAP4" s="466"/>
      <c r="SAQ4" s="466"/>
      <c r="SAR4" s="466"/>
      <c r="SAS4" s="466"/>
      <c r="SAT4" s="466"/>
      <c r="SAU4" s="466"/>
      <c r="SAV4" s="466"/>
      <c r="SAW4" s="466"/>
      <c r="SAX4" s="466"/>
      <c r="SAY4" s="466"/>
      <c r="SAZ4" s="466"/>
      <c r="SBA4" s="466"/>
      <c r="SBB4" s="466"/>
      <c r="SBC4" s="466"/>
      <c r="SBD4" s="466"/>
      <c r="SBE4" s="466"/>
      <c r="SBF4" s="466"/>
      <c r="SBG4" s="466"/>
      <c r="SBH4" s="466"/>
      <c r="SBI4" s="466"/>
      <c r="SBJ4" s="466"/>
      <c r="SBK4" s="466"/>
      <c r="SBL4" s="466"/>
      <c r="SBM4" s="466"/>
      <c r="SBN4" s="466"/>
      <c r="SBO4" s="466"/>
      <c r="SBP4" s="466"/>
      <c r="SBQ4" s="466"/>
      <c r="SBR4" s="466"/>
      <c r="SBS4" s="466"/>
      <c r="SBT4" s="466"/>
      <c r="SBU4" s="466"/>
      <c r="SBV4" s="466"/>
      <c r="SBW4" s="466"/>
      <c r="SBX4" s="466"/>
      <c r="SBY4" s="466"/>
      <c r="SBZ4" s="466"/>
      <c r="SCA4" s="466"/>
      <c r="SCB4" s="466"/>
      <c r="SCC4" s="466"/>
      <c r="SCD4" s="466"/>
      <c r="SCE4" s="466"/>
      <c r="SCF4" s="466"/>
      <c r="SCG4" s="466"/>
      <c r="SCH4" s="466"/>
      <c r="SCI4" s="466"/>
      <c r="SCJ4" s="466"/>
      <c r="SCK4" s="466"/>
      <c r="SCL4" s="466"/>
      <c r="SCM4" s="466"/>
      <c r="SCN4" s="466"/>
      <c r="SCO4" s="466"/>
      <c r="SCP4" s="466"/>
      <c r="SCQ4" s="466"/>
      <c r="SCR4" s="466"/>
      <c r="SCS4" s="466"/>
      <c r="SCT4" s="466"/>
      <c r="SCU4" s="466"/>
      <c r="SCV4" s="466"/>
      <c r="SCW4" s="466"/>
      <c r="SCX4" s="466"/>
      <c r="SCY4" s="466"/>
      <c r="SCZ4" s="466"/>
      <c r="SDA4" s="466"/>
      <c r="SDB4" s="466"/>
      <c r="SDC4" s="466"/>
      <c r="SDD4" s="466"/>
      <c r="SDE4" s="466"/>
      <c r="SDF4" s="466"/>
      <c r="SDG4" s="466"/>
      <c r="SDH4" s="466"/>
      <c r="SDI4" s="466"/>
      <c r="SDJ4" s="466"/>
      <c r="SDK4" s="466"/>
      <c r="SDL4" s="466"/>
      <c r="SDM4" s="466"/>
      <c r="SDN4" s="466"/>
      <c r="SDO4" s="466"/>
      <c r="SDP4" s="466"/>
      <c r="SDQ4" s="466"/>
      <c r="SDR4" s="466"/>
      <c r="SDS4" s="466"/>
      <c r="SDT4" s="466"/>
      <c r="SDU4" s="466"/>
      <c r="SDV4" s="466"/>
      <c r="SDW4" s="466"/>
      <c r="SDX4" s="466"/>
      <c r="SDY4" s="466"/>
      <c r="SDZ4" s="466"/>
      <c r="SEA4" s="466"/>
      <c r="SEB4" s="466"/>
      <c r="SEC4" s="466"/>
      <c r="SED4" s="466"/>
      <c r="SEE4" s="466"/>
      <c r="SEF4" s="466"/>
      <c r="SEG4" s="466"/>
      <c r="SEH4" s="466"/>
      <c r="SEI4" s="466"/>
      <c r="SEJ4" s="466"/>
      <c r="SEK4" s="466"/>
      <c r="SEL4" s="466"/>
      <c r="SEM4" s="466"/>
      <c r="SEN4" s="466"/>
      <c r="SEO4" s="466"/>
      <c r="SEP4" s="466"/>
      <c r="SEQ4" s="466"/>
      <c r="SER4" s="466"/>
      <c r="SES4" s="466"/>
      <c r="SET4" s="466"/>
      <c r="SEU4" s="466"/>
      <c r="SEV4" s="466"/>
      <c r="SEW4" s="466"/>
      <c r="SEX4" s="466"/>
      <c r="SEY4" s="466"/>
      <c r="SEZ4" s="466"/>
      <c r="SFA4" s="466"/>
      <c r="SFB4" s="466"/>
      <c r="SFC4" s="466"/>
      <c r="SFD4" s="466"/>
      <c r="SFE4" s="466"/>
      <c r="SFF4" s="466"/>
      <c r="SFG4" s="466"/>
      <c r="SFH4" s="466"/>
      <c r="SFI4" s="466"/>
      <c r="SFJ4" s="466"/>
      <c r="SFK4" s="466"/>
      <c r="SFL4" s="466"/>
      <c r="SFM4" s="466"/>
      <c r="SFN4" s="466"/>
      <c r="SFO4" s="466"/>
      <c r="SFP4" s="466"/>
      <c r="SFQ4" s="466"/>
      <c r="SFR4" s="466"/>
      <c r="SFS4" s="466"/>
      <c r="SFT4" s="466"/>
      <c r="SFU4" s="466"/>
      <c r="SFV4" s="466"/>
      <c r="SFW4" s="466"/>
      <c r="SFX4" s="466"/>
      <c r="SFY4" s="466"/>
      <c r="SFZ4" s="466"/>
      <c r="SGA4" s="466"/>
      <c r="SGB4" s="466"/>
      <c r="SGC4" s="466"/>
      <c r="SGD4" s="466"/>
      <c r="SGE4" s="466"/>
      <c r="SGF4" s="466"/>
      <c r="SGG4" s="466"/>
      <c r="SGH4" s="466"/>
      <c r="SGI4" s="466"/>
      <c r="SGJ4" s="466"/>
      <c r="SGK4" s="466"/>
      <c r="SGL4" s="466"/>
      <c r="SGM4" s="466"/>
      <c r="SGN4" s="466"/>
      <c r="SGO4" s="466"/>
      <c r="SGP4" s="466"/>
      <c r="SGQ4" s="466"/>
      <c r="SGR4" s="466"/>
      <c r="SGS4" s="466"/>
      <c r="SGT4" s="466"/>
      <c r="SGU4" s="466"/>
      <c r="SGV4" s="466"/>
      <c r="SGW4" s="466"/>
      <c r="SGX4" s="466"/>
      <c r="SGY4" s="466"/>
      <c r="SGZ4" s="466"/>
      <c r="SHA4" s="466"/>
      <c r="SHB4" s="466"/>
      <c r="SHC4" s="466"/>
      <c r="SHD4" s="466"/>
      <c r="SHE4" s="466"/>
      <c r="SHF4" s="466"/>
      <c r="SHG4" s="466"/>
      <c r="SHH4" s="466"/>
      <c r="SHI4" s="466"/>
      <c r="SHJ4" s="466"/>
      <c r="SHK4" s="466"/>
      <c r="SHL4" s="466"/>
      <c r="SHM4" s="466"/>
      <c r="SHN4" s="466"/>
      <c r="SHO4" s="466"/>
      <c r="SHP4" s="466"/>
      <c r="SHQ4" s="466"/>
      <c r="SHR4" s="466"/>
      <c r="SHS4" s="466"/>
      <c r="SHT4" s="466"/>
      <c r="SHU4" s="466"/>
      <c r="SHV4" s="466"/>
      <c r="SHW4" s="466"/>
      <c r="SHX4" s="466"/>
      <c r="SHY4" s="466"/>
      <c r="SHZ4" s="466"/>
      <c r="SIA4" s="466"/>
      <c r="SIB4" s="466"/>
      <c r="SIC4" s="466"/>
      <c r="SID4" s="466"/>
      <c r="SIE4" s="466"/>
      <c r="SIF4" s="466"/>
      <c r="SIG4" s="466"/>
      <c r="SIH4" s="466"/>
      <c r="SII4" s="466"/>
      <c r="SIJ4" s="466"/>
      <c r="SIK4" s="466"/>
      <c r="SIL4" s="466"/>
      <c r="SIM4" s="466"/>
      <c r="SIN4" s="466"/>
      <c r="SIO4" s="466"/>
      <c r="SIP4" s="466"/>
      <c r="SIQ4" s="466"/>
      <c r="SIR4" s="466"/>
      <c r="SIS4" s="466"/>
      <c r="SIT4" s="466"/>
      <c r="SIU4" s="466"/>
      <c r="SIV4" s="466"/>
      <c r="SIW4" s="466"/>
      <c r="SIX4" s="466"/>
      <c r="SIY4" s="466"/>
      <c r="SIZ4" s="466"/>
      <c r="SJA4" s="466"/>
      <c r="SJB4" s="466"/>
      <c r="SJC4" s="466"/>
      <c r="SJD4" s="466"/>
      <c r="SJE4" s="466"/>
      <c r="SJF4" s="466"/>
      <c r="SJG4" s="466"/>
      <c r="SJH4" s="466"/>
      <c r="SJI4" s="466"/>
      <c r="SJJ4" s="466"/>
      <c r="SJK4" s="466"/>
      <c r="SJL4" s="466"/>
      <c r="SJM4" s="466"/>
      <c r="SJN4" s="466"/>
      <c r="SJO4" s="466"/>
      <c r="SJP4" s="466"/>
      <c r="SJQ4" s="466"/>
      <c r="SJR4" s="466"/>
      <c r="SJS4" s="466"/>
      <c r="SJT4" s="466"/>
      <c r="SJU4" s="466"/>
      <c r="SJV4" s="466"/>
      <c r="SJW4" s="466"/>
      <c r="SJX4" s="466"/>
      <c r="SJY4" s="466"/>
      <c r="SJZ4" s="466"/>
      <c r="SKA4" s="466"/>
      <c r="SKB4" s="466"/>
      <c r="SKC4" s="466"/>
      <c r="SKD4" s="466"/>
      <c r="SKE4" s="466"/>
      <c r="SKF4" s="466"/>
      <c r="SKG4" s="466"/>
      <c r="SKH4" s="466"/>
      <c r="SKI4" s="466"/>
      <c r="SKJ4" s="466"/>
      <c r="SKK4" s="466"/>
      <c r="SKL4" s="466"/>
      <c r="SKM4" s="466"/>
      <c r="SKN4" s="466"/>
      <c r="SKO4" s="466"/>
      <c r="SKP4" s="466"/>
      <c r="SKQ4" s="466"/>
      <c r="SKR4" s="466"/>
      <c r="SKS4" s="466"/>
      <c r="SKT4" s="466"/>
      <c r="SKU4" s="466"/>
      <c r="SKV4" s="466"/>
      <c r="SKW4" s="466"/>
      <c r="SKX4" s="466"/>
      <c r="SKY4" s="466"/>
      <c r="SKZ4" s="466"/>
      <c r="SLA4" s="466"/>
      <c r="SLB4" s="466"/>
      <c r="SLC4" s="466"/>
      <c r="SLD4" s="466"/>
      <c r="SLE4" s="466"/>
      <c r="SLF4" s="466"/>
      <c r="SLG4" s="466"/>
      <c r="SLH4" s="466"/>
      <c r="SLI4" s="466"/>
      <c r="SLJ4" s="466"/>
      <c r="SLK4" s="466"/>
      <c r="SLL4" s="466"/>
      <c r="SLM4" s="466"/>
      <c r="SLN4" s="466"/>
      <c r="SLO4" s="466"/>
      <c r="SLP4" s="466"/>
      <c r="SLQ4" s="466"/>
      <c r="SLR4" s="466"/>
      <c r="SLS4" s="466"/>
      <c r="SLT4" s="466"/>
      <c r="SLU4" s="466"/>
      <c r="SLV4" s="466"/>
      <c r="SLW4" s="466"/>
      <c r="SLX4" s="466"/>
      <c r="SLY4" s="466"/>
      <c r="SLZ4" s="466"/>
      <c r="SMA4" s="466"/>
      <c r="SMB4" s="466"/>
      <c r="SMC4" s="466"/>
      <c r="SMD4" s="466"/>
      <c r="SME4" s="466"/>
      <c r="SMF4" s="466"/>
      <c r="SMG4" s="466"/>
      <c r="SMH4" s="466"/>
      <c r="SMI4" s="466"/>
      <c r="SMJ4" s="466"/>
      <c r="SMK4" s="466"/>
      <c r="SML4" s="466"/>
      <c r="SMM4" s="466"/>
      <c r="SMN4" s="466"/>
      <c r="SMO4" s="466"/>
      <c r="SMP4" s="466"/>
      <c r="SMQ4" s="466"/>
      <c r="SMR4" s="466"/>
      <c r="SMS4" s="466"/>
      <c r="SMT4" s="466"/>
      <c r="SMU4" s="466"/>
      <c r="SMV4" s="466"/>
      <c r="SMW4" s="466"/>
      <c r="SMX4" s="466"/>
      <c r="SMY4" s="466"/>
      <c r="SMZ4" s="466"/>
      <c r="SNA4" s="466"/>
      <c r="SNB4" s="466"/>
      <c r="SNC4" s="466"/>
      <c r="SND4" s="466"/>
      <c r="SNE4" s="466"/>
      <c r="SNF4" s="466"/>
      <c r="SNG4" s="466"/>
      <c r="SNH4" s="466"/>
      <c r="SNI4" s="466"/>
      <c r="SNJ4" s="466"/>
      <c r="SNK4" s="466"/>
      <c r="SNL4" s="466"/>
      <c r="SNM4" s="466"/>
      <c r="SNN4" s="466"/>
      <c r="SNO4" s="466"/>
      <c r="SNP4" s="466"/>
      <c r="SNQ4" s="466"/>
      <c r="SNR4" s="466"/>
      <c r="SNS4" s="466"/>
      <c r="SNT4" s="466"/>
      <c r="SNU4" s="466"/>
      <c r="SNV4" s="466"/>
      <c r="SNW4" s="466"/>
      <c r="SNX4" s="466"/>
      <c r="SNY4" s="466"/>
      <c r="SNZ4" s="466"/>
      <c r="SOA4" s="466"/>
      <c r="SOB4" s="466"/>
      <c r="SOC4" s="466"/>
      <c r="SOD4" s="466"/>
      <c r="SOE4" s="466"/>
      <c r="SOF4" s="466"/>
      <c r="SOG4" s="466"/>
      <c r="SOH4" s="466"/>
      <c r="SOI4" s="466"/>
      <c r="SOJ4" s="466"/>
      <c r="SOK4" s="466"/>
      <c r="SOL4" s="466"/>
      <c r="SOM4" s="466"/>
      <c r="SON4" s="466"/>
      <c r="SOO4" s="466"/>
      <c r="SOP4" s="466"/>
      <c r="SOQ4" s="466"/>
      <c r="SOR4" s="466"/>
      <c r="SOS4" s="466"/>
      <c r="SOT4" s="466"/>
      <c r="SOU4" s="466"/>
      <c r="SOV4" s="466"/>
      <c r="SOW4" s="466"/>
      <c r="SOX4" s="466"/>
      <c r="SOY4" s="466"/>
      <c r="SOZ4" s="466"/>
      <c r="SPA4" s="466"/>
      <c r="SPB4" s="466"/>
      <c r="SPC4" s="466"/>
      <c r="SPD4" s="466"/>
      <c r="SPE4" s="466"/>
      <c r="SPF4" s="466"/>
      <c r="SPG4" s="466"/>
      <c r="SPH4" s="466"/>
      <c r="SPI4" s="466"/>
      <c r="SPJ4" s="466"/>
      <c r="SPK4" s="466"/>
      <c r="SPL4" s="466"/>
      <c r="SPM4" s="466"/>
      <c r="SPN4" s="466"/>
      <c r="SPO4" s="466"/>
      <c r="SPP4" s="466"/>
      <c r="SPQ4" s="466"/>
      <c r="SPR4" s="466"/>
      <c r="SPS4" s="466"/>
      <c r="SPT4" s="466"/>
      <c r="SPU4" s="466"/>
      <c r="SPV4" s="466"/>
      <c r="SPW4" s="466"/>
      <c r="SPX4" s="466"/>
      <c r="SPY4" s="466"/>
      <c r="SPZ4" s="466"/>
      <c r="SQA4" s="466"/>
      <c r="SQB4" s="466"/>
      <c r="SQC4" s="466"/>
      <c r="SQD4" s="466"/>
      <c r="SQE4" s="466"/>
      <c r="SQF4" s="466"/>
      <c r="SQG4" s="466"/>
      <c r="SQH4" s="466"/>
      <c r="SQI4" s="466"/>
      <c r="SQJ4" s="466"/>
      <c r="SQK4" s="466"/>
      <c r="SQL4" s="466"/>
      <c r="SQM4" s="466"/>
      <c r="SQN4" s="466"/>
      <c r="SQO4" s="466"/>
      <c r="SQP4" s="466"/>
      <c r="SQQ4" s="466"/>
      <c r="SQR4" s="466"/>
      <c r="SQS4" s="466"/>
      <c r="SQT4" s="466"/>
      <c r="SQU4" s="466"/>
      <c r="SQV4" s="466"/>
      <c r="SQW4" s="466"/>
      <c r="SQX4" s="466"/>
      <c r="SQY4" s="466"/>
      <c r="SQZ4" s="466"/>
      <c r="SRA4" s="466"/>
      <c r="SRB4" s="466"/>
      <c r="SRC4" s="466"/>
      <c r="SRD4" s="466"/>
      <c r="SRE4" s="466"/>
      <c r="SRF4" s="466"/>
      <c r="SRG4" s="466"/>
      <c r="SRH4" s="466"/>
      <c r="SRI4" s="466"/>
      <c r="SRJ4" s="466"/>
      <c r="SRK4" s="466"/>
      <c r="SRL4" s="466"/>
      <c r="SRM4" s="466"/>
      <c r="SRN4" s="466"/>
      <c r="SRO4" s="466"/>
      <c r="SRP4" s="466"/>
      <c r="SRQ4" s="466"/>
      <c r="SRR4" s="466"/>
      <c r="SRS4" s="466"/>
      <c r="SRT4" s="466"/>
      <c r="SRU4" s="466"/>
      <c r="SRV4" s="466"/>
      <c r="SRW4" s="466"/>
      <c r="SRX4" s="466"/>
      <c r="SRY4" s="466"/>
      <c r="SRZ4" s="466"/>
      <c r="SSA4" s="466"/>
      <c r="SSB4" s="466"/>
      <c r="SSC4" s="466"/>
      <c r="SSD4" s="466"/>
      <c r="SSE4" s="466"/>
      <c r="SSF4" s="466"/>
      <c r="SSG4" s="466"/>
      <c r="SSH4" s="466"/>
      <c r="SSI4" s="466"/>
      <c r="SSJ4" s="466"/>
      <c r="SSK4" s="466"/>
      <c r="SSL4" s="466"/>
      <c r="SSM4" s="466"/>
      <c r="SSN4" s="466"/>
      <c r="SSO4" s="466"/>
      <c r="SSP4" s="466"/>
      <c r="SSQ4" s="466"/>
      <c r="SSR4" s="466"/>
      <c r="SSS4" s="466"/>
      <c r="SST4" s="466"/>
      <c r="SSU4" s="466"/>
      <c r="SSV4" s="466"/>
      <c r="SSW4" s="466"/>
      <c r="SSX4" s="466"/>
      <c r="SSY4" s="466"/>
      <c r="SSZ4" s="466"/>
      <c r="STA4" s="466"/>
      <c r="STB4" s="466"/>
      <c r="STC4" s="466"/>
      <c r="STD4" s="466"/>
      <c r="STE4" s="466"/>
      <c r="STF4" s="466"/>
      <c r="STG4" s="466"/>
      <c r="STH4" s="466"/>
      <c r="STI4" s="466"/>
      <c r="STJ4" s="466"/>
      <c r="STK4" s="466"/>
      <c r="STL4" s="466"/>
      <c r="STM4" s="466"/>
      <c r="STN4" s="466"/>
      <c r="STO4" s="466"/>
      <c r="STP4" s="466"/>
      <c r="STQ4" s="466"/>
      <c r="STR4" s="466"/>
      <c r="STS4" s="466"/>
      <c r="STT4" s="466"/>
      <c r="STU4" s="466"/>
      <c r="STV4" s="466"/>
      <c r="STW4" s="466"/>
      <c r="STX4" s="466"/>
      <c r="STY4" s="466"/>
      <c r="STZ4" s="466"/>
      <c r="SUA4" s="466"/>
      <c r="SUB4" s="466"/>
      <c r="SUC4" s="466"/>
      <c r="SUD4" s="466"/>
      <c r="SUE4" s="466"/>
      <c r="SUF4" s="466"/>
      <c r="SUG4" s="466"/>
      <c r="SUH4" s="466"/>
      <c r="SUI4" s="466"/>
      <c r="SUJ4" s="466"/>
      <c r="SUK4" s="466"/>
      <c r="SUL4" s="466"/>
      <c r="SUM4" s="466"/>
      <c r="SUN4" s="466"/>
      <c r="SUO4" s="466"/>
      <c r="SUP4" s="466"/>
      <c r="SUQ4" s="466"/>
      <c r="SUR4" s="466"/>
      <c r="SUS4" s="466"/>
      <c r="SUT4" s="466"/>
      <c r="SUU4" s="466"/>
      <c r="SUV4" s="466"/>
      <c r="SUW4" s="466"/>
      <c r="SUX4" s="466"/>
      <c r="SUY4" s="466"/>
      <c r="SUZ4" s="466"/>
      <c r="SVA4" s="466"/>
      <c r="SVB4" s="466"/>
      <c r="SVC4" s="466"/>
      <c r="SVD4" s="466"/>
      <c r="SVE4" s="466"/>
      <c r="SVF4" s="466"/>
      <c r="SVG4" s="466"/>
      <c r="SVH4" s="466"/>
      <c r="SVI4" s="466"/>
      <c r="SVJ4" s="466"/>
      <c r="SVK4" s="466"/>
      <c r="SVL4" s="466"/>
      <c r="SVM4" s="466"/>
      <c r="SVN4" s="466"/>
      <c r="SVO4" s="466"/>
      <c r="SVP4" s="466"/>
      <c r="SVQ4" s="466"/>
      <c r="SVR4" s="466"/>
      <c r="SVS4" s="466"/>
      <c r="SVT4" s="466"/>
      <c r="SVU4" s="466"/>
      <c r="SVV4" s="466"/>
      <c r="SVW4" s="466"/>
      <c r="SVX4" s="466"/>
      <c r="SVY4" s="466"/>
      <c r="SVZ4" s="466"/>
      <c r="SWA4" s="466"/>
      <c r="SWB4" s="466"/>
      <c r="SWC4" s="466"/>
      <c r="SWD4" s="466"/>
      <c r="SWE4" s="466"/>
      <c r="SWF4" s="466"/>
      <c r="SWG4" s="466"/>
      <c r="SWH4" s="466"/>
      <c r="SWI4" s="466"/>
      <c r="SWJ4" s="466"/>
      <c r="SWK4" s="466"/>
      <c r="SWL4" s="466"/>
      <c r="SWM4" s="466"/>
      <c r="SWN4" s="466"/>
      <c r="SWO4" s="466"/>
      <c r="SWP4" s="466"/>
      <c r="SWQ4" s="466"/>
      <c r="SWR4" s="466"/>
      <c r="SWS4" s="466"/>
      <c r="SWT4" s="466"/>
      <c r="SWU4" s="466"/>
      <c r="SWV4" s="466"/>
      <c r="SWW4" s="466"/>
      <c r="SWX4" s="466"/>
      <c r="SWY4" s="466"/>
      <c r="SWZ4" s="466"/>
      <c r="SXA4" s="466"/>
      <c r="SXB4" s="466"/>
      <c r="SXC4" s="466"/>
      <c r="SXD4" s="466"/>
      <c r="SXE4" s="466"/>
      <c r="SXF4" s="466"/>
      <c r="SXG4" s="466"/>
      <c r="SXH4" s="466"/>
      <c r="SXI4" s="466"/>
      <c r="SXJ4" s="466"/>
      <c r="SXK4" s="466"/>
      <c r="SXL4" s="466"/>
      <c r="SXM4" s="466"/>
      <c r="SXN4" s="466"/>
      <c r="SXO4" s="466"/>
      <c r="SXP4" s="466"/>
      <c r="SXQ4" s="466"/>
      <c r="SXR4" s="466"/>
      <c r="SXS4" s="466"/>
      <c r="SXT4" s="466"/>
      <c r="SXU4" s="466"/>
      <c r="SXV4" s="466"/>
      <c r="SXW4" s="466"/>
      <c r="SXX4" s="466"/>
      <c r="SXY4" s="466"/>
      <c r="SXZ4" s="466"/>
      <c r="SYA4" s="466"/>
      <c r="SYB4" s="466"/>
      <c r="SYC4" s="466"/>
      <c r="SYD4" s="466"/>
      <c r="SYE4" s="466"/>
      <c r="SYF4" s="466"/>
      <c r="SYG4" s="466"/>
      <c r="SYH4" s="466"/>
      <c r="SYI4" s="466"/>
      <c r="SYJ4" s="466"/>
      <c r="SYK4" s="466"/>
      <c r="SYL4" s="466"/>
      <c r="SYM4" s="466"/>
      <c r="SYN4" s="466"/>
      <c r="SYO4" s="466"/>
      <c r="SYP4" s="466"/>
      <c r="SYQ4" s="466"/>
      <c r="SYR4" s="466"/>
      <c r="SYS4" s="466"/>
      <c r="SYT4" s="466"/>
      <c r="SYU4" s="466"/>
      <c r="SYV4" s="466"/>
      <c r="SYW4" s="466"/>
      <c r="SYX4" s="466"/>
      <c r="SYY4" s="466"/>
      <c r="SYZ4" s="466"/>
      <c r="SZA4" s="466"/>
      <c r="SZB4" s="466"/>
      <c r="SZC4" s="466"/>
      <c r="SZD4" s="466"/>
      <c r="SZE4" s="466"/>
      <c r="SZF4" s="466"/>
      <c r="SZG4" s="466"/>
      <c r="SZH4" s="466"/>
      <c r="SZI4" s="466"/>
      <c r="SZJ4" s="466"/>
      <c r="SZK4" s="466"/>
      <c r="SZL4" s="466"/>
      <c r="SZM4" s="466"/>
      <c r="SZN4" s="466"/>
      <c r="SZO4" s="466"/>
      <c r="SZP4" s="466"/>
      <c r="SZQ4" s="466"/>
      <c r="SZR4" s="466"/>
      <c r="SZS4" s="466"/>
      <c r="SZT4" s="466"/>
      <c r="SZU4" s="466"/>
      <c r="SZV4" s="466"/>
      <c r="SZW4" s="466"/>
      <c r="SZX4" s="466"/>
      <c r="SZY4" s="466"/>
      <c r="SZZ4" s="466"/>
      <c r="TAA4" s="466"/>
      <c r="TAB4" s="466"/>
      <c r="TAC4" s="466"/>
      <c r="TAD4" s="466"/>
      <c r="TAE4" s="466"/>
      <c r="TAF4" s="466"/>
      <c r="TAG4" s="466"/>
      <c r="TAH4" s="466"/>
      <c r="TAI4" s="466"/>
      <c r="TAJ4" s="466"/>
      <c r="TAK4" s="466"/>
      <c r="TAL4" s="466"/>
      <c r="TAM4" s="466"/>
      <c r="TAN4" s="466"/>
      <c r="TAO4" s="466"/>
      <c r="TAP4" s="466"/>
      <c r="TAQ4" s="466"/>
      <c r="TAR4" s="466"/>
      <c r="TAS4" s="466"/>
      <c r="TAT4" s="466"/>
      <c r="TAU4" s="466"/>
      <c r="TAV4" s="466"/>
      <c r="TAW4" s="466"/>
      <c r="TAX4" s="466"/>
      <c r="TAY4" s="466"/>
      <c r="TAZ4" s="466"/>
      <c r="TBA4" s="466"/>
      <c r="TBB4" s="466"/>
      <c r="TBC4" s="466"/>
      <c r="TBD4" s="466"/>
      <c r="TBE4" s="466"/>
      <c r="TBF4" s="466"/>
      <c r="TBG4" s="466"/>
      <c r="TBH4" s="466"/>
      <c r="TBI4" s="466"/>
      <c r="TBJ4" s="466"/>
      <c r="TBK4" s="466"/>
      <c r="TBL4" s="466"/>
      <c r="TBM4" s="466"/>
      <c r="TBN4" s="466"/>
      <c r="TBO4" s="466"/>
      <c r="TBP4" s="466"/>
      <c r="TBQ4" s="466"/>
      <c r="TBR4" s="466"/>
      <c r="TBS4" s="466"/>
      <c r="TBT4" s="466"/>
      <c r="TBU4" s="466"/>
      <c r="TBV4" s="466"/>
      <c r="TBW4" s="466"/>
      <c r="TBX4" s="466"/>
      <c r="TBY4" s="466"/>
      <c r="TBZ4" s="466"/>
      <c r="TCA4" s="466"/>
      <c r="TCB4" s="466"/>
      <c r="TCC4" s="466"/>
      <c r="TCD4" s="466"/>
      <c r="TCE4" s="466"/>
      <c r="TCF4" s="466"/>
      <c r="TCG4" s="466"/>
      <c r="TCH4" s="466"/>
      <c r="TCI4" s="466"/>
      <c r="TCJ4" s="466"/>
      <c r="TCK4" s="466"/>
      <c r="TCL4" s="466"/>
      <c r="TCM4" s="466"/>
      <c r="TCN4" s="466"/>
      <c r="TCO4" s="466"/>
      <c r="TCP4" s="466"/>
      <c r="TCQ4" s="466"/>
      <c r="TCR4" s="466"/>
      <c r="TCS4" s="466"/>
      <c r="TCT4" s="466"/>
      <c r="TCU4" s="466"/>
      <c r="TCV4" s="466"/>
      <c r="TCW4" s="466"/>
      <c r="TCX4" s="466"/>
      <c r="TCY4" s="466"/>
      <c r="TCZ4" s="466"/>
      <c r="TDA4" s="466"/>
      <c r="TDB4" s="466"/>
      <c r="TDC4" s="466"/>
      <c r="TDD4" s="466"/>
      <c r="TDE4" s="466"/>
      <c r="TDF4" s="466"/>
      <c r="TDG4" s="466"/>
      <c r="TDH4" s="466"/>
      <c r="TDI4" s="466"/>
      <c r="TDJ4" s="466"/>
      <c r="TDK4" s="466"/>
      <c r="TDL4" s="466"/>
      <c r="TDM4" s="466"/>
      <c r="TDN4" s="466"/>
      <c r="TDO4" s="466"/>
      <c r="TDP4" s="466"/>
      <c r="TDQ4" s="466"/>
      <c r="TDR4" s="466"/>
      <c r="TDS4" s="466"/>
      <c r="TDT4" s="466"/>
      <c r="TDU4" s="466"/>
      <c r="TDV4" s="466"/>
      <c r="TDW4" s="466"/>
      <c r="TDX4" s="466"/>
      <c r="TDY4" s="466"/>
      <c r="TDZ4" s="466"/>
      <c r="TEA4" s="466"/>
      <c r="TEB4" s="466"/>
      <c r="TEC4" s="466"/>
      <c r="TED4" s="466"/>
      <c r="TEE4" s="466"/>
      <c r="TEF4" s="466"/>
      <c r="TEG4" s="466"/>
      <c r="TEH4" s="466"/>
      <c r="TEI4" s="466"/>
      <c r="TEJ4" s="466"/>
      <c r="TEK4" s="466"/>
      <c r="TEL4" s="466"/>
      <c r="TEM4" s="466"/>
      <c r="TEN4" s="466"/>
      <c r="TEO4" s="466"/>
      <c r="TEP4" s="466"/>
      <c r="TEQ4" s="466"/>
      <c r="TER4" s="466"/>
      <c r="TES4" s="466"/>
      <c r="TET4" s="466"/>
      <c r="TEU4" s="466"/>
      <c r="TEV4" s="466"/>
      <c r="TEW4" s="466"/>
      <c r="TEX4" s="466"/>
      <c r="TEY4" s="466"/>
      <c r="TEZ4" s="466"/>
      <c r="TFA4" s="466"/>
      <c r="TFB4" s="466"/>
      <c r="TFC4" s="466"/>
      <c r="TFD4" s="466"/>
      <c r="TFE4" s="466"/>
      <c r="TFF4" s="466"/>
      <c r="TFG4" s="466"/>
      <c r="TFH4" s="466"/>
      <c r="TFI4" s="466"/>
      <c r="TFJ4" s="466"/>
      <c r="TFK4" s="466"/>
      <c r="TFL4" s="466"/>
      <c r="TFM4" s="466"/>
      <c r="TFN4" s="466"/>
      <c r="TFO4" s="466"/>
      <c r="TFP4" s="466"/>
      <c r="TFQ4" s="466"/>
      <c r="TFR4" s="466"/>
      <c r="TFS4" s="466"/>
      <c r="TFT4" s="466"/>
      <c r="TFU4" s="466"/>
      <c r="TFV4" s="466"/>
      <c r="TFW4" s="466"/>
      <c r="TFX4" s="466"/>
      <c r="TFY4" s="466"/>
      <c r="TFZ4" s="466"/>
      <c r="TGA4" s="466"/>
      <c r="TGB4" s="466"/>
      <c r="TGC4" s="466"/>
      <c r="TGD4" s="466"/>
      <c r="TGE4" s="466"/>
      <c r="TGF4" s="466"/>
      <c r="TGG4" s="466"/>
      <c r="TGH4" s="466"/>
      <c r="TGI4" s="466"/>
      <c r="TGJ4" s="466"/>
      <c r="TGK4" s="466"/>
      <c r="TGL4" s="466"/>
      <c r="TGM4" s="466"/>
      <c r="TGN4" s="466"/>
      <c r="TGO4" s="466"/>
      <c r="TGP4" s="466"/>
      <c r="TGQ4" s="466"/>
      <c r="TGR4" s="466"/>
      <c r="TGS4" s="466"/>
      <c r="TGT4" s="466"/>
      <c r="TGU4" s="466"/>
      <c r="TGV4" s="466"/>
      <c r="TGW4" s="466"/>
      <c r="TGX4" s="466"/>
      <c r="TGY4" s="466"/>
      <c r="TGZ4" s="466"/>
      <c r="THA4" s="466"/>
      <c r="THB4" s="466"/>
      <c r="THC4" s="466"/>
      <c r="THD4" s="466"/>
      <c r="THE4" s="466"/>
      <c r="THF4" s="466"/>
      <c r="THG4" s="466"/>
      <c r="THH4" s="466"/>
      <c r="THI4" s="466"/>
      <c r="THJ4" s="466"/>
      <c r="THK4" s="466"/>
      <c r="THL4" s="466"/>
      <c r="THM4" s="466"/>
      <c r="THN4" s="466"/>
      <c r="THO4" s="466"/>
      <c r="THP4" s="466"/>
      <c r="THQ4" s="466"/>
      <c r="THR4" s="466"/>
      <c r="THS4" s="466"/>
      <c r="THT4" s="466"/>
      <c r="THU4" s="466"/>
      <c r="THV4" s="466"/>
      <c r="THW4" s="466"/>
      <c r="THX4" s="466"/>
      <c r="THY4" s="466"/>
      <c r="THZ4" s="466"/>
      <c r="TIA4" s="466"/>
      <c r="TIB4" s="466"/>
      <c r="TIC4" s="466"/>
      <c r="TID4" s="466"/>
      <c r="TIE4" s="466"/>
      <c r="TIF4" s="466"/>
      <c r="TIG4" s="466"/>
      <c r="TIH4" s="466"/>
      <c r="TII4" s="466"/>
      <c r="TIJ4" s="466"/>
      <c r="TIK4" s="466"/>
      <c r="TIL4" s="466"/>
      <c r="TIM4" s="466"/>
      <c r="TIN4" s="466"/>
      <c r="TIO4" s="466"/>
      <c r="TIP4" s="466"/>
      <c r="TIQ4" s="466"/>
      <c r="TIR4" s="466"/>
      <c r="TIS4" s="466"/>
      <c r="TIT4" s="466"/>
      <c r="TIU4" s="466"/>
      <c r="TIV4" s="466"/>
      <c r="TIW4" s="466"/>
      <c r="TIX4" s="466"/>
      <c r="TIY4" s="466"/>
      <c r="TIZ4" s="466"/>
      <c r="TJA4" s="466"/>
      <c r="TJB4" s="466"/>
      <c r="TJC4" s="466"/>
      <c r="TJD4" s="466"/>
      <c r="TJE4" s="466"/>
      <c r="TJF4" s="466"/>
      <c r="TJG4" s="466"/>
      <c r="TJH4" s="466"/>
      <c r="TJI4" s="466"/>
      <c r="TJJ4" s="466"/>
      <c r="TJK4" s="466"/>
      <c r="TJL4" s="466"/>
      <c r="TJM4" s="466"/>
      <c r="TJN4" s="466"/>
      <c r="TJO4" s="466"/>
      <c r="TJP4" s="466"/>
      <c r="TJQ4" s="466"/>
      <c r="TJR4" s="466"/>
      <c r="TJS4" s="466"/>
      <c r="TJT4" s="466"/>
      <c r="TJU4" s="466"/>
      <c r="TJV4" s="466"/>
      <c r="TJW4" s="466"/>
      <c r="TJX4" s="466"/>
      <c r="TJY4" s="466"/>
      <c r="TJZ4" s="466"/>
      <c r="TKA4" s="466"/>
      <c r="TKB4" s="466"/>
      <c r="TKC4" s="466"/>
      <c r="TKD4" s="466"/>
      <c r="TKE4" s="466"/>
      <c r="TKF4" s="466"/>
      <c r="TKG4" s="466"/>
      <c r="TKH4" s="466"/>
      <c r="TKI4" s="466"/>
      <c r="TKJ4" s="466"/>
      <c r="TKK4" s="466"/>
      <c r="TKL4" s="466"/>
      <c r="TKM4" s="466"/>
      <c r="TKN4" s="466"/>
      <c r="TKO4" s="466"/>
      <c r="TKP4" s="466"/>
      <c r="TKQ4" s="466"/>
      <c r="TKR4" s="466"/>
      <c r="TKS4" s="466"/>
      <c r="TKT4" s="466"/>
      <c r="TKU4" s="466"/>
      <c r="TKV4" s="466"/>
      <c r="TKW4" s="466"/>
      <c r="TKX4" s="466"/>
      <c r="TKY4" s="466"/>
      <c r="TKZ4" s="466"/>
      <c r="TLA4" s="466"/>
      <c r="TLB4" s="466"/>
      <c r="TLC4" s="466"/>
      <c r="TLD4" s="466"/>
      <c r="TLE4" s="466"/>
      <c r="TLF4" s="466"/>
      <c r="TLG4" s="466"/>
      <c r="TLH4" s="466"/>
      <c r="TLI4" s="466"/>
      <c r="TLJ4" s="466"/>
      <c r="TLK4" s="466"/>
      <c r="TLL4" s="466"/>
      <c r="TLM4" s="466"/>
      <c r="TLN4" s="466"/>
      <c r="TLO4" s="466"/>
      <c r="TLP4" s="466"/>
      <c r="TLQ4" s="466"/>
      <c r="TLR4" s="466"/>
      <c r="TLS4" s="466"/>
      <c r="TLT4" s="466"/>
      <c r="TLU4" s="466"/>
      <c r="TLV4" s="466"/>
      <c r="TLW4" s="466"/>
      <c r="TLX4" s="466"/>
      <c r="TLY4" s="466"/>
      <c r="TLZ4" s="466"/>
      <c r="TMA4" s="466"/>
      <c r="TMB4" s="466"/>
      <c r="TMC4" s="466"/>
      <c r="TMD4" s="466"/>
      <c r="TME4" s="466"/>
      <c r="TMF4" s="466"/>
      <c r="TMG4" s="466"/>
      <c r="TMH4" s="466"/>
      <c r="TMI4" s="466"/>
      <c r="TMJ4" s="466"/>
      <c r="TMK4" s="466"/>
      <c r="TML4" s="466"/>
      <c r="TMM4" s="466"/>
      <c r="TMN4" s="466"/>
      <c r="TMO4" s="466"/>
      <c r="TMP4" s="466"/>
      <c r="TMQ4" s="466"/>
      <c r="TMR4" s="466"/>
      <c r="TMS4" s="466"/>
      <c r="TMT4" s="466"/>
      <c r="TMU4" s="466"/>
      <c r="TMV4" s="466"/>
      <c r="TMW4" s="466"/>
      <c r="TMX4" s="466"/>
      <c r="TMY4" s="466"/>
      <c r="TMZ4" s="466"/>
      <c r="TNA4" s="466"/>
      <c r="TNB4" s="466"/>
      <c r="TNC4" s="466"/>
      <c r="TND4" s="466"/>
      <c r="TNE4" s="466"/>
      <c r="TNF4" s="466"/>
      <c r="TNG4" s="466"/>
      <c r="TNH4" s="466"/>
      <c r="TNI4" s="466"/>
      <c r="TNJ4" s="466"/>
      <c r="TNK4" s="466"/>
      <c r="TNL4" s="466"/>
      <c r="TNM4" s="466"/>
      <c r="TNN4" s="466"/>
      <c r="TNO4" s="466"/>
      <c r="TNP4" s="466"/>
      <c r="TNQ4" s="466"/>
      <c r="TNR4" s="466"/>
      <c r="TNS4" s="466"/>
      <c r="TNT4" s="466"/>
      <c r="TNU4" s="466"/>
      <c r="TNV4" s="466"/>
      <c r="TNW4" s="466"/>
      <c r="TNX4" s="466"/>
      <c r="TNY4" s="466"/>
      <c r="TNZ4" s="466"/>
      <c r="TOA4" s="466"/>
      <c r="TOB4" s="466"/>
      <c r="TOC4" s="466"/>
      <c r="TOD4" s="466"/>
      <c r="TOE4" s="466"/>
      <c r="TOF4" s="466"/>
      <c r="TOG4" s="466"/>
      <c r="TOH4" s="466"/>
      <c r="TOI4" s="466"/>
      <c r="TOJ4" s="466"/>
      <c r="TOK4" s="466"/>
      <c r="TOL4" s="466"/>
      <c r="TOM4" s="466"/>
      <c r="TON4" s="466"/>
      <c r="TOO4" s="466"/>
      <c r="TOP4" s="466"/>
      <c r="TOQ4" s="466"/>
      <c r="TOR4" s="466"/>
      <c r="TOS4" s="466"/>
      <c r="TOT4" s="466"/>
      <c r="TOU4" s="466"/>
      <c r="TOV4" s="466"/>
      <c r="TOW4" s="466"/>
      <c r="TOX4" s="466"/>
      <c r="TOY4" s="466"/>
      <c r="TOZ4" s="466"/>
      <c r="TPA4" s="466"/>
      <c r="TPB4" s="466"/>
      <c r="TPC4" s="466"/>
      <c r="TPD4" s="466"/>
      <c r="TPE4" s="466"/>
      <c r="TPF4" s="466"/>
      <c r="TPG4" s="466"/>
      <c r="TPH4" s="466"/>
      <c r="TPI4" s="466"/>
      <c r="TPJ4" s="466"/>
      <c r="TPK4" s="466"/>
      <c r="TPL4" s="466"/>
      <c r="TPM4" s="466"/>
      <c r="TPN4" s="466"/>
      <c r="TPO4" s="466"/>
      <c r="TPP4" s="466"/>
      <c r="TPQ4" s="466"/>
      <c r="TPR4" s="466"/>
      <c r="TPS4" s="466"/>
      <c r="TPT4" s="466"/>
      <c r="TPU4" s="466"/>
      <c r="TPV4" s="466"/>
      <c r="TPW4" s="466"/>
      <c r="TPX4" s="466"/>
      <c r="TPY4" s="466"/>
      <c r="TPZ4" s="466"/>
      <c r="TQA4" s="466"/>
      <c r="TQB4" s="466"/>
      <c r="TQC4" s="466"/>
      <c r="TQD4" s="466"/>
      <c r="TQE4" s="466"/>
      <c r="TQF4" s="466"/>
      <c r="TQG4" s="466"/>
      <c r="TQH4" s="466"/>
      <c r="TQI4" s="466"/>
      <c r="TQJ4" s="466"/>
      <c r="TQK4" s="466"/>
      <c r="TQL4" s="466"/>
      <c r="TQM4" s="466"/>
      <c r="TQN4" s="466"/>
      <c r="TQO4" s="466"/>
      <c r="TQP4" s="466"/>
      <c r="TQQ4" s="466"/>
      <c r="TQR4" s="466"/>
      <c r="TQS4" s="466"/>
      <c r="TQT4" s="466"/>
      <c r="TQU4" s="466"/>
      <c r="TQV4" s="466"/>
      <c r="TQW4" s="466"/>
      <c r="TQX4" s="466"/>
      <c r="TQY4" s="466"/>
      <c r="TQZ4" s="466"/>
      <c r="TRA4" s="466"/>
      <c r="TRB4" s="466"/>
      <c r="TRC4" s="466"/>
      <c r="TRD4" s="466"/>
      <c r="TRE4" s="466"/>
      <c r="TRF4" s="466"/>
      <c r="TRG4" s="466"/>
      <c r="TRH4" s="466"/>
      <c r="TRI4" s="466"/>
      <c r="TRJ4" s="466"/>
      <c r="TRK4" s="466"/>
      <c r="TRL4" s="466"/>
      <c r="TRM4" s="466"/>
      <c r="TRN4" s="466"/>
      <c r="TRO4" s="466"/>
      <c r="TRP4" s="466"/>
      <c r="TRQ4" s="466"/>
      <c r="TRR4" s="466"/>
      <c r="TRS4" s="466"/>
      <c r="TRT4" s="466"/>
      <c r="TRU4" s="466"/>
      <c r="TRV4" s="466"/>
      <c r="TRW4" s="466"/>
      <c r="TRX4" s="466"/>
      <c r="TRY4" s="466"/>
      <c r="TRZ4" s="466"/>
      <c r="TSA4" s="466"/>
      <c r="TSB4" s="466"/>
      <c r="TSC4" s="466"/>
      <c r="TSD4" s="466"/>
      <c r="TSE4" s="466"/>
      <c r="TSF4" s="466"/>
      <c r="TSG4" s="466"/>
      <c r="TSH4" s="466"/>
      <c r="TSI4" s="466"/>
      <c r="TSJ4" s="466"/>
      <c r="TSK4" s="466"/>
      <c r="TSL4" s="466"/>
      <c r="TSM4" s="466"/>
      <c r="TSN4" s="466"/>
      <c r="TSO4" s="466"/>
      <c r="TSP4" s="466"/>
      <c r="TSQ4" s="466"/>
      <c r="TSR4" s="466"/>
      <c r="TSS4" s="466"/>
      <c r="TST4" s="466"/>
      <c r="TSU4" s="466"/>
      <c r="TSV4" s="466"/>
      <c r="TSW4" s="466"/>
      <c r="TSX4" s="466"/>
      <c r="TSY4" s="466"/>
      <c r="TSZ4" s="466"/>
      <c r="TTA4" s="466"/>
      <c r="TTB4" s="466"/>
      <c r="TTC4" s="466"/>
      <c r="TTD4" s="466"/>
      <c r="TTE4" s="466"/>
      <c r="TTF4" s="466"/>
      <c r="TTG4" s="466"/>
      <c r="TTH4" s="466"/>
      <c r="TTI4" s="466"/>
      <c r="TTJ4" s="466"/>
      <c r="TTK4" s="466"/>
      <c r="TTL4" s="466"/>
      <c r="TTM4" s="466"/>
      <c r="TTN4" s="466"/>
      <c r="TTO4" s="466"/>
      <c r="TTP4" s="466"/>
      <c r="TTQ4" s="466"/>
      <c r="TTR4" s="466"/>
      <c r="TTS4" s="466"/>
      <c r="TTT4" s="466"/>
      <c r="TTU4" s="466"/>
      <c r="TTV4" s="466"/>
      <c r="TTW4" s="466"/>
      <c r="TTX4" s="466"/>
      <c r="TTY4" s="466"/>
      <c r="TTZ4" s="466"/>
      <c r="TUA4" s="466"/>
      <c r="TUB4" s="466"/>
      <c r="TUC4" s="466"/>
      <c r="TUD4" s="466"/>
      <c r="TUE4" s="466"/>
      <c r="TUF4" s="466"/>
      <c r="TUG4" s="466"/>
      <c r="TUH4" s="466"/>
      <c r="TUI4" s="466"/>
      <c r="TUJ4" s="466"/>
      <c r="TUK4" s="466"/>
      <c r="TUL4" s="466"/>
      <c r="TUM4" s="466"/>
      <c r="TUN4" s="466"/>
      <c r="TUO4" s="466"/>
      <c r="TUP4" s="466"/>
      <c r="TUQ4" s="466"/>
      <c r="TUR4" s="466"/>
      <c r="TUS4" s="466"/>
      <c r="TUT4" s="466"/>
      <c r="TUU4" s="466"/>
      <c r="TUV4" s="466"/>
      <c r="TUW4" s="466"/>
      <c r="TUX4" s="466"/>
      <c r="TUY4" s="466"/>
      <c r="TUZ4" s="466"/>
      <c r="TVA4" s="466"/>
      <c r="TVB4" s="466"/>
      <c r="TVC4" s="466"/>
      <c r="TVD4" s="466"/>
      <c r="TVE4" s="466"/>
      <c r="TVF4" s="466"/>
      <c r="TVG4" s="466"/>
      <c r="TVH4" s="466"/>
      <c r="TVI4" s="466"/>
      <c r="TVJ4" s="466"/>
      <c r="TVK4" s="466"/>
      <c r="TVL4" s="466"/>
      <c r="TVM4" s="466"/>
      <c r="TVN4" s="466"/>
      <c r="TVO4" s="466"/>
      <c r="TVP4" s="466"/>
      <c r="TVQ4" s="466"/>
      <c r="TVR4" s="466"/>
      <c r="TVS4" s="466"/>
      <c r="TVT4" s="466"/>
      <c r="TVU4" s="466"/>
      <c r="TVV4" s="466"/>
      <c r="TVW4" s="466"/>
      <c r="TVX4" s="466"/>
      <c r="TVY4" s="466"/>
      <c r="TVZ4" s="466"/>
      <c r="TWA4" s="466"/>
      <c r="TWB4" s="466"/>
      <c r="TWC4" s="466"/>
      <c r="TWD4" s="466"/>
      <c r="TWE4" s="466"/>
      <c r="TWF4" s="466"/>
      <c r="TWG4" s="466"/>
      <c r="TWH4" s="466"/>
      <c r="TWI4" s="466"/>
      <c r="TWJ4" s="466"/>
      <c r="TWK4" s="466"/>
      <c r="TWL4" s="466"/>
      <c r="TWM4" s="466"/>
      <c r="TWN4" s="466"/>
      <c r="TWO4" s="466"/>
      <c r="TWP4" s="466"/>
      <c r="TWQ4" s="466"/>
      <c r="TWR4" s="466"/>
      <c r="TWS4" s="466"/>
      <c r="TWT4" s="466"/>
      <c r="TWU4" s="466"/>
      <c r="TWV4" s="466"/>
      <c r="TWW4" s="466"/>
      <c r="TWX4" s="466"/>
      <c r="TWY4" s="466"/>
      <c r="TWZ4" s="466"/>
      <c r="TXA4" s="466"/>
      <c r="TXB4" s="466"/>
      <c r="TXC4" s="466"/>
      <c r="TXD4" s="466"/>
      <c r="TXE4" s="466"/>
      <c r="TXF4" s="466"/>
      <c r="TXG4" s="466"/>
      <c r="TXH4" s="466"/>
      <c r="TXI4" s="466"/>
      <c r="TXJ4" s="466"/>
      <c r="TXK4" s="466"/>
      <c r="TXL4" s="466"/>
      <c r="TXM4" s="466"/>
      <c r="TXN4" s="466"/>
      <c r="TXO4" s="466"/>
      <c r="TXP4" s="466"/>
      <c r="TXQ4" s="466"/>
      <c r="TXR4" s="466"/>
      <c r="TXS4" s="466"/>
      <c r="TXT4" s="466"/>
      <c r="TXU4" s="466"/>
      <c r="TXV4" s="466"/>
      <c r="TXW4" s="466"/>
      <c r="TXX4" s="466"/>
      <c r="TXY4" s="466"/>
      <c r="TXZ4" s="466"/>
      <c r="TYA4" s="466"/>
      <c r="TYB4" s="466"/>
      <c r="TYC4" s="466"/>
      <c r="TYD4" s="466"/>
      <c r="TYE4" s="466"/>
      <c r="TYF4" s="466"/>
      <c r="TYG4" s="466"/>
      <c r="TYH4" s="466"/>
      <c r="TYI4" s="466"/>
      <c r="TYJ4" s="466"/>
      <c r="TYK4" s="466"/>
      <c r="TYL4" s="466"/>
      <c r="TYM4" s="466"/>
      <c r="TYN4" s="466"/>
      <c r="TYO4" s="466"/>
      <c r="TYP4" s="466"/>
      <c r="TYQ4" s="466"/>
      <c r="TYR4" s="466"/>
      <c r="TYS4" s="466"/>
      <c r="TYT4" s="466"/>
      <c r="TYU4" s="466"/>
      <c r="TYV4" s="466"/>
      <c r="TYW4" s="466"/>
      <c r="TYX4" s="466"/>
      <c r="TYY4" s="466"/>
      <c r="TYZ4" s="466"/>
      <c r="TZA4" s="466"/>
      <c r="TZB4" s="466"/>
      <c r="TZC4" s="466"/>
      <c r="TZD4" s="466"/>
      <c r="TZE4" s="466"/>
      <c r="TZF4" s="466"/>
      <c r="TZG4" s="466"/>
      <c r="TZH4" s="466"/>
      <c r="TZI4" s="466"/>
      <c r="TZJ4" s="466"/>
      <c r="TZK4" s="466"/>
      <c r="TZL4" s="466"/>
      <c r="TZM4" s="466"/>
      <c r="TZN4" s="466"/>
      <c r="TZO4" s="466"/>
      <c r="TZP4" s="466"/>
      <c r="TZQ4" s="466"/>
      <c r="TZR4" s="466"/>
      <c r="TZS4" s="466"/>
      <c r="TZT4" s="466"/>
      <c r="TZU4" s="466"/>
      <c r="TZV4" s="466"/>
      <c r="TZW4" s="466"/>
      <c r="TZX4" s="466"/>
      <c r="TZY4" s="466"/>
      <c r="TZZ4" s="466"/>
      <c r="UAA4" s="466"/>
      <c r="UAB4" s="466"/>
      <c r="UAC4" s="466"/>
      <c r="UAD4" s="466"/>
      <c r="UAE4" s="466"/>
      <c r="UAF4" s="466"/>
      <c r="UAG4" s="466"/>
      <c r="UAH4" s="466"/>
      <c r="UAI4" s="466"/>
      <c r="UAJ4" s="466"/>
      <c r="UAK4" s="466"/>
      <c r="UAL4" s="466"/>
      <c r="UAM4" s="466"/>
      <c r="UAN4" s="466"/>
      <c r="UAO4" s="466"/>
      <c r="UAP4" s="466"/>
      <c r="UAQ4" s="466"/>
      <c r="UAR4" s="466"/>
      <c r="UAS4" s="466"/>
      <c r="UAT4" s="466"/>
      <c r="UAU4" s="466"/>
      <c r="UAV4" s="466"/>
      <c r="UAW4" s="466"/>
      <c r="UAX4" s="466"/>
      <c r="UAY4" s="466"/>
      <c r="UAZ4" s="466"/>
      <c r="UBA4" s="466"/>
      <c r="UBB4" s="466"/>
      <c r="UBC4" s="466"/>
      <c r="UBD4" s="466"/>
      <c r="UBE4" s="466"/>
      <c r="UBF4" s="466"/>
      <c r="UBG4" s="466"/>
      <c r="UBH4" s="466"/>
      <c r="UBI4" s="466"/>
      <c r="UBJ4" s="466"/>
      <c r="UBK4" s="466"/>
      <c r="UBL4" s="466"/>
      <c r="UBM4" s="466"/>
      <c r="UBN4" s="466"/>
      <c r="UBO4" s="466"/>
      <c r="UBP4" s="466"/>
      <c r="UBQ4" s="466"/>
      <c r="UBR4" s="466"/>
      <c r="UBS4" s="466"/>
      <c r="UBT4" s="466"/>
      <c r="UBU4" s="466"/>
      <c r="UBV4" s="466"/>
      <c r="UBW4" s="466"/>
      <c r="UBX4" s="466"/>
      <c r="UBY4" s="466"/>
      <c r="UBZ4" s="466"/>
      <c r="UCA4" s="466"/>
      <c r="UCB4" s="466"/>
      <c r="UCC4" s="466"/>
      <c r="UCD4" s="466"/>
      <c r="UCE4" s="466"/>
      <c r="UCF4" s="466"/>
      <c r="UCG4" s="466"/>
      <c r="UCH4" s="466"/>
      <c r="UCI4" s="466"/>
      <c r="UCJ4" s="466"/>
      <c r="UCK4" s="466"/>
      <c r="UCL4" s="466"/>
      <c r="UCM4" s="466"/>
      <c r="UCN4" s="466"/>
      <c r="UCO4" s="466"/>
      <c r="UCP4" s="466"/>
      <c r="UCQ4" s="466"/>
      <c r="UCR4" s="466"/>
      <c r="UCS4" s="466"/>
      <c r="UCT4" s="466"/>
      <c r="UCU4" s="466"/>
      <c r="UCV4" s="466"/>
      <c r="UCW4" s="466"/>
      <c r="UCX4" s="466"/>
      <c r="UCY4" s="466"/>
      <c r="UCZ4" s="466"/>
      <c r="UDA4" s="466"/>
      <c r="UDB4" s="466"/>
      <c r="UDC4" s="466"/>
      <c r="UDD4" s="466"/>
      <c r="UDE4" s="466"/>
      <c r="UDF4" s="466"/>
      <c r="UDG4" s="466"/>
      <c r="UDH4" s="466"/>
      <c r="UDI4" s="466"/>
      <c r="UDJ4" s="466"/>
      <c r="UDK4" s="466"/>
      <c r="UDL4" s="466"/>
      <c r="UDM4" s="466"/>
      <c r="UDN4" s="466"/>
      <c r="UDO4" s="466"/>
      <c r="UDP4" s="466"/>
      <c r="UDQ4" s="466"/>
      <c r="UDR4" s="466"/>
      <c r="UDS4" s="466"/>
      <c r="UDT4" s="466"/>
      <c r="UDU4" s="466"/>
      <c r="UDV4" s="466"/>
      <c r="UDW4" s="466"/>
      <c r="UDX4" s="466"/>
      <c r="UDY4" s="466"/>
      <c r="UDZ4" s="466"/>
      <c r="UEA4" s="466"/>
      <c r="UEB4" s="466"/>
      <c r="UEC4" s="466"/>
      <c r="UED4" s="466"/>
      <c r="UEE4" s="466"/>
      <c r="UEF4" s="466"/>
      <c r="UEG4" s="466"/>
      <c r="UEH4" s="466"/>
      <c r="UEI4" s="466"/>
      <c r="UEJ4" s="466"/>
      <c r="UEK4" s="466"/>
      <c r="UEL4" s="466"/>
      <c r="UEM4" s="466"/>
      <c r="UEN4" s="466"/>
      <c r="UEO4" s="466"/>
      <c r="UEP4" s="466"/>
      <c r="UEQ4" s="466"/>
      <c r="UER4" s="466"/>
      <c r="UES4" s="466"/>
      <c r="UET4" s="466"/>
      <c r="UEU4" s="466"/>
      <c r="UEV4" s="466"/>
      <c r="UEW4" s="466"/>
      <c r="UEX4" s="466"/>
      <c r="UEY4" s="466"/>
      <c r="UEZ4" s="466"/>
      <c r="UFA4" s="466"/>
      <c r="UFB4" s="466"/>
      <c r="UFC4" s="466"/>
      <c r="UFD4" s="466"/>
      <c r="UFE4" s="466"/>
      <c r="UFF4" s="466"/>
      <c r="UFG4" s="466"/>
      <c r="UFH4" s="466"/>
      <c r="UFI4" s="466"/>
      <c r="UFJ4" s="466"/>
      <c r="UFK4" s="466"/>
      <c r="UFL4" s="466"/>
      <c r="UFM4" s="466"/>
      <c r="UFN4" s="466"/>
      <c r="UFO4" s="466"/>
      <c r="UFP4" s="466"/>
      <c r="UFQ4" s="466"/>
      <c r="UFR4" s="466"/>
      <c r="UFS4" s="466"/>
      <c r="UFT4" s="466"/>
      <c r="UFU4" s="466"/>
      <c r="UFV4" s="466"/>
      <c r="UFW4" s="466"/>
      <c r="UFX4" s="466"/>
      <c r="UFY4" s="466"/>
      <c r="UFZ4" s="466"/>
      <c r="UGA4" s="466"/>
      <c r="UGB4" s="466"/>
      <c r="UGC4" s="466"/>
      <c r="UGD4" s="466"/>
      <c r="UGE4" s="466"/>
      <c r="UGF4" s="466"/>
      <c r="UGG4" s="466"/>
      <c r="UGH4" s="466"/>
      <c r="UGI4" s="466"/>
      <c r="UGJ4" s="466"/>
      <c r="UGK4" s="466"/>
      <c r="UGL4" s="466"/>
      <c r="UGM4" s="466"/>
      <c r="UGN4" s="466"/>
      <c r="UGO4" s="466"/>
      <c r="UGP4" s="466"/>
      <c r="UGQ4" s="466"/>
      <c r="UGR4" s="466"/>
      <c r="UGS4" s="466"/>
      <c r="UGT4" s="466"/>
      <c r="UGU4" s="466"/>
      <c r="UGV4" s="466"/>
      <c r="UGW4" s="466"/>
      <c r="UGX4" s="466"/>
      <c r="UGY4" s="466"/>
      <c r="UGZ4" s="466"/>
      <c r="UHA4" s="466"/>
      <c r="UHB4" s="466"/>
      <c r="UHC4" s="466"/>
      <c r="UHD4" s="466"/>
      <c r="UHE4" s="466"/>
      <c r="UHF4" s="466"/>
      <c r="UHG4" s="466"/>
      <c r="UHH4" s="466"/>
      <c r="UHI4" s="466"/>
      <c r="UHJ4" s="466"/>
      <c r="UHK4" s="466"/>
      <c r="UHL4" s="466"/>
      <c r="UHM4" s="466"/>
      <c r="UHN4" s="466"/>
      <c r="UHO4" s="466"/>
      <c r="UHP4" s="466"/>
      <c r="UHQ4" s="466"/>
      <c r="UHR4" s="466"/>
      <c r="UHS4" s="466"/>
      <c r="UHT4" s="466"/>
      <c r="UHU4" s="466"/>
      <c r="UHV4" s="466"/>
      <c r="UHW4" s="466"/>
      <c r="UHX4" s="466"/>
      <c r="UHY4" s="466"/>
      <c r="UHZ4" s="466"/>
      <c r="UIA4" s="466"/>
      <c r="UIB4" s="466"/>
      <c r="UIC4" s="466"/>
      <c r="UID4" s="466"/>
      <c r="UIE4" s="466"/>
      <c r="UIF4" s="466"/>
      <c r="UIG4" s="466"/>
      <c r="UIH4" s="466"/>
      <c r="UII4" s="466"/>
      <c r="UIJ4" s="466"/>
      <c r="UIK4" s="466"/>
      <c r="UIL4" s="466"/>
      <c r="UIM4" s="466"/>
      <c r="UIN4" s="466"/>
      <c r="UIO4" s="466"/>
      <c r="UIP4" s="466"/>
      <c r="UIQ4" s="466"/>
      <c r="UIR4" s="466"/>
      <c r="UIS4" s="466"/>
      <c r="UIT4" s="466"/>
      <c r="UIU4" s="466"/>
      <c r="UIV4" s="466"/>
      <c r="UIW4" s="466"/>
      <c r="UIX4" s="466"/>
      <c r="UIY4" s="466"/>
      <c r="UIZ4" s="466"/>
      <c r="UJA4" s="466"/>
      <c r="UJB4" s="466"/>
      <c r="UJC4" s="466"/>
      <c r="UJD4" s="466"/>
      <c r="UJE4" s="466"/>
      <c r="UJF4" s="466"/>
      <c r="UJG4" s="466"/>
      <c r="UJH4" s="466"/>
      <c r="UJI4" s="466"/>
      <c r="UJJ4" s="466"/>
      <c r="UJK4" s="466"/>
      <c r="UJL4" s="466"/>
      <c r="UJM4" s="466"/>
      <c r="UJN4" s="466"/>
      <c r="UJO4" s="466"/>
      <c r="UJP4" s="466"/>
      <c r="UJQ4" s="466"/>
      <c r="UJR4" s="466"/>
      <c r="UJS4" s="466"/>
      <c r="UJT4" s="466"/>
      <c r="UJU4" s="466"/>
      <c r="UJV4" s="466"/>
      <c r="UJW4" s="466"/>
      <c r="UJX4" s="466"/>
      <c r="UJY4" s="466"/>
      <c r="UJZ4" s="466"/>
      <c r="UKA4" s="466"/>
      <c r="UKB4" s="466"/>
      <c r="UKC4" s="466"/>
      <c r="UKD4" s="466"/>
      <c r="UKE4" s="466"/>
      <c r="UKF4" s="466"/>
      <c r="UKG4" s="466"/>
      <c r="UKH4" s="466"/>
      <c r="UKI4" s="466"/>
      <c r="UKJ4" s="466"/>
      <c r="UKK4" s="466"/>
      <c r="UKL4" s="466"/>
      <c r="UKM4" s="466"/>
      <c r="UKN4" s="466"/>
      <c r="UKO4" s="466"/>
      <c r="UKP4" s="466"/>
      <c r="UKQ4" s="466"/>
      <c r="UKR4" s="466"/>
      <c r="UKS4" s="466"/>
      <c r="UKT4" s="466"/>
      <c r="UKU4" s="466"/>
      <c r="UKV4" s="466"/>
      <c r="UKW4" s="466"/>
      <c r="UKX4" s="466"/>
      <c r="UKY4" s="466"/>
      <c r="UKZ4" s="466"/>
      <c r="ULA4" s="466"/>
      <c r="ULB4" s="466"/>
      <c r="ULC4" s="466"/>
      <c r="ULD4" s="466"/>
      <c r="ULE4" s="466"/>
      <c r="ULF4" s="466"/>
      <c r="ULG4" s="466"/>
      <c r="ULH4" s="466"/>
      <c r="ULI4" s="466"/>
      <c r="ULJ4" s="466"/>
      <c r="ULK4" s="466"/>
      <c r="ULL4" s="466"/>
      <c r="ULM4" s="466"/>
      <c r="ULN4" s="466"/>
      <c r="ULO4" s="466"/>
      <c r="ULP4" s="466"/>
      <c r="ULQ4" s="466"/>
      <c r="ULR4" s="466"/>
      <c r="ULS4" s="466"/>
      <c r="ULT4" s="466"/>
      <c r="ULU4" s="466"/>
      <c r="ULV4" s="466"/>
      <c r="ULW4" s="466"/>
      <c r="ULX4" s="466"/>
      <c r="ULY4" s="466"/>
      <c r="ULZ4" s="466"/>
      <c r="UMA4" s="466"/>
      <c r="UMB4" s="466"/>
      <c r="UMC4" s="466"/>
      <c r="UMD4" s="466"/>
      <c r="UME4" s="466"/>
      <c r="UMF4" s="466"/>
      <c r="UMG4" s="466"/>
      <c r="UMH4" s="466"/>
      <c r="UMI4" s="466"/>
      <c r="UMJ4" s="466"/>
      <c r="UMK4" s="466"/>
      <c r="UML4" s="466"/>
      <c r="UMM4" s="466"/>
      <c r="UMN4" s="466"/>
      <c r="UMO4" s="466"/>
      <c r="UMP4" s="466"/>
      <c r="UMQ4" s="466"/>
      <c r="UMR4" s="466"/>
      <c r="UMS4" s="466"/>
      <c r="UMT4" s="466"/>
      <c r="UMU4" s="466"/>
      <c r="UMV4" s="466"/>
      <c r="UMW4" s="466"/>
      <c r="UMX4" s="466"/>
      <c r="UMY4" s="466"/>
      <c r="UMZ4" s="466"/>
      <c r="UNA4" s="466"/>
      <c r="UNB4" s="466"/>
      <c r="UNC4" s="466"/>
      <c r="UND4" s="466"/>
      <c r="UNE4" s="466"/>
      <c r="UNF4" s="466"/>
      <c r="UNG4" s="466"/>
      <c r="UNH4" s="466"/>
      <c r="UNI4" s="466"/>
      <c r="UNJ4" s="466"/>
      <c r="UNK4" s="466"/>
      <c r="UNL4" s="466"/>
      <c r="UNM4" s="466"/>
      <c r="UNN4" s="466"/>
      <c r="UNO4" s="466"/>
      <c r="UNP4" s="466"/>
      <c r="UNQ4" s="466"/>
      <c r="UNR4" s="466"/>
      <c r="UNS4" s="466"/>
      <c r="UNT4" s="466"/>
      <c r="UNU4" s="466"/>
      <c r="UNV4" s="466"/>
      <c r="UNW4" s="466"/>
      <c r="UNX4" s="466"/>
      <c r="UNY4" s="466"/>
      <c r="UNZ4" s="466"/>
      <c r="UOA4" s="466"/>
      <c r="UOB4" s="466"/>
      <c r="UOC4" s="466"/>
      <c r="UOD4" s="466"/>
      <c r="UOE4" s="466"/>
      <c r="UOF4" s="466"/>
      <c r="UOG4" s="466"/>
      <c r="UOH4" s="466"/>
      <c r="UOI4" s="466"/>
      <c r="UOJ4" s="466"/>
      <c r="UOK4" s="466"/>
      <c r="UOL4" s="466"/>
      <c r="UOM4" s="466"/>
      <c r="UON4" s="466"/>
      <c r="UOO4" s="466"/>
      <c r="UOP4" s="466"/>
      <c r="UOQ4" s="466"/>
      <c r="UOR4" s="466"/>
      <c r="UOS4" s="466"/>
      <c r="UOT4" s="466"/>
      <c r="UOU4" s="466"/>
      <c r="UOV4" s="466"/>
      <c r="UOW4" s="466"/>
      <c r="UOX4" s="466"/>
      <c r="UOY4" s="466"/>
      <c r="UOZ4" s="466"/>
      <c r="UPA4" s="466"/>
      <c r="UPB4" s="466"/>
      <c r="UPC4" s="466"/>
      <c r="UPD4" s="466"/>
      <c r="UPE4" s="466"/>
      <c r="UPF4" s="466"/>
      <c r="UPG4" s="466"/>
      <c r="UPH4" s="466"/>
      <c r="UPI4" s="466"/>
      <c r="UPJ4" s="466"/>
      <c r="UPK4" s="466"/>
      <c r="UPL4" s="466"/>
      <c r="UPM4" s="466"/>
      <c r="UPN4" s="466"/>
      <c r="UPO4" s="466"/>
      <c r="UPP4" s="466"/>
      <c r="UPQ4" s="466"/>
      <c r="UPR4" s="466"/>
      <c r="UPS4" s="466"/>
      <c r="UPT4" s="466"/>
      <c r="UPU4" s="466"/>
      <c r="UPV4" s="466"/>
      <c r="UPW4" s="466"/>
      <c r="UPX4" s="466"/>
      <c r="UPY4" s="466"/>
      <c r="UPZ4" s="466"/>
      <c r="UQA4" s="466"/>
      <c r="UQB4" s="466"/>
      <c r="UQC4" s="466"/>
      <c r="UQD4" s="466"/>
      <c r="UQE4" s="466"/>
      <c r="UQF4" s="466"/>
      <c r="UQG4" s="466"/>
      <c r="UQH4" s="466"/>
      <c r="UQI4" s="466"/>
      <c r="UQJ4" s="466"/>
      <c r="UQK4" s="466"/>
      <c r="UQL4" s="466"/>
      <c r="UQM4" s="466"/>
      <c r="UQN4" s="466"/>
      <c r="UQO4" s="466"/>
      <c r="UQP4" s="466"/>
      <c r="UQQ4" s="466"/>
      <c r="UQR4" s="466"/>
      <c r="UQS4" s="466"/>
      <c r="UQT4" s="466"/>
      <c r="UQU4" s="466"/>
      <c r="UQV4" s="466"/>
      <c r="UQW4" s="466"/>
      <c r="UQX4" s="466"/>
      <c r="UQY4" s="466"/>
      <c r="UQZ4" s="466"/>
      <c r="URA4" s="466"/>
      <c r="URB4" s="466"/>
      <c r="URC4" s="466"/>
      <c r="URD4" s="466"/>
      <c r="URE4" s="466"/>
      <c r="URF4" s="466"/>
      <c r="URG4" s="466"/>
      <c r="URH4" s="466"/>
      <c r="URI4" s="466"/>
      <c r="URJ4" s="466"/>
      <c r="URK4" s="466"/>
      <c r="URL4" s="466"/>
      <c r="URM4" s="466"/>
      <c r="URN4" s="466"/>
      <c r="URO4" s="466"/>
      <c r="URP4" s="466"/>
      <c r="URQ4" s="466"/>
      <c r="URR4" s="466"/>
      <c r="URS4" s="466"/>
      <c r="URT4" s="466"/>
      <c r="URU4" s="466"/>
      <c r="URV4" s="466"/>
      <c r="URW4" s="466"/>
      <c r="URX4" s="466"/>
      <c r="URY4" s="466"/>
      <c r="URZ4" s="466"/>
      <c r="USA4" s="466"/>
      <c r="USB4" s="466"/>
      <c r="USC4" s="466"/>
      <c r="USD4" s="466"/>
      <c r="USE4" s="466"/>
      <c r="USF4" s="466"/>
      <c r="USG4" s="466"/>
      <c r="USH4" s="466"/>
      <c r="USI4" s="466"/>
      <c r="USJ4" s="466"/>
      <c r="USK4" s="466"/>
      <c r="USL4" s="466"/>
      <c r="USM4" s="466"/>
      <c r="USN4" s="466"/>
      <c r="USO4" s="466"/>
      <c r="USP4" s="466"/>
      <c r="USQ4" s="466"/>
      <c r="USR4" s="466"/>
      <c r="USS4" s="466"/>
      <c r="UST4" s="466"/>
      <c r="USU4" s="466"/>
      <c r="USV4" s="466"/>
      <c r="USW4" s="466"/>
      <c r="USX4" s="466"/>
      <c r="USY4" s="466"/>
      <c r="USZ4" s="466"/>
      <c r="UTA4" s="466"/>
      <c r="UTB4" s="466"/>
      <c r="UTC4" s="466"/>
      <c r="UTD4" s="466"/>
      <c r="UTE4" s="466"/>
      <c r="UTF4" s="466"/>
      <c r="UTG4" s="466"/>
      <c r="UTH4" s="466"/>
      <c r="UTI4" s="466"/>
      <c r="UTJ4" s="466"/>
      <c r="UTK4" s="466"/>
      <c r="UTL4" s="466"/>
      <c r="UTM4" s="466"/>
      <c r="UTN4" s="466"/>
      <c r="UTO4" s="466"/>
      <c r="UTP4" s="466"/>
      <c r="UTQ4" s="466"/>
      <c r="UTR4" s="466"/>
      <c r="UTS4" s="466"/>
      <c r="UTT4" s="466"/>
      <c r="UTU4" s="466"/>
      <c r="UTV4" s="466"/>
      <c r="UTW4" s="466"/>
      <c r="UTX4" s="466"/>
      <c r="UTY4" s="466"/>
      <c r="UTZ4" s="466"/>
      <c r="UUA4" s="466"/>
      <c r="UUB4" s="466"/>
      <c r="UUC4" s="466"/>
      <c r="UUD4" s="466"/>
      <c r="UUE4" s="466"/>
      <c r="UUF4" s="466"/>
      <c r="UUG4" s="466"/>
      <c r="UUH4" s="466"/>
      <c r="UUI4" s="466"/>
      <c r="UUJ4" s="466"/>
      <c r="UUK4" s="466"/>
      <c r="UUL4" s="466"/>
      <c r="UUM4" s="466"/>
      <c r="UUN4" s="466"/>
      <c r="UUO4" s="466"/>
      <c r="UUP4" s="466"/>
      <c r="UUQ4" s="466"/>
      <c r="UUR4" s="466"/>
      <c r="UUS4" s="466"/>
      <c r="UUT4" s="466"/>
      <c r="UUU4" s="466"/>
      <c r="UUV4" s="466"/>
      <c r="UUW4" s="466"/>
      <c r="UUX4" s="466"/>
      <c r="UUY4" s="466"/>
      <c r="UUZ4" s="466"/>
      <c r="UVA4" s="466"/>
      <c r="UVB4" s="466"/>
      <c r="UVC4" s="466"/>
      <c r="UVD4" s="466"/>
      <c r="UVE4" s="466"/>
      <c r="UVF4" s="466"/>
      <c r="UVG4" s="466"/>
      <c r="UVH4" s="466"/>
      <c r="UVI4" s="466"/>
      <c r="UVJ4" s="466"/>
      <c r="UVK4" s="466"/>
      <c r="UVL4" s="466"/>
      <c r="UVM4" s="466"/>
      <c r="UVN4" s="466"/>
      <c r="UVO4" s="466"/>
      <c r="UVP4" s="466"/>
      <c r="UVQ4" s="466"/>
      <c r="UVR4" s="466"/>
      <c r="UVS4" s="466"/>
      <c r="UVT4" s="466"/>
      <c r="UVU4" s="466"/>
      <c r="UVV4" s="466"/>
      <c r="UVW4" s="466"/>
      <c r="UVX4" s="466"/>
      <c r="UVY4" s="466"/>
      <c r="UVZ4" s="466"/>
      <c r="UWA4" s="466"/>
      <c r="UWB4" s="466"/>
      <c r="UWC4" s="466"/>
      <c r="UWD4" s="466"/>
      <c r="UWE4" s="466"/>
      <c r="UWF4" s="466"/>
      <c r="UWG4" s="466"/>
      <c r="UWH4" s="466"/>
      <c r="UWI4" s="466"/>
      <c r="UWJ4" s="466"/>
      <c r="UWK4" s="466"/>
      <c r="UWL4" s="466"/>
      <c r="UWM4" s="466"/>
      <c r="UWN4" s="466"/>
      <c r="UWO4" s="466"/>
      <c r="UWP4" s="466"/>
      <c r="UWQ4" s="466"/>
      <c r="UWR4" s="466"/>
      <c r="UWS4" s="466"/>
      <c r="UWT4" s="466"/>
      <c r="UWU4" s="466"/>
      <c r="UWV4" s="466"/>
      <c r="UWW4" s="466"/>
      <c r="UWX4" s="466"/>
      <c r="UWY4" s="466"/>
      <c r="UWZ4" s="466"/>
      <c r="UXA4" s="466"/>
      <c r="UXB4" s="466"/>
      <c r="UXC4" s="466"/>
      <c r="UXD4" s="466"/>
      <c r="UXE4" s="466"/>
      <c r="UXF4" s="466"/>
      <c r="UXG4" s="466"/>
      <c r="UXH4" s="466"/>
      <c r="UXI4" s="466"/>
      <c r="UXJ4" s="466"/>
      <c r="UXK4" s="466"/>
      <c r="UXL4" s="466"/>
      <c r="UXM4" s="466"/>
      <c r="UXN4" s="466"/>
      <c r="UXO4" s="466"/>
      <c r="UXP4" s="466"/>
      <c r="UXQ4" s="466"/>
      <c r="UXR4" s="466"/>
      <c r="UXS4" s="466"/>
      <c r="UXT4" s="466"/>
      <c r="UXU4" s="466"/>
      <c r="UXV4" s="466"/>
      <c r="UXW4" s="466"/>
      <c r="UXX4" s="466"/>
      <c r="UXY4" s="466"/>
      <c r="UXZ4" s="466"/>
      <c r="UYA4" s="466"/>
      <c r="UYB4" s="466"/>
      <c r="UYC4" s="466"/>
      <c r="UYD4" s="466"/>
      <c r="UYE4" s="466"/>
      <c r="UYF4" s="466"/>
      <c r="UYG4" s="466"/>
      <c r="UYH4" s="466"/>
      <c r="UYI4" s="466"/>
      <c r="UYJ4" s="466"/>
      <c r="UYK4" s="466"/>
      <c r="UYL4" s="466"/>
      <c r="UYM4" s="466"/>
      <c r="UYN4" s="466"/>
      <c r="UYO4" s="466"/>
      <c r="UYP4" s="466"/>
      <c r="UYQ4" s="466"/>
      <c r="UYR4" s="466"/>
      <c r="UYS4" s="466"/>
      <c r="UYT4" s="466"/>
      <c r="UYU4" s="466"/>
      <c r="UYV4" s="466"/>
      <c r="UYW4" s="466"/>
      <c r="UYX4" s="466"/>
      <c r="UYY4" s="466"/>
      <c r="UYZ4" s="466"/>
      <c r="UZA4" s="466"/>
      <c r="UZB4" s="466"/>
      <c r="UZC4" s="466"/>
      <c r="UZD4" s="466"/>
      <c r="UZE4" s="466"/>
      <c r="UZF4" s="466"/>
      <c r="UZG4" s="466"/>
      <c r="UZH4" s="466"/>
      <c r="UZI4" s="466"/>
      <c r="UZJ4" s="466"/>
      <c r="UZK4" s="466"/>
      <c r="UZL4" s="466"/>
      <c r="UZM4" s="466"/>
      <c r="UZN4" s="466"/>
      <c r="UZO4" s="466"/>
      <c r="UZP4" s="466"/>
      <c r="UZQ4" s="466"/>
      <c r="UZR4" s="466"/>
      <c r="UZS4" s="466"/>
      <c r="UZT4" s="466"/>
      <c r="UZU4" s="466"/>
      <c r="UZV4" s="466"/>
      <c r="UZW4" s="466"/>
      <c r="UZX4" s="466"/>
      <c r="UZY4" s="466"/>
      <c r="UZZ4" s="466"/>
      <c r="VAA4" s="466"/>
      <c r="VAB4" s="466"/>
      <c r="VAC4" s="466"/>
      <c r="VAD4" s="466"/>
      <c r="VAE4" s="466"/>
      <c r="VAF4" s="466"/>
      <c r="VAG4" s="466"/>
      <c r="VAH4" s="466"/>
      <c r="VAI4" s="466"/>
      <c r="VAJ4" s="466"/>
      <c r="VAK4" s="466"/>
      <c r="VAL4" s="466"/>
      <c r="VAM4" s="466"/>
      <c r="VAN4" s="466"/>
      <c r="VAO4" s="466"/>
      <c r="VAP4" s="466"/>
      <c r="VAQ4" s="466"/>
      <c r="VAR4" s="466"/>
      <c r="VAS4" s="466"/>
      <c r="VAT4" s="466"/>
      <c r="VAU4" s="466"/>
      <c r="VAV4" s="466"/>
      <c r="VAW4" s="466"/>
      <c r="VAX4" s="466"/>
      <c r="VAY4" s="466"/>
      <c r="VAZ4" s="466"/>
      <c r="VBA4" s="466"/>
      <c r="VBB4" s="466"/>
      <c r="VBC4" s="466"/>
      <c r="VBD4" s="466"/>
      <c r="VBE4" s="466"/>
      <c r="VBF4" s="466"/>
      <c r="VBG4" s="466"/>
      <c r="VBH4" s="466"/>
      <c r="VBI4" s="466"/>
      <c r="VBJ4" s="466"/>
      <c r="VBK4" s="466"/>
      <c r="VBL4" s="466"/>
      <c r="VBM4" s="466"/>
      <c r="VBN4" s="466"/>
      <c r="VBO4" s="466"/>
      <c r="VBP4" s="466"/>
      <c r="VBQ4" s="466"/>
      <c r="VBR4" s="466"/>
      <c r="VBS4" s="466"/>
      <c r="VBT4" s="466"/>
      <c r="VBU4" s="466"/>
      <c r="VBV4" s="466"/>
      <c r="VBW4" s="466"/>
      <c r="VBX4" s="466"/>
      <c r="VBY4" s="466"/>
      <c r="VBZ4" s="466"/>
      <c r="VCA4" s="466"/>
      <c r="VCB4" s="466"/>
      <c r="VCC4" s="466"/>
      <c r="VCD4" s="466"/>
      <c r="VCE4" s="466"/>
      <c r="VCF4" s="466"/>
      <c r="VCG4" s="466"/>
      <c r="VCH4" s="466"/>
      <c r="VCI4" s="466"/>
      <c r="VCJ4" s="466"/>
      <c r="VCK4" s="466"/>
      <c r="VCL4" s="466"/>
      <c r="VCM4" s="466"/>
      <c r="VCN4" s="466"/>
      <c r="VCO4" s="466"/>
      <c r="VCP4" s="466"/>
      <c r="VCQ4" s="466"/>
      <c r="VCR4" s="466"/>
      <c r="VCS4" s="466"/>
      <c r="VCT4" s="466"/>
      <c r="VCU4" s="466"/>
      <c r="VCV4" s="466"/>
      <c r="VCW4" s="466"/>
      <c r="VCX4" s="466"/>
      <c r="VCY4" s="466"/>
      <c r="VCZ4" s="466"/>
      <c r="VDA4" s="466"/>
      <c r="VDB4" s="466"/>
      <c r="VDC4" s="466"/>
      <c r="VDD4" s="466"/>
      <c r="VDE4" s="466"/>
      <c r="VDF4" s="466"/>
      <c r="VDG4" s="466"/>
      <c r="VDH4" s="466"/>
      <c r="VDI4" s="466"/>
      <c r="VDJ4" s="466"/>
      <c r="VDK4" s="466"/>
      <c r="VDL4" s="466"/>
      <c r="VDM4" s="466"/>
      <c r="VDN4" s="466"/>
      <c r="VDO4" s="466"/>
      <c r="VDP4" s="466"/>
      <c r="VDQ4" s="466"/>
      <c r="VDR4" s="466"/>
      <c r="VDS4" s="466"/>
      <c r="VDT4" s="466"/>
      <c r="VDU4" s="466"/>
      <c r="VDV4" s="466"/>
      <c r="VDW4" s="466"/>
      <c r="VDX4" s="466"/>
      <c r="VDY4" s="466"/>
      <c r="VDZ4" s="466"/>
      <c r="VEA4" s="466"/>
      <c r="VEB4" s="466"/>
      <c r="VEC4" s="466"/>
      <c r="VED4" s="466"/>
      <c r="VEE4" s="466"/>
      <c r="VEF4" s="466"/>
      <c r="VEG4" s="466"/>
      <c r="VEH4" s="466"/>
      <c r="VEI4" s="466"/>
      <c r="VEJ4" s="466"/>
      <c r="VEK4" s="466"/>
      <c r="VEL4" s="466"/>
      <c r="VEM4" s="466"/>
      <c r="VEN4" s="466"/>
      <c r="VEO4" s="466"/>
      <c r="VEP4" s="466"/>
      <c r="VEQ4" s="466"/>
      <c r="VER4" s="466"/>
      <c r="VES4" s="466"/>
      <c r="VET4" s="466"/>
      <c r="VEU4" s="466"/>
      <c r="VEV4" s="466"/>
      <c r="VEW4" s="466"/>
      <c r="VEX4" s="466"/>
      <c r="VEY4" s="466"/>
      <c r="VEZ4" s="466"/>
      <c r="VFA4" s="466"/>
      <c r="VFB4" s="466"/>
      <c r="VFC4" s="466"/>
      <c r="VFD4" s="466"/>
      <c r="VFE4" s="466"/>
      <c r="VFF4" s="466"/>
      <c r="VFG4" s="466"/>
      <c r="VFH4" s="466"/>
      <c r="VFI4" s="466"/>
      <c r="VFJ4" s="466"/>
      <c r="VFK4" s="466"/>
      <c r="VFL4" s="466"/>
      <c r="VFM4" s="466"/>
      <c r="VFN4" s="466"/>
      <c r="VFO4" s="466"/>
      <c r="VFP4" s="466"/>
      <c r="VFQ4" s="466"/>
      <c r="VFR4" s="466"/>
      <c r="VFS4" s="466"/>
      <c r="VFT4" s="466"/>
      <c r="VFU4" s="466"/>
      <c r="VFV4" s="466"/>
      <c r="VFW4" s="466"/>
      <c r="VFX4" s="466"/>
      <c r="VFY4" s="466"/>
      <c r="VFZ4" s="466"/>
      <c r="VGA4" s="466"/>
      <c r="VGB4" s="466"/>
      <c r="VGC4" s="466"/>
      <c r="VGD4" s="466"/>
      <c r="VGE4" s="466"/>
      <c r="VGF4" s="466"/>
      <c r="VGG4" s="466"/>
      <c r="VGH4" s="466"/>
      <c r="VGI4" s="466"/>
      <c r="VGJ4" s="466"/>
      <c r="VGK4" s="466"/>
      <c r="VGL4" s="466"/>
      <c r="VGM4" s="466"/>
      <c r="VGN4" s="466"/>
      <c r="VGO4" s="466"/>
      <c r="VGP4" s="466"/>
      <c r="VGQ4" s="466"/>
      <c r="VGR4" s="466"/>
      <c r="VGS4" s="466"/>
      <c r="VGT4" s="466"/>
      <c r="VGU4" s="466"/>
      <c r="VGV4" s="466"/>
      <c r="VGW4" s="466"/>
      <c r="VGX4" s="466"/>
      <c r="VGY4" s="466"/>
      <c r="VGZ4" s="466"/>
      <c r="VHA4" s="466"/>
      <c r="VHB4" s="466"/>
      <c r="VHC4" s="466"/>
      <c r="VHD4" s="466"/>
      <c r="VHE4" s="466"/>
      <c r="VHF4" s="466"/>
      <c r="VHG4" s="466"/>
      <c r="VHH4" s="466"/>
      <c r="VHI4" s="466"/>
      <c r="VHJ4" s="466"/>
      <c r="VHK4" s="466"/>
      <c r="VHL4" s="466"/>
      <c r="VHM4" s="466"/>
      <c r="VHN4" s="466"/>
      <c r="VHO4" s="466"/>
      <c r="VHP4" s="466"/>
      <c r="VHQ4" s="466"/>
      <c r="VHR4" s="466"/>
      <c r="VHS4" s="466"/>
      <c r="VHT4" s="466"/>
      <c r="VHU4" s="466"/>
      <c r="VHV4" s="466"/>
      <c r="VHW4" s="466"/>
      <c r="VHX4" s="466"/>
      <c r="VHY4" s="466"/>
      <c r="VHZ4" s="466"/>
      <c r="VIA4" s="466"/>
      <c r="VIB4" s="466"/>
      <c r="VIC4" s="466"/>
      <c r="VID4" s="466"/>
      <c r="VIE4" s="466"/>
      <c r="VIF4" s="466"/>
      <c r="VIG4" s="466"/>
      <c r="VIH4" s="466"/>
      <c r="VII4" s="466"/>
      <c r="VIJ4" s="466"/>
      <c r="VIK4" s="466"/>
      <c r="VIL4" s="466"/>
      <c r="VIM4" s="466"/>
      <c r="VIN4" s="466"/>
      <c r="VIO4" s="466"/>
      <c r="VIP4" s="466"/>
      <c r="VIQ4" s="466"/>
      <c r="VIR4" s="466"/>
      <c r="VIS4" s="466"/>
      <c r="VIT4" s="466"/>
      <c r="VIU4" s="466"/>
      <c r="VIV4" s="466"/>
      <c r="VIW4" s="466"/>
      <c r="VIX4" s="466"/>
      <c r="VIY4" s="466"/>
      <c r="VIZ4" s="466"/>
      <c r="VJA4" s="466"/>
      <c r="VJB4" s="466"/>
      <c r="VJC4" s="466"/>
      <c r="VJD4" s="466"/>
      <c r="VJE4" s="466"/>
      <c r="VJF4" s="466"/>
      <c r="VJG4" s="466"/>
      <c r="VJH4" s="466"/>
      <c r="VJI4" s="466"/>
      <c r="VJJ4" s="466"/>
      <c r="VJK4" s="466"/>
      <c r="VJL4" s="466"/>
      <c r="VJM4" s="466"/>
      <c r="VJN4" s="466"/>
      <c r="VJO4" s="466"/>
      <c r="VJP4" s="466"/>
      <c r="VJQ4" s="466"/>
      <c r="VJR4" s="466"/>
      <c r="VJS4" s="466"/>
      <c r="VJT4" s="466"/>
      <c r="VJU4" s="466"/>
      <c r="VJV4" s="466"/>
      <c r="VJW4" s="466"/>
      <c r="VJX4" s="466"/>
      <c r="VJY4" s="466"/>
      <c r="VJZ4" s="466"/>
      <c r="VKA4" s="466"/>
      <c r="VKB4" s="466"/>
      <c r="VKC4" s="466"/>
      <c r="VKD4" s="466"/>
      <c r="VKE4" s="466"/>
      <c r="VKF4" s="466"/>
      <c r="VKG4" s="466"/>
      <c r="VKH4" s="466"/>
      <c r="VKI4" s="466"/>
      <c r="VKJ4" s="466"/>
      <c r="VKK4" s="466"/>
      <c r="VKL4" s="466"/>
      <c r="VKM4" s="466"/>
      <c r="VKN4" s="466"/>
      <c r="VKO4" s="466"/>
      <c r="VKP4" s="466"/>
      <c r="VKQ4" s="466"/>
      <c r="VKR4" s="466"/>
      <c r="VKS4" s="466"/>
      <c r="VKT4" s="466"/>
      <c r="VKU4" s="466"/>
      <c r="VKV4" s="466"/>
      <c r="VKW4" s="466"/>
      <c r="VKX4" s="466"/>
      <c r="VKY4" s="466"/>
      <c r="VKZ4" s="466"/>
      <c r="VLA4" s="466"/>
      <c r="VLB4" s="466"/>
      <c r="VLC4" s="466"/>
      <c r="VLD4" s="466"/>
      <c r="VLE4" s="466"/>
      <c r="VLF4" s="466"/>
      <c r="VLG4" s="466"/>
      <c r="VLH4" s="466"/>
      <c r="VLI4" s="466"/>
      <c r="VLJ4" s="466"/>
      <c r="VLK4" s="466"/>
      <c r="VLL4" s="466"/>
      <c r="VLM4" s="466"/>
      <c r="VLN4" s="466"/>
      <c r="VLO4" s="466"/>
      <c r="VLP4" s="466"/>
      <c r="VLQ4" s="466"/>
      <c r="VLR4" s="466"/>
      <c r="VLS4" s="466"/>
      <c r="VLT4" s="466"/>
      <c r="VLU4" s="466"/>
      <c r="VLV4" s="466"/>
      <c r="VLW4" s="466"/>
      <c r="VLX4" s="466"/>
      <c r="VLY4" s="466"/>
      <c r="VLZ4" s="466"/>
      <c r="VMA4" s="466"/>
      <c r="VMB4" s="466"/>
      <c r="VMC4" s="466"/>
      <c r="VMD4" s="466"/>
      <c r="VME4" s="466"/>
      <c r="VMF4" s="466"/>
      <c r="VMG4" s="466"/>
      <c r="VMH4" s="466"/>
      <c r="VMI4" s="466"/>
      <c r="VMJ4" s="466"/>
      <c r="VMK4" s="466"/>
      <c r="VML4" s="466"/>
      <c r="VMM4" s="466"/>
      <c r="VMN4" s="466"/>
      <c r="VMO4" s="466"/>
      <c r="VMP4" s="466"/>
      <c r="VMQ4" s="466"/>
      <c r="VMR4" s="466"/>
      <c r="VMS4" s="466"/>
      <c r="VMT4" s="466"/>
      <c r="VMU4" s="466"/>
      <c r="VMV4" s="466"/>
      <c r="VMW4" s="466"/>
      <c r="VMX4" s="466"/>
      <c r="VMY4" s="466"/>
      <c r="VMZ4" s="466"/>
      <c r="VNA4" s="466"/>
      <c r="VNB4" s="466"/>
      <c r="VNC4" s="466"/>
      <c r="VND4" s="466"/>
      <c r="VNE4" s="466"/>
      <c r="VNF4" s="466"/>
      <c r="VNG4" s="466"/>
      <c r="VNH4" s="466"/>
      <c r="VNI4" s="466"/>
      <c r="VNJ4" s="466"/>
      <c r="VNK4" s="466"/>
      <c r="VNL4" s="466"/>
      <c r="VNM4" s="466"/>
      <c r="VNN4" s="466"/>
      <c r="VNO4" s="466"/>
      <c r="VNP4" s="466"/>
      <c r="VNQ4" s="466"/>
      <c r="VNR4" s="466"/>
      <c r="VNS4" s="466"/>
      <c r="VNT4" s="466"/>
      <c r="VNU4" s="466"/>
      <c r="VNV4" s="466"/>
      <c r="VNW4" s="466"/>
      <c r="VNX4" s="466"/>
      <c r="VNY4" s="466"/>
      <c r="VNZ4" s="466"/>
      <c r="VOA4" s="466"/>
      <c r="VOB4" s="466"/>
      <c r="VOC4" s="466"/>
      <c r="VOD4" s="466"/>
      <c r="VOE4" s="466"/>
      <c r="VOF4" s="466"/>
      <c r="VOG4" s="466"/>
      <c r="VOH4" s="466"/>
      <c r="VOI4" s="466"/>
      <c r="VOJ4" s="466"/>
      <c r="VOK4" s="466"/>
      <c r="VOL4" s="466"/>
      <c r="VOM4" s="466"/>
      <c r="VON4" s="466"/>
      <c r="VOO4" s="466"/>
      <c r="VOP4" s="466"/>
      <c r="VOQ4" s="466"/>
      <c r="VOR4" s="466"/>
      <c r="VOS4" s="466"/>
      <c r="VOT4" s="466"/>
      <c r="VOU4" s="466"/>
      <c r="VOV4" s="466"/>
      <c r="VOW4" s="466"/>
      <c r="VOX4" s="466"/>
      <c r="VOY4" s="466"/>
      <c r="VOZ4" s="466"/>
      <c r="VPA4" s="466"/>
      <c r="VPB4" s="466"/>
      <c r="VPC4" s="466"/>
      <c r="VPD4" s="466"/>
      <c r="VPE4" s="466"/>
      <c r="VPF4" s="466"/>
      <c r="VPG4" s="466"/>
      <c r="VPH4" s="466"/>
      <c r="VPI4" s="466"/>
      <c r="VPJ4" s="466"/>
      <c r="VPK4" s="466"/>
      <c r="VPL4" s="466"/>
      <c r="VPM4" s="466"/>
      <c r="VPN4" s="466"/>
      <c r="VPO4" s="466"/>
      <c r="VPP4" s="466"/>
      <c r="VPQ4" s="466"/>
      <c r="VPR4" s="466"/>
      <c r="VPS4" s="466"/>
      <c r="VPT4" s="466"/>
      <c r="VPU4" s="466"/>
      <c r="VPV4" s="466"/>
      <c r="VPW4" s="466"/>
      <c r="VPX4" s="466"/>
      <c r="VPY4" s="466"/>
      <c r="VPZ4" s="466"/>
      <c r="VQA4" s="466"/>
      <c r="VQB4" s="466"/>
      <c r="VQC4" s="466"/>
      <c r="VQD4" s="466"/>
      <c r="VQE4" s="466"/>
      <c r="VQF4" s="466"/>
      <c r="VQG4" s="466"/>
      <c r="VQH4" s="466"/>
      <c r="VQI4" s="466"/>
      <c r="VQJ4" s="466"/>
      <c r="VQK4" s="466"/>
      <c r="VQL4" s="466"/>
      <c r="VQM4" s="466"/>
      <c r="VQN4" s="466"/>
      <c r="VQO4" s="466"/>
      <c r="VQP4" s="466"/>
      <c r="VQQ4" s="466"/>
      <c r="VQR4" s="466"/>
      <c r="VQS4" s="466"/>
      <c r="VQT4" s="466"/>
      <c r="VQU4" s="466"/>
      <c r="VQV4" s="466"/>
      <c r="VQW4" s="466"/>
      <c r="VQX4" s="466"/>
      <c r="VQY4" s="466"/>
      <c r="VQZ4" s="466"/>
      <c r="VRA4" s="466"/>
      <c r="VRB4" s="466"/>
      <c r="VRC4" s="466"/>
      <c r="VRD4" s="466"/>
      <c r="VRE4" s="466"/>
      <c r="VRF4" s="466"/>
      <c r="VRG4" s="466"/>
      <c r="VRH4" s="466"/>
      <c r="VRI4" s="466"/>
      <c r="VRJ4" s="466"/>
      <c r="VRK4" s="466"/>
      <c r="VRL4" s="466"/>
      <c r="VRM4" s="466"/>
      <c r="VRN4" s="466"/>
      <c r="VRO4" s="466"/>
      <c r="VRP4" s="466"/>
      <c r="VRQ4" s="466"/>
      <c r="VRR4" s="466"/>
      <c r="VRS4" s="466"/>
      <c r="VRT4" s="466"/>
      <c r="VRU4" s="466"/>
      <c r="VRV4" s="466"/>
      <c r="VRW4" s="466"/>
      <c r="VRX4" s="466"/>
      <c r="VRY4" s="466"/>
      <c r="VRZ4" s="466"/>
      <c r="VSA4" s="466"/>
      <c r="VSB4" s="466"/>
      <c r="VSC4" s="466"/>
      <c r="VSD4" s="466"/>
      <c r="VSE4" s="466"/>
      <c r="VSF4" s="466"/>
      <c r="VSG4" s="466"/>
      <c r="VSH4" s="466"/>
      <c r="VSI4" s="466"/>
      <c r="VSJ4" s="466"/>
      <c r="VSK4" s="466"/>
      <c r="VSL4" s="466"/>
      <c r="VSM4" s="466"/>
      <c r="VSN4" s="466"/>
      <c r="VSO4" s="466"/>
      <c r="VSP4" s="466"/>
      <c r="VSQ4" s="466"/>
      <c r="VSR4" s="466"/>
      <c r="VSS4" s="466"/>
      <c r="VST4" s="466"/>
      <c r="VSU4" s="466"/>
      <c r="VSV4" s="466"/>
      <c r="VSW4" s="466"/>
      <c r="VSX4" s="466"/>
      <c r="VSY4" s="466"/>
      <c r="VSZ4" s="466"/>
      <c r="VTA4" s="466"/>
      <c r="VTB4" s="466"/>
      <c r="VTC4" s="466"/>
      <c r="VTD4" s="466"/>
      <c r="VTE4" s="466"/>
      <c r="VTF4" s="466"/>
      <c r="VTG4" s="466"/>
      <c r="VTH4" s="466"/>
      <c r="VTI4" s="466"/>
      <c r="VTJ4" s="466"/>
      <c r="VTK4" s="466"/>
      <c r="VTL4" s="466"/>
      <c r="VTM4" s="466"/>
      <c r="VTN4" s="466"/>
      <c r="VTO4" s="466"/>
      <c r="VTP4" s="466"/>
      <c r="VTQ4" s="466"/>
      <c r="VTR4" s="466"/>
      <c r="VTS4" s="466"/>
      <c r="VTT4" s="466"/>
      <c r="VTU4" s="466"/>
      <c r="VTV4" s="466"/>
      <c r="VTW4" s="466"/>
      <c r="VTX4" s="466"/>
      <c r="VTY4" s="466"/>
      <c r="VTZ4" s="466"/>
      <c r="VUA4" s="466"/>
      <c r="VUB4" s="466"/>
      <c r="VUC4" s="466"/>
      <c r="VUD4" s="466"/>
      <c r="VUE4" s="466"/>
      <c r="VUF4" s="466"/>
      <c r="VUG4" s="466"/>
      <c r="VUH4" s="466"/>
      <c r="VUI4" s="466"/>
      <c r="VUJ4" s="466"/>
      <c r="VUK4" s="466"/>
      <c r="VUL4" s="466"/>
      <c r="VUM4" s="466"/>
      <c r="VUN4" s="466"/>
      <c r="VUO4" s="466"/>
      <c r="VUP4" s="466"/>
      <c r="VUQ4" s="466"/>
      <c r="VUR4" s="466"/>
      <c r="VUS4" s="466"/>
      <c r="VUT4" s="466"/>
      <c r="VUU4" s="466"/>
      <c r="VUV4" s="466"/>
      <c r="VUW4" s="466"/>
      <c r="VUX4" s="466"/>
      <c r="VUY4" s="466"/>
      <c r="VUZ4" s="466"/>
      <c r="VVA4" s="466"/>
      <c r="VVB4" s="466"/>
      <c r="VVC4" s="466"/>
      <c r="VVD4" s="466"/>
      <c r="VVE4" s="466"/>
      <c r="VVF4" s="466"/>
      <c r="VVG4" s="466"/>
      <c r="VVH4" s="466"/>
      <c r="VVI4" s="466"/>
      <c r="VVJ4" s="466"/>
      <c r="VVK4" s="466"/>
      <c r="VVL4" s="466"/>
      <c r="VVM4" s="466"/>
      <c r="VVN4" s="466"/>
      <c r="VVO4" s="466"/>
      <c r="VVP4" s="466"/>
      <c r="VVQ4" s="466"/>
      <c r="VVR4" s="466"/>
      <c r="VVS4" s="466"/>
      <c r="VVT4" s="466"/>
      <c r="VVU4" s="466"/>
      <c r="VVV4" s="466"/>
      <c r="VVW4" s="466"/>
      <c r="VVX4" s="466"/>
      <c r="VVY4" s="466"/>
      <c r="VVZ4" s="466"/>
      <c r="VWA4" s="466"/>
      <c r="VWB4" s="466"/>
      <c r="VWC4" s="466"/>
      <c r="VWD4" s="466"/>
      <c r="VWE4" s="466"/>
      <c r="VWF4" s="466"/>
      <c r="VWG4" s="466"/>
      <c r="VWH4" s="466"/>
      <c r="VWI4" s="466"/>
      <c r="VWJ4" s="466"/>
      <c r="VWK4" s="466"/>
      <c r="VWL4" s="466"/>
      <c r="VWM4" s="466"/>
      <c r="VWN4" s="466"/>
      <c r="VWO4" s="466"/>
      <c r="VWP4" s="466"/>
      <c r="VWQ4" s="466"/>
      <c r="VWR4" s="466"/>
      <c r="VWS4" s="466"/>
      <c r="VWT4" s="466"/>
      <c r="VWU4" s="466"/>
      <c r="VWV4" s="466"/>
      <c r="VWW4" s="466"/>
      <c r="VWX4" s="466"/>
      <c r="VWY4" s="466"/>
      <c r="VWZ4" s="466"/>
      <c r="VXA4" s="466"/>
      <c r="VXB4" s="466"/>
      <c r="VXC4" s="466"/>
      <c r="VXD4" s="466"/>
      <c r="VXE4" s="466"/>
      <c r="VXF4" s="466"/>
      <c r="VXG4" s="466"/>
      <c r="VXH4" s="466"/>
      <c r="VXI4" s="466"/>
      <c r="VXJ4" s="466"/>
      <c r="VXK4" s="466"/>
      <c r="VXL4" s="466"/>
      <c r="VXM4" s="466"/>
      <c r="VXN4" s="466"/>
      <c r="VXO4" s="466"/>
      <c r="VXP4" s="466"/>
      <c r="VXQ4" s="466"/>
      <c r="VXR4" s="466"/>
      <c r="VXS4" s="466"/>
      <c r="VXT4" s="466"/>
      <c r="VXU4" s="466"/>
      <c r="VXV4" s="466"/>
      <c r="VXW4" s="466"/>
      <c r="VXX4" s="466"/>
      <c r="VXY4" s="466"/>
      <c r="VXZ4" s="466"/>
      <c r="VYA4" s="466"/>
      <c r="VYB4" s="466"/>
      <c r="VYC4" s="466"/>
      <c r="VYD4" s="466"/>
      <c r="VYE4" s="466"/>
      <c r="VYF4" s="466"/>
      <c r="VYG4" s="466"/>
      <c r="VYH4" s="466"/>
      <c r="VYI4" s="466"/>
      <c r="VYJ4" s="466"/>
      <c r="VYK4" s="466"/>
      <c r="VYL4" s="466"/>
      <c r="VYM4" s="466"/>
      <c r="VYN4" s="466"/>
      <c r="VYO4" s="466"/>
      <c r="VYP4" s="466"/>
      <c r="VYQ4" s="466"/>
      <c r="VYR4" s="466"/>
      <c r="VYS4" s="466"/>
      <c r="VYT4" s="466"/>
      <c r="VYU4" s="466"/>
      <c r="VYV4" s="466"/>
      <c r="VYW4" s="466"/>
      <c r="VYX4" s="466"/>
      <c r="VYY4" s="466"/>
      <c r="VYZ4" s="466"/>
      <c r="VZA4" s="466"/>
      <c r="VZB4" s="466"/>
      <c r="VZC4" s="466"/>
      <c r="VZD4" s="466"/>
      <c r="VZE4" s="466"/>
      <c r="VZF4" s="466"/>
      <c r="VZG4" s="466"/>
      <c r="VZH4" s="466"/>
      <c r="VZI4" s="466"/>
      <c r="VZJ4" s="466"/>
      <c r="VZK4" s="466"/>
      <c r="VZL4" s="466"/>
      <c r="VZM4" s="466"/>
      <c r="VZN4" s="466"/>
      <c r="VZO4" s="466"/>
      <c r="VZP4" s="466"/>
      <c r="VZQ4" s="466"/>
      <c r="VZR4" s="466"/>
      <c r="VZS4" s="466"/>
      <c r="VZT4" s="466"/>
      <c r="VZU4" s="466"/>
      <c r="VZV4" s="466"/>
      <c r="VZW4" s="466"/>
      <c r="VZX4" s="466"/>
      <c r="VZY4" s="466"/>
      <c r="VZZ4" s="466"/>
      <c r="WAA4" s="466"/>
      <c r="WAB4" s="466"/>
      <c r="WAC4" s="466"/>
      <c r="WAD4" s="466"/>
      <c r="WAE4" s="466"/>
      <c r="WAF4" s="466"/>
      <c r="WAG4" s="466"/>
      <c r="WAH4" s="466"/>
      <c r="WAI4" s="466"/>
      <c r="WAJ4" s="466"/>
      <c r="WAK4" s="466"/>
      <c r="WAL4" s="466"/>
      <c r="WAM4" s="466"/>
      <c r="WAN4" s="466"/>
      <c r="WAO4" s="466"/>
      <c r="WAP4" s="466"/>
      <c r="WAQ4" s="466"/>
      <c r="WAR4" s="466"/>
      <c r="WAS4" s="466"/>
      <c r="WAT4" s="466"/>
      <c r="WAU4" s="466"/>
      <c r="WAV4" s="466"/>
      <c r="WAW4" s="466"/>
      <c r="WAX4" s="466"/>
      <c r="WAY4" s="466"/>
      <c r="WAZ4" s="466"/>
      <c r="WBA4" s="466"/>
      <c r="WBB4" s="466"/>
      <c r="WBC4" s="466"/>
      <c r="WBD4" s="466"/>
      <c r="WBE4" s="466"/>
      <c r="WBF4" s="466"/>
      <c r="WBG4" s="466"/>
      <c r="WBH4" s="466"/>
      <c r="WBI4" s="466"/>
      <c r="WBJ4" s="466"/>
      <c r="WBK4" s="466"/>
      <c r="WBL4" s="466"/>
      <c r="WBM4" s="466"/>
      <c r="WBN4" s="466"/>
      <c r="WBO4" s="466"/>
      <c r="WBP4" s="466"/>
      <c r="WBQ4" s="466"/>
      <c r="WBR4" s="466"/>
      <c r="WBS4" s="466"/>
      <c r="WBT4" s="466"/>
      <c r="WBU4" s="466"/>
      <c r="WBV4" s="466"/>
      <c r="WBW4" s="466"/>
      <c r="WBX4" s="466"/>
      <c r="WBY4" s="466"/>
      <c r="WBZ4" s="466"/>
      <c r="WCA4" s="466"/>
      <c r="WCB4" s="466"/>
      <c r="WCC4" s="466"/>
      <c r="WCD4" s="466"/>
      <c r="WCE4" s="466"/>
      <c r="WCF4" s="466"/>
      <c r="WCG4" s="466"/>
      <c r="WCH4" s="466"/>
      <c r="WCI4" s="466"/>
      <c r="WCJ4" s="466"/>
      <c r="WCK4" s="466"/>
      <c r="WCL4" s="466"/>
      <c r="WCM4" s="466"/>
      <c r="WCN4" s="466"/>
      <c r="WCO4" s="466"/>
      <c r="WCP4" s="466"/>
      <c r="WCQ4" s="466"/>
      <c r="WCR4" s="466"/>
      <c r="WCS4" s="466"/>
      <c r="WCT4" s="466"/>
      <c r="WCU4" s="466"/>
      <c r="WCV4" s="466"/>
      <c r="WCW4" s="466"/>
      <c r="WCX4" s="466"/>
      <c r="WCY4" s="466"/>
      <c r="WCZ4" s="466"/>
      <c r="WDA4" s="466"/>
      <c r="WDB4" s="466"/>
      <c r="WDC4" s="466"/>
      <c r="WDD4" s="466"/>
      <c r="WDE4" s="466"/>
      <c r="WDF4" s="466"/>
      <c r="WDG4" s="466"/>
      <c r="WDH4" s="466"/>
      <c r="WDI4" s="466"/>
      <c r="WDJ4" s="466"/>
      <c r="WDK4" s="466"/>
      <c r="WDL4" s="466"/>
      <c r="WDM4" s="466"/>
      <c r="WDN4" s="466"/>
      <c r="WDO4" s="466"/>
      <c r="WDP4" s="466"/>
      <c r="WDQ4" s="466"/>
      <c r="WDR4" s="466"/>
      <c r="WDS4" s="466"/>
      <c r="WDT4" s="466"/>
      <c r="WDU4" s="466"/>
      <c r="WDV4" s="466"/>
      <c r="WDW4" s="466"/>
      <c r="WDX4" s="466"/>
      <c r="WDY4" s="466"/>
      <c r="WDZ4" s="466"/>
      <c r="WEA4" s="466"/>
      <c r="WEB4" s="466"/>
      <c r="WEC4" s="466"/>
      <c r="WED4" s="466"/>
      <c r="WEE4" s="466"/>
      <c r="WEF4" s="466"/>
      <c r="WEG4" s="466"/>
      <c r="WEH4" s="466"/>
      <c r="WEI4" s="466"/>
      <c r="WEJ4" s="466"/>
      <c r="WEK4" s="466"/>
      <c r="WEL4" s="466"/>
      <c r="WEM4" s="466"/>
      <c r="WEN4" s="466"/>
      <c r="WEO4" s="466"/>
      <c r="WEP4" s="466"/>
      <c r="WEQ4" s="466"/>
      <c r="WER4" s="466"/>
      <c r="WES4" s="466"/>
      <c r="WET4" s="466"/>
      <c r="WEU4" s="466"/>
      <c r="WEV4" s="466"/>
      <c r="WEW4" s="466"/>
      <c r="WEX4" s="466"/>
      <c r="WEY4" s="466"/>
      <c r="WEZ4" s="466"/>
      <c r="WFA4" s="466"/>
      <c r="WFB4" s="466"/>
      <c r="WFC4" s="466"/>
      <c r="WFD4" s="466"/>
      <c r="WFE4" s="466"/>
      <c r="WFF4" s="466"/>
      <c r="WFG4" s="466"/>
      <c r="WFH4" s="466"/>
      <c r="WFI4" s="466"/>
      <c r="WFJ4" s="466"/>
      <c r="WFK4" s="466"/>
      <c r="WFL4" s="466"/>
      <c r="WFM4" s="466"/>
      <c r="WFN4" s="466"/>
      <c r="WFO4" s="466"/>
      <c r="WFP4" s="466"/>
      <c r="WFQ4" s="466"/>
      <c r="WFR4" s="466"/>
      <c r="WFS4" s="466"/>
      <c r="WFT4" s="466"/>
      <c r="WFU4" s="466"/>
      <c r="WFV4" s="466"/>
      <c r="WFW4" s="466"/>
      <c r="WFX4" s="466"/>
      <c r="WFY4" s="466"/>
      <c r="WFZ4" s="466"/>
      <c r="WGA4" s="466"/>
      <c r="WGB4" s="466"/>
      <c r="WGC4" s="466"/>
      <c r="WGD4" s="466"/>
      <c r="WGE4" s="466"/>
      <c r="WGF4" s="466"/>
      <c r="WGG4" s="466"/>
      <c r="WGH4" s="466"/>
      <c r="WGI4" s="466"/>
      <c r="WGJ4" s="466"/>
      <c r="WGK4" s="466"/>
      <c r="WGL4" s="466"/>
      <c r="WGM4" s="466"/>
      <c r="WGN4" s="466"/>
      <c r="WGO4" s="466"/>
      <c r="WGP4" s="466"/>
      <c r="WGQ4" s="466"/>
      <c r="WGR4" s="466"/>
      <c r="WGS4" s="466"/>
      <c r="WGT4" s="466"/>
      <c r="WGU4" s="466"/>
      <c r="WGV4" s="466"/>
      <c r="WGW4" s="466"/>
      <c r="WGX4" s="466"/>
      <c r="WGY4" s="466"/>
      <c r="WGZ4" s="466"/>
      <c r="WHA4" s="466"/>
      <c r="WHB4" s="466"/>
      <c r="WHC4" s="466"/>
      <c r="WHD4" s="466"/>
      <c r="WHE4" s="466"/>
      <c r="WHF4" s="466"/>
      <c r="WHG4" s="466"/>
      <c r="WHH4" s="466"/>
      <c r="WHI4" s="466"/>
      <c r="WHJ4" s="466"/>
      <c r="WHK4" s="466"/>
      <c r="WHL4" s="466"/>
      <c r="WHM4" s="466"/>
      <c r="WHN4" s="466"/>
      <c r="WHO4" s="466"/>
      <c r="WHP4" s="466"/>
      <c r="WHQ4" s="466"/>
      <c r="WHR4" s="466"/>
      <c r="WHS4" s="466"/>
      <c r="WHT4" s="466"/>
      <c r="WHU4" s="466"/>
      <c r="WHV4" s="466"/>
      <c r="WHW4" s="466"/>
      <c r="WHX4" s="466"/>
      <c r="WHY4" s="466"/>
      <c r="WHZ4" s="466"/>
      <c r="WIA4" s="466"/>
      <c r="WIB4" s="466"/>
      <c r="WIC4" s="466"/>
      <c r="WID4" s="466"/>
      <c r="WIE4" s="466"/>
      <c r="WIF4" s="466"/>
      <c r="WIG4" s="466"/>
      <c r="WIH4" s="466"/>
      <c r="WII4" s="466"/>
      <c r="WIJ4" s="466"/>
      <c r="WIK4" s="466"/>
      <c r="WIL4" s="466"/>
      <c r="WIM4" s="466"/>
      <c r="WIN4" s="466"/>
      <c r="WIO4" s="466"/>
      <c r="WIP4" s="466"/>
      <c r="WIQ4" s="466"/>
      <c r="WIR4" s="466"/>
      <c r="WIS4" s="466"/>
      <c r="WIT4" s="466"/>
      <c r="WIU4" s="466"/>
      <c r="WIV4" s="466"/>
      <c r="WIW4" s="466"/>
      <c r="WIX4" s="466"/>
      <c r="WIY4" s="466"/>
      <c r="WIZ4" s="466"/>
      <c r="WJA4" s="466"/>
      <c r="WJB4" s="466"/>
      <c r="WJC4" s="466"/>
      <c r="WJD4" s="466"/>
      <c r="WJE4" s="466"/>
      <c r="WJF4" s="466"/>
      <c r="WJG4" s="466"/>
      <c r="WJH4" s="466"/>
      <c r="WJI4" s="466"/>
      <c r="WJJ4" s="466"/>
      <c r="WJK4" s="466"/>
      <c r="WJL4" s="466"/>
      <c r="WJM4" s="466"/>
      <c r="WJN4" s="466"/>
      <c r="WJO4" s="466"/>
      <c r="WJP4" s="466"/>
      <c r="WJQ4" s="466"/>
      <c r="WJR4" s="466"/>
      <c r="WJS4" s="466"/>
      <c r="WJT4" s="466"/>
      <c r="WJU4" s="466"/>
      <c r="WJV4" s="466"/>
      <c r="WJW4" s="466"/>
      <c r="WJX4" s="466"/>
      <c r="WJY4" s="466"/>
      <c r="WJZ4" s="466"/>
      <c r="WKA4" s="466"/>
      <c r="WKB4" s="466"/>
      <c r="WKC4" s="466"/>
      <c r="WKD4" s="466"/>
      <c r="WKE4" s="466"/>
      <c r="WKF4" s="466"/>
      <c r="WKG4" s="466"/>
      <c r="WKH4" s="466"/>
      <c r="WKI4" s="466"/>
      <c r="WKJ4" s="466"/>
      <c r="WKK4" s="466"/>
      <c r="WKL4" s="466"/>
      <c r="WKM4" s="466"/>
      <c r="WKN4" s="466"/>
      <c r="WKO4" s="466"/>
      <c r="WKP4" s="466"/>
      <c r="WKQ4" s="466"/>
      <c r="WKR4" s="466"/>
      <c r="WKS4" s="466"/>
      <c r="WKT4" s="466"/>
      <c r="WKU4" s="466"/>
      <c r="WKV4" s="466"/>
      <c r="WKW4" s="466"/>
      <c r="WKX4" s="466"/>
      <c r="WKY4" s="466"/>
      <c r="WKZ4" s="466"/>
      <c r="WLA4" s="466"/>
      <c r="WLB4" s="466"/>
      <c r="WLC4" s="466"/>
      <c r="WLD4" s="466"/>
      <c r="WLE4" s="466"/>
      <c r="WLF4" s="466"/>
      <c r="WLG4" s="466"/>
      <c r="WLH4" s="466"/>
      <c r="WLI4" s="466"/>
      <c r="WLJ4" s="466"/>
      <c r="WLK4" s="466"/>
      <c r="WLL4" s="466"/>
      <c r="WLM4" s="466"/>
      <c r="WLN4" s="466"/>
      <c r="WLO4" s="466"/>
      <c r="WLP4" s="466"/>
      <c r="WLQ4" s="466"/>
      <c r="WLR4" s="466"/>
      <c r="WLS4" s="466"/>
      <c r="WLT4" s="466"/>
      <c r="WLU4" s="466"/>
      <c r="WLV4" s="466"/>
      <c r="WLW4" s="466"/>
      <c r="WLX4" s="466"/>
      <c r="WLY4" s="466"/>
      <c r="WLZ4" s="466"/>
      <c r="WMA4" s="466"/>
      <c r="WMB4" s="466"/>
      <c r="WMC4" s="466"/>
      <c r="WMD4" s="466"/>
      <c r="WME4" s="466"/>
      <c r="WMF4" s="466"/>
      <c r="WMG4" s="466"/>
      <c r="WMH4" s="466"/>
      <c r="WMI4" s="466"/>
      <c r="WMJ4" s="466"/>
      <c r="WMK4" s="466"/>
      <c r="WML4" s="466"/>
      <c r="WMM4" s="466"/>
      <c r="WMN4" s="466"/>
      <c r="WMO4" s="466"/>
      <c r="WMP4" s="466"/>
      <c r="WMQ4" s="466"/>
      <c r="WMR4" s="466"/>
      <c r="WMS4" s="466"/>
      <c r="WMT4" s="466"/>
      <c r="WMU4" s="466"/>
      <c r="WMV4" s="466"/>
      <c r="WMW4" s="466"/>
      <c r="WMX4" s="466"/>
      <c r="WMY4" s="466"/>
      <c r="WMZ4" s="466"/>
      <c r="WNA4" s="466"/>
      <c r="WNB4" s="466"/>
      <c r="WNC4" s="466"/>
      <c r="WND4" s="466"/>
      <c r="WNE4" s="466"/>
      <c r="WNF4" s="466"/>
      <c r="WNG4" s="466"/>
      <c r="WNH4" s="466"/>
      <c r="WNI4" s="466"/>
      <c r="WNJ4" s="466"/>
      <c r="WNK4" s="466"/>
      <c r="WNL4" s="466"/>
      <c r="WNM4" s="466"/>
      <c r="WNN4" s="466"/>
      <c r="WNO4" s="466"/>
      <c r="WNP4" s="466"/>
      <c r="WNQ4" s="466"/>
      <c r="WNR4" s="466"/>
      <c r="WNS4" s="466"/>
      <c r="WNT4" s="466"/>
      <c r="WNU4" s="466"/>
      <c r="WNV4" s="466"/>
      <c r="WNW4" s="466"/>
      <c r="WNX4" s="466"/>
      <c r="WNY4" s="466"/>
      <c r="WNZ4" s="466"/>
      <c r="WOA4" s="466"/>
      <c r="WOB4" s="466"/>
      <c r="WOC4" s="466"/>
      <c r="WOD4" s="466"/>
      <c r="WOE4" s="466"/>
      <c r="WOF4" s="466"/>
      <c r="WOG4" s="466"/>
      <c r="WOH4" s="466"/>
      <c r="WOI4" s="466"/>
      <c r="WOJ4" s="466"/>
      <c r="WOK4" s="466"/>
      <c r="WOL4" s="466"/>
      <c r="WOM4" s="466"/>
      <c r="WON4" s="466"/>
      <c r="WOO4" s="466"/>
      <c r="WOP4" s="466"/>
      <c r="WOQ4" s="466"/>
      <c r="WOR4" s="466"/>
      <c r="WOS4" s="466"/>
      <c r="WOT4" s="466"/>
      <c r="WOU4" s="466"/>
      <c r="WOV4" s="466"/>
      <c r="WOW4" s="466"/>
      <c r="WOX4" s="466"/>
      <c r="WOY4" s="466"/>
      <c r="WOZ4" s="466"/>
      <c r="WPA4" s="466"/>
      <c r="WPB4" s="466"/>
      <c r="WPC4" s="466"/>
      <c r="WPD4" s="466"/>
      <c r="WPE4" s="466"/>
      <c r="WPF4" s="466"/>
      <c r="WPG4" s="466"/>
      <c r="WPH4" s="466"/>
      <c r="WPI4" s="466"/>
      <c r="WPJ4" s="466"/>
      <c r="WPK4" s="466"/>
      <c r="WPL4" s="466"/>
      <c r="WPM4" s="466"/>
      <c r="WPN4" s="466"/>
      <c r="WPO4" s="466"/>
      <c r="WPP4" s="466"/>
      <c r="WPQ4" s="466"/>
      <c r="WPR4" s="466"/>
      <c r="WPS4" s="466"/>
      <c r="WPT4" s="466"/>
      <c r="WPU4" s="466"/>
      <c r="WPV4" s="466"/>
      <c r="WPW4" s="466"/>
      <c r="WPX4" s="466"/>
      <c r="WPY4" s="466"/>
      <c r="WPZ4" s="466"/>
      <c r="WQA4" s="466"/>
      <c r="WQB4" s="466"/>
      <c r="WQC4" s="466"/>
      <c r="WQD4" s="466"/>
      <c r="WQE4" s="466"/>
      <c r="WQF4" s="466"/>
      <c r="WQG4" s="466"/>
      <c r="WQH4" s="466"/>
      <c r="WQI4" s="466"/>
      <c r="WQJ4" s="466"/>
      <c r="WQK4" s="466"/>
      <c r="WQL4" s="466"/>
      <c r="WQM4" s="466"/>
      <c r="WQN4" s="466"/>
      <c r="WQO4" s="466"/>
      <c r="WQP4" s="466"/>
      <c r="WQQ4" s="466"/>
      <c r="WQR4" s="466"/>
      <c r="WQS4" s="466"/>
      <c r="WQT4" s="466"/>
      <c r="WQU4" s="466"/>
      <c r="WQV4" s="466"/>
      <c r="WQW4" s="466"/>
      <c r="WQX4" s="466"/>
      <c r="WQY4" s="466"/>
      <c r="WQZ4" s="466"/>
      <c r="WRA4" s="466"/>
      <c r="WRB4" s="466"/>
      <c r="WRC4" s="466"/>
      <c r="WRD4" s="466"/>
      <c r="WRE4" s="466"/>
      <c r="WRF4" s="466"/>
      <c r="WRG4" s="466"/>
      <c r="WRH4" s="466"/>
      <c r="WRI4" s="466"/>
      <c r="WRJ4" s="466"/>
      <c r="WRK4" s="466"/>
      <c r="WRL4" s="466"/>
      <c r="WRM4" s="466"/>
      <c r="WRN4" s="466"/>
      <c r="WRO4" s="466"/>
      <c r="WRP4" s="466"/>
      <c r="WRQ4" s="466"/>
      <c r="WRR4" s="466"/>
      <c r="WRS4" s="466"/>
      <c r="WRT4" s="466"/>
      <c r="WRU4" s="466"/>
      <c r="WRV4" s="466"/>
      <c r="WRW4" s="466"/>
      <c r="WRX4" s="466"/>
      <c r="WRY4" s="466"/>
      <c r="WRZ4" s="466"/>
      <c r="WSA4" s="466"/>
      <c r="WSB4" s="466"/>
      <c r="WSC4" s="466"/>
      <c r="WSD4" s="466"/>
      <c r="WSE4" s="466"/>
      <c r="WSF4" s="466"/>
      <c r="WSG4" s="466"/>
      <c r="WSH4" s="466"/>
      <c r="WSI4" s="466"/>
      <c r="WSJ4" s="466"/>
      <c r="WSK4" s="466"/>
      <c r="WSL4" s="466"/>
      <c r="WSM4" s="466"/>
      <c r="WSN4" s="466"/>
      <c r="WSO4" s="466"/>
      <c r="WSP4" s="466"/>
      <c r="WSQ4" s="466"/>
      <c r="WSR4" s="466"/>
      <c r="WSS4" s="466"/>
      <c r="WST4" s="466"/>
      <c r="WSU4" s="466"/>
      <c r="WSV4" s="466"/>
      <c r="WSW4" s="466"/>
      <c r="WSX4" s="466"/>
      <c r="WSY4" s="466"/>
      <c r="WSZ4" s="466"/>
      <c r="WTA4" s="466"/>
      <c r="WTB4" s="466"/>
      <c r="WTC4" s="466"/>
      <c r="WTD4" s="466"/>
      <c r="WTE4" s="466"/>
      <c r="WTF4" s="466"/>
      <c r="WTG4" s="466"/>
      <c r="WTH4" s="466"/>
      <c r="WTI4" s="466"/>
      <c r="WTJ4" s="466"/>
      <c r="WTK4" s="466"/>
      <c r="WTL4" s="466"/>
      <c r="WTM4" s="466"/>
      <c r="WTN4" s="466"/>
      <c r="WTO4" s="466"/>
      <c r="WTP4" s="466"/>
      <c r="WTQ4" s="466"/>
      <c r="WTR4" s="466"/>
      <c r="WTS4" s="466"/>
      <c r="WTT4" s="466"/>
      <c r="WTU4" s="466"/>
      <c r="WTV4" s="466"/>
      <c r="WTW4" s="466"/>
      <c r="WTX4" s="466"/>
      <c r="WTY4" s="466"/>
      <c r="WTZ4" s="466"/>
      <c r="WUA4" s="466"/>
      <c r="WUB4" s="466"/>
      <c r="WUC4" s="466"/>
      <c r="WUD4" s="466"/>
      <c r="WUE4" s="466"/>
      <c r="WUF4" s="466"/>
      <c r="WUG4" s="466"/>
      <c r="WUH4" s="466"/>
      <c r="WUI4" s="466"/>
      <c r="WUJ4" s="466"/>
      <c r="WUK4" s="466"/>
      <c r="WUL4" s="466"/>
      <c r="WUM4" s="466"/>
      <c r="WUN4" s="466"/>
      <c r="WUO4" s="466"/>
      <c r="WUP4" s="466"/>
      <c r="WUQ4" s="466"/>
      <c r="WUR4" s="466"/>
      <c r="WUS4" s="466"/>
      <c r="WUT4" s="466"/>
      <c r="WUU4" s="466"/>
      <c r="WUV4" s="466"/>
      <c r="WUW4" s="466"/>
      <c r="WUX4" s="466"/>
      <c r="WUY4" s="466"/>
      <c r="WUZ4" s="466"/>
      <c r="WVA4" s="466"/>
      <c r="WVB4" s="466"/>
      <c r="WVC4" s="466"/>
      <c r="WVD4" s="466"/>
      <c r="WVE4" s="466"/>
      <c r="WVF4" s="466"/>
      <c r="WVG4" s="466"/>
      <c r="WVH4" s="466"/>
      <c r="WVI4" s="466"/>
      <c r="WVJ4" s="466"/>
      <c r="WVK4" s="466"/>
      <c r="WVL4" s="466"/>
      <c r="WVM4" s="466"/>
      <c r="WVN4" s="466"/>
      <c r="WVO4" s="466"/>
      <c r="WVP4" s="466"/>
      <c r="WVQ4" s="466"/>
      <c r="WVR4" s="466"/>
      <c r="WVS4" s="466"/>
      <c r="WVT4" s="466"/>
      <c r="WVU4" s="466"/>
      <c r="WVV4" s="466"/>
      <c r="WVW4" s="466"/>
      <c r="WVX4" s="466"/>
      <c r="WVY4" s="466"/>
      <c r="WVZ4" s="466"/>
      <c r="WWA4" s="466"/>
      <c r="WWB4" s="466"/>
      <c r="WWC4" s="466"/>
      <c r="WWD4" s="466"/>
      <c r="WWE4" s="466"/>
      <c r="WWF4" s="466"/>
      <c r="WWG4" s="466"/>
      <c r="WWH4" s="466"/>
      <c r="WWI4" s="466"/>
      <c r="WWJ4" s="466"/>
      <c r="WWK4" s="466"/>
      <c r="WWL4" s="466"/>
      <c r="WWM4" s="466"/>
      <c r="WWN4" s="466"/>
      <c r="WWO4" s="466"/>
      <c r="WWP4" s="466"/>
      <c r="WWQ4" s="466"/>
      <c r="WWR4" s="466"/>
      <c r="WWS4" s="466"/>
      <c r="WWT4" s="466"/>
      <c r="WWU4" s="466"/>
      <c r="WWV4" s="466"/>
      <c r="WWW4" s="466"/>
      <c r="WWX4" s="466"/>
      <c r="WWY4" s="466"/>
      <c r="WWZ4" s="466"/>
      <c r="WXA4" s="466"/>
      <c r="WXB4" s="466"/>
      <c r="WXC4" s="466"/>
      <c r="WXD4" s="466"/>
      <c r="WXE4" s="466"/>
      <c r="WXF4" s="466"/>
      <c r="WXG4" s="466"/>
      <c r="WXH4" s="466"/>
      <c r="WXI4" s="466"/>
      <c r="WXJ4" s="466"/>
      <c r="WXK4" s="466"/>
      <c r="WXL4" s="466"/>
      <c r="WXM4" s="466"/>
      <c r="WXN4" s="466"/>
      <c r="WXO4" s="466"/>
      <c r="WXP4" s="466"/>
      <c r="WXQ4" s="466"/>
      <c r="WXR4" s="466"/>
      <c r="WXS4" s="466"/>
      <c r="WXT4" s="466"/>
      <c r="WXU4" s="466"/>
      <c r="WXV4" s="466"/>
      <c r="WXW4" s="466"/>
      <c r="WXX4" s="466"/>
      <c r="WXY4" s="466"/>
      <c r="WXZ4" s="466"/>
      <c r="WYA4" s="466"/>
      <c r="WYB4" s="466"/>
      <c r="WYC4" s="466"/>
      <c r="WYD4" s="466"/>
      <c r="WYE4" s="466"/>
      <c r="WYF4" s="466"/>
      <c r="WYG4" s="466"/>
      <c r="WYH4" s="466"/>
      <c r="WYI4" s="466"/>
      <c r="WYJ4" s="466"/>
      <c r="WYK4" s="466"/>
      <c r="WYL4" s="466"/>
      <c r="WYM4" s="466"/>
      <c r="WYN4" s="466"/>
      <c r="WYO4" s="466"/>
      <c r="WYP4" s="466"/>
      <c r="WYQ4" s="466"/>
      <c r="WYR4" s="466"/>
      <c r="WYS4" s="466"/>
      <c r="WYT4" s="466"/>
      <c r="WYU4" s="466"/>
      <c r="WYV4" s="466"/>
      <c r="WYW4" s="466"/>
      <c r="WYX4" s="466"/>
      <c r="WYY4" s="466"/>
      <c r="WYZ4" s="466"/>
      <c r="WZA4" s="466"/>
      <c r="WZB4" s="466"/>
      <c r="WZC4" s="466"/>
      <c r="WZD4" s="466"/>
      <c r="WZE4" s="466"/>
      <c r="WZF4" s="466"/>
      <c r="WZG4" s="466"/>
      <c r="WZH4" s="466"/>
      <c r="WZI4" s="466"/>
      <c r="WZJ4" s="466"/>
      <c r="WZK4" s="466"/>
      <c r="WZL4" s="466"/>
      <c r="WZM4" s="466"/>
      <c r="WZN4" s="466"/>
      <c r="WZO4" s="466"/>
      <c r="WZP4" s="466"/>
      <c r="WZQ4" s="466"/>
      <c r="WZR4" s="466"/>
      <c r="WZS4" s="466"/>
      <c r="WZT4" s="466"/>
      <c r="WZU4" s="466"/>
      <c r="WZV4" s="466"/>
      <c r="WZW4" s="466"/>
      <c r="WZX4" s="466"/>
      <c r="WZY4" s="466"/>
      <c r="WZZ4" s="466"/>
      <c r="XAA4" s="466"/>
      <c r="XAB4" s="466"/>
      <c r="XAC4" s="466"/>
      <c r="XAD4" s="466"/>
      <c r="XAE4" s="466"/>
      <c r="XAF4" s="466"/>
      <c r="XAG4" s="466"/>
      <c r="XAH4" s="466"/>
      <c r="XAI4" s="466"/>
      <c r="XAJ4" s="466"/>
      <c r="XAK4" s="466"/>
      <c r="XAL4" s="466"/>
      <c r="XAM4" s="466"/>
      <c r="XAN4" s="466"/>
      <c r="XAO4" s="466"/>
      <c r="XAP4" s="466"/>
      <c r="XAQ4" s="466"/>
      <c r="XAR4" s="466"/>
      <c r="XAS4" s="466"/>
      <c r="XAT4" s="466"/>
      <c r="XAU4" s="466"/>
      <c r="XAV4" s="466"/>
      <c r="XAW4" s="466"/>
      <c r="XAX4" s="466"/>
      <c r="XAY4" s="466"/>
      <c r="XAZ4" s="466"/>
      <c r="XBA4" s="466"/>
      <c r="XBB4" s="466"/>
      <c r="XBC4" s="466"/>
      <c r="XBD4" s="466"/>
      <c r="XBE4" s="466"/>
      <c r="XBF4" s="466"/>
      <c r="XBG4" s="466"/>
      <c r="XBH4" s="466"/>
      <c r="XBI4" s="466"/>
      <c r="XBJ4" s="466"/>
      <c r="XBK4" s="466"/>
      <c r="XBL4" s="466"/>
      <c r="XBM4" s="466"/>
      <c r="XBN4" s="466"/>
      <c r="XBO4" s="466"/>
      <c r="XBP4" s="466"/>
      <c r="XBQ4" s="466"/>
      <c r="XBR4" s="466"/>
      <c r="XBS4" s="466"/>
      <c r="XBT4" s="466"/>
      <c r="XBU4" s="466"/>
      <c r="XBV4" s="466"/>
      <c r="XBW4" s="466"/>
      <c r="XBX4" s="466"/>
      <c r="XBY4" s="466"/>
      <c r="XBZ4" s="466"/>
      <c r="XCA4" s="466"/>
      <c r="XCB4" s="466"/>
      <c r="XCC4" s="466"/>
      <c r="XCD4" s="466"/>
      <c r="XCE4" s="466"/>
      <c r="XCF4" s="466"/>
      <c r="XCG4" s="466"/>
      <c r="XCH4" s="466"/>
      <c r="XCI4" s="466"/>
      <c r="XCJ4" s="466"/>
      <c r="XCK4" s="466"/>
      <c r="XCL4" s="466"/>
      <c r="XCM4" s="466"/>
      <c r="XCN4" s="466"/>
      <c r="XCO4" s="466"/>
      <c r="XCP4" s="466"/>
      <c r="XCQ4" s="466"/>
      <c r="XCR4" s="466"/>
      <c r="XCS4" s="466"/>
      <c r="XCT4" s="466"/>
      <c r="XCU4" s="466"/>
      <c r="XCV4" s="466"/>
      <c r="XCW4" s="466"/>
      <c r="XCX4" s="466"/>
      <c r="XCY4" s="466"/>
      <c r="XCZ4" s="466"/>
      <c r="XDA4" s="466"/>
      <c r="XDB4" s="466"/>
      <c r="XDC4" s="466"/>
      <c r="XDD4" s="466"/>
      <c r="XDE4" s="466"/>
      <c r="XDF4" s="466"/>
      <c r="XDG4" s="466"/>
      <c r="XDH4" s="466"/>
      <c r="XDI4" s="466"/>
      <c r="XDJ4" s="466"/>
      <c r="XDK4" s="466"/>
      <c r="XDL4" s="466"/>
      <c r="XDM4" s="466"/>
      <c r="XDN4" s="466"/>
      <c r="XDO4" s="466"/>
      <c r="XDP4" s="466"/>
      <c r="XDQ4" s="466"/>
      <c r="XDR4" s="466"/>
      <c r="XDS4" s="466"/>
      <c r="XDT4" s="466"/>
      <c r="XDU4" s="466"/>
      <c r="XDV4" s="466"/>
      <c r="XDW4" s="466"/>
      <c r="XDX4" s="466"/>
      <c r="XDY4" s="466"/>
      <c r="XDZ4" s="466"/>
      <c r="XEA4" s="466"/>
      <c r="XEB4" s="466"/>
      <c r="XEC4" s="466"/>
      <c r="XED4" s="466"/>
      <c r="XEE4" s="466"/>
      <c r="XEF4" s="466"/>
      <c r="XEG4" s="466"/>
      <c r="XEH4" s="466"/>
      <c r="XEI4" s="466"/>
      <c r="XEJ4" s="466"/>
      <c r="XEK4" s="466"/>
      <c r="XEL4" s="466"/>
      <c r="XEM4" s="466"/>
      <c r="XEN4" s="466"/>
      <c r="XEO4" s="466"/>
      <c r="XEP4" s="466"/>
      <c r="XEQ4" s="466"/>
      <c r="XER4" s="466"/>
      <c r="XES4" s="466"/>
      <c r="XET4" s="466"/>
      <c r="XEU4" s="466"/>
      <c r="XEV4" s="466"/>
      <c r="XEW4" s="466"/>
      <c r="XEX4" s="466"/>
      <c r="XEY4" s="466"/>
      <c r="XEZ4" s="466"/>
      <c r="XFA4" s="466"/>
    </row>
    <row r="5" spans="1:16381" s="120" customFormat="1" ht="20.100000000000001" customHeight="1" x14ac:dyDescent="0.3">
      <c r="A5" s="275" t="s">
        <v>175</v>
      </c>
      <c r="B5" s="543" t="s">
        <v>102</v>
      </c>
      <c r="C5" s="543"/>
      <c r="D5" s="543"/>
      <c r="E5" s="543"/>
      <c r="F5" s="136" t="s">
        <v>425</v>
      </c>
      <c r="G5" s="136" t="s">
        <v>426</v>
      </c>
      <c r="H5" s="136"/>
    </row>
    <row r="6" spans="1:16381" s="120" customFormat="1" ht="20.100000000000001" customHeight="1" x14ac:dyDescent="0.25">
      <c r="A6" s="289" t="s">
        <v>1188</v>
      </c>
      <c r="B6" s="557"/>
      <c r="C6" s="557"/>
      <c r="D6" s="557"/>
      <c r="E6" s="557"/>
      <c r="F6" s="141" t="s">
        <v>232</v>
      </c>
      <c r="G6" s="128"/>
      <c r="H6" s="128"/>
    </row>
    <row r="7" spans="1:16381" s="107" customFormat="1" ht="20.100000000000001" customHeight="1" x14ac:dyDescent="0.3">
      <c r="A7" s="169">
        <v>1</v>
      </c>
      <c r="B7" s="553" t="s">
        <v>427</v>
      </c>
      <c r="C7" s="553"/>
      <c r="D7" s="553"/>
      <c r="E7" s="553"/>
      <c r="F7" s="106" t="s">
        <v>425</v>
      </c>
      <c r="G7" s="129" t="s">
        <v>233</v>
      </c>
      <c r="H7" s="129" t="s">
        <v>1416</v>
      </c>
    </row>
    <row r="8" spans="1:16381" s="120" customFormat="1" ht="21.75" customHeight="1" x14ac:dyDescent="0.25">
      <c r="A8" s="285"/>
      <c r="B8" s="486" t="s">
        <v>428</v>
      </c>
      <c r="C8" s="486"/>
      <c r="D8" s="486"/>
      <c r="E8" s="486"/>
      <c r="F8" s="130" t="s">
        <v>186</v>
      </c>
      <c r="G8" s="131">
        <v>5</v>
      </c>
      <c r="H8" s="131"/>
    </row>
    <row r="9" spans="1:16381" s="132" customFormat="1" ht="19.5" customHeight="1" x14ac:dyDescent="0.25">
      <c r="A9" s="290"/>
      <c r="B9" s="291" t="s">
        <v>181</v>
      </c>
      <c r="C9" s="292"/>
      <c r="D9" s="292"/>
      <c r="E9" s="292"/>
      <c r="F9" s="292"/>
      <c r="G9" s="292"/>
      <c r="H9" s="292"/>
    </row>
    <row r="10" spans="1:16381" s="132" customFormat="1" ht="19.5" customHeight="1" x14ac:dyDescent="0.3">
      <c r="A10" s="276" t="s">
        <v>3</v>
      </c>
      <c r="B10" s="553" t="s">
        <v>429</v>
      </c>
      <c r="C10" s="553"/>
      <c r="D10" s="553"/>
      <c r="E10" s="553"/>
      <c r="F10" s="106"/>
      <c r="G10" s="129" t="s">
        <v>233</v>
      </c>
      <c r="H10" s="129"/>
    </row>
    <row r="11" spans="1:16381" s="120" customFormat="1" ht="20.100000000000001" customHeight="1" x14ac:dyDescent="0.3">
      <c r="A11" s="285" t="s">
        <v>1417</v>
      </c>
      <c r="B11" s="486" t="s">
        <v>430</v>
      </c>
      <c r="C11" s="486"/>
      <c r="D11" s="486"/>
      <c r="E11" s="486"/>
      <c r="F11" s="130" t="s">
        <v>186</v>
      </c>
      <c r="G11" s="131">
        <v>5</v>
      </c>
      <c r="H11" s="131"/>
    </row>
    <row r="12" spans="1:16381" s="132" customFormat="1" ht="19.5" customHeight="1" x14ac:dyDescent="0.25">
      <c r="A12" s="290"/>
      <c r="B12" s="291" t="s">
        <v>181</v>
      </c>
      <c r="C12" s="292"/>
      <c r="D12" s="292"/>
      <c r="E12" s="292"/>
      <c r="F12" s="292"/>
      <c r="G12" s="292"/>
      <c r="H12" s="292"/>
    </row>
    <row r="13" spans="1:16381" s="132" customFormat="1" ht="20.100000000000001" customHeight="1" x14ac:dyDescent="0.25">
      <c r="A13" s="276" t="s">
        <v>1418</v>
      </c>
      <c r="B13" s="553" t="s">
        <v>431</v>
      </c>
      <c r="C13" s="553"/>
      <c r="D13" s="553"/>
      <c r="E13" s="553"/>
      <c r="F13" s="106"/>
      <c r="G13" s="129" t="s">
        <v>233</v>
      </c>
      <c r="H13" s="129"/>
    </row>
    <row r="14" spans="1:16381" s="120" customFormat="1" ht="20.100000000000001" customHeight="1" x14ac:dyDescent="0.3">
      <c r="A14" s="285" t="s">
        <v>1419</v>
      </c>
      <c r="B14" s="139" t="s">
        <v>1420</v>
      </c>
      <c r="C14" s="139"/>
      <c r="D14" s="139"/>
      <c r="E14" s="139"/>
      <c r="F14" s="118" t="s">
        <v>186</v>
      </c>
      <c r="G14" s="131">
        <v>2</v>
      </c>
      <c r="H14" s="131"/>
    </row>
    <row r="15" spans="1:16381" s="120" customFormat="1" ht="20.100000000000001" customHeight="1" x14ac:dyDescent="0.3">
      <c r="A15" s="285" t="s">
        <v>1421</v>
      </c>
      <c r="B15" s="139" t="s">
        <v>1422</v>
      </c>
      <c r="F15" s="118" t="s">
        <v>186</v>
      </c>
      <c r="G15" s="133">
        <v>12</v>
      </c>
      <c r="H15" s="133"/>
    </row>
    <row r="16" spans="1:16381" s="120" customFormat="1" ht="20.100000000000001" customHeight="1" x14ac:dyDescent="0.3">
      <c r="A16" s="285" t="s">
        <v>1423</v>
      </c>
      <c r="B16" s="139" t="s">
        <v>1424</v>
      </c>
      <c r="F16" s="118" t="s">
        <v>186</v>
      </c>
      <c r="G16" s="131">
        <v>4</v>
      </c>
      <c r="H16" s="131"/>
    </row>
    <row r="17" spans="1:8" s="120" customFormat="1" ht="46.5" customHeight="1" x14ac:dyDescent="0.3">
      <c r="A17" s="285">
        <v>89748</v>
      </c>
      <c r="B17" s="134" t="s">
        <v>432</v>
      </c>
      <c r="F17" s="118" t="s">
        <v>186</v>
      </c>
      <c r="G17" s="131">
        <v>4</v>
      </c>
      <c r="H17" s="131"/>
    </row>
    <row r="18" spans="1:8" s="120" customFormat="1" ht="44.25" customHeight="1" x14ac:dyDescent="0.3">
      <c r="A18" s="285">
        <v>89733</v>
      </c>
      <c r="B18" s="134" t="s">
        <v>652</v>
      </c>
      <c r="F18" s="118" t="s">
        <v>186</v>
      </c>
      <c r="G18" s="131">
        <v>3</v>
      </c>
      <c r="H18" s="131"/>
    </row>
    <row r="19" spans="1:8" s="120" customFormat="1" ht="45" customHeight="1" x14ac:dyDescent="0.3">
      <c r="A19" s="285">
        <v>89728</v>
      </c>
      <c r="B19" s="134" t="s">
        <v>397</v>
      </c>
      <c r="F19" s="118" t="s">
        <v>186</v>
      </c>
      <c r="G19" s="131">
        <v>5</v>
      </c>
      <c r="H19" s="131"/>
    </row>
    <row r="20" spans="1:8" s="120" customFormat="1" ht="47.25" customHeight="1" x14ac:dyDescent="0.3">
      <c r="A20" s="285">
        <v>89732</v>
      </c>
      <c r="B20" s="134" t="s">
        <v>399</v>
      </c>
      <c r="F20" s="118" t="s">
        <v>186</v>
      </c>
      <c r="G20" s="131">
        <v>1</v>
      </c>
      <c r="H20" s="131"/>
    </row>
    <row r="21" spans="1:8" s="120" customFormat="1" ht="43.5" customHeight="1" x14ac:dyDescent="0.3">
      <c r="A21" s="277">
        <v>89731</v>
      </c>
      <c r="B21" s="480" t="s">
        <v>403</v>
      </c>
      <c r="C21" s="480"/>
      <c r="D21" s="480"/>
      <c r="E21" s="480"/>
      <c r="F21" s="119"/>
      <c r="G21" s="135">
        <v>6</v>
      </c>
      <c r="H21" s="135"/>
    </row>
    <row r="22" spans="1:8" s="120" customFormat="1" ht="20.100000000000001" customHeight="1" x14ac:dyDescent="0.3">
      <c r="A22" s="277"/>
      <c r="B22" s="488" t="s">
        <v>434</v>
      </c>
      <c r="C22" s="488"/>
      <c r="D22" s="488"/>
      <c r="E22" s="488"/>
      <c r="F22" s="119" t="s">
        <v>186</v>
      </c>
      <c r="G22" s="135">
        <v>5</v>
      </c>
      <c r="H22" s="135"/>
    </row>
    <row r="23" spans="1:8" s="120" customFormat="1" ht="20.100000000000001" customHeight="1" x14ac:dyDescent="0.3">
      <c r="A23" s="277"/>
      <c r="B23" s="488" t="s">
        <v>435</v>
      </c>
      <c r="C23" s="488"/>
      <c r="D23" s="488"/>
      <c r="E23" s="488"/>
      <c r="F23" s="119" t="s">
        <v>186</v>
      </c>
      <c r="G23" s="135">
        <v>4</v>
      </c>
      <c r="H23" s="135"/>
    </row>
    <row r="24" spans="1:8" s="120" customFormat="1" ht="52.5" customHeight="1" x14ac:dyDescent="0.3">
      <c r="A24" s="277">
        <v>89797</v>
      </c>
      <c r="B24" s="480" t="s">
        <v>1425</v>
      </c>
      <c r="C24" s="480"/>
      <c r="D24" s="480"/>
      <c r="E24" s="480"/>
      <c r="F24" s="119" t="s">
        <v>186</v>
      </c>
      <c r="G24" s="135">
        <v>2</v>
      </c>
      <c r="H24" s="135"/>
    </row>
    <row r="25" spans="1:8" s="120" customFormat="1" ht="30" customHeight="1" x14ac:dyDescent="0.3">
      <c r="A25" s="293">
        <v>89785</v>
      </c>
      <c r="B25" s="480" t="s">
        <v>667</v>
      </c>
      <c r="C25" s="480"/>
      <c r="D25" s="480"/>
      <c r="E25" s="480"/>
      <c r="F25" s="119" t="s">
        <v>186</v>
      </c>
      <c r="G25" s="135">
        <v>2</v>
      </c>
      <c r="H25" s="135"/>
    </row>
    <row r="26" spans="1:8" s="120" customFormat="1" ht="30" customHeight="1" x14ac:dyDescent="0.3">
      <c r="A26" s="293">
        <v>89778</v>
      </c>
      <c r="B26" s="480" t="s">
        <v>405</v>
      </c>
      <c r="C26" s="480"/>
      <c r="D26" s="480"/>
      <c r="E26" s="480"/>
      <c r="F26" s="119" t="s">
        <v>186</v>
      </c>
      <c r="G26" s="135">
        <v>11</v>
      </c>
      <c r="H26" s="135"/>
    </row>
    <row r="27" spans="1:8" s="120" customFormat="1" ht="33" customHeight="1" x14ac:dyDescent="0.3">
      <c r="A27" s="277">
        <v>89753</v>
      </c>
      <c r="B27" s="480" t="s">
        <v>674</v>
      </c>
      <c r="C27" s="480"/>
      <c r="D27" s="480"/>
      <c r="E27" s="480"/>
      <c r="F27" s="119" t="s">
        <v>186</v>
      </c>
      <c r="G27" s="135">
        <v>20</v>
      </c>
      <c r="H27" s="135"/>
    </row>
    <row r="28" spans="1:8" s="120" customFormat="1" ht="20.100000000000001" customHeight="1" x14ac:dyDescent="0.3">
      <c r="A28" s="277"/>
      <c r="B28" s="138" t="s">
        <v>1426</v>
      </c>
      <c r="C28" s="138"/>
      <c r="D28" s="138"/>
      <c r="E28" s="138"/>
      <c r="F28" s="119" t="s">
        <v>186</v>
      </c>
      <c r="G28" s="135">
        <v>3</v>
      </c>
      <c r="H28" s="135"/>
    </row>
    <row r="29" spans="1:8" s="120" customFormat="1" ht="48.75" customHeight="1" x14ac:dyDescent="0.3">
      <c r="A29" s="277">
        <v>89714</v>
      </c>
      <c r="B29" s="137" t="s">
        <v>407</v>
      </c>
      <c r="C29" s="138"/>
      <c r="D29" s="138"/>
      <c r="E29" s="138"/>
      <c r="F29" s="119" t="s">
        <v>14</v>
      </c>
      <c r="G29" s="135">
        <v>36</v>
      </c>
      <c r="H29" s="135"/>
    </row>
    <row r="30" spans="1:8" s="120" customFormat="1" ht="54.75" customHeight="1" x14ac:dyDescent="0.3">
      <c r="A30" s="294">
        <v>89712</v>
      </c>
      <c r="B30" s="137" t="s">
        <v>409</v>
      </c>
      <c r="C30" s="138"/>
      <c r="D30" s="138"/>
      <c r="E30" s="138"/>
      <c r="F30" s="119" t="s">
        <v>14</v>
      </c>
      <c r="G30" s="135">
        <v>39</v>
      </c>
      <c r="H30" s="135"/>
    </row>
    <row r="31" spans="1:8" s="120" customFormat="1" ht="48" customHeight="1" x14ac:dyDescent="0.3">
      <c r="A31" s="277">
        <v>89711</v>
      </c>
      <c r="B31" s="137" t="s">
        <v>411</v>
      </c>
      <c r="C31" s="138"/>
      <c r="D31" s="138"/>
      <c r="E31" s="138"/>
      <c r="F31" s="119" t="s">
        <v>14</v>
      </c>
      <c r="G31" s="135">
        <v>6</v>
      </c>
      <c r="H31" s="135"/>
    </row>
    <row r="32" spans="1:8" s="120" customFormat="1" ht="30" customHeight="1" x14ac:dyDescent="0.3">
      <c r="A32" s="277">
        <v>89784</v>
      </c>
      <c r="B32" s="134" t="s">
        <v>1427</v>
      </c>
      <c r="F32" s="118" t="s">
        <v>186</v>
      </c>
      <c r="G32" s="131">
        <v>4</v>
      </c>
      <c r="H32" s="131"/>
    </row>
    <row r="33" spans="1:8" s="120" customFormat="1" ht="30" customHeight="1" x14ac:dyDescent="0.3">
      <c r="A33" s="277"/>
      <c r="B33" s="488" t="s">
        <v>1532</v>
      </c>
      <c r="C33" s="488"/>
      <c r="D33" s="488"/>
      <c r="E33" s="488"/>
      <c r="F33" s="119" t="s">
        <v>186</v>
      </c>
      <c r="G33" s="135">
        <v>1</v>
      </c>
      <c r="H33" s="135"/>
    </row>
  </sheetData>
  <mergeCells count="1509">
    <mergeCell ref="B26:E26"/>
    <mergeCell ref="B27:E27"/>
    <mergeCell ref="B33:E33"/>
    <mergeCell ref="B13:E13"/>
    <mergeCell ref="B21:E21"/>
    <mergeCell ref="B22:E22"/>
    <mergeCell ref="B23:E23"/>
    <mergeCell ref="B24:E24"/>
    <mergeCell ref="B25:E25"/>
    <mergeCell ref="B5:E5"/>
    <mergeCell ref="B6:E6"/>
    <mergeCell ref="B7:E7"/>
    <mergeCell ref="B8:E8"/>
    <mergeCell ref="B10:E10"/>
    <mergeCell ref="B11:E11"/>
    <mergeCell ref="XCT4:XDD4"/>
    <mergeCell ref="XDE4:XDO4"/>
    <mergeCell ref="WSP4:WSZ4"/>
    <mergeCell ref="WTA4:WTK4"/>
    <mergeCell ref="WTL4:WTV4"/>
    <mergeCell ref="WTW4:WUG4"/>
    <mergeCell ref="WUH4:WUR4"/>
    <mergeCell ref="WUS4:WVC4"/>
    <mergeCell ref="WQB4:WQL4"/>
    <mergeCell ref="WQM4:WQW4"/>
    <mergeCell ref="WQX4:WRH4"/>
    <mergeCell ref="WRI4:WRS4"/>
    <mergeCell ref="WRT4:WSD4"/>
    <mergeCell ref="WSE4:WSO4"/>
    <mergeCell ref="WNN4:WNX4"/>
    <mergeCell ref="WNY4:WOI4"/>
    <mergeCell ref="WOJ4:WOT4"/>
    <mergeCell ref="XDP4:XDZ4"/>
    <mergeCell ref="XEA4:XEK4"/>
    <mergeCell ref="XEL4:XEV4"/>
    <mergeCell ref="XEW4:XFA4"/>
    <mergeCell ref="XAF4:XAP4"/>
    <mergeCell ref="XAQ4:XBA4"/>
    <mergeCell ref="XBB4:XBL4"/>
    <mergeCell ref="XBM4:XBW4"/>
    <mergeCell ref="XBX4:XCH4"/>
    <mergeCell ref="XCI4:XCS4"/>
    <mergeCell ref="WXR4:WYB4"/>
    <mergeCell ref="WYC4:WYM4"/>
    <mergeCell ref="WYN4:WYX4"/>
    <mergeCell ref="WYY4:WZI4"/>
    <mergeCell ref="WZJ4:WZT4"/>
    <mergeCell ref="WZU4:XAE4"/>
    <mergeCell ref="WVD4:WVN4"/>
    <mergeCell ref="WVO4:WVY4"/>
    <mergeCell ref="WVZ4:WWJ4"/>
    <mergeCell ref="WWK4:WWU4"/>
    <mergeCell ref="WWV4:WXF4"/>
    <mergeCell ref="WXG4:WXQ4"/>
    <mergeCell ref="WOU4:WPE4"/>
    <mergeCell ref="WPF4:WPP4"/>
    <mergeCell ref="WPQ4:WQA4"/>
    <mergeCell ref="WKZ4:WLJ4"/>
    <mergeCell ref="WLK4:WLU4"/>
    <mergeCell ref="WLV4:WMF4"/>
    <mergeCell ref="WMG4:WMQ4"/>
    <mergeCell ref="WMR4:WNB4"/>
    <mergeCell ref="WNC4:WNM4"/>
    <mergeCell ref="WIL4:WIV4"/>
    <mergeCell ref="WIW4:WJG4"/>
    <mergeCell ref="WJH4:WJR4"/>
    <mergeCell ref="WJS4:WKC4"/>
    <mergeCell ref="WKD4:WKN4"/>
    <mergeCell ref="WKO4:WKY4"/>
    <mergeCell ref="WFX4:WGH4"/>
    <mergeCell ref="WGI4:WGS4"/>
    <mergeCell ref="WGT4:WHD4"/>
    <mergeCell ref="WHE4:WHO4"/>
    <mergeCell ref="WHP4:WHZ4"/>
    <mergeCell ref="WIA4:WIK4"/>
    <mergeCell ref="WDJ4:WDT4"/>
    <mergeCell ref="WDU4:WEE4"/>
    <mergeCell ref="WEF4:WEP4"/>
    <mergeCell ref="WEQ4:WFA4"/>
    <mergeCell ref="WFB4:WFL4"/>
    <mergeCell ref="WFM4:WFW4"/>
    <mergeCell ref="WAV4:WBF4"/>
    <mergeCell ref="WBG4:WBQ4"/>
    <mergeCell ref="WBR4:WCB4"/>
    <mergeCell ref="WCC4:WCM4"/>
    <mergeCell ref="WCN4:WCX4"/>
    <mergeCell ref="WCY4:WDI4"/>
    <mergeCell ref="VYH4:VYR4"/>
    <mergeCell ref="VYS4:VZC4"/>
    <mergeCell ref="VZD4:VZN4"/>
    <mergeCell ref="VZO4:VZY4"/>
    <mergeCell ref="VZZ4:WAJ4"/>
    <mergeCell ref="WAK4:WAU4"/>
    <mergeCell ref="VVT4:VWD4"/>
    <mergeCell ref="VWE4:VWO4"/>
    <mergeCell ref="VWP4:VWZ4"/>
    <mergeCell ref="VXA4:VXK4"/>
    <mergeCell ref="VXL4:VXV4"/>
    <mergeCell ref="VXW4:VYG4"/>
    <mergeCell ref="VTF4:VTP4"/>
    <mergeCell ref="VTQ4:VUA4"/>
    <mergeCell ref="VUB4:VUL4"/>
    <mergeCell ref="VUM4:VUW4"/>
    <mergeCell ref="VUX4:VVH4"/>
    <mergeCell ref="VVI4:VVS4"/>
    <mergeCell ref="VQR4:VRB4"/>
    <mergeCell ref="VRC4:VRM4"/>
    <mergeCell ref="VRN4:VRX4"/>
    <mergeCell ref="VRY4:VSI4"/>
    <mergeCell ref="VSJ4:VST4"/>
    <mergeCell ref="VSU4:VTE4"/>
    <mergeCell ref="VOD4:VON4"/>
    <mergeCell ref="VOO4:VOY4"/>
    <mergeCell ref="VOZ4:VPJ4"/>
    <mergeCell ref="VPK4:VPU4"/>
    <mergeCell ref="VPV4:VQF4"/>
    <mergeCell ref="VQG4:VQQ4"/>
    <mergeCell ref="VLP4:VLZ4"/>
    <mergeCell ref="VMA4:VMK4"/>
    <mergeCell ref="VML4:VMV4"/>
    <mergeCell ref="VMW4:VNG4"/>
    <mergeCell ref="VNH4:VNR4"/>
    <mergeCell ref="VNS4:VOC4"/>
    <mergeCell ref="VJB4:VJL4"/>
    <mergeCell ref="VJM4:VJW4"/>
    <mergeCell ref="VJX4:VKH4"/>
    <mergeCell ref="VKI4:VKS4"/>
    <mergeCell ref="VKT4:VLD4"/>
    <mergeCell ref="VLE4:VLO4"/>
    <mergeCell ref="VGN4:VGX4"/>
    <mergeCell ref="VGY4:VHI4"/>
    <mergeCell ref="VHJ4:VHT4"/>
    <mergeCell ref="VHU4:VIE4"/>
    <mergeCell ref="VIF4:VIP4"/>
    <mergeCell ref="VIQ4:VJA4"/>
    <mergeCell ref="VDZ4:VEJ4"/>
    <mergeCell ref="VEK4:VEU4"/>
    <mergeCell ref="VEV4:VFF4"/>
    <mergeCell ref="VFG4:VFQ4"/>
    <mergeCell ref="VFR4:VGB4"/>
    <mergeCell ref="VGC4:VGM4"/>
    <mergeCell ref="VBL4:VBV4"/>
    <mergeCell ref="VBW4:VCG4"/>
    <mergeCell ref="VCH4:VCR4"/>
    <mergeCell ref="VCS4:VDC4"/>
    <mergeCell ref="VDD4:VDN4"/>
    <mergeCell ref="VDO4:VDY4"/>
    <mergeCell ref="UYX4:UZH4"/>
    <mergeCell ref="UZI4:UZS4"/>
    <mergeCell ref="UZT4:VAD4"/>
    <mergeCell ref="VAE4:VAO4"/>
    <mergeCell ref="VAP4:VAZ4"/>
    <mergeCell ref="VBA4:VBK4"/>
    <mergeCell ref="UWJ4:UWT4"/>
    <mergeCell ref="UWU4:UXE4"/>
    <mergeCell ref="UXF4:UXP4"/>
    <mergeCell ref="UXQ4:UYA4"/>
    <mergeCell ref="UYB4:UYL4"/>
    <mergeCell ref="UYM4:UYW4"/>
    <mergeCell ref="UTV4:UUF4"/>
    <mergeCell ref="UUG4:UUQ4"/>
    <mergeCell ref="UUR4:UVB4"/>
    <mergeCell ref="UVC4:UVM4"/>
    <mergeCell ref="UVN4:UVX4"/>
    <mergeCell ref="UVY4:UWI4"/>
    <mergeCell ref="URH4:URR4"/>
    <mergeCell ref="URS4:USC4"/>
    <mergeCell ref="USD4:USN4"/>
    <mergeCell ref="USO4:USY4"/>
    <mergeCell ref="USZ4:UTJ4"/>
    <mergeCell ref="UTK4:UTU4"/>
    <mergeCell ref="UOT4:UPD4"/>
    <mergeCell ref="UPE4:UPO4"/>
    <mergeCell ref="UPP4:UPZ4"/>
    <mergeCell ref="UQA4:UQK4"/>
    <mergeCell ref="UQL4:UQV4"/>
    <mergeCell ref="UQW4:URG4"/>
    <mergeCell ref="UMF4:UMP4"/>
    <mergeCell ref="UMQ4:UNA4"/>
    <mergeCell ref="UNB4:UNL4"/>
    <mergeCell ref="UNM4:UNW4"/>
    <mergeCell ref="UNX4:UOH4"/>
    <mergeCell ref="UOI4:UOS4"/>
    <mergeCell ref="UJR4:UKB4"/>
    <mergeCell ref="UKC4:UKM4"/>
    <mergeCell ref="UKN4:UKX4"/>
    <mergeCell ref="UKY4:ULI4"/>
    <mergeCell ref="ULJ4:ULT4"/>
    <mergeCell ref="ULU4:UME4"/>
    <mergeCell ref="UHD4:UHN4"/>
    <mergeCell ref="UHO4:UHY4"/>
    <mergeCell ref="UHZ4:UIJ4"/>
    <mergeCell ref="UIK4:UIU4"/>
    <mergeCell ref="UIV4:UJF4"/>
    <mergeCell ref="UJG4:UJQ4"/>
    <mergeCell ref="UEP4:UEZ4"/>
    <mergeCell ref="UFA4:UFK4"/>
    <mergeCell ref="UFL4:UFV4"/>
    <mergeCell ref="UFW4:UGG4"/>
    <mergeCell ref="UGH4:UGR4"/>
    <mergeCell ref="UGS4:UHC4"/>
    <mergeCell ref="UCB4:UCL4"/>
    <mergeCell ref="UCM4:UCW4"/>
    <mergeCell ref="UCX4:UDH4"/>
    <mergeCell ref="UDI4:UDS4"/>
    <mergeCell ref="UDT4:UED4"/>
    <mergeCell ref="UEE4:UEO4"/>
    <mergeCell ref="TZN4:TZX4"/>
    <mergeCell ref="TZY4:UAI4"/>
    <mergeCell ref="UAJ4:UAT4"/>
    <mergeCell ref="UAU4:UBE4"/>
    <mergeCell ref="UBF4:UBP4"/>
    <mergeCell ref="UBQ4:UCA4"/>
    <mergeCell ref="TWZ4:TXJ4"/>
    <mergeCell ref="TXK4:TXU4"/>
    <mergeCell ref="TXV4:TYF4"/>
    <mergeCell ref="TYG4:TYQ4"/>
    <mergeCell ref="TYR4:TZB4"/>
    <mergeCell ref="TZC4:TZM4"/>
    <mergeCell ref="TUL4:TUV4"/>
    <mergeCell ref="TUW4:TVG4"/>
    <mergeCell ref="TVH4:TVR4"/>
    <mergeCell ref="TVS4:TWC4"/>
    <mergeCell ref="TWD4:TWN4"/>
    <mergeCell ref="TWO4:TWY4"/>
    <mergeCell ref="TRX4:TSH4"/>
    <mergeCell ref="TSI4:TSS4"/>
    <mergeCell ref="TST4:TTD4"/>
    <mergeCell ref="TTE4:TTO4"/>
    <mergeCell ref="TTP4:TTZ4"/>
    <mergeCell ref="TUA4:TUK4"/>
    <mergeCell ref="TPJ4:TPT4"/>
    <mergeCell ref="TPU4:TQE4"/>
    <mergeCell ref="TQF4:TQP4"/>
    <mergeCell ref="TQQ4:TRA4"/>
    <mergeCell ref="TRB4:TRL4"/>
    <mergeCell ref="TRM4:TRW4"/>
    <mergeCell ref="TMV4:TNF4"/>
    <mergeCell ref="TNG4:TNQ4"/>
    <mergeCell ref="TNR4:TOB4"/>
    <mergeCell ref="TOC4:TOM4"/>
    <mergeCell ref="TON4:TOX4"/>
    <mergeCell ref="TOY4:TPI4"/>
    <mergeCell ref="TKH4:TKR4"/>
    <mergeCell ref="TKS4:TLC4"/>
    <mergeCell ref="TLD4:TLN4"/>
    <mergeCell ref="TLO4:TLY4"/>
    <mergeCell ref="TLZ4:TMJ4"/>
    <mergeCell ref="TMK4:TMU4"/>
    <mergeCell ref="THT4:TID4"/>
    <mergeCell ref="TIE4:TIO4"/>
    <mergeCell ref="TIP4:TIZ4"/>
    <mergeCell ref="TJA4:TJK4"/>
    <mergeCell ref="TJL4:TJV4"/>
    <mergeCell ref="TJW4:TKG4"/>
    <mergeCell ref="TFF4:TFP4"/>
    <mergeCell ref="TFQ4:TGA4"/>
    <mergeCell ref="TGB4:TGL4"/>
    <mergeCell ref="TGM4:TGW4"/>
    <mergeCell ref="TGX4:THH4"/>
    <mergeCell ref="THI4:THS4"/>
    <mergeCell ref="TCR4:TDB4"/>
    <mergeCell ref="TDC4:TDM4"/>
    <mergeCell ref="TDN4:TDX4"/>
    <mergeCell ref="TDY4:TEI4"/>
    <mergeCell ref="TEJ4:TET4"/>
    <mergeCell ref="TEU4:TFE4"/>
    <mergeCell ref="TAD4:TAN4"/>
    <mergeCell ref="TAO4:TAY4"/>
    <mergeCell ref="TAZ4:TBJ4"/>
    <mergeCell ref="TBK4:TBU4"/>
    <mergeCell ref="TBV4:TCF4"/>
    <mergeCell ref="TCG4:TCQ4"/>
    <mergeCell ref="SXP4:SXZ4"/>
    <mergeCell ref="SYA4:SYK4"/>
    <mergeCell ref="SYL4:SYV4"/>
    <mergeCell ref="SYW4:SZG4"/>
    <mergeCell ref="SZH4:SZR4"/>
    <mergeCell ref="SZS4:TAC4"/>
    <mergeCell ref="SVB4:SVL4"/>
    <mergeCell ref="SVM4:SVW4"/>
    <mergeCell ref="SVX4:SWH4"/>
    <mergeCell ref="SWI4:SWS4"/>
    <mergeCell ref="SWT4:SXD4"/>
    <mergeCell ref="SXE4:SXO4"/>
    <mergeCell ref="SSN4:SSX4"/>
    <mergeCell ref="SSY4:STI4"/>
    <mergeCell ref="STJ4:STT4"/>
    <mergeCell ref="STU4:SUE4"/>
    <mergeCell ref="SUF4:SUP4"/>
    <mergeCell ref="SUQ4:SVA4"/>
    <mergeCell ref="SPZ4:SQJ4"/>
    <mergeCell ref="SQK4:SQU4"/>
    <mergeCell ref="SQV4:SRF4"/>
    <mergeCell ref="SRG4:SRQ4"/>
    <mergeCell ref="SRR4:SSB4"/>
    <mergeCell ref="SSC4:SSM4"/>
    <mergeCell ref="SNL4:SNV4"/>
    <mergeCell ref="SNW4:SOG4"/>
    <mergeCell ref="SOH4:SOR4"/>
    <mergeCell ref="SOS4:SPC4"/>
    <mergeCell ref="SPD4:SPN4"/>
    <mergeCell ref="SPO4:SPY4"/>
    <mergeCell ref="SKX4:SLH4"/>
    <mergeCell ref="SLI4:SLS4"/>
    <mergeCell ref="SLT4:SMD4"/>
    <mergeCell ref="SME4:SMO4"/>
    <mergeCell ref="SMP4:SMZ4"/>
    <mergeCell ref="SNA4:SNK4"/>
    <mergeCell ref="SIJ4:SIT4"/>
    <mergeCell ref="SIU4:SJE4"/>
    <mergeCell ref="SJF4:SJP4"/>
    <mergeCell ref="SJQ4:SKA4"/>
    <mergeCell ref="SKB4:SKL4"/>
    <mergeCell ref="SKM4:SKW4"/>
    <mergeCell ref="SFV4:SGF4"/>
    <mergeCell ref="SGG4:SGQ4"/>
    <mergeCell ref="SGR4:SHB4"/>
    <mergeCell ref="SHC4:SHM4"/>
    <mergeCell ref="SHN4:SHX4"/>
    <mergeCell ref="SHY4:SII4"/>
    <mergeCell ref="SDH4:SDR4"/>
    <mergeCell ref="SDS4:SEC4"/>
    <mergeCell ref="SED4:SEN4"/>
    <mergeCell ref="SEO4:SEY4"/>
    <mergeCell ref="SEZ4:SFJ4"/>
    <mergeCell ref="SFK4:SFU4"/>
    <mergeCell ref="SAT4:SBD4"/>
    <mergeCell ref="SBE4:SBO4"/>
    <mergeCell ref="SBP4:SBZ4"/>
    <mergeCell ref="SCA4:SCK4"/>
    <mergeCell ref="SCL4:SCV4"/>
    <mergeCell ref="SCW4:SDG4"/>
    <mergeCell ref="RYF4:RYP4"/>
    <mergeCell ref="RYQ4:RZA4"/>
    <mergeCell ref="RZB4:RZL4"/>
    <mergeCell ref="RZM4:RZW4"/>
    <mergeCell ref="RZX4:SAH4"/>
    <mergeCell ref="SAI4:SAS4"/>
    <mergeCell ref="RVR4:RWB4"/>
    <mergeCell ref="RWC4:RWM4"/>
    <mergeCell ref="RWN4:RWX4"/>
    <mergeCell ref="RWY4:RXI4"/>
    <mergeCell ref="RXJ4:RXT4"/>
    <mergeCell ref="RXU4:RYE4"/>
    <mergeCell ref="RTD4:RTN4"/>
    <mergeCell ref="RTO4:RTY4"/>
    <mergeCell ref="RTZ4:RUJ4"/>
    <mergeCell ref="RUK4:RUU4"/>
    <mergeCell ref="RUV4:RVF4"/>
    <mergeCell ref="RVG4:RVQ4"/>
    <mergeCell ref="RQP4:RQZ4"/>
    <mergeCell ref="RRA4:RRK4"/>
    <mergeCell ref="RRL4:RRV4"/>
    <mergeCell ref="RRW4:RSG4"/>
    <mergeCell ref="RSH4:RSR4"/>
    <mergeCell ref="RSS4:RTC4"/>
    <mergeCell ref="ROB4:ROL4"/>
    <mergeCell ref="ROM4:ROW4"/>
    <mergeCell ref="ROX4:RPH4"/>
    <mergeCell ref="RPI4:RPS4"/>
    <mergeCell ref="RPT4:RQD4"/>
    <mergeCell ref="RQE4:RQO4"/>
    <mergeCell ref="RLN4:RLX4"/>
    <mergeCell ref="RLY4:RMI4"/>
    <mergeCell ref="RMJ4:RMT4"/>
    <mergeCell ref="RMU4:RNE4"/>
    <mergeCell ref="RNF4:RNP4"/>
    <mergeCell ref="RNQ4:ROA4"/>
    <mergeCell ref="RIZ4:RJJ4"/>
    <mergeCell ref="RJK4:RJU4"/>
    <mergeCell ref="RJV4:RKF4"/>
    <mergeCell ref="RKG4:RKQ4"/>
    <mergeCell ref="RKR4:RLB4"/>
    <mergeCell ref="RLC4:RLM4"/>
    <mergeCell ref="RGL4:RGV4"/>
    <mergeCell ref="RGW4:RHG4"/>
    <mergeCell ref="RHH4:RHR4"/>
    <mergeCell ref="RHS4:RIC4"/>
    <mergeCell ref="RID4:RIN4"/>
    <mergeCell ref="RIO4:RIY4"/>
    <mergeCell ref="RDX4:REH4"/>
    <mergeCell ref="REI4:RES4"/>
    <mergeCell ref="RET4:RFD4"/>
    <mergeCell ref="RFE4:RFO4"/>
    <mergeCell ref="RFP4:RFZ4"/>
    <mergeCell ref="RGA4:RGK4"/>
    <mergeCell ref="RBJ4:RBT4"/>
    <mergeCell ref="RBU4:RCE4"/>
    <mergeCell ref="RCF4:RCP4"/>
    <mergeCell ref="RCQ4:RDA4"/>
    <mergeCell ref="RDB4:RDL4"/>
    <mergeCell ref="RDM4:RDW4"/>
    <mergeCell ref="QYV4:QZF4"/>
    <mergeCell ref="QZG4:QZQ4"/>
    <mergeCell ref="QZR4:RAB4"/>
    <mergeCell ref="RAC4:RAM4"/>
    <mergeCell ref="RAN4:RAX4"/>
    <mergeCell ref="RAY4:RBI4"/>
    <mergeCell ref="QWH4:QWR4"/>
    <mergeCell ref="QWS4:QXC4"/>
    <mergeCell ref="QXD4:QXN4"/>
    <mergeCell ref="QXO4:QXY4"/>
    <mergeCell ref="QXZ4:QYJ4"/>
    <mergeCell ref="QYK4:QYU4"/>
    <mergeCell ref="QTT4:QUD4"/>
    <mergeCell ref="QUE4:QUO4"/>
    <mergeCell ref="QUP4:QUZ4"/>
    <mergeCell ref="QVA4:QVK4"/>
    <mergeCell ref="QVL4:QVV4"/>
    <mergeCell ref="QVW4:QWG4"/>
    <mergeCell ref="QRF4:QRP4"/>
    <mergeCell ref="QRQ4:QSA4"/>
    <mergeCell ref="QSB4:QSL4"/>
    <mergeCell ref="QSM4:QSW4"/>
    <mergeCell ref="QSX4:QTH4"/>
    <mergeCell ref="QTI4:QTS4"/>
    <mergeCell ref="QOR4:QPB4"/>
    <mergeCell ref="QPC4:QPM4"/>
    <mergeCell ref="QPN4:QPX4"/>
    <mergeCell ref="QPY4:QQI4"/>
    <mergeCell ref="QQJ4:QQT4"/>
    <mergeCell ref="QQU4:QRE4"/>
    <mergeCell ref="QMD4:QMN4"/>
    <mergeCell ref="QMO4:QMY4"/>
    <mergeCell ref="QMZ4:QNJ4"/>
    <mergeCell ref="QNK4:QNU4"/>
    <mergeCell ref="QNV4:QOF4"/>
    <mergeCell ref="QOG4:QOQ4"/>
    <mergeCell ref="QJP4:QJZ4"/>
    <mergeCell ref="QKA4:QKK4"/>
    <mergeCell ref="QKL4:QKV4"/>
    <mergeCell ref="QKW4:QLG4"/>
    <mergeCell ref="QLH4:QLR4"/>
    <mergeCell ref="QLS4:QMC4"/>
    <mergeCell ref="QHB4:QHL4"/>
    <mergeCell ref="QHM4:QHW4"/>
    <mergeCell ref="QHX4:QIH4"/>
    <mergeCell ref="QII4:QIS4"/>
    <mergeCell ref="QIT4:QJD4"/>
    <mergeCell ref="QJE4:QJO4"/>
    <mergeCell ref="QEN4:QEX4"/>
    <mergeCell ref="QEY4:QFI4"/>
    <mergeCell ref="QFJ4:QFT4"/>
    <mergeCell ref="QFU4:QGE4"/>
    <mergeCell ref="QGF4:QGP4"/>
    <mergeCell ref="QGQ4:QHA4"/>
    <mergeCell ref="QBZ4:QCJ4"/>
    <mergeCell ref="QCK4:QCU4"/>
    <mergeCell ref="QCV4:QDF4"/>
    <mergeCell ref="QDG4:QDQ4"/>
    <mergeCell ref="QDR4:QEB4"/>
    <mergeCell ref="QEC4:QEM4"/>
    <mergeCell ref="PZL4:PZV4"/>
    <mergeCell ref="PZW4:QAG4"/>
    <mergeCell ref="QAH4:QAR4"/>
    <mergeCell ref="QAS4:QBC4"/>
    <mergeCell ref="QBD4:QBN4"/>
    <mergeCell ref="QBO4:QBY4"/>
    <mergeCell ref="PWX4:PXH4"/>
    <mergeCell ref="PXI4:PXS4"/>
    <mergeCell ref="PXT4:PYD4"/>
    <mergeCell ref="PYE4:PYO4"/>
    <mergeCell ref="PYP4:PYZ4"/>
    <mergeCell ref="PZA4:PZK4"/>
    <mergeCell ref="PUJ4:PUT4"/>
    <mergeCell ref="PUU4:PVE4"/>
    <mergeCell ref="PVF4:PVP4"/>
    <mergeCell ref="PVQ4:PWA4"/>
    <mergeCell ref="PWB4:PWL4"/>
    <mergeCell ref="PWM4:PWW4"/>
    <mergeCell ref="PRV4:PSF4"/>
    <mergeCell ref="PSG4:PSQ4"/>
    <mergeCell ref="PSR4:PTB4"/>
    <mergeCell ref="PTC4:PTM4"/>
    <mergeCell ref="PTN4:PTX4"/>
    <mergeCell ref="PTY4:PUI4"/>
    <mergeCell ref="PPH4:PPR4"/>
    <mergeCell ref="PPS4:PQC4"/>
    <mergeCell ref="PQD4:PQN4"/>
    <mergeCell ref="PQO4:PQY4"/>
    <mergeCell ref="PQZ4:PRJ4"/>
    <mergeCell ref="PRK4:PRU4"/>
    <mergeCell ref="PMT4:PND4"/>
    <mergeCell ref="PNE4:PNO4"/>
    <mergeCell ref="PNP4:PNZ4"/>
    <mergeCell ref="POA4:POK4"/>
    <mergeCell ref="POL4:POV4"/>
    <mergeCell ref="POW4:PPG4"/>
    <mergeCell ref="PKF4:PKP4"/>
    <mergeCell ref="PKQ4:PLA4"/>
    <mergeCell ref="PLB4:PLL4"/>
    <mergeCell ref="PLM4:PLW4"/>
    <mergeCell ref="PLX4:PMH4"/>
    <mergeCell ref="PMI4:PMS4"/>
    <mergeCell ref="PHR4:PIB4"/>
    <mergeCell ref="PIC4:PIM4"/>
    <mergeCell ref="PIN4:PIX4"/>
    <mergeCell ref="PIY4:PJI4"/>
    <mergeCell ref="PJJ4:PJT4"/>
    <mergeCell ref="PJU4:PKE4"/>
    <mergeCell ref="PFD4:PFN4"/>
    <mergeCell ref="PFO4:PFY4"/>
    <mergeCell ref="PFZ4:PGJ4"/>
    <mergeCell ref="PGK4:PGU4"/>
    <mergeCell ref="PGV4:PHF4"/>
    <mergeCell ref="PHG4:PHQ4"/>
    <mergeCell ref="PCP4:PCZ4"/>
    <mergeCell ref="PDA4:PDK4"/>
    <mergeCell ref="PDL4:PDV4"/>
    <mergeCell ref="PDW4:PEG4"/>
    <mergeCell ref="PEH4:PER4"/>
    <mergeCell ref="PES4:PFC4"/>
    <mergeCell ref="PAB4:PAL4"/>
    <mergeCell ref="PAM4:PAW4"/>
    <mergeCell ref="PAX4:PBH4"/>
    <mergeCell ref="PBI4:PBS4"/>
    <mergeCell ref="PBT4:PCD4"/>
    <mergeCell ref="PCE4:PCO4"/>
    <mergeCell ref="OXN4:OXX4"/>
    <mergeCell ref="OXY4:OYI4"/>
    <mergeCell ref="OYJ4:OYT4"/>
    <mergeCell ref="OYU4:OZE4"/>
    <mergeCell ref="OZF4:OZP4"/>
    <mergeCell ref="OZQ4:PAA4"/>
    <mergeCell ref="OUZ4:OVJ4"/>
    <mergeCell ref="OVK4:OVU4"/>
    <mergeCell ref="OVV4:OWF4"/>
    <mergeCell ref="OWG4:OWQ4"/>
    <mergeCell ref="OWR4:OXB4"/>
    <mergeCell ref="OXC4:OXM4"/>
    <mergeCell ref="OSL4:OSV4"/>
    <mergeCell ref="OSW4:OTG4"/>
    <mergeCell ref="OTH4:OTR4"/>
    <mergeCell ref="OTS4:OUC4"/>
    <mergeCell ref="OUD4:OUN4"/>
    <mergeCell ref="OUO4:OUY4"/>
    <mergeCell ref="OPX4:OQH4"/>
    <mergeCell ref="OQI4:OQS4"/>
    <mergeCell ref="OQT4:ORD4"/>
    <mergeCell ref="ORE4:ORO4"/>
    <mergeCell ref="ORP4:ORZ4"/>
    <mergeCell ref="OSA4:OSK4"/>
    <mergeCell ref="ONJ4:ONT4"/>
    <mergeCell ref="ONU4:OOE4"/>
    <mergeCell ref="OOF4:OOP4"/>
    <mergeCell ref="OOQ4:OPA4"/>
    <mergeCell ref="OPB4:OPL4"/>
    <mergeCell ref="OPM4:OPW4"/>
    <mergeCell ref="OKV4:OLF4"/>
    <mergeCell ref="OLG4:OLQ4"/>
    <mergeCell ref="OLR4:OMB4"/>
    <mergeCell ref="OMC4:OMM4"/>
    <mergeCell ref="OMN4:OMX4"/>
    <mergeCell ref="OMY4:ONI4"/>
    <mergeCell ref="OIH4:OIR4"/>
    <mergeCell ref="OIS4:OJC4"/>
    <mergeCell ref="OJD4:OJN4"/>
    <mergeCell ref="OJO4:OJY4"/>
    <mergeCell ref="OJZ4:OKJ4"/>
    <mergeCell ref="OKK4:OKU4"/>
    <mergeCell ref="OFT4:OGD4"/>
    <mergeCell ref="OGE4:OGO4"/>
    <mergeCell ref="OGP4:OGZ4"/>
    <mergeCell ref="OHA4:OHK4"/>
    <mergeCell ref="OHL4:OHV4"/>
    <mergeCell ref="OHW4:OIG4"/>
    <mergeCell ref="ODF4:ODP4"/>
    <mergeCell ref="ODQ4:OEA4"/>
    <mergeCell ref="OEB4:OEL4"/>
    <mergeCell ref="OEM4:OEW4"/>
    <mergeCell ref="OEX4:OFH4"/>
    <mergeCell ref="OFI4:OFS4"/>
    <mergeCell ref="OAR4:OBB4"/>
    <mergeCell ref="OBC4:OBM4"/>
    <mergeCell ref="OBN4:OBX4"/>
    <mergeCell ref="OBY4:OCI4"/>
    <mergeCell ref="OCJ4:OCT4"/>
    <mergeCell ref="OCU4:ODE4"/>
    <mergeCell ref="NYD4:NYN4"/>
    <mergeCell ref="NYO4:NYY4"/>
    <mergeCell ref="NYZ4:NZJ4"/>
    <mergeCell ref="NZK4:NZU4"/>
    <mergeCell ref="NZV4:OAF4"/>
    <mergeCell ref="OAG4:OAQ4"/>
    <mergeCell ref="NVP4:NVZ4"/>
    <mergeCell ref="NWA4:NWK4"/>
    <mergeCell ref="NWL4:NWV4"/>
    <mergeCell ref="NWW4:NXG4"/>
    <mergeCell ref="NXH4:NXR4"/>
    <mergeCell ref="NXS4:NYC4"/>
    <mergeCell ref="NTB4:NTL4"/>
    <mergeCell ref="NTM4:NTW4"/>
    <mergeCell ref="NTX4:NUH4"/>
    <mergeCell ref="NUI4:NUS4"/>
    <mergeCell ref="NUT4:NVD4"/>
    <mergeCell ref="NVE4:NVO4"/>
    <mergeCell ref="NQN4:NQX4"/>
    <mergeCell ref="NQY4:NRI4"/>
    <mergeCell ref="NRJ4:NRT4"/>
    <mergeCell ref="NRU4:NSE4"/>
    <mergeCell ref="NSF4:NSP4"/>
    <mergeCell ref="NSQ4:NTA4"/>
    <mergeCell ref="NNZ4:NOJ4"/>
    <mergeCell ref="NOK4:NOU4"/>
    <mergeCell ref="NOV4:NPF4"/>
    <mergeCell ref="NPG4:NPQ4"/>
    <mergeCell ref="NPR4:NQB4"/>
    <mergeCell ref="NQC4:NQM4"/>
    <mergeCell ref="NLL4:NLV4"/>
    <mergeCell ref="NLW4:NMG4"/>
    <mergeCell ref="NMH4:NMR4"/>
    <mergeCell ref="NMS4:NNC4"/>
    <mergeCell ref="NND4:NNN4"/>
    <mergeCell ref="NNO4:NNY4"/>
    <mergeCell ref="NIX4:NJH4"/>
    <mergeCell ref="NJI4:NJS4"/>
    <mergeCell ref="NJT4:NKD4"/>
    <mergeCell ref="NKE4:NKO4"/>
    <mergeCell ref="NKP4:NKZ4"/>
    <mergeCell ref="NLA4:NLK4"/>
    <mergeCell ref="NGJ4:NGT4"/>
    <mergeCell ref="NGU4:NHE4"/>
    <mergeCell ref="NHF4:NHP4"/>
    <mergeCell ref="NHQ4:NIA4"/>
    <mergeCell ref="NIB4:NIL4"/>
    <mergeCell ref="NIM4:NIW4"/>
    <mergeCell ref="NDV4:NEF4"/>
    <mergeCell ref="NEG4:NEQ4"/>
    <mergeCell ref="NER4:NFB4"/>
    <mergeCell ref="NFC4:NFM4"/>
    <mergeCell ref="NFN4:NFX4"/>
    <mergeCell ref="NFY4:NGI4"/>
    <mergeCell ref="NBH4:NBR4"/>
    <mergeCell ref="NBS4:NCC4"/>
    <mergeCell ref="NCD4:NCN4"/>
    <mergeCell ref="NCO4:NCY4"/>
    <mergeCell ref="NCZ4:NDJ4"/>
    <mergeCell ref="NDK4:NDU4"/>
    <mergeCell ref="MYT4:MZD4"/>
    <mergeCell ref="MZE4:MZO4"/>
    <mergeCell ref="MZP4:MZZ4"/>
    <mergeCell ref="NAA4:NAK4"/>
    <mergeCell ref="NAL4:NAV4"/>
    <mergeCell ref="NAW4:NBG4"/>
    <mergeCell ref="MWF4:MWP4"/>
    <mergeCell ref="MWQ4:MXA4"/>
    <mergeCell ref="MXB4:MXL4"/>
    <mergeCell ref="MXM4:MXW4"/>
    <mergeCell ref="MXX4:MYH4"/>
    <mergeCell ref="MYI4:MYS4"/>
    <mergeCell ref="MTR4:MUB4"/>
    <mergeCell ref="MUC4:MUM4"/>
    <mergeCell ref="MUN4:MUX4"/>
    <mergeCell ref="MUY4:MVI4"/>
    <mergeCell ref="MVJ4:MVT4"/>
    <mergeCell ref="MVU4:MWE4"/>
    <mergeCell ref="MRD4:MRN4"/>
    <mergeCell ref="MRO4:MRY4"/>
    <mergeCell ref="MRZ4:MSJ4"/>
    <mergeCell ref="MSK4:MSU4"/>
    <mergeCell ref="MSV4:MTF4"/>
    <mergeCell ref="MTG4:MTQ4"/>
    <mergeCell ref="MOP4:MOZ4"/>
    <mergeCell ref="MPA4:MPK4"/>
    <mergeCell ref="MPL4:MPV4"/>
    <mergeCell ref="MPW4:MQG4"/>
    <mergeCell ref="MQH4:MQR4"/>
    <mergeCell ref="MQS4:MRC4"/>
    <mergeCell ref="MMB4:MML4"/>
    <mergeCell ref="MMM4:MMW4"/>
    <mergeCell ref="MMX4:MNH4"/>
    <mergeCell ref="MNI4:MNS4"/>
    <mergeCell ref="MNT4:MOD4"/>
    <mergeCell ref="MOE4:MOO4"/>
    <mergeCell ref="MJN4:MJX4"/>
    <mergeCell ref="MJY4:MKI4"/>
    <mergeCell ref="MKJ4:MKT4"/>
    <mergeCell ref="MKU4:MLE4"/>
    <mergeCell ref="MLF4:MLP4"/>
    <mergeCell ref="MLQ4:MMA4"/>
    <mergeCell ref="MGZ4:MHJ4"/>
    <mergeCell ref="MHK4:MHU4"/>
    <mergeCell ref="MHV4:MIF4"/>
    <mergeCell ref="MIG4:MIQ4"/>
    <mergeCell ref="MIR4:MJB4"/>
    <mergeCell ref="MJC4:MJM4"/>
    <mergeCell ref="MEL4:MEV4"/>
    <mergeCell ref="MEW4:MFG4"/>
    <mergeCell ref="MFH4:MFR4"/>
    <mergeCell ref="MFS4:MGC4"/>
    <mergeCell ref="MGD4:MGN4"/>
    <mergeCell ref="MGO4:MGY4"/>
    <mergeCell ref="MBX4:MCH4"/>
    <mergeCell ref="MCI4:MCS4"/>
    <mergeCell ref="MCT4:MDD4"/>
    <mergeCell ref="MDE4:MDO4"/>
    <mergeCell ref="MDP4:MDZ4"/>
    <mergeCell ref="MEA4:MEK4"/>
    <mergeCell ref="LZJ4:LZT4"/>
    <mergeCell ref="LZU4:MAE4"/>
    <mergeCell ref="MAF4:MAP4"/>
    <mergeCell ref="MAQ4:MBA4"/>
    <mergeCell ref="MBB4:MBL4"/>
    <mergeCell ref="MBM4:MBW4"/>
    <mergeCell ref="LWV4:LXF4"/>
    <mergeCell ref="LXG4:LXQ4"/>
    <mergeCell ref="LXR4:LYB4"/>
    <mergeCell ref="LYC4:LYM4"/>
    <mergeCell ref="LYN4:LYX4"/>
    <mergeCell ref="LYY4:LZI4"/>
    <mergeCell ref="LUH4:LUR4"/>
    <mergeCell ref="LUS4:LVC4"/>
    <mergeCell ref="LVD4:LVN4"/>
    <mergeCell ref="LVO4:LVY4"/>
    <mergeCell ref="LVZ4:LWJ4"/>
    <mergeCell ref="LWK4:LWU4"/>
    <mergeCell ref="LRT4:LSD4"/>
    <mergeCell ref="LSE4:LSO4"/>
    <mergeCell ref="LSP4:LSZ4"/>
    <mergeCell ref="LTA4:LTK4"/>
    <mergeCell ref="LTL4:LTV4"/>
    <mergeCell ref="LTW4:LUG4"/>
    <mergeCell ref="LPF4:LPP4"/>
    <mergeCell ref="LPQ4:LQA4"/>
    <mergeCell ref="LQB4:LQL4"/>
    <mergeCell ref="LQM4:LQW4"/>
    <mergeCell ref="LQX4:LRH4"/>
    <mergeCell ref="LRI4:LRS4"/>
    <mergeCell ref="LMR4:LNB4"/>
    <mergeCell ref="LNC4:LNM4"/>
    <mergeCell ref="LNN4:LNX4"/>
    <mergeCell ref="LNY4:LOI4"/>
    <mergeCell ref="LOJ4:LOT4"/>
    <mergeCell ref="LOU4:LPE4"/>
    <mergeCell ref="LKD4:LKN4"/>
    <mergeCell ref="LKO4:LKY4"/>
    <mergeCell ref="LKZ4:LLJ4"/>
    <mergeCell ref="LLK4:LLU4"/>
    <mergeCell ref="LLV4:LMF4"/>
    <mergeCell ref="LMG4:LMQ4"/>
    <mergeCell ref="LHP4:LHZ4"/>
    <mergeCell ref="LIA4:LIK4"/>
    <mergeCell ref="LIL4:LIV4"/>
    <mergeCell ref="LIW4:LJG4"/>
    <mergeCell ref="LJH4:LJR4"/>
    <mergeCell ref="LJS4:LKC4"/>
    <mergeCell ref="LFB4:LFL4"/>
    <mergeCell ref="LFM4:LFW4"/>
    <mergeCell ref="LFX4:LGH4"/>
    <mergeCell ref="LGI4:LGS4"/>
    <mergeCell ref="LGT4:LHD4"/>
    <mergeCell ref="LHE4:LHO4"/>
    <mergeCell ref="LCN4:LCX4"/>
    <mergeCell ref="LCY4:LDI4"/>
    <mergeCell ref="LDJ4:LDT4"/>
    <mergeCell ref="LDU4:LEE4"/>
    <mergeCell ref="LEF4:LEP4"/>
    <mergeCell ref="LEQ4:LFA4"/>
    <mergeCell ref="KZZ4:LAJ4"/>
    <mergeCell ref="LAK4:LAU4"/>
    <mergeCell ref="LAV4:LBF4"/>
    <mergeCell ref="LBG4:LBQ4"/>
    <mergeCell ref="LBR4:LCB4"/>
    <mergeCell ref="LCC4:LCM4"/>
    <mergeCell ref="KXL4:KXV4"/>
    <mergeCell ref="KXW4:KYG4"/>
    <mergeCell ref="KYH4:KYR4"/>
    <mergeCell ref="KYS4:KZC4"/>
    <mergeCell ref="KZD4:KZN4"/>
    <mergeCell ref="KZO4:KZY4"/>
    <mergeCell ref="KUX4:KVH4"/>
    <mergeCell ref="KVI4:KVS4"/>
    <mergeCell ref="KVT4:KWD4"/>
    <mergeCell ref="KWE4:KWO4"/>
    <mergeCell ref="KWP4:KWZ4"/>
    <mergeCell ref="KXA4:KXK4"/>
    <mergeCell ref="KSJ4:KST4"/>
    <mergeCell ref="KSU4:KTE4"/>
    <mergeCell ref="KTF4:KTP4"/>
    <mergeCell ref="KTQ4:KUA4"/>
    <mergeCell ref="KUB4:KUL4"/>
    <mergeCell ref="KUM4:KUW4"/>
    <mergeCell ref="KPV4:KQF4"/>
    <mergeCell ref="KQG4:KQQ4"/>
    <mergeCell ref="KQR4:KRB4"/>
    <mergeCell ref="KRC4:KRM4"/>
    <mergeCell ref="KRN4:KRX4"/>
    <mergeCell ref="KRY4:KSI4"/>
    <mergeCell ref="KNH4:KNR4"/>
    <mergeCell ref="KNS4:KOC4"/>
    <mergeCell ref="KOD4:KON4"/>
    <mergeCell ref="KOO4:KOY4"/>
    <mergeCell ref="KOZ4:KPJ4"/>
    <mergeCell ref="KPK4:KPU4"/>
    <mergeCell ref="KKT4:KLD4"/>
    <mergeCell ref="KLE4:KLO4"/>
    <mergeCell ref="KLP4:KLZ4"/>
    <mergeCell ref="KMA4:KMK4"/>
    <mergeCell ref="KML4:KMV4"/>
    <mergeCell ref="KMW4:KNG4"/>
    <mergeCell ref="KIF4:KIP4"/>
    <mergeCell ref="KIQ4:KJA4"/>
    <mergeCell ref="KJB4:KJL4"/>
    <mergeCell ref="KJM4:KJW4"/>
    <mergeCell ref="KJX4:KKH4"/>
    <mergeCell ref="KKI4:KKS4"/>
    <mergeCell ref="KFR4:KGB4"/>
    <mergeCell ref="KGC4:KGM4"/>
    <mergeCell ref="KGN4:KGX4"/>
    <mergeCell ref="KGY4:KHI4"/>
    <mergeCell ref="KHJ4:KHT4"/>
    <mergeCell ref="KHU4:KIE4"/>
    <mergeCell ref="KDD4:KDN4"/>
    <mergeCell ref="KDO4:KDY4"/>
    <mergeCell ref="KDZ4:KEJ4"/>
    <mergeCell ref="KEK4:KEU4"/>
    <mergeCell ref="KEV4:KFF4"/>
    <mergeCell ref="KFG4:KFQ4"/>
    <mergeCell ref="KAP4:KAZ4"/>
    <mergeCell ref="KBA4:KBK4"/>
    <mergeCell ref="KBL4:KBV4"/>
    <mergeCell ref="KBW4:KCG4"/>
    <mergeCell ref="KCH4:KCR4"/>
    <mergeCell ref="KCS4:KDC4"/>
    <mergeCell ref="JYB4:JYL4"/>
    <mergeCell ref="JYM4:JYW4"/>
    <mergeCell ref="JYX4:JZH4"/>
    <mergeCell ref="JZI4:JZS4"/>
    <mergeCell ref="JZT4:KAD4"/>
    <mergeCell ref="KAE4:KAO4"/>
    <mergeCell ref="JVN4:JVX4"/>
    <mergeCell ref="JVY4:JWI4"/>
    <mergeCell ref="JWJ4:JWT4"/>
    <mergeCell ref="JWU4:JXE4"/>
    <mergeCell ref="JXF4:JXP4"/>
    <mergeCell ref="JXQ4:JYA4"/>
    <mergeCell ref="JSZ4:JTJ4"/>
    <mergeCell ref="JTK4:JTU4"/>
    <mergeCell ref="JTV4:JUF4"/>
    <mergeCell ref="JUG4:JUQ4"/>
    <mergeCell ref="JUR4:JVB4"/>
    <mergeCell ref="JVC4:JVM4"/>
    <mergeCell ref="JQL4:JQV4"/>
    <mergeCell ref="JQW4:JRG4"/>
    <mergeCell ref="JRH4:JRR4"/>
    <mergeCell ref="JRS4:JSC4"/>
    <mergeCell ref="JSD4:JSN4"/>
    <mergeCell ref="JSO4:JSY4"/>
    <mergeCell ref="JNX4:JOH4"/>
    <mergeCell ref="JOI4:JOS4"/>
    <mergeCell ref="JOT4:JPD4"/>
    <mergeCell ref="JPE4:JPO4"/>
    <mergeCell ref="JPP4:JPZ4"/>
    <mergeCell ref="JQA4:JQK4"/>
    <mergeCell ref="JLJ4:JLT4"/>
    <mergeCell ref="JLU4:JME4"/>
    <mergeCell ref="JMF4:JMP4"/>
    <mergeCell ref="JMQ4:JNA4"/>
    <mergeCell ref="JNB4:JNL4"/>
    <mergeCell ref="JNM4:JNW4"/>
    <mergeCell ref="JIV4:JJF4"/>
    <mergeCell ref="JJG4:JJQ4"/>
    <mergeCell ref="JJR4:JKB4"/>
    <mergeCell ref="JKC4:JKM4"/>
    <mergeCell ref="JKN4:JKX4"/>
    <mergeCell ref="JKY4:JLI4"/>
    <mergeCell ref="JGH4:JGR4"/>
    <mergeCell ref="JGS4:JHC4"/>
    <mergeCell ref="JHD4:JHN4"/>
    <mergeCell ref="JHO4:JHY4"/>
    <mergeCell ref="JHZ4:JIJ4"/>
    <mergeCell ref="JIK4:JIU4"/>
    <mergeCell ref="JDT4:JED4"/>
    <mergeCell ref="JEE4:JEO4"/>
    <mergeCell ref="JEP4:JEZ4"/>
    <mergeCell ref="JFA4:JFK4"/>
    <mergeCell ref="JFL4:JFV4"/>
    <mergeCell ref="JFW4:JGG4"/>
    <mergeCell ref="JBF4:JBP4"/>
    <mergeCell ref="JBQ4:JCA4"/>
    <mergeCell ref="JCB4:JCL4"/>
    <mergeCell ref="JCM4:JCW4"/>
    <mergeCell ref="JCX4:JDH4"/>
    <mergeCell ref="JDI4:JDS4"/>
    <mergeCell ref="IYR4:IZB4"/>
    <mergeCell ref="IZC4:IZM4"/>
    <mergeCell ref="IZN4:IZX4"/>
    <mergeCell ref="IZY4:JAI4"/>
    <mergeCell ref="JAJ4:JAT4"/>
    <mergeCell ref="JAU4:JBE4"/>
    <mergeCell ref="IWD4:IWN4"/>
    <mergeCell ref="IWO4:IWY4"/>
    <mergeCell ref="IWZ4:IXJ4"/>
    <mergeCell ref="IXK4:IXU4"/>
    <mergeCell ref="IXV4:IYF4"/>
    <mergeCell ref="IYG4:IYQ4"/>
    <mergeCell ref="ITP4:ITZ4"/>
    <mergeCell ref="IUA4:IUK4"/>
    <mergeCell ref="IUL4:IUV4"/>
    <mergeCell ref="IUW4:IVG4"/>
    <mergeCell ref="IVH4:IVR4"/>
    <mergeCell ref="IVS4:IWC4"/>
    <mergeCell ref="IRB4:IRL4"/>
    <mergeCell ref="IRM4:IRW4"/>
    <mergeCell ref="IRX4:ISH4"/>
    <mergeCell ref="ISI4:ISS4"/>
    <mergeCell ref="IST4:ITD4"/>
    <mergeCell ref="ITE4:ITO4"/>
    <mergeCell ref="ION4:IOX4"/>
    <mergeCell ref="IOY4:IPI4"/>
    <mergeCell ref="IPJ4:IPT4"/>
    <mergeCell ref="IPU4:IQE4"/>
    <mergeCell ref="IQF4:IQP4"/>
    <mergeCell ref="IQQ4:IRA4"/>
    <mergeCell ref="ILZ4:IMJ4"/>
    <mergeCell ref="IMK4:IMU4"/>
    <mergeCell ref="IMV4:INF4"/>
    <mergeCell ref="ING4:INQ4"/>
    <mergeCell ref="INR4:IOB4"/>
    <mergeCell ref="IOC4:IOM4"/>
    <mergeCell ref="IJL4:IJV4"/>
    <mergeCell ref="IJW4:IKG4"/>
    <mergeCell ref="IKH4:IKR4"/>
    <mergeCell ref="IKS4:ILC4"/>
    <mergeCell ref="ILD4:ILN4"/>
    <mergeCell ref="ILO4:ILY4"/>
    <mergeCell ref="IGX4:IHH4"/>
    <mergeCell ref="IHI4:IHS4"/>
    <mergeCell ref="IHT4:IID4"/>
    <mergeCell ref="IIE4:IIO4"/>
    <mergeCell ref="IIP4:IIZ4"/>
    <mergeCell ref="IJA4:IJK4"/>
    <mergeCell ref="IEJ4:IET4"/>
    <mergeCell ref="IEU4:IFE4"/>
    <mergeCell ref="IFF4:IFP4"/>
    <mergeCell ref="IFQ4:IGA4"/>
    <mergeCell ref="IGB4:IGL4"/>
    <mergeCell ref="IGM4:IGW4"/>
    <mergeCell ref="IBV4:ICF4"/>
    <mergeCell ref="ICG4:ICQ4"/>
    <mergeCell ref="ICR4:IDB4"/>
    <mergeCell ref="IDC4:IDM4"/>
    <mergeCell ref="IDN4:IDX4"/>
    <mergeCell ref="IDY4:IEI4"/>
    <mergeCell ref="HZH4:HZR4"/>
    <mergeCell ref="HZS4:IAC4"/>
    <mergeCell ref="IAD4:IAN4"/>
    <mergeCell ref="IAO4:IAY4"/>
    <mergeCell ref="IAZ4:IBJ4"/>
    <mergeCell ref="IBK4:IBU4"/>
    <mergeCell ref="HWT4:HXD4"/>
    <mergeCell ref="HXE4:HXO4"/>
    <mergeCell ref="HXP4:HXZ4"/>
    <mergeCell ref="HYA4:HYK4"/>
    <mergeCell ref="HYL4:HYV4"/>
    <mergeCell ref="HYW4:HZG4"/>
    <mergeCell ref="HUF4:HUP4"/>
    <mergeCell ref="HUQ4:HVA4"/>
    <mergeCell ref="HVB4:HVL4"/>
    <mergeCell ref="HVM4:HVW4"/>
    <mergeCell ref="HVX4:HWH4"/>
    <mergeCell ref="HWI4:HWS4"/>
    <mergeCell ref="HRR4:HSB4"/>
    <mergeCell ref="HSC4:HSM4"/>
    <mergeCell ref="HSN4:HSX4"/>
    <mergeCell ref="HSY4:HTI4"/>
    <mergeCell ref="HTJ4:HTT4"/>
    <mergeCell ref="HTU4:HUE4"/>
    <mergeCell ref="HPD4:HPN4"/>
    <mergeCell ref="HPO4:HPY4"/>
    <mergeCell ref="HPZ4:HQJ4"/>
    <mergeCell ref="HQK4:HQU4"/>
    <mergeCell ref="HQV4:HRF4"/>
    <mergeCell ref="HRG4:HRQ4"/>
    <mergeCell ref="HMP4:HMZ4"/>
    <mergeCell ref="HNA4:HNK4"/>
    <mergeCell ref="HNL4:HNV4"/>
    <mergeCell ref="HNW4:HOG4"/>
    <mergeCell ref="HOH4:HOR4"/>
    <mergeCell ref="HOS4:HPC4"/>
    <mergeCell ref="HKB4:HKL4"/>
    <mergeCell ref="HKM4:HKW4"/>
    <mergeCell ref="HKX4:HLH4"/>
    <mergeCell ref="HLI4:HLS4"/>
    <mergeCell ref="HLT4:HMD4"/>
    <mergeCell ref="HME4:HMO4"/>
    <mergeCell ref="HHN4:HHX4"/>
    <mergeCell ref="HHY4:HII4"/>
    <mergeCell ref="HIJ4:HIT4"/>
    <mergeCell ref="HIU4:HJE4"/>
    <mergeCell ref="HJF4:HJP4"/>
    <mergeCell ref="HJQ4:HKA4"/>
    <mergeCell ref="HEZ4:HFJ4"/>
    <mergeCell ref="HFK4:HFU4"/>
    <mergeCell ref="HFV4:HGF4"/>
    <mergeCell ref="HGG4:HGQ4"/>
    <mergeCell ref="HGR4:HHB4"/>
    <mergeCell ref="HHC4:HHM4"/>
    <mergeCell ref="HCL4:HCV4"/>
    <mergeCell ref="HCW4:HDG4"/>
    <mergeCell ref="HDH4:HDR4"/>
    <mergeCell ref="HDS4:HEC4"/>
    <mergeCell ref="HED4:HEN4"/>
    <mergeCell ref="HEO4:HEY4"/>
    <mergeCell ref="GZX4:HAH4"/>
    <mergeCell ref="HAI4:HAS4"/>
    <mergeCell ref="HAT4:HBD4"/>
    <mergeCell ref="HBE4:HBO4"/>
    <mergeCell ref="HBP4:HBZ4"/>
    <mergeCell ref="HCA4:HCK4"/>
    <mergeCell ref="GXJ4:GXT4"/>
    <mergeCell ref="GXU4:GYE4"/>
    <mergeCell ref="GYF4:GYP4"/>
    <mergeCell ref="GYQ4:GZA4"/>
    <mergeCell ref="GZB4:GZL4"/>
    <mergeCell ref="GZM4:GZW4"/>
    <mergeCell ref="GUV4:GVF4"/>
    <mergeCell ref="GVG4:GVQ4"/>
    <mergeCell ref="GVR4:GWB4"/>
    <mergeCell ref="GWC4:GWM4"/>
    <mergeCell ref="GWN4:GWX4"/>
    <mergeCell ref="GWY4:GXI4"/>
    <mergeCell ref="GSH4:GSR4"/>
    <mergeCell ref="GSS4:GTC4"/>
    <mergeCell ref="GTD4:GTN4"/>
    <mergeCell ref="GTO4:GTY4"/>
    <mergeCell ref="GTZ4:GUJ4"/>
    <mergeCell ref="GUK4:GUU4"/>
    <mergeCell ref="GPT4:GQD4"/>
    <mergeCell ref="GQE4:GQO4"/>
    <mergeCell ref="GQP4:GQZ4"/>
    <mergeCell ref="GRA4:GRK4"/>
    <mergeCell ref="GRL4:GRV4"/>
    <mergeCell ref="GRW4:GSG4"/>
    <mergeCell ref="GNF4:GNP4"/>
    <mergeCell ref="GNQ4:GOA4"/>
    <mergeCell ref="GOB4:GOL4"/>
    <mergeCell ref="GOM4:GOW4"/>
    <mergeCell ref="GOX4:GPH4"/>
    <mergeCell ref="GPI4:GPS4"/>
    <mergeCell ref="GKR4:GLB4"/>
    <mergeCell ref="GLC4:GLM4"/>
    <mergeCell ref="GLN4:GLX4"/>
    <mergeCell ref="GLY4:GMI4"/>
    <mergeCell ref="GMJ4:GMT4"/>
    <mergeCell ref="GMU4:GNE4"/>
    <mergeCell ref="GID4:GIN4"/>
    <mergeCell ref="GIO4:GIY4"/>
    <mergeCell ref="GIZ4:GJJ4"/>
    <mergeCell ref="GJK4:GJU4"/>
    <mergeCell ref="GJV4:GKF4"/>
    <mergeCell ref="GKG4:GKQ4"/>
    <mergeCell ref="GFP4:GFZ4"/>
    <mergeCell ref="GGA4:GGK4"/>
    <mergeCell ref="GGL4:GGV4"/>
    <mergeCell ref="GGW4:GHG4"/>
    <mergeCell ref="GHH4:GHR4"/>
    <mergeCell ref="GHS4:GIC4"/>
    <mergeCell ref="GDB4:GDL4"/>
    <mergeCell ref="GDM4:GDW4"/>
    <mergeCell ref="GDX4:GEH4"/>
    <mergeCell ref="GEI4:GES4"/>
    <mergeCell ref="GET4:GFD4"/>
    <mergeCell ref="GFE4:GFO4"/>
    <mergeCell ref="GAN4:GAX4"/>
    <mergeCell ref="GAY4:GBI4"/>
    <mergeCell ref="GBJ4:GBT4"/>
    <mergeCell ref="GBU4:GCE4"/>
    <mergeCell ref="GCF4:GCP4"/>
    <mergeCell ref="GCQ4:GDA4"/>
    <mergeCell ref="FXZ4:FYJ4"/>
    <mergeCell ref="FYK4:FYU4"/>
    <mergeCell ref="FYV4:FZF4"/>
    <mergeCell ref="FZG4:FZQ4"/>
    <mergeCell ref="FZR4:GAB4"/>
    <mergeCell ref="GAC4:GAM4"/>
    <mergeCell ref="FVL4:FVV4"/>
    <mergeCell ref="FVW4:FWG4"/>
    <mergeCell ref="FWH4:FWR4"/>
    <mergeCell ref="FWS4:FXC4"/>
    <mergeCell ref="FXD4:FXN4"/>
    <mergeCell ref="FXO4:FXY4"/>
    <mergeCell ref="FSX4:FTH4"/>
    <mergeCell ref="FTI4:FTS4"/>
    <mergeCell ref="FTT4:FUD4"/>
    <mergeCell ref="FUE4:FUO4"/>
    <mergeCell ref="FUP4:FUZ4"/>
    <mergeCell ref="FVA4:FVK4"/>
    <mergeCell ref="FQJ4:FQT4"/>
    <mergeCell ref="FQU4:FRE4"/>
    <mergeCell ref="FRF4:FRP4"/>
    <mergeCell ref="FRQ4:FSA4"/>
    <mergeCell ref="FSB4:FSL4"/>
    <mergeCell ref="FSM4:FSW4"/>
    <mergeCell ref="FNV4:FOF4"/>
    <mergeCell ref="FOG4:FOQ4"/>
    <mergeCell ref="FOR4:FPB4"/>
    <mergeCell ref="FPC4:FPM4"/>
    <mergeCell ref="FPN4:FPX4"/>
    <mergeCell ref="FPY4:FQI4"/>
    <mergeCell ref="FLH4:FLR4"/>
    <mergeCell ref="FLS4:FMC4"/>
    <mergeCell ref="FMD4:FMN4"/>
    <mergeCell ref="FMO4:FMY4"/>
    <mergeCell ref="FMZ4:FNJ4"/>
    <mergeCell ref="FNK4:FNU4"/>
    <mergeCell ref="FIT4:FJD4"/>
    <mergeCell ref="FJE4:FJO4"/>
    <mergeCell ref="FJP4:FJZ4"/>
    <mergeCell ref="FKA4:FKK4"/>
    <mergeCell ref="FKL4:FKV4"/>
    <mergeCell ref="FKW4:FLG4"/>
    <mergeCell ref="FGF4:FGP4"/>
    <mergeCell ref="FGQ4:FHA4"/>
    <mergeCell ref="FHB4:FHL4"/>
    <mergeCell ref="FHM4:FHW4"/>
    <mergeCell ref="FHX4:FIH4"/>
    <mergeCell ref="FII4:FIS4"/>
    <mergeCell ref="FDR4:FEB4"/>
    <mergeCell ref="FEC4:FEM4"/>
    <mergeCell ref="FEN4:FEX4"/>
    <mergeCell ref="FEY4:FFI4"/>
    <mergeCell ref="FFJ4:FFT4"/>
    <mergeCell ref="FFU4:FGE4"/>
    <mergeCell ref="FBD4:FBN4"/>
    <mergeCell ref="FBO4:FBY4"/>
    <mergeCell ref="FBZ4:FCJ4"/>
    <mergeCell ref="FCK4:FCU4"/>
    <mergeCell ref="FCV4:FDF4"/>
    <mergeCell ref="FDG4:FDQ4"/>
    <mergeCell ref="EYP4:EYZ4"/>
    <mergeCell ref="EZA4:EZK4"/>
    <mergeCell ref="EZL4:EZV4"/>
    <mergeCell ref="EZW4:FAG4"/>
    <mergeCell ref="FAH4:FAR4"/>
    <mergeCell ref="FAS4:FBC4"/>
    <mergeCell ref="EWB4:EWL4"/>
    <mergeCell ref="EWM4:EWW4"/>
    <mergeCell ref="EWX4:EXH4"/>
    <mergeCell ref="EXI4:EXS4"/>
    <mergeCell ref="EXT4:EYD4"/>
    <mergeCell ref="EYE4:EYO4"/>
    <mergeCell ref="ETN4:ETX4"/>
    <mergeCell ref="ETY4:EUI4"/>
    <mergeCell ref="EUJ4:EUT4"/>
    <mergeCell ref="EUU4:EVE4"/>
    <mergeCell ref="EVF4:EVP4"/>
    <mergeCell ref="EVQ4:EWA4"/>
    <mergeCell ref="EQZ4:ERJ4"/>
    <mergeCell ref="ERK4:ERU4"/>
    <mergeCell ref="ERV4:ESF4"/>
    <mergeCell ref="ESG4:ESQ4"/>
    <mergeCell ref="ESR4:ETB4"/>
    <mergeCell ref="ETC4:ETM4"/>
    <mergeCell ref="EOL4:EOV4"/>
    <mergeCell ref="EOW4:EPG4"/>
    <mergeCell ref="EPH4:EPR4"/>
    <mergeCell ref="EPS4:EQC4"/>
    <mergeCell ref="EQD4:EQN4"/>
    <mergeCell ref="EQO4:EQY4"/>
    <mergeCell ref="ELX4:EMH4"/>
    <mergeCell ref="EMI4:EMS4"/>
    <mergeCell ref="EMT4:END4"/>
    <mergeCell ref="ENE4:ENO4"/>
    <mergeCell ref="ENP4:ENZ4"/>
    <mergeCell ref="EOA4:EOK4"/>
    <mergeCell ref="EJJ4:EJT4"/>
    <mergeCell ref="EJU4:EKE4"/>
    <mergeCell ref="EKF4:EKP4"/>
    <mergeCell ref="EKQ4:ELA4"/>
    <mergeCell ref="ELB4:ELL4"/>
    <mergeCell ref="ELM4:ELW4"/>
    <mergeCell ref="EGV4:EHF4"/>
    <mergeCell ref="EHG4:EHQ4"/>
    <mergeCell ref="EHR4:EIB4"/>
    <mergeCell ref="EIC4:EIM4"/>
    <mergeCell ref="EIN4:EIX4"/>
    <mergeCell ref="EIY4:EJI4"/>
    <mergeCell ref="EEH4:EER4"/>
    <mergeCell ref="EES4:EFC4"/>
    <mergeCell ref="EFD4:EFN4"/>
    <mergeCell ref="EFO4:EFY4"/>
    <mergeCell ref="EFZ4:EGJ4"/>
    <mergeCell ref="EGK4:EGU4"/>
    <mergeCell ref="EBT4:ECD4"/>
    <mergeCell ref="ECE4:ECO4"/>
    <mergeCell ref="ECP4:ECZ4"/>
    <mergeCell ref="EDA4:EDK4"/>
    <mergeCell ref="EDL4:EDV4"/>
    <mergeCell ref="EDW4:EEG4"/>
    <mergeCell ref="DZF4:DZP4"/>
    <mergeCell ref="DZQ4:EAA4"/>
    <mergeCell ref="EAB4:EAL4"/>
    <mergeCell ref="EAM4:EAW4"/>
    <mergeCell ref="EAX4:EBH4"/>
    <mergeCell ref="EBI4:EBS4"/>
    <mergeCell ref="DWR4:DXB4"/>
    <mergeCell ref="DXC4:DXM4"/>
    <mergeCell ref="DXN4:DXX4"/>
    <mergeCell ref="DXY4:DYI4"/>
    <mergeCell ref="DYJ4:DYT4"/>
    <mergeCell ref="DYU4:DZE4"/>
    <mergeCell ref="DUD4:DUN4"/>
    <mergeCell ref="DUO4:DUY4"/>
    <mergeCell ref="DUZ4:DVJ4"/>
    <mergeCell ref="DVK4:DVU4"/>
    <mergeCell ref="DVV4:DWF4"/>
    <mergeCell ref="DWG4:DWQ4"/>
    <mergeCell ref="DRP4:DRZ4"/>
    <mergeCell ref="DSA4:DSK4"/>
    <mergeCell ref="DSL4:DSV4"/>
    <mergeCell ref="DSW4:DTG4"/>
    <mergeCell ref="DTH4:DTR4"/>
    <mergeCell ref="DTS4:DUC4"/>
    <mergeCell ref="DPB4:DPL4"/>
    <mergeCell ref="DPM4:DPW4"/>
    <mergeCell ref="DPX4:DQH4"/>
    <mergeCell ref="DQI4:DQS4"/>
    <mergeCell ref="DQT4:DRD4"/>
    <mergeCell ref="DRE4:DRO4"/>
    <mergeCell ref="DMN4:DMX4"/>
    <mergeCell ref="DMY4:DNI4"/>
    <mergeCell ref="DNJ4:DNT4"/>
    <mergeCell ref="DNU4:DOE4"/>
    <mergeCell ref="DOF4:DOP4"/>
    <mergeCell ref="DOQ4:DPA4"/>
    <mergeCell ref="DJZ4:DKJ4"/>
    <mergeCell ref="DKK4:DKU4"/>
    <mergeCell ref="DKV4:DLF4"/>
    <mergeCell ref="DLG4:DLQ4"/>
    <mergeCell ref="DLR4:DMB4"/>
    <mergeCell ref="DMC4:DMM4"/>
    <mergeCell ref="DHL4:DHV4"/>
    <mergeCell ref="DHW4:DIG4"/>
    <mergeCell ref="DIH4:DIR4"/>
    <mergeCell ref="DIS4:DJC4"/>
    <mergeCell ref="DJD4:DJN4"/>
    <mergeCell ref="DJO4:DJY4"/>
    <mergeCell ref="DEX4:DFH4"/>
    <mergeCell ref="DFI4:DFS4"/>
    <mergeCell ref="DFT4:DGD4"/>
    <mergeCell ref="DGE4:DGO4"/>
    <mergeCell ref="DGP4:DGZ4"/>
    <mergeCell ref="DHA4:DHK4"/>
    <mergeCell ref="DCJ4:DCT4"/>
    <mergeCell ref="DCU4:DDE4"/>
    <mergeCell ref="DDF4:DDP4"/>
    <mergeCell ref="DDQ4:DEA4"/>
    <mergeCell ref="DEB4:DEL4"/>
    <mergeCell ref="DEM4:DEW4"/>
    <mergeCell ref="CZV4:DAF4"/>
    <mergeCell ref="DAG4:DAQ4"/>
    <mergeCell ref="DAR4:DBB4"/>
    <mergeCell ref="DBC4:DBM4"/>
    <mergeCell ref="DBN4:DBX4"/>
    <mergeCell ref="DBY4:DCI4"/>
    <mergeCell ref="CXH4:CXR4"/>
    <mergeCell ref="CXS4:CYC4"/>
    <mergeCell ref="CYD4:CYN4"/>
    <mergeCell ref="CYO4:CYY4"/>
    <mergeCell ref="CYZ4:CZJ4"/>
    <mergeCell ref="CZK4:CZU4"/>
    <mergeCell ref="CUT4:CVD4"/>
    <mergeCell ref="CVE4:CVO4"/>
    <mergeCell ref="CVP4:CVZ4"/>
    <mergeCell ref="CWA4:CWK4"/>
    <mergeCell ref="CWL4:CWV4"/>
    <mergeCell ref="CWW4:CXG4"/>
    <mergeCell ref="CSF4:CSP4"/>
    <mergeCell ref="CSQ4:CTA4"/>
    <mergeCell ref="CTB4:CTL4"/>
    <mergeCell ref="CTM4:CTW4"/>
    <mergeCell ref="CTX4:CUH4"/>
    <mergeCell ref="CUI4:CUS4"/>
    <mergeCell ref="CPR4:CQB4"/>
    <mergeCell ref="CQC4:CQM4"/>
    <mergeCell ref="CQN4:CQX4"/>
    <mergeCell ref="CQY4:CRI4"/>
    <mergeCell ref="CRJ4:CRT4"/>
    <mergeCell ref="CRU4:CSE4"/>
    <mergeCell ref="CND4:CNN4"/>
    <mergeCell ref="CNO4:CNY4"/>
    <mergeCell ref="CNZ4:COJ4"/>
    <mergeCell ref="COK4:COU4"/>
    <mergeCell ref="COV4:CPF4"/>
    <mergeCell ref="CPG4:CPQ4"/>
    <mergeCell ref="CKP4:CKZ4"/>
    <mergeCell ref="CLA4:CLK4"/>
    <mergeCell ref="CLL4:CLV4"/>
    <mergeCell ref="CLW4:CMG4"/>
    <mergeCell ref="CMH4:CMR4"/>
    <mergeCell ref="CMS4:CNC4"/>
    <mergeCell ref="CIB4:CIL4"/>
    <mergeCell ref="CIM4:CIW4"/>
    <mergeCell ref="CIX4:CJH4"/>
    <mergeCell ref="CJI4:CJS4"/>
    <mergeCell ref="CJT4:CKD4"/>
    <mergeCell ref="CKE4:CKO4"/>
    <mergeCell ref="CFN4:CFX4"/>
    <mergeCell ref="CFY4:CGI4"/>
    <mergeCell ref="CGJ4:CGT4"/>
    <mergeCell ref="CGU4:CHE4"/>
    <mergeCell ref="CHF4:CHP4"/>
    <mergeCell ref="CHQ4:CIA4"/>
    <mergeCell ref="CCZ4:CDJ4"/>
    <mergeCell ref="CDK4:CDU4"/>
    <mergeCell ref="CDV4:CEF4"/>
    <mergeCell ref="CEG4:CEQ4"/>
    <mergeCell ref="CER4:CFB4"/>
    <mergeCell ref="CFC4:CFM4"/>
    <mergeCell ref="CAL4:CAV4"/>
    <mergeCell ref="CAW4:CBG4"/>
    <mergeCell ref="CBH4:CBR4"/>
    <mergeCell ref="CBS4:CCC4"/>
    <mergeCell ref="CCD4:CCN4"/>
    <mergeCell ref="CCO4:CCY4"/>
    <mergeCell ref="BXX4:BYH4"/>
    <mergeCell ref="BYI4:BYS4"/>
    <mergeCell ref="BYT4:BZD4"/>
    <mergeCell ref="BZE4:BZO4"/>
    <mergeCell ref="BZP4:BZZ4"/>
    <mergeCell ref="CAA4:CAK4"/>
    <mergeCell ref="BVJ4:BVT4"/>
    <mergeCell ref="BVU4:BWE4"/>
    <mergeCell ref="BWF4:BWP4"/>
    <mergeCell ref="BWQ4:BXA4"/>
    <mergeCell ref="BXB4:BXL4"/>
    <mergeCell ref="BXM4:BXW4"/>
    <mergeCell ref="BSV4:BTF4"/>
    <mergeCell ref="BTG4:BTQ4"/>
    <mergeCell ref="BTR4:BUB4"/>
    <mergeCell ref="BUC4:BUM4"/>
    <mergeCell ref="BUN4:BUX4"/>
    <mergeCell ref="BUY4:BVI4"/>
    <mergeCell ref="BQH4:BQR4"/>
    <mergeCell ref="BQS4:BRC4"/>
    <mergeCell ref="BRD4:BRN4"/>
    <mergeCell ref="BRO4:BRY4"/>
    <mergeCell ref="BRZ4:BSJ4"/>
    <mergeCell ref="BSK4:BSU4"/>
    <mergeCell ref="BNT4:BOD4"/>
    <mergeCell ref="BOE4:BOO4"/>
    <mergeCell ref="BOP4:BOZ4"/>
    <mergeCell ref="BPA4:BPK4"/>
    <mergeCell ref="BPL4:BPV4"/>
    <mergeCell ref="BPW4:BQG4"/>
    <mergeCell ref="BLF4:BLP4"/>
    <mergeCell ref="BLQ4:BMA4"/>
    <mergeCell ref="BMB4:BML4"/>
    <mergeCell ref="BMM4:BMW4"/>
    <mergeCell ref="BMX4:BNH4"/>
    <mergeCell ref="BNI4:BNS4"/>
    <mergeCell ref="BIR4:BJB4"/>
    <mergeCell ref="BJC4:BJM4"/>
    <mergeCell ref="BJN4:BJX4"/>
    <mergeCell ref="BJY4:BKI4"/>
    <mergeCell ref="BKJ4:BKT4"/>
    <mergeCell ref="BKU4:BLE4"/>
    <mergeCell ref="BGD4:BGN4"/>
    <mergeCell ref="BGO4:BGY4"/>
    <mergeCell ref="BGZ4:BHJ4"/>
    <mergeCell ref="BHK4:BHU4"/>
    <mergeCell ref="BHV4:BIF4"/>
    <mergeCell ref="BIG4:BIQ4"/>
    <mergeCell ref="BDP4:BDZ4"/>
    <mergeCell ref="BEA4:BEK4"/>
    <mergeCell ref="BEL4:BEV4"/>
    <mergeCell ref="BEW4:BFG4"/>
    <mergeCell ref="BFH4:BFR4"/>
    <mergeCell ref="BFS4:BGC4"/>
    <mergeCell ref="BBB4:BBL4"/>
    <mergeCell ref="BBM4:BBW4"/>
    <mergeCell ref="BBX4:BCH4"/>
    <mergeCell ref="BCI4:BCS4"/>
    <mergeCell ref="BCT4:BDD4"/>
    <mergeCell ref="BDE4:BDO4"/>
    <mergeCell ref="AYN4:AYX4"/>
    <mergeCell ref="AYY4:AZI4"/>
    <mergeCell ref="AZJ4:AZT4"/>
    <mergeCell ref="AZU4:BAE4"/>
    <mergeCell ref="BAF4:BAP4"/>
    <mergeCell ref="BAQ4:BBA4"/>
    <mergeCell ref="AVZ4:AWJ4"/>
    <mergeCell ref="AWK4:AWU4"/>
    <mergeCell ref="AWV4:AXF4"/>
    <mergeCell ref="AXG4:AXQ4"/>
    <mergeCell ref="AXR4:AYB4"/>
    <mergeCell ref="AYC4:AYM4"/>
    <mergeCell ref="ATL4:ATV4"/>
    <mergeCell ref="ATW4:AUG4"/>
    <mergeCell ref="AUH4:AUR4"/>
    <mergeCell ref="AUS4:AVC4"/>
    <mergeCell ref="AVD4:AVN4"/>
    <mergeCell ref="AVO4:AVY4"/>
    <mergeCell ref="AQX4:ARH4"/>
    <mergeCell ref="ARI4:ARS4"/>
    <mergeCell ref="ART4:ASD4"/>
    <mergeCell ref="ASE4:ASO4"/>
    <mergeCell ref="ASP4:ASZ4"/>
    <mergeCell ref="ATA4:ATK4"/>
    <mergeCell ref="AOJ4:AOT4"/>
    <mergeCell ref="AOU4:APE4"/>
    <mergeCell ref="APF4:APP4"/>
    <mergeCell ref="APQ4:AQA4"/>
    <mergeCell ref="AQB4:AQL4"/>
    <mergeCell ref="AQM4:AQW4"/>
    <mergeCell ref="AMG4:AMQ4"/>
    <mergeCell ref="AMR4:ANB4"/>
    <mergeCell ref="ANC4:ANM4"/>
    <mergeCell ref="ANN4:ANX4"/>
    <mergeCell ref="ANY4:AOI4"/>
    <mergeCell ref="AJH4:AJR4"/>
    <mergeCell ref="AJS4:AKC4"/>
    <mergeCell ref="AKD4:AKN4"/>
    <mergeCell ref="AKO4:AKY4"/>
    <mergeCell ref="AKZ4:ALJ4"/>
    <mergeCell ref="ALK4:ALU4"/>
    <mergeCell ref="AGT4:AHD4"/>
    <mergeCell ref="AHE4:AHO4"/>
    <mergeCell ref="AHP4:AHZ4"/>
    <mergeCell ref="AIA4:AIK4"/>
    <mergeCell ref="AIL4:AIV4"/>
    <mergeCell ref="AIW4:AJG4"/>
    <mergeCell ref="AFB4:AFL4"/>
    <mergeCell ref="AFM4:AFW4"/>
    <mergeCell ref="AFX4:AGH4"/>
    <mergeCell ref="AGI4:AGS4"/>
    <mergeCell ref="ABR4:ACB4"/>
    <mergeCell ref="ACC4:ACM4"/>
    <mergeCell ref="ACN4:ACX4"/>
    <mergeCell ref="ACY4:ADI4"/>
    <mergeCell ref="ADJ4:ADT4"/>
    <mergeCell ref="ADU4:AEE4"/>
    <mergeCell ref="ZD4:ZN4"/>
    <mergeCell ref="ZO4:ZY4"/>
    <mergeCell ref="ZZ4:AAJ4"/>
    <mergeCell ref="AAK4:AAU4"/>
    <mergeCell ref="AAV4:ABF4"/>
    <mergeCell ref="ABG4:ABQ4"/>
    <mergeCell ref="ALV4:AMF4"/>
    <mergeCell ref="XW4:YG4"/>
    <mergeCell ref="YH4:YR4"/>
    <mergeCell ref="YS4:ZC4"/>
    <mergeCell ref="UB4:UL4"/>
    <mergeCell ref="UM4:UW4"/>
    <mergeCell ref="UX4:VH4"/>
    <mergeCell ref="VI4:VS4"/>
    <mergeCell ref="VT4:WD4"/>
    <mergeCell ref="WE4:WO4"/>
    <mergeCell ref="RN4:RX4"/>
    <mergeCell ref="RY4:SI4"/>
    <mergeCell ref="SJ4:ST4"/>
    <mergeCell ref="SU4:TE4"/>
    <mergeCell ref="TF4:TP4"/>
    <mergeCell ref="TQ4:UA4"/>
    <mergeCell ref="AEF4:AEP4"/>
    <mergeCell ref="AEQ4:AFA4"/>
    <mergeCell ref="QR4:RB4"/>
    <mergeCell ref="RC4:RM4"/>
    <mergeCell ref="ML4:MV4"/>
    <mergeCell ref="MW4:NG4"/>
    <mergeCell ref="NH4:NR4"/>
    <mergeCell ref="NS4:OC4"/>
    <mergeCell ref="OD4:ON4"/>
    <mergeCell ref="OO4:OY4"/>
    <mergeCell ref="JX4:KH4"/>
    <mergeCell ref="KI4:KS4"/>
    <mergeCell ref="KT4:LD4"/>
    <mergeCell ref="LE4:LO4"/>
    <mergeCell ref="LP4:LZ4"/>
    <mergeCell ref="MA4:MK4"/>
    <mergeCell ref="WP4:WZ4"/>
    <mergeCell ref="XA4:XK4"/>
    <mergeCell ref="XL4:XV4"/>
    <mergeCell ref="JM4:JW4"/>
    <mergeCell ref="EV4:FF4"/>
    <mergeCell ref="FG4:FQ4"/>
    <mergeCell ref="FR4:GB4"/>
    <mergeCell ref="GC4:GM4"/>
    <mergeCell ref="GN4:GX4"/>
    <mergeCell ref="GY4:HI4"/>
    <mergeCell ref="CH4:CR4"/>
    <mergeCell ref="CS4:DC4"/>
    <mergeCell ref="DD4:DN4"/>
    <mergeCell ref="DO4:DY4"/>
    <mergeCell ref="DZ4:EJ4"/>
    <mergeCell ref="EK4:EU4"/>
    <mergeCell ref="OZ4:PJ4"/>
    <mergeCell ref="PK4:PU4"/>
    <mergeCell ref="PV4:QF4"/>
    <mergeCell ref="QG4:QQ4"/>
    <mergeCell ref="T4:AD4"/>
    <mergeCell ref="AE4:AO4"/>
    <mergeCell ref="AP4:AZ4"/>
    <mergeCell ref="BA4:BK4"/>
    <mergeCell ref="BL4:BV4"/>
    <mergeCell ref="BW4:CG4"/>
    <mergeCell ref="A1:E3"/>
    <mergeCell ref="G1:H1"/>
    <mergeCell ref="G2:H2"/>
    <mergeCell ref="G3:H3"/>
    <mergeCell ref="A4:H4"/>
    <mergeCell ref="I4:S4"/>
    <mergeCell ref="HJ4:HT4"/>
    <mergeCell ref="HU4:IE4"/>
    <mergeCell ref="IF4:IP4"/>
    <mergeCell ref="IQ4:JA4"/>
    <mergeCell ref="JB4:JL4"/>
  </mergeCells>
  <pageMargins left="0.25" right="0.25" top="0.75" bottom="0.75" header="0.3" footer="0.3"/>
  <pageSetup paperSize="9" scale="71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J414"/>
  <sheetViews>
    <sheetView tabSelected="1" showWhiteSpace="0" view="pageBreakPreview" zoomScale="70" zoomScaleNormal="100" zoomScaleSheetLayoutView="70" zoomScalePageLayoutView="80" workbookViewId="0">
      <selection activeCell="D11" sqref="D11"/>
    </sheetView>
  </sheetViews>
  <sheetFormatPr defaultColWidth="9.109375" defaultRowHeight="15.6" x14ac:dyDescent="0.3"/>
  <cols>
    <col min="1" max="1" width="6.5546875" style="374" customWidth="1"/>
    <col min="2" max="2" width="10.6640625" style="351" customWidth="1"/>
    <col min="3" max="3" width="8.33203125" style="351" customWidth="1"/>
    <col min="4" max="4" width="58.5546875" style="351" customWidth="1"/>
    <col min="5" max="5" width="5.44140625" style="351" bestFit="1" customWidth="1"/>
    <col min="6" max="6" width="10" style="375" customWidth="1"/>
    <col min="7" max="7" width="11.6640625" style="375" customWidth="1"/>
    <col min="8" max="8" width="19.44140625" style="375" bestFit="1" customWidth="1"/>
    <col min="9" max="9" width="14.109375" style="376" bestFit="1" customWidth="1"/>
    <col min="10" max="10" width="12" style="350" customWidth="1"/>
    <col min="11" max="11" width="31.44140625" style="351" bestFit="1" customWidth="1"/>
    <col min="12" max="16384" width="9.109375" style="351"/>
  </cols>
  <sheetData>
    <row r="1" spans="1:10" x14ac:dyDescent="0.3">
      <c r="A1" s="572" t="s">
        <v>73</v>
      </c>
      <c r="B1" s="573"/>
      <c r="C1" s="573"/>
      <c r="D1" s="573"/>
      <c r="E1" s="348"/>
      <c r="F1" s="349" t="s">
        <v>81</v>
      </c>
      <c r="G1" s="349"/>
      <c r="H1" s="574" t="s">
        <v>72</v>
      </c>
      <c r="I1" s="574"/>
    </row>
    <row r="2" spans="1:10" ht="30" customHeight="1" x14ac:dyDescent="0.3">
      <c r="A2" s="575" t="s">
        <v>2471</v>
      </c>
      <c r="B2" s="576"/>
      <c r="C2" s="576"/>
      <c r="D2" s="576"/>
      <c r="E2" s="352"/>
      <c r="F2" s="353">
        <v>0.28349999999999997</v>
      </c>
      <c r="G2" s="354"/>
      <c r="H2" s="577" t="s">
        <v>235</v>
      </c>
      <c r="I2" s="577"/>
    </row>
    <row r="3" spans="1:10" x14ac:dyDescent="0.3">
      <c r="A3" s="568" t="s">
        <v>169</v>
      </c>
      <c r="B3" s="568"/>
      <c r="C3" s="355" t="s">
        <v>2472</v>
      </c>
      <c r="D3" s="352"/>
      <c r="E3" s="352"/>
      <c r="F3" s="354"/>
      <c r="G3" s="354"/>
      <c r="H3" s="349" t="s">
        <v>236</v>
      </c>
      <c r="I3" s="354"/>
    </row>
    <row r="4" spans="1:10" ht="36" customHeight="1" x14ac:dyDescent="0.3">
      <c r="A4" s="568" t="s">
        <v>172</v>
      </c>
      <c r="B4" s="568"/>
      <c r="C4" s="569" t="s">
        <v>2473</v>
      </c>
      <c r="D4" s="569"/>
      <c r="E4" s="352"/>
      <c r="F4" s="354"/>
      <c r="G4" s="354"/>
      <c r="H4" s="354" t="s">
        <v>268</v>
      </c>
      <c r="I4" s="354"/>
    </row>
    <row r="5" spans="1:10" x14ac:dyDescent="0.3">
      <c r="A5" s="581" t="s">
        <v>234</v>
      </c>
      <c r="B5" s="581"/>
      <c r="C5" s="581"/>
      <c r="D5" s="581"/>
      <c r="E5" s="581"/>
      <c r="F5" s="581"/>
      <c r="G5" s="581"/>
      <c r="H5" s="581"/>
      <c r="I5" s="581"/>
    </row>
    <row r="6" spans="1:10" s="359" customFormat="1" ht="16.5" customHeight="1" x14ac:dyDescent="0.3">
      <c r="A6" s="356" t="s">
        <v>79</v>
      </c>
      <c r="B6" s="356" t="s">
        <v>56</v>
      </c>
      <c r="C6" s="356" t="s">
        <v>25</v>
      </c>
      <c r="D6" s="356" t="s">
        <v>45</v>
      </c>
      <c r="E6" s="356" t="s">
        <v>33</v>
      </c>
      <c r="F6" s="357" t="s">
        <v>74</v>
      </c>
      <c r="G6" s="357" t="s">
        <v>97</v>
      </c>
      <c r="H6" s="357" t="s">
        <v>77</v>
      </c>
      <c r="I6" s="357" t="s">
        <v>61</v>
      </c>
      <c r="J6" s="358"/>
    </row>
    <row r="7" spans="1:10" s="359" customFormat="1" x14ac:dyDescent="0.3">
      <c r="A7" s="570" t="s">
        <v>1102</v>
      </c>
      <c r="B7" s="570"/>
      <c r="C7" s="570"/>
      <c r="D7" s="570"/>
      <c r="E7" s="570"/>
      <c r="F7" s="570"/>
      <c r="G7" s="570"/>
      <c r="H7" s="570"/>
      <c r="I7" s="570"/>
      <c r="J7" s="358"/>
    </row>
    <row r="8" spans="1:10" s="363" customFormat="1" x14ac:dyDescent="0.3">
      <c r="A8" s="360" t="s">
        <v>4</v>
      </c>
      <c r="B8" s="360"/>
      <c r="C8" s="360"/>
      <c r="D8" s="360" t="s">
        <v>2</v>
      </c>
      <c r="E8" s="361"/>
      <c r="F8" s="362"/>
      <c r="G8" s="362"/>
      <c r="H8" s="362"/>
      <c r="I8" s="362">
        <f>SUM(I9)</f>
        <v>76755.09</v>
      </c>
      <c r="J8" s="358"/>
    </row>
    <row r="9" spans="1:10" x14ac:dyDescent="0.3">
      <c r="A9" s="364" t="s">
        <v>3</v>
      </c>
      <c r="B9" s="364" t="s">
        <v>436</v>
      </c>
      <c r="C9" s="364" t="s">
        <v>12</v>
      </c>
      <c r="D9" s="364" t="s">
        <v>437</v>
      </c>
      <c r="E9" s="365" t="s">
        <v>186</v>
      </c>
      <c r="F9" s="366">
        <f>'Arquitetonico Ampliar'!J3</f>
        <v>1</v>
      </c>
      <c r="G9" s="366">
        <v>59801.4</v>
      </c>
      <c r="H9" s="366">
        <f>TRUNC(G9+G9*$F$2,2)</f>
        <v>76755.09</v>
      </c>
      <c r="I9" s="366">
        <f>TRUNC(H9*F9,2)</f>
        <v>76755.09</v>
      </c>
      <c r="J9" s="358"/>
    </row>
    <row r="10" spans="1:10" s="363" customFormat="1" x14ac:dyDescent="0.3">
      <c r="A10" s="360" t="s">
        <v>5</v>
      </c>
      <c r="B10" s="360"/>
      <c r="C10" s="360"/>
      <c r="D10" s="360" t="s">
        <v>438</v>
      </c>
      <c r="E10" s="361"/>
      <c r="F10" s="362"/>
      <c r="G10" s="362"/>
      <c r="H10" s="362"/>
      <c r="I10" s="362">
        <f>SUM(I11)</f>
        <v>5134</v>
      </c>
      <c r="J10" s="358"/>
    </row>
    <row r="11" spans="1:10" ht="31.2" x14ac:dyDescent="0.3">
      <c r="A11" s="364" t="s">
        <v>91</v>
      </c>
      <c r="B11" s="364" t="s">
        <v>439</v>
      </c>
      <c r="C11" s="364" t="s">
        <v>12</v>
      </c>
      <c r="D11" s="364" t="s">
        <v>440</v>
      </c>
      <c r="E11" s="365" t="s">
        <v>58</v>
      </c>
      <c r="F11" s="366">
        <f>'Estrutural Ampliação'!I12</f>
        <v>4</v>
      </c>
      <c r="G11" s="366">
        <v>1000</v>
      </c>
      <c r="H11" s="366">
        <f>TRUNC(G11+G11*$F$2,2)</f>
        <v>1283.5</v>
      </c>
      <c r="I11" s="366">
        <f>TRUNC(H11*F11,2)</f>
        <v>5134</v>
      </c>
      <c r="J11" s="358"/>
    </row>
    <row r="12" spans="1:10" s="363" customFormat="1" x14ac:dyDescent="0.3">
      <c r="A12" s="360" t="s">
        <v>6</v>
      </c>
      <c r="B12" s="360"/>
      <c r="C12" s="360"/>
      <c r="D12" s="360" t="s">
        <v>34</v>
      </c>
      <c r="E12" s="361"/>
      <c r="F12" s="362"/>
      <c r="G12" s="362"/>
      <c r="H12" s="362"/>
      <c r="I12" s="362">
        <f>SUM(I13:I17)</f>
        <v>8020.5599999999995</v>
      </c>
      <c r="J12" s="358"/>
    </row>
    <row r="13" spans="1:10" ht="31.2" x14ac:dyDescent="0.3">
      <c r="A13" s="364" t="s">
        <v>84</v>
      </c>
      <c r="B13" s="364" t="s">
        <v>62</v>
      </c>
      <c r="C13" s="364" t="s">
        <v>12</v>
      </c>
      <c r="D13" s="364" t="s">
        <v>69</v>
      </c>
      <c r="E13" s="365" t="s">
        <v>30</v>
      </c>
      <c r="F13" s="366">
        <f>'Arquitetonico Ampliar'!J8</f>
        <v>80.42</v>
      </c>
      <c r="G13" s="366">
        <v>20.66</v>
      </c>
      <c r="H13" s="366">
        <f t="shared" ref="H13:H76" si="0">TRUNC(G13+G13*$F$2,2)</f>
        <v>26.51</v>
      </c>
      <c r="I13" s="366">
        <f t="shared" ref="I13:I17" si="1">TRUNC(H13*F13,2)</f>
        <v>2131.9299999999998</v>
      </c>
      <c r="J13" s="358"/>
    </row>
    <row r="14" spans="1:10" ht="46.8" x14ac:dyDescent="0.3">
      <c r="A14" s="364" t="s">
        <v>85</v>
      </c>
      <c r="B14" s="364" t="s">
        <v>441</v>
      </c>
      <c r="C14" s="364" t="s">
        <v>43</v>
      </c>
      <c r="D14" s="364" t="s">
        <v>442</v>
      </c>
      <c r="E14" s="365" t="s">
        <v>31</v>
      </c>
      <c r="F14" s="366">
        <f>'Arquitetonico Ampliar'!J12</f>
        <v>18.2</v>
      </c>
      <c r="G14" s="366">
        <v>31.84</v>
      </c>
      <c r="H14" s="366">
        <f t="shared" si="0"/>
        <v>40.86</v>
      </c>
      <c r="I14" s="366">
        <f t="shared" si="1"/>
        <v>743.65</v>
      </c>
      <c r="J14" s="358"/>
    </row>
    <row r="15" spans="1:10" ht="31.2" x14ac:dyDescent="0.3">
      <c r="A15" s="364" t="s">
        <v>86</v>
      </c>
      <c r="B15" s="364" t="s">
        <v>443</v>
      </c>
      <c r="C15" s="364" t="s">
        <v>43</v>
      </c>
      <c r="D15" s="364" t="s">
        <v>444</v>
      </c>
      <c r="E15" s="365" t="s">
        <v>30</v>
      </c>
      <c r="F15" s="366">
        <f>'Arquitetonico Ampliar'!J16</f>
        <v>5.67</v>
      </c>
      <c r="G15" s="366">
        <v>5.94</v>
      </c>
      <c r="H15" s="366">
        <f t="shared" si="0"/>
        <v>7.62</v>
      </c>
      <c r="I15" s="366">
        <f t="shared" si="1"/>
        <v>43.2</v>
      </c>
      <c r="J15" s="358"/>
    </row>
    <row r="16" spans="1:10" ht="46.8" x14ac:dyDescent="0.3">
      <c r="A16" s="364" t="s">
        <v>269</v>
      </c>
      <c r="B16" s="364" t="s">
        <v>445</v>
      </c>
      <c r="C16" s="364" t="s">
        <v>43</v>
      </c>
      <c r="D16" s="364" t="s">
        <v>446</v>
      </c>
      <c r="E16" s="365" t="s">
        <v>30</v>
      </c>
      <c r="F16" s="366">
        <f>'Arquitetonico Ampliar'!J19</f>
        <v>152.52000000000001</v>
      </c>
      <c r="G16" s="366">
        <v>2.2799999999999998</v>
      </c>
      <c r="H16" s="366">
        <f t="shared" si="0"/>
        <v>2.92</v>
      </c>
      <c r="I16" s="366">
        <f t="shared" si="1"/>
        <v>445.35</v>
      </c>
      <c r="J16" s="358"/>
    </row>
    <row r="17" spans="1:10" x14ac:dyDescent="0.3">
      <c r="A17" s="364" t="s">
        <v>273</v>
      </c>
      <c r="B17" s="364" t="s">
        <v>253</v>
      </c>
      <c r="C17" s="364" t="s">
        <v>12</v>
      </c>
      <c r="D17" s="364" t="s">
        <v>254</v>
      </c>
      <c r="E17" s="365" t="s">
        <v>251</v>
      </c>
      <c r="F17" s="366">
        <f>'Arquitetonico Ampliar'!J22</f>
        <v>152.52000000000001</v>
      </c>
      <c r="G17" s="366">
        <v>23.79</v>
      </c>
      <c r="H17" s="366">
        <f t="shared" si="0"/>
        <v>30.53</v>
      </c>
      <c r="I17" s="366">
        <f t="shared" si="1"/>
        <v>4656.43</v>
      </c>
      <c r="J17" s="358"/>
    </row>
    <row r="18" spans="1:10" s="363" customFormat="1" x14ac:dyDescent="0.3">
      <c r="A18" s="360" t="s">
        <v>7</v>
      </c>
      <c r="B18" s="360"/>
      <c r="C18" s="360"/>
      <c r="D18" s="360" t="s">
        <v>42</v>
      </c>
      <c r="E18" s="361"/>
      <c r="F18" s="362"/>
      <c r="G18" s="362"/>
      <c r="H18" s="362"/>
      <c r="I18" s="362">
        <f>SUM(I19:I27)</f>
        <v>45851.86</v>
      </c>
      <c r="J18" s="358"/>
    </row>
    <row r="19" spans="1:10" ht="31.2" x14ac:dyDescent="0.3">
      <c r="A19" s="364" t="s">
        <v>76</v>
      </c>
      <c r="B19" s="364" t="s">
        <v>83</v>
      </c>
      <c r="C19" s="364" t="s">
        <v>43</v>
      </c>
      <c r="D19" s="364" t="s">
        <v>13</v>
      </c>
      <c r="E19" s="365" t="s">
        <v>30</v>
      </c>
      <c r="F19" s="366">
        <f>'Arquitetonico Ampliar'!J25+'Arquitetonico Ampliar'!J27</f>
        <v>13.22</v>
      </c>
      <c r="G19" s="366">
        <v>419.13</v>
      </c>
      <c r="H19" s="366">
        <f t="shared" si="0"/>
        <v>537.95000000000005</v>
      </c>
      <c r="I19" s="366">
        <f t="shared" ref="I19:I27" si="2">TRUNC(H19*F19,2)</f>
        <v>7111.69</v>
      </c>
      <c r="J19" s="358"/>
    </row>
    <row r="20" spans="1:10" ht="63" x14ac:dyDescent="0.25">
      <c r="A20" s="364" t="s">
        <v>447</v>
      </c>
      <c r="B20" s="364" t="s">
        <v>274</v>
      </c>
      <c r="C20" s="364" t="s">
        <v>43</v>
      </c>
      <c r="D20" s="364" t="s">
        <v>275</v>
      </c>
      <c r="E20" s="365" t="s">
        <v>187</v>
      </c>
      <c r="F20" s="366">
        <f>'Arquitetonico Ampliar'!J29</f>
        <v>10</v>
      </c>
      <c r="G20" s="366">
        <v>394.53</v>
      </c>
      <c r="H20" s="366">
        <f t="shared" si="0"/>
        <v>506.37</v>
      </c>
      <c r="I20" s="366">
        <f t="shared" si="2"/>
        <v>5063.7</v>
      </c>
      <c r="J20" s="358"/>
    </row>
    <row r="21" spans="1:10" ht="31.2" x14ac:dyDescent="0.3">
      <c r="A21" s="364" t="s">
        <v>448</v>
      </c>
      <c r="B21" s="364" t="s">
        <v>270</v>
      </c>
      <c r="C21" s="364" t="s">
        <v>12</v>
      </c>
      <c r="D21" s="364" t="s">
        <v>271</v>
      </c>
      <c r="E21" s="365" t="s">
        <v>272</v>
      </c>
      <c r="F21" s="366">
        <f>'Arquitetonico Ampliar'!J31</f>
        <v>10</v>
      </c>
      <c r="G21" s="366">
        <v>631.25</v>
      </c>
      <c r="H21" s="366">
        <f t="shared" si="0"/>
        <v>810.2</v>
      </c>
      <c r="I21" s="366">
        <f t="shared" si="2"/>
        <v>8102</v>
      </c>
      <c r="J21" s="358"/>
    </row>
    <row r="22" spans="1:10" ht="46.8" x14ac:dyDescent="0.3">
      <c r="A22" s="364" t="s">
        <v>449</v>
      </c>
      <c r="B22" s="364" t="s">
        <v>57</v>
      </c>
      <c r="C22" s="364" t="s">
        <v>43</v>
      </c>
      <c r="D22" s="364" t="s">
        <v>52</v>
      </c>
      <c r="E22" s="365" t="s">
        <v>30</v>
      </c>
      <c r="F22" s="366">
        <f>'Arquitetonico Ampliar'!J33</f>
        <v>12</v>
      </c>
      <c r="G22" s="366">
        <v>387.19</v>
      </c>
      <c r="H22" s="366">
        <f t="shared" si="0"/>
        <v>496.95</v>
      </c>
      <c r="I22" s="366">
        <f t="shared" si="2"/>
        <v>5963.4</v>
      </c>
      <c r="J22" s="358"/>
    </row>
    <row r="23" spans="1:10" ht="46.8" x14ac:dyDescent="0.3">
      <c r="A23" s="364" t="s">
        <v>450</v>
      </c>
      <c r="B23" s="364" t="s">
        <v>451</v>
      </c>
      <c r="C23" s="364" t="s">
        <v>43</v>
      </c>
      <c r="D23" s="364" t="s">
        <v>452</v>
      </c>
      <c r="E23" s="365" t="s">
        <v>30</v>
      </c>
      <c r="F23" s="366">
        <f>'Arquitetonico Ampliar'!J35</f>
        <v>12</v>
      </c>
      <c r="G23" s="366">
        <v>315.45999999999998</v>
      </c>
      <c r="H23" s="366">
        <f t="shared" si="0"/>
        <v>404.89</v>
      </c>
      <c r="I23" s="366">
        <f t="shared" si="2"/>
        <v>4858.68</v>
      </c>
      <c r="J23" s="358"/>
    </row>
    <row r="24" spans="1:10" ht="46.8" x14ac:dyDescent="0.3">
      <c r="A24" s="364" t="s">
        <v>453</v>
      </c>
      <c r="B24" s="364" t="s">
        <v>454</v>
      </c>
      <c r="C24" s="364" t="s">
        <v>43</v>
      </c>
      <c r="D24" s="364" t="s">
        <v>455</v>
      </c>
      <c r="E24" s="365" t="s">
        <v>30</v>
      </c>
      <c r="F24" s="366">
        <f>'Arquitetonico Ampliar'!J37</f>
        <v>356.23</v>
      </c>
      <c r="G24" s="366">
        <v>7.41</v>
      </c>
      <c r="H24" s="366">
        <f t="shared" si="0"/>
        <v>9.51</v>
      </c>
      <c r="I24" s="366">
        <f t="shared" si="2"/>
        <v>3387.74</v>
      </c>
      <c r="J24" s="358"/>
    </row>
    <row r="25" spans="1:10" x14ac:dyDescent="0.3">
      <c r="A25" s="364" t="s">
        <v>456</v>
      </c>
      <c r="B25" s="364" t="s">
        <v>278</v>
      </c>
      <c r="C25" s="364" t="s">
        <v>12</v>
      </c>
      <c r="D25" s="364" t="s">
        <v>279</v>
      </c>
      <c r="E25" s="365" t="s">
        <v>58</v>
      </c>
      <c r="F25" s="366">
        <f>'Arquitetonico Ampliar'!J39</f>
        <v>1</v>
      </c>
      <c r="G25" s="366">
        <v>1420.06</v>
      </c>
      <c r="H25" s="366">
        <f t="shared" si="0"/>
        <v>1822.64</v>
      </c>
      <c r="I25" s="366">
        <f t="shared" si="2"/>
        <v>1822.64</v>
      </c>
      <c r="J25" s="358"/>
    </row>
    <row r="26" spans="1:10" ht="31.2" x14ac:dyDescent="0.3">
      <c r="A26" s="364" t="s">
        <v>457</v>
      </c>
      <c r="B26" s="364" t="s">
        <v>276</v>
      </c>
      <c r="C26" s="364" t="s">
        <v>43</v>
      </c>
      <c r="D26" s="364" t="s">
        <v>277</v>
      </c>
      <c r="E26" s="365" t="s">
        <v>58</v>
      </c>
      <c r="F26" s="366">
        <f>'Arquitetonico Ampliar'!J41</f>
        <v>1</v>
      </c>
      <c r="G26" s="366">
        <v>1261.69</v>
      </c>
      <c r="H26" s="366">
        <f t="shared" si="0"/>
        <v>1619.37</v>
      </c>
      <c r="I26" s="366">
        <f t="shared" si="2"/>
        <v>1619.37</v>
      </c>
      <c r="J26" s="358"/>
    </row>
    <row r="27" spans="1:10" ht="31.2" x14ac:dyDescent="0.3">
      <c r="A27" s="364" t="s">
        <v>458</v>
      </c>
      <c r="B27" s="364" t="s">
        <v>78</v>
      </c>
      <c r="C27" s="364" t="s">
        <v>43</v>
      </c>
      <c r="D27" s="364" t="s">
        <v>15</v>
      </c>
      <c r="E27" s="365" t="s">
        <v>30</v>
      </c>
      <c r="F27" s="366">
        <f>'Arquitetonico Ampliar'!J43</f>
        <v>132</v>
      </c>
      <c r="G27" s="366">
        <v>46.77</v>
      </c>
      <c r="H27" s="366">
        <f t="shared" si="0"/>
        <v>60.02</v>
      </c>
      <c r="I27" s="366">
        <f t="shared" si="2"/>
        <v>7922.64</v>
      </c>
      <c r="J27" s="358"/>
    </row>
    <row r="28" spans="1:10" s="363" customFormat="1" x14ac:dyDescent="0.3">
      <c r="A28" s="360" t="s">
        <v>8</v>
      </c>
      <c r="B28" s="360"/>
      <c r="C28" s="360"/>
      <c r="D28" s="360" t="s">
        <v>75</v>
      </c>
      <c r="E28" s="361"/>
      <c r="F28" s="362"/>
      <c r="G28" s="362"/>
      <c r="H28" s="362"/>
      <c r="I28" s="362">
        <f>SUM(I29)</f>
        <v>1032.4000000000001</v>
      </c>
      <c r="J28" s="358"/>
    </row>
    <row r="29" spans="1:10" ht="31.2" x14ac:dyDescent="0.3">
      <c r="A29" s="364" t="s">
        <v>188</v>
      </c>
      <c r="B29" s="364" t="s">
        <v>50</v>
      </c>
      <c r="C29" s="364" t="s">
        <v>12</v>
      </c>
      <c r="D29" s="364" t="s">
        <v>55</v>
      </c>
      <c r="E29" s="365" t="s">
        <v>92</v>
      </c>
      <c r="F29" s="366">
        <f>'Arquitetonico Ampliar'!J47</f>
        <v>40</v>
      </c>
      <c r="G29" s="366">
        <v>20.11</v>
      </c>
      <c r="H29" s="366">
        <f t="shared" si="0"/>
        <v>25.81</v>
      </c>
      <c r="I29" s="366">
        <f t="shared" ref="I29" si="3">TRUNC(H29*F29,2)</f>
        <v>1032.4000000000001</v>
      </c>
      <c r="J29" s="358"/>
    </row>
    <row r="30" spans="1:10" s="363" customFormat="1" x14ac:dyDescent="0.3">
      <c r="A30" s="360" t="s">
        <v>9</v>
      </c>
      <c r="B30" s="360"/>
      <c r="C30" s="360"/>
      <c r="D30" s="360" t="s">
        <v>459</v>
      </c>
      <c r="E30" s="361"/>
      <c r="F30" s="362"/>
      <c r="G30" s="362"/>
      <c r="H30" s="362"/>
      <c r="I30" s="362">
        <f>SUM(I31:I33)</f>
        <v>4245.49</v>
      </c>
      <c r="J30" s="358"/>
    </row>
    <row r="31" spans="1:10" ht="31.2" x14ac:dyDescent="0.3">
      <c r="A31" s="364" t="s">
        <v>51</v>
      </c>
      <c r="B31" s="364" t="s">
        <v>49</v>
      </c>
      <c r="C31" s="364" t="s">
        <v>43</v>
      </c>
      <c r="D31" s="364" t="s">
        <v>63</v>
      </c>
      <c r="E31" s="365" t="s">
        <v>31</v>
      </c>
      <c r="F31" s="366">
        <f>'Arquitetonico Ampliar'!J55+'Estrutural Ampliação'!I10</f>
        <v>89.460000000000008</v>
      </c>
      <c r="G31" s="366">
        <v>17.12</v>
      </c>
      <c r="H31" s="366">
        <f t="shared" si="0"/>
        <v>21.97</v>
      </c>
      <c r="I31" s="366">
        <f t="shared" ref="I31:I33" si="4">TRUNC(H31*F31,2)</f>
        <v>1965.43</v>
      </c>
      <c r="J31" s="358"/>
    </row>
    <row r="32" spans="1:10" ht="46.8" x14ac:dyDescent="0.3">
      <c r="A32" s="364" t="s">
        <v>53</v>
      </c>
      <c r="B32" s="364" t="s">
        <v>44</v>
      </c>
      <c r="C32" s="364" t="s">
        <v>43</v>
      </c>
      <c r="D32" s="364" t="s">
        <v>32</v>
      </c>
      <c r="E32" s="365" t="s">
        <v>94</v>
      </c>
      <c r="F32" s="366">
        <f>F31*10</f>
        <v>894.60000000000014</v>
      </c>
      <c r="G32" s="366">
        <v>1.45</v>
      </c>
      <c r="H32" s="366">
        <f t="shared" si="0"/>
        <v>1.86</v>
      </c>
      <c r="I32" s="366">
        <f t="shared" si="4"/>
        <v>1663.95</v>
      </c>
      <c r="J32" s="358"/>
    </row>
    <row r="33" spans="1:10" ht="31.2" x14ac:dyDescent="0.3">
      <c r="A33" s="364" t="s">
        <v>460</v>
      </c>
      <c r="B33" s="364" t="s">
        <v>461</v>
      </c>
      <c r="C33" s="364" t="s">
        <v>43</v>
      </c>
      <c r="D33" s="364" t="s">
        <v>462</v>
      </c>
      <c r="E33" s="365" t="s">
        <v>30</v>
      </c>
      <c r="F33" s="366">
        <f>'Arquitetonico Ampliar'!J61</f>
        <v>424.91</v>
      </c>
      <c r="G33" s="366">
        <v>1.1299999999999999</v>
      </c>
      <c r="H33" s="366">
        <f t="shared" si="0"/>
        <v>1.45</v>
      </c>
      <c r="I33" s="366">
        <f t="shared" si="4"/>
        <v>616.11</v>
      </c>
      <c r="J33" s="358"/>
    </row>
    <row r="34" spans="1:10" s="363" customFormat="1" x14ac:dyDescent="0.3">
      <c r="A34" s="360" t="s">
        <v>10</v>
      </c>
      <c r="B34" s="360"/>
      <c r="C34" s="360"/>
      <c r="D34" s="360" t="s">
        <v>60</v>
      </c>
      <c r="E34" s="361"/>
      <c r="F34" s="362"/>
      <c r="G34" s="362"/>
      <c r="H34" s="362"/>
      <c r="I34" s="362">
        <f>SUM(I35:I40)</f>
        <v>22881.960000000003</v>
      </c>
      <c r="J34" s="358"/>
    </row>
    <row r="35" spans="1:10" x14ac:dyDescent="0.3">
      <c r="A35" s="364" t="s">
        <v>36</v>
      </c>
      <c r="B35" s="364" t="s">
        <v>463</v>
      </c>
      <c r="C35" s="364" t="s">
        <v>12</v>
      </c>
      <c r="D35" s="364" t="s">
        <v>464</v>
      </c>
      <c r="E35" s="365" t="s">
        <v>31</v>
      </c>
      <c r="F35" s="366">
        <f>'Arquitetonico Ampliar'!J66</f>
        <v>182.2</v>
      </c>
      <c r="G35" s="366">
        <v>28</v>
      </c>
      <c r="H35" s="366">
        <f t="shared" si="0"/>
        <v>35.93</v>
      </c>
      <c r="I35" s="366">
        <f t="shared" ref="I35:I40" si="5">TRUNC(H35*F35,2)</f>
        <v>6546.44</v>
      </c>
      <c r="J35" s="358"/>
    </row>
    <row r="36" spans="1:10" ht="46.8" x14ac:dyDescent="0.3">
      <c r="A36" s="364" t="s">
        <v>37</v>
      </c>
      <c r="B36" s="364" t="s">
        <v>465</v>
      </c>
      <c r="C36" s="364" t="s">
        <v>43</v>
      </c>
      <c r="D36" s="364" t="s">
        <v>466</v>
      </c>
      <c r="E36" s="365" t="s">
        <v>31</v>
      </c>
      <c r="F36" s="366">
        <f>'Estrutural Ampliação'!I5</f>
        <v>228.21</v>
      </c>
      <c r="G36" s="366">
        <v>29.28</v>
      </c>
      <c r="H36" s="366">
        <f t="shared" si="0"/>
        <v>37.58</v>
      </c>
      <c r="I36" s="366">
        <f t="shared" si="5"/>
        <v>8576.1299999999992</v>
      </c>
      <c r="J36" s="358"/>
    </row>
    <row r="37" spans="1:10" ht="31.2" x14ac:dyDescent="0.3">
      <c r="A37" s="364" t="s">
        <v>38</v>
      </c>
      <c r="B37" s="364" t="s">
        <v>467</v>
      </c>
      <c r="C37" s="364" t="s">
        <v>12</v>
      </c>
      <c r="D37" s="364" t="s">
        <v>468</v>
      </c>
      <c r="E37" s="365" t="s">
        <v>251</v>
      </c>
      <c r="F37" s="366">
        <v>182.2</v>
      </c>
      <c r="G37" s="366">
        <v>6.7</v>
      </c>
      <c r="H37" s="366">
        <f t="shared" si="0"/>
        <v>8.59</v>
      </c>
      <c r="I37" s="366">
        <f t="shared" si="5"/>
        <v>1565.09</v>
      </c>
    </row>
    <row r="38" spans="1:10" ht="31.2" x14ac:dyDescent="0.3">
      <c r="A38" s="364" t="s">
        <v>39</v>
      </c>
      <c r="B38" s="364" t="s">
        <v>24</v>
      </c>
      <c r="C38" s="364" t="s">
        <v>43</v>
      </c>
      <c r="D38" s="364" t="s">
        <v>96</v>
      </c>
      <c r="E38" s="365" t="s">
        <v>31</v>
      </c>
      <c r="F38" s="366">
        <f>'Estrutural Ampliação'!I6</f>
        <v>17.239999999999998</v>
      </c>
      <c r="G38" s="366">
        <v>25.6</v>
      </c>
      <c r="H38" s="366">
        <f t="shared" si="0"/>
        <v>32.85</v>
      </c>
      <c r="I38" s="366">
        <f t="shared" si="5"/>
        <v>566.33000000000004</v>
      </c>
    </row>
    <row r="39" spans="1:10" ht="31.2" x14ac:dyDescent="0.3">
      <c r="A39" s="364" t="s">
        <v>40</v>
      </c>
      <c r="B39" s="364" t="s">
        <v>469</v>
      </c>
      <c r="C39" s="364" t="s">
        <v>43</v>
      </c>
      <c r="D39" s="364" t="s">
        <v>470</v>
      </c>
      <c r="E39" s="365" t="s">
        <v>31</v>
      </c>
      <c r="F39" s="366">
        <f>'Estrutural Ampliação'!I9</f>
        <v>198.48</v>
      </c>
      <c r="G39" s="366">
        <v>19.010000000000002</v>
      </c>
      <c r="H39" s="366">
        <f t="shared" si="0"/>
        <v>24.39</v>
      </c>
      <c r="I39" s="366">
        <f t="shared" si="5"/>
        <v>4840.92</v>
      </c>
    </row>
    <row r="40" spans="1:10" ht="46.8" x14ac:dyDescent="0.3">
      <c r="A40" s="364" t="s">
        <v>41</v>
      </c>
      <c r="B40" s="364" t="s">
        <v>95</v>
      </c>
      <c r="C40" s="364" t="s">
        <v>43</v>
      </c>
      <c r="D40" s="364" t="s">
        <v>93</v>
      </c>
      <c r="E40" s="365" t="s">
        <v>30</v>
      </c>
      <c r="F40" s="366">
        <f>'Estrutural Ampliação'!I7</f>
        <v>149.63</v>
      </c>
      <c r="G40" s="366">
        <v>4.0999999999999996</v>
      </c>
      <c r="H40" s="366">
        <f t="shared" si="0"/>
        <v>5.26</v>
      </c>
      <c r="I40" s="366">
        <f t="shared" si="5"/>
        <v>787.05</v>
      </c>
    </row>
    <row r="41" spans="1:10" s="363" customFormat="1" x14ac:dyDescent="0.3">
      <c r="A41" s="360" t="s">
        <v>11</v>
      </c>
      <c r="B41" s="360"/>
      <c r="C41" s="360"/>
      <c r="D41" s="360" t="s">
        <v>66</v>
      </c>
      <c r="E41" s="361"/>
      <c r="F41" s="362"/>
      <c r="G41" s="362"/>
      <c r="H41" s="362"/>
      <c r="I41" s="362">
        <f>SUM(I42:I52)</f>
        <v>88159.42</v>
      </c>
      <c r="J41" s="350"/>
    </row>
    <row r="42" spans="1:10" ht="46.8" x14ac:dyDescent="0.3">
      <c r="A42" s="364" t="s">
        <v>18</v>
      </c>
      <c r="B42" s="364" t="s">
        <v>471</v>
      </c>
      <c r="C42" s="364" t="s">
        <v>43</v>
      </c>
      <c r="D42" s="364" t="s">
        <v>472</v>
      </c>
      <c r="E42" s="365" t="s">
        <v>30</v>
      </c>
      <c r="F42" s="366">
        <f>'Estrutural Ampliação'!I8</f>
        <v>149.63</v>
      </c>
      <c r="G42" s="366">
        <v>20.190000000000001</v>
      </c>
      <c r="H42" s="366">
        <f t="shared" si="0"/>
        <v>25.91</v>
      </c>
      <c r="I42" s="366">
        <f t="shared" ref="I42:I52" si="6">TRUNC(H42*F42,2)</f>
        <v>3876.91</v>
      </c>
    </row>
    <row r="43" spans="1:10" ht="46.8" x14ac:dyDescent="0.3">
      <c r="A43" s="364" t="s">
        <v>19</v>
      </c>
      <c r="B43" s="364" t="s">
        <v>473</v>
      </c>
      <c r="C43" s="364" t="s">
        <v>43</v>
      </c>
      <c r="D43" s="364" t="s">
        <v>474</v>
      </c>
      <c r="E43" s="365" t="s">
        <v>30</v>
      </c>
      <c r="F43" s="366">
        <f>'Estrutural Ampliação'!I14</f>
        <v>104</v>
      </c>
      <c r="G43" s="366">
        <v>81.91</v>
      </c>
      <c r="H43" s="366">
        <f t="shared" si="0"/>
        <v>105.13</v>
      </c>
      <c r="I43" s="366">
        <f t="shared" si="6"/>
        <v>10933.52</v>
      </c>
    </row>
    <row r="44" spans="1:10" ht="46.8" x14ac:dyDescent="0.3">
      <c r="A44" s="364" t="s">
        <v>20</v>
      </c>
      <c r="B44" s="364" t="s">
        <v>475</v>
      </c>
      <c r="C44" s="364" t="s">
        <v>43</v>
      </c>
      <c r="D44" s="364" t="s">
        <v>476</v>
      </c>
      <c r="E44" s="365" t="s">
        <v>30</v>
      </c>
      <c r="F44" s="366">
        <f>'Estrutural Ampliação'!I15</f>
        <v>283.5</v>
      </c>
      <c r="G44" s="366">
        <v>38.39</v>
      </c>
      <c r="H44" s="366">
        <f t="shared" si="0"/>
        <v>49.27</v>
      </c>
      <c r="I44" s="366">
        <f t="shared" si="6"/>
        <v>13968.04</v>
      </c>
    </row>
    <row r="45" spans="1:10" ht="46.8" x14ac:dyDescent="0.3">
      <c r="A45" s="364" t="s">
        <v>21</v>
      </c>
      <c r="B45" s="364" t="s">
        <v>477</v>
      </c>
      <c r="C45" s="364" t="s">
        <v>12</v>
      </c>
      <c r="D45" s="364" t="s">
        <v>478</v>
      </c>
      <c r="E45" s="365" t="s">
        <v>31</v>
      </c>
      <c r="F45" s="366">
        <f>'Estrutural Ampliação'!I16</f>
        <v>64.3</v>
      </c>
      <c r="G45" s="366">
        <v>367.78</v>
      </c>
      <c r="H45" s="366">
        <f t="shared" si="0"/>
        <v>472.04</v>
      </c>
      <c r="I45" s="366">
        <f t="shared" si="6"/>
        <v>30352.17</v>
      </c>
    </row>
    <row r="46" spans="1:10" ht="31.2" x14ac:dyDescent="0.3">
      <c r="A46" s="364" t="s">
        <v>22</v>
      </c>
      <c r="B46" s="364" t="s">
        <v>480</v>
      </c>
      <c r="C46" s="364" t="s">
        <v>43</v>
      </c>
      <c r="D46" s="364" t="s">
        <v>481</v>
      </c>
      <c r="E46" s="365" t="s">
        <v>27</v>
      </c>
      <c r="F46" s="366">
        <f>'Estrutural Ampliação'!I17</f>
        <v>321</v>
      </c>
      <c r="G46" s="366">
        <v>10.69</v>
      </c>
      <c r="H46" s="366">
        <f t="shared" si="0"/>
        <v>13.72</v>
      </c>
      <c r="I46" s="366">
        <f t="shared" si="6"/>
        <v>4404.12</v>
      </c>
    </row>
    <row r="47" spans="1:10" ht="46.8" x14ac:dyDescent="0.3">
      <c r="A47" s="364" t="s">
        <v>23</v>
      </c>
      <c r="B47" s="364" t="s">
        <v>483</v>
      </c>
      <c r="C47" s="364" t="s">
        <v>43</v>
      </c>
      <c r="D47" s="364" t="s">
        <v>484</v>
      </c>
      <c r="E47" s="365" t="s">
        <v>27</v>
      </c>
      <c r="F47" s="366">
        <f>'Estrutural Ampliação'!I18</f>
        <v>5</v>
      </c>
      <c r="G47" s="366">
        <v>9.2100000000000009</v>
      </c>
      <c r="H47" s="366">
        <f t="shared" si="0"/>
        <v>11.82</v>
      </c>
      <c r="I47" s="366">
        <f t="shared" si="6"/>
        <v>59.1</v>
      </c>
    </row>
    <row r="48" spans="1:10" ht="31.2" x14ac:dyDescent="0.3">
      <c r="A48" s="364" t="s">
        <v>280</v>
      </c>
      <c r="B48" s="364" t="s">
        <v>486</v>
      </c>
      <c r="C48" s="364" t="s">
        <v>43</v>
      </c>
      <c r="D48" s="364" t="s">
        <v>487</v>
      </c>
      <c r="E48" s="365" t="s">
        <v>27</v>
      </c>
      <c r="F48" s="366">
        <f>'Estrutural Ampliação'!I19</f>
        <v>183</v>
      </c>
      <c r="G48" s="366">
        <v>8.8000000000000007</v>
      </c>
      <c r="H48" s="366">
        <f t="shared" si="0"/>
        <v>11.29</v>
      </c>
      <c r="I48" s="366">
        <f t="shared" si="6"/>
        <v>2066.0700000000002</v>
      </c>
    </row>
    <row r="49" spans="1:10" ht="46.8" x14ac:dyDescent="0.3">
      <c r="A49" s="364" t="s">
        <v>479</v>
      </c>
      <c r="B49" s="364" t="s">
        <v>489</v>
      </c>
      <c r="C49" s="364" t="s">
        <v>43</v>
      </c>
      <c r="D49" s="364" t="s">
        <v>490</v>
      </c>
      <c r="E49" s="365" t="s">
        <v>27</v>
      </c>
      <c r="F49" s="366">
        <f>'Estrutural Ampliação'!I20</f>
        <v>2229</v>
      </c>
      <c r="G49" s="366">
        <v>7.16</v>
      </c>
      <c r="H49" s="366">
        <f t="shared" si="0"/>
        <v>9.18</v>
      </c>
      <c r="I49" s="366">
        <f t="shared" si="6"/>
        <v>20462.22</v>
      </c>
    </row>
    <row r="50" spans="1:10" ht="46.8" x14ac:dyDescent="0.3">
      <c r="A50" s="364" t="s">
        <v>482</v>
      </c>
      <c r="B50" s="364" t="s">
        <v>491</v>
      </c>
      <c r="C50" s="364" t="s">
        <v>43</v>
      </c>
      <c r="D50" s="364" t="s">
        <v>492</v>
      </c>
      <c r="E50" s="365" t="s">
        <v>27</v>
      </c>
      <c r="F50" s="366">
        <f>'Estrutural Ampliação'!I21</f>
        <v>102</v>
      </c>
      <c r="G50" s="366">
        <v>6.34</v>
      </c>
      <c r="H50" s="366">
        <f t="shared" si="0"/>
        <v>8.1300000000000008</v>
      </c>
      <c r="I50" s="366">
        <f t="shared" si="6"/>
        <v>829.26</v>
      </c>
    </row>
    <row r="51" spans="1:10" ht="46.8" x14ac:dyDescent="0.3">
      <c r="A51" s="364" t="s">
        <v>485</v>
      </c>
      <c r="B51" s="364" t="s">
        <v>493</v>
      </c>
      <c r="C51" s="364" t="s">
        <v>43</v>
      </c>
      <c r="D51" s="364" t="s">
        <v>494</v>
      </c>
      <c r="E51" s="365" t="s">
        <v>27</v>
      </c>
      <c r="F51" s="366">
        <f>'Estrutural Ampliação'!I22</f>
        <v>140</v>
      </c>
      <c r="G51" s="366">
        <v>5.85</v>
      </c>
      <c r="H51" s="366">
        <f t="shared" si="0"/>
        <v>7.5</v>
      </c>
      <c r="I51" s="366">
        <f t="shared" si="6"/>
        <v>1050</v>
      </c>
    </row>
    <row r="52" spans="1:10" ht="46.8" x14ac:dyDescent="0.3">
      <c r="A52" s="364" t="s">
        <v>488</v>
      </c>
      <c r="B52" s="364" t="s">
        <v>495</v>
      </c>
      <c r="C52" s="364" t="s">
        <v>43</v>
      </c>
      <c r="D52" s="364" t="s">
        <v>496</v>
      </c>
      <c r="E52" s="365" t="s">
        <v>27</v>
      </c>
      <c r="F52" s="366">
        <f>'Estrutural Ampliação'!I23</f>
        <v>23</v>
      </c>
      <c r="G52" s="366">
        <v>5.36</v>
      </c>
      <c r="H52" s="366">
        <f t="shared" si="0"/>
        <v>6.87</v>
      </c>
      <c r="I52" s="366">
        <f t="shared" si="6"/>
        <v>158.01</v>
      </c>
    </row>
    <row r="53" spans="1:10" s="363" customFormat="1" x14ac:dyDescent="0.3">
      <c r="A53" s="360" t="s">
        <v>497</v>
      </c>
      <c r="B53" s="360"/>
      <c r="C53" s="360"/>
      <c r="D53" s="360" t="s">
        <v>498</v>
      </c>
      <c r="E53" s="361"/>
      <c r="F53" s="362"/>
      <c r="G53" s="362"/>
      <c r="H53" s="362"/>
      <c r="I53" s="362">
        <f>SUM(I54:I73)</f>
        <v>135875.43</v>
      </c>
      <c r="J53" s="350"/>
    </row>
    <row r="54" spans="1:10" ht="31.2" x14ac:dyDescent="0.3">
      <c r="A54" s="364" t="s">
        <v>98</v>
      </c>
      <c r="B54" s="364" t="s">
        <v>499</v>
      </c>
      <c r="C54" s="364" t="s">
        <v>43</v>
      </c>
      <c r="D54" s="364" t="s">
        <v>500</v>
      </c>
      <c r="E54" s="365" t="s">
        <v>30</v>
      </c>
      <c r="F54" s="366">
        <f>'Estrutural Ampliação'!I27</f>
        <v>394.5</v>
      </c>
      <c r="G54" s="366">
        <v>49.84</v>
      </c>
      <c r="H54" s="366">
        <f t="shared" si="0"/>
        <v>63.96</v>
      </c>
      <c r="I54" s="366">
        <f t="shared" ref="I54:I64" si="7">TRUNC(H54*F54,2)</f>
        <v>25232.22</v>
      </c>
    </row>
    <row r="55" spans="1:10" ht="31.2" x14ac:dyDescent="0.3">
      <c r="A55" s="364" t="s">
        <v>0</v>
      </c>
      <c r="B55" s="364" t="s">
        <v>501</v>
      </c>
      <c r="C55" s="364" t="s">
        <v>43</v>
      </c>
      <c r="D55" s="364" t="s">
        <v>502</v>
      </c>
      <c r="E55" s="365" t="s">
        <v>30</v>
      </c>
      <c r="F55" s="366">
        <f>'Estrutural Ampliação'!I28</f>
        <v>172.2</v>
      </c>
      <c r="G55" s="366">
        <v>38.58</v>
      </c>
      <c r="H55" s="366">
        <f t="shared" si="0"/>
        <v>49.51</v>
      </c>
      <c r="I55" s="366">
        <f t="shared" si="7"/>
        <v>8525.6200000000008</v>
      </c>
    </row>
    <row r="56" spans="1:10" ht="46.8" x14ac:dyDescent="0.3">
      <c r="A56" s="364" t="s">
        <v>238</v>
      </c>
      <c r="B56" s="364" t="s">
        <v>477</v>
      </c>
      <c r="C56" s="364" t="s">
        <v>12</v>
      </c>
      <c r="D56" s="364" t="s">
        <v>478</v>
      </c>
      <c r="E56" s="365" t="s">
        <v>31</v>
      </c>
      <c r="F56" s="366">
        <f>'Estrutural Ampliação'!I29</f>
        <v>30.4</v>
      </c>
      <c r="G56" s="366">
        <v>367.78</v>
      </c>
      <c r="H56" s="366">
        <f t="shared" si="0"/>
        <v>472.04</v>
      </c>
      <c r="I56" s="366">
        <f t="shared" si="7"/>
        <v>14350.01</v>
      </c>
    </row>
    <row r="57" spans="1:10" ht="62.4" x14ac:dyDescent="0.3">
      <c r="A57" s="364" t="s">
        <v>503</v>
      </c>
      <c r="B57" s="364" t="s">
        <v>504</v>
      </c>
      <c r="C57" s="364" t="s">
        <v>43</v>
      </c>
      <c r="D57" s="364" t="s">
        <v>505</v>
      </c>
      <c r="E57" s="365" t="s">
        <v>27</v>
      </c>
      <c r="F57" s="366">
        <f>'Estrutural Ampliação'!I30</f>
        <v>606</v>
      </c>
      <c r="G57" s="366">
        <v>10.74</v>
      </c>
      <c r="H57" s="366">
        <f t="shared" si="0"/>
        <v>13.78</v>
      </c>
      <c r="I57" s="366">
        <f t="shared" si="7"/>
        <v>8350.68</v>
      </c>
    </row>
    <row r="58" spans="1:10" ht="62.4" x14ac:dyDescent="0.3">
      <c r="A58" s="364" t="s">
        <v>506</v>
      </c>
      <c r="B58" s="364" t="s">
        <v>507</v>
      </c>
      <c r="C58" s="364" t="s">
        <v>43</v>
      </c>
      <c r="D58" s="364" t="s">
        <v>508</v>
      </c>
      <c r="E58" s="365" t="s">
        <v>27</v>
      </c>
      <c r="F58" s="366">
        <f>'Estrutural Ampliação'!I31</f>
        <v>27</v>
      </c>
      <c r="G58" s="366">
        <v>9.25</v>
      </c>
      <c r="H58" s="366">
        <f t="shared" si="0"/>
        <v>11.87</v>
      </c>
      <c r="I58" s="366">
        <f t="shared" si="7"/>
        <v>320.49</v>
      </c>
    </row>
    <row r="59" spans="1:10" ht="62.4" x14ac:dyDescent="0.3">
      <c r="A59" s="364" t="s">
        <v>509</v>
      </c>
      <c r="B59" s="364" t="s">
        <v>510</v>
      </c>
      <c r="C59" s="364" t="s">
        <v>43</v>
      </c>
      <c r="D59" s="364" t="s">
        <v>511</v>
      </c>
      <c r="E59" s="365" t="s">
        <v>27</v>
      </c>
      <c r="F59" s="366">
        <f>'Estrutural Ampliação'!I32</f>
        <v>341</v>
      </c>
      <c r="G59" s="366">
        <v>8.7899999999999991</v>
      </c>
      <c r="H59" s="366">
        <f t="shared" si="0"/>
        <v>11.28</v>
      </c>
      <c r="I59" s="366">
        <f t="shared" si="7"/>
        <v>3846.48</v>
      </c>
    </row>
    <row r="60" spans="1:10" ht="62.4" x14ac:dyDescent="0.3">
      <c r="A60" s="364" t="s">
        <v>512</v>
      </c>
      <c r="B60" s="364" t="s">
        <v>513</v>
      </c>
      <c r="C60" s="364" t="s">
        <v>43</v>
      </c>
      <c r="D60" s="364" t="s">
        <v>514</v>
      </c>
      <c r="E60" s="365" t="s">
        <v>27</v>
      </c>
      <c r="F60" s="366">
        <f>'Estrutural Ampliação'!I33</f>
        <v>984</v>
      </c>
      <c r="G60" s="366">
        <v>7.1</v>
      </c>
      <c r="H60" s="366">
        <f t="shared" si="0"/>
        <v>9.11</v>
      </c>
      <c r="I60" s="366">
        <f t="shared" si="7"/>
        <v>8964.24</v>
      </c>
    </row>
    <row r="61" spans="1:10" ht="62.4" x14ac:dyDescent="0.3">
      <c r="A61" s="364" t="s">
        <v>515</v>
      </c>
      <c r="B61" s="364" t="s">
        <v>516</v>
      </c>
      <c r="C61" s="364" t="s">
        <v>43</v>
      </c>
      <c r="D61" s="364" t="s">
        <v>517</v>
      </c>
      <c r="E61" s="365" t="s">
        <v>27</v>
      </c>
      <c r="F61" s="366">
        <f>'Estrutural Ampliação'!I34</f>
        <v>293</v>
      </c>
      <c r="G61" s="366">
        <v>6.25</v>
      </c>
      <c r="H61" s="366">
        <f t="shared" si="0"/>
        <v>8.02</v>
      </c>
      <c r="I61" s="366">
        <f t="shared" si="7"/>
        <v>2349.86</v>
      </c>
    </row>
    <row r="62" spans="1:10" ht="62.4" x14ac:dyDescent="0.3">
      <c r="A62" s="364" t="s">
        <v>518</v>
      </c>
      <c r="B62" s="364" t="s">
        <v>519</v>
      </c>
      <c r="C62" s="364" t="s">
        <v>43</v>
      </c>
      <c r="D62" s="364" t="s">
        <v>520</v>
      </c>
      <c r="E62" s="365" t="s">
        <v>27</v>
      </c>
      <c r="F62" s="366">
        <f>'Estrutural Ampliação'!I35</f>
        <v>84</v>
      </c>
      <c r="G62" s="366">
        <v>5.71</v>
      </c>
      <c r="H62" s="366">
        <f t="shared" si="0"/>
        <v>7.32</v>
      </c>
      <c r="I62" s="366">
        <f t="shared" si="7"/>
        <v>614.88</v>
      </c>
    </row>
    <row r="63" spans="1:10" ht="62.4" x14ac:dyDescent="0.3">
      <c r="A63" s="364" t="s">
        <v>521</v>
      </c>
      <c r="B63" s="364" t="s">
        <v>522</v>
      </c>
      <c r="C63" s="364" t="s">
        <v>43</v>
      </c>
      <c r="D63" s="364" t="s">
        <v>523</v>
      </c>
      <c r="E63" s="365" t="s">
        <v>27</v>
      </c>
      <c r="F63" s="366">
        <f>'Estrutural Ampliação'!I36</f>
        <v>305</v>
      </c>
      <c r="G63" s="366">
        <v>5.17</v>
      </c>
      <c r="H63" s="366">
        <f t="shared" si="0"/>
        <v>6.63</v>
      </c>
      <c r="I63" s="366">
        <f t="shared" si="7"/>
        <v>2022.15</v>
      </c>
    </row>
    <row r="64" spans="1:10" ht="62.4" x14ac:dyDescent="0.3">
      <c r="A64" s="364" t="s">
        <v>524</v>
      </c>
      <c r="B64" s="364" t="s">
        <v>525</v>
      </c>
      <c r="C64" s="364" t="s">
        <v>43</v>
      </c>
      <c r="D64" s="364" t="s">
        <v>526</v>
      </c>
      <c r="E64" s="365" t="s">
        <v>27</v>
      </c>
      <c r="F64" s="366">
        <f>'Estrutural Ampliação'!I37</f>
        <v>139</v>
      </c>
      <c r="G64" s="366">
        <v>5.57</v>
      </c>
      <c r="H64" s="366">
        <f t="shared" si="0"/>
        <v>7.14</v>
      </c>
      <c r="I64" s="366">
        <f t="shared" si="7"/>
        <v>992.46</v>
      </c>
    </row>
    <row r="65" spans="1:10" s="358" customFormat="1" x14ac:dyDescent="0.3">
      <c r="A65" s="367"/>
      <c r="B65" s="367"/>
      <c r="C65" s="367"/>
      <c r="D65" s="367" t="s">
        <v>528</v>
      </c>
      <c r="E65" s="368"/>
      <c r="F65" s="369"/>
      <c r="G65" s="369"/>
      <c r="H65" s="369"/>
      <c r="I65" s="369"/>
      <c r="J65" s="350"/>
    </row>
    <row r="66" spans="1:10" ht="46.8" x14ac:dyDescent="0.3">
      <c r="A66" s="364" t="s">
        <v>527</v>
      </c>
      <c r="B66" s="364" t="s">
        <v>529</v>
      </c>
      <c r="C66" s="364" t="s">
        <v>12</v>
      </c>
      <c r="D66" s="364" t="s">
        <v>530</v>
      </c>
      <c r="E66" s="365" t="s">
        <v>30</v>
      </c>
      <c r="F66" s="366">
        <f>'Estrutural Ampliação'!I39</f>
        <v>410.32</v>
      </c>
      <c r="G66" s="366">
        <v>79.010000000000005</v>
      </c>
      <c r="H66" s="366">
        <f t="shared" si="0"/>
        <v>101.4</v>
      </c>
      <c r="I66" s="366">
        <f t="shared" ref="I66:I68" si="8">TRUNC(H66*F66,2)</f>
        <v>41606.44</v>
      </c>
    </row>
    <row r="67" spans="1:10" ht="31.2" x14ac:dyDescent="0.3">
      <c r="A67" s="364" t="s">
        <v>531</v>
      </c>
      <c r="B67" s="364" t="s">
        <v>532</v>
      </c>
      <c r="C67" s="364" t="s">
        <v>43</v>
      </c>
      <c r="D67" s="364" t="s">
        <v>533</v>
      </c>
      <c r="E67" s="365" t="s">
        <v>30</v>
      </c>
      <c r="F67" s="366">
        <f>'Estrutural Ampliação'!I40</f>
        <v>492.38</v>
      </c>
      <c r="G67" s="366">
        <v>9.19</v>
      </c>
      <c r="H67" s="366">
        <f t="shared" si="0"/>
        <v>11.79</v>
      </c>
      <c r="I67" s="366">
        <f t="shared" si="8"/>
        <v>5805.16</v>
      </c>
    </row>
    <row r="68" spans="1:10" ht="46.8" x14ac:dyDescent="0.3">
      <c r="A68" s="364" t="s">
        <v>534</v>
      </c>
      <c r="B68" s="364" t="s">
        <v>477</v>
      </c>
      <c r="C68" s="364" t="s">
        <v>12</v>
      </c>
      <c r="D68" s="364" t="s">
        <v>478</v>
      </c>
      <c r="E68" s="365" t="s">
        <v>31</v>
      </c>
      <c r="F68" s="366">
        <f>'Estrutural Ampliação'!I41</f>
        <v>22.1</v>
      </c>
      <c r="G68" s="366">
        <v>367.78</v>
      </c>
      <c r="H68" s="366">
        <f t="shared" si="0"/>
        <v>472.04</v>
      </c>
      <c r="I68" s="366">
        <f t="shared" si="8"/>
        <v>10432.08</v>
      </c>
    </row>
    <row r="69" spans="1:10" s="358" customFormat="1" x14ac:dyDescent="0.3">
      <c r="A69" s="367"/>
      <c r="B69" s="367"/>
      <c r="C69" s="367"/>
      <c r="D69" s="367" t="s">
        <v>536</v>
      </c>
      <c r="E69" s="368"/>
      <c r="F69" s="369"/>
      <c r="G69" s="369"/>
      <c r="H69" s="369"/>
      <c r="I69" s="369"/>
      <c r="J69" s="350"/>
    </row>
    <row r="70" spans="1:10" ht="31.2" x14ac:dyDescent="0.3">
      <c r="A70" s="364" t="s">
        <v>535</v>
      </c>
      <c r="B70" s="364" t="s">
        <v>537</v>
      </c>
      <c r="C70" s="364" t="s">
        <v>43</v>
      </c>
      <c r="D70" s="364" t="s">
        <v>538</v>
      </c>
      <c r="E70" s="365" t="s">
        <v>30</v>
      </c>
      <c r="F70" s="366">
        <f>'Estrutural Ampliação'!I43</f>
        <v>6.5</v>
      </c>
      <c r="G70" s="366">
        <v>67</v>
      </c>
      <c r="H70" s="366">
        <f t="shared" si="0"/>
        <v>85.99</v>
      </c>
      <c r="I70" s="366">
        <f t="shared" ref="I70:I73" si="9">TRUNC(H70*F70,2)</f>
        <v>558.92999999999995</v>
      </c>
    </row>
    <row r="71" spans="1:10" ht="46.8" x14ac:dyDescent="0.3">
      <c r="A71" s="364" t="s">
        <v>922</v>
      </c>
      <c r="B71" s="364" t="s">
        <v>477</v>
      </c>
      <c r="C71" s="364" t="s">
        <v>12</v>
      </c>
      <c r="D71" s="364" t="s">
        <v>478</v>
      </c>
      <c r="E71" s="365" t="s">
        <v>31</v>
      </c>
      <c r="F71" s="366">
        <f>'Estrutural Ampliação'!I44</f>
        <v>0.97</v>
      </c>
      <c r="G71" s="366">
        <v>367.78</v>
      </c>
      <c r="H71" s="366">
        <f t="shared" si="0"/>
        <v>472.04</v>
      </c>
      <c r="I71" s="366">
        <f t="shared" si="9"/>
        <v>457.87</v>
      </c>
    </row>
    <row r="72" spans="1:10" ht="46.8" x14ac:dyDescent="0.3">
      <c r="A72" s="364" t="s">
        <v>923</v>
      </c>
      <c r="B72" s="364" t="s">
        <v>539</v>
      </c>
      <c r="C72" s="364" t="s">
        <v>43</v>
      </c>
      <c r="D72" s="364" t="s">
        <v>540</v>
      </c>
      <c r="E72" s="365" t="s">
        <v>27</v>
      </c>
      <c r="F72" s="366">
        <f>'Estrutural Ampliação'!I45</f>
        <v>52</v>
      </c>
      <c r="G72" s="366">
        <v>9.57</v>
      </c>
      <c r="H72" s="366">
        <f t="shared" si="0"/>
        <v>12.28</v>
      </c>
      <c r="I72" s="366">
        <f t="shared" si="9"/>
        <v>638.55999999999995</v>
      </c>
    </row>
    <row r="73" spans="1:10" ht="46.8" x14ac:dyDescent="0.3">
      <c r="A73" s="364" t="s">
        <v>924</v>
      </c>
      <c r="B73" s="364" t="s">
        <v>541</v>
      </c>
      <c r="C73" s="364" t="s">
        <v>43</v>
      </c>
      <c r="D73" s="364" t="s">
        <v>542</v>
      </c>
      <c r="E73" s="365" t="s">
        <v>27</v>
      </c>
      <c r="F73" s="366">
        <f>'Estrutural Ampliação'!I46</f>
        <v>90</v>
      </c>
      <c r="G73" s="366">
        <v>6.99</v>
      </c>
      <c r="H73" s="366">
        <f t="shared" si="0"/>
        <v>8.9700000000000006</v>
      </c>
      <c r="I73" s="366">
        <f t="shared" si="9"/>
        <v>807.3</v>
      </c>
    </row>
    <row r="74" spans="1:10" s="363" customFormat="1" x14ac:dyDescent="0.3">
      <c r="A74" s="360" t="s">
        <v>543</v>
      </c>
      <c r="B74" s="360"/>
      <c r="C74" s="360"/>
      <c r="D74" s="360" t="s">
        <v>544</v>
      </c>
      <c r="E74" s="361"/>
      <c r="F74" s="362"/>
      <c r="G74" s="362"/>
      <c r="H74" s="362"/>
      <c r="I74" s="362">
        <f>SUM(I75:I78)</f>
        <v>49182.59</v>
      </c>
      <c r="J74" s="358"/>
    </row>
    <row r="75" spans="1:10" ht="78" x14ac:dyDescent="0.3">
      <c r="A75" s="364" t="s">
        <v>68</v>
      </c>
      <c r="B75" s="364" t="s">
        <v>281</v>
      </c>
      <c r="C75" s="364" t="s">
        <v>43</v>
      </c>
      <c r="D75" s="364" t="s">
        <v>282</v>
      </c>
      <c r="E75" s="365" t="s">
        <v>30</v>
      </c>
      <c r="F75" s="366">
        <f>'Arquitetonico Ampliar'!J79</f>
        <v>599.37</v>
      </c>
      <c r="G75" s="366">
        <v>59.73</v>
      </c>
      <c r="H75" s="366">
        <f t="shared" si="0"/>
        <v>76.66</v>
      </c>
      <c r="I75" s="366">
        <f t="shared" ref="I75:I78" si="10">TRUNC(H75*F75,2)</f>
        <v>45947.7</v>
      </c>
    </row>
    <row r="76" spans="1:10" ht="31.2" x14ac:dyDescent="0.3">
      <c r="A76" s="364" t="s">
        <v>70</v>
      </c>
      <c r="B76" s="364" t="s">
        <v>545</v>
      </c>
      <c r="C76" s="364" t="s">
        <v>43</v>
      </c>
      <c r="D76" s="364" t="s">
        <v>546</v>
      </c>
      <c r="E76" s="365" t="s">
        <v>14</v>
      </c>
      <c r="F76" s="366">
        <f>'Arquitetonico Ampliar'!J84</f>
        <v>52.100000000000009</v>
      </c>
      <c r="G76" s="366">
        <v>24.04</v>
      </c>
      <c r="H76" s="366">
        <f t="shared" si="0"/>
        <v>30.85</v>
      </c>
      <c r="I76" s="366">
        <f t="shared" si="10"/>
        <v>1607.28</v>
      </c>
    </row>
    <row r="77" spans="1:10" ht="31.2" x14ac:dyDescent="0.3">
      <c r="A77" s="364" t="s">
        <v>71</v>
      </c>
      <c r="B77" s="364" t="s">
        <v>547</v>
      </c>
      <c r="C77" s="364" t="s">
        <v>43</v>
      </c>
      <c r="D77" s="364" t="s">
        <v>548</v>
      </c>
      <c r="E77" s="365" t="s">
        <v>14</v>
      </c>
      <c r="F77" s="366">
        <f>'Arquitetonico Ampliar'!J89</f>
        <v>52.100000000000009</v>
      </c>
      <c r="G77" s="366">
        <v>21.87</v>
      </c>
      <c r="H77" s="366">
        <f t="shared" ref="H77:H78" si="11">TRUNC(G77+G77*$F$2,2)</f>
        <v>28.07</v>
      </c>
      <c r="I77" s="366">
        <f t="shared" si="10"/>
        <v>1462.44</v>
      </c>
    </row>
    <row r="78" spans="1:10" ht="31.2" x14ac:dyDescent="0.3">
      <c r="A78" s="364" t="s">
        <v>414</v>
      </c>
      <c r="B78" s="364" t="s">
        <v>549</v>
      </c>
      <c r="C78" s="364" t="s">
        <v>43</v>
      </c>
      <c r="D78" s="364" t="s">
        <v>550</v>
      </c>
      <c r="E78" s="365" t="s">
        <v>14</v>
      </c>
      <c r="F78" s="366">
        <f>'Arquitetonico Ampliar'!J93</f>
        <v>8.8000000000000007</v>
      </c>
      <c r="G78" s="366">
        <v>14.63</v>
      </c>
      <c r="H78" s="366">
        <f t="shared" si="11"/>
        <v>18.77</v>
      </c>
      <c r="I78" s="366">
        <f t="shared" si="10"/>
        <v>165.17</v>
      </c>
    </row>
    <row r="79" spans="1:10" s="363" customFormat="1" x14ac:dyDescent="0.3">
      <c r="A79" s="360" t="s">
        <v>551</v>
      </c>
      <c r="B79" s="360"/>
      <c r="C79" s="360"/>
      <c r="D79" s="360" t="s">
        <v>552</v>
      </c>
      <c r="E79" s="361"/>
      <c r="F79" s="362"/>
      <c r="G79" s="362"/>
      <c r="H79" s="362"/>
      <c r="I79" s="362">
        <f>SUM(I80:I81)</f>
        <v>79760.13</v>
      </c>
      <c r="J79" s="350"/>
    </row>
    <row r="80" spans="1:10" ht="46.8" x14ac:dyDescent="0.3">
      <c r="A80" s="364" t="s">
        <v>59</v>
      </c>
      <c r="B80" s="364" t="s">
        <v>337</v>
      </c>
      <c r="C80" s="364" t="s">
        <v>43</v>
      </c>
      <c r="D80" s="364" t="s">
        <v>338</v>
      </c>
      <c r="E80" s="365" t="s">
        <v>30</v>
      </c>
      <c r="F80" s="366">
        <f>'Arquitetonico Ampliar'!J99</f>
        <v>37</v>
      </c>
      <c r="G80" s="366">
        <v>1117.5</v>
      </c>
      <c r="H80" s="366">
        <f t="shared" ref="H80:H81" si="12">TRUNC(G80+G80*$F$2,2)</f>
        <v>1434.31</v>
      </c>
      <c r="I80" s="366">
        <f t="shared" ref="I80:I81" si="13">TRUNC(H80*F80,2)</f>
        <v>53069.47</v>
      </c>
    </row>
    <row r="81" spans="1:10" ht="46.8" x14ac:dyDescent="0.3">
      <c r="A81" s="364" t="s">
        <v>553</v>
      </c>
      <c r="B81" s="364" t="s">
        <v>342</v>
      </c>
      <c r="C81" s="364" t="s">
        <v>43</v>
      </c>
      <c r="D81" s="364" t="s">
        <v>343</v>
      </c>
      <c r="E81" s="365" t="s">
        <v>30</v>
      </c>
      <c r="F81" s="366">
        <f>'Arquitetonico Ampliar'!J105</f>
        <v>18.48</v>
      </c>
      <c r="G81" s="366">
        <v>1125.29</v>
      </c>
      <c r="H81" s="366">
        <f t="shared" si="12"/>
        <v>1444.3</v>
      </c>
      <c r="I81" s="366">
        <f t="shared" si="13"/>
        <v>26690.66</v>
      </c>
    </row>
    <row r="82" spans="1:10" s="363" customFormat="1" x14ac:dyDescent="0.3">
      <c r="A82" s="360" t="s">
        <v>554</v>
      </c>
      <c r="B82" s="360"/>
      <c r="C82" s="360"/>
      <c r="D82" s="360" t="s">
        <v>237</v>
      </c>
      <c r="E82" s="361"/>
      <c r="F82" s="362"/>
      <c r="G82" s="362"/>
      <c r="H82" s="362"/>
      <c r="I82" s="362">
        <f>SUM(I83:I89)</f>
        <v>126367.57999999999</v>
      </c>
      <c r="J82" s="350"/>
    </row>
    <row r="83" spans="1:10" ht="46.8" x14ac:dyDescent="0.3">
      <c r="A83" s="364" t="s">
        <v>46</v>
      </c>
      <c r="B83" s="364" t="s">
        <v>256</v>
      </c>
      <c r="C83" s="364" t="s">
        <v>12</v>
      </c>
      <c r="D83" s="364" t="s">
        <v>258</v>
      </c>
      <c r="E83" s="365" t="s">
        <v>30</v>
      </c>
      <c r="F83" s="366">
        <f>'Arquitetonico Ampliar'!J110</f>
        <v>656.67</v>
      </c>
      <c r="G83" s="366">
        <v>62.17</v>
      </c>
      <c r="H83" s="366">
        <f t="shared" ref="H83:H89" si="14">TRUNC(G83+G83*$F$2,2)</f>
        <v>79.790000000000006</v>
      </c>
      <c r="I83" s="366">
        <f t="shared" ref="I83:I89" si="15">TRUNC(H83*F83,2)</f>
        <v>52395.69</v>
      </c>
    </row>
    <row r="84" spans="1:10" ht="31.2" x14ac:dyDescent="0.3">
      <c r="A84" s="364" t="s">
        <v>47</v>
      </c>
      <c r="B84" s="364" t="s">
        <v>255</v>
      </c>
      <c r="C84" s="364" t="s">
        <v>12</v>
      </c>
      <c r="D84" s="364" t="s">
        <v>257</v>
      </c>
      <c r="E84" s="365" t="s">
        <v>14</v>
      </c>
      <c r="F84" s="366">
        <f>'Arquitetonico Ampliar'!J113</f>
        <v>21.6</v>
      </c>
      <c r="G84" s="366">
        <v>37.31</v>
      </c>
      <c r="H84" s="366">
        <f t="shared" si="14"/>
        <v>47.88</v>
      </c>
      <c r="I84" s="366">
        <f t="shared" si="15"/>
        <v>1034.2</v>
      </c>
    </row>
    <row r="85" spans="1:10" ht="31.2" x14ac:dyDescent="0.3">
      <c r="A85" s="364" t="s">
        <v>48</v>
      </c>
      <c r="B85" s="364" t="s">
        <v>555</v>
      </c>
      <c r="C85" s="364" t="s">
        <v>43</v>
      </c>
      <c r="D85" s="364" t="s">
        <v>556</v>
      </c>
      <c r="E85" s="365" t="s">
        <v>14</v>
      </c>
      <c r="F85" s="366">
        <f>'Arquitetonico Ampliar'!J116</f>
        <v>38.35</v>
      </c>
      <c r="G85" s="366">
        <v>23.87</v>
      </c>
      <c r="H85" s="366">
        <f t="shared" si="14"/>
        <v>30.63</v>
      </c>
      <c r="I85" s="366">
        <f t="shared" si="15"/>
        <v>1174.6600000000001</v>
      </c>
    </row>
    <row r="86" spans="1:10" ht="31.2" x14ac:dyDescent="0.3">
      <c r="A86" s="364" t="s">
        <v>557</v>
      </c>
      <c r="B86" s="364" t="s">
        <v>283</v>
      </c>
      <c r="C86" s="364" t="s">
        <v>12</v>
      </c>
      <c r="D86" s="364" t="s">
        <v>240</v>
      </c>
      <c r="E86" s="365" t="s">
        <v>27</v>
      </c>
      <c r="F86" s="366">
        <f>'Estrutural Ampliação'!I52</f>
        <v>5683.1399449999999</v>
      </c>
      <c r="G86" s="366">
        <v>7.37</v>
      </c>
      <c r="H86" s="366">
        <f t="shared" si="14"/>
        <v>9.4499999999999993</v>
      </c>
      <c r="I86" s="366">
        <f t="shared" si="15"/>
        <v>53705.67</v>
      </c>
    </row>
    <row r="87" spans="1:10" x14ac:dyDescent="0.3">
      <c r="A87" s="364" t="s">
        <v>558</v>
      </c>
      <c r="B87" s="364" t="s">
        <v>239</v>
      </c>
      <c r="C87" s="364" t="s">
        <v>12</v>
      </c>
      <c r="D87" s="364" t="s">
        <v>250</v>
      </c>
      <c r="E87" s="365" t="s">
        <v>27</v>
      </c>
      <c r="F87" s="366">
        <f>F86</f>
        <v>5683.1399449999999</v>
      </c>
      <c r="G87" s="366">
        <v>2.4300000000000002</v>
      </c>
      <c r="H87" s="366">
        <f t="shared" si="14"/>
        <v>3.11</v>
      </c>
      <c r="I87" s="366">
        <f t="shared" si="15"/>
        <v>17674.560000000001</v>
      </c>
    </row>
    <row r="88" spans="1:10" ht="46.8" x14ac:dyDescent="0.3">
      <c r="A88" s="364" t="s">
        <v>559</v>
      </c>
      <c r="B88" s="364" t="s">
        <v>560</v>
      </c>
      <c r="C88" s="364" t="s">
        <v>43</v>
      </c>
      <c r="D88" s="364" t="s">
        <v>421</v>
      </c>
      <c r="E88" s="365" t="s">
        <v>27</v>
      </c>
      <c r="F88" s="366">
        <f>'Estrutural Ampliação'!I54</f>
        <v>20.834085887999997</v>
      </c>
      <c r="G88" s="366">
        <v>4.5599999999999996</v>
      </c>
      <c r="H88" s="366">
        <f t="shared" si="14"/>
        <v>5.85</v>
      </c>
      <c r="I88" s="366">
        <f t="shared" si="15"/>
        <v>121.87</v>
      </c>
    </row>
    <row r="89" spans="1:10" ht="46.8" x14ac:dyDescent="0.3">
      <c r="A89" s="364" t="s">
        <v>561</v>
      </c>
      <c r="B89" s="364" t="s">
        <v>562</v>
      </c>
      <c r="C89" s="364" t="s">
        <v>43</v>
      </c>
      <c r="D89" s="364" t="s">
        <v>422</v>
      </c>
      <c r="E89" s="365" t="s">
        <v>27</v>
      </c>
      <c r="F89" s="366">
        <f>'Estrutural Ampliação'!I55</f>
        <v>43.928403750000008</v>
      </c>
      <c r="G89" s="366">
        <v>4.63</v>
      </c>
      <c r="H89" s="366">
        <f t="shared" si="14"/>
        <v>5.94</v>
      </c>
      <c r="I89" s="366">
        <f t="shared" si="15"/>
        <v>260.93</v>
      </c>
    </row>
    <row r="90" spans="1:10" s="363" customFormat="1" x14ac:dyDescent="0.3">
      <c r="A90" s="360" t="s">
        <v>563</v>
      </c>
      <c r="B90" s="360"/>
      <c r="C90" s="360"/>
      <c r="D90" s="360" t="s">
        <v>284</v>
      </c>
      <c r="E90" s="361"/>
      <c r="F90" s="362"/>
      <c r="G90" s="362"/>
      <c r="H90" s="362"/>
      <c r="I90" s="362">
        <f>SUM(I91:I93)</f>
        <v>12208.04</v>
      </c>
      <c r="J90" s="358"/>
    </row>
    <row r="91" spans="1:10" ht="31.2" x14ac:dyDescent="0.3">
      <c r="A91" s="364" t="s">
        <v>241</v>
      </c>
      <c r="B91" s="364" t="s">
        <v>564</v>
      </c>
      <c r="C91" s="364" t="s">
        <v>43</v>
      </c>
      <c r="D91" s="364" t="s">
        <v>565</v>
      </c>
      <c r="E91" s="365" t="s">
        <v>30</v>
      </c>
      <c r="F91" s="366">
        <f>'Arquitetonico Ampliar'!J122</f>
        <v>32.28</v>
      </c>
      <c r="G91" s="366">
        <v>10.36</v>
      </c>
      <c r="H91" s="366">
        <f t="shared" ref="H91:H93" si="16">TRUNC(G91+G91*$F$2,2)</f>
        <v>13.29</v>
      </c>
      <c r="I91" s="366">
        <f t="shared" ref="I91:I93" si="17">TRUNC(H91*F91,2)</f>
        <v>429</v>
      </c>
    </row>
    <row r="92" spans="1:10" ht="46.8" x14ac:dyDescent="0.3">
      <c r="A92" s="364" t="s">
        <v>242</v>
      </c>
      <c r="B92" s="364" t="s">
        <v>566</v>
      </c>
      <c r="C92" s="364" t="s">
        <v>43</v>
      </c>
      <c r="D92" s="364" t="s">
        <v>567</v>
      </c>
      <c r="E92" s="365" t="s">
        <v>30</v>
      </c>
      <c r="F92" s="366">
        <f>'Arquitetonico Ampliar'!J125</f>
        <v>123.36</v>
      </c>
      <c r="G92" s="366">
        <v>33.82</v>
      </c>
      <c r="H92" s="366">
        <f t="shared" si="16"/>
        <v>43.4</v>
      </c>
      <c r="I92" s="366">
        <f t="shared" si="17"/>
        <v>5353.82</v>
      </c>
    </row>
    <row r="93" spans="1:10" ht="31.2" x14ac:dyDescent="0.3">
      <c r="A93" s="364" t="s">
        <v>243</v>
      </c>
      <c r="B93" s="364" t="s">
        <v>89</v>
      </c>
      <c r="C93" s="364" t="s">
        <v>43</v>
      </c>
      <c r="D93" s="364" t="s">
        <v>16</v>
      </c>
      <c r="E93" s="365" t="s">
        <v>30</v>
      </c>
      <c r="F93" s="366">
        <f>'Estrutural Ampliação'!I11</f>
        <v>534.1</v>
      </c>
      <c r="G93" s="366">
        <v>9.3800000000000008</v>
      </c>
      <c r="H93" s="366">
        <f t="shared" si="16"/>
        <v>12.03</v>
      </c>
      <c r="I93" s="366">
        <f t="shared" si="17"/>
        <v>6425.22</v>
      </c>
    </row>
    <row r="94" spans="1:10" s="363" customFormat="1" x14ac:dyDescent="0.3">
      <c r="A94" s="360" t="s">
        <v>568</v>
      </c>
      <c r="B94" s="360"/>
      <c r="C94" s="360"/>
      <c r="D94" s="360" t="s">
        <v>67</v>
      </c>
      <c r="E94" s="361"/>
      <c r="F94" s="362"/>
      <c r="G94" s="362"/>
      <c r="H94" s="362"/>
      <c r="I94" s="362">
        <f>SUM(I95:I97)</f>
        <v>46042.879999999997</v>
      </c>
      <c r="J94" s="350"/>
    </row>
    <row r="95" spans="1:10" ht="93.6" x14ac:dyDescent="0.3">
      <c r="A95" s="364" t="s">
        <v>245</v>
      </c>
      <c r="B95" s="364" t="s">
        <v>65</v>
      </c>
      <c r="C95" s="364" t="s">
        <v>43</v>
      </c>
      <c r="D95" s="364" t="s">
        <v>1</v>
      </c>
      <c r="E95" s="365" t="s">
        <v>30</v>
      </c>
      <c r="F95" s="366">
        <f>'Arquitetonico Ampliar'!J141</f>
        <v>1100.7</v>
      </c>
      <c r="G95" s="366">
        <v>23.4</v>
      </c>
      <c r="H95" s="366">
        <f t="shared" ref="H95:H97" si="18">TRUNC(G95+G95*$F$2,2)</f>
        <v>30.03</v>
      </c>
      <c r="I95" s="366">
        <f t="shared" ref="I95:I97" si="19">TRUNC(H95*F95,2)</f>
        <v>33054.019999999997</v>
      </c>
    </row>
    <row r="96" spans="1:10" ht="62.4" x14ac:dyDescent="0.3">
      <c r="A96" s="364" t="s">
        <v>246</v>
      </c>
      <c r="B96" s="364" t="s">
        <v>569</v>
      </c>
      <c r="C96" s="364" t="s">
        <v>43</v>
      </c>
      <c r="D96" s="364" t="s">
        <v>570</v>
      </c>
      <c r="E96" s="365" t="s">
        <v>30</v>
      </c>
      <c r="F96" s="366">
        <f>'Arquitetonico Ampliar'!J155</f>
        <v>1100.7</v>
      </c>
      <c r="G96" s="366">
        <v>4.4400000000000004</v>
      </c>
      <c r="H96" s="366">
        <f t="shared" si="18"/>
        <v>5.69</v>
      </c>
      <c r="I96" s="366">
        <f t="shared" si="19"/>
        <v>6262.98</v>
      </c>
    </row>
    <row r="97" spans="1:10" ht="62.4" x14ac:dyDescent="0.3">
      <c r="A97" s="364" t="s">
        <v>247</v>
      </c>
      <c r="B97" s="364" t="s">
        <v>285</v>
      </c>
      <c r="C97" s="364" t="s">
        <v>43</v>
      </c>
      <c r="D97" s="364" t="s">
        <v>286</v>
      </c>
      <c r="E97" s="365" t="s">
        <v>30</v>
      </c>
      <c r="F97" s="366">
        <f>'Arquitetonico Ampliar'!J161</f>
        <v>102.56</v>
      </c>
      <c r="G97" s="366">
        <v>51.1</v>
      </c>
      <c r="H97" s="366">
        <f t="shared" si="18"/>
        <v>65.58</v>
      </c>
      <c r="I97" s="366">
        <f t="shared" si="19"/>
        <v>6725.88</v>
      </c>
    </row>
    <row r="98" spans="1:10" s="363" customFormat="1" x14ac:dyDescent="0.3">
      <c r="A98" s="360" t="s">
        <v>571</v>
      </c>
      <c r="B98" s="360"/>
      <c r="C98" s="360"/>
      <c r="D98" s="360" t="s">
        <v>572</v>
      </c>
      <c r="E98" s="361"/>
      <c r="F98" s="362"/>
      <c r="G98" s="362"/>
      <c r="H98" s="362"/>
      <c r="I98" s="362">
        <f>SUM(I99:I100)</f>
        <v>29930.47</v>
      </c>
      <c r="J98" s="350"/>
    </row>
    <row r="99" spans="1:10" ht="31.2" x14ac:dyDescent="0.3">
      <c r="A99" s="364" t="s">
        <v>336</v>
      </c>
      <c r="B99" s="364" t="s">
        <v>573</v>
      </c>
      <c r="C99" s="364" t="s">
        <v>43</v>
      </c>
      <c r="D99" s="364" t="s">
        <v>574</v>
      </c>
      <c r="E99" s="365" t="s">
        <v>30</v>
      </c>
      <c r="F99" s="366">
        <f>'Arquitetonico Ampliar'!J172</f>
        <v>421.05</v>
      </c>
      <c r="G99" s="366">
        <v>52.23</v>
      </c>
      <c r="H99" s="366">
        <f t="shared" ref="H99:H100" si="20">TRUNC(G99+G99*$F$2,2)</f>
        <v>67.03</v>
      </c>
      <c r="I99" s="366">
        <f t="shared" ref="I99:I100" si="21">TRUNC(H99*F99,2)</f>
        <v>28222.98</v>
      </c>
    </row>
    <row r="100" spans="1:10" ht="31.2" x14ac:dyDescent="0.3">
      <c r="A100" s="364" t="s">
        <v>339</v>
      </c>
      <c r="B100" s="364" t="s">
        <v>575</v>
      </c>
      <c r="C100" s="364" t="s">
        <v>43</v>
      </c>
      <c r="D100" s="364" t="s">
        <v>576</v>
      </c>
      <c r="E100" s="365" t="s">
        <v>14</v>
      </c>
      <c r="F100" s="366">
        <f>'Arquitetonico Ampliar'!J182</f>
        <v>202.31</v>
      </c>
      <c r="G100" s="366">
        <v>6.58</v>
      </c>
      <c r="H100" s="366">
        <f t="shared" si="20"/>
        <v>8.44</v>
      </c>
      <c r="I100" s="366">
        <f t="shared" si="21"/>
        <v>1707.49</v>
      </c>
    </row>
    <row r="101" spans="1:10" s="363" customFormat="1" x14ac:dyDescent="0.3">
      <c r="A101" s="360" t="s">
        <v>577</v>
      </c>
      <c r="B101" s="360"/>
      <c r="C101" s="360"/>
      <c r="D101" s="360" t="s">
        <v>35</v>
      </c>
      <c r="E101" s="361"/>
      <c r="F101" s="362"/>
      <c r="G101" s="362"/>
      <c r="H101" s="362"/>
      <c r="I101" s="362">
        <f>SUM(I102:I106)</f>
        <v>19180.95</v>
      </c>
      <c r="J101" s="350"/>
    </row>
    <row r="102" spans="1:10" ht="31.2" x14ac:dyDescent="0.3">
      <c r="A102" s="364" t="s">
        <v>344</v>
      </c>
      <c r="B102" s="364" t="s">
        <v>289</v>
      </c>
      <c r="C102" s="364" t="s">
        <v>43</v>
      </c>
      <c r="D102" s="364" t="s">
        <v>290</v>
      </c>
      <c r="E102" s="365" t="s">
        <v>30</v>
      </c>
      <c r="F102" s="366">
        <f>'Arquitetonico Ampliar'!J191</f>
        <v>526.01</v>
      </c>
      <c r="G102" s="366">
        <v>10.55</v>
      </c>
      <c r="H102" s="366">
        <f t="shared" ref="H102:H106" si="22">TRUNC(G102+G102*$F$2,2)</f>
        <v>13.54</v>
      </c>
      <c r="I102" s="366">
        <f t="shared" ref="I102:I106" si="23">TRUNC(H102*F102,2)</f>
        <v>7122.17</v>
      </c>
    </row>
    <row r="103" spans="1:10" ht="31.2" x14ac:dyDescent="0.3">
      <c r="A103" s="364" t="s">
        <v>347</v>
      </c>
      <c r="B103" s="364" t="s">
        <v>291</v>
      </c>
      <c r="C103" s="364" t="s">
        <v>43</v>
      </c>
      <c r="D103" s="364" t="s">
        <v>292</v>
      </c>
      <c r="E103" s="365" t="s">
        <v>30</v>
      </c>
      <c r="F103" s="366">
        <f>'Arquitetonico Ampliar'!J198</f>
        <v>526.01</v>
      </c>
      <c r="G103" s="366">
        <v>7.51</v>
      </c>
      <c r="H103" s="366">
        <f t="shared" si="22"/>
        <v>9.6300000000000008</v>
      </c>
      <c r="I103" s="366">
        <f t="shared" si="23"/>
        <v>5065.47</v>
      </c>
    </row>
    <row r="104" spans="1:10" ht="31.2" x14ac:dyDescent="0.3">
      <c r="A104" s="364" t="s">
        <v>350</v>
      </c>
      <c r="B104" s="364" t="s">
        <v>28</v>
      </c>
      <c r="C104" s="364" t="s">
        <v>43</v>
      </c>
      <c r="D104" s="364" t="s">
        <v>80</v>
      </c>
      <c r="E104" s="365" t="s">
        <v>30</v>
      </c>
      <c r="F104" s="366">
        <f>'Arquitetonico Ampliar'!J203</f>
        <v>458.13</v>
      </c>
      <c r="G104" s="366">
        <v>1.55</v>
      </c>
      <c r="H104" s="366">
        <f t="shared" si="22"/>
        <v>1.98</v>
      </c>
      <c r="I104" s="366">
        <f t="shared" si="23"/>
        <v>907.09</v>
      </c>
    </row>
    <row r="105" spans="1:10" ht="31.2" x14ac:dyDescent="0.3">
      <c r="A105" s="364" t="s">
        <v>353</v>
      </c>
      <c r="B105" s="364" t="s">
        <v>29</v>
      </c>
      <c r="C105" s="364" t="s">
        <v>43</v>
      </c>
      <c r="D105" s="364" t="s">
        <v>88</v>
      </c>
      <c r="E105" s="365" t="s">
        <v>30</v>
      </c>
      <c r="F105" s="366">
        <f>'Arquitetonico Ampliar'!J208</f>
        <v>458.13</v>
      </c>
      <c r="G105" s="366">
        <v>9.51</v>
      </c>
      <c r="H105" s="366">
        <f t="shared" si="22"/>
        <v>12.2</v>
      </c>
      <c r="I105" s="366">
        <f t="shared" si="23"/>
        <v>5589.18</v>
      </c>
    </row>
    <row r="106" spans="1:10" ht="31.2" x14ac:dyDescent="0.3">
      <c r="A106" s="364" t="s">
        <v>356</v>
      </c>
      <c r="B106" s="364" t="s">
        <v>287</v>
      </c>
      <c r="C106" s="364" t="s">
        <v>43</v>
      </c>
      <c r="D106" s="364" t="s">
        <v>288</v>
      </c>
      <c r="E106" s="365" t="s">
        <v>30</v>
      </c>
      <c r="F106" s="366">
        <f>'Arquitetonico Ampliar'!J211</f>
        <v>24</v>
      </c>
      <c r="G106" s="366">
        <v>16.14</v>
      </c>
      <c r="H106" s="366">
        <f t="shared" si="22"/>
        <v>20.71</v>
      </c>
      <c r="I106" s="366">
        <f t="shared" si="23"/>
        <v>497.04</v>
      </c>
    </row>
    <row r="107" spans="1:10" s="363" customFormat="1" x14ac:dyDescent="0.3">
      <c r="A107" s="360" t="s">
        <v>578</v>
      </c>
      <c r="B107" s="360"/>
      <c r="C107" s="360"/>
      <c r="D107" s="360" t="s">
        <v>579</v>
      </c>
      <c r="E107" s="361"/>
      <c r="F107" s="362"/>
      <c r="G107" s="362"/>
      <c r="H107" s="362"/>
      <c r="I107" s="362">
        <f>SUM(I108:I112)</f>
        <v>91713.079999999987</v>
      </c>
      <c r="J107" s="350"/>
    </row>
    <row r="108" spans="1:10" ht="93.6" x14ac:dyDescent="0.3">
      <c r="A108" s="364" t="s">
        <v>362</v>
      </c>
      <c r="B108" s="364" t="s">
        <v>293</v>
      </c>
      <c r="C108" s="364" t="s">
        <v>43</v>
      </c>
      <c r="D108" s="364" t="s">
        <v>294</v>
      </c>
      <c r="E108" s="365" t="s">
        <v>30</v>
      </c>
      <c r="F108" s="366">
        <f>'Arquitetonico Ampliar'!J224</f>
        <v>379.17</v>
      </c>
      <c r="G108" s="366">
        <v>31.42</v>
      </c>
      <c r="H108" s="366">
        <f t="shared" ref="H108:H112" si="24">TRUNC(G108+G108*$F$2,2)</f>
        <v>40.32</v>
      </c>
      <c r="I108" s="366">
        <f t="shared" ref="I108:I112" si="25">TRUNC(H108*F108,2)</f>
        <v>15288.13</v>
      </c>
    </row>
    <row r="109" spans="1:10" ht="31.2" x14ac:dyDescent="0.3">
      <c r="A109" s="364" t="s">
        <v>365</v>
      </c>
      <c r="B109" s="364" t="s">
        <v>580</v>
      </c>
      <c r="C109" s="364" t="s">
        <v>43</v>
      </c>
      <c r="D109" s="364" t="s">
        <v>581</v>
      </c>
      <c r="E109" s="365" t="s">
        <v>30</v>
      </c>
      <c r="F109" s="366">
        <f>'Arquitetonico Ampliar'!J231</f>
        <v>352.37</v>
      </c>
      <c r="G109" s="366">
        <v>107.29</v>
      </c>
      <c r="H109" s="366">
        <f t="shared" si="24"/>
        <v>137.69999999999999</v>
      </c>
      <c r="I109" s="366">
        <f t="shared" si="25"/>
        <v>48521.34</v>
      </c>
    </row>
    <row r="110" spans="1:10" x14ac:dyDescent="0.3">
      <c r="A110" s="364" t="s">
        <v>368</v>
      </c>
      <c r="B110" s="364" t="s">
        <v>582</v>
      </c>
      <c r="C110" s="364" t="s">
        <v>12</v>
      </c>
      <c r="D110" s="364" t="s">
        <v>583</v>
      </c>
      <c r="E110" s="365" t="s">
        <v>14</v>
      </c>
      <c r="F110" s="366">
        <f>'Arquitetonico Ampliar'!J238</f>
        <v>189.38</v>
      </c>
      <c r="G110" s="366">
        <v>21.38</v>
      </c>
      <c r="H110" s="366">
        <f t="shared" si="24"/>
        <v>27.44</v>
      </c>
      <c r="I110" s="366">
        <f t="shared" si="25"/>
        <v>5196.58</v>
      </c>
    </row>
    <row r="111" spans="1:10" x14ac:dyDescent="0.3">
      <c r="A111" s="364" t="s">
        <v>415</v>
      </c>
      <c r="B111" s="364" t="s">
        <v>584</v>
      </c>
      <c r="C111" s="364" t="s">
        <v>12</v>
      </c>
      <c r="D111" s="364" t="s">
        <v>585</v>
      </c>
      <c r="E111" s="365" t="s">
        <v>31</v>
      </c>
      <c r="F111" s="366">
        <f>'Arquitetonico Ampliar'!J241</f>
        <v>52.14</v>
      </c>
      <c r="G111" s="366">
        <v>104.84</v>
      </c>
      <c r="H111" s="366">
        <f t="shared" si="24"/>
        <v>134.56</v>
      </c>
      <c r="I111" s="366">
        <f t="shared" si="25"/>
        <v>7015.95</v>
      </c>
    </row>
    <row r="112" spans="1:10" ht="62.4" x14ac:dyDescent="0.3">
      <c r="A112" s="364" t="s">
        <v>416</v>
      </c>
      <c r="B112" s="364" t="s">
        <v>87</v>
      </c>
      <c r="C112" s="364" t="s">
        <v>43</v>
      </c>
      <c r="D112" s="364" t="s">
        <v>90</v>
      </c>
      <c r="E112" s="365" t="s">
        <v>30</v>
      </c>
      <c r="F112" s="366">
        <f>'Arquitetonico Ampliar'!J244</f>
        <v>237.96</v>
      </c>
      <c r="G112" s="366">
        <v>51.38</v>
      </c>
      <c r="H112" s="366">
        <f t="shared" si="24"/>
        <v>65.94</v>
      </c>
      <c r="I112" s="366">
        <f t="shared" si="25"/>
        <v>15691.08</v>
      </c>
    </row>
    <row r="113" spans="1:10" s="363" customFormat="1" x14ac:dyDescent="0.3">
      <c r="A113" s="360" t="s">
        <v>586</v>
      </c>
      <c r="B113" s="360"/>
      <c r="C113" s="360"/>
      <c r="D113" s="360" t="s">
        <v>424</v>
      </c>
      <c r="E113" s="361"/>
      <c r="F113" s="362"/>
      <c r="G113" s="362"/>
      <c r="H113" s="362"/>
      <c r="I113" s="362">
        <f>SUM(I114:I119)</f>
        <v>10163.68</v>
      </c>
      <c r="J113" s="350"/>
    </row>
    <row r="114" spans="1:10" ht="31.2" x14ac:dyDescent="0.3">
      <c r="A114" s="364" t="s">
        <v>372</v>
      </c>
      <c r="B114" s="364" t="s">
        <v>359</v>
      </c>
      <c r="C114" s="364" t="s">
        <v>12</v>
      </c>
      <c r="D114" s="364" t="s">
        <v>360</v>
      </c>
      <c r="E114" s="365" t="s">
        <v>58</v>
      </c>
      <c r="F114" s="366">
        <f>'Hidraulico Ampliação'!F8</f>
        <v>6</v>
      </c>
      <c r="G114" s="366">
        <v>83.41</v>
      </c>
      <c r="H114" s="366">
        <f t="shared" ref="H114:H119" si="26">TRUNC(G114+G114*$F$2,2)</f>
        <v>107.05</v>
      </c>
      <c r="I114" s="366">
        <f t="shared" ref="I114:I119" si="27">TRUNC(H114*F114,2)</f>
        <v>642.29999999999995</v>
      </c>
    </row>
    <row r="115" spans="1:10" ht="93.6" x14ac:dyDescent="0.3">
      <c r="A115" s="364" t="s">
        <v>375</v>
      </c>
      <c r="B115" s="364" t="s">
        <v>587</v>
      </c>
      <c r="C115" s="364" t="s">
        <v>43</v>
      </c>
      <c r="D115" s="364" t="s">
        <v>588</v>
      </c>
      <c r="E115" s="365" t="s">
        <v>58</v>
      </c>
      <c r="F115" s="366">
        <f>'Hidraulico Ampliação'!F9+'Hidraulico Ampliação'!F10</f>
        <v>5</v>
      </c>
      <c r="G115" s="366">
        <v>742.29</v>
      </c>
      <c r="H115" s="366">
        <f t="shared" si="26"/>
        <v>952.72</v>
      </c>
      <c r="I115" s="366">
        <f t="shared" si="27"/>
        <v>4763.6000000000004</v>
      </c>
    </row>
    <row r="116" spans="1:10" ht="78" x14ac:dyDescent="0.3">
      <c r="A116" s="364" t="s">
        <v>376</v>
      </c>
      <c r="B116" s="364" t="s">
        <v>345</v>
      </c>
      <c r="C116" s="364" t="s">
        <v>43</v>
      </c>
      <c r="D116" s="364" t="s">
        <v>346</v>
      </c>
      <c r="E116" s="365" t="s">
        <v>58</v>
      </c>
      <c r="F116" s="366">
        <f>'Hidraulico Ampliação'!F11</f>
        <v>2</v>
      </c>
      <c r="G116" s="366">
        <v>533</v>
      </c>
      <c r="H116" s="366">
        <f t="shared" si="26"/>
        <v>684.1</v>
      </c>
      <c r="I116" s="366">
        <f t="shared" si="27"/>
        <v>1368.2</v>
      </c>
    </row>
    <row r="117" spans="1:10" ht="31.2" x14ac:dyDescent="0.3">
      <c r="A117" s="364" t="s">
        <v>379</v>
      </c>
      <c r="B117" s="364" t="s">
        <v>589</v>
      </c>
      <c r="C117" s="364" t="s">
        <v>12</v>
      </c>
      <c r="D117" s="364" t="s">
        <v>590</v>
      </c>
      <c r="E117" s="365" t="s">
        <v>58</v>
      </c>
      <c r="F117" s="366">
        <f>'Hidraulico Ampliação'!F12</f>
        <v>6</v>
      </c>
      <c r="G117" s="366">
        <v>23.66</v>
      </c>
      <c r="H117" s="366">
        <f t="shared" si="26"/>
        <v>30.36</v>
      </c>
      <c r="I117" s="366">
        <f t="shared" si="27"/>
        <v>182.16</v>
      </c>
    </row>
    <row r="118" spans="1:10" ht="62.4" x14ac:dyDescent="0.3">
      <c r="A118" s="364" t="s">
        <v>382</v>
      </c>
      <c r="B118" s="364" t="s">
        <v>348</v>
      </c>
      <c r="C118" s="364" t="s">
        <v>43</v>
      </c>
      <c r="D118" s="364" t="s">
        <v>349</v>
      </c>
      <c r="E118" s="365" t="s">
        <v>58</v>
      </c>
      <c r="F118" s="366">
        <f>'Hidraulico Ampliação'!F13</f>
        <v>6</v>
      </c>
      <c r="G118" s="366">
        <v>380.79</v>
      </c>
      <c r="H118" s="366">
        <f t="shared" si="26"/>
        <v>488.74</v>
      </c>
      <c r="I118" s="366">
        <f t="shared" si="27"/>
        <v>2932.44</v>
      </c>
    </row>
    <row r="119" spans="1:10" ht="46.8" x14ac:dyDescent="0.3">
      <c r="A119" s="364" t="s">
        <v>383</v>
      </c>
      <c r="B119" s="364" t="s">
        <v>373</v>
      </c>
      <c r="C119" s="364" t="s">
        <v>43</v>
      </c>
      <c r="D119" s="364" t="s">
        <v>374</v>
      </c>
      <c r="E119" s="365" t="s">
        <v>58</v>
      </c>
      <c r="F119" s="366">
        <f>'Hidraulico Ampliação'!F15</f>
        <v>6</v>
      </c>
      <c r="G119" s="366">
        <v>35.71</v>
      </c>
      <c r="H119" s="366">
        <f t="shared" si="26"/>
        <v>45.83</v>
      </c>
      <c r="I119" s="366">
        <f t="shared" si="27"/>
        <v>274.98</v>
      </c>
    </row>
    <row r="120" spans="1:10" s="363" customFormat="1" x14ac:dyDescent="0.3">
      <c r="A120" s="360" t="s">
        <v>591</v>
      </c>
      <c r="B120" s="360"/>
      <c r="C120" s="360"/>
      <c r="D120" s="360" t="s">
        <v>371</v>
      </c>
      <c r="E120" s="361"/>
      <c r="F120" s="362"/>
      <c r="G120" s="362"/>
      <c r="H120" s="362"/>
      <c r="I120" s="362">
        <f>SUM(I121:I161)</f>
        <v>11303.559999999998</v>
      </c>
      <c r="J120" s="350"/>
    </row>
    <row r="121" spans="1:10" ht="78" x14ac:dyDescent="0.3">
      <c r="A121" s="364" t="s">
        <v>417</v>
      </c>
      <c r="B121" s="364" t="s">
        <v>592</v>
      </c>
      <c r="C121" s="364" t="s">
        <v>43</v>
      </c>
      <c r="D121" s="364" t="s">
        <v>593</v>
      </c>
      <c r="E121" s="365" t="s">
        <v>58</v>
      </c>
      <c r="F121" s="366">
        <f>'Hidraulico Ampliação'!F17</f>
        <v>1</v>
      </c>
      <c r="G121" s="366">
        <v>42.05</v>
      </c>
      <c r="H121" s="366">
        <f t="shared" ref="H121:H161" si="28">TRUNC(G121+G121*$F$2,2)</f>
        <v>53.97</v>
      </c>
      <c r="I121" s="366">
        <f t="shared" ref="I121:I161" si="29">TRUNC(H121*F121,2)</f>
        <v>53.97</v>
      </c>
    </row>
    <row r="122" spans="1:10" ht="62.4" x14ac:dyDescent="0.3">
      <c r="A122" s="364" t="s">
        <v>418</v>
      </c>
      <c r="B122" s="364" t="s">
        <v>377</v>
      </c>
      <c r="C122" s="364" t="s">
        <v>43</v>
      </c>
      <c r="D122" s="364" t="s">
        <v>378</v>
      </c>
      <c r="E122" s="365" t="s">
        <v>58</v>
      </c>
      <c r="F122" s="366">
        <f>'Hidraulico Ampliação'!F18</f>
        <v>12</v>
      </c>
      <c r="G122" s="366">
        <v>4.76</v>
      </c>
      <c r="H122" s="366">
        <f t="shared" si="28"/>
        <v>6.1</v>
      </c>
      <c r="I122" s="366">
        <f t="shared" si="29"/>
        <v>73.2</v>
      </c>
    </row>
    <row r="123" spans="1:10" ht="31.2" x14ac:dyDescent="0.3">
      <c r="A123" s="364" t="s">
        <v>419</v>
      </c>
      <c r="B123" s="364" t="s">
        <v>594</v>
      </c>
      <c r="C123" s="364" t="s">
        <v>12</v>
      </c>
      <c r="D123" s="364" t="s">
        <v>595</v>
      </c>
      <c r="E123" s="365" t="s">
        <v>58</v>
      </c>
      <c r="F123" s="366">
        <f>'Hidraulico Ampliação'!F19</f>
        <v>1</v>
      </c>
      <c r="G123" s="366">
        <v>13.49</v>
      </c>
      <c r="H123" s="366">
        <f t="shared" si="28"/>
        <v>17.309999999999999</v>
      </c>
      <c r="I123" s="366">
        <f t="shared" si="29"/>
        <v>17.309999999999999</v>
      </c>
    </row>
    <row r="124" spans="1:10" ht="31.2" x14ac:dyDescent="0.3">
      <c r="A124" s="364" t="s">
        <v>596</v>
      </c>
      <c r="B124" s="364" t="s">
        <v>597</v>
      </c>
      <c r="C124" s="364" t="s">
        <v>12</v>
      </c>
      <c r="D124" s="364" t="s">
        <v>598</v>
      </c>
      <c r="E124" s="365" t="s">
        <v>58</v>
      </c>
      <c r="F124" s="366">
        <f>'Hidraulico Ampliação'!F20</f>
        <v>1</v>
      </c>
      <c r="G124" s="366">
        <v>14.44</v>
      </c>
      <c r="H124" s="366">
        <f t="shared" si="28"/>
        <v>18.53</v>
      </c>
      <c r="I124" s="366">
        <f t="shared" si="29"/>
        <v>18.53</v>
      </c>
    </row>
    <row r="125" spans="1:10" ht="31.2" x14ac:dyDescent="0.3">
      <c r="A125" s="364" t="s">
        <v>599</v>
      </c>
      <c r="B125" s="364" t="s">
        <v>600</v>
      </c>
      <c r="C125" s="364" t="s">
        <v>12</v>
      </c>
      <c r="D125" s="364" t="s">
        <v>601</v>
      </c>
      <c r="E125" s="365" t="s">
        <v>58</v>
      </c>
      <c r="F125" s="366">
        <f>'Hidraulico Ampliação'!F21</f>
        <v>1</v>
      </c>
      <c r="G125" s="366">
        <v>4.37</v>
      </c>
      <c r="H125" s="366">
        <f t="shared" si="28"/>
        <v>5.6</v>
      </c>
      <c r="I125" s="366">
        <f t="shared" si="29"/>
        <v>5.6</v>
      </c>
    </row>
    <row r="126" spans="1:10" ht="46.8" x14ac:dyDescent="0.3">
      <c r="A126" s="364" t="s">
        <v>602</v>
      </c>
      <c r="B126" s="364" t="s">
        <v>603</v>
      </c>
      <c r="C126" s="364" t="s">
        <v>43</v>
      </c>
      <c r="D126" s="364" t="s">
        <v>604</v>
      </c>
      <c r="E126" s="365" t="s">
        <v>58</v>
      </c>
      <c r="F126" s="366">
        <f>'Hidraulico Ampliação'!F22</f>
        <v>2</v>
      </c>
      <c r="G126" s="366">
        <v>6.52</v>
      </c>
      <c r="H126" s="366">
        <f t="shared" si="28"/>
        <v>8.36</v>
      </c>
      <c r="I126" s="366">
        <f t="shared" si="29"/>
        <v>16.72</v>
      </c>
    </row>
    <row r="127" spans="1:10" ht="46.8" x14ac:dyDescent="0.3">
      <c r="A127" s="364" t="s">
        <v>605</v>
      </c>
      <c r="B127" s="364" t="s">
        <v>606</v>
      </c>
      <c r="C127" s="364" t="s">
        <v>43</v>
      </c>
      <c r="D127" s="364" t="s">
        <v>607</v>
      </c>
      <c r="E127" s="365" t="s">
        <v>58</v>
      </c>
      <c r="F127" s="366">
        <f>'Hidraulico Ampliação'!F23</f>
        <v>4</v>
      </c>
      <c r="G127" s="366">
        <v>10.1</v>
      </c>
      <c r="H127" s="366">
        <f t="shared" si="28"/>
        <v>12.96</v>
      </c>
      <c r="I127" s="366">
        <f t="shared" si="29"/>
        <v>51.84</v>
      </c>
    </row>
    <row r="128" spans="1:10" ht="46.8" x14ac:dyDescent="0.3">
      <c r="A128" s="364" t="s">
        <v>608</v>
      </c>
      <c r="B128" s="364" t="s">
        <v>609</v>
      </c>
      <c r="C128" s="364" t="s">
        <v>43</v>
      </c>
      <c r="D128" s="364" t="s">
        <v>610</v>
      </c>
      <c r="E128" s="365" t="s">
        <v>58</v>
      </c>
      <c r="F128" s="366">
        <f>'Hidraulico Ampliação'!F24</f>
        <v>4</v>
      </c>
      <c r="G128" s="366">
        <v>9.2100000000000009</v>
      </c>
      <c r="H128" s="366">
        <f t="shared" si="28"/>
        <v>11.82</v>
      </c>
      <c r="I128" s="366">
        <f t="shared" si="29"/>
        <v>47.28</v>
      </c>
    </row>
    <row r="129" spans="1:9" ht="46.8" x14ac:dyDescent="0.3">
      <c r="A129" s="364" t="s">
        <v>611</v>
      </c>
      <c r="B129" s="364" t="s">
        <v>612</v>
      </c>
      <c r="C129" s="364" t="s">
        <v>43</v>
      </c>
      <c r="D129" s="364" t="s">
        <v>613</v>
      </c>
      <c r="E129" s="365" t="s">
        <v>58</v>
      </c>
      <c r="F129" s="366">
        <f>'Hidraulico Ampliação'!F25</f>
        <v>22</v>
      </c>
      <c r="G129" s="366">
        <v>6.09</v>
      </c>
      <c r="H129" s="366">
        <f t="shared" si="28"/>
        <v>7.81</v>
      </c>
      <c r="I129" s="366">
        <f t="shared" si="29"/>
        <v>171.82</v>
      </c>
    </row>
    <row r="130" spans="1:9" ht="46.8" x14ac:dyDescent="0.3">
      <c r="A130" s="364" t="s">
        <v>614</v>
      </c>
      <c r="B130" s="364" t="s">
        <v>615</v>
      </c>
      <c r="C130" s="364" t="s">
        <v>43</v>
      </c>
      <c r="D130" s="364" t="s">
        <v>616</v>
      </c>
      <c r="E130" s="365" t="s">
        <v>58</v>
      </c>
      <c r="F130" s="366">
        <f>'Hidraulico Ampliação'!F26</f>
        <v>2</v>
      </c>
      <c r="G130" s="366">
        <v>9.35</v>
      </c>
      <c r="H130" s="366">
        <f t="shared" si="28"/>
        <v>12</v>
      </c>
      <c r="I130" s="366">
        <f t="shared" si="29"/>
        <v>24</v>
      </c>
    </row>
    <row r="131" spans="1:9" ht="46.8" x14ac:dyDescent="0.3">
      <c r="A131" s="364" t="s">
        <v>617</v>
      </c>
      <c r="B131" s="364" t="s">
        <v>388</v>
      </c>
      <c r="C131" s="364" t="s">
        <v>43</v>
      </c>
      <c r="D131" s="364" t="s">
        <v>389</v>
      </c>
      <c r="E131" s="365" t="s">
        <v>58</v>
      </c>
      <c r="F131" s="366">
        <f>'Hidraulico Ampliação'!F27</f>
        <v>21</v>
      </c>
      <c r="G131" s="366">
        <v>9.81</v>
      </c>
      <c r="H131" s="366">
        <f t="shared" si="28"/>
        <v>12.59</v>
      </c>
      <c r="I131" s="366">
        <f t="shared" si="29"/>
        <v>264.39</v>
      </c>
    </row>
    <row r="132" spans="1:9" ht="46.8" x14ac:dyDescent="0.3">
      <c r="A132" s="364" t="s">
        <v>618</v>
      </c>
      <c r="B132" s="364" t="s">
        <v>384</v>
      </c>
      <c r="C132" s="364" t="s">
        <v>43</v>
      </c>
      <c r="D132" s="364" t="s">
        <v>385</v>
      </c>
      <c r="E132" s="365" t="s">
        <v>14</v>
      </c>
      <c r="F132" s="366">
        <f>'Hidraulico Ampliação'!F28</f>
        <v>55</v>
      </c>
      <c r="G132" s="366">
        <v>14.95</v>
      </c>
      <c r="H132" s="366">
        <f t="shared" si="28"/>
        <v>19.18</v>
      </c>
      <c r="I132" s="366">
        <f t="shared" si="29"/>
        <v>1054.9000000000001</v>
      </c>
    </row>
    <row r="133" spans="1:9" ht="46.8" x14ac:dyDescent="0.3">
      <c r="A133" s="364" t="s">
        <v>619</v>
      </c>
      <c r="B133" s="364" t="s">
        <v>620</v>
      </c>
      <c r="C133" s="364" t="s">
        <v>43</v>
      </c>
      <c r="D133" s="364" t="s">
        <v>621</v>
      </c>
      <c r="E133" s="365" t="s">
        <v>14</v>
      </c>
      <c r="F133" s="366">
        <f>'Hidraulico Ampliação'!F29</f>
        <v>7</v>
      </c>
      <c r="G133" s="366">
        <v>10.79</v>
      </c>
      <c r="H133" s="366">
        <f t="shared" si="28"/>
        <v>13.84</v>
      </c>
      <c r="I133" s="366">
        <f t="shared" si="29"/>
        <v>96.88</v>
      </c>
    </row>
    <row r="134" spans="1:9" ht="31.2" x14ac:dyDescent="0.3">
      <c r="A134" s="364" t="s">
        <v>622</v>
      </c>
      <c r="B134" s="364" t="s">
        <v>623</v>
      </c>
      <c r="C134" s="364" t="s">
        <v>43</v>
      </c>
      <c r="D134" s="364" t="s">
        <v>624</v>
      </c>
      <c r="E134" s="365" t="s">
        <v>14</v>
      </c>
      <c r="F134" s="366">
        <f>'Hidraulico Ampliação'!F30</f>
        <v>4</v>
      </c>
      <c r="G134" s="366">
        <v>10.19</v>
      </c>
      <c r="H134" s="366">
        <f t="shared" si="28"/>
        <v>13.07</v>
      </c>
      <c r="I134" s="366">
        <f t="shared" si="29"/>
        <v>52.28</v>
      </c>
    </row>
    <row r="135" spans="1:9" ht="31.2" x14ac:dyDescent="0.3">
      <c r="A135" s="364" t="s">
        <v>625</v>
      </c>
      <c r="B135" s="364" t="s">
        <v>626</v>
      </c>
      <c r="C135" s="364" t="s">
        <v>43</v>
      </c>
      <c r="D135" s="364" t="s">
        <v>627</v>
      </c>
      <c r="E135" s="365" t="s">
        <v>14</v>
      </c>
      <c r="F135" s="366">
        <f>'Hidraulico Ampliação'!F31</f>
        <v>57</v>
      </c>
      <c r="G135" s="366">
        <v>12.61</v>
      </c>
      <c r="H135" s="366">
        <f t="shared" si="28"/>
        <v>16.18</v>
      </c>
      <c r="I135" s="366">
        <f t="shared" si="29"/>
        <v>922.26</v>
      </c>
    </row>
    <row r="136" spans="1:9" ht="46.8" x14ac:dyDescent="0.3">
      <c r="A136" s="364" t="s">
        <v>628</v>
      </c>
      <c r="B136" s="364" t="s">
        <v>629</v>
      </c>
      <c r="C136" s="364" t="s">
        <v>43</v>
      </c>
      <c r="D136" s="364" t="s">
        <v>630</v>
      </c>
      <c r="E136" s="365" t="s">
        <v>58</v>
      </c>
      <c r="F136" s="366">
        <f>'Hidraulico Ampliação'!F32</f>
        <v>1</v>
      </c>
      <c r="G136" s="366">
        <v>8.89</v>
      </c>
      <c r="H136" s="366">
        <f t="shared" si="28"/>
        <v>11.41</v>
      </c>
      <c r="I136" s="366">
        <f t="shared" si="29"/>
        <v>11.41</v>
      </c>
    </row>
    <row r="137" spans="1:9" ht="46.8" x14ac:dyDescent="0.3">
      <c r="A137" s="364" t="s">
        <v>631</v>
      </c>
      <c r="B137" s="364" t="s">
        <v>632</v>
      </c>
      <c r="C137" s="364" t="s">
        <v>43</v>
      </c>
      <c r="D137" s="364" t="s">
        <v>633</v>
      </c>
      <c r="E137" s="365" t="s">
        <v>58</v>
      </c>
      <c r="F137" s="366">
        <f>'Hidraulico Ampliação'!F33</f>
        <v>1</v>
      </c>
      <c r="G137" s="366">
        <v>13.9</v>
      </c>
      <c r="H137" s="366">
        <f t="shared" si="28"/>
        <v>17.84</v>
      </c>
      <c r="I137" s="366">
        <f t="shared" si="29"/>
        <v>17.84</v>
      </c>
    </row>
    <row r="138" spans="1:9" ht="46.8" x14ac:dyDescent="0.3">
      <c r="A138" s="364" t="s">
        <v>634</v>
      </c>
      <c r="B138" s="364" t="s">
        <v>635</v>
      </c>
      <c r="C138" s="364" t="s">
        <v>43</v>
      </c>
      <c r="D138" s="364" t="s">
        <v>636</v>
      </c>
      <c r="E138" s="365" t="s">
        <v>58</v>
      </c>
      <c r="F138" s="366">
        <f>'Hidraulico Ampliação'!F34</f>
        <v>1</v>
      </c>
      <c r="G138" s="366">
        <v>17.57</v>
      </c>
      <c r="H138" s="366">
        <f t="shared" si="28"/>
        <v>22.55</v>
      </c>
      <c r="I138" s="366">
        <f t="shared" si="29"/>
        <v>22.55</v>
      </c>
    </row>
    <row r="139" spans="1:9" ht="46.8" x14ac:dyDescent="0.3">
      <c r="A139" s="364" t="s">
        <v>637</v>
      </c>
      <c r="B139" s="364" t="s">
        <v>386</v>
      </c>
      <c r="C139" s="364" t="s">
        <v>43</v>
      </c>
      <c r="D139" s="364" t="s">
        <v>387</v>
      </c>
      <c r="E139" s="365" t="s">
        <v>58</v>
      </c>
      <c r="F139" s="366">
        <f>'Hidraulico Ampliação'!F35</f>
        <v>17</v>
      </c>
      <c r="G139" s="366">
        <v>5.86</v>
      </c>
      <c r="H139" s="366">
        <f t="shared" si="28"/>
        <v>7.52</v>
      </c>
      <c r="I139" s="366">
        <f t="shared" si="29"/>
        <v>127.84</v>
      </c>
    </row>
    <row r="140" spans="1:9" x14ac:dyDescent="0.3">
      <c r="A140" s="364" t="s">
        <v>638</v>
      </c>
      <c r="B140" s="364" t="s">
        <v>390</v>
      </c>
      <c r="C140" s="364" t="s">
        <v>43</v>
      </c>
      <c r="D140" s="364" t="s">
        <v>391</v>
      </c>
      <c r="E140" s="365" t="s">
        <v>58</v>
      </c>
      <c r="F140" s="366">
        <f>'Hidrossanitario Ampliação'!F8</f>
        <v>5</v>
      </c>
      <c r="G140" s="366">
        <v>320.35000000000002</v>
      </c>
      <c r="H140" s="366">
        <f t="shared" si="28"/>
        <v>411.16</v>
      </c>
      <c r="I140" s="366">
        <f t="shared" si="29"/>
        <v>2055.8000000000002</v>
      </c>
    </row>
    <row r="141" spans="1:9" ht="31.2" x14ac:dyDescent="0.3">
      <c r="A141" s="364" t="s">
        <v>639</v>
      </c>
      <c r="B141" s="364" t="s">
        <v>392</v>
      </c>
      <c r="C141" s="364" t="s">
        <v>12</v>
      </c>
      <c r="D141" s="364" t="s">
        <v>393</v>
      </c>
      <c r="E141" s="365" t="s">
        <v>58</v>
      </c>
      <c r="F141" s="366">
        <f>'Hidrossanitario Ampliação'!F11</f>
        <v>5</v>
      </c>
      <c r="G141" s="366">
        <v>38.590000000000003</v>
      </c>
      <c r="H141" s="366">
        <f t="shared" si="28"/>
        <v>49.53</v>
      </c>
      <c r="I141" s="366">
        <f t="shared" si="29"/>
        <v>247.65</v>
      </c>
    </row>
    <row r="142" spans="1:9" ht="31.2" x14ac:dyDescent="0.3">
      <c r="A142" s="364" t="s">
        <v>640</v>
      </c>
      <c r="B142" s="364" t="s">
        <v>641</v>
      </c>
      <c r="C142" s="364" t="s">
        <v>43</v>
      </c>
      <c r="D142" s="364" t="s">
        <v>642</v>
      </c>
      <c r="E142" s="365" t="s">
        <v>58</v>
      </c>
      <c r="F142" s="366">
        <f>'Hidrossanitario Ampliação'!F14</f>
        <v>3</v>
      </c>
      <c r="G142" s="366">
        <v>35.74</v>
      </c>
      <c r="H142" s="366">
        <f t="shared" si="28"/>
        <v>45.87</v>
      </c>
      <c r="I142" s="366">
        <f t="shared" si="29"/>
        <v>137.61000000000001</v>
      </c>
    </row>
    <row r="143" spans="1:9" ht="31.2" x14ac:dyDescent="0.3">
      <c r="A143" s="364" t="s">
        <v>643</v>
      </c>
      <c r="B143" s="364" t="s">
        <v>644</v>
      </c>
      <c r="C143" s="364" t="s">
        <v>43</v>
      </c>
      <c r="D143" s="364" t="s">
        <v>645</v>
      </c>
      <c r="E143" s="365" t="s">
        <v>58</v>
      </c>
      <c r="F143" s="366">
        <f>'Hidrossanitario Ampliação'!F15</f>
        <v>8</v>
      </c>
      <c r="G143" s="366">
        <v>11.8</v>
      </c>
      <c r="H143" s="366">
        <f t="shared" si="28"/>
        <v>15.14</v>
      </c>
      <c r="I143" s="366">
        <f t="shared" si="29"/>
        <v>121.12</v>
      </c>
    </row>
    <row r="144" spans="1:9" ht="46.8" x14ac:dyDescent="0.3">
      <c r="A144" s="364" t="s">
        <v>646</v>
      </c>
      <c r="B144" s="364" t="s">
        <v>647</v>
      </c>
      <c r="C144" s="364" t="s">
        <v>12</v>
      </c>
      <c r="D144" s="364" t="s">
        <v>648</v>
      </c>
      <c r="E144" s="365" t="s">
        <v>58</v>
      </c>
      <c r="F144" s="366">
        <f>'Hidrossanitario Ampliação'!F16</f>
        <v>3</v>
      </c>
      <c r="G144" s="366">
        <v>10.77</v>
      </c>
      <c r="H144" s="366">
        <f t="shared" si="28"/>
        <v>13.82</v>
      </c>
      <c r="I144" s="366">
        <f t="shared" si="29"/>
        <v>41.46</v>
      </c>
    </row>
    <row r="145" spans="1:9" ht="62.4" x14ac:dyDescent="0.3">
      <c r="A145" s="364" t="s">
        <v>649</v>
      </c>
      <c r="B145" s="364" t="s">
        <v>394</v>
      </c>
      <c r="C145" s="364" t="s">
        <v>43</v>
      </c>
      <c r="D145" s="364" t="s">
        <v>395</v>
      </c>
      <c r="E145" s="365" t="s">
        <v>58</v>
      </c>
      <c r="F145" s="366">
        <f>'Hidrossanitario Ampliação'!F17</f>
        <v>6</v>
      </c>
      <c r="G145" s="366">
        <v>24.69</v>
      </c>
      <c r="H145" s="366">
        <f t="shared" si="28"/>
        <v>31.68</v>
      </c>
      <c r="I145" s="366">
        <f t="shared" si="29"/>
        <v>190.08</v>
      </c>
    </row>
    <row r="146" spans="1:9" ht="62.4" x14ac:dyDescent="0.3">
      <c r="A146" s="364" t="s">
        <v>650</v>
      </c>
      <c r="B146" s="364" t="s">
        <v>651</v>
      </c>
      <c r="C146" s="364" t="s">
        <v>43</v>
      </c>
      <c r="D146" s="364" t="s">
        <v>652</v>
      </c>
      <c r="E146" s="365" t="s">
        <v>58</v>
      </c>
      <c r="F146" s="366">
        <f>'Hidrossanitario Ampliação'!F18</f>
        <v>3</v>
      </c>
      <c r="G146" s="366">
        <v>12.09</v>
      </c>
      <c r="H146" s="366">
        <f t="shared" si="28"/>
        <v>15.51</v>
      </c>
      <c r="I146" s="366">
        <f t="shared" si="29"/>
        <v>46.53</v>
      </c>
    </row>
    <row r="147" spans="1:9" ht="62.4" x14ac:dyDescent="0.3">
      <c r="A147" s="364" t="s">
        <v>653</v>
      </c>
      <c r="B147" s="364" t="s">
        <v>396</v>
      </c>
      <c r="C147" s="364" t="s">
        <v>43</v>
      </c>
      <c r="D147" s="364" t="s">
        <v>397</v>
      </c>
      <c r="E147" s="365" t="s">
        <v>58</v>
      </c>
      <c r="F147" s="366">
        <f>'Hidrossanitario Ampliação'!F19</f>
        <v>7</v>
      </c>
      <c r="G147" s="366">
        <v>7.25</v>
      </c>
      <c r="H147" s="366">
        <f t="shared" si="28"/>
        <v>9.3000000000000007</v>
      </c>
      <c r="I147" s="366">
        <f t="shared" si="29"/>
        <v>65.099999999999994</v>
      </c>
    </row>
    <row r="148" spans="1:9" ht="62.4" x14ac:dyDescent="0.3">
      <c r="A148" s="364" t="s">
        <v>654</v>
      </c>
      <c r="B148" s="364" t="s">
        <v>400</v>
      </c>
      <c r="C148" s="364" t="s">
        <v>43</v>
      </c>
      <c r="D148" s="364" t="s">
        <v>401</v>
      </c>
      <c r="E148" s="365" t="s">
        <v>58</v>
      </c>
      <c r="F148" s="366">
        <f>'Hidrossanitario Ampliação'!F20</f>
        <v>1</v>
      </c>
      <c r="G148" s="366">
        <v>6.17</v>
      </c>
      <c r="H148" s="366">
        <f t="shared" si="28"/>
        <v>7.91</v>
      </c>
      <c r="I148" s="366">
        <f t="shared" si="29"/>
        <v>7.91</v>
      </c>
    </row>
    <row r="149" spans="1:9" ht="62.4" x14ac:dyDescent="0.3">
      <c r="A149" s="364" t="s">
        <v>655</v>
      </c>
      <c r="B149" s="364" t="s">
        <v>402</v>
      </c>
      <c r="C149" s="364" t="s">
        <v>43</v>
      </c>
      <c r="D149" s="364" t="s">
        <v>403</v>
      </c>
      <c r="E149" s="365" t="s">
        <v>58</v>
      </c>
      <c r="F149" s="366">
        <f>'Hidrossanitario Ampliação'!F21</f>
        <v>12</v>
      </c>
      <c r="G149" s="366">
        <v>7.17</v>
      </c>
      <c r="H149" s="366">
        <f t="shared" si="28"/>
        <v>9.1999999999999993</v>
      </c>
      <c r="I149" s="366">
        <f t="shared" si="29"/>
        <v>110.4</v>
      </c>
    </row>
    <row r="150" spans="1:9" ht="31.2" x14ac:dyDescent="0.3">
      <c r="A150" s="364" t="s">
        <v>656</v>
      </c>
      <c r="B150" s="364" t="s">
        <v>657</v>
      </c>
      <c r="C150" s="364" t="s">
        <v>12</v>
      </c>
      <c r="D150" s="364" t="s">
        <v>658</v>
      </c>
      <c r="E150" s="365" t="s">
        <v>58</v>
      </c>
      <c r="F150" s="366">
        <f>'Hidrossanitario Ampliação'!F22</f>
        <v>7</v>
      </c>
      <c r="G150" s="366">
        <v>7.36</v>
      </c>
      <c r="H150" s="366">
        <f t="shared" si="28"/>
        <v>9.44</v>
      </c>
      <c r="I150" s="366">
        <f t="shared" si="29"/>
        <v>66.08</v>
      </c>
    </row>
    <row r="151" spans="1:9" ht="31.2" x14ac:dyDescent="0.3">
      <c r="A151" s="364" t="s">
        <v>659</v>
      </c>
      <c r="B151" s="364" t="s">
        <v>660</v>
      </c>
      <c r="C151" s="364" t="s">
        <v>12</v>
      </c>
      <c r="D151" s="364" t="s">
        <v>661</v>
      </c>
      <c r="E151" s="365" t="s">
        <v>58</v>
      </c>
      <c r="F151" s="366">
        <f>'Hidrossanitario Ampliação'!F23</f>
        <v>5</v>
      </c>
      <c r="G151" s="366">
        <v>33.24</v>
      </c>
      <c r="H151" s="366">
        <f t="shared" si="28"/>
        <v>42.66</v>
      </c>
      <c r="I151" s="366">
        <f t="shared" si="29"/>
        <v>213.3</v>
      </c>
    </row>
    <row r="152" spans="1:9" ht="62.4" x14ac:dyDescent="0.3">
      <c r="A152" s="364" t="s">
        <v>662</v>
      </c>
      <c r="B152" s="364" t="s">
        <v>663</v>
      </c>
      <c r="C152" s="364" t="s">
        <v>43</v>
      </c>
      <c r="D152" s="364" t="s">
        <v>664</v>
      </c>
      <c r="E152" s="365" t="s">
        <v>58</v>
      </c>
      <c r="F152" s="366">
        <f>'Hidrossanitario Ampliação'!F24</f>
        <v>4</v>
      </c>
      <c r="G152" s="366">
        <v>30.72</v>
      </c>
      <c r="H152" s="366">
        <f t="shared" si="28"/>
        <v>39.42</v>
      </c>
      <c r="I152" s="366">
        <f t="shared" si="29"/>
        <v>157.68</v>
      </c>
    </row>
    <row r="153" spans="1:9" ht="62.4" x14ac:dyDescent="0.3">
      <c r="A153" s="364" t="s">
        <v>665</v>
      </c>
      <c r="B153" s="364" t="s">
        <v>666</v>
      </c>
      <c r="C153" s="364" t="s">
        <v>43</v>
      </c>
      <c r="D153" s="364" t="s">
        <v>667</v>
      </c>
      <c r="E153" s="365" t="s">
        <v>58</v>
      </c>
      <c r="F153" s="366">
        <f>'Hidrossanitario Ampliação'!F25</f>
        <v>3</v>
      </c>
      <c r="G153" s="366">
        <v>13.7</v>
      </c>
      <c r="H153" s="366">
        <f t="shared" si="28"/>
        <v>17.579999999999998</v>
      </c>
      <c r="I153" s="366">
        <f t="shared" si="29"/>
        <v>52.74</v>
      </c>
    </row>
    <row r="154" spans="1:9" ht="62.4" x14ac:dyDescent="0.3">
      <c r="A154" s="364" t="s">
        <v>668</v>
      </c>
      <c r="B154" s="364" t="s">
        <v>669</v>
      </c>
      <c r="C154" s="364" t="s">
        <v>43</v>
      </c>
      <c r="D154" s="364" t="s">
        <v>670</v>
      </c>
      <c r="E154" s="365" t="s">
        <v>58</v>
      </c>
      <c r="F154" s="366">
        <f>'Hidrossanitario Ampliação'!F26</f>
        <v>1</v>
      </c>
      <c r="G154" s="366">
        <v>8.27</v>
      </c>
      <c r="H154" s="366">
        <f t="shared" si="28"/>
        <v>10.61</v>
      </c>
      <c r="I154" s="366">
        <f t="shared" si="29"/>
        <v>10.61</v>
      </c>
    </row>
    <row r="155" spans="1:9" ht="62.4" x14ac:dyDescent="0.3">
      <c r="A155" s="364" t="s">
        <v>671</v>
      </c>
      <c r="B155" s="364" t="s">
        <v>404</v>
      </c>
      <c r="C155" s="364" t="s">
        <v>43</v>
      </c>
      <c r="D155" s="364" t="s">
        <v>405</v>
      </c>
      <c r="E155" s="365" t="s">
        <v>58</v>
      </c>
      <c r="F155" s="366">
        <f>'Hidrossanitario Ampliação'!F27</f>
        <v>18</v>
      </c>
      <c r="G155" s="366">
        <v>12.77</v>
      </c>
      <c r="H155" s="366">
        <f t="shared" si="28"/>
        <v>16.39</v>
      </c>
      <c r="I155" s="366">
        <f t="shared" si="29"/>
        <v>295.02</v>
      </c>
    </row>
    <row r="156" spans="1:9" ht="62.4" x14ac:dyDescent="0.3">
      <c r="A156" s="364" t="s">
        <v>672</v>
      </c>
      <c r="B156" s="364" t="s">
        <v>673</v>
      </c>
      <c r="C156" s="364" t="s">
        <v>43</v>
      </c>
      <c r="D156" s="364" t="s">
        <v>674</v>
      </c>
      <c r="E156" s="365" t="s">
        <v>58</v>
      </c>
      <c r="F156" s="366">
        <f>'Hidrossanitario Ampliação'!F28</f>
        <v>23</v>
      </c>
      <c r="G156" s="366">
        <v>6.09</v>
      </c>
      <c r="H156" s="366">
        <f t="shared" si="28"/>
        <v>7.81</v>
      </c>
      <c r="I156" s="366">
        <f t="shared" si="29"/>
        <v>179.63</v>
      </c>
    </row>
    <row r="157" spans="1:9" ht="31.2" x14ac:dyDescent="0.3">
      <c r="A157" s="364" t="s">
        <v>675</v>
      </c>
      <c r="B157" s="364" t="s">
        <v>676</v>
      </c>
      <c r="C157" s="364" t="s">
        <v>12</v>
      </c>
      <c r="D157" s="364" t="s">
        <v>677</v>
      </c>
      <c r="E157" s="365" t="s">
        <v>58</v>
      </c>
      <c r="F157" s="366">
        <f>'Hidrossanitario Ampliação'!F29</f>
        <v>3</v>
      </c>
      <c r="G157" s="366">
        <v>7.39</v>
      </c>
      <c r="H157" s="366">
        <f t="shared" si="28"/>
        <v>9.48</v>
      </c>
      <c r="I157" s="366">
        <f t="shared" si="29"/>
        <v>28.44</v>
      </c>
    </row>
    <row r="158" spans="1:9" ht="46.8" x14ac:dyDescent="0.3">
      <c r="A158" s="364" t="s">
        <v>678</v>
      </c>
      <c r="B158" s="364" t="s">
        <v>406</v>
      </c>
      <c r="C158" s="364" t="s">
        <v>43</v>
      </c>
      <c r="D158" s="364" t="s">
        <v>407</v>
      </c>
      <c r="E158" s="365" t="s">
        <v>14</v>
      </c>
      <c r="F158" s="366">
        <f>'Hidrossanitario Ampliação'!F30</f>
        <v>65</v>
      </c>
      <c r="G158" s="366">
        <v>37.03</v>
      </c>
      <c r="H158" s="366">
        <f t="shared" si="28"/>
        <v>47.52</v>
      </c>
      <c r="I158" s="366">
        <f t="shared" si="29"/>
        <v>3088.8</v>
      </c>
    </row>
    <row r="159" spans="1:9" ht="46.8" x14ac:dyDescent="0.3">
      <c r="A159" s="364" t="s">
        <v>679</v>
      </c>
      <c r="B159" s="364" t="s">
        <v>408</v>
      </c>
      <c r="C159" s="364" t="s">
        <v>43</v>
      </c>
      <c r="D159" s="364" t="s">
        <v>409</v>
      </c>
      <c r="E159" s="365" t="s">
        <v>14</v>
      </c>
      <c r="F159" s="366">
        <f>'Hidrossanitario Ampliação'!F31</f>
        <v>34</v>
      </c>
      <c r="G159" s="366">
        <v>19.2</v>
      </c>
      <c r="H159" s="366">
        <f t="shared" si="28"/>
        <v>24.64</v>
      </c>
      <c r="I159" s="366">
        <f t="shared" si="29"/>
        <v>837.76</v>
      </c>
    </row>
    <row r="160" spans="1:9" ht="46.8" x14ac:dyDescent="0.3">
      <c r="A160" s="364" t="s">
        <v>680</v>
      </c>
      <c r="B160" s="364" t="s">
        <v>410</v>
      </c>
      <c r="C160" s="364" t="s">
        <v>43</v>
      </c>
      <c r="D160" s="364" t="s">
        <v>411</v>
      </c>
      <c r="E160" s="365" t="s">
        <v>14</v>
      </c>
      <c r="F160" s="366">
        <f>'Hidrossanitario Ampliação'!F32</f>
        <v>10</v>
      </c>
      <c r="G160" s="366">
        <v>13.01</v>
      </c>
      <c r="H160" s="366">
        <f t="shared" si="28"/>
        <v>16.690000000000001</v>
      </c>
      <c r="I160" s="366">
        <f t="shared" si="29"/>
        <v>166.9</v>
      </c>
    </row>
    <row r="161" spans="1:10" ht="46.8" x14ac:dyDescent="0.3">
      <c r="A161" s="364" t="s">
        <v>681</v>
      </c>
      <c r="B161" s="364" t="s">
        <v>412</v>
      </c>
      <c r="C161" s="364" t="s">
        <v>43</v>
      </c>
      <c r="D161" s="364" t="s">
        <v>413</v>
      </c>
      <c r="E161" s="365" t="s">
        <v>58</v>
      </c>
      <c r="F161" s="366">
        <f>'Hidrossanitario Ampliação'!F33</f>
        <v>8</v>
      </c>
      <c r="G161" s="366">
        <v>12.89</v>
      </c>
      <c r="H161" s="366">
        <f t="shared" si="28"/>
        <v>16.54</v>
      </c>
      <c r="I161" s="366">
        <f t="shared" si="29"/>
        <v>132.32</v>
      </c>
    </row>
    <row r="162" spans="1:10" s="363" customFormat="1" x14ac:dyDescent="0.3">
      <c r="A162" s="370">
        <v>20</v>
      </c>
      <c r="B162" s="360"/>
      <c r="C162" s="360"/>
      <c r="D162" s="360" t="s">
        <v>248</v>
      </c>
      <c r="E162" s="361"/>
      <c r="F162" s="362"/>
      <c r="G162" s="362"/>
      <c r="H162" s="362"/>
      <c r="I162" s="362">
        <f>SUM(I163:I192)</f>
        <v>43499.67</v>
      </c>
      <c r="J162" s="358"/>
    </row>
    <row r="163" spans="1:10" ht="46.8" x14ac:dyDescent="0.3">
      <c r="A163" s="364" t="s">
        <v>925</v>
      </c>
      <c r="B163" s="364" t="s">
        <v>300</v>
      </c>
      <c r="C163" s="364" t="s">
        <v>43</v>
      </c>
      <c r="D163" s="364" t="s">
        <v>301</v>
      </c>
      <c r="E163" s="365" t="s">
        <v>58</v>
      </c>
      <c r="F163" s="366">
        <f>'Elétrica Ampliação'!D4</f>
        <v>16</v>
      </c>
      <c r="G163" s="366">
        <v>9.94</v>
      </c>
      <c r="H163" s="366">
        <f t="shared" ref="H163:H192" si="30">TRUNC(G163+G163*$F$2,2)</f>
        <v>12.75</v>
      </c>
      <c r="I163" s="366">
        <f t="shared" ref="I163:I192" si="31">TRUNC(H163*F163,2)</f>
        <v>204</v>
      </c>
    </row>
    <row r="164" spans="1:10" ht="46.8" x14ac:dyDescent="0.3">
      <c r="A164" s="364" t="s">
        <v>926</v>
      </c>
      <c r="B164" s="364" t="s">
        <v>302</v>
      </c>
      <c r="C164" s="364" t="s">
        <v>43</v>
      </c>
      <c r="D164" s="364" t="s">
        <v>303</v>
      </c>
      <c r="E164" s="365" t="s">
        <v>58</v>
      </c>
      <c r="F164" s="366">
        <f>'Elétrica Ampliação'!D5</f>
        <v>117</v>
      </c>
      <c r="G164" s="366">
        <v>6.67</v>
      </c>
      <c r="H164" s="366">
        <f t="shared" si="30"/>
        <v>8.56</v>
      </c>
      <c r="I164" s="366">
        <f t="shared" si="31"/>
        <v>1001.52</v>
      </c>
    </row>
    <row r="165" spans="1:10" ht="46.8" x14ac:dyDescent="0.3">
      <c r="A165" s="364" t="s">
        <v>927</v>
      </c>
      <c r="B165" s="364" t="s">
        <v>685</v>
      </c>
      <c r="C165" s="364" t="s">
        <v>43</v>
      </c>
      <c r="D165" s="364" t="s">
        <v>686</v>
      </c>
      <c r="E165" s="365" t="s">
        <v>58</v>
      </c>
      <c r="F165" s="366">
        <f>'Elétrica Ampliação'!D6</f>
        <v>2</v>
      </c>
      <c r="G165" s="366">
        <v>11.98</v>
      </c>
      <c r="H165" s="366">
        <f t="shared" si="30"/>
        <v>15.37</v>
      </c>
      <c r="I165" s="366">
        <f t="shared" si="31"/>
        <v>30.74</v>
      </c>
    </row>
    <row r="166" spans="1:10" ht="46.8" x14ac:dyDescent="0.3">
      <c r="A166" s="364" t="s">
        <v>928</v>
      </c>
      <c r="B166" s="364" t="s">
        <v>688</v>
      </c>
      <c r="C166" s="364" t="s">
        <v>43</v>
      </c>
      <c r="D166" s="364" t="s">
        <v>689</v>
      </c>
      <c r="E166" s="365" t="s">
        <v>58</v>
      </c>
      <c r="F166" s="366">
        <f>'Elétrica Ampliação'!D7</f>
        <v>16</v>
      </c>
      <c r="G166" s="366">
        <v>27.57</v>
      </c>
      <c r="H166" s="366">
        <f t="shared" si="30"/>
        <v>35.380000000000003</v>
      </c>
      <c r="I166" s="366">
        <f t="shared" si="31"/>
        <v>566.08000000000004</v>
      </c>
    </row>
    <row r="167" spans="1:10" ht="46.8" x14ac:dyDescent="0.3">
      <c r="A167" s="364" t="s">
        <v>929</v>
      </c>
      <c r="B167" s="364" t="s">
        <v>315</v>
      </c>
      <c r="C167" s="364" t="s">
        <v>43</v>
      </c>
      <c r="D167" s="364" t="s">
        <v>316</v>
      </c>
      <c r="E167" s="365" t="s">
        <v>58</v>
      </c>
      <c r="F167" s="366">
        <f>'Elétrica Ampliação'!D8</f>
        <v>117</v>
      </c>
      <c r="G167" s="366">
        <v>16.829999999999998</v>
      </c>
      <c r="H167" s="366">
        <f t="shared" si="30"/>
        <v>21.6</v>
      </c>
      <c r="I167" s="366">
        <f t="shared" si="31"/>
        <v>2527.1999999999998</v>
      </c>
    </row>
    <row r="168" spans="1:10" ht="31.2" x14ac:dyDescent="0.3">
      <c r="A168" s="364" t="s">
        <v>930</v>
      </c>
      <c r="B168" s="364" t="s">
        <v>309</v>
      </c>
      <c r="C168" s="364" t="s">
        <v>43</v>
      </c>
      <c r="D168" s="364" t="s">
        <v>310</v>
      </c>
      <c r="E168" s="365" t="s">
        <v>58</v>
      </c>
      <c r="F168" s="366">
        <f>'Elétrica Ampliação'!D9</f>
        <v>16</v>
      </c>
      <c r="G168" s="366">
        <v>8.24</v>
      </c>
      <c r="H168" s="366">
        <f t="shared" si="30"/>
        <v>10.57</v>
      </c>
      <c r="I168" s="366">
        <f t="shared" si="31"/>
        <v>169.12</v>
      </c>
    </row>
    <row r="169" spans="1:10" ht="31.2" x14ac:dyDescent="0.3">
      <c r="A169" s="364" t="s">
        <v>931</v>
      </c>
      <c r="B169" s="364" t="s">
        <v>693</v>
      </c>
      <c r="C169" s="364" t="s">
        <v>43</v>
      </c>
      <c r="D169" s="364" t="s">
        <v>694</v>
      </c>
      <c r="E169" s="365" t="s">
        <v>58</v>
      </c>
      <c r="F169" s="366">
        <f>'Elétrica Ampliação'!D10</f>
        <v>6</v>
      </c>
      <c r="G169" s="366">
        <v>8.65</v>
      </c>
      <c r="H169" s="366">
        <f t="shared" si="30"/>
        <v>11.1</v>
      </c>
      <c r="I169" s="366">
        <f t="shared" si="31"/>
        <v>66.599999999999994</v>
      </c>
    </row>
    <row r="170" spans="1:10" ht="31.2" x14ac:dyDescent="0.3">
      <c r="A170" s="364" t="s">
        <v>932</v>
      </c>
      <c r="B170" s="364" t="s">
        <v>696</v>
      </c>
      <c r="C170" s="364" t="s">
        <v>43</v>
      </c>
      <c r="D170" s="364" t="s">
        <v>697</v>
      </c>
      <c r="E170" s="365" t="s">
        <v>58</v>
      </c>
      <c r="F170" s="366">
        <f>'Elétrica Ampliação'!D11</f>
        <v>8</v>
      </c>
      <c r="G170" s="366">
        <v>9.3800000000000008</v>
      </c>
      <c r="H170" s="366">
        <f t="shared" si="30"/>
        <v>12.03</v>
      </c>
      <c r="I170" s="366">
        <f t="shared" si="31"/>
        <v>96.24</v>
      </c>
    </row>
    <row r="171" spans="1:10" ht="31.2" x14ac:dyDescent="0.3">
      <c r="A171" s="364" t="s">
        <v>933</v>
      </c>
      <c r="B171" s="364" t="s">
        <v>699</v>
      </c>
      <c r="C171" s="364" t="s">
        <v>43</v>
      </c>
      <c r="D171" s="364" t="s">
        <v>700</v>
      </c>
      <c r="E171" s="365" t="s">
        <v>58</v>
      </c>
      <c r="F171" s="366">
        <f>'Elétrica Ampliação'!D12</f>
        <v>3</v>
      </c>
      <c r="G171" s="366">
        <v>9.3800000000000008</v>
      </c>
      <c r="H171" s="366">
        <f t="shared" si="30"/>
        <v>12.03</v>
      </c>
      <c r="I171" s="366">
        <f t="shared" si="31"/>
        <v>36.090000000000003</v>
      </c>
    </row>
    <row r="172" spans="1:10" ht="31.2" x14ac:dyDescent="0.3">
      <c r="A172" s="364" t="s">
        <v>934</v>
      </c>
      <c r="B172" s="364" t="s">
        <v>702</v>
      </c>
      <c r="C172" s="364" t="s">
        <v>43</v>
      </c>
      <c r="D172" s="364" t="s">
        <v>703</v>
      </c>
      <c r="E172" s="365" t="s">
        <v>58</v>
      </c>
      <c r="F172" s="366">
        <f>'Elétrica Ampliação'!D13</f>
        <v>1</v>
      </c>
      <c r="G172" s="366">
        <v>43.44</v>
      </c>
      <c r="H172" s="366">
        <f t="shared" si="30"/>
        <v>55.75</v>
      </c>
      <c r="I172" s="366">
        <f t="shared" si="31"/>
        <v>55.75</v>
      </c>
    </row>
    <row r="173" spans="1:10" ht="31.2" x14ac:dyDescent="0.3">
      <c r="A173" s="364" t="s">
        <v>935</v>
      </c>
      <c r="B173" s="364" t="s">
        <v>705</v>
      </c>
      <c r="C173" s="364" t="s">
        <v>43</v>
      </c>
      <c r="D173" s="364" t="s">
        <v>706</v>
      </c>
      <c r="E173" s="365" t="s">
        <v>58</v>
      </c>
      <c r="F173" s="366">
        <f>'Elétrica Ampliação'!D14</f>
        <v>1</v>
      </c>
      <c r="G173" s="366">
        <v>45.27</v>
      </c>
      <c r="H173" s="366">
        <f t="shared" si="30"/>
        <v>58.1</v>
      </c>
      <c r="I173" s="366">
        <f t="shared" si="31"/>
        <v>58.1</v>
      </c>
    </row>
    <row r="174" spans="1:10" ht="31.2" x14ac:dyDescent="0.3">
      <c r="A174" s="364" t="s">
        <v>936</v>
      </c>
      <c r="B174" s="364" t="s">
        <v>708</v>
      </c>
      <c r="C174" s="364" t="s">
        <v>43</v>
      </c>
      <c r="D174" s="364" t="s">
        <v>709</v>
      </c>
      <c r="E174" s="365" t="s">
        <v>58</v>
      </c>
      <c r="F174" s="366">
        <f>'Elétrica Ampliação'!D15</f>
        <v>3</v>
      </c>
      <c r="G174" s="366">
        <v>51.45</v>
      </c>
      <c r="H174" s="366">
        <f t="shared" si="30"/>
        <v>66.03</v>
      </c>
      <c r="I174" s="366">
        <f t="shared" si="31"/>
        <v>198.09</v>
      </c>
    </row>
    <row r="175" spans="1:10" ht="46.8" x14ac:dyDescent="0.3">
      <c r="A175" s="364" t="s">
        <v>937</v>
      </c>
      <c r="B175" s="364" t="s">
        <v>711</v>
      </c>
      <c r="C175" s="364" t="s">
        <v>43</v>
      </c>
      <c r="D175" s="364" t="s">
        <v>712</v>
      </c>
      <c r="E175" s="365" t="s">
        <v>58</v>
      </c>
      <c r="F175" s="366">
        <f>'Elétrica Ampliação'!D16</f>
        <v>1</v>
      </c>
      <c r="G175" s="366">
        <v>265.72000000000003</v>
      </c>
      <c r="H175" s="366">
        <f t="shared" si="30"/>
        <v>341.05</v>
      </c>
      <c r="I175" s="366">
        <f t="shared" si="31"/>
        <v>341.05</v>
      </c>
    </row>
    <row r="176" spans="1:10" ht="31.2" x14ac:dyDescent="0.3">
      <c r="A176" s="364" t="s">
        <v>938</v>
      </c>
      <c r="B176" s="364" t="s">
        <v>714</v>
      </c>
      <c r="C176" s="364" t="s">
        <v>12</v>
      </c>
      <c r="D176" s="364" t="s">
        <v>715</v>
      </c>
      <c r="E176" s="365" t="s">
        <v>58</v>
      </c>
      <c r="F176" s="366">
        <f>'Elétrica Ampliação'!D17</f>
        <v>16</v>
      </c>
      <c r="G176" s="366">
        <v>74.03</v>
      </c>
      <c r="H176" s="366">
        <f t="shared" si="30"/>
        <v>95.01</v>
      </c>
      <c r="I176" s="366">
        <f t="shared" si="31"/>
        <v>1520.16</v>
      </c>
    </row>
    <row r="177" spans="1:9" x14ac:dyDescent="0.3">
      <c r="A177" s="364" t="s">
        <v>939</v>
      </c>
      <c r="B177" s="364" t="s">
        <v>717</v>
      </c>
      <c r="C177" s="364" t="s">
        <v>12</v>
      </c>
      <c r="D177" s="364" t="s">
        <v>718</v>
      </c>
      <c r="E177" s="365" t="s">
        <v>308</v>
      </c>
      <c r="F177" s="366">
        <f>'Elétrica Ampliação'!D19</f>
        <v>3</v>
      </c>
      <c r="G177" s="366">
        <v>178.25</v>
      </c>
      <c r="H177" s="366">
        <f t="shared" si="30"/>
        <v>228.78</v>
      </c>
      <c r="I177" s="366">
        <f t="shared" si="31"/>
        <v>686.34</v>
      </c>
    </row>
    <row r="178" spans="1:9" x14ac:dyDescent="0.3">
      <c r="A178" s="364" t="s">
        <v>940</v>
      </c>
      <c r="B178" s="364" t="s">
        <v>306</v>
      </c>
      <c r="C178" s="364" t="s">
        <v>12</v>
      </c>
      <c r="D178" s="364" t="s">
        <v>307</v>
      </c>
      <c r="E178" s="365" t="s">
        <v>308</v>
      </c>
      <c r="F178" s="366">
        <f>'Elétrica Ampliação'!D18</f>
        <v>1</v>
      </c>
      <c r="G178" s="366">
        <v>140.44999999999999</v>
      </c>
      <c r="H178" s="366">
        <f t="shared" si="30"/>
        <v>180.26</v>
      </c>
      <c r="I178" s="366">
        <f t="shared" si="31"/>
        <v>180.26</v>
      </c>
    </row>
    <row r="179" spans="1:9" ht="46.8" x14ac:dyDescent="0.3">
      <c r="A179" s="364" t="s">
        <v>941</v>
      </c>
      <c r="B179" s="364" t="s">
        <v>299</v>
      </c>
      <c r="C179" s="364" t="s">
        <v>43</v>
      </c>
      <c r="D179" s="364" t="s">
        <v>249</v>
      </c>
      <c r="E179" s="365" t="s">
        <v>14</v>
      </c>
      <c r="F179" s="366">
        <f>'Elétrica Ampliação'!D20</f>
        <v>347.1</v>
      </c>
      <c r="G179" s="366">
        <v>5.46</v>
      </c>
      <c r="H179" s="366">
        <f t="shared" si="30"/>
        <v>7</v>
      </c>
      <c r="I179" s="366">
        <f t="shared" si="31"/>
        <v>2429.6999999999998</v>
      </c>
    </row>
    <row r="180" spans="1:9" ht="46.8" x14ac:dyDescent="0.3">
      <c r="A180" s="364" t="s">
        <v>942</v>
      </c>
      <c r="B180" s="364" t="s">
        <v>295</v>
      </c>
      <c r="C180" s="364" t="s">
        <v>43</v>
      </c>
      <c r="D180" s="364" t="s">
        <v>296</v>
      </c>
      <c r="E180" s="365" t="s">
        <v>14</v>
      </c>
      <c r="F180" s="366">
        <f>'Elétrica Ampliação'!D21</f>
        <v>226.1</v>
      </c>
      <c r="G180" s="366">
        <v>5.71</v>
      </c>
      <c r="H180" s="366">
        <f t="shared" si="30"/>
        <v>7.32</v>
      </c>
      <c r="I180" s="366">
        <f t="shared" si="31"/>
        <v>1655.05</v>
      </c>
    </row>
    <row r="181" spans="1:9" ht="46.8" x14ac:dyDescent="0.3">
      <c r="A181" s="364" t="s">
        <v>943</v>
      </c>
      <c r="B181" s="364" t="s">
        <v>722</v>
      </c>
      <c r="C181" s="364" t="s">
        <v>43</v>
      </c>
      <c r="D181" s="364" t="s">
        <v>723</v>
      </c>
      <c r="E181" s="365" t="s">
        <v>14</v>
      </c>
      <c r="F181" s="366">
        <f>'Elétrica Ampliação'!D22</f>
        <v>112.9</v>
      </c>
      <c r="G181" s="366">
        <v>6.96</v>
      </c>
      <c r="H181" s="366">
        <f t="shared" si="30"/>
        <v>8.93</v>
      </c>
      <c r="I181" s="366">
        <f t="shared" si="31"/>
        <v>1008.19</v>
      </c>
    </row>
    <row r="182" spans="1:9" ht="46.8" x14ac:dyDescent="0.3">
      <c r="A182" s="364" t="s">
        <v>944</v>
      </c>
      <c r="B182" s="364" t="s">
        <v>297</v>
      </c>
      <c r="C182" s="364" t="s">
        <v>43</v>
      </c>
      <c r="D182" s="364" t="s">
        <v>298</v>
      </c>
      <c r="E182" s="365" t="s">
        <v>14</v>
      </c>
      <c r="F182" s="366">
        <f>'Elétrica Ampliação'!D23</f>
        <v>12</v>
      </c>
      <c r="G182" s="366">
        <v>7.15</v>
      </c>
      <c r="H182" s="366">
        <f t="shared" si="30"/>
        <v>9.17</v>
      </c>
      <c r="I182" s="366">
        <f t="shared" si="31"/>
        <v>110.04</v>
      </c>
    </row>
    <row r="183" spans="1:9" ht="46.8" x14ac:dyDescent="0.3">
      <c r="A183" s="364" t="s">
        <v>945</v>
      </c>
      <c r="B183" s="364" t="s">
        <v>726</v>
      </c>
      <c r="C183" s="364" t="s">
        <v>12</v>
      </c>
      <c r="D183" s="364" t="s">
        <v>727</v>
      </c>
      <c r="E183" s="365" t="s">
        <v>58</v>
      </c>
      <c r="F183" s="366">
        <f>'Elétrica Ampliação'!D24</f>
        <v>70</v>
      </c>
      <c r="G183" s="366">
        <v>120.14</v>
      </c>
      <c r="H183" s="366">
        <f t="shared" si="30"/>
        <v>154.19</v>
      </c>
      <c r="I183" s="366">
        <f t="shared" si="31"/>
        <v>10793.3</v>
      </c>
    </row>
    <row r="184" spans="1:9" ht="31.2" x14ac:dyDescent="0.3">
      <c r="A184" s="364" t="s">
        <v>946</v>
      </c>
      <c r="B184" s="364" t="s">
        <v>729</v>
      </c>
      <c r="C184" s="364" t="s">
        <v>43</v>
      </c>
      <c r="D184" s="364" t="s">
        <v>730</v>
      </c>
      <c r="E184" s="365" t="s">
        <v>58</v>
      </c>
      <c r="F184" s="366">
        <f>'Elétrica Ampliação'!D25</f>
        <v>23</v>
      </c>
      <c r="G184" s="366">
        <v>7.55</v>
      </c>
      <c r="H184" s="366">
        <f t="shared" si="30"/>
        <v>9.69</v>
      </c>
      <c r="I184" s="366">
        <f t="shared" si="31"/>
        <v>222.87</v>
      </c>
    </row>
    <row r="185" spans="1:9" ht="46.8" x14ac:dyDescent="0.3">
      <c r="A185" s="364" t="s">
        <v>947</v>
      </c>
      <c r="B185" s="364" t="s">
        <v>732</v>
      </c>
      <c r="C185" s="364" t="s">
        <v>43</v>
      </c>
      <c r="D185" s="364" t="s">
        <v>733</v>
      </c>
      <c r="E185" s="365" t="s">
        <v>14</v>
      </c>
      <c r="F185" s="366">
        <f>'Elétrica Ampliação'!D26</f>
        <v>425.9</v>
      </c>
      <c r="G185" s="366">
        <v>7.83</v>
      </c>
      <c r="H185" s="366">
        <f t="shared" si="30"/>
        <v>10.039999999999999</v>
      </c>
      <c r="I185" s="366">
        <f t="shared" si="31"/>
        <v>4276.03</v>
      </c>
    </row>
    <row r="186" spans="1:9" ht="46.8" x14ac:dyDescent="0.3">
      <c r="A186" s="364" t="s">
        <v>948</v>
      </c>
      <c r="B186" s="364" t="s">
        <v>735</v>
      </c>
      <c r="C186" s="364" t="s">
        <v>43</v>
      </c>
      <c r="D186" s="364" t="s">
        <v>736</v>
      </c>
      <c r="E186" s="365" t="s">
        <v>14</v>
      </c>
      <c r="F186" s="366">
        <f>'Elétrica Ampliação'!D27</f>
        <v>2109.9</v>
      </c>
      <c r="G186" s="366">
        <v>2.2799999999999998</v>
      </c>
      <c r="H186" s="366">
        <f t="shared" si="30"/>
        <v>2.92</v>
      </c>
      <c r="I186" s="366">
        <f t="shared" si="31"/>
        <v>6160.9</v>
      </c>
    </row>
    <row r="187" spans="1:9" ht="46.8" x14ac:dyDescent="0.3">
      <c r="A187" s="364" t="s">
        <v>949</v>
      </c>
      <c r="B187" s="364" t="s">
        <v>738</v>
      </c>
      <c r="C187" s="364" t="s">
        <v>43</v>
      </c>
      <c r="D187" s="364" t="s">
        <v>739</v>
      </c>
      <c r="E187" s="365" t="s">
        <v>14</v>
      </c>
      <c r="F187" s="366">
        <f>'Elétrica Ampliação'!D28</f>
        <v>118.4</v>
      </c>
      <c r="G187" s="366">
        <v>18.47</v>
      </c>
      <c r="H187" s="366">
        <f t="shared" si="30"/>
        <v>23.7</v>
      </c>
      <c r="I187" s="366">
        <f t="shared" si="31"/>
        <v>2806.08</v>
      </c>
    </row>
    <row r="188" spans="1:9" ht="46.8" x14ac:dyDescent="0.3">
      <c r="A188" s="364" t="s">
        <v>950</v>
      </c>
      <c r="B188" s="364" t="s">
        <v>741</v>
      </c>
      <c r="C188" s="364" t="s">
        <v>43</v>
      </c>
      <c r="D188" s="364" t="s">
        <v>742</v>
      </c>
      <c r="E188" s="365" t="s">
        <v>14</v>
      </c>
      <c r="F188" s="366">
        <f>'Elétrica Ampliação'!D29</f>
        <v>61.7</v>
      </c>
      <c r="G188" s="366">
        <v>3.63</v>
      </c>
      <c r="H188" s="366">
        <f t="shared" si="30"/>
        <v>4.6500000000000004</v>
      </c>
      <c r="I188" s="366">
        <f t="shared" si="31"/>
        <v>286.89999999999998</v>
      </c>
    </row>
    <row r="189" spans="1:9" ht="46.8" x14ac:dyDescent="0.3">
      <c r="A189" s="364" t="s">
        <v>951</v>
      </c>
      <c r="B189" s="364" t="s">
        <v>744</v>
      </c>
      <c r="C189" s="364" t="s">
        <v>43</v>
      </c>
      <c r="D189" s="364" t="s">
        <v>745</v>
      </c>
      <c r="E189" s="365" t="s">
        <v>14</v>
      </c>
      <c r="F189" s="366">
        <f>'Elétrica Ampliação'!D30</f>
        <v>415.2</v>
      </c>
      <c r="G189" s="366">
        <v>4.93</v>
      </c>
      <c r="H189" s="366">
        <f t="shared" si="30"/>
        <v>6.32</v>
      </c>
      <c r="I189" s="366">
        <f t="shared" si="31"/>
        <v>2624.06</v>
      </c>
    </row>
    <row r="190" spans="1:9" ht="62.4" x14ac:dyDescent="0.3">
      <c r="A190" s="364" t="s">
        <v>952</v>
      </c>
      <c r="B190" s="364" t="s">
        <v>313</v>
      </c>
      <c r="C190" s="364" t="s">
        <v>43</v>
      </c>
      <c r="D190" s="364" t="s">
        <v>314</v>
      </c>
      <c r="E190" s="365" t="s">
        <v>58</v>
      </c>
      <c r="F190" s="366">
        <f>'Elétrica Ampliação'!D31+'Elétrica Ampliação'!D33</f>
        <v>3</v>
      </c>
      <c r="G190" s="366">
        <v>361.37</v>
      </c>
      <c r="H190" s="366">
        <f t="shared" si="30"/>
        <v>463.81</v>
      </c>
      <c r="I190" s="366">
        <f t="shared" si="31"/>
        <v>1391.43</v>
      </c>
    </row>
    <row r="191" spans="1:9" ht="62.4" x14ac:dyDescent="0.3">
      <c r="A191" s="364" t="s">
        <v>953</v>
      </c>
      <c r="B191" s="364" t="s">
        <v>748</v>
      </c>
      <c r="C191" s="364" t="s">
        <v>43</v>
      </c>
      <c r="D191" s="364" t="s">
        <v>749</v>
      </c>
      <c r="E191" s="365" t="s">
        <v>58</v>
      </c>
      <c r="F191" s="366">
        <f>'Elétrica Ampliação'!D32</f>
        <v>1</v>
      </c>
      <c r="G191" s="366">
        <v>1007.18</v>
      </c>
      <c r="H191" s="366">
        <f t="shared" si="30"/>
        <v>1292.71</v>
      </c>
      <c r="I191" s="366">
        <f t="shared" si="31"/>
        <v>1292.71</v>
      </c>
    </row>
    <row r="192" spans="1:9" ht="31.2" x14ac:dyDescent="0.3">
      <c r="A192" s="364" t="s">
        <v>954</v>
      </c>
      <c r="B192" s="364" t="s">
        <v>750</v>
      </c>
      <c r="C192" s="364" t="s">
        <v>12</v>
      </c>
      <c r="D192" s="364" t="s">
        <v>751</v>
      </c>
      <c r="E192" s="365" t="s">
        <v>14</v>
      </c>
      <c r="F192" s="366">
        <f>'Elétrica Ampliação'!D34</f>
        <v>33.4</v>
      </c>
      <c r="G192" s="366">
        <v>16.45</v>
      </c>
      <c r="H192" s="366">
        <f t="shared" si="30"/>
        <v>21.11</v>
      </c>
      <c r="I192" s="366">
        <f t="shared" si="31"/>
        <v>705.07</v>
      </c>
    </row>
    <row r="193" spans="1:10" s="363" customFormat="1" x14ac:dyDescent="0.3">
      <c r="A193" s="370">
        <v>21</v>
      </c>
      <c r="B193" s="360"/>
      <c r="C193" s="360"/>
      <c r="D193" s="360" t="s">
        <v>753</v>
      </c>
      <c r="E193" s="361"/>
      <c r="F193" s="362"/>
      <c r="G193" s="362"/>
      <c r="H193" s="362"/>
      <c r="I193" s="362">
        <f>SUM(I194:I226)</f>
        <v>148988.12999999998</v>
      </c>
      <c r="J193" s="350"/>
    </row>
    <row r="194" spans="1:10" ht="31.2" x14ac:dyDescent="0.3">
      <c r="A194" s="364" t="s">
        <v>682</v>
      </c>
      <c r="B194" s="364" t="s">
        <v>754</v>
      </c>
      <c r="C194" s="364" t="s">
        <v>12</v>
      </c>
      <c r="D194" s="364" t="s">
        <v>755</v>
      </c>
      <c r="E194" s="365" t="s">
        <v>186</v>
      </c>
      <c r="F194" s="366">
        <f>'Lógica Ofiologia'!C4</f>
        <v>57</v>
      </c>
      <c r="G194" s="366">
        <v>37.36</v>
      </c>
      <c r="H194" s="366">
        <f t="shared" ref="H194:H226" si="32">TRUNC(G194+G194*$F$2,2)</f>
        <v>47.95</v>
      </c>
      <c r="I194" s="366">
        <f t="shared" ref="I194:I226" si="33">TRUNC(H194*F194,2)</f>
        <v>2733.15</v>
      </c>
    </row>
    <row r="195" spans="1:10" ht="31.2" x14ac:dyDescent="0.3">
      <c r="A195" s="364" t="s">
        <v>683</v>
      </c>
      <c r="B195" s="364" t="s">
        <v>756</v>
      </c>
      <c r="C195" s="364" t="s">
        <v>12</v>
      </c>
      <c r="D195" s="364" t="s">
        <v>757</v>
      </c>
      <c r="E195" s="365" t="s">
        <v>308</v>
      </c>
      <c r="F195" s="366">
        <f>'Lógica Ofiologia'!C5</f>
        <v>2</v>
      </c>
      <c r="G195" s="366">
        <v>39.049999999999997</v>
      </c>
      <c r="H195" s="366">
        <f t="shared" si="32"/>
        <v>50.12</v>
      </c>
      <c r="I195" s="366">
        <f t="shared" si="33"/>
        <v>100.24</v>
      </c>
    </row>
    <row r="196" spans="1:10" ht="31.2" x14ac:dyDescent="0.3">
      <c r="A196" s="364" t="s">
        <v>684</v>
      </c>
      <c r="B196" s="364" t="s">
        <v>758</v>
      </c>
      <c r="C196" s="364" t="s">
        <v>12</v>
      </c>
      <c r="D196" s="364" t="s">
        <v>759</v>
      </c>
      <c r="E196" s="365" t="s">
        <v>760</v>
      </c>
      <c r="F196" s="366">
        <f>'Lógica Ofiologia'!C6</f>
        <v>3</v>
      </c>
      <c r="G196" s="366">
        <v>34</v>
      </c>
      <c r="H196" s="366">
        <f t="shared" si="32"/>
        <v>43.63</v>
      </c>
      <c r="I196" s="366">
        <f t="shared" si="33"/>
        <v>130.88999999999999</v>
      </c>
    </row>
    <row r="197" spans="1:10" ht="31.2" x14ac:dyDescent="0.3">
      <c r="A197" s="364" t="s">
        <v>687</v>
      </c>
      <c r="B197" s="364" t="s">
        <v>761</v>
      </c>
      <c r="C197" s="364" t="s">
        <v>12</v>
      </c>
      <c r="D197" s="364" t="s">
        <v>762</v>
      </c>
      <c r="E197" s="365" t="s">
        <v>308</v>
      </c>
      <c r="F197" s="366">
        <f>'Lógica Ofiologia'!C7</f>
        <v>30</v>
      </c>
      <c r="G197" s="366">
        <v>13.65</v>
      </c>
      <c r="H197" s="366">
        <f t="shared" si="32"/>
        <v>17.510000000000002</v>
      </c>
      <c r="I197" s="366">
        <f t="shared" si="33"/>
        <v>525.29999999999995</v>
      </c>
    </row>
    <row r="198" spans="1:10" x14ac:dyDescent="0.3">
      <c r="A198" s="364" t="s">
        <v>690</v>
      </c>
      <c r="B198" s="364" t="s">
        <v>763</v>
      </c>
      <c r="C198" s="364" t="s">
        <v>12</v>
      </c>
      <c r="D198" s="364" t="s">
        <v>764</v>
      </c>
      <c r="E198" s="365" t="s">
        <v>308</v>
      </c>
      <c r="F198" s="366">
        <f>'Lógica Ofiologia'!C8</f>
        <v>57</v>
      </c>
      <c r="G198" s="366">
        <v>8.57</v>
      </c>
      <c r="H198" s="366">
        <f t="shared" si="32"/>
        <v>10.99</v>
      </c>
      <c r="I198" s="366">
        <f t="shared" si="33"/>
        <v>626.42999999999995</v>
      </c>
    </row>
    <row r="199" spans="1:10" ht="31.2" x14ac:dyDescent="0.3">
      <c r="A199" s="364" t="s">
        <v>691</v>
      </c>
      <c r="B199" s="364" t="s">
        <v>765</v>
      </c>
      <c r="C199" s="364" t="s">
        <v>12</v>
      </c>
      <c r="D199" s="364" t="s">
        <v>766</v>
      </c>
      <c r="E199" s="365" t="s">
        <v>308</v>
      </c>
      <c r="F199" s="366">
        <f>'Lógica Ofiologia'!C10</f>
        <v>1</v>
      </c>
      <c r="G199" s="366">
        <v>90.95</v>
      </c>
      <c r="H199" s="366">
        <f t="shared" si="32"/>
        <v>116.73</v>
      </c>
      <c r="I199" s="366">
        <f t="shared" si="33"/>
        <v>116.73</v>
      </c>
    </row>
    <row r="200" spans="1:10" ht="31.2" x14ac:dyDescent="0.3">
      <c r="A200" s="364" t="s">
        <v>692</v>
      </c>
      <c r="B200" s="364" t="s">
        <v>767</v>
      </c>
      <c r="C200" s="364" t="s">
        <v>12</v>
      </c>
      <c r="D200" s="364" t="s">
        <v>768</v>
      </c>
      <c r="E200" s="365" t="s">
        <v>58</v>
      </c>
      <c r="F200" s="366">
        <f>'Lógica Ofiologia'!C11</f>
        <v>1</v>
      </c>
      <c r="G200" s="366">
        <v>25.08</v>
      </c>
      <c r="H200" s="366">
        <f t="shared" si="32"/>
        <v>32.19</v>
      </c>
      <c r="I200" s="366">
        <f t="shared" si="33"/>
        <v>32.19</v>
      </c>
    </row>
    <row r="201" spans="1:10" ht="46.8" x14ac:dyDescent="0.3">
      <c r="A201" s="364" t="s">
        <v>695</v>
      </c>
      <c r="B201" s="364" t="s">
        <v>769</v>
      </c>
      <c r="C201" s="364" t="s">
        <v>43</v>
      </c>
      <c r="D201" s="364" t="s">
        <v>770</v>
      </c>
      <c r="E201" s="365" t="s">
        <v>14</v>
      </c>
      <c r="F201" s="366">
        <f>'Lógica Ofiologia'!C13</f>
        <v>170</v>
      </c>
      <c r="G201" s="366">
        <v>27.16</v>
      </c>
      <c r="H201" s="366">
        <f t="shared" si="32"/>
        <v>34.85</v>
      </c>
      <c r="I201" s="366">
        <f t="shared" si="33"/>
        <v>5924.5</v>
      </c>
    </row>
    <row r="202" spans="1:10" ht="46.8" x14ac:dyDescent="0.3">
      <c r="A202" s="364" t="s">
        <v>698</v>
      </c>
      <c r="B202" s="364" t="s">
        <v>771</v>
      </c>
      <c r="C202" s="364" t="s">
        <v>43</v>
      </c>
      <c r="D202" s="364" t="s">
        <v>772</v>
      </c>
      <c r="E202" s="365" t="s">
        <v>58</v>
      </c>
      <c r="F202" s="366">
        <f>'Lógica Ofiologia'!C14</f>
        <v>50</v>
      </c>
      <c r="G202" s="366">
        <v>8.92</v>
      </c>
      <c r="H202" s="366">
        <f t="shared" si="32"/>
        <v>11.44</v>
      </c>
      <c r="I202" s="366">
        <f t="shared" si="33"/>
        <v>572</v>
      </c>
    </row>
    <row r="203" spans="1:10" x14ac:dyDescent="0.3">
      <c r="A203" s="364" t="s">
        <v>701</v>
      </c>
      <c r="B203" s="364" t="s">
        <v>773</v>
      </c>
      <c r="C203" s="364" t="s">
        <v>12</v>
      </c>
      <c r="D203" s="364" t="s">
        <v>774</v>
      </c>
      <c r="E203" s="365" t="s">
        <v>58</v>
      </c>
      <c r="F203" s="366">
        <f>'Lógica Ofiologia'!C15</f>
        <v>25</v>
      </c>
      <c r="G203" s="366">
        <v>14.38</v>
      </c>
      <c r="H203" s="366">
        <f t="shared" si="32"/>
        <v>18.45</v>
      </c>
      <c r="I203" s="366">
        <f t="shared" si="33"/>
        <v>461.25</v>
      </c>
    </row>
    <row r="204" spans="1:10" ht="46.8" x14ac:dyDescent="0.3">
      <c r="A204" s="364" t="s">
        <v>704</v>
      </c>
      <c r="B204" s="364" t="s">
        <v>775</v>
      </c>
      <c r="C204" s="364" t="s">
        <v>43</v>
      </c>
      <c r="D204" s="364" t="s">
        <v>776</v>
      </c>
      <c r="E204" s="365" t="s">
        <v>58</v>
      </c>
      <c r="F204" s="366">
        <f>'Lógica Ofiologia'!C16</f>
        <v>100</v>
      </c>
      <c r="G204" s="366">
        <v>28.82</v>
      </c>
      <c r="H204" s="366">
        <f t="shared" si="32"/>
        <v>36.99</v>
      </c>
      <c r="I204" s="366">
        <f t="shared" si="33"/>
        <v>3699</v>
      </c>
    </row>
    <row r="205" spans="1:10" ht="31.2" x14ac:dyDescent="0.3">
      <c r="A205" s="364" t="s">
        <v>707</v>
      </c>
      <c r="B205" s="364" t="s">
        <v>777</v>
      </c>
      <c r="C205" s="364" t="s">
        <v>12</v>
      </c>
      <c r="D205" s="364" t="s">
        <v>778</v>
      </c>
      <c r="E205" s="365" t="s">
        <v>58</v>
      </c>
      <c r="F205" s="366">
        <f>'Lógica Ofiologia'!C17</f>
        <v>12</v>
      </c>
      <c r="G205" s="366">
        <v>21.28</v>
      </c>
      <c r="H205" s="366">
        <f t="shared" si="32"/>
        <v>27.31</v>
      </c>
      <c r="I205" s="366">
        <f t="shared" si="33"/>
        <v>327.72</v>
      </c>
    </row>
    <row r="206" spans="1:10" x14ac:dyDescent="0.3">
      <c r="A206" s="364" t="s">
        <v>710</v>
      </c>
      <c r="B206" s="364" t="s">
        <v>779</v>
      </c>
      <c r="C206" s="364" t="s">
        <v>12</v>
      </c>
      <c r="D206" s="364" t="s">
        <v>780</v>
      </c>
      <c r="E206" s="365" t="s">
        <v>33</v>
      </c>
      <c r="F206" s="366">
        <f>'Lógica Ofiologia'!C18</f>
        <v>21</v>
      </c>
      <c r="G206" s="366">
        <v>8.7200000000000006</v>
      </c>
      <c r="H206" s="366">
        <f t="shared" si="32"/>
        <v>11.19</v>
      </c>
      <c r="I206" s="366">
        <f t="shared" si="33"/>
        <v>234.99</v>
      </c>
    </row>
    <row r="207" spans="1:10" ht="31.2" x14ac:dyDescent="0.3">
      <c r="A207" s="364" t="s">
        <v>713</v>
      </c>
      <c r="B207" s="364" t="s">
        <v>781</v>
      </c>
      <c r="C207" s="364" t="s">
        <v>12</v>
      </c>
      <c r="D207" s="364" t="s">
        <v>782</v>
      </c>
      <c r="E207" s="365" t="s">
        <v>58</v>
      </c>
      <c r="F207" s="366">
        <f>'Lógica Ofiologia'!C19</f>
        <v>85</v>
      </c>
      <c r="G207" s="366">
        <v>21.05</v>
      </c>
      <c r="H207" s="366">
        <f t="shared" si="32"/>
        <v>27.01</v>
      </c>
      <c r="I207" s="366">
        <f t="shared" si="33"/>
        <v>2295.85</v>
      </c>
    </row>
    <row r="208" spans="1:10" ht="31.2" x14ac:dyDescent="0.3">
      <c r="A208" s="364" t="s">
        <v>716</v>
      </c>
      <c r="B208" s="364" t="s">
        <v>783</v>
      </c>
      <c r="C208" s="364" t="s">
        <v>12</v>
      </c>
      <c r="D208" s="364" t="s">
        <v>784</v>
      </c>
      <c r="E208" s="365" t="s">
        <v>308</v>
      </c>
      <c r="F208" s="366">
        <f>'Lógica Ofiologia'!C21</f>
        <v>9</v>
      </c>
      <c r="G208" s="366">
        <v>443.27</v>
      </c>
      <c r="H208" s="366">
        <f t="shared" si="32"/>
        <v>568.92999999999995</v>
      </c>
      <c r="I208" s="366">
        <f t="shared" si="33"/>
        <v>5120.37</v>
      </c>
    </row>
    <row r="209" spans="1:9" ht="31.2" x14ac:dyDescent="0.3">
      <c r="A209" s="364" t="s">
        <v>719</v>
      </c>
      <c r="B209" s="364" t="s">
        <v>785</v>
      </c>
      <c r="C209" s="364" t="s">
        <v>12</v>
      </c>
      <c r="D209" s="364" t="s">
        <v>786</v>
      </c>
      <c r="E209" s="365" t="s">
        <v>17</v>
      </c>
      <c r="F209" s="366">
        <f>'Lógica Ofiologia'!C22</f>
        <v>1</v>
      </c>
      <c r="G209" s="366">
        <v>3122.88</v>
      </c>
      <c r="H209" s="366">
        <f t="shared" si="32"/>
        <v>4008.21</v>
      </c>
      <c r="I209" s="366">
        <f t="shared" si="33"/>
        <v>4008.21</v>
      </c>
    </row>
    <row r="210" spans="1:9" ht="31.2" x14ac:dyDescent="0.3">
      <c r="A210" s="364" t="s">
        <v>720</v>
      </c>
      <c r="B210" s="364" t="s">
        <v>787</v>
      </c>
      <c r="C210" s="364" t="s">
        <v>12</v>
      </c>
      <c r="D210" s="364" t="s">
        <v>788</v>
      </c>
      <c r="E210" s="365" t="s">
        <v>186</v>
      </c>
      <c r="F210" s="366">
        <f>'Lógica Ofiologia'!C23</f>
        <v>1</v>
      </c>
      <c r="G210" s="366">
        <v>2065</v>
      </c>
      <c r="H210" s="366">
        <f t="shared" si="32"/>
        <v>2650.42</v>
      </c>
      <c r="I210" s="366">
        <f t="shared" si="33"/>
        <v>2650.42</v>
      </c>
    </row>
    <row r="211" spans="1:9" ht="31.2" x14ac:dyDescent="0.3">
      <c r="A211" s="364" t="s">
        <v>721</v>
      </c>
      <c r="B211" s="364" t="s">
        <v>767</v>
      </c>
      <c r="C211" s="364" t="s">
        <v>12</v>
      </c>
      <c r="D211" s="364" t="s">
        <v>768</v>
      </c>
      <c r="E211" s="365" t="s">
        <v>58</v>
      </c>
      <c r="F211" s="366">
        <f>'Lógica Ofiologia'!C24</f>
        <v>9</v>
      </c>
      <c r="G211" s="366">
        <v>25.08</v>
      </c>
      <c r="H211" s="366">
        <f>TRUNC(G211+G211*$F$2,2)</f>
        <v>32.19</v>
      </c>
      <c r="I211" s="366">
        <f>TRUNC(H211*F211,2)</f>
        <v>289.70999999999998</v>
      </c>
    </row>
    <row r="212" spans="1:9" ht="31.2" x14ac:dyDescent="0.3">
      <c r="A212" s="364" t="s">
        <v>724</v>
      </c>
      <c r="B212" s="364" t="s">
        <v>789</v>
      </c>
      <c r="C212" s="364" t="s">
        <v>12</v>
      </c>
      <c r="D212" s="364" t="s">
        <v>790</v>
      </c>
      <c r="E212" s="365" t="s">
        <v>14</v>
      </c>
      <c r="F212" s="366">
        <f>'Lógica Ofiologia'!C26</f>
        <v>2837</v>
      </c>
      <c r="G212" s="366">
        <v>3.72</v>
      </c>
      <c r="H212" s="366">
        <f t="shared" si="32"/>
        <v>4.7699999999999996</v>
      </c>
      <c r="I212" s="366">
        <f t="shared" si="33"/>
        <v>13532.49</v>
      </c>
    </row>
    <row r="213" spans="1:9" ht="31.2" x14ac:dyDescent="0.3">
      <c r="A213" s="364" t="s">
        <v>725</v>
      </c>
      <c r="B213" s="364" t="s">
        <v>791</v>
      </c>
      <c r="C213" s="364" t="s">
        <v>12</v>
      </c>
      <c r="D213" s="364" t="s">
        <v>792</v>
      </c>
      <c r="E213" s="365" t="s">
        <v>14</v>
      </c>
      <c r="F213" s="366">
        <f>'Lógica Ofiologia'!C27</f>
        <v>55</v>
      </c>
      <c r="G213" s="366">
        <v>9.6199999999999992</v>
      </c>
      <c r="H213" s="366">
        <f t="shared" si="32"/>
        <v>12.34</v>
      </c>
      <c r="I213" s="366">
        <f t="shared" si="33"/>
        <v>678.7</v>
      </c>
    </row>
    <row r="214" spans="1:9" x14ac:dyDescent="0.3">
      <c r="A214" s="364" t="s">
        <v>728</v>
      </c>
      <c r="B214" s="364" t="s">
        <v>793</v>
      </c>
      <c r="C214" s="364" t="s">
        <v>12</v>
      </c>
      <c r="D214" s="364" t="s">
        <v>794</v>
      </c>
      <c r="E214" s="365" t="s">
        <v>58</v>
      </c>
      <c r="F214" s="366">
        <f>'Lógica Ofiologia'!C29</f>
        <v>3</v>
      </c>
      <c r="G214" s="366">
        <v>504.74</v>
      </c>
      <c r="H214" s="366">
        <f t="shared" si="32"/>
        <v>647.83000000000004</v>
      </c>
      <c r="I214" s="366">
        <f t="shared" si="33"/>
        <v>1943.49</v>
      </c>
    </row>
    <row r="215" spans="1:9" x14ac:dyDescent="0.3">
      <c r="A215" s="364" t="s">
        <v>731</v>
      </c>
      <c r="B215" s="364" t="s">
        <v>795</v>
      </c>
      <c r="C215" s="364" t="s">
        <v>12</v>
      </c>
      <c r="D215" s="364" t="s">
        <v>796</v>
      </c>
      <c r="E215" s="365" t="s">
        <v>58</v>
      </c>
      <c r="F215" s="366">
        <f>'Lógica Ofiologia'!C31</f>
        <v>2</v>
      </c>
      <c r="G215" s="366">
        <v>86.75</v>
      </c>
      <c r="H215" s="366">
        <f t="shared" si="32"/>
        <v>111.34</v>
      </c>
      <c r="I215" s="366">
        <f t="shared" si="33"/>
        <v>222.68</v>
      </c>
    </row>
    <row r="216" spans="1:9" ht="46.8" x14ac:dyDescent="0.3">
      <c r="A216" s="364" t="s">
        <v>734</v>
      </c>
      <c r="B216" s="364" t="s">
        <v>797</v>
      </c>
      <c r="C216" s="364" t="s">
        <v>12</v>
      </c>
      <c r="D216" s="364" t="s">
        <v>798</v>
      </c>
      <c r="E216" s="365" t="s">
        <v>308</v>
      </c>
      <c r="F216" s="366">
        <f>'Lógica Ofiologia'!C32</f>
        <v>8</v>
      </c>
      <c r="G216" s="366">
        <v>22.34</v>
      </c>
      <c r="H216" s="366">
        <f t="shared" si="32"/>
        <v>28.67</v>
      </c>
      <c r="I216" s="366">
        <f t="shared" si="33"/>
        <v>229.36</v>
      </c>
    </row>
    <row r="217" spans="1:9" x14ac:dyDescent="0.3">
      <c r="A217" s="364" t="s">
        <v>737</v>
      </c>
      <c r="B217" s="364" t="s">
        <v>799</v>
      </c>
      <c r="C217" s="364" t="s">
        <v>12</v>
      </c>
      <c r="D217" s="364" t="s">
        <v>800</v>
      </c>
      <c r="E217" s="365" t="s">
        <v>58</v>
      </c>
      <c r="F217" s="366">
        <f>'Lógica Ofiologia'!C33</f>
        <v>6</v>
      </c>
      <c r="G217" s="366">
        <v>3022.36</v>
      </c>
      <c r="H217" s="366">
        <f t="shared" si="32"/>
        <v>3879.19</v>
      </c>
      <c r="I217" s="366">
        <f t="shared" si="33"/>
        <v>23275.14</v>
      </c>
    </row>
    <row r="218" spans="1:9" x14ac:dyDescent="0.3">
      <c r="A218" s="364" t="s">
        <v>740</v>
      </c>
      <c r="B218" s="364" t="s">
        <v>801</v>
      </c>
      <c r="C218" s="364" t="s">
        <v>12</v>
      </c>
      <c r="D218" s="364" t="s">
        <v>802</v>
      </c>
      <c r="E218" s="365" t="s">
        <v>58</v>
      </c>
      <c r="F218" s="366">
        <f>'Lógica Ofiologia'!C34</f>
        <v>7</v>
      </c>
      <c r="G218" s="366">
        <v>1714.51</v>
      </c>
      <c r="H218" s="366">
        <f t="shared" si="32"/>
        <v>2200.5700000000002</v>
      </c>
      <c r="I218" s="366">
        <f t="shared" si="33"/>
        <v>15403.99</v>
      </c>
    </row>
    <row r="219" spans="1:9" ht="31.2" x14ac:dyDescent="0.3">
      <c r="A219" s="364" t="s">
        <v>743</v>
      </c>
      <c r="B219" s="364" t="s">
        <v>803</v>
      </c>
      <c r="C219" s="364" t="s">
        <v>12</v>
      </c>
      <c r="D219" s="364" t="s">
        <v>804</v>
      </c>
      <c r="E219" s="365" t="s">
        <v>186</v>
      </c>
      <c r="F219" s="366">
        <f>'Lógica Ofiologia'!C35</f>
        <v>1</v>
      </c>
      <c r="G219" s="366">
        <v>474.56</v>
      </c>
      <c r="H219" s="366">
        <f t="shared" si="32"/>
        <v>609.09</v>
      </c>
      <c r="I219" s="366">
        <f t="shared" si="33"/>
        <v>609.09</v>
      </c>
    </row>
    <row r="220" spans="1:9" x14ac:dyDescent="0.3">
      <c r="A220" s="364" t="s">
        <v>746</v>
      </c>
      <c r="B220" s="364" t="s">
        <v>805</v>
      </c>
      <c r="C220" s="364" t="s">
        <v>12</v>
      </c>
      <c r="D220" s="364" t="s">
        <v>806</v>
      </c>
      <c r="E220" s="365" t="s">
        <v>58</v>
      </c>
      <c r="F220" s="366">
        <f>'Lógica Ofiologia'!C36</f>
        <v>150</v>
      </c>
      <c r="G220" s="366">
        <v>31.72</v>
      </c>
      <c r="H220" s="366">
        <f t="shared" si="32"/>
        <v>40.71</v>
      </c>
      <c r="I220" s="366">
        <f t="shared" si="33"/>
        <v>6106.5</v>
      </c>
    </row>
    <row r="221" spans="1:9" x14ac:dyDescent="0.3">
      <c r="A221" s="364" t="s">
        <v>747</v>
      </c>
      <c r="B221" s="364" t="s">
        <v>807</v>
      </c>
      <c r="C221" s="364" t="s">
        <v>12</v>
      </c>
      <c r="D221" s="364" t="s">
        <v>808</v>
      </c>
      <c r="E221" s="365" t="s">
        <v>58</v>
      </c>
      <c r="F221" s="366">
        <f>'Lógica Ofiologia'!C37</f>
        <v>150</v>
      </c>
      <c r="G221" s="366">
        <v>37.409999999999997</v>
      </c>
      <c r="H221" s="366">
        <f t="shared" si="32"/>
        <v>48.01</v>
      </c>
      <c r="I221" s="366">
        <f t="shared" si="33"/>
        <v>7201.5</v>
      </c>
    </row>
    <row r="222" spans="1:9" x14ac:dyDescent="0.3">
      <c r="A222" s="364" t="s">
        <v>752</v>
      </c>
      <c r="B222" s="364" t="s">
        <v>809</v>
      </c>
      <c r="C222" s="364" t="s">
        <v>12</v>
      </c>
      <c r="D222" s="364" t="s">
        <v>810</v>
      </c>
      <c r="E222" s="365" t="s">
        <v>58</v>
      </c>
      <c r="F222" s="366">
        <f>'Lógica Ofiologia'!C38</f>
        <v>501</v>
      </c>
      <c r="G222" s="366">
        <v>28.42</v>
      </c>
      <c r="H222" s="366">
        <f t="shared" si="32"/>
        <v>36.47</v>
      </c>
      <c r="I222" s="366">
        <f t="shared" si="33"/>
        <v>18271.47</v>
      </c>
    </row>
    <row r="223" spans="1:9" x14ac:dyDescent="0.3">
      <c r="A223" s="364" t="s">
        <v>895</v>
      </c>
      <c r="B223" s="364" t="s">
        <v>811</v>
      </c>
      <c r="C223" s="364" t="s">
        <v>12</v>
      </c>
      <c r="D223" s="364" t="s">
        <v>812</v>
      </c>
      <c r="E223" s="365" t="s">
        <v>58</v>
      </c>
      <c r="F223" s="366">
        <f>'Lógica Ofiologia'!C39</f>
        <v>1</v>
      </c>
      <c r="G223" s="366">
        <v>1225.75</v>
      </c>
      <c r="H223" s="366">
        <f t="shared" si="32"/>
        <v>1573.25</v>
      </c>
      <c r="I223" s="366">
        <f t="shared" si="33"/>
        <v>1573.25</v>
      </c>
    </row>
    <row r="224" spans="1:9" ht="31.2" x14ac:dyDescent="0.3">
      <c r="A224" s="364" t="s">
        <v>896</v>
      </c>
      <c r="B224" s="364" t="s">
        <v>813</v>
      </c>
      <c r="C224" s="364" t="s">
        <v>12</v>
      </c>
      <c r="D224" s="364" t="s">
        <v>814</v>
      </c>
      <c r="E224" s="365" t="s">
        <v>33</v>
      </c>
      <c r="F224" s="366">
        <f>'Lógica Ofiologia'!C40</f>
        <v>501</v>
      </c>
      <c r="G224" s="366">
        <v>46</v>
      </c>
      <c r="H224" s="366">
        <f t="shared" si="32"/>
        <v>59.04</v>
      </c>
      <c r="I224" s="366">
        <f t="shared" si="33"/>
        <v>29579.040000000001</v>
      </c>
    </row>
    <row r="225" spans="1:10" x14ac:dyDescent="0.3">
      <c r="A225" s="364" t="s">
        <v>955</v>
      </c>
      <c r="B225" s="364" t="s">
        <v>815</v>
      </c>
      <c r="C225" s="364" t="s">
        <v>12</v>
      </c>
      <c r="D225" s="364" t="s">
        <v>816</v>
      </c>
      <c r="E225" s="365" t="s">
        <v>33</v>
      </c>
      <c r="F225" s="366">
        <f>'Lógica Ofiologia'!C41</f>
        <v>3</v>
      </c>
      <c r="G225" s="366">
        <v>40</v>
      </c>
      <c r="H225" s="366">
        <f t="shared" si="32"/>
        <v>51.34</v>
      </c>
      <c r="I225" s="366">
        <f t="shared" si="33"/>
        <v>154.02000000000001</v>
      </c>
    </row>
    <row r="226" spans="1:10" x14ac:dyDescent="0.3">
      <c r="A226" s="364" t="s">
        <v>956</v>
      </c>
      <c r="B226" s="364" t="s">
        <v>817</v>
      </c>
      <c r="C226" s="364" t="s">
        <v>12</v>
      </c>
      <c r="D226" s="364" t="s">
        <v>818</v>
      </c>
      <c r="E226" s="365" t="s">
        <v>58</v>
      </c>
      <c r="F226" s="366">
        <f>'Lógica Ofiologia'!C42</f>
        <v>1</v>
      </c>
      <c r="G226" s="366">
        <v>279.29000000000002</v>
      </c>
      <c r="H226" s="366">
        <f t="shared" si="32"/>
        <v>358.46</v>
      </c>
      <c r="I226" s="366">
        <f t="shared" si="33"/>
        <v>358.46</v>
      </c>
    </row>
    <row r="227" spans="1:10" s="363" customFormat="1" x14ac:dyDescent="0.3">
      <c r="A227" s="370">
        <v>22</v>
      </c>
      <c r="B227" s="360"/>
      <c r="C227" s="360"/>
      <c r="D227" s="360" t="s">
        <v>819</v>
      </c>
      <c r="E227" s="361"/>
      <c r="F227" s="362"/>
      <c r="G227" s="362"/>
      <c r="H227" s="362"/>
      <c r="I227" s="362">
        <f>SUM(I228:I234)</f>
        <v>10072.869999999999</v>
      </c>
      <c r="J227" s="350"/>
    </row>
    <row r="228" spans="1:10" ht="31.2" x14ac:dyDescent="0.3">
      <c r="A228" s="364" t="s">
        <v>957</v>
      </c>
      <c r="B228" s="364" t="s">
        <v>821</v>
      </c>
      <c r="C228" s="364" t="s">
        <v>43</v>
      </c>
      <c r="D228" s="364" t="s">
        <v>822</v>
      </c>
      <c r="E228" s="365" t="s">
        <v>58</v>
      </c>
      <c r="F228" s="366">
        <f>'Incendio Ampliação'!F8</f>
        <v>7</v>
      </c>
      <c r="G228" s="366">
        <v>166.67</v>
      </c>
      <c r="H228" s="366">
        <f t="shared" ref="H228:H234" si="34">TRUNC(G228+G228*$F$2,2)</f>
        <v>213.92</v>
      </c>
      <c r="I228" s="366">
        <f t="shared" ref="I228:I234" si="35">TRUNC(H228*F228,2)</f>
        <v>1497.44</v>
      </c>
    </row>
    <row r="229" spans="1:10" ht="46.8" x14ac:dyDescent="0.3">
      <c r="A229" s="364" t="s">
        <v>958</v>
      </c>
      <c r="B229" s="364" t="s">
        <v>824</v>
      </c>
      <c r="C229" s="364" t="s">
        <v>43</v>
      </c>
      <c r="D229" s="364" t="s">
        <v>825</v>
      </c>
      <c r="E229" s="365" t="s">
        <v>58</v>
      </c>
      <c r="F229" s="366">
        <f>'Incendio Ampliação'!F9</f>
        <v>7</v>
      </c>
      <c r="G229" s="366">
        <v>147.81</v>
      </c>
      <c r="H229" s="366">
        <f t="shared" si="34"/>
        <v>189.71</v>
      </c>
      <c r="I229" s="366">
        <f t="shared" si="35"/>
        <v>1327.97</v>
      </c>
    </row>
    <row r="230" spans="1:10" x14ac:dyDescent="0.3">
      <c r="A230" s="364" t="s">
        <v>959</v>
      </c>
      <c r="B230" s="364" t="s">
        <v>827</v>
      </c>
      <c r="C230" s="364" t="s">
        <v>43</v>
      </c>
      <c r="D230" s="364" t="s">
        <v>828</v>
      </c>
      <c r="E230" s="365" t="s">
        <v>58</v>
      </c>
      <c r="F230" s="366">
        <f>'Incendio Ampliação'!F10</f>
        <v>1</v>
      </c>
      <c r="G230" s="366">
        <v>462.55</v>
      </c>
      <c r="H230" s="366">
        <f t="shared" si="34"/>
        <v>593.67999999999995</v>
      </c>
      <c r="I230" s="366">
        <f t="shared" si="35"/>
        <v>593.67999999999995</v>
      </c>
    </row>
    <row r="231" spans="1:10" ht="31.2" x14ac:dyDescent="0.3">
      <c r="A231" s="364" t="s">
        <v>960</v>
      </c>
      <c r="B231" s="364" t="s">
        <v>830</v>
      </c>
      <c r="C231" s="364" t="s">
        <v>12</v>
      </c>
      <c r="D231" s="364" t="s">
        <v>831</v>
      </c>
      <c r="E231" s="365" t="s">
        <v>58</v>
      </c>
      <c r="F231" s="366">
        <f>'Incendio Ampliação'!F11</f>
        <v>15</v>
      </c>
      <c r="G231" s="366">
        <v>17.32</v>
      </c>
      <c r="H231" s="366">
        <f t="shared" si="34"/>
        <v>22.23</v>
      </c>
      <c r="I231" s="366">
        <f t="shared" si="35"/>
        <v>333.45</v>
      </c>
    </row>
    <row r="232" spans="1:10" x14ac:dyDescent="0.3">
      <c r="A232" s="364" t="s">
        <v>961</v>
      </c>
      <c r="B232" s="364" t="s">
        <v>833</v>
      </c>
      <c r="C232" s="364" t="s">
        <v>43</v>
      </c>
      <c r="D232" s="364" t="s">
        <v>834</v>
      </c>
      <c r="E232" s="365" t="s">
        <v>30</v>
      </c>
      <c r="F232" s="366">
        <f>'Incendio Ampliação'!F12</f>
        <v>8</v>
      </c>
      <c r="G232" s="366">
        <v>40.049999999999997</v>
      </c>
      <c r="H232" s="366">
        <f t="shared" si="34"/>
        <v>51.4</v>
      </c>
      <c r="I232" s="366">
        <f t="shared" si="35"/>
        <v>411.2</v>
      </c>
    </row>
    <row r="233" spans="1:10" ht="46.8" x14ac:dyDescent="0.3">
      <c r="A233" s="364" t="s">
        <v>962</v>
      </c>
      <c r="B233" s="364" t="s">
        <v>836</v>
      </c>
      <c r="C233" s="364" t="s">
        <v>12</v>
      </c>
      <c r="D233" s="364" t="s">
        <v>837</v>
      </c>
      <c r="E233" s="365" t="s">
        <v>58</v>
      </c>
      <c r="F233" s="366">
        <f>'Incendio Ampliação'!F14</f>
        <v>14</v>
      </c>
      <c r="G233" s="366">
        <v>24.72</v>
      </c>
      <c r="H233" s="366">
        <f t="shared" si="34"/>
        <v>31.72</v>
      </c>
      <c r="I233" s="366">
        <f t="shared" si="35"/>
        <v>444.08</v>
      </c>
    </row>
    <row r="234" spans="1:10" ht="31.2" x14ac:dyDescent="0.3">
      <c r="A234" s="364" t="s">
        <v>963</v>
      </c>
      <c r="B234" s="364" t="s">
        <v>838</v>
      </c>
      <c r="C234" s="364" t="s">
        <v>12</v>
      </c>
      <c r="D234" s="364" t="s">
        <v>839</v>
      </c>
      <c r="E234" s="365" t="s">
        <v>58</v>
      </c>
      <c r="F234" s="366">
        <f>'Incendio Ampliação'!F16</f>
        <v>29</v>
      </c>
      <c r="G234" s="366">
        <v>146.83000000000001</v>
      </c>
      <c r="H234" s="366">
        <f t="shared" si="34"/>
        <v>188.45</v>
      </c>
      <c r="I234" s="366">
        <f t="shared" si="35"/>
        <v>5465.05</v>
      </c>
    </row>
    <row r="235" spans="1:10" s="363" customFormat="1" x14ac:dyDescent="0.3">
      <c r="A235" s="370">
        <v>23</v>
      </c>
      <c r="B235" s="360"/>
      <c r="C235" s="360"/>
      <c r="D235" s="360" t="s">
        <v>840</v>
      </c>
      <c r="E235" s="361"/>
      <c r="F235" s="362"/>
      <c r="G235" s="362"/>
      <c r="H235" s="362"/>
      <c r="I235" s="362">
        <f>SUM(I236:I241)</f>
        <v>19614.849999999999</v>
      </c>
      <c r="J235" s="358"/>
    </row>
    <row r="236" spans="1:10" ht="31.2" x14ac:dyDescent="0.3">
      <c r="A236" s="364" t="s">
        <v>820</v>
      </c>
      <c r="B236" s="364" t="s">
        <v>323</v>
      </c>
      <c r="C236" s="364" t="s">
        <v>43</v>
      </c>
      <c r="D236" s="364" t="s">
        <v>244</v>
      </c>
      <c r="E236" s="365" t="s">
        <v>14</v>
      </c>
      <c r="F236" s="366">
        <f>'Arquitetonico Ampliar'!J249</f>
        <v>10.4</v>
      </c>
      <c r="G236" s="366">
        <v>191.77</v>
      </c>
      <c r="H236" s="366">
        <f t="shared" ref="H236:H241" si="36">TRUNC(G236+G236*$F$2,2)</f>
        <v>246.13</v>
      </c>
      <c r="I236" s="366">
        <f t="shared" ref="I236:I241" si="37">TRUNC(H236*F236,2)</f>
        <v>2559.75</v>
      </c>
    </row>
    <row r="237" spans="1:10" ht="31.2" x14ac:dyDescent="0.3">
      <c r="A237" s="364" t="s">
        <v>823</v>
      </c>
      <c r="B237" s="364" t="s">
        <v>334</v>
      </c>
      <c r="C237" s="364" t="s">
        <v>12</v>
      </c>
      <c r="D237" s="364" t="s">
        <v>335</v>
      </c>
      <c r="E237" s="365" t="s">
        <v>58</v>
      </c>
      <c r="F237" s="366">
        <f>'Arquitetonico Ampliar'!J251</f>
        <v>4</v>
      </c>
      <c r="G237" s="366">
        <v>19.899999999999999</v>
      </c>
      <c r="H237" s="366">
        <f t="shared" si="36"/>
        <v>25.54</v>
      </c>
      <c r="I237" s="366">
        <f t="shared" si="37"/>
        <v>102.16</v>
      </c>
    </row>
    <row r="238" spans="1:10" ht="31.2" x14ac:dyDescent="0.3">
      <c r="A238" s="364" t="s">
        <v>826</v>
      </c>
      <c r="B238" s="364" t="s">
        <v>330</v>
      </c>
      <c r="C238" s="364" t="s">
        <v>12</v>
      </c>
      <c r="D238" s="364" t="s">
        <v>331</v>
      </c>
      <c r="E238" s="365" t="s">
        <v>58</v>
      </c>
      <c r="F238" s="366">
        <f>'Arquitetonico Ampliar'!J253</f>
        <v>8</v>
      </c>
      <c r="G238" s="366">
        <v>140</v>
      </c>
      <c r="H238" s="366">
        <f t="shared" si="36"/>
        <v>179.69</v>
      </c>
      <c r="I238" s="366">
        <f t="shared" si="37"/>
        <v>1437.52</v>
      </c>
    </row>
    <row r="239" spans="1:10" ht="46.8" x14ac:dyDescent="0.3">
      <c r="A239" s="364" t="s">
        <v>829</v>
      </c>
      <c r="B239" s="364" t="s">
        <v>845</v>
      </c>
      <c r="C239" s="364" t="s">
        <v>12</v>
      </c>
      <c r="D239" s="364" t="s">
        <v>846</v>
      </c>
      <c r="E239" s="365" t="s">
        <v>58</v>
      </c>
      <c r="F239" s="366">
        <f>'Arquitetonico Ampliar'!J255</f>
        <v>8</v>
      </c>
      <c r="G239" s="366">
        <v>52.95</v>
      </c>
      <c r="H239" s="366">
        <f t="shared" si="36"/>
        <v>67.959999999999994</v>
      </c>
      <c r="I239" s="366">
        <f t="shared" si="37"/>
        <v>543.67999999999995</v>
      </c>
    </row>
    <row r="240" spans="1:10" ht="31.2" x14ac:dyDescent="0.3">
      <c r="A240" s="364" t="s">
        <v>832</v>
      </c>
      <c r="B240" s="364" t="s">
        <v>324</v>
      </c>
      <c r="C240" s="364" t="s">
        <v>12</v>
      </c>
      <c r="D240" s="364" t="s">
        <v>325</v>
      </c>
      <c r="E240" s="365" t="s">
        <v>58</v>
      </c>
      <c r="F240" s="366">
        <f>'Arquitetonico Ampliar'!J257</f>
        <v>16</v>
      </c>
      <c r="G240" s="366">
        <v>238.6</v>
      </c>
      <c r="H240" s="366">
        <f t="shared" si="36"/>
        <v>306.24</v>
      </c>
      <c r="I240" s="366">
        <f t="shared" si="37"/>
        <v>4899.84</v>
      </c>
    </row>
    <row r="241" spans="1:10" ht="31.2" x14ac:dyDescent="0.3">
      <c r="A241" s="364" t="s">
        <v>835</v>
      </c>
      <c r="B241" s="364" t="s">
        <v>326</v>
      </c>
      <c r="C241" s="364" t="s">
        <v>12</v>
      </c>
      <c r="D241" s="364" t="s">
        <v>327</v>
      </c>
      <c r="E241" s="365" t="s">
        <v>30</v>
      </c>
      <c r="F241" s="366">
        <f>'Arquitetonico Ampliar'!J260</f>
        <v>45</v>
      </c>
      <c r="G241" s="366">
        <v>174.39</v>
      </c>
      <c r="H241" s="366">
        <f t="shared" si="36"/>
        <v>223.82</v>
      </c>
      <c r="I241" s="366">
        <f t="shared" si="37"/>
        <v>10071.9</v>
      </c>
    </row>
    <row r="242" spans="1:10" s="363" customFormat="1" x14ac:dyDescent="0.3">
      <c r="A242" s="370">
        <v>24</v>
      </c>
      <c r="B242" s="360"/>
      <c r="C242" s="360"/>
      <c r="D242" s="360" t="s">
        <v>848</v>
      </c>
      <c r="E242" s="361"/>
      <c r="F242" s="362"/>
      <c r="G242" s="362"/>
      <c r="H242" s="362"/>
      <c r="I242" s="362">
        <f>SUM(I243:I247)</f>
        <v>9575.07</v>
      </c>
      <c r="J242" s="350"/>
    </row>
    <row r="243" spans="1:10" x14ac:dyDescent="0.3">
      <c r="A243" s="364" t="s">
        <v>841</v>
      </c>
      <c r="B243" s="364" t="s">
        <v>850</v>
      </c>
      <c r="C243" s="364" t="s">
        <v>12</v>
      </c>
      <c r="D243" s="364" t="s">
        <v>851</v>
      </c>
      <c r="E243" s="365" t="s">
        <v>30</v>
      </c>
      <c r="F243" s="366">
        <f>'Arquitetonico Ampliar'!J265</f>
        <v>4.08</v>
      </c>
      <c r="G243" s="366">
        <v>416.63</v>
      </c>
      <c r="H243" s="366">
        <f t="shared" ref="H243:H247" si="38">TRUNC(G243+G243*$F$2,2)</f>
        <v>534.74</v>
      </c>
      <c r="I243" s="366">
        <f t="shared" ref="I243:I247" si="39">TRUNC(H243*F243,2)</f>
        <v>2181.73</v>
      </c>
    </row>
    <row r="244" spans="1:10" ht="46.8" x14ac:dyDescent="0.3">
      <c r="A244" s="364" t="s">
        <v>842</v>
      </c>
      <c r="B244" s="364" t="s">
        <v>64</v>
      </c>
      <c r="C244" s="364" t="s">
        <v>43</v>
      </c>
      <c r="D244" s="364" t="s">
        <v>26</v>
      </c>
      <c r="E244" s="365" t="s">
        <v>58</v>
      </c>
      <c r="F244" s="366">
        <f>'Arquitetonico Ampliar'!J267</f>
        <v>3</v>
      </c>
      <c r="G244" s="366">
        <v>88.43</v>
      </c>
      <c r="H244" s="366">
        <f t="shared" si="38"/>
        <v>113.49</v>
      </c>
      <c r="I244" s="366">
        <f t="shared" si="39"/>
        <v>340.47</v>
      </c>
    </row>
    <row r="245" spans="1:10" ht="31.2" x14ac:dyDescent="0.3">
      <c r="A245" s="364" t="s">
        <v>843</v>
      </c>
      <c r="B245" s="364" t="s">
        <v>852</v>
      </c>
      <c r="C245" s="364" t="s">
        <v>12</v>
      </c>
      <c r="D245" s="364" t="s">
        <v>1345</v>
      </c>
      <c r="E245" s="365" t="s">
        <v>58</v>
      </c>
      <c r="F245" s="366">
        <f>'Arquitetonico Ampliar'!J269</f>
        <v>1</v>
      </c>
      <c r="G245" s="366">
        <v>3800</v>
      </c>
      <c r="H245" s="366">
        <f t="shared" si="38"/>
        <v>4877.3</v>
      </c>
      <c r="I245" s="366">
        <f t="shared" si="39"/>
        <v>4877.3</v>
      </c>
    </row>
    <row r="246" spans="1:10" ht="31.2" x14ac:dyDescent="0.3">
      <c r="A246" s="364" t="s">
        <v>844</v>
      </c>
      <c r="B246" s="364" t="s">
        <v>854</v>
      </c>
      <c r="C246" s="364" t="s">
        <v>43</v>
      </c>
      <c r="D246" s="364" t="s">
        <v>855</v>
      </c>
      <c r="E246" s="365" t="s">
        <v>30</v>
      </c>
      <c r="F246" s="366">
        <f>'Arquitetonico Ampliar'!J272</f>
        <v>1.92</v>
      </c>
      <c r="G246" s="366">
        <v>348.01</v>
      </c>
      <c r="H246" s="366">
        <f t="shared" si="38"/>
        <v>446.67</v>
      </c>
      <c r="I246" s="366">
        <f t="shared" si="39"/>
        <v>857.6</v>
      </c>
    </row>
    <row r="247" spans="1:10" ht="31.2" x14ac:dyDescent="0.3">
      <c r="A247" s="364" t="s">
        <v>847</v>
      </c>
      <c r="B247" s="364" t="s">
        <v>83</v>
      </c>
      <c r="C247" s="364" t="s">
        <v>43</v>
      </c>
      <c r="D247" s="364" t="s">
        <v>13</v>
      </c>
      <c r="E247" s="365" t="s">
        <v>30</v>
      </c>
      <c r="F247" s="366">
        <f>'Arquitetonico Ampliar'!J275</f>
        <v>2.4500000000000002</v>
      </c>
      <c r="G247" s="366">
        <v>419.13</v>
      </c>
      <c r="H247" s="366">
        <f t="shared" si="38"/>
        <v>537.95000000000005</v>
      </c>
      <c r="I247" s="366">
        <f t="shared" si="39"/>
        <v>1317.97</v>
      </c>
    </row>
    <row r="248" spans="1:10" s="363" customFormat="1" x14ac:dyDescent="0.3">
      <c r="A248" s="370">
        <v>25</v>
      </c>
      <c r="B248" s="360"/>
      <c r="C248" s="360"/>
      <c r="D248" s="360" t="s">
        <v>361</v>
      </c>
      <c r="E248" s="361"/>
      <c r="F248" s="362"/>
      <c r="G248" s="362"/>
      <c r="H248" s="362"/>
      <c r="I248" s="362">
        <f>SUM(I249:I251)</f>
        <v>2214.7799999999997</v>
      </c>
      <c r="J248" s="350"/>
    </row>
    <row r="249" spans="1:10" ht="31.2" x14ac:dyDescent="0.3">
      <c r="A249" s="364" t="s">
        <v>964</v>
      </c>
      <c r="B249" s="364" t="s">
        <v>363</v>
      </c>
      <c r="C249" s="364" t="s">
        <v>43</v>
      </c>
      <c r="D249" s="364" t="s">
        <v>364</v>
      </c>
      <c r="E249" s="365" t="s">
        <v>30</v>
      </c>
      <c r="F249" s="366">
        <f>'Arquitetonico Ampliar'!J283</f>
        <v>102.56</v>
      </c>
      <c r="G249" s="366">
        <v>5.62</v>
      </c>
      <c r="H249" s="366">
        <f t="shared" ref="H249:H251" si="40">TRUNC(G249+G249*$F$2,2)</f>
        <v>7.21</v>
      </c>
      <c r="I249" s="366">
        <f t="shared" ref="I249:I251" si="41">TRUNC(H249*F249,2)</f>
        <v>739.45</v>
      </c>
    </row>
    <row r="250" spans="1:10" ht="31.2" x14ac:dyDescent="0.3">
      <c r="A250" s="364" t="s">
        <v>965</v>
      </c>
      <c r="B250" s="364" t="s">
        <v>366</v>
      </c>
      <c r="C250" s="364" t="s">
        <v>43</v>
      </c>
      <c r="D250" s="364" t="s">
        <v>367</v>
      </c>
      <c r="E250" s="365" t="s">
        <v>30</v>
      </c>
      <c r="F250" s="366">
        <f>'Arquitetonico Ampliar'!J287</f>
        <v>37</v>
      </c>
      <c r="G250" s="366">
        <v>10.59</v>
      </c>
      <c r="H250" s="366">
        <f t="shared" si="40"/>
        <v>13.59</v>
      </c>
      <c r="I250" s="366">
        <f t="shared" si="41"/>
        <v>502.83</v>
      </c>
    </row>
    <row r="251" spans="1:10" x14ac:dyDescent="0.3">
      <c r="A251" s="364" t="s">
        <v>966</v>
      </c>
      <c r="B251" s="364" t="s">
        <v>369</v>
      </c>
      <c r="C251" s="364" t="s">
        <v>43</v>
      </c>
      <c r="D251" s="364" t="s">
        <v>370</v>
      </c>
      <c r="E251" s="365" t="s">
        <v>30</v>
      </c>
      <c r="F251" s="366">
        <f>'Arquitetonico Ampliar'!J289</f>
        <v>356.23</v>
      </c>
      <c r="G251" s="366">
        <v>2.13</v>
      </c>
      <c r="H251" s="366">
        <f t="shared" si="40"/>
        <v>2.73</v>
      </c>
      <c r="I251" s="366">
        <f t="shared" si="41"/>
        <v>972.5</v>
      </c>
    </row>
    <row r="252" spans="1:10" s="358" customFormat="1" x14ac:dyDescent="0.3">
      <c r="A252" s="580" t="s">
        <v>858</v>
      </c>
      <c r="B252" s="580"/>
      <c r="C252" s="580"/>
      <c r="D252" s="580"/>
      <c r="E252" s="580"/>
      <c r="F252" s="580"/>
      <c r="G252" s="580"/>
      <c r="H252" s="580"/>
      <c r="I252" s="371">
        <f>I8+I10+I12+I18+I28+I30+I34+I41+I53+I65+I69+I74+I79+I82+I90+I94+I98+I101+I107+I113+I120+I162+I193+I227+I235+I242+I248</f>
        <v>1097774.5400000003</v>
      </c>
      <c r="J252" s="372"/>
    </row>
    <row r="253" spans="1:10" s="358" customFormat="1" x14ac:dyDescent="0.3">
      <c r="A253" s="579" t="s">
        <v>1103</v>
      </c>
      <c r="B253" s="579"/>
      <c r="C253" s="579"/>
      <c r="D253" s="579"/>
      <c r="E253" s="579"/>
      <c r="F253" s="579"/>
      <c r="G253" s="579"/>
      <c r="H253" s="579"/>
      <c r="I253" s="579"/>
    </row>
    <row r="254" spans="1:10" s="363" customFormat="1" x14ac:dyDescent="0.3">
      <c r="A254" s="370">
        <v>26</v>
      </c>
      <c r="B254" s="360"/>
      <c r="C254" s="360"/>
      <c r="D254" s="360" t="s">
        <v>34</v>
      </c>
      <c r="E254" s="361"/>
      <c r="F254" s="362"/>
      <c r="G254" s="362"/>
      <c r="H254" s="362"/>
      <c r="I254" s="362">
        <f>SUM(I255:I256)</f>
        <v>778.09</v>
      </c>
      <c r="J254" s="358"/>
    </row>
    <row r="255" spans="1:10" ht="31.2" x14ac:dyDescent="0.3">
      <c r="A255" s="364" t="s">
        <v>967</v>
      </c>
      <c r="B255" s="364" t="s">
        <v>443</v>
      </c>
      <c r="C255" s="364" t="s">
        <v>43</v>
      </c>
      <c r="D255" s="364" t="s">
        <v>444</v>
      </c>
      <c r="E255" s="365" t="s">
        <v>30</v>
      </c>
      <c r="F255" s="366">
        <f>'Arquitetonico Reforma'!G5</f>
        <v>16.8</v>
      </c>
      <c r="G255" s="366">
        <v>5.94</v>
      </c>
      <c r="H255" s="366">
        <f t="shared" ref="H255:H256" si="42">TRUNC(G255+G255*$F$2,2)</f>
        <v>7.62</v>
      </c>
      <c r="I255" s="366">
        <f t="shared" ref="I255:I256" si="43">TRUNC(H255*F255,2)</f>
        <v>128.01</v>
      </c>
    </row>
    <row r="256" spans="1:10" ht="46.8" x14ac:dyDescent="0.3">
      <c r="A256" s="364" t="s">
        <v>968</v>
      </c>
      <c r="B256" s="364" t="s">
        <v>441</v>
      </c>
      <c r="C256" s="364" t="s">
        <v>43</v>
      </c>
      <c r="D256" s="364" t="s">
        <v>442</v>
      </c>
      <c r="E256" s="365" t="s">
        <v>31</v>
      </c>
      <c r="F256" s="366">
        <f>'Arquitetonico Reforma'!G7</f>
        <v>15.91</v>
      </c>
      <c r="G256" s="366">
        <v>31.84</v>
      </c>
      <c r="H256" s="366">
        <f t="shared" si="42"/>
        <v>40.86</v>
      </c>
      <c r="I256" s="366">
        <f t="shared" si="43"/>
        <v>650.08000000000004</v>
      </c>
    </row>
    <row r="257" spans="1:10" s="363" customFormat="1" x14ac:dyDescent="0.3">
      <c r="A257" s="370">
        <v>27</v>
      </c>
      <c r="B257" s="360"/>
      <c r="C257" s="360"/>
      <c r="D257" s="360" t="s">
        <v>75</v>
      </c>
      <c r="E257" s="361"/>
      <c r="F257" s="362"/>
      <c r="G257" s="362"/>
      <c r="H257" s="362"/>
      <c r="I257" s="362">
        <f>SUM(I258)</f>
        <v>2581</v>
      </c>
      <c r="J257" s="350"/>
    </row>
    <row r="258" spans="1:10" ht="31.2" x14ac:dyDescent="0.3">
      <c r="A258" s="364" t="s">
        <v>849</v>
      </c>
      <c r="B258" s="364" t="s">
        <v>50</v>
      </c>
      <c r="C258" s="364" t="s">
        <v>12</v>
      </c>
      <c r="D258" s="364" t="s">
        <v>55</v>
      </c>
      <c r="E258" s="365" t="s">
        <v>92</v>
      </c>
      <c r="F258" s="366">
        <f>'Arquitetonico Reforma'!G11</f>
        <v>100</v>
      </c>
      <c r="G258" s="366">
        <v>20.11</v>
      </c>
      <c r="H258" s="366">
        <f t="shared" ref="H258" si="44">TRUNC(G258+G258*$F$2,2)</f>
        <v>25.81</v>
      </c>
      <c r="I258" s="366">
        <f t="shared" ref="I258" si="45">TRUNC(H258*F258,2)</f>
        <v>2581</v>
      </c>
    </row>
    <row r="259" spans="1:10" s="363" customFormat="1" x14ac:dyDescent="0.3">
      <c r="A259" s="370">
        <v>28</v>
      </c>
      <c r="B259" s="360"/>
      <c r="C259" s="360"/>
      <c r="D259" s="360" t="s">
        <v>459</v>
      </c>
      <c r="E259" s="361"/>
      <c r="F259" s="362"/>
      <c r="G259" s="362"/>
      <c r="H259" s="362"/>
      <c r="I259" s="362">
        <f>SUM(I260:I261)</f>
        <v>645.46</v>
      </c>
      <c r="J259" s="350"/>
    </row>
    <row r="260" spans="1:10" ht="31.2" x14ac:dyDescent="0.3">
      <c r="A260" s="364" t="s">
        <v>856</v>
      </c>
      <c r="B260" s="364" t="s">
        <v>49</v>
      </c>
      <c r="C260" s="364" t="s">
        <v>43</v>
      </c>
      <c r="D260" s="364" t="s">
        <v>63</v>
      </c>
      <c r="E260" s="365" t="s">
        <v>31</v>
      </c>
      <c r="F260" s="366">
        <f>'Arquitetonico Reforma'!G16</f>
        <v>15.91</v>
      </c>
      <c r="G260" s="366">
        <v>17.12</v>
      </c>
      <c r="H260" s="366">
        <f t="shared" ref="H260:H261" si="46">TRUNC(G260+G260*$F$2,2)</f>
        <v>21.97</v>
      </c>
      <c r="I260" s="366">
        <f t="shared" ref="I260:I261" si="47">TRUNC(H260*F260,2)</f>
        <v>349.54</v>
      </c>
    </row>
    <row r="261" spans="1:10" ht="46.8" x14ac:dyDescent="0.3">
      <c r="A261" s="364" t="s">
        <v>857</v>
      </c>
      <c r="B261" s="364" t="s">
        <v>44</v>
      </c>
      <c r="C261" s="364" t="s">
        <v>43</v>
      </c>
      <c r="D261" s="364" t="s">
        <v>32</v>
      </c>
      <c r="E261" s="365" t="s">
        <v>94</v>
      </c>
      <c r="F261" s="366">
        <f>'Arquitetonico Reforma'!G18</f>
        <v>159.1</v>
      </c>
      <c r="G261" s="366">
        <v>1.45</v>
      </c>
      <c r="H261" s="366">
        <f t="shared" si="46"/>
        <v>1.86</v>
      </c>
      <c r="I261" s="366">
        <f t="shared" si="47"/>
        <v>295.92</v>
      </c>
    </row>
    <row r="262" spans="1:10" s="363" customFormat="1" x14ac:dyDescent="0.3">
      <c r="A262" s="370">
        <v>29</v>
      </c>
      <c r="B262" s="360"/>
      <c r="C262" s="360"/>
      <c r="D262" s="360" t="s">
        <v>544</v>
      </c>
      <c r="E262" s="361"/>
      <c r="F262" s="362"/>
      <c r="G262" s="362"/>
      <c r="H262" s="362"/>
      <c r="I262" s="362">
        <f>SUM(I263:I266)</f>
        <v>6354.0699999999988</v>
      </c>
      <c r="J262" s="350"/>
    </row>
    <row r="263" spans="1:10" ht="78" x14ac:dyDescent="0.3">
      <c r="A263" s="364" t="s">
        <v>969</v>
      </c>
      <c r="B263" s="364" t="s">
        <v>281</v>
      </c>
      <c r="C263" s="364" t="s">
        <v>43</v>
      </c>
      <c r="D263" s="364" t="s">
        <v>282</v>
      </c>
      <c r="E263" s="365" t="s">
        <v>30</v>
      </c>
      <c r="F263" s="366">
        <f>'Arquitetonico Reforma'!G24</f>
        <v>59.38</v>
      </c>
      <c r="G263" s="366">
        <v>59.73</v>
      </c>
      <c r="H263" s="366">
        <f t="shared" ref="H263:H266" si="48">TRUNC(G263+G263*$F$2,2)</f>
        <v>76.66</v>
      </c>
      <c r="I263" s="366">
        <f t="shared" ref="I263:I266" si="49">TRUNC(H263*F263,2)</f>
        <v>4552.07</v>
      </c>
    </row>
    <row r="264" spans="1:10" ht="31.2" x14ac:dyDescent="0.3">
      <c r="A264" s="364" t="s">
        <v>970</v>
      </c>
      <c r="B264" s="364" t="s">
        <v>545</v>
      </c>
      <c r="C264" s="364" t="s">
        <v>43</v>
      </c>
      <c r="D264" s="364" t="s">
        <v>546</v>
      </c>
      <c r="E264" s="365" t="s">
        <v>14</v>
      </c>
      <c r="F264" s="366">
        <f>'Arquitetonico Reforma'!G28</f>
        <v>28.8</v>
      </c>
      <c r="G264" s="366">
        <v>24.04</v>
      </c>
      <c r="H264" s="366">
        <f t="shared" si="48"/>
        <v>30.85</v>
      </c>
      <c r="I264" s="366">
        <f t="shared" si="49"/>
        <v>888.48</v>
      </c>
    </row>
    <row r="265" spans="1:10" ht="31.2" x14ac:dyDescent="0.3">
      <c r="A265" s="364" t="s">
        <v>971</v>
      </c>
      <c r="B265" s="364" t="s">
        <v>547</v>
      </c>
      <c r="C265" s="364" t="s">
        <v>43</v>
      </c>
      <c r="D265" s="364" t="s">
        <v>548</v>
      </c>
      <c r="E265" s="365" t="s">
        <v>14</v>
      </c>
      <c r="F265" s="366">
        <f>'Arquitetonico Reforma'!G32</f>
        <v>28.8</v>
      </c>
      <c r="G265" s="366">
        <v>21.87</v>
      </c>
      <c r="H265" s="366">
        <f t="shared" si="48"/>
        <v>28.07</v>
      </c>
      <c r="I265" s="366">
        <f t="shared" si="49"/>
        <v>808.41</v>
      </c>
    </row>
    <row r="266" spans="1:10" ht="31.2" x14ac:dyDescent="0.3">
      <c r="A266" s="364" t="s">
        <v>972</v>
      </c>
      <c r="B266" s="364" t="s">
        <v>549</v>
      </c>
      <c r="C266" s="364" t="s">
        <v>43</v>
      </c>
      <c r="D266" s="364" t="s">
        <v>550</v>
      </c>
      <c r="E266" s="365" t="s">
        <v>14</v>
      </c>
      <c r="F266" s="366">
        <f>'Arquitetonico Reforma'!G35</f>
        <v>5.6</v>
      </c>
      <c r="G266" s="366">
        <v>14.63</v>
      </c>
      <c r="H266" s="366">
        <f t="shared" si="48"/>
        <v>18.77</v>
      </c>
      <c r="I266" s="366">
        <f t="shared" si="49"/>
        <v>105.11</v>
      </c>
    </row>
    <row r="267" spans="1:10" s="363" customFormat="1" x14ac:dyDescent="0.3">
      <c r="A267" s="370">
        <v>30</v>
      </c>
      <c r="B267" s="360"/>
      <c r="C267" s="360"/>
      <c r="D267" s="360" t="s">
        <v>552</v>
      </c>
      <c r="E267" s="361"/>
      <c r="F267" s="362"/>
      <c r="G267" s="362"/>
      <c r="H267" s="362"/>
      <c r="I267" s="362">
        <f>SUM(I268:I270)</f>
        <v>65311.68</v>
      </c>
      <c r="J267" s="350"/>
    </row>
    <row r="268" spans="1:10" ht="46.8" x14ac:dyDescent="0.3">
      <c r="A268" s="364" t="s">
        <v>973</v>
      </c>
      <c r="B268" s="364" t="s">
        <v>337</v>
      </c>
      <c r="C268" s="364" t="s">
        <v>43</v>
      </c>
      <c r="D268" s="364" t="s">
        <v>338</v>
      </c>
      <c r="E268" s="365" t="s">
        <v>30</v>
      </c>
      <c r="F268" s="366">
        <f>'Arquitetonico Reforma'!G40</f>
        <v>1.44</v>
      </c>
      <c r="G268" s="366">
        <v>1117.5</v>
      </c>
      <c r="H268" s="366">
        <f t="shared" ref="H268:H270" si="50">TRUNC(G268+G268*$F$2,2)</f>
        <v>1434.31</v>
      </c>
      <c r="I268" s="366">
        <f t="shared" ref="I268:I270" si="51">TRUNC(H268*F268,2)</f>
        <v>2065.4</v>
      </c>
    </row>
    <row r="269" spans="1:10" ht="31.2" x14ac:dyDescent="0.3">
      <c r="A269" s="364" t="s">
        <v>974</v>
      </c>
      <c r="B269" s="364" t="s">
        <v>340</v>
      </c>
      <c r="C269" s="364" t="s">
        <v>43</v>
      </c>
      <c r="D269" s="364" t="s">
        <v>341</v>
      </c>
      <c r="E269" s="365" t="s">
        <v>30</v>
      </c>
      <c r="F269" s="366">
        <f>'Arquitetonico Reforma'!G44</f>
        <v>35</v>
      </c>
      <c r="G269" s="366">
        <v>821.47</v>
      </c>
      <c r="H269" s="366">
        <f t="shared" si="50"/>
        <v>1054.3499999999999</v>
      </c>
      <c r="I269" s="366">
        <f t="shared" si="51"/>
        <v>36902.25</v>
      </c>
    </row>
    <row r="270" spans="1:10" ht="46.8" x14ac:dyDescent="0.3">
      <c r="A270" s="364" t="s">
        <v>975</v>
      </c>
      <c r="B270" s="364" t="s">
        <v>342</v>
      </c>
      <c r="C270" s="364" t="s">
        <v>43</v>
      </c>
      <c r="D270" s="364" t="s">
        <v>343</v>
      </c>
      <c r="E270" s="365" t="s">
        <v>30</v>
      </c>
      <c r="F270" s="366">
        <f>'Arquitetonico Reforma'!G50</f>
        <v>18.240000000000002</v>
      </c>
      <c r="G270" s="366">
        <v>1125.29</v>
      </c>
      <c r="H270" s="366">
        <f t="shared" si="50"/>
        <v>1444.3</v>
      </c>
      <c r="I270" s="366">
        <f t="shared" si="51"/>
        <v>26344.03</v>
      </c>
    </row>
    <row r="271" spans="1:10" s="363" customFormat="1" x14ac:dyDescent="0.3">
      <c r="A271" s="370">
        <v>31</v>
      </c>
      <c r="B271" s="360"/>
      <c r="C271" s="360"/>
      <c r="D271" s="360" t="s">
        <v>237</v>
      </c>
      <c r="E271" s="361"/>
      <c r="F271" s="362"/>
      <c r="G271" s="362"/>
      <c r="H271" s="362"/>
      <c r="I271" s="362">
        <f>SUM(I272:I274)</f>
        <v>10392.000000000002</v>
      </c>
      <c r="J271" s="350"/>
    </row>
    <row r="272" spans="1:10" ht="31.2" x14ac:dyDescent="0.3">
      <c r="A272" s="364" t="s">
        <v>976</v>
      </c>
      <c r="B272" s="364" t="s">
        <v>859</v>
      </c>
      <c r="C272" s="364" t="s">
        <v>12</v>
      </c>
      <c r="D272" s="364" t="s">
        <v>860</v>
      </c>
      <c r="E272" s="365" t="s">
        <v>30</v>
      </c>
      <c r="F272" s="366">
        <f>'Arquitetonico Reforma'!G55</f>
        <v>153</v>
      </c>
      <c r="G272" s="366">
        <v>42.69</v>
      </c>
      <c r="H272" s="366">
        <f t="shared" ref="H272:H274" si="52">TRUNC(G272+G272*$F$2,2)</f>
        <v>54.79</v>
      </c>
      <c r="I272" s="366">
        <f t="shared" ref="I272:I274" si="53">TRUNC(H272*F272,2)</f>
        <v>8382.8700000000008</v>
      </c>
    </row>
    <row r="273" spans="1:10" ht="46.8" x14ac:dyDescent="0.3">
      <c r="A273" s="364" t="s">
        <v>977</v>
      </c>
      <c r="B273" s="364" t="s">
        <v>861</v>
      </c>
      <c r="C273" s="364" t="s">
        <v>43</v>
      </c>
      <c r="D273" s="364" t="s">
        <v>862</v>
      </c>
      <c r="E273" s="365" t="s">
        <v>30</v>
      </c>
      <c r="F273" s="366">
        <f>'Arquitetonico Reforma'!G58</f>
        <v>32.75</v>
      </c>
      <c r="G273" s="366">
        <v>44.04</v>
      </c>
      <c r="H273" s="366">
        <f t="shared" si="52"/>
        <v>56.52</v>
      </c>
      <c r="I273" s="366">
        <f t="shared" si="53"/>
        <v>1851.03</v>
      </c>
    </row>
    <row r="274" spans="1:10" ht="62.4" x14ac:dyDescent="0.3">
      <c r="A274" s="364" t="s">
        <v>978</v>
      </c>
      <c r="B274" s="364" t="s">
        <v>863</v>
      </c>
      <c r="C274" s="364" t="s">
        <v>43</v>
      </c>
      <c r="D274" s="364" t="s">
        <v>864</v>
      </c>
      <c r="E274" s="365" t="s">
        <v>14</v>
      </c>
      <c r="F274" s="366">
        <f>'Arquitetonico Reforma'!G61</f>
        <v>5</v>
      </c>
      <c r="G274" s="366">
        <v>24.64</v>
      </c>
      <c r="H274" s="366">
        <f t="shared" si="52"/>
        <v>31.62</v>
      </c>
      <c r="I274" s="366">
        <f t="shared" si="53"/>
        <v>158.1</v>
      </c>
    </row>
    <row r="275" spans="1:10" s="363" customFormat="1" x14ac:dyDescent="0.3">
      <c r="A275" s="370">
        <v>32</v>
      </c>
      <c r="B275" s="360"/>
      <c r="C275" s="360"/>
      <c r="D275" s="360" t="s">
        <v>284</v>
      </c>
      <c r="E275" s="361"/>
      <c r="F275" s="362"/>
      <c r="G275" s="362"/>
      <c r="H275" s="362"/>
      <c r="I275" s="362">
        <f>SUM(I276)</f>
        <v>2191.7800000000002</v>
      </c>
      <c r="J275" s="350"/>
    </row>
    <row r="276" spans="1:10" ht="31.2" x14ac:dyDescent="0.3">
      <c r="A276" s="364" t="s">
        <v>979</v>
      </c>
      <c r="B276" s="364" t="s">
        <v>564</v>
      </c>
      <c r="C276" s="364" t="s">
        <v>43</v>
      </c>
      <c r="D276" s="364" t="s">
        <v>565</v>
      </c>
      <c r="E276" s="365" t="s">
        <v>30</v>
      </c>
      <c r="F276" s="366">
        <f>'Arquitetonico Reforma'!G67+'Arquitetonico Reforma'!G70</f>
        <v>164.92000000000002</v>
      </c>
      <c r="G276" s="366">
        <v>10.36</v>
      </c>
      <c r="H276" s="366">
        <f t="shared" ref="H276" si="54">TRUNC(G276+G276*$F$2,2)</f>
        <v>13.29</v>
      </c>
      <c r="I276" s="366">
        <f t="shared" ref="I276" si="55">TRUNC(H276*F276,2)</f>
        <v>2191.7800000000002</v>
      </c>
    </row>
    <row r="277" spans="1:10" s="363" customFormat="1" x14ac:dyDescent="0.3">
      <c r="A277" s="370">
        <v>33</v>
      </c>
      <c r="B277" s="360"/>
      <c r="C277" s="360"/>
      <c r="D277" s="360" t="s">
        <v>67</v>
      </c>
      <c r="E277" s="361"/>
      <c r="F277" s="362"/>
      <c r="G277" s="362"/>
      <c r="H277" s="362"/>
      <c r="I277" s="362">
        <f>SUM(I278:I280)</f>
        <v>36842.299999999996</v>
      </c>
      <c r="J277" s="350"/>
    </row>
    <row r="278" spans="1:10" ht="93.6" x14ac:dyDescent="0.3">
      <c r="A278" s="364" t="s">
        <v>980</v>
      </c>
      <c r="B278" s="364" t="s">
        <v>65</v>
      </c>
      <c r="C278" s="364" t="s">
        <v>43</v>
      </c>
      <c r="D278" s="364" t="s">
        <v>1</v>
      </c>
      <c r="E278" s="365" t="s">
        <v>30</v>
      </c>
      <c r="F278" s="366">
        <f>'Arquitetonico Reforma'!G81</f>
        <v>951.58999999999992</v>
      </c>
      <c r="G278" s="366">
        <v>23.4</v>
      </c>
      <c r="H278" s="366">
        <f t="shared" ref="H278:H280" si="56">TRUNC(G278+G278*$F$2,2)</f>
        <v>30.03</v>
      </c>
      <c r="I278" s="366">
        <f t="shared" ref="I278:I280" si="57">TRUNC(H278*F278,2)</f>
        <v>28576.240000000002</v>
      </c>
    </row>
    <row r="279" spans="1:10" ht="62.4" x14ac:dyDescent="0.3">
      <c r="A279" s="364" t="s">
        <v>981</v>
      </c>
      <c r="B279" s="364" t="s">
        <v>569</v>
      </c>
      <c r="C279" s="364" t="s">
        <v>43</v>
      </c>
      <c r="D279" s="364" t="s">
        <v>570</v>
      </c>
      <c r="E279" s="365" t="s">
        <v>30</v>
      </c>
      <c r="F279" s="366">
        <f>'Arquitetonico Reforma'!G90</f>
        <v>951.58999999999992</v>
      </c>
      <c r="G279" s="366">
        <v>4.4400000000000004</v>
      </c>
      <c r="H279" s="366">
        <f t="shared" si="56"/>
        <v>5.69</v>
      </c>
      <c r="I279" s="366">
        <f t="shared" si="57"/>
        <v>5414.54</v>
      </c>
    </row>
    <row r="280" spans="1:10" ht="62.4" x14ac:dyDescent="0.3">
      <c r="A280" s="364" t="s">
        <v>982</v>
      </c>
      <c r="B280" s="364" t="s">
        <v>865</v>
      </c>
      <c r="C280" s="364" t="s">
        <v>43</v>
      </c>
      <c r="D280" s="364" t="s">
        <v>866</v>
      </c>
      <c r="E280" s="365" t="s">
        <v>30</v>
      </c>
      <c r="F280" s="366">
        <f>'Arquitetonico Reforma'!G96</f>
        <v>38</v>
      </c>
      <c r="G280" s="366">
        <v>58.47</v>
      </c>
      <c r="H280" s="366">
        <f t="shared" si="56"/>
        <v>75.040000000000006</v>
      </c>
      <c r="I280" s="366">
        <f t="shared" si="57"/>
        <v>2851.52</v>
      </c>
    </row>
    <row r="281" spans="1:10" s="363" customFormat="1" x14ac:dyDescent="0.3">
      <c r="A281" s="370">
        <v>34</v>
      </c>
      <c r="B281" s="360"/>
      <c r="C281" s="360"/>
      <c r="D281" s="360" t="s">
        <v>572</v>
      </c>
      <c r="E281" s="361"/>
      <c r="F281" s="362"/>
      <c r="G281" s="362"/>
      <c r="H281" s="362"/>
      <c r="I281" s="362">
        <f>SUM(I282:I283)</f>
        <v>3437.69</v>
      </c>
      <c r="J281" s="350"/>
    </row>
    <row r="282" spans="1:10" ht="31.2" x14ac:dyDescent="0.3">
      <c r="A282" s="364" t="s">
        <v>983</v>
      </c>
      <c r="B282" s="364" t="s">
        <v>573</v>
      </c>
      <c r="C282" s="364" t="s">
        <v>43</v>
      </c>
      <c r="D282" s="364" t="s">
        <v>574</v>
      </c>
      <c r="E282" s="365" t="s">
        <v>30</v>
      </c>
      <c r="F282" s="366">
        <f>'Arquitetonico Reforma'!G106</f>
        <v>46</v>
      </c>
      <c r="G282" s="366">
        <v>52.23</v>
      </c>
      <c r="H282" s="366">
        <f t="shared" ref="H282:H283" si="58">TRUNC(G282+G282*$F$2,2)</f>
        <v>67.03</v>
      </c>
      <c r="I282" s="366">
        <f t="shared" ref="I282:I283" si="59">TRUNC(H282*F282,2)</f>
        <v>3083.38</v>
      </c>
    </row>
    <row r="283" spans="1:10" ht="31.2" x14ac:dyDescent="0.3">
      <c r="A283" s="364" t="s">
        <v>984</v>
      </c>
      <c r="B283" s="364" t="s">
        <v>575</v>
      </c>
      <c r="C283" s="364" t="s">
        <v>43</v>
      </c>
      <c r="D283" s="364" t="s">
        <v>576</v>
      </c>
      <c r="E283" s="365" t="s">
        <v>14</v>
      </c>
      <c r="F283" s="366">
        <f>'Arquitetonico Reforma'!G115</f>
        <v>41.980000000000004</v>
      </c>
      <c r="G283" s="366">
        <v>6.58</v>
      </c>
      <c r="H283" s="366">
        <f t="shared" si="58"/>
        <v>8.44</v>
      </c>
      <c r="I283" s="366">
        <f t="shared" si="59"/>
        <v>354.31</v>
      </c>
    </row>
    <row r="284" spans="1:10" s="363" customFormat="1" x14ac:dyDescent="0.3">
      <c r="A284" s="370">
        <v>35</v>
      </c>
      <c r="B284" s="360"/>
      <c r="C284" s="360"/>
      <c r="D284" s="360" t="s">
        <v>35</v>
      </c>
      <c r="E284" s="361"/>
      <c r="F284" s="362"/>
      <c r="G284" s="362"/>
      <c r="H284" s="362"/>
      <c r="I284" s="362">
        <f>SUM(I285:I289)</f>
        <v>35763.560000000005</v>
      </c>
      <c r="J284" s="350"/>
    </row>
    <row r="285" spans="1:10" ht="31.2" x14ac:dyDescent="0.3">
      <c r="A285" s="364" t="s">
        <v>985</v>
      </c>
      <c r="B285" s="364" t="s">
        <v>867</v>
      </c>
      <c r="C285" s="364" t="s">
        <v>43</v>
      </c>
      <c r="D285" s="364" t="s">
        <v>868</v>
      </c>
      <c r="E285" s="365" t="s">
        <v>30</v>
      </c>
      <c r="F285" s="366">
        <f>'Arquitetonico Reforma'!G136</f>
        <v>1322.4</v>
      </c>
      <c r="G285" s="366">
        <v>7.62</v>
      </c>
      <c r="H285" s="366">
        <f t="shared" ref="H285:H289" si="60">TRUNC(G285+G285*$F$2,2)</f>
        <v>9.7799999999999994</v>
      </c>
      <c r="I285" s="366">
        <f t="shared" ref="I285:I289" si="61">TRUNC(H285*F285,2)</f>
        <v>12933.07</v>
      </c>
    </row>
    <row r="286" spans="1:10" ht="31.2" x14ac:dyDescent="0.3">
      <c r="A286" s="364" t="s">
        <v>986</v>
      </c>
      <c r="B286" s="364" t="s">
        <v>291</v>
      </c>
      <c r="C286" s="364" t="s">
        <v>43</v>
      </c>
      <c r="D286" s="364" t="s">
        <v>292</v>
      </c>
      <c r="E286" s="365" t="s">
        <v>30</v>
      </c>
      <c r="F286" s="366">
        <f>'Arquitetonico Reforma'!G155</f>
        <v>1322.4</v>
      </c>
      <c r="G286" s="366">
        <v>7.51</v>
      </c>
      <c r="H286" s="366">
        <f t="shared" si="60"/>
        <v>9.6300000000000008</v>
      </c>
      <c r="I286" s="366">
        <f t="shared" si="61"/>
        <v>12734.71</v>
      </c>
    </row>
    <row r="287" spans="1:10" ht="31.2" x14ac:dyDescent="0.3">
      <c r="A287" s="364" t="s">
        <v>987</v>
      </c>
      <c r="B287" s="364" t="s">
        <v>28</v>
      </c>
      <c r="C287" s="364" t="s">
        <v>43</v>
      </c>
      <c r="D287" s="364" t="s">
        <v>80</v>
      </c>
      <c r="E287" s="365" t="s">
        <v>30</v>
      </c>
      <c r="F287" s="366">
        <f>'Arquitetonico Reforma'!G158</f>
        <v>772.45</v>
      </c>
      <c r="G287" s="366">
        <v>1.55</v>
      </c>
      <c r="H287" s="366">
        <f t="shared" si="60"/>
        <v>1.98</v>
      </c>
      <c r="I287" s="366">
        <f t="shared" si="61"/>
        <v>1529.45</v>
      </c>
    </row>
    <row r="288" spans="1:10" ht="31.2" x14ac:dyDescent="0.3">
      <c r="A288" s="364" t="s">
        <v>988</v>
      </c>
      <c r="B288" s="364" t="s">
        <v>869</v>
      </c>
      <c r="C288" s="364" t="s">
        <v>43</v>
      </c>
      <c r="D288" s="364" t="s">
        <v>870</v>
      </c>
      <c r="E288" s="365" t="s">
        <v>30</v>
      </c>
      <c r="F288" s="366">
        <f>'Arquitetonico Reforma'!G161</f>
        <v>772.45</v>
      </c>
      <c r="G288" s="366">
        <v>7.01</v>
      </c>
      <c r="H288" s="366">
        <f t="shared" si="60"/>
        <v>8.99</v>
      </c>
      <c r="I288" s="366">
        <f t="shared" si="61"/>
        <v>6944.32</v>
      </c>
    </row>
    <row r="289" spans="1:10" ht="62.4" x14ac:dyDescent="0.3">
      <c r="A289" s="364" t="s">
        <v>989</v>
      </c>
      <c r="B289" s="364" t="s">
        <v>54</v>
      </c>
      <c r="C289" s="364" t="s">
        <v>43</v>
      </c>
      <c r="D289" s="364" t="s">
        <v>82</v>
      </c>
      <c r="E289" s="365" t="s">
        <v>30</v>
      </c>
      <c r="F289" s="366">
        <f>'Arquitetonico Reforma'!G166</f>
        <v>87.44</v>
      </c>
      <c r="G289" s="366">
        <v>14.46</v>
      </c>
      <c r="H289" s="366">
        <f t="shared" si="60"/>
        <v>18.55</v>
      </c>
      <c r="I289" s="366">
        <f t="shared" si="61"/>
        <v>1622.01</v>
      </c>
    </row>
    <row r="290" spans="1:10" s="363" customFormat="1" x14ac:dyDescent="0.3">
      <c r="A290" s="370">
        <v>36</v>
      </c>
      <c r="B290" s="360"/>
      <c r="C290" s="360"/>
      <c r="D290" s="360" t="s">
        <v>579</v>
      </c>
      <c r="E290" s="361"/>
      <c r="F290" s="362"/>
      <c r="G290" s="362"/>
      <c r="H290" s="362"/>
      <c r="I290" s="362">
        <f>SUM(I291:I294)</f>
        <v>24419.010000000002</v>
      </c>
      <c r="J290" s="350"/>
    </row>
    <row r="291" spans="1:10" ht="93.6" x14ac:dyDescent="0.3">
      <c r="A291" s="364" t="s">
        <v>990</v>
      </c>
      <c r="B291" s="364" t="s">
        <v>293</v>
      </c>
      <c r="C291" s="364" t="s">
        <v>43</v>
      </c>
      <c r="D291" s="364" t="s">
        <v>294</v>
      </c>
      <c r="E291" s="365" t="s">
        <v>30</v>
      </c>
      <c r="F291" s="366">
        <f>'Arquitetonico Reforma'!G171</f>
        <v>47.9</v>
      </c>
      <c r="G291" s="366">
        <v>31.42</v>
      </c>
      <c r="H291" s="366">
        <f t="shared" ref="H291:H294" si="62">TRUNC(G291+G291*$F$2,2)</f>
        <v>40.32</v>
      </c>
      <c r="I291" s="366">
        <f t="shared" ref="I291:I294" si="63">TRUNC(H291*F291,2)</f>
        <v>1931.32</v>
      </c>
    </row>
    <row r="292" spans="1:10" ht="62.4" x14ac:dyDescent="0.3">
      <c r="A292" s="364" t="s">
        <v>991</v>
      </c>
      <c r="B292" s="364" t="s">
        <v>87</v>
      </c>
      <c r="C292" s="364" t="s">
        <v>43</v>
      </c>
      <c r="D292" s="364" t="s">
        <v>90</v>
      </c>
      <c r="E292" s="365" t="s">
        <v>30</v>
      </c>
      <c r="F292" s="366">
        <f>'Arquitetonico Reforma'!G174</f>
        <v>78</v>
      </c>
      <c r="G292" s="366">
        <v>51.38</v>
      </c>
      <c r="H292" s="366">
        <f t="shared" si="62"/>
        <v>65.94</v>
      </c>
      <c r="I292" s="366">
        <f t="shared" si="63"/>
        <v>5143.32</v>
      </c>
    </row>
    <row r="293" spans="1:10" ht="31.2" x14ac:dyDescent="0.3">
      <c r="A293" s="364" t="s">
        <v>992</v>
      </c>
      <c r="B293" s="364" t="s">
        <v>580</v>
      </c>
      <c r="C293" s="364" t="s">
        <v>43</v>
      </c>
      <c r="D293" s="364" t="s">
        <v>581</v>
      </c>
      <c r="E293" s="365" t="s">
        <v>30</v>
      </c>
      <c r="F293" s="366">
        <f>'Arquitetonico Reforma'!G177</f>
        <v>117.65</v>
      </c>
      <c r="G293" s="366">
        <v>107.29</v>
      </c>
      <c r="H293" s="366">
        <f t="shared" si="62"/>
        <v>137.69999999999999</v>
      </c>
      <c r="I293" s="366">
        <f t="shared" si="63"/>
        <v>16200.4</v>
      </c>
    </row>
    <row r="294" spans="1:10" x14ac:dyDescent="0.3">
      <c r="A294" s="364" t="s">
        <v>993</v>
      </c>
      <c r="B294" s="364" t="s">
        <v>582</v>
      </c>
      <c r="C294" s="364" t="s">
        <v>12</v>
      </c>
      <c r="D294" s="364" t="s">
        <v>583</v>
      </c>
      <c r="E294" s="365" t="s">
        <v>14</v>
      </c>
      <c r="F294" s="366">
        <f>'Arquitetonico Reforma'!G180</f>
        <v>41.69</v>
      </c>
      <c r="G294" s="366">
        <v>21.38</v>
      </c>
      <c r="H294" s="366">
        <f t="shared" si="62"/>
        <v>27.44</v>
      </c>
      <c r="I294" s="366">
        <f t="shared" si="63"/>
        <v>1143.97</v>
      </c>
    </row>
    <row r="295" spans="1:10" s="363" customFormat="1" x14ac:dyDescent="0.3">
      <c r="A295" s="370">
        <v>37</v>
      </c>
      <c r="B295" s="360"/>
      <c r="C295" s="360"/>
      <c r="D295" s="360" t="s">
        <v>424</v>
      </c>
      <c r="E295" s="361"/>
      <c r="F295" s="362"/>
      <c r="G295" s="362"/>
      <c r="H295" s="362"/>
      <c r="I295" s="362">
        <f>SUM(I296:I303)</f>
        <v>8062.53</v>
      </c>
      <c r="J295" s="358"/>
    </row>
    <row r="296" spans="1:10" ht="78" x14ac:dyDescent="0.3">
      <c r="A296" s="364" t="s">
        <v>994</v>
      </c>
      <c r="B296" s="364" t="s">
        <v>345</v>
      </c>
      <c r="C296" s="364" t="s">
        <v>43</v>
      </c>
      <c r="D296" s="364" t="s">
        <v>346</v>
      </c>
      <c r="E296" s="365" t="s">
        <v>58</v>
      </c>
      <c r="F296" s="366">
        <f>'Arquitetonico Reforma'!G206</f>
        <v>5</v>
      </c>
      <c r="G296" s="366">
        <v>533</v>
      </c>
      <c r="H296" s="366">
        <f t="shared" ref="H296:H303" si="64">TRUNC(G296+G296*$F$2,2)</f>
        <v>684.1</v>
      </c>
      <c r="I296" s="366">
        <f t="shared" ref="I296:I303" si="65">TRUNC(H296*F296,2)</f>
        <v>3420.5</v>
      </c>
    </row>
    <row r="297" spans="1:10" ht="62.4" x14ac:dyDescent="0.3">
      <c r="A297" s="364" t="s">
        <v>995</v>
      </c>
      <c r="B297" s="364" t="s">
        <v>348</v>
      </c>
      <c r="C297" s="364" t="s">
        <v>43</v>
      </c>
      <c r="D297" s="364" t="s">
        <v>349</v>
      </c>
      <c r="E297" s="365" t="s">
        <v>58</v>
      </c>
      <c r="F297" s="366">
        <f>'Arquitetonico Reforma'!G210</f>
        <v>6</v>
      </c>
      <c r="G297" s="366">
        <v>380.79</v>
      </c>
      <c r="H297" s="366">
        <f t="shared" si="64"/>
        <v>488.74</v>
      </c>
      <c r="I297" s="366">
        <f t="shared" si="65"/>
        <v>2932.44</v>
      </c>
    </row>
    <row r="298" spans="1:10" ht="31.2" x14ac:dyDescent="0.3">
      <c r="A298" s="364" t="s">
        <v>996</v>
      </c>
      <c r="B298" s="364" t="s">
        <v>589</v>
      </c>
      <c r="C298" s="364" t="s">
        <v>12</v>
      </c>
      <c r="D298" s="364" t="s">
        <v>590</v>
      </c>
      <c r="E298" s="365" t="s">
        <v>58</v>
      </c>
      <c r="F298" s="366">
        <f>'Arquitetonico Reforma'!G214</f>
        <v>6</v>
      </c>
      <c r="G298" s="366">
        <v>23.66</v>
      </c>
      <c r="H298" s="366">
        <f t="shared" si="64"/>
        <v>30.36</v>
      </c>
      <c r="I298" s="366">
        <f t="shared" si="65"/>
        <v>182.16</v>
      </c>
    </row>
    <row r="299" spans="1:10" ht="46.8" x14ac:dyDescent="0.3">
      <c r="A299" s="364" t="s">
        <v>997</v>
      </c>
      <c r="B299" s="364" t="s">
        <v>351</v>
      </c>
      <c r="C299" s="364" t="s">
        <v>43</v>
      </c>
      <c r="D299" s="364" t="s">
        <v>352</v>
      </c>
      <c r="E299" s="365" t="s">
        <v>58</v>
      </c>
      <c r="F299" s="366">
        <f>'Arquitetonico Reforma'!G216</f>
        <v>4</v>
      </c>
      <c r="G299" s="366">
        <v>56.37</v>
      </c>
      <c r="H299" s="366">
        <f t="shared" si="64"/>
        <v>72.349999999999994</v>
      </c>
      <c r="I299" s="366">
        <f t="shared" si="65"/>
        <v>289.39999999999998</v>
      </c>
    </row>
    <row r="300" spans="1:10" ht="31.2" x14ac:dyDescent="0.3">
      <c r="A300" s="364" t="s">
        <v>998</v>
      </c>
      <c r="B300" s="364" t="s">
        <v>354</v>
      </c>
      <c r="C300" s="364" t="s">
        <v>43</v>
      </c>
      <c r="D300" s="364" t="s">
        <v>355</v>
      </c>
      <c r="E300" s="365" t="s">
        <v>58</v>
      </c>
      <c r="F300" s="366">
        <f>'Arquitetonico Reforma'!G217</f>
        <v>4</v>
      </c>
      <c r="G300" s="366">
        <v>35</v>
      </c>
      <c r="H300" s="366">
        <f t="shared" si="64"/>
        <v>44.92</v>
      </c>
      <c r="I300" s="366">
        <f t="shared" si="65"/>
        <v>179.68</v>
      </c>
    </row>
    <row r="301" spans="1:10" ht="31.2" x14ac:dyDescent="0.3">
      <c r="A301" s="364" t="s">
        <v>999</v>
      </c>
      <c r="B301" s="364" t="s">
        <v>357</v>
      </c>
      <c r="C301" s="364" t="s">
        <v>12</v>
      </c>
      <c r="D301" s="364" t="s">
        <v>358</v>
      </c>
      <c r="E301" s="365" t="s">
        <v>58</v>
      </c>
      <c r="F301" s="366">
        <f>'Arquitetonico Reforma'!G218</f>
        <v>5</v>
      </c>
      <c r="G301" s="366">
        <v>62.49</v>
      </c>
      <c r="H301" s="366">
        <f t="shared" si="64"/>
        <v>80.2</v>
      </c>
      <c r="I301" s="366">
        <f t="shared" si="65"/>
        <v>401</v>
      </c>
    </row>
    <row r="302" spans="1:10" ht="31.2" x14ac:dyDescent="0.3">
      <c r="A302" s="364" t="s">
        <v>1000</v>
      </c>
      <c r="B302" s="364" t="s">
        <v>359</v>
      </c>
      <c r="C302" s="364" t="s">
        <v>12</v>
      </c>
      <c r="D302" s="364" t="s">
        <v>360</v>
      </c>
      <c r="E302" s="365" t="s">
        <v>58</v>
      </c>
      <c r="F302" s="366">
        <f>'Hidraulico Reforma'!F8</f>
        <v>4</v>
      </c>
      <c r="G302" s="366">
        <v>83.41</v>
      </c>
      <c r="H302" s="366">
        <f t="shared" si="64"/>
        <v>107.05</v>
      </c>
      <c r="I302" s="366">
        <f t="shared" si="65"/>
        <v>428.2</v>
      </c>
    </row>
    <row r="303" spans="1:10" ht="46.8" x14ac:dyDescent="0.3">
      <c r="A303" s="364" t="s">
        <v>1001</v>
      </c>
      <c r="B303" s="364" t="s">
        <v>373</v>
      </c>
      <c r="C303" s="364" t="s">
        <v>43</v>
      </c>
      <c r="D303" s="364" t="s">
        <v>374</v>
      </c>
      <c r="E303" s="365" t="s">
        <v>58</v>
      </c>
      <c r="F303" s="366">
        <f>'Hidraulico Reforma'!F10</f>
        <v>5</v>
      </c>
      <c r="G303" s="366">
        <v>35.71</v>
      </c>
      <c r="H303" s="366">
        <f t="shared" si="64"/>
        <v>45.83</v>
      </c>
      <c r="I303" s="366">
        <f t="shared" si="65"/>
        <v>229.15</v>
      </c>
    </row>
    <row r="304" spans="1:10" s="363" customFormat="1" x14ac:dyDescent="0.3">
      <c r="A304" s="370">
        <v>38</v>
      </c>
      <c r="B304" s="360"/>
      <c r="C304" s="360"/>
      <c r="D304" s="360" t="s">
        <v>371</v>
      </c>
      <c r="E304" s="361"/>
      <c r="F304" s="362"/>
      <c r="G304" s="362"/>
      <c r="H304" s="362"/>
      <c r="I304" s="362">
        <f>SUM(I305:I338)</f>
        <v>8136.9599999999991</v>
      </c>
      <c r="J304" s="350"/>
    </row>
    <row r="305" spans="1:10" ht="62.4" x14ac:dyDescent="0.3">
      <c r="A305" s="364" t="s">
        <v>1002</v>
      </c>
      <c r="B305" s="364" t="s">
        <v>377</v>
      </c>
      <c r="C305" s="364" t="s">
        <v>43</v>
      </c>
      <c r="D305" s="364" t="s">
        <v>378</v>
      </c>
      <c r="E305" s="365" t="s">
        <v>58</v>
      </c>
      <c r="F305" s="366">
        <f>'Hidraulico Reforma'!F12</f>
        <v>10</v>
      </c>
      <c r="G305" s="366">
        <v>4.76</v>
      </c>
      <c r="H305" s="366">
        <f t="shared" ref="H305:H338" si="66">TRUNC(G305+G305*$F$2,2)</f>
        <v>6.1</v>
      </c>
      <c r="I305" s="366">
        <f t="shared" ref="I305:I338" si="67">TRUNC(H305*F305,2)</f>
        <v>61</v>
      </c>
    </row>
    <row r="306" spans="1:10" ht="31.2" x14ac:dyDescent="0.3">
      <c r="A306" s="364" t="s">
        <v>1003</v>
      </c>
      <c r="B306" s="364" t="s">
        <v>871</v>
      </c>
      <c r="C306" s="364" t="s">
        <v>12</v>
      </c>
      <c r="D306" s="364" t="s">
        <v>872</v>
      </c>
      <c r="E306" s="365" t="s">
        <v>58</v>
      </c>
      <c r="F306" s="366">
        <f>'Hidraulico Reforma'!F13</f>
        <v>1</v>
      </c>
      <c r="G306" s="366">
        <v>11.42</v>
      </c>
      <c r="H306" s="366">
        <f t="shared" si="66"/>
        <v>14.65</v>
      </c>
      <c r="I306" s="366">
        <f t="shared" si="67"/>
        <v>14.65</v>
      </c>
    </row>
    <row r="307" spans="1:10" ht="31.2" x14ac:dyDescent="0.3">
      <c r="A307" s="364" t="s">
        <v>1004</v>
      </c>
      <c r="B307" s="364" t="s">
        <v>600</v>
      </c>
      <c r="C307" s="364" t="s">
        <v>12</v>
      </c>
      <c r="D307" s="364" t="s">
        <v>601</v>
      </c>
      <c r="E307" s="365" t="s">
        <v>58</v>
      </c>
      <c r="F307" s="366">
        <f>'Hidraulico Reforma'!F14</f>
        <v>1</v>
      </c>
      <c r="G307" s="366">
        <v>4.37</v>
      </c>
      <c r="H307" s="366">
        <f t="shared" si="66"/>
        <v>5.6</v>
      </c>
      <c r="I307" s="366">
        <f t="shared" si="67"/>
        <v>5.6</v>
      </c>
    </row>
    <row r="308" spans="1:10" ht="46.8" x14ac:dyDescent="0.3">
      <c r="A308" s="364" t="s">
        <v>1005</v>
      </c>
      <c r="B308" s="364" t="s">
        <v>603</v>
      </c>
      <c r="C308" s="364" t="s">
        <v>43</v>
      </c>
      <c r="D308" s="364" t="s">
        <v>604</v>
      </c>
      <c r="E308" s="365" t="s">
        <v>58</v>
      </c>
      <c r="F308" s="366">
        <f>'Hidraulico Reforma'!F15</f>
        <v>3</v>
      </c>
      <c r="G308" s="366">
        <v>6.52</v>
      </c>
      <c r="H308" s="366">
        <f t="shared" si="66"/>
        <v>8.36</v>
      </c>
      <c r="I308" s="366">
        <f t="shared" si="67"/>
        <v>25.08</v>
      </c>
    </row>
    <row r="309" spans="1:10" ht="46.8" x14ac:dyDescent="0.3">
      <c r="A309" s="364" t="s">
        <v>1006</v>
      </c>
      <c r="B309" s="364" t="s">
        <v>380</v>
      </c>
      <c r="C309" s="364" t="s">
        <v>43</v>
      </c>
      <c r="D309" s="364" t="s">
        <v>381</v>
      </c>
      <c r="E309" s="365" t="s">
        <v>58</v>
      </c>
      <c r="F309" s="366">
        <f>'Hidraulico Reforma'!F16</f>
        <v>18</v>
      </c>
      <c r="G309" s="366">
        <v>3.16</v>
      </c>
      <c r="H309" s="366">
        <f t="shared" si="66"/>
        <v>4.05</v>
      </c>
      <c r="I309" s="366">
        <f t="shared" si="67"/>
        <v>72.900000000000006</v>
      </c>
    </row>
    <row r="310" spans="1:10" ht="46.8" x14ac:dyDescent="0.3">
      <c r="A310" s="364" t="s">
        <v>1007</v>
      </c>
      <c r="B310" s="364" t="s">
        <v>873</v>
      </c>
      <c r="C310" s="364" t="s">
        <v>43</v>
      </c>
      <c r="D310" s="364" t="s">
        <v>874</v>
      </c>
      <c r="E310" s="365" t="s">
        <v>58</v>
      </c>
      <c r="F310" s="366">
        <f>'Hidraulico Reforma'!F17</f>
        <v>2</v>
      </c>
      <c r="G310" s="366">
        <v>7.59</v>
      </c>
      <c r="H310" s="366">
        <f t="shared" si="66"/>
        <v>9.74</v>
      </c>
      <c r="I310" s="366">
        <f t="shared" si="67"/>
        <v>19.48</v>
      </c>
    </row>
    <row r="311" spans="1:10" ht="46.8" x14ac:dyDescent="0.3">
      <c r="A311" s="364" t="s">
        <v>1008</v>
      </c>
      <c r="B311" s="364" t="s">
        <v>388</v>
      </c>
      <c r="C311" s="364" t="s">
        <v>43</v>
      </c>
      <c r="D311" s="364" t="s">
        <v>389</v>
      </c>
      <c r="E311" s="365" t="s">
        <v>58</v>
      </c>
      <c r="F311" s="366">
        <f>'Hidraulico Reforma'!F18</f>
        <v>13</v>
      </c>
      <c r="G311" s="366">
        <v>9.81</v>
      </c>
      <c r="H311" s="366">
        <f t="shared" si="66"/>
        <v>12.59</v>
      </c>
      <c r="I311" s="366">
        <f t="shared" si="67"/>
        <v>163.66999999999999</v>
      </c>
    </row>
    <row r="312" spans="1:10" ht="46.8" x14ac:dyDescent="0.3">
      <c r="A312" s="364" t="s">
        <v>1009</v>
      </c>
      <c r="B312" s="364" t="s">
        <v>384</v>
      </c>
      <c r="C312" s="364" t="s">
        <v>43</v>
      </c>
      <c r="D312" s="364" t="s">
        <v>385</v>
      </c>
      <c r="E312" s="365" t="s">
        <v>14</v>
      </c>
      <c r="F312" s="366">
        <f>'Hidraulico Reforma'!F19</f>
        <v>59</v>
      </c>
      <c r="G312" s="366">
        <v>14.95</v>
      </c>
      <c r="H312" s="366">
        <f t="shared" si="66"/>
        <v>19.18</v>
      </c>
      <c r="I312" s="366">
        <f t="shared" si="67"/>
        <v>1131.6199999999999</v>
      </c>
    </row>
    <row r="313" spans="1:10" ht="31.2" x14ac:dyDescent="0.3">
      <c r="A313" s="364" t="s">
        <v>1010</v>
      </c>
      <c r="B313" s="364" t="s">
        <v>623</v>
      </c>
      <c r="C313" s="364" t="s">
        <v>43</v>
      </c>
      <c r="D313" s="364" t="s">
        <v>624</v>
      </c>
      <c r="E313" s="365" t="s">
        <v>14</v>
      </c>
      <c r="F313" s="366">
        <f>'Hidraulico Reforma'!F20</f>
        <v>2</v>
      </c>
      <c r="G313" s="366">
        <v>10.19</v>
      </c>
      <c r="H313" s="366">
        <f t="shared" si="66"/>
        <v>13.07</v>
      </c>
      <c r="I313" s="366">
        <f t="shared" si="67"/>
        <v>26.14</v>
      </c>
    </row>
    <row r="314" spans="1:10" ht="31.2" x14ac:dyDescent="0.3">
      <c r="A314" s="364" t="s">
        <v>1011</v>
      </c>
      <c r="B314" s="364" t="s">
        <v>623</v>
      </c>
      <c r="C314" s="364" t="s">
        <v>43</v>
      </c>
      <c r="D314" s="364" t="s">
        <v>624</v>
      </c>
      <c r="E314" s="365" t="s">
        <v>14</v>
      </c>
      <c r="F314" s="366">
        <f>'Hidraulico Reforma'!F21</f>
        <v>8</v>
      </c>
      <c r="G314" s="366">
        <v>10.19</v>
      </c>
      <c r="H314" s="366">
        <f t="shared" si="66"/>
        <v>13.07</v>
      </c>
      <c r="I314" s="366">
        <f t="shared" si="67"/>
        <v>104.56</v>
      </c>
    </row>
    <row r="315" spans="1:10" ht="46.8" x14ac:dyDescent="0.3">
      <c r="A315" s="364" t="s">
        <v>1012</v>
      </c>
      <c r="B315" s="364" t="s">
        <v>629</v>
      </c>
      <c r="C315" s="364" t="s">
        <v>43</v>
      </c>
      <c r="D315" s="364" t="s">
        <v>630</v>
      </c>
      <c r="E315" s="365" t="s">
        <v>58</v>
      </c>
      <c r="F315" s="366">
        <f>'Hidraulico Reforma'!F22</f>
        <v>1</v>
      </c>
      <c r="G315" s="366">
        <v>8.89</v>
      </c>
      <c r="H315" s="366">
        <f t="shared" si="66"/>
        <v>11.41</v>
      </c>
      <c r="I315" s="366">
        <f t="shared" si="67"/>
        <v>11.41</v>
      </c>
    </row>
    <row r="316" spans="1:10" ht="62.4" x14ac:dyDescent="0.3">
      <c r="A316" s="364" t="s">
        <v>1013</v>
      </c>
      <c r="B316" s="364" t="s">
        <v>875</v>
      </c>
      <c r="C316" s="364" t="s">
        <v>43</v>
      </c>
      <c r="D316" s="364" t="s">
        <v>876</v>
      </c>
      <c r="E316" s="365" t="s">
        <v>58</v>
      </c>
      <c r="F316" s="366">
        <f>'Hidraulico Reforma'!F23</f>
        <v>1</v>
      </c>
      <c r="G316" s="366">
        <v>16.010000000000002</v>
      </c>
      <c r="H316" s="366">
        <f t="shared" si="66"/>
        <v>20.54</v>
      </c>
      <c r="I316" s="366">
        <f t="shared" si="67"/>
        <v>20.54</v>
      </c>
    </row>
    <row r="317" spans="1:10" x14ac:dyDescent="0.3">
      <c r="A317" s="364" t="s">
        <v>1014</v>
      </c>
      <c r="B317" s="364" t="s">
        <v>390</v>
      </c>
      <c r="C317" s="364" t="s">
        <v>43</v>
      </c>
      <c r="D317" s="364" t="s">
        <v>391</v>
      </c>
      <c r="E317" s="365" t="s">
        <v>58</v>
      </c>
      <c r="F317" s="366">
        <f>'Sanitário Reforma'!G8</f>
        <v>5</v>
      </c>
      <c r="G317" s="366">
        <v>320.35000000000002</v>
      </c>
      <c r="H317" s="366">
        <f t="shared" si="66"/>
        <v>411.16</v>
      </c>
      <c r="I317" s="366">
        <f t="shared" si="67"/>
        <v>2055.8000000000002</v>
      </c>
      <c r="J317" s="358"/>
    </row>
    <row r="318" spans="1:10" ht="31.2" x14ac:dyDescent="0.3">
      <c r="A318" s="364" t="s">
        <v>1015</v>
      </c>
      <c r="B318" s="364" t="s">
        <v>392</v>
      </c>
      <c r="C318" s="364" t="s">
        <v>12</v>
      </c>
      <c r="D318" s="364" t="s">
        <v>393</v>
      </c>
      <c r="E318" s="365" t="s">
        <v>58</v>
      </c>
      <c r="F318" s="366">
        <f>'Sanitário Reforma'!G11</f>
        <v>5</v>
      </c>
      <c r="G318" s="366">
        <v>38.590000000000003</v>
      </c>
      <c r="H318" s="366">
        <f t="shared" si="66"/>
        <v>49.53</v>
      </c>
      <c r="I318" s="366">
        <f t="shared" si="67"/>
        <v>247.65</v>
      </c>
      <c r="J318" s="358"/>
    </row>
    <row r="319" spans="1:10" ht="46.8" x14ac:dyDescent="0.3">
      <c r="A319" s="364" t="s">
        <v>1016</v>
      </c>
      <c r="B319" s="364" t="s">
        <v>877</v>
      </c>
      <c r="C319" s="364" t="s">
        <v>12</v>
      </c>
      <c r="D319" s="364" t="s">
        <v>878</v>
      </c>
      <c r="E319" s="365" t="s">
        <v>58</v>
      </c>
      <c r="F319" s="366">
        <f>'Sanitário Reforma'!G14</f>
        <v>2</v>
      </c>
      <c r="G319" s="366">
        <v>29.51</v>
      </c>
      <c r="H319" s="366">
        <f t="shared" si="66"/>
        <v>37.869999999999997</v>
      </c>
      <c r="I319" s="366">
        <f t="shared" si="67"/>
        <v>75.739999999999995</v>
      </c>
      <c r="J319" s="358"/>
    </row>
    <row r="320" spans="1:10" x14ac:dyDescent="0.3">
      <c r="A320" s="364" t="s">
        <v>1017</v>
      </c>
      <c r="B320" s="364" t="s">
        <v>879</v>
      </c>
      <c r="C320" s="364" t="s">
        <v>12</v>
      </c>
      <c r="D320" s="364" t="s">
        <v>880</v>
      </c>
      <c r="E320" s="365" t="s">
        <v>58</v>
      </c>
      <c r="F320" s="366">
        <f>'Sanitário Reforma'!G15</f>
        <v>12</v>
      </c>
      <c r="G320" s="366">
        <v>12.22</v>
      </c>
      <c r="H320" s="366">
        <f t="shared" si="66"/>
        <v>15.68</v>
      </c>
      <c r="I320" s="366">
        <f t="shared" si="67"/>
        <v>188.16</v>
      </c>
      <c r="J320" s="358"/>
    </row>
    <row r="321" spans="1:10" ht="46.8" x14ac:dyDescent="0.3">
      <c r="A321" s="364" t="s">
        <v>1018</v>
      </c>
      <c r="B321" s="364" t="s">
        <v>647</v>
      </c>
      <c r="C321" s="364" t="s">
        <v>12</v>
      </c>
      <c r="D321" s="364" t="s">
        <v>648</v>
      </c>
      <c r="E321" s="365" t="s">
        <v>58</v>
      </c>
      <c r="F321" s="366">
        <f>'Sanitário Reforma'!G16</f>
        <v>4</v>
      </c>
      <c r="G321" s="366">
        <v>10.77</v>
      </c>
      <c r="H321" s="366">
        <f t="shared" si="66"/>
        <v>13.82</v>
      </c>
      <c r="I321" s="366">
        <f t="shared" si="67"/>
        <v>55.28</v>
      </c>
      <c r="J321" s="358"/>
    </row>
    <row r="322" spans="1:10" ht="62.4" x14ac:dyDescent="0.3">
      <c r="A322" s="364" t="s">
        <v>1019</v>
      </c>
      <c r="B322" s="364" t="s">
        <v>394</v>
      </c>
      <c r="C322" s="364" t="s">
        <v>43</v>
      </c>
      <c r="D322" s="364" t="s">
        <v>395</v>
      </c>
      <c r="E322" s="365" t="s">
        <v>58</v>
      </c>
      <c r="F322" s="366">
        <f>'Sanitário Reforma'!G17</f>
        <v>4</v>
      </c>
      <c r="G322" s="366">
        <v>24.69</v>
      </c>
      <c r="H322" s="366">
        <f t="shared" si="66"/>
        <v>31.68</v>
      </c>
      <c r="I322" s="366">
        <f t="shared" si="67"/>
        <v>126.72</v>
      </c>
      <c r="J322" s="358"/>
    </row>
    <row r="323" spans="1:10" ht="62.4" x14ac:dyDescent="0.3">
      <c r="A323" s="364" t="s">
        <v>1020</v>
      </c>
      <c r="B323" s="364" t="s">
        <v>651</v>
      </c>
      <c r="C323" s="364" t="s">
        <v>43</v>
      </c>
      <c r="D323" s="364" t="s">
        <v>652</v>
      </c>
      <c r="E323" s="365" t="s">
        <v>58</v>
      </c>
      <c r="F323" s="366">
        <f>'Sanitário Reforma'!G18</f>
        <v>3</v>
      </c>
      <c r="G323" s="366">
        <v>12.09</v>
      </c>
      <c r="H323" s="366">
        <f t="shared" si="66"/>
        <v>15.51</v>
      </c>
      <c r="I323" s="366">
        <f t="shared" si="67"/>
        <v>46.53</v>
      </c>
      <c r="J323" s="358"/>
    </row>
    <row r="324" spans="1:10" ht="62.4" x14ac:dyDescent="0.3">
      <c r="A324" s="364" t="s">
        <v>1021</v>
      </c>
      <c r="B324" s="364" t="s">
        <v>396</v>
      </c>
      <c r="C324" s="364" t="s">
        <v>43</v>
      </c>
      <c r="D324" s="364" t="s">
        <v>397</v>
      </c>
      <c r="E324" s="365" t="s">
        <v>58</v>
      </c>
      <c r="F324" s="366">
        <f>'Sanitário Reforma'!G19</f>
        <v>5</v>
      </c>
      <c r="G324" s="366">
        <v>7.25</v>
      </c>
      <c r="H324" s="366">
        <f t="shared" si="66"/>
        <v>9.3000000000000007</v>
      </c>
      <c r="I324" s="366">
        <f t="shared" si="67"/>
        <v>46.5</v>
      </c>
      <c r="J324" s="358"/>
    </row>
    <row r="325" spans="1:10" ht="62.4" x14ac:dyDescent="0.3">
      <c r="A325" s="364" t="s">
        <v>1022</v>
      </c>
      <c r="B325" s="364" t="s">
        <v>398</v>
      </c>
      <c r="C325" s="364" t="s">
        <v>43</v>
      </c>
      <c r="D325" s="364" t="s">
        <v>399</v>
      </c>
      <c r="E325" s="365" t="s">
        <v>58</v>
      </c>
      <c r="F325" s="366">
        <f>'Sanitário Reforma'!G20</f>
        <v>1</v>
      </c>
      <c r="G325" s="366">
        <v>7.69</v>
      </c>
      <c r="H325" s="366">
        <f t="shared" si="66"/>
        <v>9.8699999999999992</v>
      </c>
      <c r="I325" s="366">
        <f t="shared" si="67"/>
        <v>9.8699999999999992</v>
      </c>
      <c r="J325" s="358"/>
    </row>
    <row r="326" spans="1:10" ht="62.4" x14ac:dyDescent="0.3">
      <c r="A326" s="364" t="s">
        <v>1023</v>
      </c>
      <c r="B326" s="364" t="s">
        <v>402</v>
      </c>
      <c r="C326" s="364" t="s">
        <v>43</v>
      </c>
      <c r="D326" s="364" t="s">
        <v>403</v>
      </c>
      <c r="E326" s="365" t="s">
        <v>58</v>
      </c>
      <c r="F326" s="366">
        <f>'Sanitário Reforma'!G21</f>
        <v>6</v>
      </c>
      <c r="G326" s="366">
        <v>7.17</v>
      </c>
      <c r="H326" s="366">
        <f t="shared" si="66"/>
        <v>9.1999999999999993</v>
      </c>
      <c r="I326" s="366">
        <f t="shared" si="67"/>
        <v>55.2</v>
      </c>
      <c r="J326" s="358"/>
    </row>
    <row r="327" spans="1:10" ht="31.2" x14ac:dyDescent="0.3">
      <c r="A327" s="364" t="s">
        <v>1024</v>
      </c>
      <c r="B327" s="364" t="s">
        <v>657</v>
      </c>
      <c r="C327" s="364" t="s">
        <v>12</v>
      </c>
      <c r="D327" s="364" t="s">
        <v>658</v>
      </c>
      <c r="E327" s="365" t="s">
        <v>58</v>
      </c>
      <c r="F327" s="366">
        <f>'Sanitário Reforma'!G22</f>
        <v>5</v>
      </c>
      <c r="G327" s="366">
        <v>7.36</v>
      </c>
      <c r="H327" s="366">
        <f t="shared" si="66"/>
        <v>9.44</v>
      </c>
      <c r="I327" s="366">
        <f t="shared" si="67"/>
        <v>47.2</v>
      </c>
      <c r="J327" s="358"/>
    </row>
    <row r="328" spans="1:10" ht="31.2" x14ac:dyDescent="0.3">
      <c r="A328" s="364" t="s">
        <v>1025</v>
      </c>
      <c r="B328" s="364" t="s">
        <v>660</v>
      </c>
      <c r="C328" s="364" t="s">
        <v>12</v>
      </c>
      <c r="D328" s="364" t="s">
        <v>661</v>
      </c>
      <c r="E328" s="365" t="s">
        <v>58</v>
      </c>
      <c r="F328" s="366">
        <f>'Sanitário Reforma'!G23</f>
        <v>4</v>
      </c>
      <c r="G328" s="366">
        <v>33.24</v>
      </c>
      <c r="H328" s="366">
        <f t="shared" si="66"/>
        <v>42.66</v>
      </c>
      <c r="I328" s="366">
        <f t="shared" si="67"/>
        <v>170.64</v>
      </c>
      <c r="J328" s="358"/>
    </row>
    <row r="329" spans="1:10" ht="62.4" x14ac:dyDescent="0.3">
      <c r="A329" s="364" t="s">
        <v>1026</v>
      </c>
      <c r="B329" s="364" t="s">
        <v>663</v>
      </c>
      <c r="C329" s="364" t="s">
        <v>43</v>
      </c>
      <c r="D329" s="364" t="s">
        <v>664</v>
      </c>
      <c r="E329" s="365" t="s">
        <v>58</v>
      </c>
      <c r="F329" s="366">
        <f>'Sanitário Reforma'!G24</f>
        <v>2</v>
      </c>
      <c r="G329" s="366">
        <v>30.72</v>
      </c>
      <c r="H329" s="366">
        <f t="shared" si="66"/>
        <v>39.42</v>
      </c>
      <c r="I329" s="366">
        <f t="shared" si="67"/>
        <v>78.84</v>
      </c>
      <c r="J329" s="358"/>
    </row>
    <row r="330" spans="1:10" ht="62.4" x14ac:dyDescent="0.3">
      <c r="A330" s="364" t="s">
        <v>1027</v>
      </c>
      <c r="B330" s="364" t="s">
        <v>666</v>
      </c>
      <c r="C330" s="364" t="s">
        <v>43</v>
      </c>
      <c r="D330" s="364" t="s">
        <v>667</v>
      </c>
      <c r="E330" s="365" t="s">
        <v>58</v>
      </c>
      <c r="F330" s="366">
        <f>'Sanitário Reforma'!G25</f>
        <v>2</v>
      </c>
      <c r="G330" s="366">
        <v>13.7</v>
      </c>
      <c r="H330" s="366">
        <f t="shared" si="66"/>
        <v>17.579999999999998</v>
      </c>
      <c r="I330" s="366">
        <f t="shared" si="67"/>
        <v>35.159999999999997</v>
      </c>
      <c r="J330" s="358"/>
    </row>
    <row r="331" spans="1:10" ht="62.4" x14ac:dyDescent="0.3">
      <c r="A331" s="364" t="s">
        <v>1028</v>
      </c>
      <c r="B331" s="364" t="s">
        <v>404</v>
      </c>
      <c r="C331" s="364" t="s">
        <v>43</v>
      </c>
      <c r="D331" s="364" t="s">
        <v>405</v>
      </c>
      <c r="E331" s="365" t="s">
        <v>58</v>
      </c>
      <c r="F331" s="366">
        <f>'Sanitário Reforma'!G26</f>
        <v>11</v>
      </c>
      <c r="G331" s="366">
        <v>12.77</v>
      </c>
      <c r="H331" s="366">
        <f t="shared" si="66"/>
        <v>16.39</v>
      </c>
      <c r="I331" s="366">
        <f t="shared" si="67"/>
        <v>180.29</v>
      </c>
      <c r="J331" s="358"/>
    </row>
    <row r="332" spans="1:10" ht="62.4" x14ac:dyDescent="0.3">
      <c r="A332" s="364" t="s">
        <v>1029</v>
      </c>
      <c r="B332" s="364" t="s">
        <v>673</v>
      </c>
      <c r="C332" s="364" t="s">
        <v>43</v>
      </c>
      <c r="D332" s="364" t="s">
        <v>674</v>
      </c>
      <c r="E332" s="365" t="s">
        <v>58</v>
      </c>
      <c r="F332" s="366">
        <f>'Sanitário Reforma'!G27</f>
        <v>20</v>
      </c>
      <c r="G332" s="366">
        <v>6.09</v>
      </c>
      <c r="H332" s="366">
        <f t="shared" si="66"/>
        <v>7.81</v>
      </c>
      <c r="I332" s="366">
        <f t="shared" si="67"/>
        <v>156.19999999999999</v>
      </c>
      <c r="J332" s="358"/>
    </row>
    <row r="333" spans="1:10" ht="31.2" x14ac:dyDescent="0.3">
      <c r="A333" s="364" t="s">
        <v>1030</v>
      </c>
      <c r="B333" s="364" t="s">
        <v>676</v>
      </c>
      <c r="C333" s="364" t="s">
        <v>12</v>
      </c>
      <c r="D333" s="364" t="s">
        <v>677</v>
      </c>
      <c r="E333" s="365" t="s">
        <v>58</v>
      </c>
      <c r="F333" s="366">
        <f>'Sanitário Reforma'!G28</f>
        <v>3</v>
      </c>
      <c r="G333" s="366">
        <v>7.39</v>
      </c>
      <c r="H333" s="366">
        <f t="shared" si="66"/>
        <v>9.48</v>
      </c>
      <c r="I333" s="366">
        <f t="shared" si="67"/>
        <v>28.44</v>
      </c>
      <c r="J333" s="358"/>
    </row>
    <row r="334" spans="1:10" ht="46.8" x14ac:dyDescent="0.3">
      <c r="A334" s="364" t="s">
        <v>1031</v>
      </c>
      <c r="B334" s="364" t="s">
        <v>406</v>
      </c>
      <c r="C334" s="364" t="s">
        <v>43</v>
      </c>
      <c r="D334" s="364" t="s">
        <v>407</v>
      </c>
      <c r="E334" s="365" t="s">
        <v>14</v>
      </c>
      <c r="F334" s="366">
        <f>'Sanitário Reforma'!G29</f>
        <v>36</v>
      </c>
      <c r="G334" s="366">
        <v>37.03</v>
      </c>
      <c r="H334" s="366">
        <f t="shared" si="66"/>
        <v>47.52</v>
      </c>
      <c r="I334" s="366">
        <f t="shared" si="67"/>
        <v>1710.72</v>
      </c>
      <c r="J334" s="358"/>
    </row>
    <row r="335" spans="1:10" ht="46.8" x14ac:dyDescent="0.3">
      <c r="A335" s="364" t="s">
        <v>1032</v>
      </c>
      <c r="B335" s="364" t="s">
        <v>408</v>
      </c>
      <c r="C335" s="364" t="s">
        <v>43</v>
      </c>
      <c r="D335" s="364" t="s">
        <v>409</v>
      </c>
      <c r="E335" s="365" t="s">
        <v>14</v>
      </c>
      <c r="F335" s="366">
        <f>'Sanitário Reforma'!G30</f>
        <v>39</v>
      </c>
      <c r="G335" s="366">
        <v>19.2</v>
      </c>
      <c r="H335" s="366">
        <f t="shared" si="66"/>
        <v>24.64</v>
      </c>
      <c r="I335" s="366">
        <f t="shared" si="67"/>
        <v>960.96</v>
      </c>
      <c r="J335" s="358"/>
    </row>
    <row r="336" spans="1:10" ht="46.8" x14ac:dyDescent="0.3">
      <c r="A336" s="364" t="s">
        <v>1033</v>
      </c>
      <c r="B336" s="364" t="s">
        <v>410</v>
      </c>
      <c r="C336" s="364" t="s">
        <v>43</v>
      </c>
      <c r="D336" s="364" t="s">
        <v>411</v>
      </c>
      <c r="E336" s="365" t="s">
        <v>14</v>
      </c>
      <c r="F336" s="366">
        <f>'Sanitário Reforma'!G31</f>
        <v>6</v>
      </c>
      <c r="G336" s="366">
        <v>13.01</v>
      </c>
      <c r="H336" s="366">
        <f t="shared" si="66"/>
        <v>16.690000000000001</v>
      </c>
      <c r="I336" s="366">
        <f t="shared" si="67"/>
        <v>100.14</v>
      </c>
      <c r="J336" s="358"/>
    </row>
    <row r="337" spans="1:10" ht="46.8" x14ac:dyDescent="0.3">
      <c r="A337" s="364" t="s">
        <v>1034</v>
      </c>
      <c r="B337" s="364" t="s">
        <v>412</v>
      </c>
      <c r="C337" s="364" t="s">
        <v>43</v>
      </c>
      <c r="D337" s="364" t="s">
        <v>413</v>
      </c>
      <c r="E337" s="365" t="s">
        <v>58</v>
      </c>
      <c r="F337" s="366">
        <f>'Sanitário Reforma'!G32</f>
        <v>4</v>
      </c>
      <c r="G337" s="366">
        <v>12.89</v>
      </c>
      <c r="H337" s="366">
        <f t="shared" si="66"/>
        <v>16.54</v>
      </c>
      <c r="I337" s="366">
        <f t="shared" si="67"/>
        <v>66.16</v>
      </c>
      <c r="J337" s="358"/>
    </row>
    <row r="338" spans="1:10" ht="46.8" x14ac:dyDescent="0.3">
      <c r="A338" s="364" t="s">
        <v>1035</v>
      </c>
      <c r="B338" s="364" t="s">
        <v>881</v>
      </c>
      <c r="C338" s="364" t="s">
        <v>12</v>
      </c>
      <c r="D338" s="364" t="s">
        <v>882</v>
      </c>
      <c r="E338" s="365" t="s">
        <v>58</v>
      </c>
      <c r="F338" s="366">
        <f>'Sanitário Reforma'!G33</f>
        <v>1</v>
      </c>
      <c r="G338" s="366">
        <v>29.7</v>
      </c>
      <c r="H338" s="366">
        <f t="shared" si="66"/>
        <v>38.11</v>
      </c>
      <c r="I338" s="366">
        <f t="shared" si="67"/>
        <v>38.11</v>
      </c>
      <c r="J338" s="358"/>
    </row>
    <row r="339" spans="1:10" s="363" customFormat="1" x14ac:dyDescent="0.3">
      <c r="A339" s="370">
        <v>39</v>
      </c>
      <c r="B339" s="360"/>
      <c r="C339" s="360"/>
      <c r="D339" s="360" t="s">
        <v>248</v>
      </c>
      <c r="E339" s="361"/>
      <c r="F339" s="362"/>
      <c r="G339" s="362"/>
      <c r="H339" s="362"/>
      <c r="I339" s="362">
        <f>SUM(I340:I370)</f>
        <v>53710.559999999998</v>
      </c>
      <c r="J339" s="358"/>
    </row>
    <row r="340" spans="1:10" ht="46.8" x14ac:dyDescent="0.3">
      <c r="A340" s="364" t="s">
        <v>1036</v>
      </c>
      <c r="B340" s="364" t="s">
        <v>302</v>
      </c>
      <c r="C340" s="364" t="s">
        <v>43</v>
      </c>
      <c r="D340" s="364" t="s">
        <v>303</v>
      </c>
      <c r="E340" s="365" t="s">
        <v>58</v>
      </c>
      <c r="F340" s="366">
        <f>'Elétrico Reforma'!D3</f>
        <v>134</v>
      </c>
      <c r="G340" s="366">
        <v>6.67</v>
      </c>
      <c r="H340" s="366">
        <f t="shared" ref="H340:H369" si="68">TRUNC(G340+G340*$F$2,2)</f>
        <v>8.56</v>
      </c>
      <c r="I340" s="366">
        <f t="shared" ref="I340:I369" si="69">TRUNC(H340*F340,2)</f>
        <v>1147.04</v>
      </c>
    </row>
    <row r="341" spans="1:10" ht="46.8" x14ac:dyDescent="0.3">
      <c r="A341" s="364" t="s">
        <v>1037</v>
      </c>
      <c r="B341" s="364" t="s">
        <v>300</v>
      </c>
      <c r="C341" s="364" t="s">
        <v>43</v>
      </c>
      <c r="D341" s="364" t="s">
        <v>301</v>
      </c>
      <c r="E341" s="365" t="s">
        <v>58</v>
      </c>
      <c r="F341" s="366">
        <f>'Elétrico Reforma'!D4</f>
        <v>39</v>
      </c>
      <c r="G341" s="366">
        <v>9.94</v>
      </c>
      <c r="H341" s="366">
        <f t="shared" si="68"/>
        <v>12.75</v>
      </c>
      <c r="I341" s="366">
        <f t="shared" si="69"/>
        <v>497.25</v>
      </c>
    </row>
    <row r="342" spans="1:10" ht="46.8" x14ac:dyDescent="0.3">
      <c r="A342" s="364" t="s">
        <v>1038</v>
      </c>
      <c r="B342" s="364" t="s">
        <v>883</v>
      </c>
      <c r="C342" s="364" t="s">
        <v>43</v>
      </c>
      <c r="D342" s="364" t="s">
        <v>884</v>
      </c>
      <c r="E342" s="365" t="s">
        <v>58</v>
      </c>
      <c r="F342" s="366">
        <f>'Elétrico Reforma'!D5</f>
        <v>1</v>
      </c>
      <c r="G342" s="366">
        <v>12.86</v>
      </c>
      <c r="H342" s="366">
        <f t="shared" si="68"/>
        <v>16.5</v>
      </c>
      <c r="I342" s="366">
        <f t="shared" si="69"/>
        <v>16.5</v>
      </c>
    </row>
    <row r="343" spans="1:10" ht="46.8" x14ac:dyDescent="0.3">
      <c r="A343" s="364" t="s">
        <v>1039</v>
      </c>
      <c r="B343" s="364" t="s">
        <v>317</v>
      </c>
      <c r="C343" s="364" t="s">
        <v>43</v>
      </c>
      <c r="D343" s="364" t="s">
        <v>318</v>
      </c>
      <c r="E343" s="365" t="s">
        <v>58</v>
      </c>
      <c r="F343" s="366">
        <f>'Elétrico Reforma'!D6</f>
        <v>4</v>
      </c>
      <c r="G343" s="366">
        <v>19.829999999999998</v>
      </c>
      <c r="H343" s="366">
        <f t="shared" si="68"/>
        <v>25.45</v>
      </c>
      <c r="I343" s="366">
        <f t="shared" si="69"/>
        <v>101.8</v>
      </c>
    </row>
    <row r="344" spans="1:10" ht="46.8" x14ac:dyDescent="0.3">
      <c r="A344" s="364" t="s">
        <v>1040</v>
      </c>
      <c r="B344" s="364" t="s">
        <v>319</v>
      </c>
      <c r="C344" s="364" t="s">
        <v>43</v>
      </c>
      <c r="D344" s="364" t="s">
        <v>320</v>
      </c>
      <c r="E344" s="365" t="s">
        <v>58</v>
      </c>
      <c r="F344" s="366">
        <f>'Elétrico Reforma'!D7</f>
        <v>35</v>
      </c>
      <c r="G344" s="366">
        <v>15.96</v>
      </c>
      <c r="H344" s="366">
        <f t="shared" si="68"/>
        <v>20.48</v>
      </c>
      <c r="I344" s="366">
        <f t="shared" si="69"/>
        <v>716.8</v>
      </c>
    </row>
    <row r="345" spans="1:10" ht="46.8" x14ac:dyDescent="0.3">
      <c r="A345" s="364" t="s">
        <v>1041</v>
      </c>
      <c r="B345" s="364" t="s">
        <v>315</v>
      </c>
      <c r="C345" s="364" t="s">
        <v>43</v>
      </c>
      <c r="D345" s="364" t="s">
        <v>316</v>
      </c>
      <c r="E345" s="365" t="s">
        <v>58</v>
      </c>
      <c r="F345" s="366">
        <f>'Elétrico Reforma'!D8</f>
        <v>134</v>
      </c>
      <c r="G345" s="366">
        <v>16.829999999999998</v>
      </c>
      <c r="H345" s="366">
        <f t="shared" si="68"/>
        <v>21.6</v>
      </c>
      <c r="I345" s="366">
        <f t="shared" si="69"/>
        <v>2894.4</v>
      </c>
    </row>
    <row r="346" spans="1:10" ht="31.2" x14ac:dyDescent="0.3">
      <c r="A346" s="364" t="s">
        <v>1042</v>
      </c>
      <c r="B346" s="364" t="s">
        <v>309</v>
      </c>
      <c r="C346" s="364" t="s">
        <v>43</v>
      </c>
      <c r="D346" s="364" t="s">
        <v>310</v>
      </c>
      <c r="E346" s="365" t="s">
        <v>58</v>
      </c>
      <c r="F346" s="366">
        <f>'Elétrico Reforma'!D9</f>
        <v>11</v>
      </c>
      <c r="G346" s="366">
        <v>8.24</v>
      </c>
      <c r="H346" s="366">
        <f t="shared" si="68"/>
        <v>10.57</v>
      </c>
      <c r="I346" s="366">
        <f t="shared" si="69"/>
        <v>116.27</v>
      </c>
    </row>
    <row r="347" spans="1:10" ht="31.2" x14ac:dyDescent="0.3">
      <c r="A347" s="364" t="s">
        <v>1043</v>
      </c>
      <c r="B347" s="364" t="s">
        <v>693</v>
      </c>
      <c r="C347" s="364" t="s">
        <v>43</v>
      </c>
      <c r="D347" s="364" t="s">
        <v>694</v>
      </c>
      <c r="E347" s="365" t="s">
        <v>58</v>
      </c>
      <c r="F347" s="366">
        <f>'Elétrico Reforma'!D10</f>
        <v>6</v>
      </c>
      <c r="G347" s="366">
        <v>8.65</v>
      </c>
      <c r="H347" s="366">
        <f t="shared" si="68"/>
        <v>11.1</v>
      </c>
      <c r="I347" s="366">
        <f t="shared" si="69"/>
        <v>66.599999999999994</v>
      </c>
    </row>
    <row r="348" spans="1:10" ht="31.2" x14ac:dyDescent="0.3">
      <c r="A348" s="364" t="s">
        <v>1044</v>
      </c>
      <c r="B348" s="364" t="s">
        <v>696</v>
      </c>
      <c r="C348" s="364" t="s">
        <v>43</v>
      </c>
      <c r="D348" s="364" t="s">
        <v>697</v>
      </c>
      <c r="E348" s="365" t="s">
        <v>58</v>
      </c>
      <c r="F348" s="366">
        <f>'Elétrico Reforma'!D11</f>
        <v>15</v>
      </c>
      <c r="G348" s="366">
        <v>9.3800000000000008</v>
      </c>
      <c r="H348" s="366">
        <f t="shared" si="68"/>
        <v>12.03</v>
      </c>
      <c r="I348" s="366">
        <f t="shared" si="69"/>
        <v>180.45</v>
      </c>
    </row>
    <row r="349" spans="1:10" ht="31.2" x14ac:dyDescent="0.3">
      <c r="A349" s="364" t="s">
        <v>1045</v>
      </c>
      <c r="B349" s="364" t="s">
        <v>699</v>
      </c>
      <c r="C349" s="364" t="s">
        <v>43</v>
      </c>
      <c r="D349" s="364" t="s">
        <v>700</v>
      </c>
      <c r="E349" s="365" t="s">
        <v>58</v>
      </c>
      <c r="F349" s="366">
        <f>'Elétrico Reforma'!D12</f>
        <v>1</v>
      </c>
      <c r="G349" s="366">
        <v>9.3800000000000008</v>
      </c>
      <c r="H349" s="366">
        <f t="shared" si="68"/>
        <v>12.03</v>
      </c>
      <c r="I349" s="366">
        <f t="shared" si="69"/>
        <v>12.03</v>
      </c>
    </row>
    <row r="350" spans="1:10" ht="31.2" x14ac:dyDescent="0.3">
      <c r="A350" s="364" t="s">
        <v>1046</v>
      </c>
      <c r="B350" s="364" t="s">
        <v>702</v>
      </c>
      <c r="C350" s="364" t="s">
        <v>43</v>
      </c>
      <c r="D350" s="364" t="s">
        <v>703</v>
      </c>
      <c r="E350" s="365" t="s">
        <v>58</v>
      </c>
      <c r="F350" s="366">
        <f>'Elétrico Reforma'!D13</f>
        <v>7</v>
      </c>
      <c r="G350" s="366">
        <v>43.44</v>
      </c>
      <c r="H350" s="366">
        <f t="shared" si="68"/>
        <v>55.75</v>
      </c>
      <c r="I350" s="366">
        <f t="shared" si="69"/>
        <v>390.25</v>
      </c>
    </row>
    <row r="351" spans="1:10" ht="31.2" x14ac:dyDescent="0.3">
      <c r="A351" s="364" t="s">
        <v>1047</v>
      </c>
      <c r="B351" s="364" t="s">
        <v>311</v>
      </c>
      <c r="C351" s="364" t="s">
        <v>43</v>
      </c>
      <c r="D351" s="364" t="s">
        <v>312</v>
      </c>
      <c r="E351" s="365" t="s">
        <v>58</v>
      </c>
      <c r="F351" s="366">
        <f>'Elétrico Reforma'!D14</f>
        <v>2</v>
      </c>
      <c r="G351" s="366">
        <v>43.44</v>
      </c>
      <c r="H351" s="366">
        <f t="shared" si="68"/>
        <v>55.75</v>
      </c>
      <c r="I351" s="366">
        <f t="shared" si="69"/>
        <v>111.5</v>
      </c>
    </row>
    <row r="352" spans="1:10" ht="46.8" x14ac:dyDescent="0.3">
      <c r="A352" s="364" t="s">
        <v>1048</v>
      </c>
      <c r="B352" s="364" t="s">
        <v>304</v>
      </c>
      <c r="C352" s="364" t="s">
        <v>43</v>
      </c>
      <c r="D352" s="364" t="s">
        <v>305</v>
      </c>
      <c r="E352" s="365" t="s">
        <v>58</v>
      </c>
      <c r="F352" s="366">
        <f>'Elétrico Reforma'!D15</f>
        <v>1</v>
      </c>
      <c r="G352" s="366">
        <v>93.69</v>
      </c>
      <c r="H352" s="366">
        <f t="shared" si="68"/>
        <v>120.25</v>
      </c>
      <c r="I352" s="366">
        <f t="shared" si="69"/>
        <v>120.25</v>
      </c>
    </row>
    <row r="353" spans="1:9" ht="31.2" x14ac:dyDescent="0.3">
      <c r="A353" s="364" t="s">
        <v>1049</v>
      </c>
      <c r="B353" s="364" t="s">
        <v>885</v>
      </c>
      <c r="C353" s="364" t="s">
        <v>43</v>
      </c>
      <c r="D353" s="364" t="s">
        <v>886</v>
      </c>
      <c r="E353" s="365" t="s">
        <v>58</v>
      </c>
      <c r="F353" s="366">
        <f>'Elétrico Reforma'!D16</f>
        <v>2</v>
      </c>
      <c r="G353" s="366">
        <v>67.680000000000007</v>
      </c>
      <c r="H353" s="366">
        <f t="shared" si="68"/>
        <v>86.86</v>
      </c>
      <c r="I353" s="366">
        <f t="shared" si="69"/>
        <v>173.72</v>
      </c>
    </row>
    <row r="354" spans="1:9" ht="31.2" x14ac:dyDescent="0.3">
      <c r="A354" s="364" t="s">
        <v>1050</v>
      </c>
      <c r="B354" s="364" t="s">
        <v>887</v>
      </c>
      <c r="C354" s="364" t="s">
        <v>12</v>
      </c>
      <c r="D354" s="364" t="s">
        <v>888</v>
      </c>
      <c r="E354" s="365" t="s">
        <v>58</v>
      </c>
      <c r="F354" s="366">
        <f>'Elétrico Reforma'!D17</f>
        <v>12</v>
      </c>
      <c r="G354" s="366">
        <v>80.739999999999995</v>
      </c>
      <c r="H354" s="366">
        <f t="shared" si="68"/>
        <v>103.62</v>
      </c>
      <c r="I354" s="366">
        <f t="shared" si="69"/>
        <v>1243.44</v>
      </c>
    </row>
    <row r="355" spans="1:9" x14ac:dyDescent="0.3">
      <c r="A355" s="364" t="s">
        <v>1051</v>
      </c>
      <c r="B355" s="364" t="s">
        <v>306</v>
      </c>
      <c r="C355" s="364" t="s">
        <v>12</v>
      </c>
      <c r="D355" s="364" t="s">
        <v>307</v>
      </c>
      <c r="E355" s="365" t="s">
        <v>308</v>
      </c>
      <c r="F355" s="366">
        <f>'Elétrico Reforma'!D18</f>
        <v>1</v>
      </c>
      <c r="G355" s="366">
        <v>140.44999999999999</v>
      </c>
      <c r="H355" s="366">
        <f t="shared" si="68"/>
        <v>180.26</v>
      </c>
      <c r="I355" s="366">
        <f t="shared" si="69"/>
        <v>180.26</v>
      </c>
    </row>
    <row r="356" spans="1:9" x14ac:dyDescent="0.3">
      <c r="A356" s="364" t="s">
        <v>1052</v>
      </c>
      <c r="B356" s="364" t="s">
        <v>717</v>
      </c>
      <c r="C356" s="364" t="s">
        <v>12</v>
      </c>
      <c r="D356" s="364" t="s">
        <v>718</v>
      </c>
      <c r="E356" s="365" t="s">
        <v>308</v>
      </c>
      <c r="F356" s="366">
        <f>'Elétrico Reforma'!D19</f>
        <v>2</v>
      </c>
      <c r="G356" s="366">
        <v>178.25</v>
      </c>
      <c r="H356" s="366">
        <f t="shared" si="68"/>
        <v>228.78</v>
      </c>
      <c r="I356" s="366">
        <f t="shared" si="69"/>
        <v>457.56</v>
      </c>
    </row>
    <row r="357" spans="1:9" ht="46.8" x14ac:dyDescent="0.3">
      <c r="A357" s="364" t="s">
        <v>1053</v>
      </c>
      <c r="B357" s="364" t="s">
        <v>299</v>
      </c>
      <c r="C357" s="364" t="s">
        <v>43</v>
      </c>
      <c r="D357" s="364" t="s">
        <v>249</v>
      </c>
      <c r="E357" s="365" t="s">
        <v>14</v>
      </c>
      <c r="F357" s="366">
        <f>'Elétrico Reforma'!D20</f>
        <v>591.09999999999991</v>
      </c>
      <c r="G357" s="366">
        <v>5.46</v>
      </c>
      <c r="H357" s="366">
        <f t="shared" si="68"/>
        <v>7</v>
      </c>
      <c r="I357" s="366">
        <f t="shared" si="69"/>
        <v>4137.7</v>
      </c>
    </row>
    <row r="358" spans="1:9" ht="46.8" x14ac:dyDescent="0.3">
      <c r="A358" s="364" t="s">
        <v>1054</v>
      </c>
      <c r="B358" s="364" t="s">
        <v>295</v>
      </c>
      <c r="C358" s="364" t="s">
        <v>43</v>
      </c>
      <c r="D358" s="364" t="s">
        <v>296</v>
      </c>
      <c r="E358" s="365" t="s">
        <v>14</v>
      </c>
      <c r="F358" s="366">
        <f>'Elétrico Reforma'!D21</f>
        <v>294.10000000000002</v>
      </c>
      <c r="G358" s="366">
        <v>5.71</v>
      </c>
      <c r="H358" s="366">
        <f t="shared" si="68"/>
        <v>7.32</v>
      </c>
      <c r="I358" s="366">
        <f t="shared" si="69"/>
        <v>2152.81</v>
      </c>
    </row>
    <row r="359" spans="1:9" ht="46.8" x14ac:dyDescent="0.3">
      <c r="A359" s="364" t="s">
        <v>1055</v>
      </c>
      <c r="B359" s="364" t="s">
        <v>726</v>
      </c>
      <c r="C359" s="364" t="s">
        <v>12</v>
      </c>
      <c r="D359" s="364" t="s">
        <v>727</v>
      </c>
      <c r="E359" s="365" t="s">
        <v>58</v>
      </c>
      <c r="F359" s="366">
        <f>'Elétrico Reforma'!D22</f>
        <v>121</v>
      </c>
      <c r="G359" s="366">
        <v>120.14</v>
      </c>
      <c r="H359" s="366">
        <f t="shared" si="68"/>
        <v>154.19</v>
      </c>
      <c r="I359" s="366">
        <f t="shared" si="69"/>
        <v>18656.990000000002</v>
      </c>
    </row>
    <row r="360" spans="1:9" ht="31.2" x14ac:dyDescent="0.3">
      <c r="A360" s="364" t="s">
        <v>1056</v>
      </c>
      <c r="B360" s="364" t="s">
        <v>321</v>
      </c>
      <c r="C360" s="364" t="s">
        <v>43</v>
      </c>
      <c r="D360" s="364" t="s">
        <v>322</v>
      </c>
      <c r="E360" s="365" t="s">
        <v>58</v>
      </c>
      <c r="F360" s="366">
        <f>'Elétrico Reforma'!D23</f>
        <v>134</v>
      </c>
      <c r="G360" s="366">
        <v>8.8699999999999992</v>
      </c>
      <c r="H360" s="366">
        <f t="shared" si="68"/>
        <v>11.38</v>
      </c>
      <c r="I360" s="366">
        <f t="shared" si="69"/>
        <v>1524.92</v>
      </c>
    </row>
    <row r="361" spans="1:9" ht="46.8" x14ac:dyDescent="0.3">
      <c r="A361" s="364" t="s">
        <v>1057</v>
      </c>
      <c r="B361" s="364" t="s">
        <v>732</v>
      </c>
      <c r="C361" s="364" t="s">
        <v>43</v>
      </c>
      <c r="D361" s="364" t="s">
        <v>733</v>
      </c>
      <c r="E361" s="365" t="s">
        <v>14</v>
      </c>
      <c r="F361" s="366">
        <f>'Elétrico Reforma'!D24</f>
        <v>128.4</v>
      </c>
      <c r="G361" s="366">
        <v>7.83</v>
      </c>
      <c r="H361" s="366">
        <f t="shared" si="68"/>
        <v>10.039999999999999</v>
      </c>
      <c r="I361" s="366">
        <f t="shared" si="69"/>
        <v>1289.1300000000001</v>
      </c>
    </row>
    <row r="362" spans="1:9" ht="46.8" x14ac:dyDescent="0.3">
      <c r="A362" s="364" t="s">
        <v>1058</v>
      </c>
      <c r="B362" s="364" t="s">
        <v>735</v>
      </c>
      <c r="C362" s="364" t="s">
        <v>43</v>
      </c>
      <c r="D362" s="364" t="s">
        <v>736</v>
      </c>
      <c r="E362" s="365" t="s">
        <v>14</v>
      </c>
      <c r="F362" s="366">
        <f>'Elétrico Reforma'!D25</f>
        <v>2137.6</v>
      </c>
      <c r="G362" s="366">
        <v>2.2799999999999998</v>
      </c>
      <c r="H362" s="366">
        <f t="shared" si="68"/>
        <v>2.92</v>
      </c>
      <c r="I362" s="366">
        <f t="shared" si="69"/>
        <v>6241.79</v>
      </c>
    </row>
    <row r="363" spans="1:9" ht="46.8" x14ac:dyDescent="0.3">
      <c r="A363" s="364" t="s">
        <v>1059</v>
      </c>
      <c r="B363" s="364" t="s">
        <v>889</v>
      </c>
      <c r="C363" s="364" t="s">
        <v>43</v>
      </c>
      <c r="D363" s="364" t="s">
        <v>890</v>
      </c>
      <c r="E363" s="365" t="s">
        <v>14</v>
      </c>
      <c r="F363" s="366">
        <f>'Elétrico Reforma'!D26</f>
        <v>80.7</v>
      </c>
      <c r="G363" s="366">
        <v>13.79</v>
      </c>
      <c r="H363" s="366">
        <f t="shared" si="68"/>
        <v>17.690000000000001</v>
      </c>
      <c r="I363" s="366">
        <f t="shared" si="69"/>
        <v>1427.58</v>
      </c>
    </row>
    <row r="364" spans="1:9" ht="46.8" x14ac:dyDescent="0.3">
      <c r="A364" s="364" t="s">
        <v>1060</v>
      </c>
      <c r="B364" s="364" t="s">
        <v>891</v>
      </c>
      <c r="C364" s="364" t="s">
        <v>43</v>
      </c>
      <c r="D364" s="364" t="s">
        <v>892</v>
      </c>
      <c r="E364" s="365" t="s">
        <v>14</v>
      </c>
      <c r="F364" s="366">
        <f>'Elétrico Reforma'!D27</f>
        <v>276.7</v>
      </c>
      <c r="G364" s="366">
        <v>8.0500000000000007</v>
      </c>
      <c r="H364" s="366">
        <f t="shared" si="68"/>
        <v>10.33</v>
      </c>
      <c r="I364" s="366">
        <f t="shared" si="69"/>
        <v>2858.31</v>
      </c>
    </row>
    <row r="365" spans="1:9" ht="46.8" x14ac:dyDescent="0.3">
      <c r="A365" s="364" t="s">
        <v>1061</v>
      </c>
      <c r="B365" s="364" t="s">
        <v>741</v>
      </c>
      <c r="C365" s="364" t="s">
        <v>43</v>
      </c>
      <c r="D365" s="364" t="s">
        <v>742</v>
      </c>
      <c r="E365" s="365" t="s">
        <v>14</v>
      </c>
      <c r="F365" s="366">
        <f>'Elétrico Reforma'!D28</f>
        <v>467.3</v>
      </c>
      <c r="G365" s="366">
        <v>3.63</v>
      </c>
      <c r="H365" s="366">
        <f t="shared" si="68"/>
        <v>4.6500000000000004</v>
      </c>
      <c r="I365" s="366">
        <f t="shared" si="69"/>
        <v>2172.94</v>
      </c>
    </row>
    <row r="366" spans="1:9" ht="46.8" x14ac:dyDescent="0.3">
      <c r="A366" s="364" t="s">
        <v>1062</v>
      </c>
      <c r="B366" s="364" t="s">
        <v>744</v>
      </c>
      <c r="C366" s="364" t="s">
        <v>43</v>
      </c>
      <c r="D366" s="364" t="s">
        <v>745</v>
      </c>
      <c r="E366" s="365" t="s">
        <v>14</v>
      </c>
      <c r="F366" s="366">
        <f>'Elétrico Reforma'!D29</f>
        <v>357.2</v>
      </c>
      <c r="G366" s="366">
        <v>4.93</v>
      </c>
      <c r="H366" s="366">
        <f t="shared" si="68"/>
        <v>6.32</v>
      </c>
      <c r="I366" s="366">
        <f t="shared" si="69"/>
        <v>2257.5</v>
      </c>
    </row>
    <row r="367" spans="1:9" ht="62.4" x14ac:dyDescent="0.3">
      <c r="A367" s="364" t="s">
        <v>1063</v>
      </c>
      <c r="B367" s="364" t="s">
        <v>893</v>
      </c>
      <c r="C367" s="364" t="s">
        <v>43</v>
      </c>
      <c r="D367" s="364" t="s">
        <v>894</v>
      </c>
      <c r="E367" s="365" t="s">
        <v>58</v>
      </c>
      <c r="F367" s="366">
        <f>'Elétrico Reforma'!D30</f>
        <v>1</v>
      </c>
      <c r="G367" s="366">
        <v>419.21</v>
      </c>
      <c r="H367" s="366">
        <f t="shared" si="68"/>
        <v>538.04999999999995</v>
      </c>
      <c r="I367" s="366">
        <f t="shared" si="69"/>
        <v>538.04999999999995</v>
      </c>
    </row>
    <row r="368" spans="1:9" ht="62.4" x14ac:dyDescent="0.3">
      <c r="A368" s="364" t="s">
        <v>1064</v>
      </c>
      <c r="B368" s="364" t="s">
        <v>748</v>
      </c>
      <c r="C368" s="364" t="s">
        <v>43</v>
      </c>
      <c r="D368" s="364" t="s">
        <v>749</v>
      </c>
      <c r="E368" s="365" t="s">
        <v>58</v>
      </c>
      <c r="F368" s="366">
        <f>'Elétrico Reforma'!D31</f>
        <v>1</v>
      </c>
      <c r="G368" s="366">
        <v>1007.18</v>
      </c>
      <c r="H368" s="366">
        <f t="shared" si="68"/>
        <v>1292.71</v>
      </c>
      <c r="I368" s="366">
        <f t="shared" si="69"/>
        <v>1292.71</v>
      </c>
    </row>
    <row r="369" spans="1:10" ht="62.4" x14ac:dyDescent="0.3">
      <c r="A369" s="364" t="s">
        <v>1065</v>
      </c>
      <c r="B369" s="364" t="s">
        <v>313</v>
      </c>
      <c r="C369" s="364" t="s">
        <v>43</v>
      </c>
      <c r="D369" s="364" t="s">
        <v>314</v>
      </c>
      <c r="E369" s="365" t="s">
        <v>58</v>
      </c>
      <c r="F369" s="366">
        <f>'Elétrico Reforma'!D32</f>
        <v>1</v>
      </c>
      <c r="G369" s="366">
        <v>361.37</v>
      </c>
      <c r="H369" s="366">
        <f t="shared" si="68"/>
        <v>463.81</v>
      </c>
      <c r="I369" s="366">
        <f t="shared" si="69"/>
        <v>463.81</v>
      </c>
    </row>
    <row r="370" spans="1:10" ht="31.2" x14ac:dyDescent="0.3">
      <c r="A370" s="364" t="s">
        <v>1453</v>
      </c>
      <c r="B370" s="364" t="s">
        <v>750</v>
      </c>
      <c r="C370" s="364" t="s">
        <v>12</v>
      </c>
      <c r="D370" s="364" t="s">
        <v>751</v>
      </c>
      <c r="E370" s="365" t="s">
        <v>14</v>
      </c>
      <c r="F370" s="366">
        <f>'Elétrico Reforma'!D33</f>
        <v>12.8</v>
      </c>
      <c r="G370" s="366">
        <v>16.45</v>
      </c>
      <c r="H370" s="366">
        <f>TRUNC(G370+G370*$F$2,2)</f>
        <v>21.11</v>
      </c>
      <c r="I370" s="366">
        <f>TRUNC(H370*F370,2)</f>
        <v>270.2</v>
      </c>
    </row>
    <row r="371" spans="1:10" s="363" customFormat="1" x14ac:dyDescent="0.3">
      <c r="A371" s="370">
        <v>40</v>
      </c>
      <c r="B371" s="360"/>
      <c r="C371" s="360"/>
      <c r="D371" s="360" t="s">
        <v>753</v>
      </c>
      <c r="E371" s="361"/>
      <c r="F371" s="362"/>
      <c r="G371" s="362"/>
      <c r="H371" s="362"/>
      <c r="I371" s="362">
        <f>SUM(I372:I389)</f>
        <v>47858.630000000005</v>
      </c>
      <c r="J371" s="350"/>
    </row>
    <row r="372" spans="1:10" ht="31.2" x14ac:dyDescent="0.3">
      <c r="A372" s="364" t="s">
        <v>1066</v>
      </c>
      <c r="B372" s="364" t="s">
        <v>754</v>
      </c>
      <c r="C372" s="364" t="s">
        <v>12</v>
      </c>
      <c r="D372" s="364" t="s">
        <v>755</v>
      </c>
      <c r="E372" s="365" t="s">
        <v>186</v>
      </c>
      <c r="F372" s="366">
        <f>'Lógica Reforma'!C4</f>
        <v>138</v>
      </c>
      <c r="G372" s="366">
        <v>37.36</v>
      </c>
      <c r="H372" s="366">
        <f t="shared" ref="H372:H389" si="70">TRUNC(G372+G372*$F$2,2)</f>
        <v>47.95</v>
      </c>
      <c r="I372" s="366">
        <f t="shared" ref="I372:I389" si="71">TRUNC(H372*F372,2)</f>
        <v>6617.1</v>
      </c>
    </row>
    <row r="373" spans="1:10" ht="31.2" x14ac:dyDescent="0.3">
      <c r="A373" s="364" t="s">
        <v>1067</v>
      </c>
      <c r="B373" s="364" t="s">
        <v>756</v>
      </c>
      <c r="C373" s="364" t="s">
        <v>12</v>
      </c>
      <c r="D373" s="364" t="s">
        <v>757</v>
      </c>
      <c r="E373" s="365" t="s">
        <v>308</v>
      </c>
      <c r="F373" s="366">
        <f>'Lógica Reforma'!C5</f>
        <v>4</v>
      </c>
      <c r="G373" s="366">
        <v>39.049999999999997</v>
      </c>
      <c r="H373" s="366">
        <f t="shared" si="70"/>
        <v>50.12</v>
      </c>
      <c r="I373" s="366">
        <f t="shared" si="71"/>
        <v>200.48</v>
      </c>
    </row>
    <row r="374" spans="1:10" ht="31.2" x14ac:dyDescent="0.3">
      <c r="A374" s="364" t="s">
        <v>1068</v>
      </c>
      <c r="B374" s="364" t="s">
        <v>897</v>
      </c>
      <c r="C374" s="364" t="s">
        <v>12</v>
      </c>
      <c r="D374" s="364" t="s">
        <v>898</v>
      </c>
      <c r="E374" s="365" t="s">
        <v>308</v>
      </c>
      <c r="F374" s="366">
        <f>'Lógica Reforma'!C6</f>
        <v>2</v>
      </c>
      <c r="G374" s="366">
        <v>79.83</v>
      </c>
      <c r="H374" s="366">
        <f t="shared" si="70"/>
        <v>102.46</v>
      </c>
      <c r="I374" s="366">
        <f t="shared" si="71"/>
        <v>204.92</v>
      </c>
    </row>
    <row r="375" spans="1:10" ht="31.2" x14ac:dyDescent="0.3">
      <c r="A375" s="364" t="s">
        <v>1069</v>
      </c>
      <c r="B375" s="364" t="s">
        <v>758</v>
      </c>
      <c r="C375" s="364" t="s">
        <v>12</v>
      </c>
      <c r="D375" s="364" t="s">
        <v>759</v>
      </c>
      <c r="E375" s="365" t="s">
        <v>760</v>
      </c>
      <c r="F375" s="366">
        <f>'Lógica Reforma'!C7</f>
        <v>9</v>
      </c>
      <c r="G375" s="366">
        <v>34</v>
      </c>
      <c r="H375" s="366">
        <f t="shared" si="70"/>
        <v>43.63</v>
      </c>
      <c r="I375" s="366">
        <f t="shared" si="71"/>
        <v>392.67</v>
      </c>
    </row>
    <row r="376" spans="1:10" ht="31.2" x14ac:dyDescent="0.3">
      <c r="A376" s="364" t="s">
        <v>1070</v>
      </c>
      <c r="B376" s="364" t="s">
        <v>899</v>
      </c>
      <c r="C376" s="364" t="s">
        <v>43</v>
      </c>
      <c r="D376" s="364" t="s">
        <v>900</v>
      </c>
      <c r="E376" s="365" t="s">
        <v>58</v>
      </c>
      <c r="F376" s="366">
        <f>'Lógica Reforma'!C8</f>
        <v>95</v>
      </c>
      <c r="G376" s="366">
        <v>24.6</v>
      </c>
      <c r="H376" s="366">
        <f t="shared" si="70"/>
        <v>31.57</v>
      </c>
      <c r="I376" s="366">
        <f t="shared" si="71"/>
        <v>2999.15</v>
      </c>
    </row>
    <row r="377" spans="1:10" x14ac:dyDescent="0.3">
      <c r="A377" s="364" t="s">
        <v>1071</v>
      </c>
      <c r="B377" s="364" t="s">
        <v>901</v>
      </c>
      <c r="C377" s="364" t="s">
        <v>12</v>
      </c>
      <c r="D377" s="364" t="s">
        <v>902</v>
      </c>
      <c r="E377" s="365" t="s">
        <v>58</v>
      </c>
      <c r="F377" s="366">
        <f>'Lógica Reforma'!C9</f>
        <v>20</v>
      </c>
      <c r="G377" s="366">
        <v>8.1999999999999993</v>
      </c>
      <c r="H377" s="366">
        <f t="shared" si="70"/>
        <v>10.52</v>
      </c>
      <c r="I377" s="366">
        <f t="shared" si="71"/>
        <v>210.4</v>
      </c>
    </row>
    <row r="378" spans="1:10" x14ac:dyDescent="0.3">
      <c r="A378" s="364" t="s">
        <v>1072</v>
      </c>
      <c r="B378" s="364" t="s">
        <v>763</v>
      </c>
      <c r="C378" s="364" t="s">
        <v>12</v>
      </c>
      <c r="D378" s="364" t="s">
        <v>764</v>
      </c>
      <c r="E378" s="365" t="s">
        <v>308</v>
      </c>
      <c r="F378" s="366">
        <f>'Lógica Reforma'!C10</f>
        <v>90</v>
      </c>
      <c r="G378" s="366">
        <v>8.57</v>
      </c>
      <c r="H378" s="366">
        <f t="shared" si="70"/>
        <v>10.99</v>
      </c>
      <c r="I378" s="366">
        <f t="shared" si="71"/>
        <v>989.1</v>
      </c>
    </row>
    <row r="379" spans="1:10" x14ac:dyDescent="0.3">
      <c r="A379" s="364" t="s">
        <v>1073</v>
      </c>
      <c r="B379" s="364" t="s">
        <v>903</v>
      </c>
      <c r="C379" s="364" t="s">
        <v>12</v>
      </c>
      <c r="D379" s="364" t="s">
        <v>904</v>
      </c>
      <c r="E379" s="365" t="s">
        <v>58</v>
      </c>
      <c r="F379" s="366">
        <f>'Lógica Reforma'!C11</f>
        <v>33</v>
      </c>
      <c r="G379" s="366">
        <v>6.42</v>
      </c>
      <c r="H379" s="366">
        <f t="shared" si="70"/>
        <v>8.24</v>
      </c>
      <c r="I379" s="366">
        <f t="shared" si="71"/>
        <v>271.92</v>
      </c>
    </row>
    <row r="380" spans="1:10" x14ac:dyDescent="0.3">
      <c r="A380" s="364" t="s">
        <v>1074</v>
      </c>
      <c r="B380" s="364" t="s">
        <v>905</v>
      </c>
      <c r="C380" s="364" t="s">
        <v>43</v>
      </c>
      <c r="D380" s="364" t="s">
        <v>906</v>
      </c>
      <c r="E380" s="365" t="s">
        <v>58</v>
      </c>
      <c r="F380" s="366">
        <f>'Lógica Reforma'!C13</f>
        <v>4</v>
      </c>
      <c r="G380" s="366">
        <v>150.27000000000001</v>
      </c>
      <c r="H380" s="366">
        <f t="shared" si="70"/>
        <v>192.87</v>
      </c>
      <c r="I380" s="366">
        <f t="shared" si="71"/>
        <v>771.48</v>
      </c>
    </row>
    <row r="381" spans="1:10" ht="31.2" x14ac:dyDescent="0.3">
      <c r="A381" s="364" t="s">
        <v>1075</v>
      </c>
      <c r="B381" s="364" t="s">
        <v>907</v>
      </c>
      <c r="C381" s="364" t="s">
        <v>12</v>
      </c>
      <c r="D381" s="364" t="s">
        <v>908</v>
      </c>
      <c r="E381" s="365" t="s">
        <v>58</v>
      </c>
      <c r="F381" s="366">
        <f>'Lógica Reforma'!C14</f>
        <v>1</v>
      </c>
      <c r="G381" s="366">
        <v>68.010000000000005</v>
      </c>
      <c r="H381" s="366">
        <f t="shared" si="70"/>
        <v>87.29</v>
      </c>
      <c r="I381" s="366">
        <f t="shared" si="71"/>
        <v>87.29</v>
      </c>
    </row>
    <row r="382" spans="1:10" ht="46.8" x14ac:dyDescent="0.3">
      <c r="A382" s="364" t="s">
        <v>1076</v>
      </c>
      <c r="B382" s="364" t="s">
        <v>909</v>
      </c>
      <c r="C382" s="364" t="s">
        <v>43</v>
      </c>
      <c r="D382" s="364" t="s">
        <v>910</v>
      </c>
      <c r="E382" s="365" t="s">
        <v>58</v>
      </c>
      <c r="F382" s="366">
        <f>'Lógica Reforma'!C16</f>
        <v>230</v>
      </c>
      <c r="G382" s="366">
        <v>20.309999999999999</v>
      </c>
      <c r="H382" s="366">
        <f t="shared" si="70"/>
        <v>26.06</v>
      </c>
      <c r="I382" s="366">
        <f t="shared" si="71"/>
        <v>5993.8</v>
      </c>
    </row>
    <row r="383" spans="1:10" ht="46.8" x14ac:dyDescent="0.3">
      <c r="A383" s="364" t="s">
        <v>1077</v>
      </c>
      <c r="B383" s="364" t="s">
        <v>771</v>
      </c>
      <c r="C383" s="364" t="s">
        <v>43</v>
      </c>
      <c r="D383" s="364" t="s">
        <v>772</v>
      </c>
      <c r="E383" s="365" t="s">
        <v>58</v>
      </c>
      <c r="F383" s="366">
        <f>'Lógica Reforma'!C17</f>
        <v>60</v>
      </c>
      <c r="G383" s="366">
        <v>8.92</v>
      </c>
      <c r="H383" s="366">
        <f t="shared" si="70"/>
        <v>11.44</v>
      </c>
      <c r="I383" s="366">
        <f t="shared" si="71"/>
        <v>686.4</v>
      </c>
    </row>
    <row r="384" spans="1:10" ht="46.8" x14ac:dyDescent="0.3">
      <c r="A384" s="364" t="s">
        <v>1078</v>
      </c>
      <c r="B384" s="364" t="s">
        <v>911</v>
      </c>
      <c r="C384" s="364" t="s">
        <v>43</v>
      </c>
      <c r="D384" s="364" t="s">
        <v>912</v>
      </c>
      <c r="E384" s="365" t="s">
        <v>58</v>
      </c>
      <c r="F384" s="366">
        <f>'Lógica Reforma'!C18</f>
        <v>44</v>
      </c>
      <c r="G384" s="366">
        <v>9.61</v>
      </c>
      <c r="H384" s="366">
        <f t="shared" si="70"/>
        <v>12.33</v>
      </c>
      <c r="I384" s="366">
        <f t="shared" si="71"/>
        <v>542.52</v>
      </c>
    </row>
    <row r="385" spans="1:10" ht="46.8" x14ac:dyDescent="0.3">
      <c r="A385" s="364" t="s">
        <v>1079</v>
      </c>
      <c r="B385" s="364" t="s">
        <v>913</v>
      </c>
      <c r="C385" s="364" t="s">
        <v>43</v>
      </c>
      <c r="D385" s="364" t="s">
        <v>914</v>
      </c>
      <c r="E385" s="365" t="s">
        <v>58</v>
      </c>
      <c r="F385" s="366">
        <f>'Lógica Reforma'!C19</f>
        <v>101</v>
      </c>
      <c r="G385" s="366">
        <v>28.1</v>
      </c>
      <c r="H385" s="366">
        <f t="shared" si="70"/>
        <v>36.06</v>
      </c>
      <c r="I385" s="366">
        <f t="shared" si="71"/>
        <v>3642.06</v>
      </c>
    </row>
    <row r="386" spans="1:10" ht="46.8" x14ac:dyDescent="0.3">
      <c r="A386" s="364" t="s">
        <v>1080</v>
      </c>
      <c r="B386" s="364" t="s">
        <v>915</v>
      </c>
      <c r="C386" s="364" t="s">
        <v>12</v>
      </c>
      <c r="D386" s="364" t="s">
        <v>916</v>
      </c>
      <c r="E386" s="365" t="s">
        <v>58</v>
      </c>
      <c r="F386" s="366">
        <f>'Lógica Reforma'!C20</f>
        <v>71</v>
      </c>
      <c r="G386" s="366">
        <v>41.93</v>
      </c>
      <c r="H386" s="366">
        <f t="shared" si="70"/>
        <v>53.81</v>
      </c>
      <c r="I386" s="366">
        <f t="shared" si="71"/>
        <v>3820.51</v>
      </c>
    </row>
    <row r="387" spans="1:10" ht="31.2" x14ac:dyDescent="0.3">
      <c r="A387" s="364" t="s">
        <v>1081</v>
      </c>
      <c r="B387" s="364" t="s">
        <v>917</v>
      </c>
      <c r="C387" s="364" t="s">
        <v>12</v>
      </c>
      <c r="D387" s="364" t="s">
        <v>918</v>
      </c>
      <c r="E387" s="365" t="s">
        <v>58</v>
      </c>
      <c r="F387" s="366">
        <f>'Lógica Reforma'!C21</f>
        <v>20</v>
      </c>
      <c r="G387" s="366">
        <v>5.0999999999999996</v>
      </c>
      <c r="H387" s="366">
        <f t="shared" si="70"/>
        <v>6.54</v>
      </c>
      <c r="I387" s="366">
        <f t="shared" si="71"/>
        <v>130.80000000000001</v>
      </c>
    </row>
    <row r="388" spans="1:10" x14ac:dyDescent="0.3">
      <c r="A388" s="364" t="s">
        <v>1082</v>
      </c>
      <c r="B388" s="364" t="s">
        <v>919</v>
      </c>
      <c r="C388" s="364" t="s">
        <v>12</v>
      </c>
      <c r="D388" s="364" t="s">
        <v>920</v>
      </c>
      <c r="E388" s="365" t="s">
        <v>58</v>
      </c>
      <c r="F388" s="366">
        <f>'Lógica Reforma'!C22</f>
        <v>10</v>
      </c>
      <c r="G388" s="366">
        <v>9.8000000000000007</v>
      </c>
      <c r="H388" s="366">
        <f t="shared" si="70"/>
        <v>12.57</v>
      </c>
      <c r="I388" s="366">
        <f t="shared" si="71"/>
        <v>125.7</v>
      </c>
    </row>
    <row r="389" spans="1:10" ht="31.2" x14ac:dyDescent="0.3">
      <c r="A389" s="364" t="s">
        <v>1083</v>
      </c>
      <c r="B389" s="364" t="s">
        <v>789</v>
      </c>
      <c r="C389" s="364" t="s">
        <v>12</v>
      </c>
      <c r="D389" s="364" t="s">
        <v>790</v>
      </c>
      <c r="E389" s="365" t="s">
        <v>14</v>
      </c>
      <c r="F389" s="366">
        <f>'Lógica Reforma'!C24</f>
        <v>4229</v>
      </c>
      <c r="G389" s="366">
        <v>3.72</v>
      </c>
      <c r="H389" s="366">
        <f t="shared" si="70"/>
        <v>4.7699999999999996</v>
      </c>
      <c r="I389" s="366">
        <f t="shared" si="71"/>
        <v>20172.330000000002</v>
      </c>
    </row>
    <row r="390" spans="1:10" s="363" customFormat="1" x14ac:dyDescent="0.3">
      <c r="A390" s="370">
        <v>41</v>
      </c>
      <c r="B390" s="360"/>
      <c r="C390" s="360"/>
      <c r="D390" s="360" t="s">
        <v>819</v>
      </c>
      <c r="E390" s="361"/>
      <c r="F390" s="362"/>
      <c r="G390" s="362"/>
      <c r="H390" s="362"/>
      <c r="I390" s="362">
        <f>SUM(I391:I396)</f>
        <v>22173.16</v>
      </c>
      <c r="J390" s="350"/>
    </row>
    <row r="391" spans="1:10" ht="31.2" x14ac:dyDescent="0.3">
      <c r="A391" s="364" t="s">
        <v>1084</v>
      </c>
      <c r="B391" s="364" t="s">
        <v>821</v>
      </c>
      <c r="C391" s="364" t="s">
        <v>43</v>
      </c>
      <c r="D391" s="364" t="s">
        <v>822</v>
      </c>
      <c r="E391" s="365" t="s">
        <v>58</v>
      </c>
      <c r="F391" s="366">
        <f>'Incendio Reforma'!G8</f>
        <v>7</v>
      </c>
      <c r="G391" s="366">
        <v>166.67</v>
      </c>
      <c r="H391" s="366">
        <f t="shared" ref="H391:H396" si="72">TRUNC(G391+G391*$F$2,2)</f>
        <v>213.92</v>
      </c>
      <c r="I391" s="366">
        <f t="shared" ref="I391:I396" si="73">TRUNC(H391*F391,2)</f>
        <v>1497.44</v>
      </c>
    </row>
    <row r="392" spans="1:10" ht="46.8" x14ac:dyDescent="0.3">
      <c r="A392" s="364" t="s">
        <v>1085</v>
      </c>
      <c r="B392" s="364" t="s">
        <v>824</v>
      </c>
      <c r="C392" s="364" t="s">
        <v>43</v>
      </c>
      <c r="D392" s="364" t="s">
        <v>825</v>
      </c>
      <c r="E392" s="365" t="s">
        <v>58</v>
      </c>
      <c r="F392" s="366">
        <f>'Incendio Reforma'!G9</f>
        <v>7</v>
      </c>
      <c r="G392" s="366">
        <v>147.81</v>
      </c>
      <c r="H392" s="366">
        <f t="shared" si="72"/>
        <v>189.71</v>
      </c>
      <c r="I392" s="366">
        <f t="shared" si="73"/>
        <v>1327.97</v>
      </c>
    </row>
    <row r="393" spans="1:10" ht="31.2" x14ac:dyDescent="0.3">
      <c r="A393" s="364" t="s">
        <v>1086</v>
      </c>
      <c r="B393" s="364" t="s">
        <v>830</v>
      </c>
      <c r="C393" s="364" t="s">
        <v>12</v>
      </c>
      <c r="D393" s="364" t="s">
        <v>831</v>
      </c>
      <c r="E393" s="365" t="s">
        <v>58</v>
      </c>
      <c r="F393" s="366">
        <f>'Incendio Reforma'!G10</f>
        <v>14</v>
      </c>
      <c r="G393" s="366">
        <v>17.32</v>
      </c>
      <c r="H393" s="366">
        <f t="shared" si="72"/>
        <v>22.23</v>
      </c>
      <c r="I393" s="366">
        <f t="shared" si="73"/>
        <v>311.22000000000003</v>
      </c>
    </row>
    <row r="394" spans="1:10" ht="31.2" x14ac:dyDescent="0.3">
      <c r="A394" s="364" t="s">
        <v>1087</v>
      </c>
      <c r="B394" s="364" t="s">
        <v>287</v>
      </c>
      <c r="C394" s="364" t="s">
        <v>43</v>
      </c>
      <c r="D394" s="364" t="s">
        <v>288</v>
      </c>
      <c r="E394" s="365" t="s">
        <v>30</v>
      </c>
      <c r="F394" s="366">
        <f>'Incendio Reforma'!G11</f>
        <v>7</v>
      </c>
      <c r="G394" s="366">
        <v>16.14</v>
      </c>
      <c r="H394" s="366">
        <f t="shared" si="72"/>
        <v>20.71</v>
      </c>
      <c r="I394" s="366">
        <f t="shared" si="73"/>
        <v>144.97</v>
      </c>
    </row>
    <row r="395" spans="1:10" ht="46.8" x14ac:dyDescent="0.3">
      <c r="A395" s="364" t="s">
        <v>1088</v>
      </c>
      <c r="B395" s="364" t="s">
        <v>836</v>
      </c>
      <c r="C395" s="364" t="s">
        <v>12</v>
      </c>
      <c r="D395" s="364" t="s">
        <v>837</v>
      </c>
      <c r="E395" s="365" t="s">
        <v>58</v>
      </c>
      <c r="F395" s="366">
        <f>'Incendio Reforma'!G13</f>
        <v>45</v>
      </c>
      <c r="G395" s="366">
        <v>24.72</v>
      </c>
      <c r="H395" s="366">
        <f t="shared" si="72"/>
        <v>31.72</v>
      </c>
      <c r="I395" s="366">
        <f t="shared" si="73"/>
        <v>1427.4</v>
      </c>
    </row>
    <row r="396" spans="1:10" ht="31.2" x14ac:dyDescent="0.3">
      <c r="A396" s="364" t="s">
        <v>1089</v>
      </c>
      <c r="B396" s="364" t="s">
        <v>838</v>
      </c>
      <c r="C396" s="364" t="s">
        <v>12</v>
      </c>
      <c r="D396" s="364" t="s">
        <v>839</v>
      </c>
      <c r="E396" s="365" t="s">
        <v>58</v>
      </c>
      <c r="F396" s="366">
        <f>'Incendio Reforma'!G15</f>
        <v>56</v>
      </c>
      <c r="G396" s="366">
        <v>242.98</v>
      </c>
      <c r="H396" s="366">
        <f t="shared" si="72"/>
        <v>311.86</v>
      </c>
      <c r="I396" s="366">
        <f t="shared" si="73"/>
        <v>17464.16</v>
      </c>
    </row>
    <row r="397" spans="1:10" s="363" customFormat="1" x14ac:dyDescent="0.3">
      <c r="A397" s="370">
        <v>42</v>
      </c>
      <c r="B397" s="360"/>
      <c r="C397" s="360"/>
      <c r="D397" s="360" t="s">
        <v>840</v>
      </c>
      <c r="E397" s="361"/>
      <c r="F397" s="362"/>
      <c r="G397" s="362"/>
      <c r="H397" s="362"/>
      <c r="I397" s="362">
        <f>SUM(I398:I405)</f>
        <v>20357.959999999995</v>
      </c>
      <c r="J397" s="350"/>
    </row>
    <row r="398" spans="1:10" ht="31.2" x14ac:dyDescent="0.3">
      <c r="A398" s="364" t="s">
        <v>1090</v>
      </c>
      <c r="B398" s="364" t="s">
        <v>323</v>
      </c>
      <c r="C398" s="364" t="s">
        <v>43</v>
      </c>
      <c r="D398" s="364" t="s">
        <v>244</v>
      </c>
      <c r="E398" s="365" t="s">
        <v>14</v>
      </c>
      <c r="F398" s="366">
        <f>'Arquitetonico Reforma'!G185</f>
        <v>7.4</v>
      </c>
      <c r="G398" s="366">
        <v>191.77</v>
      </c>
      <c r="H398" s="366">
        <f t="shared" ref="H398:H405" si="74">TRUNC(G398+G398*$F$2,2)</f>
        <v>246.13</v>
      </c>
      <c r="I398" s="366">
        <f t="shared" ref="I398:I405" si="75">TRUNC(H398*F398,2)</f>
        <v>1821.36</v>
      </c>
    </row>
    <row r="399" spans="1:10" ht="31.2" x14ac:dyDescent="0.3">
      <c r="A399" s="364" t="s">
        <v>1091</v>
      </c>
      <c r="B399" s="364" t="s">
        <v>334</v>
      </c>
      <c r="C399" s="364" t="s">
        <v>12</v>
      </c>
      <c r="D399" s="364" t="s">
        <v>335</v>
      </c>
      <c r="E399" s="365" t="s">
        <v>58</v>
      </c>
      <c r="F399" s="366">
        <f>'Arquitetonico Reforma'!G187</f>
        <v>4</v>
      </c>
      <c r="G399" s="366">
        <v>19.899999999999999</v>
      </c>
      <c r="H399" s="366">
        <f t="shared" si="74"/>
        <v>25.54</v>
      </c>
      <c r="I399" s="366">
        <f t="shared" si="75"/>
        <v>102.16</v>
      </c>
    </row>
    <row r="400" spans="1:10" x14ac:dyDescent="0.3">
      <c r="A400" s="364" t="s">
        <v>1092</v>
      </c>
      <c r="B400" s="364" t="s">
        <v>332</v>
      </c>
      <c r="C400" s="364" t="s">
        <v>12</v>
      </c>
      <c r="D400" s="364" t="s">
        <v>333</v>
      </c>
      <c r="E400" s="365" t="s">
        <v>58</v>
      </c>
      <c r="F400" s="366">
        <f>'Arquitetonico Reforma'!G189</f>
        <v>1</v>
      </c>
      <c r="G400" s="366">
        <v>3545</v>
      </c>
      <c r="H400" s="366">
        <f t="shared" si="74"/>
        <v>4550</v>
      </c>
      <c r="I400" s="366">
        <f t="shared" si="75"/>
        <v>4550</v>
      </c>
    </row>
    <row r="401" spans="1:10" ht="31.2" x14ac:dyDescent="0.3">
      <c r="A401" s="364" t="s">
        <v>1093</v>
      </c>
      <c r="B401" s="364" t="s">
        <v>330</v>
      </c>
      <c r="C401" s="364" t="s">
        <v>12</v>
      </c>
      <c r="D401" s="364" t="s">
        <v>331</v>
      </c>
      <c r="E401" s="365" t="s">
        <v>58</v>
      </c>
      <c r="F401" s="366">
        <f>'Arquitetonico Reforma'!G191</f>
        <v>26</v>
      </c>
      <c r="G401" s="366">
        <v>140</v>
      </c>
      <c r="H401" s="366">
        <f t="shared" si="74"/>
        <v>179.69</v>
      </c>
      <c r="I401" s="366">
        <f t="shared" si="75"/>
        <v>4671.9399999999996</v>
      </c>
    </row>
    <row r="402" spans="1:10" ht="46.8" x14ac:dyDescent="0.3">
      <c r="A402" s="364" t="s">
        <v>1094</v>
      </c>
      <c r="B402" s="364" t="s">
        <v>845</v>
      </c>
      <c r="C402" s="364" t="s">
        <v>12</v>
      </c>
      <c r="D402" s="364" t="s">
        <v>846</v>
      </c>
      <c r="E402" s="365" t="s">
        <v>58</v>
      </c>
      <c r="F402" s="366">
        <f>'Arquitetonico Reforma'!G221</f>
        <v>26</v>
      </c>
      <c r="G402" s="366">
        <v>52.95</v>
      </c>
      <c r="H402" s="366">
        <f t="shared" si="74"/>
        <v>67.959999999999994</v>
      </c>
      <c r="I402" s="366">
        <f t="shared" si="75"/>
        <v>1766.96</v>
      </c>
    </row>
    <row r="403" spans="1:10" ht="31.2" x14ac:dyDescent="0.3">
      <c r="A403" s="364" t="s">
        <v>1095</v>
      </c>
      <c r="B403" s="364" t="s">
        <v>324</v>
      </c>
      <c r="C403" s="364" t="s">
        <v>12</v>
      </c>
      <c r="D403" s="364" t="s">
        <v>325</v>
      </c>
      <c r="E403" s="365" t="s">
        <v>58</v>
      </c>
      <c r="F403" s="366">
        <f>'Arquitetonico Reforma'!G193</f>
        <v>4</v>
      </c>
      <c r="G403" s="366">
        <v>238.6</v>
      </c>
      <c r="H403" s="366">
        <f t="shared" si="74"/>
        <v>306.24</v>
      </c>
      <c r="I403" s="366">
        <f t="shared" si="75"/>
        <v>1224.96</v>
      </c>
    </row>
    <row r="404" spans="1:10" ht="31.2" x14ac:dyDescent="0.3">
      <c r="A404" s="364" t="s">
        <v>1096</v>
      </c>
      <c r="B404" s="364" t="s">
        <v>328</v>
      </c>
      <c r="C404" s="364" t="s">
        <v>12</v>
      </c>
      <c r="D404" s="364" t="s">
        <v>329</v>
      </c>
      <c r="E404" s="365" t="s">
        <v>30</v>
      </c>
      <c r="F404" s="366">
        <f>'Arquitetonico Reforma'!G196</f>
        <v>13.6</v>
      </c>
      <c r="G404" s="366">
        <v>153.78</v>
      </c>
      <c r="H404" s="366">
        <f t="shared" si="74"/>
        <v>197.37</v>
      </c>
      <c r="I404" s="366">
        <f t="shared" si="75"/>
        <v>2684.23</v>
      </c>
    </row>
    <row r="405" spans="1:10" ht="31.2" x14ac:dyDescent="0.3">
      <c r="A405" s="364" t="s">
        <v>1097</v>
      </c>
      <c r="B405" s="364" t="s">
        <v>326</v>
      </c>
      <c r="C405" s="364" t="s">
        <v>12</v>
      </c>
      <c r="D405" s="364" t="s">
        <v>327</v>
      </c>
      <c r="E405" s="365" t="s">
        <v>30</v>
      </c>
      <c r="F405" s="366">
        <f>'Arquitetonico Reforma'!G199</f>
        <v>15.8</v>
      </c>
      <c r="G405" s="366">
        <v>174.39</v>
      </c>
      <c r="H405" s="366">
        <f t="shared" si="74"/>
        <v>223.82</v>
      </c>
      <c r="I405" s="366">
        <f t="shared" si="75"/>
        <v>3536.35</v>
      </c>
    </row>
    <row r="406" spans="1:10" s="363" customFormat="1" x14ac:dyDescent="0.3">
      <c r="A406" s="370">
        <v>43</v>
      </c>
      <c r="B406" s="360"/>
      <c r="C406" s="360"/>
      <c r="D406" s="360" t="s">
        <v>848</v>
      </c>
      <c r="E406" s="361"/>
      <c r="F406" s="362"/>
      <c r="G406" s="362"/>
      <c r="H406" s="362"/>
      <c r="I406" s="362">
        <f>SUM(I407)</f>
        <v>857.6</v>
      </c>
      <c r="J406" s="350"/>
    </row>
    <row r="407" spans="1:10" ht="31.2" x14ac:dyDescent="0.3">
      <c r="A407" s="364" t="s">
        <v>1098</v>
      </c>
      <c r="B407" s="364" t="s">
        <v>854</v>
      </c>
      <c r="C407" s="364" t="s">
        <v>43</v>
      </c>
      <c r="D407" s="364" t="s">
        <v>855</v>
      </c>
      <c r="E407" s="365" t="s">
        <v>30</v>
      </c>
      <c r="F407" s="366">
        <f>'Arquitetonico Reforma'!G225</f>
        <v>1.92</v>
      </c>
      <c r="G407" s="366">
        <v>348.01</v>
      </c>
      <c r="H407" s="366">
        <f t="shared" ref="H407" si="76">TRUNC(G407+G407*$F$2,2)</f>
        <v>446.67</v>
      </c>
      <c r="I407" s="366">
        <f t="shared" ref="I407" si="77">TRUNC(H407*F407,2)</f>
        <v>857.6</v>
      </c>
    </row>
    <row r="408" spans="1:10" s="363" customFormat="1" x14ac:dyDescent="0.3">
      <c r="A408" s="370">
        <v>44</v>
      </c>
      <c r="B408" s="360"/>
      <c r="C408" s="360"/>
      <c r="D408" s="360" t="s">
        <v>361</v>
      </c>
      <c r="E408" s="361"/>
      <c r="F408" s="362"/>
      <c r="G408" s="362"/>
      <c r="H408" s="362"/>
      <c r="I408" s="362">
        <f>SUM(I409:I411)</f>
        <v>2147.37</v>
      </c>
      <c r="J408" s="350"/>
    </row>
    <row r="409" spans="1:10" ht="31.2" x14ac:dyDescent="0.3">
      <c r="A409" s="364" t="s">
        <v>1099</v>
      </c>
      <c r="B409" s="364" t="s">
        <v>363</v>
      </c>
      <c r="C409" s="364" t="s">
        <v>43</v>
      </c>
      <c r="D409" s="364" t="s">
        <v>364</v>
      </c>
      <c r="E409" s="365" t="s">
        <v>30</v>
      </c>
      <c r="F409" s="366">
        <f>'Arquitetonico Reforma'!G233</f>
        <v>68</v>
      </c>
      <c r="G409" s="366">
        <v>5.62</v>
      </c>
      <c r="H409" s="366">
        <f t="shared" ref="H409:H411" si="78">TRUNC(G409+G409*$F$2,2)</f>
        <v>7.21</v>
      </c>
      <c r="I409" s="366">
        <f t="shared" ref="I409:I411" si="79">TRUNC(H409*F409,2)</f>
        <v>490.28</v>
      </c>
    </row>
    <row r="410" spans="1:10" ht="31.2" x14ac:dyDescent="0.3">
      <c r="A410" s="364" t="s">
        <v>1100</v>
      </c>
      <c r="B410" s="364" t="s">
        <v>366</v>
      </c>
      <c r="C410" s="364" t="s">
        <v>43</v>
      </c>
      <c r="D410" s="364" t="s">
        <v>367</v>
      </c>
      <c r="E410" s="365" t="s">
        <v>30</v>
      </c>
      <c r="F410" s="366">
        <f>'Arquitetonico Reforma'!G238</f>
        <v>87.44</v>
      </c>
      <c r="G410" s="366">
        <v>10.59</v>
      </c>
      <c r="H410" s="366">
        <f t="shared" si="78"/>
        <v>13.59</v>
      </c>
      <c r="I410" s="366">
        <f t="shared" si="79"/>
        <v>1188.3</v>
      </c>
    </row>
    <row r="411" spans="1:10" x14ac:dyDescent="0.3">
      <c r="A411" s="364" t="s">
        <v>1101</v>
      </c>
      <c r="B411" s="364" t="s">
        <v>369</v>
      </c>
      <c r="C411" s="364" t="s">
        <v>43</v>
      </c>
      <c r="D411" s="364" t="s">
        <v>370</v>
      </c>
      <c r="E411" s="365" t="s">
        <v>30</v>
      </c>
      <c r="F411" s="366">
        <f>'Arquitetonico Reforma'!G240</f>
        <v>171.72</v>
      </c>
      <c r="G411" s="366">
        <v>2.13</v>
      </c>
      <c r="H411" s="366">
        <f t="shared" si="78"/>
        <v>2.73</v>
      </c>
      <c r="I411" s="366">
        <f t="shared" si="79"/>
        <v>468.79</v>
      </c>
    </row>
    <row r="412" spans="1:10" x14ac:dyDescent="0.3">
      <c r="A412" s="578" t="s">
        <v>921</v>
      </c>
      <c r="B412" s="578"/>
      <c r="C412" s="578"/>
      <c r="D412" s="578"/>
      <c r="E412" s="578"/>
      <c r="F412" s="578"/>
      <c r="G412" s="578"/>
      <c r="H412" s="578"/>
      <c r="I412" s="373">
        <f>I254+I257+I259+I262+I267+I271+I275+I277+I281+I284+I290+I295+I304+I339+I371+I390+I397+I406+I408</f>
        <v>352021.41</v>
      </c>
    </row>
    <row r="413" spans="1:10" x14ac:dyDescent="0.3">
      <c r="A413" s="578" t="s">
        <v>99</v>
      </c>
      <c r="B413" s="578"/>
      <c r="C413" s="578"/>
      <c r="D413" s="578"/>
      <c r="E413" s="578"/>
      <c r="F413" s="578"/>
      <c r="G413" s="578"/>
      <c r="H413" s="578"/>
      <c r="I413" s="373">
        <f>I252+I412</f>
        <v>1449795.9500000002</v>
      </c>
    </row>
    <row r="414" spans="1:10" x14ac:dyDescent="0.3">
      <c r="A414" s="571" t="s">
        <v>2470</v>
      </c>
      <c r="B414" s="571"/>
      <c r="C414" s="571"/>
      <c r="D414" s="571"/>
      <c r="E414" s="571"/>
      <c r="F414" s="571"/>
      <c r="G414" s="571"/>
      <c r="H414" s="571"/>
      <c r="I414" s="571"/>
    </row>
  </sheetData>
  <autoFilter ref="H1:H413"/>
  <mergeCells count="14">
    <mergeCell ref="A4:B4"/>
    <mergeCell ref="C4:D4"/>
    <mergeCell ref="A7:I7"/>
    <mergeCell ref="A414:I414"/>
    <mergeCell ref="A1:D1"/>
    <mergeCell ref="H1:I1"/>
    <mergeCell ref="A2:D2"/>
    <mergeCell ref="H2:I2"/>
    <mergeCell ref="A3:B3"/>
    <mergeCell ref="A412:H412"/>
    <mergeCell ref="A413:H413"/>
    <mergeCell ref="A253:I253"/>
    <mergeCell ref="A252:H252"/>
    <mergeCell ref="A5:I5"/>
  </mergeCells>
  <conditionalFormatting sqref="H398:I405 B212:I212 B211:E211 G211:I211 A213:I226 B370:E370 G370:I370 A372:I389">
    <cfRule type="expression" dxfId="90" priority="5">
      <formula>EVEN(ROW())=ROW()</formula>
    </cfRule>
    <cfRule type="expression" dxfId="89" priority="6">
      <formula>EVEN((lin))=ROW()</formula>
    </cfRule>
  </conditionalFormatting>
  <conditionalFormatting sqref="A80:G81 A29:G29 A13:G17 A19:G27 A31:G33 A35:G40 A75:G78 A91:G93 A95:G97 A99:G100 A102:G106 A108:G112 A236:G241 A243:G247 A249:G251 A163:G192 A194:G209 B210:G210 A210:A212 F211 A42:G52 A54:G64 A66:G68 A70:G73 A83:G89 A114:G119 A121:G161 A228:G234">
    <cfRule type="expression" dxfId="88" priority="91">
      <formula>EVEN(ROW())=ROW()</formula>
    </cfRule>
    <cfRule type="expression" dxfId="87" priority="92">
      <formula>EVEN((lin))=ROW()</formula>
    </cfRule>
  </conditionalFormatting>
  <conditionalFormatting sqref="A407:G407 A276:G276 A258:G258 A255:G256 A260:G261 A263:G266 A268:G270 A272:G274 A278:G280 A282:G283 A285:G289 A291:G294 A398:G405 A409:G411 A340:G368 B369:G369 A369:A370 F370 A296:G303 A391:G396 A305:G338">
    <cfRule type="expression" dxfId="86" priority="89">
      <formula>EVEN(ROW())=ROW()</formula>
    </cfRule>
    <cfRule type="expression" dxfId="85" priority="90">
      <formula>EVEN((lin))=ROW()</formula>
    </cfRule>
  </conditionalFormatting>
  <conditionalFormatting sqref="H409:I411">
    <cfRule type="expression" dxfId="84" priority="1">
      <formula>EVEN(ROW())=ROW()</formula>
    </cfRule>
    <cfRule type="expression" dxfId="83" priority="2">
      <formula>EVEN((lin))=ROW()</formula>
    </cfRule>
  </conditionalFormatting>
  <conditionalFormatting sqref="H13:I17">
    <cfRule type="expression" dxfId="82" priority="87">
      <formula>EVEN(ROW())=ROW()</formula>
    </cfRule>
    <cfRule type="expression" dxfId="81" priority="88">
      <formula>EVEN((lin))=ROW()</formula>
    </cfRule>
  </conditionalFormatting>
  <conditionalFormatting sqref="H19:I27">
    <cfRule type="expression" dxfId="80" priority="85">
      <formula>EVEN(ROW())=ROW()</formula>
    </cfRule>
    <cfRule type="expression" dxfId="79" priority="86">
      <formula>EVEN((lin))=ROW()</formula>
    </cfRule>
  </conditionalFormatting>
  <conditionalFormatting sqref="H29:I29">
    <cfRule type="expression" dxfId="78" priority="83">
      <formula>EVEN(ROW())=ROW()</formula>
    </cfRule>
    <cfRule type="expression" dxfId="77" priority="84">
      <formula>EVEN((lin))=ROW()</formula>
    </cfRule>
  </conditionalFormatting>
  <conditionalFormatting sqref="H31:I33">
    <cfRule type="expression" dxfId="76" priority="81">
      <formula>EVEN(ROW())=ROW()</formula>
    </cfRule>
    <cfRule type="expression" dxfId="75" priority="82">
      <formula>EVEN((lin))=ROW()</formula>
    </cfRule>
  </conditionalFormatting>
  <conditionalFormatting sqref="H35:I40">
    <cfRule type="expression" dxfId="74" priority="79">
      <formula>EVEN(ROW())=ROW()</formula>
    </cfRule>
    <cfRule type="expression" dxfId="73" priority="80">
      <formula>EVEN((lin))=ROW()</formula>
    </cfRule>
  </conditionalFormatting>
  <conditionalFormatting sqref="H42:I52">
    <cfRule type="expression" dxfId="72" priority="77">
      <formula>EVEN(ROW())=ROW()</formula>
    </cfRule>
    <cfRule type="expression" dxfId="71" priority="78">
      <formula>EVEN((lin))=ROW()</formula>
    </cfRule>
  </conditionalFormatting>
  <conditionalFormatting sqref="H54:I64">
    <cfRule type="expression" dxfId="70" priority="75">
      <formula>EVEN(ROW())=ROW()</formula>
    </cfRule>
    <cfRule type="expression" dxfId="69" priority="76">
      <formula>EVEN((lin))=ROW()</formula>
    </cfRule>
  </conditionalFormatting>
  <conditionalFormatting sqref="H66:I68">
    <cfRule type="expression" dxfId="68" priority="73">
      <formula>EVEN(ROW())=ROW()</formula>
    </cfRule>
    <cfRule type="expression" dxfId="67" priority="74">
      <formula>EVEN((lin))=ROW()</formula>
    </cfRule>
  </conditionalFormatting>
  <conditionalFormatting sqref="H70:I73">
    <cfRule type="expression" dxfId="66" priority="71">
      <formula>EVEN(ROW())=ROW()</formula>
    </cfRule>
    <cfRule type="expression" dxfId="65" priority="72">
      <formula>EVEN((lin))=ROW()</formula>
    </cfRule>
  </conditionalFormatting>
  <conditionalFormatting sqref="H75:I78">
    <cfRule type="expression" dxfId="64" priority="69">
      <formula>EVEN(ROW())=ROW()</formula>
    </cfRule>
    <cfRule type="expression" dxfId="63" priority="70">
      <formula>EVEN((lin))=ROW()</formula>
    </cfRule>
  </conditionalFormatting>
  <conditionalFormatting sqref="H80:I81">
    <cfRule type="expression" dxfId="62" priority="67">
      <formula>EVEN(ROW())=ROW()</formula>
    </cfRule>
    <cfRule type="expression" dxfId="61" priority="68">
      <formula>EVEN((lin))=ROW()</formula>
    </cfRule>
  </conditionalFormatting>
  <conditionalFormatting sqref="H83:I89">
    <cfRule type="expression" dxfId="60" priority="65">
      <formula>EVEN(ROW())=ROW()</formula>
    </cfRule>
    <cfRule type="expression" dxfId="59" priority="66">
      <formula>EVEN((lin))=ROW()</formula>
    </cfRule>
  </conditionalFormatting>
  <conditionalFormatting sqref="H91:I93">
    <cfRule type="expression" dxfId="58" priority="63">
      <formula>EVEN(ROW())=ROW()</formula>
    </cfRule>
    <cfRule type="expression" dxfId="57" priority="64">
      <formula>EVEN((lin))=ROW()</formula>
    </cfRule>
  </conditionalFormatting>
  <conditionalFormatting sqref="H95:I97">
    <cfRule type="expression" dxfId="56" priority="61">
      <formula>EVEN(ROW())=ROW()</formula>
    </cfRule>
    <cfRule type="expression" dxfId="55" priority="62">
      <formula>EVEN((lin))=ROW()</formula>
    </cfRule>
  </conditionalFormatting>
  <conditionalFormatting sqref="H99:I100">
    <cfRule type="expression" dxfId="54" priority="59">
      <formula>EVEN(ROW())=ROW()</formula>
    </cfRule>
    <cfRule type="expression" dxfId="53" priority="60">
      <formula>EVEN((lin))=ROW()</formula>
    </cfRule>
  </conditionalFormatting>
  <conditionalFormatting sqref="H102:I106">
    <cfRule type="expression" dxfId="52" priority="57">
      <formula>EVEN(ROW())=ROW()</formula>
    </cfRule>
    <cfRule type="expression" dxfId="51" priority="58">
      <formula>EVEN((lin))=ROW()</formula>
    </cfRule>
  </conditionalFormatting>
  <conditionalFormatting sqref="H108:I112">
    <cfRule type="expression" dxfId="50" priority="55">
      <formula>EVEN(ROW())=ROW()</formula>
    </cfRule>
    <cfRule type="expression" dxfId="49" priority="56">
      <formula>EVEN((lin))=ROW()</formula>
    </cfRule>
  </conditionalFormatting>
  <conditionalFormatting sqref="H114:I119">
    <cfRule type="expression" dxfId="48" priority="53">
      <formula>EVEN(ROW())=ROW()</formula>
    </cfRule>
    <cfRule type="expression" dxfId="47" priority="54">
      <formula>EVEN((lin))=ROW()</formula>
    </cfRule>
  </conditionalFormatting>
  <conditionalFormatting sqref="H121:I161">
    <cfRule type="expression" dxfId="46" priority="51">
      <formula>EVEN(ROW())=ROW()</formula>
    </cfRule>
    <cfRule type="expression" dxfId="45" priority="52">
      <formula>EVEN((lin))=ROW()</formula>
    </cfRule>
  </conditionalFormatting>
  <conditionalFormatting sqref="H163:I192">
    <cfRule type="expression" dxfId="44" priority="49">
      <formula>EVEN(ROW())=ROW()</formula>
    </cfRule>
    <cfRule type="expression" dxfId="43" priority="50">
      <formula>EVEN((lin))=ROW()</formula>
    </cfRule>
  </conditionalFormatting>
  <conditionalFormatting sqref="H194:I210">
    <cfRule type="expression" dxfId="42" priority="47">
      <formula>EVEN(ROW())=ROW()</formula>
    </cfRule>
    <cfRule type="expression" dxfId="41" priority="48">
      <formula>EVEN((lin))=ROW()</formula>
    </cfRule>
  </conditionalFormatting>
  <conditionalFormatting sqref="H228:I234">
    <cfRule type="expression" dxfId="40" priority="45">
      <formula>EVEN(ROW())=ROW()</formula>
    </cfRule>
    <cfRule type="expression" dxfId="39" priority="46">
      <formula>EVEN((lin))=ROW()</formula>
    </cfRule>
  </conditionalFormatting>
  <conditionalFormatting sqref="H236:I241">
    <cfRule type="expression" dxfId="38" priority="43">
      <formula>EVEN(ROW())=ROW()</formula>
    </cfRule>
    <cfRule type="expression" dxfId="37" priority="44">
      <formula>EVEN((lin))=ROW()</formula>
    </cfRule>
  </conditionalFormatting>
  <conditionalFormatting sqref="H243:I247">
    <cfRule type="expression" dxfId="36" priority="41">
      <formula>EVEN(ROW())=ROW()</formula>
    </cfRule>
    <cfRule type="expression" dxfId="35" priority="42">
      <formula>EVEN((lin))=ROW()</formula>
    </cfRule>
  </conditionalFormatting>
  <conditionalFormatting sqref="H249:I251">
    <cfRule type="expression" dxfId="34" priority="39">
      <formula>EVEN(ROW())=ROW()</formula>
    </cfRule>
    <cfRule type="expression" dxfId="33" priority="40">
      <formula>EVEN((lin))=ROW()</formula>
    </cfRule>
  </conditionalFormatting>
  <conditionalFormatting sqref="H255:I256">
    <cfRule type="expression" dxfId="32" priority="37">
      <formula>EVEN(ROW())=ROW()</formula>
    </cfRule>
    <cfRule type="expression" dxfId="31" priority="38">
      <formula>EVEN((lin))=ROW()</formula>
    </cfRule>
  </conditionalFormatting>
  <conditionalFormatting sqref="H258:I258">
    <cfRule type="expression" dxfId="30" priority="35">
      <formula>EVEN(ROW())=ROW()</formula>
    </cfRule>
    <cfRule type="expression" dxfId="29" priority="36">
      <formula>EVEN((lin))=ROW()</formula>
    </cfRule>
  </conditionalFormatting>
  <conditionalFormatting sqref="H260:I261">
    <cfRule type="expression" dxfId="28" priority="33">
      <formula>EVEN(ROW())=ROW()</formula>
    </cfRule>
    <cfRule type="expression" dxfId="27" priority="34">
      <formula>EVEN((lin))=ROW()</formula>
    </cfRule>
  </conditionalFormatting>
  <conditionalFormatting sqref="H263:I266">
    <cfRule type="expression" dxfId="26" priority="31">
      <formula>EVEN(ROW())=ROW()</formula>
    </cfRule>
    <cfRule type="expression" dxfId="25" priority="32">
      <formula>EVEN((lin))=ROW()</formula>
    </cfRule>
  </conditionalFormatting>
  <conditionalFormatting sqref="H268:I270">
    <cfRule type="expression" dxfId="24" priority="29">
      <formula>EVEN(ROW())=ROW()</formula>
    </cfRule>
    <cfRule type="expression" dxfId="23" priority="30">
      <formula>EVEN((lin))=ROW()</formula>
    </cfRule>
  </conditionalFormatting>
  <conditionalFormatting sqref="H272:I274">
    <cfRule type="expression" dxfId="22" priority="27">
      <formula>EVEN(ROW())=ROW()</formula>
    </cfRule>
    <cfRule type="expression" dxfId="21" priority="28">
      <formula>EVEN((lin))=ROW()</formula>
    </cfRule>
  </conditionalFormatting>
  <conditionalFormatting sqref="H276:I276">
    <cfRule type="expression" dxfId="20" priority="25">
      <formula>EVEN(ROW())=ROW()</formula>
    </cfRule>
    <cfRule type="expression" dxfId="19" priority="26">
      <formula>EVEN((lin))=ROW()</formula>
    </cfRule>
  </conditionalFormatting>
  <conditionalFormatting sqref="H278:I280">
    <cfRule type="expression" dxfId="18" priority="23">
      <formula>EVEN(ROW())=ROW()</formula>
    </cfRule>
    <cfRule type="expression" dxfId="17" priority="24">
      <formula>EVEN((lin))=ROW()</formula>
    </cfRule>
  </conditionalFormatting>
  <conditionalFormatting sqref="H282:I283">
    <cfRule type="expression" dxfId="16" priority="21">
      <formula>EVEN(ROW())=ROW()</formula>
    </cfRule>
    <cfRule type="expression" dxfId="15" priority="22">
      <formula>EVEN((lin))=ROW()</formula>
    </cfRule>
  </conditionalFormatting>
  <conditionalFormatting sqref="H285:I289">
    <cfRule type="expression" dxfId="14" priority="19">
      <formula>EVEN(ROW())=ROW()</formula>
    </cfRule>
    <cfRule type="expression" dxfId="13" priority="20">
      <formula>EVEN((lin))=ROW()</formula>
    </cfRule>
  </conditionalFormatting>
  <conditionalFormatting sqref="H291:I294">
    <cfRule type="expression" dxfId="12" priority="17">
      <formula>EVEN(ROW())=ROW()</formula>
    </cfRule>
    <cfRule type="expression" dxfId="11" priority="18">
      <formula>EVEN((lin))=ROW()</formula>
    </cfRule>
  </conditionalFormatting>
  <conditionalFormatting sqref="H296:I303">
    <cfRule type="expression" dxfId="10" priority="15">
      <formula>EVEN(ROW())=ROW()</formula>
    </cfRule>
    <cfRule type="expression" dxfId="9" priority="16">
      <formula>EVEN((lin))=ROW()</formula>
    </cfRule>
  </conditionalFormatting>
  <conditionalFormatting sqref="H305:I338">
    <cfRule type="expression" dxfId="8" priority="13">
      <formula>EVEN(ROW())=ROW()</formula>
    </cfRule>
    <cfRule type="expression" dxfId="7" priority="14">
      <formula>EVEN((lin))=ROW()</formula>
    </cfRule>
  </conditionalFormatting>
  <conditionalFormatting sqref="H340:I369">
    <cfRule type="expression" dxfId="6" priority="11">
      <formula>EVEN(ROW())=ROW()</formula>
    </cfRule>
    <cfRule type="expression" dxfId="5" priority="12">
      <formula>EVEN((lin))=ROW()</formula>
    </cfRule>
  </conditionalFormatting>
  <conditionalFormatting sqref="H391:I396">
    <cfRule type="expression" dxfId="4" priority="7">
      <formula>EVEN(ROW())=ROW()</formula>
    </cfRule>
    <cfRule type="expression" dxfId="3" priority="8">
      <formula>EVEN((lin))=ROW()</formula>
    </cfRule>
  </conditionalFormatting>
  <conditionalFormatting sqref="H407:I407">
    <cfRule type="expression" dxfId="2" priority="3">
      <formula>EVEN(ROW())=ROW()</formula>
    </cfRule>
    <cfRule type="expression" dxfId="1" priority="4">
      <formula>EVEN((lin))=ROW()</formula>
    </cfRule>
  </conditionalFormatting>
  <pageMargins left="0.7" right="0.7" top="0.93520833333333331" bottom="0.75" header="0.3" footer="0.3"/>
  <pageSetup paperSize="9" scale="60" orientation="portrait" r:id="rId1"/>
  <headerFooter>
    <oddHeader>&amp;L&amp;G&amp;R&amp;G</oddHeader>
    <oddFooter>&amp;L&amp;9&amp;K01+048Superintendência Administrativa
Coordenadoria de Obras e Reformas.
Fone: 3613 5474 / 5431 – geobras@ses.mt.gov.br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G114"/>
  <sheetViews>
    <sheetView showGridLines="0" showWhiteSpace="0" view="pageBreakPreview" topLeftCell="A28" zoomScale="96" zoomScaleNormal="100" zoomScaleSheetLayoutView="96" workbookViewId="0">
      <selection activeCell="B54" sqref="B54"/>
    </sheetView>
  </sheetViews>
  <sheetFormatPr defaultColWidth="9.109375" defaultRowHeight="13.8" outlineLevelRow="1" x14ac:dyDescent="0.3"/>
  <cols>
    <col min="1" max="1" width="10.6640625" style="22" customWidth="1"/>
    <col min="2" max="2" width="55.88671875" style="19" customWidth="1"/>
    <col min="3" max="3" width="12.6640625" style="19" customWidth="1"/>
    <col min="4" max="4" width="13.88671875" style="22" bestFit="1" customWidth="1"/>
    <col min="5" max="5" width="11.109375" style="19" customWidth="1"/>
    <col min="6" max="6" width="9.109375" style="19"/>
    <col min="7" max="7" width="20.6640625" style="44" customWidth="1"/>
    <col min="8" max="16384" width="9.109375" style="19"/>
  </cols>
  <sheetData>
    <row r="1" spans="1:7" x14ac:dyDescent="0.3">
      <c r="A1" s="18" t="s">
        <v>168</v>
      </c>
      <c r="B1" s="582" t="s">
        <v>2471</v>
      </c>
      <c r="C1" s="582"/>
      <c r="D1" s="582"/>
    </row>
    <row r="2" spans="1:7" s="33" customFormat="1" x14ac:dyDescent="0.3">
      <c r="A2" s="37" t="s">
        <v>169</v>
      </c>
      <c r="B2" s="38" t="str">
        <f>'Planilha Orçamentária '!C3</f>
        <v>Cuiabá-MT</v>
      </c>
      <c r="C2" s="38"/>
      <c r="D2" s="39"/>
      <c r="G2" s="111"/>
    </row>
    <row r="3" spans="1:7" s="33" customFormat="1" x14ac:dyDescent="0.3">
      <c r="A3" s="40" t="s">
        <v>172</v>
      </c>
      <c r="B3" s="41" t="s">
        <v>2473</v>
      </c>
      <c r="C3" s="41"/>
      <c r="D3" s="42"/>
      <c r="G3" s="111"/>
    </row>
    <row r="4" spans="1:7" ht="12.75" x14ac:dyDescent="0.25">
      <c r="A4" s="20" t="s">
        <v>170</v>
      </c>
      <c r="B4" s="24">
        <f>'Planilha Orçamentária '!F2</f>
        <v>0.28349999999999997</v>
      </c>
      <c r="C4" s="23"/>
      <c r="D4" s="43"/>
    </row>
    <row r="5" spans="1:7" x14ac:dyDescent="0.3">
      <c r="A5" s="20" t="s">
        <v>183</v>
      </c>
      <c r="B5" s="108" t="s">
        <v>420</v>
      </c>
      <c r="C5" s="23" t="s">
        <v>184</v>
      </c>
      <c r="D5" s="44" t="s">
        <v>2463</v>
      </c>
    </row>
    <row r="6" spans="1:7" ht="14.4" thickBot="1" x14ac:dyDescent="0.35">
      <c r="A6" s="27"/>
      <c r="B6" s="45"/>
      <c r="C6" s="319" t="s">
        <v>1533</v>
      </c>
      <c r="D6" s="377">
        <f>D55/1064.13</f>
        <v>1362.4237170270553</v>
      </c>
    </row>
    <row r="7" spans="1:7" ht="13.5" thickTop="1" x14ac:dyDescent="0.25">
      <c r="A7" s="583" t="s">
        <v>185</v>
      </c>
      <c r="B7" s="583"/>
      <c r="C7" s="583"/>
      <c r="D7" s="583"/>
    </row>
    <row r="8" spans="1:7" s="22" customFormat="1" x14ac:dyDescent="0.3">
      <c r="A8" s="46" t="s">
        <v>175</v>
      </c>
      <c r="B8" s="46" t="s">
        <v>102</v>
      </c>
      <c r="C8" s="47" t="s">
        <v>177</v>
      </c>
      <c r="D8" s="117" t="s">
        <v>176</v>
      </c>
      <c r="G8" s="44"/>
    </row>
    <row r="9" spans="1:7" s="22" customFormat="1" x14ac:dyDescent="0.3">
      <c r="A9" s="585" t="str">
        <f>'Planilha Orçamentária '!A7:I7</f>
        <v>PLANILHA AMPLIAÇÃO</v>
      </c>
      <c r="B9" s="586"/>
      <c r="C9" s="586"/>
      <c r="D9" s="586"/>
      <c r="G9" s="143"/>
    </row>
    <row r="10" spans="1:7" s="22" customFormat="1" outlineLevel="1" x14ac:dyDescent="0.3">
      <c r="A10" s="316" t="str">
        <f>'Planilha Orçamentária '!A8</f>
        <v>1</v>
      </c>
      <c r="B10" s="32" t="str">
        <f>'Planilha Orçamentária '!D8</f>
        <v>ADMINISTRAÇÃO DE OBRA</v>
      </c>
      <c r="C10" s="48">
        <f t="shared" ref="C10:C34" si="0">D10/$D$55</f>
        <v>5.2941995044199136E-2</v>
      </c>
      <c r="D10" s="318">
        <f>'Planilha Orçamentária '!I8</f>
        <v>76755.09</v>
      </c>
      <c r="G10" s="44"/>
    </row>
    <row r="11" spans="1:7" s="22" customFormat="1" outlineLevel="1" x14ac:dyDescent="0.3">
      <c r="A11" s="316" t="str">
        <f>'Planilha Orçamentária '!A10</f>
        <v>2</v>
      </c>
      <c r="B11" s="32" t="str">
        <f>'Planilha Orçamentária '!D10</f>
        <v>SERVIÇOS TÉCNICOS</v>
      </c>
      <c r="C11" s="48">
        <f t="shared" si="0"/>
        <v>3.5411879857989662E-3</v>
      </c>
      <c r="D11" s="318">
        <f>'Planilha Orçamentária '!I10</f>
        <v>5134</v>
      </c>
      <c r="E11" s="49"/>
      <c r="G11" s="44"/>
    </row>
    <row r="12" spans="1:7" outlineLevel="1" x14ac:dyDescent="0.3">
      <c r="A12" s="316" t="str">
        <f>'Planilha Orçamentária '!A12</f>
        <v>3</v>
      </c>
      <c r="B12" s="44" t="str">
        <f>'Planilha Orçamentária '!D12</f>
        <v>SERVIÇOS PRELIMINARES</v>
      </c>
      <c r="C12" s="48">
        <f t="shared" si="0"/>
        <v>5.5321992036189626E-3</v>
      </c>
      <c r="D12" s="317">
        <f>'Planilha Orçamentária '!I12</f>
        <v>8020.5599999999995</v>
      </c>
      <c r="E12" s="49"/>
    </row>
    <row r="13" spans="1:7" outlineLevel="1" x14ac:dyDescent="0.3">
      <c r="A13" s="316" t="str">
        <f>'Planilha Orçamentária '!A18</f>
        <v>4</v>
      </c>
      <c r="B13" s="44" t="str">
        <f>'Planilha Orçamentária '!D18</f>
        <v>INSTALAÇÕES PROVISÓRIAS</v>
      </c>
      <c r="C13" s="48">
        <f t="shared" si="0"/>
        <v>3.1626423014907708E-2</v>
      </c>
      <c r="D13" s="317">
        <f>'Planilha Orçamentária '!I18</f>
        <v>45851.86</v>
      </c>
      <c r="E13" s="49"/>
    </row>
    <row r="14" spans="1:7" outlineLevel="1" x14ac:dyDescent="0.3">
      <c r="A14" s="316" t="str">
        <f>'Planilha Orçamentária '!A28</f>
        <v>5</v>
      </c>
      <c r="B14" s="44" t="str">
        <f>'Planilha Orçamentária '!D28</f>
        <v>MÁQUINAS E FERRAMENTAS</v>
      </c>
      <c r="C14" s="48">
        <f t="shared" si="0"/>
        <v>7.1210020968812875E-4</v>
      </c>
      <c r="D14" s="317">
        <f>'Planilha Orçamentária '!I28</f>
        <v>1032.4000000000001</v>
      </c>
      <c r="E14" s="50"/>
    </row>
    <row r="15" spans="1:7" ht="12.75" outlineLevel="1" x14ac:dyDescent="0.25">
      <c r="A15" s="316" t="str">
        <f>'Planilha Orçamentária '!A30</f>
        <v>6</v>
      </c>
      <c r="B15" s="44" t="str">
        <f>'Planilha Orçamentária '!D30</f>
        <v>LIMPEZA DA OBRA</v>
      </c>
      <c r="C15" s="48">
        <f t="shared" si="0"/>
        <v>2.9283362255219424E-3</v>
      </c>
      <c r="D15" s="317">
        <f>'Planilha Orçamentária '!I30</f>
        <v>4245.49</v>
      </c>
      <c r="E15" s="50"/>
    </row>
    <row r="16" spans="1:7" outlineLevel="1" x14ac:dyDescent="0.3">
      <c r="A16" s="316" t="str">
        <f>'Planilha Orçamentária '!A34</f>
        <v>7</v>
      </c>
      <c r="B16" s="44" t="str">
        <f>'Planilha Orçamentária '!D34</f>
        <v>MOVIMENTAÇÃO DE TERRA</v>
      </c>
      <c r="C16" s="48">
        <f t="shared" si="0"/>
        <v>1.5782883101584051E-2</v>
      </c>
      <c r="D16" s="317">
        <f>'Planilha Orçamentária '!I34</f>
        <v>22881.960000000003</v>
      </c>
      <c r="E16" s="50"/>
    </row>
    <row r="17" spans="1:7" ht="12.75" outlineLevel="1" x14ac:dyDescent="0.25">
      <c r="A17" s="316" t="str">
        <f>'Planilha Orçamentária '!A41</f>
        <v>8</v>
      </c>
      <c r="B17" s="44" t="str">
        <f>'Planilha Orçamentária '!D41</f>
        <v>INFRA-ESTRUTURA</v>
      </c>
      <c r="C17" s="48">
        <f t="shared" si="0"/>
        <v>6.080815717549768E-2</v>
      </c>
      <c r="D17" s="317">
        <f>'Planilha Orçamentária '!I41</f>
        <v>88159.42</v>
      </c>
      <c r="E17" s="50"/>
    </row>
    <row r="18" spans="1:7" ht="12.75" outlineLevel="1" x14ac:dyDescent="0.25">
      <c r="A18" s="316" t="str">
        <f>'Planilha Orçamentária '!A53</f>
        <v>9</v>
      </c>
      <c r="B18" s="44" t="str">
        <f>'Planilha Orçamentária '!D53</f>
        <v>SUPER-ESTRUTURA</v>
      </c>
      <c r="C18" s="48">
        <f t="shared" si="0"/>
        <v>9.3720381823386906E-2</v>
      </c>
      <c r="D18" s="317">
        <f>'Planilha Orçamentária '!I53</f>
        <v>135875.43</v>
      </c>
      <c r="E18" s="50"/>
    </row>
    <row r="19" spans="1:7" outlineLevel="1" x14ac:dyDescent="0.3">
      <c r="A19" s="316" t="str">
        <f>'Planilha Orçamentária '!A74</f>
        <v>10</v>
      </c>
      <c r="B19" s="44" t="str">
        <f>'Planilha Orçamentária '!D74</f>
        <v>ALVENARIAS E DIVISÓRIAS</v>
      </c>
      <c r="C19" s="48">
        <f t="shared" si="0"/>
        <v>3.3923801483926055E-2</v>
      </c>
      <c r="D19" s="317">
        <f>'Planilha Orçamentária '!I74</f>
        <v>49182.59</v>
      </c>
      <c r="E19" s="50"/>
    </row>
    <row r="20" spans="1:7" ht="12.75" outlineLevel="1" x14ac:dyDescent="0.25">
      <c r="A20" s="316" t="str">
        <f>'Planilha Orçamentária '!A79</f>
        <v>11</v>
      </c>
      <c r="B20" s="112" t="str">
        <f>'Planilha Orçamentária '!D79</f>
        <v>ESQUADRIA E FERRAGENS</v>
      </c>
      <c r="C20" s="48">
        <f t="shared" si="0"/>
        <v>5.5014728107082918E-2</v>
      </c>
      <c r="D20" s="317">
        <f>'Planilha Orçamentária '!I79</f>
        <v>79760.13</v>
      </c>
      <c r="E20" s="50"/>
      <c r="G20" s="112"/>
    </row>
    <row r="21" spans="1:7" ht="12.75" outlineLevel="1" x14ac:dyDescent="0.25">
      <c r="A21" s="316" t="str">
        <f>'Planilha Orçamentária '!A82</f>
        <v>12</v>
      </c>
      <c r="B21" s="112" t="str">
        <f>'Planilha Orçamentária '!D82</f>
        <v>COBERTURA</v>
      </c>
      <c r="C21" s="48">
        <f t="shared" si="0"/>
        <v>8.7162321014898653E-2</v>
      </c>
      <c r="D21" s="317">
        <f>'Planilha Orçamentária '!I82</f>
        <v>126367.57999999999</v>
      </c>
      <c r="E21" s="50"/>
      <c r="G21" s="112"/>
    </row>
    <row r="22" spans="1:7" outlineLevel="1" x14ac:dyDescent="0.3">
      <c r="A22" s="316" t="str">
        <f>'Planilha Orçamentária '!A90</f>
        <v>13</v>
      </c>
      <c r="B22" s="112" t="str">
        <f>'Planilha Orçamentária '!D90</f>
        <v>IMPERMEABILIZAÇÃO</v>
      </c>
      <c r="C22" s="48">
        <f t="shared" si="0"/>
        <v>8.4205229018607733E-3</v>
      </c>
      <c r="D22" s="317">
        <f>'Planilha Orçamentária '!I90</f>
        <v>12208.04</v>
      </c>
      <c r="E22" s="50"/>
      <c r="G22" s="112"/>
    </row>
    <row r="23" spans="1:7" ht="12.75" outlineLevel="1" x14ac:dyDescent="0.25">
      <c r="A23" s="316" t="str">
        <f>'Planilha Orçamentária '!A94</f>
        <v>14</v>
      </c>
      <c r="B23" s="112" t="str">
        <f>'Planilha Orçamentária '!D94</f>
        <v>REVESTIMENTO</v>
      </c>
      <c r="C23" s="48">
        <f t="shared" si="0"/>
        <v>3.1758179487258176E-2</v>
      </c>
      <c r="D23" s="317">
        <f>'Planilha Orçamentária '!I94</f>
        <v>46042.879999999997</v>
      </c>
      <c r="E23" s="50"/>
      <c r="G23" s="112"/>
    </row>
    <row r="24" spans="1:7" ht="12.75" outlineLevel="1" x14ac:dyDescent="0.25">
      <c r="A24" s="316" t="str">
        <f>'Planilha Orçamentária '!A98</f>
        <v>15</v>
      </c>
      <c r="B24" s="44" t="str">
        <f>'Planilha Orçamentária '!D98</f>
        <v>FORRO</v>
      </c>
      <c r="C24" s="48">
        <f t="shared" si="0"/>
        <v>2.0644608643030072E-2</v>
      </c>
      <c r="D24" s="317">
        <f>'Planilha Orçamentária '!I98</f>
        <v>29930.47</v>
      </c>
      <c r="E24" s="50"/>
    </row>
    <row r="25" spans="1:7" ht="12.75" outlineLevel="1" x14ac:dyDescent="0.25">
      <c r="A25" s="316" t="str">
        <f>'Planilha Orçamentária '!A101</f>
        <v>16</v>
      </c>
      <c r="B25" s="44" t="str">
        <f>'Planilha Orçamentária '!D101</f>
        <v>PINTURA</v>
      </c>
      <c r="C25" s="48">
        <f t="shared" si="0"/>
        <v>1.3230103174174265E-2</v>
      </c>
      <c r="D25" s="317">
        <f>'Planilha Orçamentária '!I101</f>
        <v>19180.95</v>
      </c>
      <c r="E25" s="50"/>
    </row>
    <row r="26" spans="1:7" outlineLevel="1" x14ac:dyDescent="0.3">
      <c r="A26" s="316" t="str">
        <f>'Planilha Orçamentária '!A107</f>
        <v>17</v>
      </c>
      <c r="B26" s="44" t="str">
        <f>'Planilha Orçamentária '!D107</f>
        <v>PAVIMENTAÇÕES</v>
      </c>
      <c r="C26" s="48">
        <f t="shared" si="0"/>
        <v>6.325930211075563E-2</v>
      </c>
      <c r="D26" s="317">
        <f>'Planilha Orçamentária '!I107</f>
        <v>91713.079999999987</v>
      </c>
      <c r="E26" s="50"/>
    </row>
    <row r="27" spans="1:7" outlineLevel="1" x14ac:dyDescent="0.3">
      <c r="A27" s="316" t="str">
        <f>'Planilha Orçamentária '!A113</f>
        <v>18</v>
      </c>
      <c r="B27" s="112" t="str">
        <f>'Planilha Orçamentária '!D113</f>
        <v>LOUÇAS E METAIS</v>
      </c>
      <c r="C27" s="48">
        <f t="shared" si="0"/>
        <v>7.0104210182129409E-3</v>
      </c>
      <c r="D27" s="317">
        <f>'Planilha Orçamentária '!I113</f>
        <v>10163.68</v>
      </c>
      <c r="E27" s="50"/>
      <c r="G27" s="112"/>
    </row>
    <row r="28" spans="1:7" outlineLevel="1" x14ac:dyDescent="0.3">
      <c r="A28" s="316" t="str">
        <f>'Planilha Orçamentária '!A120</f>
        <v>19</v>
      </c>
      <c r="B28" s="44" t="str">
        <f>'Planilha Orçamentária '!D120</f>
        <v>INSTALAÇÕES HIDROSSANITÁRIAS</v>
      </c>
      <c r="C28" s="48">
        <f t="shared" si="0"/>
        <v>7.7966557983556199E-3</v>
      </c>
      <c r="D28" s="317">
        <f>'Planilha Orçamentária '!I120</f>
        <v>11303.559999999998</v>
      </c>
      <c r="E28" s="50"/>
    </row>
    <row r="29" spans="1:7" s="22" customFormat="1" outlineLevel="1" x14ac:dyDescent="0.3">
      <c r="A29" s="316">
        <f>'Planilha Orçamentária '!A162</f>
        <v>20</v>
      </c>
      <c r="B29" s="32" t="str">
        <f>'Planilha Orçamentária '!D162</f>
        <v>INSTALAÇÕES ELÉTRICAS</v>
      </c>
      <c r="C29" s="48">
        <f t="shared" si="0"/>
        <v>3.0003994700081749E-2</v>
      </c>
      <c r="D29" s="318">
        <f>'Planilha Orçamentária '!I162</f>
        <v>43499.67</v>
      </c>
      <c r="G29" s="143"/>
    </row>
    <row r="30" spans="1:7" s="22" customFormat="1" outlineLevel="1" x14ac:dyDescent="0.3">
      <c r="A30" s="316">
        <f>'Planilha Orçamentária '!A193</f>
        <v>21</v>
      </c>
      <c r="B30" s="32" t="str">
        <f>'Planilha Orçamentária '!D193</f>
        <v>LÓGICA</v>
      </c>
      <c r="C30" s="48">
        <f t="shared" si="0"/>
        <v>0.10276489598415552</v>
      </c>
      <c r="D30" s="318">
        <f>'Planilha Orçamentária '!I193</f>
        <v>148988.12999999998</v>
      </c>
      <c r="E30" s="49"/>
      <c r="G30" s="143"/>
    </row>
    <row r="31" spans="1:7" outlineLevel="1" x14ac:dyDescent="0.3">
      <c r="A31" s="316">
        <f>'Planilha Orçamentária '!A227</f>
        <v>22</v>
      </c>
      <c r="B31" s="143" t="str">
        <f>'Planilha Orçamentária '!D227</f>
        <v>PREVENÇÃO E COMBATE A INCÊNDIO</v>
      </c>
      <c r="C31" s="48">
        <f t="shared" si="0"/>
        <v>6.9477846175525571E-3</v>
      </c>
      <c r="D31" s="317">
        <f>'Planilha Orçamentária '!I227</f>
        <v>10072.869999999999</v>
      </c>
      <c r="E31" s="49"/>
      <c r="G31" s="143"/>
    </row>
    <row r="32" spans="1:7" ht="12.75" outlineLevel="1" x14ac:dyDescent="0.25">
      <c r="A32" s="316">
        <f>'Planilha Orçamentária '!A235</f>
        <v>23</v>
      </c>
      <c r="B32" s="143" t="str">
        <f>'Planilha Orçamentária '!D235</f>
        <v>ACESSIBILIDADE</v>
      </c>
      <c r="C32" s="48">
        <f t="shared" si="0"/>
        <v>1.3529386669896542E-2</v>
      </c>
      <c r="D32" s="317">
        <f>'Planilha Orçamentária '!I235</f>
        <v>19614.849999999999</v>
      </c>
      <c r="E32" s="49"/>
      <c r="G32" s="143"/>
    </row>
    <row r="33" spans="1:7" outlineLevel="1" x14ac:dyDescent="0.3">
      <c r="A33" s="316">
        <f>'Planilha Orçamentária '!A242</f>
        <v>24</v>
      </c>
      <c r="B33" s="143" t="str">
        <f>'Planilha Orçamentária '!D242</f>
        <v>SERVIÇOS COMPLEMENTARES</v>
      </c>
      <c r="C33" s="48">
        <f t="shared" si="0"/>
        <v>6.6044259538730237E-3</v>
      </c>
      <c r="D33" s="317">
        <f>'Planilha Orçamentária '!I242</f>
        <v>9575.07</v>
      </c>
      <c r="E33" s="50"/>
      <c r="G33" s="143"/>
    </row>
    <row r="34" spans="1:7" ht="12.75" outlineLevel="1" x14ac:dyDescent="0.25">
      <c r="A34" s="316">
        <f>'Planilha Orçamentária '!A248</f>
        <v>25</v>
      </c>
      <c r="B34" s="143" t="str">
        <f>'Planilha Orçamentária '!D248</f>
        <v>LIMPEZA FINAL DE OBRA</v>
      </c>
      <c r="C34" s="48">
        <f t="shared" si="0"/>
        <v>1.527649459911927E-3</v>
      </c>
      <c r="D34" s="317">
        <f>'Planilha Orçamentária '!I248</f>
        <v>2214.7799999999997</v>
      </c>
      <c r="E34" s="50"/>
      <c r="G34" s="143"/>
    </row>
    <row r="35" spans="1:7" ht="12.75" outlineLevel="1" x14ac:dyDescent="0.25">
      <c r="A35" s="586" t="str">
        <f>'Planilha Orçamentária '!A253:I253</f>
        <v>PLANILHA REFORMA</v>
      </c>
      <c r="B35" s="586"/>
      <c r="C35" s="586"/>
      <c r="D35" s="586"/>
      <c r="E35" s="50"/>
      <c r="G35" s="143"/>
    </row>
    <row r="36" spans="1:7" outlineLevel="1" x14ac:dyDescent="0.3">
      <c r="A36" s="143">
        <f>'Planilha Orçamentária '!A254</f>
        <v>26</v>
      </c>
      <c r="B36" s="143" t="str">
        <f>'Planilha Orçamentária '!D254</f>
        <v>SERVIÇOS PRELIMINARES</v>
      </c>
      <c r="C36" s="48">
        <f t="shared" ref="C36:C54" si="1">D36/$D$55</f>
        <v>5.3668931824509501E-4</v>
      </c>
      <c r="D36" s="317">
        <f>'Planilha Orçamentária '!I254</f>
        <v>778.09</v>
      </c>
      <c r="E36" s="50"/>
      <c r="G36" s="143"/>
    </row>
    <row r="37" spans="1:7" outlineLevel="1" x14ac:dyDescent="0.3">
      <c r="A37" s="143">
        <f>'Planilha Orçamentária '!A257</f>
        <v>27</v>
      </c>
      <c r="B37" s="143" t="str">
        <f>'Planilha Orçamentária '!D257</f>
        <v>MÁQUINAS E FERRAMENTAS</v>
      </c>
      <c r="C37" s="48">
        <f t="shared" si="1"/>
        <v>1.7802505242203216E-3</v>
      </c>
      <c r="D37" s="317">
        <f>'Planilha Orçamentária '!I257</f>
        <v>2581</v>
      </c>
      <c r="E37" s="50"/>
      <c r="G37" s="143"/>
    </row>
    <row r="38" spans="1:7" outlineLevel="1" x14ac:dyDescent="0.3">
      <c r="A38" s="143">
        <f>'Planilha Orçamentária '!A259</f>
        <v>28</v>
      </c>
      <c r="B38" s="143" t="str">
        <f>'Planilha Orçamentária '!D259</f>
        <v>LIMPEZA DA OBRA</v>
      </c>
      <c r="C38" s="48">
        <f t="shared" si="1"/>
        <v>4.4520747902489303E-4</v>
      </c>
      <c r="D38" s="317">
        <f>'Planilha Orçamentária '!I259</f>
        <v>645.46</v>
      </c>
      <c r="E38" s="50"/>
      <c r="G38" s="143"/>
    </row>
    <row r="39" spans="1:7" outlineLevel="1" x14ac:dyDescent="0.3">
      <c r="A39" s="143">
        <f>'Planilha Orçamentária '!A262</f>
        <v>29</v>
      </c>
      <c r="B39" s="143" t="str">
        <f>'Planilha Orçamentária '!D262</f>
        <v>ALVENARIAS E DIVISÓRIAS</v>
      </c>
      <c r="C39" s="48">
        <f t="shared" si="1"/>
        <v>4.3827339978429357E-3</v>
      </c>
      <c r="D39" s="317">
        <f>'Planilha Orçamentária '!I262</f>
        <v>6354.0699999999988</v>
      </c>
      <c r="E39" s="50"/>
      <c r="G39" s="143"/>
    </row>
    <row r="40" spans="1:7" outlineLevel="1" x14ac:dyDescent="0.3">
      <c r="A40" s="143">
        <f>'Planilha Orçamentária '!A267</f>
        <v>30</v>
      </c>
      <c r="B40" s="143" t="str">
        <f>'Planilha Orçamentária '!D267</f>
        <v>ESQUADRIA E FERRAGENS</v>
      </c>
      <c r="C40" s="48">
        <f t="shared" si="1"/>
        <v>4.5048877395470706E-2</v>
      </c>
      <c r="D40" s="317">
        <f>'Planilha Orçamentária '!I267</f>
        <v>65311.68</v>
      </c>
      <c r="E40" s="50"/>
      <c r="G40" s="143"/>
    </row>
    <row r="41" spans="1:7" outlineLevel="1" x14ac:dyDescent="0.3">
      <c r="A41" s="143">
        <f>'Planilha Orçamentária '!A271</f>
        <v>31</v>
      </c>
      <c r="B41" s="143" t="str">
        <f>'Planilha Orçamentária '!D271</f>
        <v>COBERTURA</v>
      </c>
      <c r="C41" s="48">
        <f t="shared" si="1"/>
        <v>7.1679052490110752E-3</v>
      </c>
      <c r="D41" s="317">
        <f>'Planilha Orçamentária '!I271</f>
        <v>10392.000000000002</v>
      </c>
      <c r="E41" s="50"/>
      <c r="G41" s="143"/>
    </row>
    <row r="42" spans="1:7" outlineLevel="1" x14ac:dyDescent="0.3">
      <c r="A42" s="143">
        <f>'Planilha Orçamentária '!A275</f>
        <v>32</v>
      </c>
      <c r="B42" s="143" t="str">
        <f>'Planilha Orçamentária '!D275</f>
        <v>IMPERMEABILIZAÇÃO</v>
      </c>
      <c r="C42" s="48">
        <f t="shared" si="1"/>
        <v>1.5117851584562638E-3</v>
      </c>
      <c r="D42" s="317">
        <f>'Planilha Orçamentária '!I275</f>
        <v>2191.7800000000002</v>
      </c>
      <c r="E42" s="50"/>
      <c r="G42" s="143"/>
    </row>
    <row r="43" spans="1:7" outlineLevel="1" x14ac:dyDescent="0.3">
      <c r="A43" s="143">
        <f>'Planilha Orçamentária '!A277</f>
        <v>33</v>
      </c>
      <c r="B43" s="143" t="str">
        <f>'Planilha Orçamentária '!D277</f>
        <v>REVESTIMENTO</v>
      </c>
      <c r="C43" s="48">
        <f t="shared" si="1"/>
        <v>2.5412058848695216E-2</v>
      </c>
      <c r="D43" s="317">
        <f>'Planilha Orçamentária '!I277</f>
        <v>36842.299999999996</v>
      </c>
      <c r="E43" s="50"/>
      <c r="G43" s="143"/>
    </row>
    <row r="44" spans="1:7" outlineLevel="1" x14ac:dyDescent="0.3">
      <c r="A44" s="143">
        <f>'Planilha Orçamentária '!A281</f>
        <v>34</v>
      </c>
      <c r="B44" s="143" t="str">
        <f>'Planilha Orçamentária '!D281</f>
        <v>FORRO</v>
      </c>
      <c r="C44" s="48">
        <f t="shared" si="1"/>
        <v>2.3711543683095537E-3</v>
      </c>
      <c r="D44" s="317">
        <f>'Planilha Orçamentária '!I281</f>
        <v>3437.69</v>
      </c>
      <c r="E44" s="50"/>
      <c r="G44" s="143"/>
    </row>
    <row r="45" spans="1:7" outlineLevel="1" x14ac:dyDescent="0.3">
      <c r="A45" s="143">
        <f>'Planilha Orçamentária '!A284</f>
        <v>35</v>
      </c>
      <c r="B45" s="143" t="str">
        <f>'Planilha Orçamentária '!D284</f>
        <v>PINTURA</v>
      </c>
      <c r="C45" s="48">
        <f t="shared" si="1"/>
        <v>2.4667995520335117E-2</v>
      </c>
      <c r="D45" s="317">
        <f>'Planilha Orçamentária '!I284</f>
        <v>35763.560000000005</v>
      </c>
      <c r="E45" s="50"/>
      <c r="G45" s="143"/>
    </row>
    <row r="46" spans="1:7" outlineLevel="1" x14ac:dyDescent="0.3">
      <c r="A46" s="143">
        <f>'Planilha Orçamentária '!A290</f>
        <v>36</v>
      </c>
      <c r="B46" s="143" t="str">
        <f>'Planilha Orçamentária '!D290</f>
        <v>PAVIMENTAÇÕES</v>
      </c>
      <c r="C46" s="48">
        <f t="shared" si="1"/>
        <v>1.6843066777776552E-2</v>
      </c>
      <c r="D46" s="317">
        <f>'Planilha Orçamentária '!I290</f>
        <v>24419.010000000002</v>
      </c>
      <c r="E46" s="50"/>
      <c r="G46" s="143"/>
    </row>
    <row r="47" spans="1:7" outlineLevel="1" x14ac:dyDescent="0.3">
      <c r="A47" s="143">
        <f>'Planilha Orçamentária '!A295</f>
        <v>37</v>
      </c>
      <c r="B47" s="143" t="str">
        <f>'Planilha Orçamentária '!D295</f>
        <v>LOUÇAS E METAIS</v>
      </c>
      <c r="C47" s="48">
        <f t="shared" si="1"/>
        <v>5.5611481050143628E-3</v>
      </c>
      <c r="D47" s="317">
        <f>'Planilha Orçamentária '!I295</f>
        <v>8062.53</v>
      </c>
      <c r="E47" s="50"/>
      <c r="G47" s="143"/>
    </row>
    <row r="48" spans="1:7" outlineLevel="1" x14ac:dyDescent="0.3">
      <c r="A48" s="143">
        <f>'Planilha Orçamentária '!A304</f>
        <v>38</v>
      </c>
      <c r="B48" s="143" t="str">
        <f>'Planilha Orçamentária '!D304</f>
        <v>INSTALAÇÕES HIDROSSANITÁRIAS</v>
      </c>
      <c r="C48" s="48">
        <f t="shared" si="1"/>
        <v>5.6124863640293638E-3</v>
      </c>
      <c r="D48" s="317">
        <f>'Planilha Orçamentária '!I304</f>
        <v>8136.9599999999991</v>
      </c>
      <c r="E48" s="50"/>
      <c r="G48" s="143"/>
    </row>
    <row r="49" spans="1:7" outlineLevel="1" x14ac:dyDescent="0.3">
      <c r="A49" s="143">
        <f>'Planilha Orçamentária '!A339</f>
        <v>39</v>
      </c>
      <c r="B49" s="143" t="str">
        <f>'Planilha Orçamentária '!D339</f>
        <v>INSTALAÇÕES ELÉTRICAS</v>
      </c>
      <c r="C49" s="48">
        <f t="shared" si="1"/>
        <v>3.704697892141303E-2</v>
      </c>
      <c r="D49" s="317">
        <f>'Planilha Orçamentária '!I339</f>
        <v>53710.559999999998</v>
      </c>
      <c r="E49" s="50"/>
      <c r="G49" s="143"/>
    </row>
    <row r="50" spans="1:7" outlineLevel="1" x14ac:dyDescent="0.3">
      <c r="A50" s="143">
        <f>'Planilha Orçamentária '!A371</f>
        <v>40</v>
      </c>
      <c r="B50" s="143" t="str">
        <f>'Planilha Orçamentária '!D371</f>
        <v>LÓGICA</v>
      </c>
      <c r="C50" s="48">
        <f t="shared" si="1"/>
        <v>3.301059711195909E-2</v>
      </c>
      <c r="D50" s="317">
        <f>'Planilha Orçamentária '!I371</f>
        <v>47858.630000000005</v>
      </c>
      <c r="E50" s="50"/>
      <c r="G50" s="143"/>
    </row>
    <row r="51" spans="1:7" outlineLevel="1" x14ac:dyDescent="0.3">
      <c r="A51" s="143">
        <f>'Planilha Orçamentária '!A390</f>
        <v>41</v>
      </c>
      <c r="B51" s="143" t="str">
        <f>'Planilha Orçamentária '!D390</f>
        <v>PREVENÇÃO E COMBATE A INCÊNDIO</v>
      </c>
      <c r="C51" s="48">
        <f t="shared" si="1"/>
        <v>1.5293986715854734E-2</v>
      </c>
      <c r="D51" s="317">
        <f>'Planilha Orçamentária '!I390</f>
        <v>22173.16</v>
      </c>
      <c r="E51" s="50"/>
      <c r="G51" s="143"/>
    </row>
    <row r="52" spans="1:7" outlineLevel="1" x14ac:dyDescent="0.3">
      <c r="A52" s="143">
        <f>'Planilha Orçamentária '!A397</f>
        <v>42</v>
      </c>
      <c r="B52" s="143" t="str">
        <f>'Planilha Orçamentária '!D397</f>
        <v>ACESSIBILIDADE</v>
      </c>
      <c r="C52" s="48">
        <f t="shared" si="1"/>
        <v>1.4041948454884282E-2</v>
      </c>
      <c r="D52" s="317">
        <f>'Planilha Orçamentária '!I397</f>
        <v>20357.959999999995</v>
      </c>
      <c r="E52" s="50"/>
      <c r="G52" s="143"/>
    </row>
    <row r="53" spans="1:7" outlineLevel="1" x14ac:dyDescent="0.3">
      <c r="A53" s="143">
        <f>'Planilha Orçamentária '!A406</f>
        <v>43</v>
      </c>
      <c r="B53" s="143" t="str">
        <f>'Planilha Orçamentária '!D406</f>
        <v>SERVIÇOS COMPLEMENTARES</v>
      </c>
      <c r="C53" s="48">
        <f t="shared" si="1"/>
        <v>5.9153151862508641E-4</v>
      </c>
      <c r="D53" s="317">
        <f>'Planilha Orçamentária '!I406</f>
        <v>857.6</v>
      </c>
      <c r="E53" s="50"/>
      <c r="G53" s="143"/>
    </row>
    <row r="54" spans="1:7" ht="14.4" outlineLevel="1" thickBot="1" x14ac:dyDescent="0.35">
      <c r="A54" s="143">
        <f>'Planilha Orçamentária '!A408</f>
        <v>44</v>
      </c>
      <c r="B54" s="143" t="str">
        <f>'Planilha Orçamentária '!D408</f>
        <v>LIMPEZA FINAL DE OBRA</v>
      </c>
      <c r="C54" s="48">
        <f t="shared" si="1"/>
        <v>1.4811532616020892E-3</v>
      </c>
      <c r="D54" s="317">
        <f>'Planilha Orçamentária '!I408</f>
        <v>2147.37</v>
      </c>
      <c r="E54" s="50"/>
      <c r="G54" s="143"/>
    </row>
    <row r="55" spans="1:7" ht="14.4" thickTop="1" x14ac:dyDescent="0.3">
      <c r="A55" s="51"/>
      <c r="B55" s="52" t="s">
        <v>181</v>
      </c>
      <c r="C55" s="53">
        <f>SUM(C10:C51)</f>
        <v>0.98388536676488836</v>
      </c>
      <c r="D55" s="54">
        <f>SUM(D10:D54)</f>
        <v>1449795.9500000004</v>
      </c>
    </row>
    <row r="56" spans="1:7" x14ac:dyDescent="0.3">
      <c r="A56" s="584" t="str">
        <f>'Planilha Orçamentária '!A414:I414</f>
        <v>(Um milhão, quatrocentos e quarenta e nove mil, setecentos e noventa e cinco reais e noventa e cinco centavos)</v>
      </c>
      <c r="B56" s="584"/>
      <c r="C56" s="584"/>
      <c r="D56" s="584"/>
    </row>
    <row r="57" spans="1:7" x14ac:dyDescent="0.3">
      <c r="A57" s="55"/>
      <c r="B57" s="55"/>
      <c r="C57" s="55"/>
      <c r="D57" s="56"/>
    </row>
    <row r="58" spans="1:7" x14ac:dyDescent="0.3">
      <c r="A58" s="19"/>
      <c r="D58" s="19"/>
    </row>
    <row r="59" spans="1:7" x14ac:dyDescent="0.3">
      <c r="A59" s="19"/>
      <c r="D59" s="19"/>
    </row>
    <row r="68" spans="1:4" x14ac:dyDescent="0.3">
      <c r="A68" s="19"/>
      <c r="D68" s="19"/>
    </row>
    <row r="69" spans="1:4" x14ac:dyDescent="0.3">
      <c r="A69" s="19"/>
      <c r="D69" s="19"/>
    </row>
    <row r="84" spans="1:4" x14ac:dyDescent="0.3">
      <c r="A84" s="19"/>
      <c r="D84" s="19"/>
    </row>
    <row r="85" spans="1:4" x14ac:dyDescent="0.3">
      <c r="A85" s="19"/>
      <c r="D85" s="19"/>
    </row>
    <row r="104" spans="3:4" x14ac:dyDescent="0.3">
      <c r="C104" s="57"/>
      <c r="D104" s="57"/>
    </row>
    <row r="105" spans="3:4" x14ac:dyDescent="0.3">
      <c r="C105" s="57"/>
      <c r="D105" s="57"/>
    </row>
    <row r="106" spans="3:4" x14ac:dyDescent="0.3">
      <c r="C106" s="57"/>
      <c r="D106" s="57"/>
    </row>
    <row r="107" spans="3:4" x14ac:dyDescent="0.3">
      <c r="C107" s="57"/>
      <c r="D107" s="58"/>
    </row>
    <row r="108" spans="3:4" x14ac:dyDescent="0.3">
      <c r="C108" s="57"/>
      <c r="D108" s="58"/>
    </row>
    <row r="109" spans="3:4" x14ac:dyDescent="0.3">
      <c r="C109" s="57"/>
      <c r="D109" s="58"/>
    </row>
    <row r="110" spans="3:4" x14ac:dyDescent="0.3">
      <c r="C110" s="57"/>
      <c r="D110" s="58"/>
    </row>
    <row r="111" spans="3:4" x14ac:dyDescent="0.3">
      <c r="C111" s="57"/>
      <c r="D111" s="58"/>
    </row>
    <row r="112" spans="3:4" x14ac:dyDescent="0.3">
      <c r="C112" s="57"/>
      <c r="D112" s="58"/>
    </row>
    <row r="113" spans="3:4" x14ac:dyDescent="0.3">
      <c r="C113" s="57"/>
      <c r="D113" s="58"/>
    </row>
    <row r="114" spans="3:4" x14ac:dyDescent="0.3">
      <c r="C114" s="57"/>
      <c r="D114" s="58"/>
    </row>
  </sheetData>
  <mergeCells count="5">
    <mergeCell ref="B1:D1"/>
    <mergeCell ref="A7:D7"/>
    <mergeCell ref="A56:D56"/>
    <mergeCell ref="A9:D9"/>
    <mergeCell ref="A35:D35"/>
  </mergeCells>
  <pageMargins left="0.51181102362204722" right="0.51181102362204722" top="1.1875" bottom="0.9055118110236221" header="0.31496062992125984" footer="0.31496062992125984"/>
  <pageSetup paperSize="9" scale="95" orientation="portrait" r:id="rId1"/>
  <headerFooter>
    <oddHeader>&amp;L&amp;G&amp;R&amp;G</oddHeader>
    <oddFooter xml:space="preserve">&amp;L&amp;9&amp;K00-045
Superintendência Administrativa
Coordenadoria de Obras e Reformas.
Fone: 3613 5474 / 5431 – geobras@ses.mt.gov.br&amp;C&amp;9&amp;K00-045&amp;P / &amp;N&amp;R&amp;7&amp;K00-045&amp;A
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"/>
  <sheetViews>
    <sheetView showOutlineSymbols="0" view="pageBreakPreview" zoomScale="91" zoomScaleNormal="100" zoomScaleSheetLayoutView="91" workbookViewId="0">
      <selection activeCell="O14" sqref="O14"/>
    </sheetView>
  </sheetViews>
  <sheetFormatPr defaultColWidth="9" defaultRowHeight="13.8" x14ac:dyDescent="0.25"/>
  <cols>
    <col min="1" max="1" width="10.109375" style="110" customWidth="1"/>
    <col min="2" max="2" width="48.88671875" style="110" bestFit="1" customWidth="1"/>
    <col min="3" max="3" width="38" style="110" bestFit="1" customWidth="1"/>
    <col min="4" max="4" width="19" style="110" bestFit="1" customWidth="1"/>
    <col min="5" max="5" width="14.44140625" style="110" bestFit="1" customWidth="1"/>
    <col min="6" max="6" width="12.6640625" style="110" bestFit="1" customWidth="1"/>
    <col min="7" max="7" width="7.88671875" style="110" customWidth="1"/>
    <col min="8" max="8" width="6.109375" style="110" customWidth="1"/>
    <col min="9" max="9" width="8.44140625" style="110" bestFit="1" customWidth="1"/>
    <col min="10" max="10" width="11.33203125" style="408" bestFit="1" customWidth="1"/>
    <col min="11" max="16384" width="9" style="110"/>
  </cols>
  <sheetData>
    <row r="1" spans="1:11" customFormat="1" ht="14.4" x14ac:dyDescent="0.3">
      <c r="A1" s="591" t="s">
        <v>259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1" customFormat="1" ht="41.4" x14ac:dyDescent="0.3">
      <c r="A2" s="113" t="s">
        <v>101</v>
      </c>
      <c r="B2" s="114" t="s">
        <v>102</v>
      </c>
      <c r="C2" s="114" t="s">
        <v>260</v>
      </c>
      <c r="D2" s="114" t="s">
        <v>261</v>
      </c>
      <c r="E2" s="114" t="s">
        <v>262</v>
      </c>
      <c r="F2" s="114" t="s">
        <v>263</v>
      </c>
      <c r="G2" s="115" t="s">
        <v>264</v>
      </c>
      <c r="H2" s="114" t="s">
        <v>265</v>
      </c>
      <c r="I2" s="116" t="s">
        <v>266</v>
      </c>
      <c r="J2" s="406" t="s">
        <v>267</v>
      </c>
    </row>
    <row r="3" spans="1:11" customFormat="1" ht="15" x14ac:dyDescent="0.25">
      <c r="A3" s="590"/>
      <c r="B3" s="590"/>
      <c r="C3" s="590"/>
      <c r="D3" s="590"/>
      <c r="E3" s="590"/>
      <c r="F3" s="590"/>
      <c r="G3" s="590"/>
      <c r="H3" s="590"/>
      <c r="I3" s="590"/>
      <c r="J3" s="590"/>
    </row>
    <row r="4" spans="1:11" x14ac:dyDescent="0.25">
      <c r="A4" s="587">
        <v>179</v>
      </c>
      <c r="B4" s="588" t="s">
        <v>1726</v>
      </c>
      <c r="C4" s="378" t="s">
        <v>2306</v>
      </c>
      <c r="D4" s="379" t="s">
        <v>2307</v>
      </c>
      <c r="E4" s="380">
        <v>36644374</v>
      </c>
      <c r="F4" s="380" t="s">
        <v>2308</v>
      </c>
      <c r="G4" s="381">
        <v>42795</v>
      </c>
      <c r="H4" s="332" t="s">
        <v>2309</v>
      </c>
      <c r="I4" s="382">
        <v>8.0399999999999991</v>
      </c>
      <c r="J4" s="589">
        <v>4.88</v>
      </c>
      <c r="K4" s="333">
        <v>179</v>
      </c>
    </row>
    <row r="5" spans="1:11" x14ac:dyDescent="0.25">
      <c r="A5" s="587"/>
      <c r="B5" s="588"/>
      <c r="C5" s="378" t="s">
        <v>2310</v>
      </c>
      <c r="D5" s="379" t="s">
        <v>2311</v>
      </c>
      <c r="E5" s="380">
        <v>36344700</v>
      </c>
      <c r="F5" s="380" t="s">
        <v>2312</v>
      </c>
      <c r="G5" s="381">
        <v>42795</v>
      </c>
      <c r="H5" s="332" t="s">
        <v>2309</v>
      </c>
      <c r="I5" s="382">
        <v>4.42</v>
      </c>
      <c r="J5" s="589"/>
      <c r="K5" s="333">
        <v>179</v>
      </c>
    </row>
    <row r="6" spans="1:11" x14ac:dyDescent="0.25">
      <c r="A6" s="587"/>
      <c r="B6" s="588"/>
      <c r="C6" s="378" t="s">
        <v>2313</v>
      </c>
      <c r="D6" s="379" t="s">
        <v>2314</v>
      </c>
      <c r="E6" s="380">
        <v>36461605</v>
      </c>
      <c r="F6" s="380" t="s">
        <v>2315</v>
      </c>
      <c r="G6" s="381">
        <v>42795</v>
      </c>
      <c r="H6" s="332" t="s">
        <v>2309</v>
      </c>
      <c r="I6" s="382">
        <v>4.88</v>
      </c>
      <c r="J6" s="589"/>
      <c r="K6" s="333">
        <v>179</v>
      </c>
    </row>
    <row r="7" spans="1:11" ht="14.4" x14ac:dyDescent="0.3">
      <c r="A7" s="587">
        <v>180</v>
      </c>
      <c r="B7" s="588" t="s">
        <v>2316</v>
      </c>
      <c r="C7" s="383" t="s">
        <v>2317</v>
      </c>
      <c r="D7" s="384" t="s">
        <v>2318</v>
      </c>
      <c r="E7" s="385" t="s">
        <v>2319</v>
      </c>
      <c r="F7" s="385" t="s">
        <v>2320</v>
      </c>
      <c r="G7" s="386">
        <v>42948</v>
      </c>
      <c r="H7" s="387" t="s">
        <v>33</v>
      </c>
      <c r="I7" s="382">
        <v>29.83</v>
      </c>
      <c r="J7" s="589">
        <v>29.83</v>
      </c>
      <c r="K7" s="334">
        <v>180</v>
      </c>
    </row>
    <row r="8" spans="1:11" ht="14.4" x14ac:dyDescent="0.3">
      <c r="A8" s="587"/>
      <c r="B8" s="588"/>
      <c r="C8" s="383" t="s">
        <v>2321</v>
      </c>
      <c r="D8" s="384" t="s">
        <v>2322</v>
      </c>
      <c r="E8" s="380"/>
      <c r="F8" s="385" t="s">
        <v>2323</v>
      </c>
      <c r="G8" s="386">
        <v>42948</v>
      </c>
      <c r="H8" s="387" t="s">
        <v>33</v>
      </c>
      <c r="I8" s="382">
        <v>45.9</v>
      </c>
      <c r="J8" s="589"/>
      <c r="K8" s="334">
        <v>180</v>
      </c>
    </row>
    <row r="9" spans="1:11" ht="14.4" x14ac:dyDescent="0.3">
      <c r="A9" s="587"/>
      <c r="B9" s="588"/>
      <c r="C9" s="383" t="s">
        <v>2324</v>
      </c>
      <c r="D9" s="384" t="s">
        <v>2325</v>
      </c>
      <c r="E9" s="380" t="s">
        <v>2326</v>
      </c>
      <c r="F9" s="385" t="s">
        <v>2327</v>
      </c>
      <c r="G9" s="386">
        <v>42948</v>
      </c>
      <c r="H9" s="387" t="s">
        <v>33</v>
      </c>
      <c r="I9" s="382">
        <v>16.440000000000001</v>
      </c>
      <c r="J9" s="589"/>
      <c r="K9" s="334">
        <v>180</v>
      </c>
    </row>
    <row r="10" spans="1:11" ht="14.4" x14ac:dyDescent="0.3">
      <c r="A10" s="587">
        <v>231</v>
      </c>
      <c r="B10" s="588" t="s">
        <v>1661</v>
      </c>
      <c r="C10" s="388" t="s">
        <v>2328</v>
      </c>
      <c r="D10" s="383"/>
      <c r="E10" s="389" t="s">
        <v>2329</v>
      </c>
      <c r="F10" s="389"/>
      <c r="G10" s="390">
        <v>43221</v>
      </c>
      <c r="H10" s="387" t="s">
        <v>1384</v>
      </c>
      <c r="I10" s="391">
        <v>33.840000000000003</v>
      </c>
      <c r="J10" s="589">
        <v>31.67</v>
      </c>
      <c r="K10" s="334">
        <v>231</v>
      </c>
    </row>
    <row r="11" spans="1:11" ht="14.4" x14ac:dyDescent="0.3">
      <c r="A11" s="587"/>
      <c r="B11" s="588"/>
      <c r="C11" s="388" t="s">
        <v>2330</v>
      </c>
      <c r="D11" s="383"/>
      <c r="E11" s="389">
        <v>36343437</v>
      </c>
      <c r="F11" s="389"/>
      <c r="G11" s="390">
        <v>43221</v>
      </c>
      <c r="H11" s="387" t="s">
        <v>1384</v>
      </c>
      <c r="I11" s="391">
        <v>29.5</v>
      </c>
      <c r="J11" s="589"/>
      <c r="K11" s="334">
        <v>231</v>
      </c>
    </row>
    <row r="12" spans="1:11" ht="14.4" x14ac:dyDescent="0.3">
      <c r="A12" s="587">
        <v>127</v>
      </c>
      <c r="B12" s="588" t="s">
        <v>2331</v>
      </c>
      <c r="C12" s="392" t="s">
        <v>2332</v>
      </c>
      <c r="D12" s="384" t="s">
        <v>2333</v>
      </c>
      <c r="E12" s="385" t="s">
        <v>2334</v>
      </c>
      <c r="F12" s="385" t="s">
        <v>2335</v>
      </c>
      <c r="G12" s="335">
        <v>42758</v>
      </c>
      <c r="H12" s="393" t="s">
        <v>33</v>
      </c>
      <c r="I12" s="391">
        <v>85</v>
      </c>
      <c r="J12" s="589">
        <v>64.37</v>
      </c>
      <c r="K12" s="334">
        <v>127</v>
      </c>
    </row>
    <row r="13" spans="1:11" ht="14.4" x14ac:dyDescent="0.3">
      <c r="A13" s="587"/>
      <c r="B13" s="588"/>
      <c r="C13" s="392" t="s">
        <v>2336</v>
      </c>
      <c r="D13" s="384" t="s">
        <v>2337</v>
      </c>
      <c r="E13" s="385" t="s">
        <v>2338</v>
      </c>
      <c r="F13" s="385" t="s">
        <v>2339</v>
      </c>
      <c r="G13" s="335">
        <v>42758</v>
      </c>
      <c r="H13" s="393" t="s">
        <v>33</v>
      </c>
      <c r="I13" s="391">
        <v>64.37</v>
      </c>
      <c r="J13" s="589"/>
      <c r="K13" s="334">
        <v>127</v>
      </c>
    </row>
    <row r="14" spans="1:11" ht="14.4" x14ac:dyDescent="0.3">
      <c r="A14" s="587"/>
      <c r="B14" s="588"/>
      <c r="C14" s="392" t="s">
        <v>2340</v>
      </c>
      <c r="D14" s="384" t="s">
        <v>2341</v>
      </c>
      <c r="E14" s="385" t="s">
        <v>2342</v>
      </c>
      <c r="F14" s="385" t="s">
        <v>2343</v>
      </c>
      <c r="G14" s="335">
        <v>42758</v>
      </c>
      <c r="H14" s="393" t="s">
        <v>33</v>
      </c>
      <c r="I14" s="391">
        <v>55.7</v>
      </c>
      <c r="J14" s="589"/>
      <c r="K14" s="334">
        <v>127</v>
      </c>
    </row>
    <row r="15" spans="1:11" ht="14.4" x14ac:dyDescent="0.3">
      <c r="A15" s="587">
        <v>210</v>
      </c>
      <c r="B15" s="588" t="s">
        <v>902</v>
      </c>
      <c r="C15" s="392" t="s">
        <v>2344</v>
      </c>
      <c r="D15" s="384" t="s">
        <v>2345</v>
      </c>
      <c r="E15" s="385" t="s">
        <v>2346</v>
      </c>
      <c r="F15" s="385" t="s">
        <v>2347</v>
      </c>
      <c r="G15" s="335">
        <v>42795</v>
      </c>
      <c r="H15" s="393" t="s">
        <v>33</v>
      </c>
      <c r="I15" s="394">
        <v>1.79</v>
      </c>
      <c r="J15" s="589">
        <v>1.79</v>
      </c>
      <c r="K15" s="334">
        <v>210</v>
      </c>
    </row>
    <row r="16" spans="1:11" ht="14.4" x14ac:dyDescent="0.3">
      <c r="A16" s="587"/>
      <c r="B16" s="588"/>
      <c r="C16" s="392" t="s">
        <v>2348</v>
      </c>
      <c r="D16" s="384" t="s">
        <v>2337</v>
      </c>
      <c r="E16" s="385" t="s">
        <v>2338</v>
      </c>
      <c r="F16" s="385" t="s">
        <v>2349</v>
      </c>
      <c r="G16" s="335">
        <v>42795</v>
      </c>
      <c r="H16" s="393" t="s">
        <v>33</v>
      </c>
      <c r="I16" s="394">
        <v>1.93</v>
      </c>
      <c r="J16" s="589"/>
      <c r="K16" s="334">
        <v>210</v>
      </c>
    </row>
    <row r="17" spans="1:11" ht="14.4" x14ac:dyDescent="0.3">
      <c r="A17" s="587"/>
      <c r="B17" s="588"/>
      <c r="C17" s="388" t="s">
        <v>2350</v>
      </c>
      <c r="D17" s="383" t="s">
        <v>2351</v>
      </c>
      <c r="E17" s="389" t="s">
        <v>2352</v>
      </c>
      <c r="F17" s="385" t="s">
        <v>2353</v>
      </c>
      <c r="G17" s="335">
        <v>42795</v>
      </c>
      <c r="H17" s="393" t="s">
        <v>33</v>
      </c>
      <c r="I17" s="394">
        <v>1.28</v>
      </c>
      <c r="J17" s="589"/>
      <c r="K17" s="334">
        <v>210</v>
      </c>
    </row>
    <row r="18" spans="1:11" ht="14.4" x14ac:dyDescent="0.3">
      <c r="A18" s="587">
        <v>109</v>
      </c>
      <c r="B18" s="588" t="s">
        <v>904</v>
      </c>
      <c r="C18" s="392" t="s">
        <v>2344</v>
      </c>
      <c r="D18" s="384" t="s">
        <v>2345</v>
      </c>
      <c r="E18" s="385" t="s">
        <v>2346</v>
      </c>
      <c r="F18" s="385" t="s">
        <v>2347</v>
      </c>
      <c r="G18" s="335">
        <v>42795</v>
      </c>
      <c r="H18" s="393" t="s">
        <v>33</v>
      </c>
      <c r="I18" s="394">
        <v>1.48</v>
      </c>
      <c r="J18" s="589">
        <v>3.85</v>
      </c>
      <c r="K18" s="334">
        <v>109</v>
      </c>
    </row>
    <row r="19" spans="1:11" ht="14.4" x14ac:dyDescent="0.3">
      <c r="A19" s="587"/>
      <c r="B19" s="588"/>
      <c r="C19" s="392" t="s">
        <v>2354</v>
      </c>
      <c r="D19" s="384" t="s">
        <v>2355</v>
      </c>
      <c r="E19" s="385" t="s">
        <v>2356</v>
      </c>
      <c r="F19" s="385" t="s">
        <v>2357</v>
      </c>
      <c r="G19" s="335">
        <v>42795</v>
      </c>
      <c r="H19" s="393" t="s">
        <v>33</v>
      </c>
      <c r="I19" s="394">
        <v>3.85</v>
      </c>
      <c r="J19" s="589"/>
      <c r="K19" s="334">
        <v>109</v>
      </c>
    </row>
    <row r="20" spans="1:11" ht="14.4" x14ac:dyDescent="0.3">
      <c r="A20" s="587"/>
      <c r="B20" s="588"/>
      <c r="C20" s="388" t="s">
        <v>2358</v>
      </c>
      <c r="D20" s="383" t="s">
        <v>2333</v>
      </c>
      <c r="E20" s="389" t="s">
        <v>2334</v>
      </c>
      <c r="F20" s="389" t="s">
        <v>2359</v>
      </c>
      <c r="G20" s="335">
        <v>42795</v>
      </c>
      <c r="H20" s="393" t="s">
        <v>33</v>
      </c>
      <c r="I20" s="394">
        <v>4.99</v>
      </c>
      <c r="J20" s="589"/>
      <c r="K20" s="334">
        <v>109</v>
      </c>
    </row>
    <row r="21" spans="1:11" ht="14.4" x14ac:dyDescent="0.3">
      <c r="A21" s="587">
        <v>279</v>
      </c>
      <c r="B21" s="588" t="s">
        <v>1962</v>
      </c>
      <c r="C21" s="383" t="s">
        <v>2360</v>
      </c>
      <c r="D21" s="384" t="s">
        <v>2345</v>
      </c>
      <c r="E21" s="385" t="s">
        <v>2346</v>
      </c>
      <c r="F21" s="385" t="s">
        <v>2361</v>
      </c>
      <c r="G21" s="395">
        <v>43221</v>
      </c>
      <c r="H21" s="387" t="s">
        <v>33</v>
      </c>
      <c r="I21" s="382">
        <v>4.3600000000000003</v>
      </c>
      <c r="J21" s="592">
        <v>4.3600000000000003</v>
      </c>
      <c r="K21" s="334">
        <v>279</v>
      </c>
    </row>
    <row r="22" spans="1:11" ht="14.4" x14ac:dyDescent="0.3">
      <c r="A22" s="587"/>
      <c r="B22" s="588"/>
      <c r="C22" s="388" t="s">
        <v>2362</v>
      </c>
      <c r="D22" s="383"/>
      <c r="E22" s="389"/>
      <c r="F22" s="385" t="s">
        <v>2363</v>
      </c>
      <c r="G22" s="395">
        <v>43221</v>
      </c>
      <c r="H22" s="387" t="s">
        <v>33</v>
      </c>
      <c r="I22" s="382">
        <v>2.31</v>
      </c>
      <c r="J22" s="593"/>
      <c r="K22" s="334">
        <v>279</v>
      </c>
    </row>
    <row r="23" spans="1:11" ht="14.4" x14ac:dyDescent="0.3">
      <c r="A23" s="587"/>
      <c r="B23" s="588"/>
      <c r="C23" s="383" t="s">
        <v>2364</v>
      </c>
      <c r="D23" s="384" t="s">
        <v>2341</v>
      </c>
      <c r="E23" s="385">
        <v>36342266</v>
      </c>
      <c r="F23" s="385"/>
      <c r="G23" s="395">
        <v>43221</v>
      </c>
      <c r="H23" s="387" t="s">
        <v>33</v>
      </c>
      <c r="I23" s="382">
        <v>5.26</v>
      </c>
      <c r="J23" s="594"/>
      <c r="K23" s="334">
        <v>279</v>
      </c>
    </row>
    <row r="24" spans="1:11" ht="14.4" x14ac:dyDescent="0.3">
      <c r="A24" s="587">
        <v>280</v>
      </c>
      <c r="B24" s="588" t="s">
        <v>2274</v>
      </c>
      <c r="C24" s="388" t="s">
        <v>2354</v>
      </c>
      <c r="D24" s="383" t="s">
        <v>2355</v>
      </c>
      <c r="E24" s="389" t="s">
        <v>2356</v>
      </c>
      <c r="F24" s="385" t="s">
        <v>2365</v>
      </c>
      <c r="G24" s="335">
        <v>42795</v>
      </c>
      <c r="H24" s="393" t="s">
        <v>33</v>
      </c>
      <c r="I24" s="396">
        <v>3.33</v>
      </c>
      <c r="J24" s="589">
        <v>3.26</v>
      </c>
      <c r="K24" s="334">
        <v>280</v>
      </c>
    </row>
    <row r="25" spans="1:11" ht="14.4" x14ac:dyDescent="0.3">
      <c r="A25" s="587"/>
      <c r="B25" s="588"/>
      <c r="C25" s="388" t="s">
        <v>2366</v>
      </c>
      <c r="D25" s="383" t="s">
        <v>2367</v>
      </c>
      <c r="E25" s="389" t="s">
        <v>2352</v>
      </c>
      <c r="F25" s="389" t="s">
        <v>2361</v>
      </c>
      <c r="G25" s="335">
        <v>42795</v>
      </c>
      <c r="H25" s="393" t="s">
        <v>33</v>
      </c>
      <c r="I25" s="396">
        <v>1.92</v>
      </c>
      <c r="J25" s="589"/>
      <c r="K25" s="334">
        <v>280</v>
      </c>
    </row>
    <row r="26" spans="1:11" ht="14.4" x14ac:dyDescent="0.3">
      <c r="A26" s="587"/>
      <c r="B26" s="588"/>
      <c r="C26" s="388" t="s">
        <v>2364</v>
      </c>
      <c r="D26" s="383" t="s">
        <v>2341</v>
      </c>
      <c r="E26" s="389">
        <v>36342266</v>
      </c>
      <c r="F26" s="389" t="s">
        <v>2368</v>
      </c>
      <c r="G26" s="335">
        <v>42795</v>
      </c>
      <c r="H26" s="393" t="s">
        <v>33</v>
      </c>
      <c r="I26" s="396">
        <v>3.26</v>
      </c>
      <c r="J26" s="589"/>
      <c r="K26" s="334">
        <v>280</v>
      </c>
    </row>
    <row r="27" spans="1:11" ht="14.4" x14ac:dyDescent="0.3">
      <c r="A27" s="587">
        <v>291</v>
      </c>
      <c r="B27" s="588" t="s">
        <v>810</v>
      </c>
      <c r="C27" s="388" t="s">
        <v>2369</v>
      </c>
      <c r="D27" s="383" t="s">
        <v>2370</v>
      </c>
      <c r="E27" s="389" t="s">
        <v>2371</v>
      </c>
      <c r="F27" s="385"/>
      <c r="G27" s="335">
        <v>42795</v>
      </c>
      <c r="H27" s="393" t="s">
        <v>33</v>
      </c>
      <c r="I27" s="396">
        <v>24.8</v>
      </c>
      <c r="J27" s="589">
        <v>24.8</v>
      </c>
      <c r="K27" s="334">
        <v>291</v>
      </c>
    </row>
    <row r="28" spans="1:11" ht="14.4" x14ac:dyDescent="0.3">
      <c r="A28" s="587"/>
      <c r="B28" s="588"/>
      <c r="C28" s="388" t="s">
        <v>2372</v>
      </c>
      <c r="D28" s="383" t="s">
        <v>2373</v>
      </c>
      <c r="E28" s="389" t="s">
        <v>2374</v>
      </c>
      <c r="F28" s="389" t="s">
        <v>2375</v>
      </c>
      <c r="G28" s="335">
        <v>42795</v>
      </c>
      <c r="H28" s="393" t="s">
        <v>33</v>
      </c>
      <c r="I28" s="396">
        <v>21.85</v>
      </c>
      <c r="J28" s="589"/>
      <c r="K28" s="334">
        <v>291</v>
      </c>
    </row>
    <row r="29" spans="1:11" ht="14.4" x14ac:dyDescent="0.3">
      <c r="A29" s="587"/>
      <c r="B29" s="588"/>
      <c r="C29" s="388" t="s">
        <v>2376</v>
      </c>
      <c r="D29" s="383"/>
      <c r="E29" s="389" t="s">
        <v>2377</v>
      </c>
      <c r="F29" s="389" t="s">
        <v>2378</v>
      </c>
      <c r="G29" s="335">
        <v>42856</v>
      </c>
      <c r="H29" s="393" t="s">
        <v>33</v>
      </c>
      <c r="I29" s="396">
        <v>27.51</v>
      </c>
      <c r="J29" s="589"/>
      <c r="K29" s="334">
        <v>291</v>
      </c>
    </row>
    <row r="30" spans="1:11" ht="14.4" x14ac:dyDescent="0.3">
      <c r="A30" s="587">
        <v>292</v>
      </c>
      <c r="B30" s="588" t="s">
        <v>806</v>
      </c>
      <c r="C30" s="388" t="s">
        <v>2369</v>
      </c>
      <c r="D30" s="383" t="s">
        <v>2370</v>
      </c>
      <c r="E30" s="389" t="s">
        <v>2371</v>
      </c>
      <c r="F30" s="385"/>
      <c r="G30" s="335">
        <v>42795</v>
      </c>
      <c r="H30" s="393" t="s">
        <v>33</v>
      </c>
      <c r="I30" s="396">
        <v>23.03</v>
      </c>
      <c r="J30" s="589">
        <v>23.03</v>
      </c>
      <c r="K30" s="334">
        <v>292</v>
      </c>
    </row>
    <row r="31" spans="1:11" ht="14.4" x14ac:dyDescent="0.3">
      <c r="A31" s="587"/>
      <c r="B31" s="588"/>
      <c r="C31" s="388" t="s">
        <v>2372</v>
      </c>
      <c r="D31" s="383" t="s">
        <v>2373</v>
      </c>
      <c r="E31" s="389" t="s">
        <v>2374</v>
      </c>
      <c r="F31" s="389" t="s">
        <v>2375</v>
      </c>
      <c r="G31" s="335">
        <v>42795</v>
      </c>
      <c r="H31" s="393" t="s">
        <v>33</v>
      </c>
      <c r="I31" s="396">
        <v>13.407</v>
      </c>
      <c r="J31" s="589"/>
      <c r="K31" s="334">
        <v>292</v>
      </c>
    </row>
    <row r="32" spans="1:11" ht="14.4" x14ac:dyDescent="0.3">
      <c r="A32" s="587"/>
      <c r="B32" s="588"/>
      <c r="C32" s="388" t="s">
        <v>2376</v>
      </c>
      <c r="D32" s="383"/>
      <c r="E32" s="389" t="s">
        <v>2377</v>
      </c>
      <c r="F32" s="389" t="s">
        <v>2378</v>
      </c>
      <c r="G32" s="335">
        <v>42856</v>
      </c>
      <c r="H32" s="393" t="s">
        <v>33</v>
      </c>
      <c r="I32" s="396">
        <v>27.24</v>
      </c>
      <c r="J32" s="589"/>
      <c r="K32" s="334">
        <v>292</v>
      </c>
    </row>
    <row r="33" spans="1:11" ht="14.4" x14ac:dyDescent="0.3">
      <c r="A33" s="587">
        <v>293</v>
      </c>
      <c r="B33" s="588" t="s">
        <v>808</v>
      </c>
      <c r="C33" s="388" t="s">
        <v>2369</v>
      </c>
      <c r="D33" s="383" t="s">
        <v>2370</v>
      </c>
      <c r="E33" s="389" t="s">
        <v>2371</v>
      </c>
      <c r="F33" s="385"/>
      <c r="G33" s="335">
        <v>42795</v>
      </c>
      <c r="H33" s="393" t="s">
        <v>33</v>
      </c>
      <c r="I33" s="396">
        <v>28.72</v>
      </c>
      <c r="J33" s="589">
        <v>28.72</v>
      </c>
      <c r="K33" s="334">
        <v>293</v>
      </c>
    </row>
    <row r="34" spans="1:11" ht="14.4" x14ac:dyDescent="0.3">
      <c r="A34" s="587"/>
      <c r="B34" s="588"/>
      <c r="C34" s="388" t="s">
        <v>2372</v>
      </c>
      <c r="D34" s="383" t="s">
        <v>2373</v>
      </c>
      <c r="E34" s="389" t="s">
        <v>2374</v>
      </c>
      <c r="F34" s="389" t="s">
        <v>2375</v>
      </c>
      <c r="G34" s="335">
        <v>42795</v>
      </c>
      <c r="H34" s="393" t="s">
        <v>33</v>
      </c>
      <c r="I34" s="396">
        <v>13.879</v>
      </c>
      <c r="J34" s="589"/>
      <c r="K34" s="334">
        <v>293</v>
      </c>
    </row>
    <row r="35" spans="1:11" ht="14.4" x14ac:dyDescent="0.3">
      <c r="A35" s="587"/>
      <c r="B35" s="588"/>
      <c r="C35" s="388" t="s">
        <v>2376</v>
      </c>
      <c r="D35" s="383"/>
      <c r="E35" s="389" t="s">
        <v>2377</v>
      </c>
      <c r="F35" s="389" t="s">
        <v>2378</v>
      </c>
      <c r="G35" s="335">
        <v>42856</v>
      </c>
      <c r="H35" s="393" t="s">
        <v>33</v>
      </c>
      <c r="I35" s="396">
        <v>34</v>
      </c>
      <c r="J35" s="589"/>
      <c r="K35" s="334">
        <v>293</v>
      </c>
    </row>
    <row r="36" spans="1:11" ht="14.4" x14ac:dyDescent="0.3">
      <c r="A36" s="587">
        <v>295</v>
      </c>
      <c r="B36" s="588" t="s">
        <v>802</v>
      </c>
      <c r="C36" s="388" t="s">
        <v>2369</v>
      </c>
      <c r="D36" s="383" t="s">
        <v>2370</v>
      </c>
      <c r="E36" s="389" t="s">
        <v>2371</v>
      </c>
      <c r="F36" s="385"/>
      <c r="G36" s="335">
        <v>42795</v>
      </c>
      <c r="H36" s="393" t="s">
        <v>33</v>
      </c>
      <c r="I36" s="396">
        <v>1473.94</v>
      </c>
      <c r="J36" s="589">
        <v>1664.85</v>
      </c>
      <c r="K36" s="334">
        <v>295</v>
      </c>
    </row>
    <row r="37" spans="1:11" ht="14.4" x14ac:dyDescent="0.3">
      <c r="A37" s="587"/>
      <c r="B37" s="588"/>
      <c r="C37" s="388" t="s">
        <v>2372</v>
      </c>
      <c r="D37" s="383" t="s">
        <v>2373</v>
      </c>
      <c r="E37" s="389" t="s">
        <v>2374</v>
      </c>
      <c r="F37" s="389" t="s">
        <v>2375</v>
      </c>
      <c r="G37" s="335">
        <v>42795</v>
      </c>
      <c r="H37" s="393" t="s">
        <v>33</v>
      </c>
      <c r="I37" s="396">
        <v>1855.76</v>
      </c>
      <c r="J37" s="589"/>
      <c r="K37" s="334">
        <v>295</v>
      </c>
    </row>
    <row r="38" spans="1:11" ht="14.4" x14ac:dyDescent="0.3">
      <c r="A38" s="587"/>
      <c r="B38" s="588"/>
      <c r="C38" s="388" t="s">
        <v>2376</v>
      </c>
      <c r="D38" s="383"/>
      <c r="E38" s="389" t="s">
        <v>2377</v>
      </c>
      <c r="F38" s="389" t="s">
        <v>2378</v>
      </c>
      <c r="G38" s="335">
        <v>42856</v>
      </c>
      <c r="H38" s="393" t="s">
        <v>33</v>
      </c>
      <c r="I38" s="396"/>
      <c r="J38" s="589"/>
      <c r="K38" s="334">
        <v>295</v>
      </c>
    </row>
    <row r="39" spans="1:11" ht="14.4" x14ac:dyDescent="0.3">
      <c r="A39" s="587">
        <v>305</v>
      </c>
      <c r="B39" s="588" t="s">
        <v>796</v>
      </c>
      <c r="C39" s="388" t="s">
        <v>2369</v>
      </c>
      <c r="D39" s="383" t="s">
        <v>2370</v>
      </c>
      <c r="E39" s="389" t="s">
        <v>2371</v>
      </c>
      <c r="F39" s="385"/>
      <c r="G39" s="335">
        <v>42795</v>
      </c>
      <c r="H39" s="393" t="s">
        <v>33</v>
      </c>
      <c r="I39" s="396">
        <v>101.69</v>
      </c>
      <c r="J39" s="589">
        <v>81.34</v>
      </c>
      <c r="K39" s="334">
        <v>305</v>
      </c>
    </row>
    <row r="40" spans="1:11" ht="14.4" x14ac:dyDescent="0.3">
      <c r="A40" s="587"/>
      <c r="B40" s="588"/>
      <c r="C40" s="388" t="s">
        <v>2372</v>
      </c>
      <c r="D40" s="383" t="s">
        <v>2373</v>
      </c>
      <c r="E40" s="389" t="s">
        <v>2374</v>
      </c>
      <c r="F40" s="389" t="s">
        <v>2375</v>
      </c>
      <c r="G40" s="335">
        <v>42795</v>
      </c>
      <c r="H40" s="393" t="s">
        <v>33</v>
      </c>
      <c r="I40" s="396">
        <v>58.61</v>
      </c>
      <c r="J40" s="589"/>
      <c r="K40" s="334">
        <v>305</v>
      </c>
    </row>
    <row r="41" spans="1:11" ht="14.4" x14ac:dyDescent="0.3">
      <c r="A41" s="587"/>
      <c r="B41" s="588"/>
      <c r="C41" s="388" t="s">
        <v>2376</v>
      </c>
      <c r="D41" s="383"/>
      <c r="E41" s="389" t="s">
        <v>2377</v>
      </c>
      <c r="F41" s="389" t="s">
        <v>2378</v>
      </c>
      <c r="G41" s="335">
        <v>42856</v>
      </c>
      <c r="H41" s="393" t="s">
        <v>33</v>
      </c>
      <c r="I41" s="396">
        <v>81.34</v>
      </c>
      <c r="J41" s="589"/>
      <c r="K41" s="334">
        <v>305</v>
      </c>
    </row>
    <row r="42" spans="1:11" ht="14.4" x14ac:dyDescent="0.3">
      <c r="A42" s="587">
        <v>309</v>
      </c>
      <c r="B42" s="588" t="s">
        <v>800</v>
      </c>
      <c r="C42" s="388" t="s">
        <v>2369</v>
      </c>
      <c r="D42" s="383" t="s">
        <v>2370</v>
      </c>
      <c r="E42" s="389" t="s">
        <v>2371</v>
      </c>
      <c r="F42" s="385"/>
      <c r="G42" s="335">
        <v>42795</v>
      </c>
      <c r="H42" s="393" t="s">
        <v>33</v>
      </c>
      <c r="I42" s="396">
        <v>3393</v>
      </c>
      <c r="J42" s="589">
        <v>2922</v>
      </c>
      <c r="K42" s="334">
        <v>309</v>
      </c>
    </row>
    <row r="43" spans="1:11" ht="14.4" x14ac:dyDescent="0.3">
      <c r="A43" s="587"/>
      <c r="B43" s="588"/>
      <c r="C43" s="388" t="s">
        <v>2372</v>
      </c>
      <c r="D43" s="383" t="s">
        <v>2373</v>
      </c>
      <c r="E43" s="389" t="s">
        <v>2374</v>
      </c>
      <c r="F43" s="389" t="s">
        <v>2375</v>
      </c>
      <c r="G43" s="335">
        <v>42795</v>
      </c>
      <c r="H43" s="393" t="s">
        <v>33</v>
      </c>
      <c r="I43" s="396">
        <v>2922</v>
      </c>
      <c r="J43" s="589"/>
      <c r="K43" s="334">
        <v>309</v>
      </c>
    </row>
    <row r="44" spans="1:11" ht="14.4" x14ac:dyDescent="0.3">
      <c r="A44" s="587"/>
      <c r="B44" s="588"/>
      <c r="C44" s="388" t="s">
        <v>2376</v>
      </c>
      <c r="D44" s="383"/>
      <c r="E44" s="389" t="s">
        <v>2377</v>
      </c>
      <c r="F44" s="389" t="s">
        <v>2378</v>
      </c>
      <c r="G44" s="335">
        <v>42856</v>
      </c>
      <c r="H44" s="393" t="s">
        <v>33</v>
      </c>
      <c r="I44" s="396">
        <v>2346.6799999999998</v>
      </c>
      <c r="J44" s="589"/>
      <c r="K44" s="334">
        <v>309</v>
      </c>
    </row>
    <row r="45" spans="1:11" ht="14.4" x14ac:dyDescent="0.3">
      <c r="A45" s="587">
        <v>310</v>
      </c>
      <c r="B45" s="588" t="s">
        <v>920</v>
      </c>
      <c r="C45" s="388" t="s">
        <v>2369</v>
      </c>
      <c r="D45" s="383" t="s">
        <v>2370</v>
      </c>
      <c r="E45" s="389" t="s">
        <v>2371</v>
      </c>
      <c r="F45" s="385"/>
      <c r="G45" s="335">
        <v>42795</v>
      </c>
      <c r="H45" s="393" t="s">
        <v>33</v>
      </c>
      <c r="I45" s="396"/>
      <c r="J45" s="589">
        <v>3.3849999999999998</v>
      </c>
      <c r="K45" s="334">
        <v>310</v>
      </c>
    </row>
    <row r="46" spans="1:11" ht="14.4" x14ac:dyDescent="0.3">
      <c r="A46" s="587"/>
      <c r="B46" s="588"/>
      <c r="C46" s="388" t="s">
        <v>2372</v>
      </c>
      <c r="D46" s="383" t="s">
        <v>2373</v>
      </c>
      <c r="E46" s="389" t="s">
        <v>2374</v>
      </c>
      <c r="F46" s="389" t="s">
        <v>2375</v>
      </c>
      <c r="G46" s="335">
        <v>42795</v>
      </c>
      <c r="H46" s="393" t="s">
        <v>33</v>
      </c>
      <c r="I46" s="396">
        <v>2.57</v>
      </c>
      <c r="J46" s="589"/>
      <c r="K46" s="334">
        <v>310</v>
      </c>
    </row>
    <row r="47" spans="1:11" ht="14.4" x14ac:dyDescent="0.3">
      <c r="A47" s="587"/>
      <c r="B47" s="588"/>
      <c r="C47" s="388" t="s">
        <v>2376</v>
      </c>
      <c r="D47" s="383"/>
      <c r="E47" s="389" t="s">
        <v>2377</v>
      </c>
      <c r="F47" s="389" t="s">
        <v>2378</v>
      </c>
      <c r="G47" s="335">
        <v>42856</v>
      </c>
      <c r="H47" s="393" t="s">
        <v>33</v>
      </c>
      <c r="I47" s="396">
        <v>4.2</v>
      </c>
      <c r="J47" s="589"/>
      <c r="K47" s="334">
        <v>310</v>
      </c>
    </row>
    <row r="48" spans="1:11" ht="14.4" x14ac:dyDescent="0.3">
      <c r="A48" s="587">
        <v>186</v>
      </c>
      <c r="B48" s="595" t="s">
        <v>2379</v>
      </c>
      <c r="C48" s="388" t="s">
        <v>2380</v>
      </c>
      <c r="D48" s="383" t="s">
        <v>2381</v>
      </c>
      <c r="E48" s="389">
        <v>33226142</v>
      </c>
      <c r="F48" s="389" t="s">
        <v>2382</v>
      </c>
      <c r="G48" s="390">
        <v>42795</v>
      </c>
      <c r="H48" s="387" t="s">
        <v>33</v>
      </c>
      <c r="I48" s="382">
        <v>140</v>
      </c>
      <c r="J48" s="589">
        <v>140</v>
      </c>
      <c r="K48" s="334">
        <v>186</v>
      </c>
    </row>
    <row r="49" spans="1:11" ht="14.4" x14ac:dyDescent="0.3">
      <c r="A49" s="587"/>
      <c r="B49" s="595"/>
      <c r="C49" s="388" t="s">
        <v>2383</v>
      </c>
      <c r="D49" s="383" t="s">
        <v>2384</v>
      </c>
      <c r="E49" s="389" t="s">
        <v>2385</v>
      </c>
      <c r="F49" s="389" t="s">
        <v>2386</v>
      </c>
      <c r="G49" s="390">
        <v>42795</v>
      </c>
      <c r="H49" s="387" t="s">
        <v>33</v>
      </c>
      <c r="I49" s="382">
        <v>54.9</v>
      </c>
      <c r="J49" s="589"/>
      <c r="K49" s="334">
        <v>186</v>
      </c>
    </row>
    <row r="50" spans="1:11" ht="14.4" x14ac:dyDescent="0.3">
      <c r="A50" s="587"/>
      <c r="B50" s="595"/>
      <c r="C50" s="388" t="s">
        <v>2387</v>
      </c>
      <c r="D50" s="383" t="s">
        <v>2388</v>
      </c>
      <c r="E50" s="389">
        <v>21368272</v>
      </c>
      <c r="F50" s="389"/>
      <c r="G50" s="390">
        <v>42795</v>
      </c>
      <c r="H50" s="387" t="s">
        <v>33</v>
      </c>
      <c r="I50" s="382">
        <v>300</v>
      </c>
      <c r="J50" s="589"/>
      <c r="K50" s="334">
        <v>186</v>
      </c>
    </row>
    <row r="51" spans="1:11" ht="14.4" x14ac:dyDescent="0.3">
      <c r="A51" s="587">
        <v>185</v>
      </c>
      <c r="B51" s="588" t="s">
        <v>2165</v>
      </c>
      <c r="C51" s="388" t="s">
        <v>2389</v>
      </c>
      <c r="D51" s="383" t="s">
        <v>2390</v>
      </c>
      <c r="E51" s="389" t="s">
        <v>2391</v>
      </c>
      <c r="F51" s="389" t="s">
        <v>2392</v>
      </c>
      <c r="G51" s="390">
        <v>42795</v>
      </c>
      <c r="H51" s="387" t="s">
        <v>33</v>
      </c>
      <c r="I51" s="391">
        <v>4.6100000000000003</v>
      </c>
      <c r="J51" s="589">
        <v>7.1</v>
      </c>
      <c r="K51" s="334">
        <v>185</v>
      </c>
    </row>
    <row r="52" spans="1:11" ht="14.4" x14ac:dyDescent="0.3">
      <c r="A52" s="587"/>
      <c r="B52" s="588"/>
      <c r="C52" s="388" t="s">
        <v>2393</v>
      </c>
      <c r="D52" s="383"/>
      <c r="E52" s="389">
        <v>36143500</v>
      </c>
      <c r="F52" s="389" t="s">
        <v>2394</v>
      </c>
      <c r="G52" s="390">
        <v>42795</v>
      </c>
      <c r="H52" s="387" t="s">
        <v>33</v>
      </c>
      <c r="I52" s="391">
        <v>7.1</v>
      </c>
      <c r="J52" s="589"/>
      <c r="K52" s="334">
        <v>185</v>
      </c>
    </row>
    <row r="53" spans="1:11" ht="14.4" x14ac:dyDescent="0.3">
      <c r="A53" s="587"/>
      <c r="B53" s="588"/>
      <c r="C53" s="388" t="s">
        <v>2383</v>
      </c>
      <c r="D53" s="383" t="s">
        <v>2384</v>
      </c>
      <c r="E53" s="397" t="s">
        <v>2395</v>
      </c>
      <c r="F53" s="389" t="s">
        <v>2386</v>
      </c>
      <c r="G53" s="390">
        <v>42795</v>
      </c>
      <c r="H53" s="387" t="s">
        <v>33</v>
      </c>
      <c r="I53" s="391">
        <v>12.72</v>
      </c>
      <c r="J53" s="589"/>
      <c r="K53" s="334">
        <v>185</v>
      </c>
    </row>
    <row r="54" spans="1:11" ht="14.4" x14ac:dyDescent="0.3">
      <c r="A54" s="587">
        <v>144</v>
      </c>
      <c r="B54" s="588" t="s">
        <v>2396</v>
      </c>
      <c r="C54" s="398" t="s">
        <v>2397</v>
      </c>
      <c r="D54" s="399" t="s">
        <v>2398</v>
      </c>
      <c r="E54" s="400">
        <v>36272588</v>
      </c>
      <c r="F54" s="400" t="s">
        <v>2399</v>
      </c>
      <c r="G54" s="386">
        <v>42758</v>
      </c>
      <c r="H54" s="401" t="s">
        <v>33</v>
      </c>
      <c r="I54" s="396">
        <v>3500</v>
      </c>
      <c r="J54" s="589">
        <v>3800</v>
      </c>
      <c r="K54" s="334">
        <v>144</v>
      </c>
    </row>
    <row r="55" spans="1:11" ht="14.4" x14ac:dyDescent="0.3">
      <c r="A55" s="587"/>
      <c r="B55" s="588"/>
      <c r="C55" s="398" t="s">
        <v>2400</v>
      </c>
      <c r="D55" s="399" t="s">
        <v>2401</v>
      </c>
      <c r="E55" s="400">
        <v>33646642</v>
      </c>
      <c r="F55" s="400"/>
      <c r="G55" s="386">
        <v>42758</v>
      </c>
      <c r="H55" s="401" t="s">
        <v>33</v>
      </c>
      <c r="I55" s="396">
        <v>3800</v>
      </c>
      <c r="J55" s="589"/>
      <c r="K55" s="334">
        <v>144</v>
      </c>
    </row>
    <row r="56" spans="1:11" ht="14.4" x14ac:dyDescent="0.3">
      <c r="A56" s="587"/>
      <c r="B56" s="588"/>
      <c r="C56" s="398" t="s">
        <v>2402</v>
      </c>
      <c r="D56" s="399" t="s">
        <v>2403</v>
      </c>
      <c r="E56" s="400">
        <v>36242644</v>
      </c>
      <c r="F56" s="400"/>
      <c r="G56" s="386">
        <v>42758</v>
      </c>
      <c r="H56" s="401" t="s">
        <v>33</v>
      </c>
      <c r="I56" s="396">
        <v>4000</v>
      </c>
      <c r="J56" s="589"/>
      <c r="K56" s="334">
        <v>144</v>
      </c>
    </row>
    <row r="57" spans="1:11" ht="14.4" x14ac:dyDescent="0.3">
      <c r="A57" s="587">
        <v>60</v>
      </c>
      <c r="B57" s="588" t="s">
        <v>2130</v>
      </c>
      <c r="C57" s="388" t="s">
        <v>2404</v>
      </c>
      <c r="D57" s="383" t="s">
        <v>2381</v>
      </c>
      <c r="E57" s="389">
        <v>33226142</v>
      </c>
      <c r="F57" s="389" t="s">
        <v>2392</v>
      </c>
      <c r="G57" s="390">
        <v>42795</v>
      </c>
      <c r="H57" s="387" t="s">
        <v>33</v>
      </c>
      <c r="I57" s="391">
        <v>32</v>
      </c>
      <c r="J57" s="589">
        <v>19.899999999999999</v>
      </c>
      <c r="K57" s="334">
        <v>60</v>
      </c>
    </row>
    <row r="58" spans="1:11" ht="14.4" x14ac:dyDescent="0.3">
      <c r="A58" s="587"/>
      <c r="B58" s="588"/>
      <c r="C58" s="388" t="s">
        <v>2405</v>
      </c>
      <c r="D58" s="383"/>
      <c r="E58" s="389">
        <v>20837423</v>
      </c>
      <c r="F58" s="389"/>
      <c r="G58" s="390">
        <v>42795</v>
      </c>
      <c r="H58" s="387" t="s">
        <v>33</v>
      </c>
      <c r="I58" s="391">
        <v>12.5</v>
      </c>
      <c r="J58" s="589"/>
      <c r="K58" s="334">
        <v>60</v>
      </c>
    </row>
    <row r="59" spans="1:11" ht="14.4" x14ac:dyDescent="0.3">
      <c r="A59" s="587"/>
      <c r="B59" s="588"/>
      <c r="C59" s="388" t="s">
        <v>2383</v>
      </c>
      <c r="D59" s="383" t="s">
        <v>2384</v>
      </c>
      <c r="E59" s="397" t="s">
        <v>2395</v>
      </c>
      <c r="F59" s="389"/>
      <c r="G59" s="390">
        <v>42795</v>
      </c>
      <c r="H59" s="387" t="s">
        <v>33</v>
      </c>
      <c r="I59" s="391">
        <v>19.899999999999999</v>
      </c>
      <c r="J59" s="589"/>
      <c r="K59" s="334">
        <v>60</v>
      </c>
    </row>
    <row r="60" spans="1:11" ht="14.4" x14ac:dyDescent="0.3">
      <c r="A60" s="587">
        <v>168</v>
      </c>
      <c r="B60" s="588" t="s">
        <v>333</v>
      </c>
      <c r="C60" s="388" t="s">
        <v>2380</v>
      </c>
      <c r="D60" s="383" t="s">
        <v>2381</v>
      </c>
      <c r="E60" s="389">
        <v>33226142</v>
      </c>
      <c r="F60" s="389" t="s">
        <v>2382</v>
      </c>
      <c r="G60" s="390">
        <v>42795</v>
      </c>
      <c r="H60" s="387" t="s">
        <v>33</v>
      </c>
      <c r="I60" s="391">
        <v>4800</v>
      </c>
      <c r="J60" s="589">
        <v>3545</v>
      </c>
      <c r="K60" s="334">
        <v>168</v>
      </c>
    </row>
    <row r="61" spans="1:11" ht="14.4" x14ac:dyDescent="0.3">
      <c r="A61" s="587"/>
      <c r="B61" s="588"/>
      <c r="C61" s="388" t="s">
        <v>2383</v>
      </c>
      <c r="D61" s="383" t="s">
        <v>2384</v>
      </c>
      <c r="E61" s="389" t="s">
        <v>2385</v>
      </c>
      <c r="F61" s="389" t="s">
        <v>2386</v>
      </c>
      <c r="G61" s="390">
        <v>42795</v>
      </c>
      <c r="H61" s="387" t="s">
        <v>33</v>
      </c>
      <c r="I61" s="391">
        <v>2290</v>
      </c>
      <c r="J61" s="589"/>
      <c r="K61" s="334">
        <v>168</v>
      </c>
    </row>
    <row r="62" spans="1:11" ht="14.4" x14ac:dyDescent="0.3">
      <c r="A62" s="587"/>
      <c r="B62" s="588"/>
      <c r="C62" s="388"/>
      <c r="D62" s="383"/>
      <c r="E62" s="389"/>
      <c r="F62" s="389"/>
      <c r="G62" s="390"/>
      <c r="H62" s="387"/>
      <c r="I62" s="391"/>
      <c r="J62" s="589"/>
      <c r="K62" s="334">
        <v>168</v>
      </c>
    </row>
    <row r="63" spans="1:11" ht="14.4" x14ac:dyDescent="0.3">
      <c r="A63" s="587">
        <v>187</v>
      </c>
      <c r="B63" s="596" t="s">
        <v>2107</v>
      </c>
      <c r="C63" s="392" t="s">
        <v>2406</v>
      </c>
      <c r="D63" s="384" t="s">
        <v>2341</v>
      </c>
      <c r="E63" s="385" t="s">
        <v>2342</v>
      </c>
      <c r="F63" s="385" t="s">
        <v>2407</v>
      </c>
      <c r="G63" s="390">
        <v>42856</v>
      </c>
      <c r="H63" s="393" t="s">
        <v>33</v>
      </c>
      <c r="I63" s="391">
        <v>11</v>
      </c>
      <c r="J63" s="589">
        <v>11</v>
      </c>
      <c r="K63" s="334">
        <v>187</v>
      </c>
    </row>
    <row r="64" spans="1:11" ht="14.4" x14ac:dyDescent="0.3">
      <c r="A64" s="587"/>
      <c r="B64" s="596"/>
      <c r="C64" s="392" t="s">
        <v>2408</v>
      </c>
      <c r="D64" s="384" t="s">
        <v>2355</v>
      </c>
      <c r="E64" s="385" t="s">
        <v>2356</v>
      </c>
      <c r="F64" s="385" t="s">
        <v>2409</v>
      </c>
      <c r="G64" s="390">
        <v>42795</v>
      </c>
      <c r="H64" s="393" t="s">
        <v>33</v>
      </c>
      <c r="I64" s="391">
        <v>16.440000000000001</v>
      </c>
      <c r="J64" s="589"/>
      <c r="K64" s="334">
        <v>187</v>
      </c>
    </row>
    <row r="65" spans="1:11" ht="14.4" x14ac:dyDescent="0.3">
      <c r="A65" s="587"/>
      <c r="B65" s="596"/>
      <c r="C65" s="392" t="s">
        <v>2350</v>
      </c>
      <c r="D65" s="384" t="s">
        <v>2351</v>
      </c>
      <c r="E65" s="385" t="s">
        <v>2352</v>
      </c>
      <c r="F65" s="385" t="s">
        <v>2410</v>
      </c>
      <c r="G65" s="390">
        <v>42795</v>
      </c>
      <c r="H65" s="393" t="s">
        <v>33</v>
      </c>
      <c r="I65" s="391">
        <v>6.75</v>
      </c>
      <c r="J65" s="589"/>
      <c r="K65" s="334">
        <v>187</v>
      </c>
    </row>
    <row r="66" spans="1:11" ht="14.4" x14ac:dyDescent="0.3">
      <c r="A66" s="587">
        <v>188</v>
      </c>
      <c r="B66" s="596" t="s">
        <v>2118</v>
      </c>
      <c r="C66" s="388" t="s">
        <v>2411</v>
      </c>
      <c r="D66" s="383" t="s">
        <v>2367</v>
      </c>
      <c r="E66" s="389">
        <v>36345253</v>
      </c>
      <c r="F66" s="389" t="s">
        <v>2412</v>
      </c>
      <c r="G66" s="390">
        <v>42795</v>
      </c>
      <c r="H66" s="387" t="s">
        <v>33</v>
      </c>
      <c r="I66" s="382">
        <v>6.75</v>
      </c>
      <c r="J66" s="589">
        <v>14.87</v>
      </c>
      <c r="K66" s="334">
        <v>188</v>
      </c>
    </row>
    <row r="67" spans="1:11" ht="14.4" x14ac:dyDescent="0.3">
      <c r="A67" s="587"/>
      <c r="B67" s="596"/>
      <c r="C67" s="388" t="s">
        <v>2413</v>
      </c>
      <c r="D67" s="383" t="s">
        <v>2341</v>
      </c>
      <c r="E67" s="389">
        <v>33210009</v>
      </c>
      <c r="F67" s="389" t="s">
        <v>2414</v>
      </c>
      <c r="G67" s="390">
        <v>42856</v>
      </c>
      <c r="H67" s="387" t="s">
        <v>33</v>
      </c>
      <c r="I67" s="382">
        <v>14.87</v>
      </c>
      <c r="J67" s="589"/>
      <c r="K67" s="334">
        <v>188</v>
      </c>
    </row>
    <row r="68" spans="1:11" ht="14.4" x14ac:dyDescent="0.3">
      <c r="A68" s="587"/>
      <c r="B68" s="596"/>
      <c r="C68" s="388" t="s">
        <v>2415</v>
      </c>
      <c r="D68" s="383" t="s">
        <v>2355</v>
      </c>
      <c r="E68" s="389">
        <v>33883800</v>
      </c>
      <c r="F68" s="389" t="s">
        <v>2416</v>
      </c>
      <c r="G68" s="390">
        <v>42795</v>
      </c>
      <c r="H68" s="387" t="s">
        <v>33</v>
      </c>
      <c r="I68" s="382">
        <v>16.440000000000001</v>
      </c>
      <c r="J68" s="589"/>
      <c r="K68" s="334">
        <v>188</v>
      </c>
    </row>
    <row r="69" spans="1:11" ht="14.4" x14ac:dyDescent="0.3">
      <c r="A69" s="587">
        <v>257</v>
      </c>
      <c r="B69" s="596" t="s">
        <v>2417</v>
      </c>
      <c r="C69" s="402" t="s">
        <v>2364</v>
      </c>
      <c r="D69" s="384" t="s">
        <v>2341</v>
      </c>
      <c r="E69" s="385">
        <v>33210009</v>
      </c>
      <c r="F69" s="389"/>
      <c r="G69" s="395">
        <v>43221</v>
      </c>
      <c r="H69" s="387" t="s">
        <v>33</v>
      </c>
      <c r="I69" s="382">
        <v>122.34</v>
      </c>
      <c r="J69" s="597">
        <v>114.715</v>
      </c>
      <c r="K69" s="334">
        <v>257</v>
      </c>
    </row>
    <row r="70" spans="1:11" ht="14.4" x14ac:dyDescent="0.3">
      <c r="A70" s="587"/>
      <c r="B70" s="596"/>
      <c r="C70" s="389" t="s">
        <v>2344</v>
      </c>
      <c r="D70" s="383" t="s">
        <v>2418</v>
      </c>
      <c r="E70" s="389">
        <v>30279000</v>
      </c>
      <c r="F70" s="389" t="s">
        <v>2361</v>
      </c>
      <c r="G70" s="395">
        <v>43221</v>
      </c>
      <c r="H70" s="387" t="s">
        <v>33</v>
      </c>
      <c r="I70" s="403">
        <v>107.09</v>
      </c>
      <c r="J70" s="598"/>
      <c r="K70" s="334">
        <v>257</v>
      </c>
    </row>
    <row r="71" spans="1:11" ht="14.4" x14ac:dyDescent="0.3">
      <c r="A71" s="587"/>
      <c r="B71" s="596"/>
      <c r="C71" s="402"/>
      <c r="D71" s="384"/>
      <c r="E71" s="385"/>
      <c r="F71" s="389"/>
      <c r="G71" s="395"/>
      <c r="H71" s="387"/>
      <c r="I71" s="382"/>
      <c r="J71" s="407"/>
      <c r="K71" s="334">
        <v>257</v>
      </c>
    </row>
    <row r="72" spans="1:11" ht="14.4" x14ac:dyDescent="0.3">
      <c r="A72" s="587">
        <v>693</v>
      </c>
      <c r="B72" s="596" t="s">
        <v>440</v>
      </c>
      <c r="C72" s="388" t="s">
        <v>2297</v>
      </c>
      <c r="D72" s="383"/>
      <c r="E72" s="389" t="s">
        <v>2298</v>
      </c>
      <c r="F72" s="389" t="s">
        <v>2299</v>
      </c>
      <c r="G72" s="390">
        <v>42826</v>
      </c>
      <c r="H72" s="387" t="s">
        <v>33</v>
      </c>
      <c r="I72" s="382">
        <v>1000</v>
      </c>
      <c r="J72" s="589">
        <v>1000</v>
      </c>
      <c r="K72" s="334">
        <v>693</v>
      </c>
    </row>
    <row r="73" spans="1:11" ht="14.4" x14ac:dyDescent="0.3">
      <c r="A73" s="587"/>
      <c r="B73" s="596"/>
      <c r="C73" s="388" t="s">
        <v>2300</v>
      </c>
      <c r="D73" s="383" t="s">
        <v>2301</v>
      </c>
      <c r="E73" s="389" t="s">
        <v>2302</v>
      </c>
      <c r="F73" s="389" t="s">
        <v>2303</v>
      </c>
      <c r="G73" s="390">
        <v>42826</v>
      </c>
      <c r="H73" s="387" t="s">
        <v>33</v>
      </c>
      <c r="I73" s="382">
        <v>950</v>
      </c>
      <c r="J73" s="589"/>
      <c r="K73" s="334">
        <v>693</v>
      </c>
    </row>
    <row r="74" spans="1:11" ht="14.4" x14ac:dyDescent="0.3">
      <c r="A74" s="587"/>
      <c r="B74" s="596"/>
      <c r="C74" s="388" t="s">
        <v>2304</v>
      </c>
      <c r="D74" s="383"/>
      <c r="E74" s="389" t="s">
        <v>2305</v>
      </c>
      <c r="F74" s="389"/>
      <c r="G74" s="390">
        <v>42826</v>
      </c>
      <c r="H74" s="387" t="s">
        <v>33</v>
      </c>
      <c r="I74" s="382">
        <v>1500</v>
      </c>
      <c r="J74" s="589"/>
      <c r="K74" s="334">
        <v>693</v>
      </c>
    </row>
    <row r="75" spans="1:11" ht="14.4" x14ac:dyDescent="0.3">
      <c r="A75" s="587">
        <v>698</v>
      </c>
      <c r="B75" s="596" t="s">
        <v>1696</v>
      </c>
      <c r="C75" s="383" t="s">
        <v>2310</v>
      </c>
      <c r="D75" s="384" t="s">
        <v>2419</v>
      </c>
      <c r="E75" s="385" t="s">
        <v>2326</v>
      </c>
      <c r="F75" s="385" t="s">
        <v>2327</v>
      </c>
      <c r="G75" s="335">
        <v>42979</v>
      </c>
      <c r="H75" s="393" t="s">
        <v>1352</v>
      </c>
      <c r="I75" s="391">
        <v>48.6</v>
      </c>
      <c r="J75" s="589">
        <v>48.6</v>
      </c>
      <c r="K75">
        <v>698</v>
      </c>
    </row>
    <row r="76" spans="1:11" ht="14.4" x14ac:dyDescent="0.3">
      <c r="A76" s="587"/>
      <c r="B76" s="596"/>
      <c r="C76" s="383" t="s">
        <v>2420</v>
      </c>
      <c r="D76" s="383" t="s">
        <v>2421</v>
      </c>
      <c r="E76" s="389" t="s">
        <v>2422</v>
      </c>
      <c r="F76" s="389" t="s">
        <v>2423</v>
      </c>
      <c r="G76" s="335">
        <v>42979</v>
      </c>
      <c r="H76" s="393" t="s">
        <v>1352</v>
      </c>
      <c r="I76" s="391">
        <v>42</v>
      </c>
      <c r="J76" s="589"/>
      <c r="K76">
        <v>698</v>
      </c>
    </row>
    <row r="77" spans="1:11" ht="14.4" x14ac:dyDescent="0.3">
      <c r="A77" s="587"/>
      <c r="B77" s="596"/>
      <c r="C77" s="383" t="s">
        <v>2424</v>
      </c>
      <c r="D77" s="384" t="s">
        <v>2425</v>
      </c>
      <c r="E77" s="385" t="s">
        <v>2319</v>
      </c>
      <c r="F77" s="385" t="s">
        <v>2426</v>
      </c>
      <c r="G77" s="335">
        <v>42979</v>
      </c>
      <c r="H77" s="393" t="s">
        <v>1352</v>
      </c>
      <c r="I77" s="391">
        <v>84.27</v>
      </c>
      <c r="J77" s="589"/>
      <c r="K77">
        <v>698</v>
      </c>
    </row>
    <row r="78" spans="1:11" ht="14.4" x14ac:dyDescent="0.3">
      <c r="A78" s="599">
        <v>778</v>
      </c>
      <c r="B78" s="600" t="s">
        <v>1921</v>
      </c>
      <c r="C78" s="339" t="s">
        <v>2348</v>
      </c>
      <c r="D78" s="150" t="s">
        <v>2337</v>
      </c>
      <c r="E78" s="150" t="s">
        <v>2338</v>
      </c>
      <c r="F78" s="150" t="s">
        <v>2427</v>
      </c>
      <c r="G78" s="395">
        <v>43160</v>
      </c>
      <c r="H78" s="150" t="s">
        <v>186</v>
      </c>
      <c r="I78" s="404">
        <v>32.61</v>
      </c>
      <c r="J78" s="603">
        <v>32.61</v>
      </c>
      <c r="K78" s="164">
        <v>778</v>
      </c>
    </row>
    <row r="79" spans="1:11" ht="14.4" x14ac:dyDescent="0.3">
      <c r="A79" s="599"/>
      <c r="B79" s="601"/>
      <c r="C79" s="339" t="s">
        <v>2428</v>
      </c>
      <c r="D79" s="405" t="s">
        <v>2418</v>
      </c>
      <c r="E79" s="150" t="s">
        <v>2429</v>
      </c>
      <c r="F79" s="150" t="s">
        <v>2430</v>
      </c>
      <c r="G79" s="395">
        <v>43160</v>
      </c>
      <c r="H79" s="150" t="s">
        <v>186</v>
      </c>
      <c r="I79" s="404">
        <v>33.26</v>
      </c>
      <c r="J79" s="603"/>
      <c r="K79" s="164">
        <v>778</v>
      </c>
    </row>
    <row r="80" spans="1:11" ht="14.4" x14ac:dyDescent="0.3">
      <c r="A80" s="599"/>
      <c r="B80" s="602"/>
      <c r="C80" s="339" t="s">
        <v>2431</v>
      </c>
      <c r="D80" s="150" t="s">
        <v>2345</v>
      </c>
      <c r="E80" s="150" t="s">
        <v>2346</v>
      </c>
      <c r="F80" s="150" t="s">
        <v>2432</v>
      </c>
      <c r="G80" s="395">
        <v>43160</v>
      </c>
      <c r="H80" s="150" t="s">
        <v>186</v>
      </c>
      <c r="I80" s="404">
        <v>27.77</v>
      </c>
      <c r="J80" s="603"/>
      <c r="K80" s="164">
        <v>778</v>
      </c>
    </row>
    <row r="81" spans="1:11" ht="14.4" x14ac:dyDescent="0.3">
      <c r="A81" s="599">
        <v>779</v>
      </c>
      <c r="B81" s="600" t="s">
        <v>2433</v>
      </c>
      <c r="C81" s="339" t="s">
        <v>2348</v>
      </c>
      <c r="D81" s="150" t="s">
        <v>2337</v>
      </c>
      <c r="E81" s="150" t="s">
        <v>2338</v>
      </c>
      <c r="F81" s="150" t="s">
        <v>2427</v>
      </c>
      <c r="G81" s="395">
        <v>43160</v>
      </c>
      <c r="H81" s="150" t="s">
        <v>14</v>
      </c>
      <c r="I81" s="404">
        <v>24.48</v>
      </c>
      <c r="J81" s="603">
        <v>24.48</v>
      </c>
      <c r="K81" s="164">
        <v>779</v>
      </c>
    </row>
    <row r="82" spans="1:11" ht="14.4" x14ac:dyDescent="0.3">
      <c r="A82" s="599"/>
      <c r="B82" s="601"/>
      <c r="C82" s="339" t="s">
        <v>2428</v>
      </c>
      <c r="D82" s="405" t="s">
        <v>2418</v>
      </c>
      <c r="E82" s="150" t="s">
        <v>2429</v>
      </c>
      <c r="F82" s="150" t="s">
        <v>2430</v>
      </c>
      <c r="G82" s="395">
        <v>43160</v>
      </c>
      <c r="H82" s="150" t="s">
        <v>14</v>
      </c>
      <c r="I82" s="404">
        <v>19.21</v>
      </c>
      <c r="J82" s="603"/>
      <c r="K82" s="164">
        <v>779</v>
      </c>
    </row>
    <row r="83" spans="1:11" ht="14.4" x14ac:dyDescent="0.3">
      <c r="A83" s="599"/>
      <c r="B83" s="602"/>
      <c r="C83" s="339" t="s">
        <v>2431</v>
      </c>
      <c r="D83" s="150" t="s">
        <v>2345</v>
      </c>
      <c r="E83" s="150" t="s">
        <v>2346</v>
      </c>
      <c r="F83" s="150" t="s">
        <v>2432</v>
      </c>
      <c r="G83" s="395">
        <v>43160</v>
      </c>
      <c r="H83" s="150" t="s">
        <v>14</v>
      </c>
      <c r="I83" s="404">
        <v>24.55</v>
      </c>
      <c r="J83" s="603"/>
      <c r="K83" s="164">
        <v>779</v>
      </c>
    </row>
    <row r="84" spans="1:11" ht="14.4" x14ac:dyDescent="0.3">
      <c r="A84" s="599">
        <v>780</v>
      </c>
      <c r="B84" s="600" t="s">
        <v>764</v>
      </c>
      <c r="C84" s="339" t="s">
        <v>2348</v>
      </c>
      <c r="D84" s="150" t="s">
        <v>2337</v>
      </c>
      <c r="E84" s="150" t="s">
        <v>2338</v>
      </c>
      <c r="F84" s="150" t="s">
        <v>2427</v>
      </c>
      <c r="G84" s="395">
        <v>43160</v>
      </c>
      <c r="H84" s="150" t="s">
        <v>186</v>
      </c>
      <c r="I84" s="404">
        <v>2.13</v>
      </c>
      <c r="J84" s="603">
        <v>2.13</v>
      </c>
      <c r="K84" s="164">
        <v>780</v>
      </c>
    </row>
    <row r="85" spans="1:11" ht="14.4" x14ac:dyDescent="0.3">
      <c r="A85" s="599"/>
      <c r="B85" s="601"/>
      <c r="C85" s="339" t="s">
        <v>2434</v>
      </c>
      <c r="D85" s="150" t="s">
        <v>2435</v>
      </c>
      <c r="E85" s="150" t="s">
        <v>2342</v>
      </c>
      <c r="F85" s="150" t="s">
        <v>2414</v>
      </c>
      <c r="G85" s="395">
        <v>43160</v>
      </c>
      <c r="H85" s="150" t="s">
        <v>186</v>
      </c>
      <c r="I85" s="404">
        <v>5.09</v>
      </c>
      <c r="J85" s="603"/>
      <c r="K85" s="164">
        <v>780</v>
      </c>
    </row>
    <row r="86" spans="1:11" ht="14.4" x14ac:dyDescent="0.3">
      <c r="A86" s="599"/>
      <c r="B86" s="602"/>
      <c r="C86" s="339" t="s">
        <v>2436</v>
      </c>
      <c r="D86" s="150" t="s">
        <v>2437</v>
      </c>
      <c r="E86" s="150" t="s">
        <v>2438</v>
      </c>
      <c r="F86" s="150" t="s">
        <v>2439</v>
      </c>
      <c r="G86" s="395">
        <v>43160</v>
      </c>
      <c r="H86" s="150" t="s">
        <v>186</v>
      </c>
      <c r="I86" s="404">
        <v>1.79</v>
      </c>
      <c r="J86" s="603"/>
      <c r="K86" s="164">
        <v>780</v>
      </c>
    </row>
    <row r="87" spans="1:11" ht="14.4" x14ac:dyDescent="0.3">
      <c r="A87" s="599">
        <v>782</v>
      </c>
      <c r="B87" s="600" t="s">
        <v>2440</v>
      </c>
      <c r="C87" s="339" t="s">
        <v>2436</v>
      </c>
      <c r="D87" s="150" t="s">
        <v>2437</v>
      </c>
      <c r="E87" s="150" t="s">
        <v>2438</v>
      </c>
      <c r="F87" s="150" t="s">
        <v>2439</v>
      </c>
      <c r="G87" s="395">
        <v>43160</v>
      </c>
      <c r="H87" s="150" t="s">
        <v>2441</v>
      </c>
      <c r="I87" s="404">
        <v>72.75</v>
      </c>
      <c r="J87" s="603">
        <v>72.75</v>
      </c>
      <c r="K87" s="164">
        <v>782</v>
      </c>
    </row>
    <row r="88" spans="1:11" ht="14.4" x14ac:dyDescent="0.3">
      <c r="A88" s="599"/>
      <c r="B88" s="601"/>
      <c r="C88" s="339" t="s">
        <v>2428</v>
      </c>
      <c r="D88" s="405" t="s">
        <v>2418</v>
      </c>
      <c r="E88" s="150" t="s">
        <v>2429</v>
      </c>
      <c r="F88" s="150" t="s">
        <v>2430</v>
      </c>
      <c r="G88" s="395">
        <v>43160</v>
      </c>
      <c r="H88" s="150" t="s">
        <v>2441</v>
      </c>
      <c r="I88" s="404">
        <v>34.43</v>
      </c>
      <c r="J88" s="603"/>
      <c r="K88" s="164">
        <v>782</v>
      </c>
    </row>
    <row r="89" spans="1:11" ht="14.4" x14ac:dyDescent="0.3">
      <c r="A89" s="599"/>
      <c r="B89" s="602"/>
      <c r="C89" s="339" t="s">
        <v>2434</v>
      </c>
      <c r="D89" s="150" t="s">
        <v>2435</v>
      </c>
      <c r="E89" s="150" t="s">
        <v>2342</v>
      </c>
      <c r="F89" s="150" t="s">
        <v>2414</v>
      </c>
      <c r="G89" s="395">
        <v>43160</v>
      </c>
      <c r="H89" s="150" t="s">
        <v>2441</v>
      </c>
      <c r="I89" s="404">
        <v>80.489999999999995</v>
      </c>
      <c r="J89" s="603"/>
      <c r="K89" s="164">
        <v>782</v>
      </c>
    </row>
    <row r="90" spans="1:11" ht="14.4" x14ac:dyDescent="0.3">
      <c r="A90" s="599">
        <v>784</v>
      </c>
      <c r="B90" s="600" t="s">
        <v>2442</v>
      </c>
      <c r="C90" s="339"/>
      <c r="D90" s="150"/>
      <c r="E90" s="150"/>
      <c r="F90" s="150"/>
      <c r="G90" s="395"/>
      <c r="H90" s="150"/>
      <c r="I90" s="150"/>
      <c r="J90" s="603">
        <v>24.04</v>
      </c>
      <c r="K90" s="164">
        <v>784</v>
      </c>
    </row>
    <row r="91" spans="1:11" ht="14.4" x14ac:dyDescent="0.3">
      <c r="A91" s="599"/>
      <c r="B91" s="601"/>
      <c r="C91" s="339" t="s">
        <v>2428</v>
      </c>
      <c r="D91" s="405" t="s">
        <v>2418</v>
      </c>
      <c r="E91" s="150" t="s">
        <v>2429</v>
      </c>
      <c r="F91" s="150" t="s">
        <v>2430</v>
      </c>
      <c r="G91" s="395">
        <v>43160</v>
      </c>
      <c r="H91" s="150" t="s">
        <v>2441</v>
      </c>
      <c r="I91" s="404">
        <v>14.98</v>
      </c>
      <c r="J91" s="603"/>
      <c r="K91" s="164">
        <v>784</v>
      </c>
    </row>
    <row r="92" spans="1:11" ht="15" thickBot="1" x14ac:dyDescent="0.35">
      <c r="A92" s="599"/>
      <c r="B92" s="602"/>
      <c r="C92" s="339" t="s">
        <v>2431</v>
      </c>
      <c r="D92" s="150" t="s">
        <v>2345</v>
      </c>
      <c r="E92" s="150" t="s">
        <v>2346</v>
      </c>
      <c r="F92" s="150" t="s">
        <v>2432</v>
      </c>
      <c r="G92" s="395">
        <v>43160</v>
      </c>
      <c r="H92" s="150" t="s">
        <v>2441</v>
      </c>
      <c r="I92" s="404">
        <v>33.1</v>
      </c>
      <c r="J92" s="603"/>
      <c r="K92" s="164">
        <v>784</v>
      </c>
    </row>
    <row r="93" spans="1:11" ht="14.4" x14ac:dyDescent="0.3">
      <c r="A93" s="604">
        <v>810</v>
      </c>
      <c r="B93" s="606" t="s">
        <v>1950</v>
      </c>
      <c r="C93" s="336" t="s">
        <v>2443</v>
      </c>
      <c r="D93" s="337" t="s">
        <v>2444</v>
      </c>
      <c r="E93" s="337" t="s">
        <v>2445</v>
      </c>
      <c r="F93" s="337" t="s">
        <v>2446</v>
      </c>
      <c r="G93" s="338">
        <v>43252</v>
      </c>
      <c r="H93" s="337" t="s">
        <v>2447</v>
      </c>
      <c r="I93" s="337">
        <v>50.8</v>
      </c>
      <c r="J93" s="608">
        <v>56.81</v>
      </c>
      <c r="K93" s="2">
        <v>810</v>
      </c>
    </row>
    <row r="94" spans="1:11" ht="14.4" x14ac:dyDescent="0.3">
      <c r="A94" s="605"/>
      <c r="B94" s="607"/>
      <c r="C94" s="339" t="s">
        <v>2431</v>
      </c>
      <c r="D94" s="340" t="s">
        <v>2345</v>
      </c>
      <c r="E94" s="340" t="s">
        <v>2448</v>
      </c>
      <c r="F94" s="340" t="s">
        <v>2449</v>
      </c>
      <c r="G94" s="341">
        <v>43252</v>
      </c>
      <c r="H94" s="340" t="s">
        <v>2447</v>
      </c>
      <c r="I94" s="340">
        <v>62.82</v>
      </c>
      <c r="J94" s="609"/>
      <c r="K94" s="2">
        <v>810</v>
      </c>
    </row>
    <row r="95" spans="1:11" ht="14.4" x14ac:dyDescent="0.3">
      <c r="A95" s="610">
        <v>811</v>
      </c>
      <c r="B95" s="612" t="s">
        <v>1956</v>
      </c>
      <c r="C95" s="339" t="s">
        <v>2443</v>
      </c>
      <c r="D95" s="340" t="s">
        <v>2450</v>
      </c>
      <c r="E95" s="340" t="s">
        <v>2451</v>
      </c>
      <c r="F95" s="340" t="s">
        <v>2446</v>
      </c>
      <c r="G95" s="341">
        <v>43252</v>
      </c>
      <c r="H95" s="340" t="s">
        <v>2447</v>
      </c>
      <c r="I95" s="340">
        <v>15.61</v>
      </c>
      <c r="J95" s="614">
        <v>12.25</v>
      </c>
      <c r="K95" s="342">
        <v>811</v>
      </c>
    </row>
    <row r="96" spans="1:11" ht="14.4" x14ac:dyDescent="0.3">
      <c r="A96" s="611"/>
      <c r="B96" s="613"/>
      <c r="C96" s="339" t="s">
        <v>2369</v>
      </c>
      <c r="D96" s="340" t="s">
        <v>2370</v>
      </c>
      <c r="E96" s="340" t="s">
        <v>2452</v>
      </c>
      <c r="F96" s="340"/>
      <c r="G96" s="341">
        <v>43252</v>
      </c>
      <c r="H96" s="340" t="s">
        <v>2447</v>
      </c>
      <c r="I96" s="340">
        <v>8.89</v>
      </c>
      <c r="J96" s="615"/>
      <c r="K96" s="342">
        <v>811</v>
      </c>
    </row>
    <row r="97" spans="1:11" ht="14.4" x14ac:dyDescent="0.3">
      <c r="A97" s="605">
        <v>812</v>
      </c>
      <c r="B97" s="607" t="s">
        <v>1935</v>
      </c>
      <c r="C97" s="339" t="s">
        <v>2443</v>
      </c>
      <c r="D97" s="340" t="s">
        <v>2453</v>
      </c>
      <c r="E97" s="340" t="s">
        <v>2454</v>
      </c>
      <c r="F97" s="340" t="s">
        <v>2446</v>
      </c>
      <c r="G97" s="341">
        <v>43252</v>
      </c>
      <c r="H97" s="340" t="s">
        <v>2447</v>
      </c>
      <c r="I97" s="340">
        <v>15.2</v>
      </c>
      <c r="J97" s="609">
        <v>8.82</v>
      </c>
      <c r="K97" s="2">
        <v>812</v>
      </c>
    </row>
    <row r="98" spans="1:11" ht="14.4" x14ac:dyDescent="0.3">
      <c r="A98" s="605"/>
      <c r="B98" s="607"/>
      <c r="C98" s="339" t="s">
        <v>2431</v>
      </c>
      <c r="D98" s="340" t="s">
        <v>2345</v>
      </c>
      <c r="E98" s="340" t="s">
        <v>2448</v>
      </c>
      <c r="F98" s="340" t="s">
        <v>2449</v>
      </c>
      <c r="G98" s="341">
        <v>43252</v>
      </c>
      <c r="H98" s="340" t="s">
        <v>2447</v>
      </c>
      <c r="I98" s="340">
        <v>5</v>
      </c>
      <c r="J98" s="609"/>
      <c r="K98" s="2">
        <v>812</v>
      </c>
    </row>
    <row r="99" spans="1:11" ht="14.4" x14ac:dyDescent="0.3">
      <c r="A99" s="605"/>
      <c r="B99" s="607"/>
      <c r="C99" s="339" t="s">
        <v>2348</v>
      </c>
      <c r="D99" s="340" t="s">
        <v>2455</v>
      </c>
      <c r="E99" s="340" t="s">
        <v>2456</v>
      </c>
      <c r="F99" s="340"/>
      <c r="G99" s="341">
        <v>43252</v>
      </c>
      <c r="H99" s="340" t="s">
        <v>2447</v>
      </c>
      <c r="I99" s="340">
        <v>8.82</v>
      </c>
      <c r="J99" s="609"/>
      <c r="K99" s="2">
        <v>812</v>
      </c>
    </row>
    <row r="100" spans="1:11" ht="14.4" x14ac:dyDescent="0.3">
      <c r="A100" s="605">
        <v>813</v>
      </c>
      <c r="B100" s="607" t="s">
        <v>1981</v>
      </c>
      <c r="C100" s="339" t="s">
        <v>2443</v>
      </c>
      <c r="D100" s="340" t="s">
        <v>2457</v>
      </c>
      <c r="E100" s="340" t="s">
        <v>2458</v>
      </c>
      <c r="F100" s="340" t="s">
        <v>2446</v>
      </c>
      <c r="G100" s="341">
        <v>43252</v>
      </c>
      <c r="H100" s="340" t="s">
        <v>2447</v>
      </c>
      <c r="I100" s="340">
        <v>2.08</v>
      </c>
      <c r="J100" s="609">
        <v>1.79</v>
      </c>
      <c r="K100" s="2">
        <v>813</v>
      </c>
    </row>
    <row r="101" spans="1:11" ht="14.4" x14ac:dyDescent="0.3">
      <c r="A101" s="605"/>
      <c r="B101" s="607"/>
      <c r="C101" s="339" t="s">
        <v>2431</v>
      </c>
      <c r="D101" s="340" t="s">
        <v>2345</v>
      </c>
      <c r="E101" s="340" t="s">
        <v>2448</v>
      </c>
      <c r="F101" s="340" t="s">
        <v>2449</v>
      </c>
      <c r="G101" s="341">
        <v>43252</v>
      </c>
      <c r="H101" s="340" t="s">
        <v>2447</v>
      </c>
      <c r="I101" s="340">
        <v>1.79</v>
      </c>
      <c r="J101" s="609"/>
      <c r="K101" s="2">
        <v>813</v>
      </c>
    </row>
    <row r="102" spans="1:11" ht="14.4" x14ac:dyDescent="0.3">
      <c r="A102" s="605"/>
      <c r="B102" s="607"/>
      <c r="C102" s="339" t="s">
        <v>2369</v>
      </c>
      <c r="D102" s="340" t="s">
        <v>2370</v>
      </c>
      <c r="E102" s="340" t="s">
        <v>2452</v>
      </c>
      <c r="F102" s="340"/>
      <c r="G102" s="341">
        <v>43252</v>
      </c>
      <c r="H102" s="340" t="s">
        <v>2447</v>
      </c>
      <c r="I102" s="340">
        <v>1.26</v>
      </c>
      <c r="J102" s="609"/>
      <c r="K102" s="2">
        <v>813</v>
      </c>
    </row>
    <row r="103" spans="1:11" ht="14.4" x14ac:dyDescent="0.3">
      <c r="A103" s="605">
        <v>814</v>
      </c>
      <c r="B103" s="607" t="s">
        <v>1969</v>
      </c>
      <c r="C103" s="339" t="s">
        <v>2443</v>
      </c>
      <c r="D103" s="340" t="s">
        <v>2459</v>
      </c>
      <c r="E103" s="340" t="s">
        <v>2460</v>
      </c>
      <c r="F103" s="340" t="s">
        <v>2446</v>
      </c>
      <c r="G103" s="341">
        <v>43252</v>
      </c>
      <c r="H103" s="340" t="s">
        <v>2447</v>
      </c>
      <c r="I103" s="340">
        <v>2.02</v>
      </c>
      <c r="J103" s="609">
        <v>2.02</v>
      </c>
      <c r="K103" s="2">
        <v>814</v>
      </c>
    </row>
    <row r="104" spans="1:11" ht="14.4" x14ac:dyDescent="0.3">
      <c r="A104" s="605"/>
      <c r="B104" s="607"/>
      <c r="C104" s="339" t="s">
        <v>2431</v>
      </c>
      <c r="D104" s="340" t="s">
        <v>2345</v>
      </c>
      <c r="E104" s="340" t="s">
        <v>2448</v>
      </c>
      <c r="F104" s="340" t="s">
        <v>2449</v>
      </c>
      <c r="G104" s="341">
        <v>43252</v>
      </c>
      <c r="H104" s="340" t="s">
        <v>2447</v>
      </c>
      <c r="I104" s="340">
        <v>1.79</v>
      </c>
      <c r="J104" s="609"/>
      <c r="K104" s="2">
        <v>814</v>
      </c>
    </row>
    <row r="105" spans="1:11" ht="14.4" x14ac:dyDescent="0.3">
      <c r="A105" s="605"/>
      <c r="B105" s="607"/>
      <c r="C105" s="339" t="s">
        <v>2369</v>
      </c>
      <c r="D105" s="340" t="s">
        <v>2370</v>
      </c>
      <c r="E105" s="340" t="s">
        <v>2452</v>
      </c>
      <c r="F105" s="340"/>
      <c r="G105" s="341">
        <v>43252</v>
      </c>
      <c r="H105" s="340" t="s">
        <v>2447</v>
      </c>
      <c r="I105" s="340">
        <v>2.2000000000000002</v>
      </c>
      <c r="J105" s="609"/>
      <c r="K105" s="2">
        <v>814</v>
      </c>
    </row>
    <row r="106" spans="1:11" ht="14.4" x14ac:dyDescent="0.3">
      <c r="A106" s="610">
        <v>817</v>
      </c>
      <c r="B106" s="612" t="s">
        <v>1993</v>
      </c>
      <c r="C106" s="339" t="s">
        <v>2348</v>
      </c>
      <c r="D106" s="340" t="s">
        <v>2455</v>
      </c>
      <c r="E106" s="340" t="s">
        <v>2456</v>
      </c>
      <c r="F106" s="340"/>
      <c r="G106" s="341">
        <v>43252</v>
      </c>
      <c r="H106" s="340" t="s">
        <v>2447</v>
      </c>
      <c r="I106" s="340">
        <v>26.21</v>
      </c>
      <c r="J106" s="609">
        <v>22.5</v>
      </c>
      <c r="K106" s="2">
        <v>817</v>
      </c>
    </row>
    <row r="107" spans="1:11" ht="14.4" x14ac:dyDescent="0.3">
      <c r="A107" s="611"/>
      <c r="B107" s="613"/>
      <c r="C107" s="339" t="s">
        <v>2369</v>
      </c>
      <c r="D107" s="340" t="s">
        <v>2370</v>
      </c>
      <c r="E107" s="340" t="s">
        <v>2452</v>
      </c>
      <c r="F107" s="340"/>
      <c r="G107" s="341">
        <v>43252</v>
      </c>
      <c r="H107" s="340" t="s">
        <v>2447</v>
      </c>
      <c r="I107" s="340">
        <v>18.79</v>
      </c>
      <c r="J107" s="609">
        <v>18.79</v>
      </c>
      <c r="K107" s="2">
        <v>817</v>
      </c>
    </row>
    <row r="108" spans="1:11" ht="14.4" x14ac:dyDescent="0.3">
      <c r="A108" s="610">
        <v>818</v>
      </c>
      <c r="B108" s="612" t="s">
        <v>2101</v>
      </c>
      <c r="C108" s="339" t="s">
        <v>2348</v>
      </c>
      <c r="D108" s="340" t="s">
        <v>2455</v>
      </c>
      <c r="E108" s="340" t="s">
        <v>2456</v>
      </c>
      <c r="F108" s="340"/>
      <c r="G108" s="341">
        <v>43252</v>
      </c>
      <c r="H108" s="340" t="s">
        <v>2447</v>
      </c>
      <c r="I108" s="340">
        <v>252.92</v>
      </c>
      <c r="J108" s="609">
        <v>275.68</v>
      </c>
      <c r="K108" s="2">
        <v>818</v>
      </c>
    </row>
    <row r="109" spans="1:11" ht="14.4" x14ac:dyDescent="0.3">
      <c r="A109" s="611"/>
      <c r="B109" s="613"/>
      <c r="C109" s="339" t="s">
        <v>2369</v>
      </c>
      <c r="D109" s="340" t="s">
        <v>2370</v>
      </c>
      <c r="E109" s="340" t="s">
        <v>2452</v>
      </c>
      <c r="F109" s="340"/>
      <c r="G109" s="341">
        <v>43252</v>
      </c>
      <c r="H109" s="340" t="s">
        <v>2447</v>
      </c>
      <c r="I109" s="340">
        <v>298.45</v>
      </c>
      <c r="J109" s="609">
        <v>298.45</v>
      </c>
      <c r="K109" s="2">
        <v>818</v>
      </c>
    </row>
    <row r="110" spans="1:11" ht="14.4" x14ac:dyDescent="0.3">
      <c r="A110" s="610">
        <v>819</v>
      </c>
      <c r="B110" s="612" t="s">
        <v>2085</v>
      </c>
      <c r="C110" s="339" t="s">
        <v>2348</v>
      </c>
      <c r="D110" s="340" t="s">
        <v>2455</v>
      </c>
      <c r="E110" s="340" t="s">
        <v>2456</v>
      </c>
      <c r="F110" s="340"/>
      <c r="G110" s="341">
        <v>43252</v>
      </c>
      <c r="H110" s="340" t="s">
        <v>2447</v>
      </c>
      <c r="I110" s="340">
        <v>1444.7</v>
      </c>
      <c r="J110" s="609">
        <v>1175.8900000000001</v>
      </c>
      <c r="K110" s="2">
        <v>819</v>
      </c>
    </row>
    <row r="111" spans="1:11" ht="14.4" x14ac:dyDescent="0.3">
      <c r="A111" s="611"/>
      <c r="B111" s="613"/>
      <c r="C111" s="339" t="s">
        <v>2369</v>
      </c>
      <c r="D111" s="340" t="s">
        <v>2370</v>
      </c>
      <c r="E111" s="340" t="s">
        <v>2452</v>
      </c>
      <c r="F111" s="340"/>
      <c r="G111" s="341">
        <v>43252</v>
      </c>
      <c r="H111" s="340" t="s">
        <v>2447</v>
      </c>
      <c r="I111" s="340">
        <v>907.08</v>
      </c>
      <c r="J111" s="609">
        <v>907.08</v>
      </c>
      <c r="K111" s="2">
        <v>819</v>
      </c>
    </row>
    <row r="112" spans="1:11" ht="14.4" x14ac:dyDescent="0.3">
      <c r="A112" s="616">
        <v>821</v>
      </c>
      <c r="B112" s="619" t="s">
        <v>1908</v>
      </c>
      <c r="C112" s="339" t="s">
        <v>2348</v>
      </c>
      <c r="D112" s="150" t="s">
        <v>2337</v>
      </c>
      <c r="E112" s="150" t="s">
        <v>2338</v>
      </c>
      <c r="F112" s="150" t="s">
        <v>2461</v>
      </c>
      <c r="G112" s="395">
        <v>43252</v>
      </c>
      <c r="H112" s="150" t="s">
        <v>2441</v>
      </c>
      <c r="I112" s="404">
        <v>20.88</v>
      </c>
      <c r="J112" s="622">
        <v>22.65</v>
      </c>
      <c r="K112" s="176">
        <v>821</v>
      </c>
    </row>
    <row r="113" spans="1:11" ht="14.4" x14ac:dyDescent="0.3">
      <c r="A113" s="617"/>
      <c r="B113" s="620"/>
      <c r="C113" s="339" t="s">
        <v>2366</v>
      </c>
      <c r="D113" s="150" t="s">
        <v>2367</v>
      </c>
      <c r="E113" s="150" t="s">
        <v>2352</v>
      </c>
      <c r="F113" s="150" t="s">
        <v>2365</v>
      </c>
      <c r="G113" s="395">
        <v>43252</v>
      </c>
      <c r="H113" s="150" t="s">
        <v>2441</v>
      </c>
      <c r="I113" s="404">
        <v>22.65</v>
      </c>
      <c r="J113" s="623"/>
      <c r="K113" s="176">
        <v>821</v>
      </c>
    </row>
    <row r="114" spans="1:11" ht="14.4" x14ac:dyDescent="0.3">
      <c r="A114" s="618"/>
      <c r="B114" s="621"/>
      <c r="C114" s="339" t="s">
        <v>2462</v>
      </c>
      <c r="D114" s="150" t="s">
        <v>2437</v>
      </c>
      <c r="E114" s="150" t="s">
        <v>2438</v>
      </c>
      <c r="F114" s="150" t="s">
        <v>2439</v>
      </c>
      <c r="G114" s="395">
        <v>43252</v>
      </c>
      <c r="H114" s="150" t="s">
        <v>2441</v>
      </c>
      <c r="I114" s="404">
        <v>35.75</v>
      </c>
      <c r="J114" s="624"/>
      <c r="K114" s="176">
        <v>821</v>
      </c>
    </row>
  </sheetData>
  <mergeCells count="119">
    <mergeCell ref="A110:A111"/>
    <mergeCell ref="B110:B111"/>
    <mergeCell ref="J110:J111"/>
    <mergeCell ref="A112:A114"/>
    <mergeCell ref="B112:B114"/>
    <mergeCell ref="J112:J114"/>
    <mergeCell ref="A106:A107"/>
    <mergeCell ref="B106:B107"/>
    <mergeCell ref="J106:J107"/>
    <mergeCell ref="A108:A109"/>
    <mergeCell ref="B108:B109"/>
    <mergeCell ref="J108:J109"/>
    <mergeCell ref="A100:A102"/>
    <mergeCell ref="B100:B102"/>
    <mergeCell ref="J100:J102"/>
    <mergeCell ref="A103:A105"/>
    <mergeCell ref="B103:B105"/>
    <mergeCell ref="J103:J105"/>
    <mergeCell ref="A95:A96"/>
    <mergeCell ref="B95:B96"/>
    <mergeCell ref="J95:J96"/>
    <mergeCell ref="A97:A99"/>
    <mergeCell ref="B97:B99"/>
    <mergeCell ref="J97:J99"/>
    <mergeCell ref="A90:A92"/>
    <mergeCell ref="B90:B92"/>
    <mergeCell ref="J90:J92"/>
    <mergeCell ref="A93:A94"/>
    <mergeCell ref="B93:B94"/>
    <mergeCell ref="J93:J94"/>
    <mergeCell ref="A84:A86"/>
    <mergeCell ref="B84:B86"/>
    <mergeCell ref="J84:J86"/>
    <mergeCell ref="A87:A89"/>
    <mergeCell ref="B87:B89"/>
    <mergeCell ref="J87:J89"/>
    <mergeCell ref="A78:A80"/>
    <mergeCell ref="B78:B80"/>
    <mergeCell ref="J78:J80"/>
    <mergeCell ref="A81:A83"/>
    <mergeCell ref="B81:B83"/>
    <mergeCell ref="J81:J83"/>
    <mergeCell ref="A72:A74"/>
    <mergeCell ref="B72:B74"/>
    <mergeCell ref="J72:J74"/>
    <mergeCell ref="A75:A77"/>
    <mergeCell ref="B75:B77"/>
    <mergeCell ref="J75:J77"/>
    <mergeCell ref="A66:A68"/>
    <mergeCell ref="B66:B68"/>
    <mergeCell ref="J66:J68"/>
    <mergeCell ref="A69:A71"/>
    <mergeCell ref="B69:B71"/>
    <mergeCell ref="J69:J70"/>
    <mergeCell ref="A60:A62"/>
    <mergeCell ref="B60:B62"/>
    <mergeCell ref="J60:J62"/>
    <mergeCell ref="A63:A65"/>
    <mergeCell ref="B63:B65"/>
    <mergeCell ref="J63:J65"/>
    <mergeCell ref="A54:A56"/>
    <mergeCell ref="B54:B56"/>
    <mergeCell ref="J54:J56"/>
    <mergeCell ref="A57:A59"/>
    <mergeCell ref="B57:B59"/>
    <mergeCell ref="J57:J59"/>
    <mergeCell ref="A48:A50"/>
    <mergeCell ref="B48:B50"/>
    <mergeCell ref="J48:J50"/>
    <mergeCell ref="A51:A53"/>
    <mergeCell ref="B51:B53"/>
    <mergeCell ref="J51:J53"/>
    <mergeCell ref="A42:A44"/>
    <mergeCell ref="B42:B44"/>
    <mergeCell ref="J42:J44"/>
    <mergeCell ref="A45:A47"/>
    <mergeCell ref="B45:B47"/>
    <mergeCell ref="J45:J47"/>
    <mergeCell ref="A36:A38"/>
    <mergeCell ref="B36:B38"/>
    <mergeCell ref="J36:J38"/>
    <mergeCell ref="A39:A41"/>
    <mergeCell ref="B39:B41"/>
    <mergeCell ref="J39:J41"/>
    <mergeCell ref="A30:A32"/>
    <mergeCell ref="B30:B32"/>
    <mergeCell ref="J30:J32"/>
    <mergeCell ref="A33:A35"/>
    <mergeCell ref="B33:B35"/>
    <mergeCell ref="J33:J35"/>
    <mergeCell ref="A24:A26"/>
    <mergeCell ref="B24:B26"/>
    <mergeCell ref="J24:J26"/>
    <mergeCell ref="A27:A29"/>
    <mergeCell ref="B27:B29"/>
    <mergeCell ref="J27:J29"/>
    <mergeCell ref="A18:A20"/>
    <mergeCell ref="B18:B20"/>
    <mergeCell ref="J18:J20"/>
    <mergeCell ref="A21:A23"/>
    <mergeCell ref="B21:B23"/>
    <mergeCell ref="J21:J23"/>
    <mergeCell ref="A12:A14"/>
    <mergeCell ref="B12:B14"/>
    <mergeCell ref="J12:J14"/>
    <mergeCell ref="A15:A17"/>
    <mergeCell ref="B15:B17"/>
    <mergeCell ref="J15:J17"/>
    <mergeCell ref="A7:A9"/>
    <mergeCell ref="B7:B9"/>
    <mergeCell ref="J7:J9"/>
    <mergeCell ref="A10:A11"/>
    <mergeCell ref="B10:B11"/>
    <mergeCell ref="J10:J11"/>
    <mergeCell ref="A3:J3"/>
    <mergeCell ref="A1:J1"/>
    <mergeCell ref="A4:A6"/>
    <mergeCell ref="B4:B6"/>
    <mergeCell ref="J4:J6"/>
  </mergeCells>
  <pageMargins left="0.5" right="0.5" top="1.3129166666666667" bottom="1" header="0.5" footer="0.5"/>
  <pageSetup paperSize="8" scale="78" orientation="portrait" r:id="rId1"/>
  <headerFooter>
    <oddHeader>&amp;L&amp;G&amp;R&amp;G</oddHeader>
    <oddFooter>&amp;L&amp;9&amp;K01+048Superintendência Administrativa
Coordenadoria de Obras e Reformas.
Fone: 3613 5474 / 5431 – geobras@ses.mt.gov.br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view="pageLayout" topLeftCell="A115" zoomScale="90" zoomScaleNormal="100" zoomScalePageLayoutView="90" workbookViewId="0">
      <selection activeCell="H21" sqref="H21"/>
    </sheetView>
  </sheetViews>
  <sheetFormatPr defaultColWidth="9.109375" defaultRowHeight="14.4" x14ac:dyDescent="0.3"/>
  <cols>
    <col min="1" max="1" width="12.6640625" style="3" customWidth="1"/>
    <col min="2" max="2" width="47.88671875" style="3" customWidth="1"/>
    <col min="3" max="3" width="15.109375" style="3" customWidth="1"/>
    <col min="4" max="4" width="20" style="3" customWidth="1"/>
    <col min="5" max="16384" width="9.109375" style="3"/>
  </cols>
  <sheetData>
    <row r="1" spans="1:4" ht="15" thickBot="1" x14ac:dyDescent="0.35">
      <c r="A1" s="630" t="s">
        <v>100</v>
      </c>
      <c r="B1" s="631"/>
      <c r="C1" s="631"/>
      <c r="D1" s="632"/>
    </row>
    <row r="2" spans="1:4" x14ac:dyDescent="0.3">
      <c r="A2" s="633" t="s">
        <v>101</v>
      </c>
      <c r="B2" s="635" t="s">
        <v>102</v>
      </c>
      <c r="C2" s="635" t="s">
        <v>103</v>
      </c>
      <c r="D2" s="637"/>
    </row>
    <row r="3" spans="1:4" ht="15" thickBot="1" x14ac:dyDescent="0.35">
      <c r="A3" s="634"/>
      <c r="B3" s="636"/>
      <c r="C3" s="4" t="s">
        <v>104</v>
      </c>
      <c r="D3" s="5" t="s">
        <v>105</v>
      </c>
    </row>
    <row r="4" spans="1:4" ht="15" x14ac:dyDescent="0.25">
      <c r="A4" s="625" t="s">
        <v>106</v>
      </c>
      <c r="B4" s="626"/>
      <c r="C4" s="626"/>
      <c r="D4" s="627"/>
    </row>
    <row r="5" spans="1:4" ht="15" x14ac:dyDescent="0.25">
      <c r="A5" s="6" t="s">
        <v>107</v>
      </c>
      <c r="B5" s="7" t="s">
        <v>108</v>
      </c>
      <c r="C5" s="8">
        <v>0</v>
      </c>
      <c r="D5" s="9">
        <v>0</v>
      </c>
    </row>
    <row r="6" spans="1:4" ht="15" x14ac:dyDescent="0.25">
      <c r="A6" s="6" t="s">
        <v>109</v>
      </c>
      <c r="B6" s="7" t="s">
        <v>110</v>
      </c>
      <c r="C6" s="8">
        <v>1.4999999999999999E-2</v>
      </c>
      <c r="D6" s="9">
        <v>1.4999999999999999E-2</v>
      </c>
    </row>
    <row r="7" spans="1:4" ht="15" x14ac:dyDescent="0.25">
      <c r="A7" s="6" t="s">
        <v>111</v>
      </c>
      <c r="B7" s="7" t="s">
        <v>112</v>
      </c>
      <c r="C7" s="8">
        <v>0.01</v>
      </c>
      <c r="D7" s="9">
        <v>0.01</v>
      </c>
    </row>
    <row r="8" spans="1:4" ht="15" x14ac:dyDescent="0.25">
      <c r="A8" s="6" t="s">
        <v>113</v>
      </c>
      <c r="B8" s="7" t="s">
        <v>114</v>
      </c>
      <c r="C8" s="8">
        <v>2E-3</v>
      </c>
      <c r="D8" s="9">
        <v>2E-3</v>
      </c>
    </row>
    <row r="9" spans="1:4" ht="15" x14ac:dyDescent="0.25">
      <c r="A9" s="6" t="s">
        <v>115</v>
      </c>
      <c r="B9" s="7" t="s">
        <v>116</v>
      </c>
      <c r="C9" s="8">
        <v>6.0000000000000001E-3</v>
      </c>
      <c r="D9" s="9">
        <v>6.0000000000000001E-3</v>
      </c>
    </row>
    <row r="10" spans="1:4" x14ac:dyDescent="0.3">
      <c r="A10" s="6" t="s">
        <v>117</v>
      </c>
      <c r="B10" s="7" t="s">
        <v>118</v>
      </c>
      <c r="C10" s="8">
        <v>2.5000000000000001E-2</v>
      </c>
      <c r="D10" s="9">
        <v>2.5000000000000001E-2</v>
      </c>
    </row>
    <row r="11" spans="1:4" ht="15" x14ac:dyDescent="0.25">
      <c r="A11" s="6" t="s">
        <v>119</v>
      </c>
      <c r="B11" s="7" t="s">
        <v>120</v>
      </c>
      <c r="C11" s="8">
        <v>0.03</v>
      </c>
      <c r="D11" s="9">
        <v>0.03</v>
      </c>
    </row>
    <row r="12" spans="1:4" ht="15" x14ac:dyDescent="0.25">
      <c r="A12" s="6" t="s">
        <v>121</v>
      </c>
      <c r="B12" s="7" t="s">
        <v>122</v>
      </c>
      <c r="C12" s="8">
        <v>0.08</v>
      </c>
      <c r="D12" s="9">
        <v>0.08</v>
      </c>
    </row>
    <row r="13" spans="1:4" ht="15" x14ac:dyDescent="0.25">
      <c r="A13" s="6" t="s">
        <v>123</v>
      </c>
      <c r="B13" s="7" t="s">
        <v>124</v>
      </c>
      <c r="C13" s="8">
        <v>0</v>
      </c>
      <c r="D13" s="9">
        <v>0</v>
      </c>
    </row>
    <row r="14" spans="1:4" ht="15" x14ac:dyDescent="0.25">
      <c r="A14" s="10" t="s">
        <v>125</v>
      </c>
      <c r="B14" s="11" t="s">
        <v>61</v>
      </c>
      <c r="C14" s="12">
        <v>0.16800000000000001</v>
      </c>
      <c r="D14" s="13">
        <v>0.16800000000000001</v>
      </c>
    </row>
    <row r="15" spans="1:4" ht="15" x14ac:dyDescent="0.25">
      <c r="A15" s="625" t="s">
        <v>126</v>
      </c>
      <c r="B15" s="626"/>
      <c r="C15" s="626"/>
      <c r="D15" s="627"/>
    </row>
    <row r="16" spans="1:4" x14ac:dyDescent="0.3">
      <c r="A16" s="6" t="s">
        <v>127</v>
      </c>
      <c r="B16" s="7" t="s">
        <v>128</v>
      </c>
      <c r="C16" s="8">
        <v>0.1777</v>
      </c>
      <c r="D16" s="14" t="s">
        <v>129</v>
      </c>
    </row>
    <row r="17" spans="1:10" x14ac:dyDescent="0.3">
      <c r="A17" s="6" t="s">
        <v>130</v>
      </c>
      <c r="B17" s="7" t="s">
        <v>131</v>
      </c>
      <c r="C17" s="8">
        <v>3.6700000000000003E-2</v>
      </c>
      <c r="D17" s="14" t="s">
        <v>129</v>
      </c>
    </row>
    <row r="18" spans="1:10" ht="15" x14ac:dyDescent="0.25">
      <c r="A18" s="6" t="s">
        <v>132</v>
      </c>
      <c r="B18" s="7" t="s">
        <v>133</v>
      </c>
      <c r="C18" s="8">
        <v>9.1999999999999998E-3</v>
      </c>
      <c r="D18" s="9">
        <v>7.0000000000000001E-3</v>
      </c>
    </row>
    <row r="19" spans="1:10" x14ac:dyDescent="0.3">
      <c r="A19" s="6" t="s">
        <v>134</v>
      </c>
      <c r="B19" s="7" t="s">
        <v>135</v>
      </c>
      <c r="C19" s="8">
        <v>0.1103</v>
      </c>
      <c r="D19" s="9">
        <v>8.3299999999999999E-2</v>
      </c>
    </row>
    <row r="20" spans="1:10" x14ac:dyDescent="0.3">
      <c r="A20" s="6" t="s">
        <v>136</v>
      </c>
      <c r="B20" s="7" t="s">
        <v>137</v>
      </c>
      <c r="C20" s="8">
        <v>6.9999999999999999E-4</v>
      </c>
      <c r="D20" s="9">
        <v>5.0000000000000001E-4</v>
      </c>
    </row>
    <row r="21" spans="1:10" ht="15" x14ac:dyDescent="0.25">
      <c r="A21" s="6" t="s">
        <v>138</v>
      </c>
      <c r="B21" s="7" t="s">
        <v>139</v>
      </c>
      <c r="C21" s="8">
        <v>7.4000000000000003E-3</v>
      </c>
      <c r="D21" s="9">
        <v>5.5999999999999999E-3</v>
      </c>
    </row>
    <row r="22" spans="1:10" x14ac:dyDescent="0.3">
      <c r="A22" s="6" t="s">
        <v>140</v>
      </c>
      <c r="B22" s="7" t="s">
        <v>141</v>
      </c>
      <c r="C22" s="8">
        <v>1.0999999999999999E-2</v>
      </c>
      <c r="D22" s="14" t="s">
        <v>129</v>
      </c>
    </row>
    <row r="23" spans="1:10" x14ac:dyDescent="0.3">
      <c r="A23" s="6" t="s">
        <v>142</v>
      </c>
      <c r="B23" s="7" t="s">
        <v>143</v>
      </c>
      <c r="C23" s="8">
        <v>1.1000000000000001E-3</v>
      </c>
      <c r="D23" s="9">
        <v>8.0000000000000004E-4</v>
      </c>
    </row>
    <row r="24" spans="1:10" x14ac:dyDescent="0.3">
      <c r="A24" s="6" t="s">
        <v>144</v>
      </c>
      <c r="B24" s="7" t="s">
        <v>145</v>
      </c>
      <c r="C24" s="8">
        <v>0.13200000000000001</v>
      </c>
      <c r="D24" s="9">
        <v>9.9699999999999997E-2</v>
      </c>
    </row>
    <row r="25" spans="1:10" x14ac:dyDescent="0.3">
      <c r="A25" s="6" t="s">
        <v>146</v>
      </c>
      <c r="B25" s="7" t="s">
        <v>147</v>
      </c>
      <c r="C25" s="8">
        <v>2.9999999999999997E-4</v>
      </c>
      <c r="D25" s="9">
        <v>2.0000000000000001E-4</v>
      </c>
      <c r="J25" s="15"/>
    </row>
    <row r="26" spans="1:10" ht="15" x14ac:dyDescent="0.25">
      <c r="A26" s="10" t="s">
        <v>148</v>
      </c>
      <c r="B26" s="11" t="s">
        <v>61</v>
      </c>
      <c r="C26" s="12">
        <f>SUM(C16:C25)</f>
        <v>0.48640000000000005</v>
      </c>
      <c r="D26" s="13">
        <v>0.1971</v>
      </c>
    </row>
    <row r="27" spans="1:10" ht="15" x14ac:dyDescent="0.25">
      <c r="A27" s="625" t="s">
        <v>149</v>
      </c>
      <c r="B27" s="626"/>
      <c r="C27" s="626"/>
      <c r="D27" s="627"/>
    </row>
    <row r="28" spans="1:10" x14ac:dyDescent="0.3">
      <c r="A28" s="6" t="s">
        <v>150</v>
      </c>
      <c r="B28" s="7" t="s">
        <v>151</v>
      </c>
      <c r="C28" s="8">
        <v>7.9399999999999998E-2</v>
      </c>
      <c r="D28" s="9">
        <v>0.06</v>
      </c>
      <c r="J28" s="16"/>
    </row>
    <row r="29" spans="1:10" x14ac:dyDescent="0.3">
      <c r="A29" s="6" t="s">
        <v>152</v>
      </c>
      <c r="B29" s="7" t="s">
        <v>153</v>
      </c>
      <c r="C29" s="8">
        <v>1.9E-3</v>
      </c>
      <c r="D29" s="9">
        <v>1.4E-3</v>
      </c>
    </row>
    <row r="30" spans="1:10" x14ac:dyDescent="0.3">
      <c r="A30" s="6" t="s">
        <v>154</v>
      </c>
      <c r="B30" s="7" t="s">
        <v>155</v>
      </c>
      <c r="C30" s="8">
        <v>8.8999999999999999E-3</v>
      </c>
      <c r="D30" s="9">
        <v>6.7000000000000002E-3</v>
      </c>
    </row>
    <row r="31" spans="1:10" x14ac:dyDescent="0.3">
      <c r="A31" s="6" t="s">
        <v>156</v>
      </c>
      <c r="B31" s="7" t="s">
        <v>157</v>
      </c>
      <c r="C31" s="8">
        <v>4.8300000000000003E-2</v>
      </c>
      <c r="D31" s="9">
        <v>3.6499999999999998E-2</v>
      </c>
    </row>
    <row r="32" spans="1:10" x14ac:dyDescent="0.3">
      <c r="A32" s="6" t="s">
        <v>158</v>
      </c>
      <c r="B32" s="7" t="s">
        <v>159</v>
      </c>
      <c r="C32" s="8">
        <v>6.7000000000000002E-3</v>
      </c>
      <c r="D32" s="9">
        <v>5.0000000000000001E-3</v>
      </c>
    </row>
    <row r="33" spans="1:4" ht="15" x14ac:dyDescent="0.25">
      <c r="A33" s="10" t="s">
        <v>160</v>
      </c>
      <c r="B33" s="11" t="s">
        <v>61</v>
      </c>
      <c r="C33" s="12">
        <f>SUM(C28:C32)</f>
        <v>0.14520000000000002</v>
      </c>
      <c r="D33" s="13">
        <f>SUM(D28:D32)</f>
        <v>0.1096</v>
      </c>
    </row>
    <row r="34" spans="1:4" ht="15" x14ac:dyDescent="0.25">
      <c r="A34" s="625" t="s">
        <v>161</v>
      </c>
      <c r="B34" s="626"/>
      <c r="C34" s="626"/>
      <c r="D34" s="627"/>
    </row>
    <row r="35" spans="1:4" x14ac:dyDescent="0.3">
      <c r="A35" s="6" t="s">
        <v>162</v>
      </c>
      <c r="B35" s="7" t="s">
        <v>163</v>
      </c>
      <c r="C35" s="8">
        <v>8.1699999999999995E-2</v>
      </c>
      <c r="D35" s="9">
        <v>3.3099999999999997E-2</v>
      </c>
    </row>
    <row r="36" spans="1:4" ht="24" x14ac:dyDescent="0.3">
      <c r="A36" s="6" t="s">
        <v>164</v>
      </c>
      <c r="B36" s="7" t="s">
        <v>165</v>
      </c>
      <c r="C36" s="8">
        <v>6.7000000000000002E-3</v>
      </c>
      <c r="D36" s="9">
        <v>5.0000000000000001E-3</v>
      </c>
    </row>
    <row r="37" spans="1:4" x14ac:dyDescent="0.3">
      <c r="A37" s="10" t="s">
        <v>166</v>
      </c>
      <c r="B37" s="11" t="s">
        <v>61</v>
      </c>
      <c r="C37" s="12">
        <f>SUM(C35:C36)</f>
        <v>8.8399999999999992E-2</v>
      </c>
      <c r="D37" s="13">
        <f>SUM(D35:D36)</f>
        <v>3.8099999999999995E-2</v>
      </c>
    </row>
    <row r="38" spans="1:4" ht="15" thickBot="1" x14ac:dyDescent="0.35">
      <c r="A38" s="628" t="s">
        <v>167</v>
      </c>
      <c r="B38" s="629"/>
      <c r="C38" s="17">
        <f>C14+C26+C33+C37</f>
        <v>0.88800000000000012</v>
      </c>
      <c r="D38" s="17">
        <f>D14+D26+D33+D37</f>
        <v>0.51280000000000003</v>
      </c>
    </row>
  </sheetData>
  <mergeCells count="9">
    <mergeCell ref="A27:D27"/>
    <mergeCell ref="A34:D34"/>
    <mergeCell ref="A38:B38"/>
    <mergeCell ref="A1:D1"/>
    <mergeCell ref="A2:A3"/>
    <mergeCell ref="B2:B3"/>
    <mergeCell ref="C2:D2"/>
    <mergeCell ref="A4:D4"/>
    <mergeCell ref="A15:D15"/>
  </mergeCells>
  <pageMargins left="0.51181102362204722" right="0.51181102362204722" top="1.1182291666666666" bottom="0.78740157480314965" header="0.31496062992125984" footer="0.31496062992125984"/>
  <pageSetup paperSize="9" scale="95" orientation="portrait" r:id="rId1"/>
  <headerFooter>
    <oddHeader>&amp;L&amp;G&amp;R&amp;G</oddHeader>
    <oddFooter>&amp;L&amp;9&amp;K01+049Superintendência Administrativa
Coordenadoria de Obras e Reformas.
Fone: 3613 5474 / 5431 – geobras@ses.mt.gov.br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5"/>
  <sheetViews>
    <sheetView showGridLines="0" view="pageBreakPreview" topLeftCell="A11" zoomScale="80" zoomScaleNormal="60" zoomScaleSheetLayoutView="80" zoomScalePageLayoutView="70" workbookViewId="0">
      <selection activeCell="A6" sqref="A6:X55"/>
    </sheetView>
  </sheetViews>
  <sheetFormatPr defaultColWidth="9.109375" defaultRowHeight="13.8" x14ac:dyDescent="0.3"/>
  <cols>
    <col min="1" max="1" width="9.6640625" style="22" bestFit="1" customWidth="1"/>
    <col min="2" max="2" width="31.109375" style="19" bestFit="1" customWidth="1"/>
    <col min="3" max="3" width="12.44140625" style="22" bestFit="1" customWidth="1"/>
    <col min="4" max="4" width="7.5546875" style="36" bestFit="1" customWidth="1"/>
    <col min="5" max="5" width="11.6640625" style="19" bestFit="1" customWidth="1"/>
    <col min="6" max="6" width="6.6640625" style="19" bestFit="1" customWidth="1"/>
    <col min="7" max="7" width="11.6640625" style="19" bestFit="1" customWidth="1"/>
    <col min="8" max="8" width="6.88671875" style="19" bestFit="1" customWidth="1"/>
    <col min="9" max="9" width="11.6640625" style="19" bestFit="1" customWidth="1"/>
    <col min="10" max="10" width="7.21875" style="19" bestFit="1" customWidth="1"/>
    <col min="11" max="11" width="11.6640625" style="19" bestFit="1" customWidth="1"/>
    <col min="12" max="12" width="7.21875" style="19" bestFit="1" customWidth="1"/>
    <col min="13" max="13" width="11.6640625" style="19" bestFit="1" customWidth="1"/>
    <col min="14" max="14" width="7.21875" style="19" bestFit="1" customWidth="1"/>
    <col min="15" max="15" width="11.6640625" style="19" bestFit="1" customWidth="1"/>
    <col min="16" max="16" width="7.21875" style="19" bestFit="1" customWidth="1"/>
    <col min="17" max="17" width="11.6640625" style="19" bestFit="1" customWidth="1"/>
    <col min="18" max="18" width="6.88671875" style="19" bestFit="1" customWidth="1"/>
    <col min="19" max="19" width="12.21875" style="19" bestFit="1" customWidth="1"/>
    <col min="20" max="20" width="6.88671875" style="19" bestFit="1" customWidth="1"/>
    <col min="21" max="21" width="12.21875" style="19" bestFit="1" customWidth="1"/>
    <col min="22" max="22" width="7.21875" style="19" bestFit="1" customWidth="1"/>
    <col min="23" max="23" width="12.44140625" style="19" bestFit="1" customWidth="1"/>
    <col min="24" max="24" width="7.88671875" style="19" bestFit="1" customWidth="1"/>
    <col min="25" max="16384" width="9.109375" style="19"/>
  </cols>
  <sheetData>
    <row r="1" spans="1:24" ht="41.25" customHeight="1" x14ac:dyDescent="0.3">
      <c r="A1" s="18" t="s">
        <v>168</v>
      </c>
      <c r="B1" s="646" t="str">
        <f>RESUMO!B1</f>
        <v>Reforma geral e ampliação da Sede da Vigilância em Saúde, adequação do telhado e execução de estrutura metálica em telha termoacústica e adequações para acessibilidade.</v>
      </c>
      <c r="C1" s="646"/>
      <c r="D1" s="646"/>
      <c r="E1" s="646"/>
      <c r="F1" s="646"/>
      <c r="G1" s="646"/>
      <c r="H1" s="646"/>
      <c r="I1" s="646"/>
      <c r="J1" s="646"/>
    </row>
    <row r="2" spans="1:24" x14ac:dyDescent="0.3">
      <c r="A2" s="20" t="s">
        <v>169</v>
      </c>
      <c r="B2" s="21" t="str">
        <f>RESUMO!B2</f>
        <v>Cuiabá-MT</v>
      </c>
      <c r="C2" s="23" t="s">
        <v>170</v>
      </c>
      <c r="D2" s="24">
        <f>RESUMO!B4</f>
        <v>0.28349999999999997</v>
      </c>
      <c r="E2" s="25" t="s">
        <v>171</v>
      </c>
      <c r="F2" s="643" t="str">
        <f>RESUMO!B5</f>
        <v>SINAPI - 04/2018 - MT</v>
      </c>
      <c r="G2" s="643"/>
      <c r="M2" s="25"/>
      <c r="N2" s="643"/>
      <c r="O2" s="643"/>
    </row>
    <row r="3" spans="1:24" ht="18" customHeight="1" x14ac:dyDescent="0.3">
      <c r="A3" s="20" t="s">
        <v>172</v>
      </c>
      <c r="B3" s="21" t="str">
        <f>RESUMO!B3</f>
        <v>Rua Nova Iguaçu, s/n - Coophema</v>
      </c>
      <c r="C3" s="26" t="s">
        <v>173</v>
      </c>
      <c r="D3" s="19" t="str">
        <f>RESUMO!D5</f>
        <v>300 dias</v>
      </c>
      <c r="F3" s="643"/>
      <c r="G3" s="643"/>
      <c r="N3" s="643"/>
      <c r="O3" s="643"/>
    </row>
    <row r="4" spans="1:24" ht="14.4" thickBot="1" x14ac:dyDescent="0.35">
      <c r="A4" s="27"/>
      <c r="B4" s="28"/>
      <c r="C4" s="29"/>
      <c r="D4" s="30"/>
      <c r="E4" s="31"/>
      <c r="F4" s="644"/>
      <c r="G4" s="644"/>
      <c r="H4" s="31"/>
      <c r="I4" s="31"/>
      <c r="J4" s="31"/>
      <c r="K4" s="31"/>
      <c r="L4" s="31"/>
      <c r="M4" s="31"/>
      <c r="N4" s="644"/>
      <c r="O4" s="644"/>
      <c r="P4" s="31"/>
      <c r="Q4" s="31"/>
      <c r="R4" s="31"/>
      <c r="S4" s="31"/>
      <c r="T4" s="31"/>
      <c r="U4" s="31"/>
      <c r="V4" s="31"/>
      <c r="W4" s="31"/>
      <c r="X4" s="31"/>
    </row>
    <row r="5" spans="1:24" ht="15.75" customHeight="1" thickTop="1" x14ac:dyDescent="0.3">
      <c r="A5" s="645" t="s">
        <v>174</v>
      </c>
      <c r="B5" s="645"/>
      <c r="C5" s="645"/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5"/>
      <c r="T5" s="645"/>
      <c r="U5" s="645"/>
      <c r="V5" s="645"/>
      <c r="W5" s="645"/>
      <c r="X5" s="645"/>
    </row>
    <row r="6" spans="1:24" s="22" customFormat="1" ht="12.75" customHeight="1" x14ac:dyDescent="0.3">
      <c r="A6" s="641" t="s">
        <v>175</v>
      </c>
      <c r="B6" s="641" t="s">
        <v>102</v>
      </c>
      <c r="C6" s="641" t="s">
        <v>176</v>
      </c>
      <c r="D6" s="648" t="s">
        <v>177</v>
      </c>
      <c r="E6" s="638" t="s">
        <v>178</v>
      </c>
      <c r="F6" s="639"/>
      <c r="G6" s="638" t="s">
        <v>179</v>
      </c>
      <c r="H6" s="639"/>
      <c r="I6" s="638" t="s">
        <v>252</v>
      </c>
      <c r="J6" s="639"/>
      <c r="K6" s="638" t="s">
        <v>423</v>
      </c>
      <c r="L6" s="639"/>
      <c r="M6" s="638" t="s">
        <v>2464</v>
      </c>
      <c r="N6" s="639"/>
      <c r="O6" s="638" t="s">
        <v>2465</v>
      </c>
      <c r="P6" s="639"/>
      <c r="Q6" s="638" t="s">
        <v>2466</v>
      </c>
      <c r="R6" s="639"/>
      <c r="S6" s="638" t="s">
        <v>2467</v>
      </c>
      <c r="T6" s="639"/>
      <c r="U6" s="638" t="s">
        <v>2468</v>
      </c>
      <c r="V6" s="639"/>
      <c r="W6" s="638" t="s">
        <v>2469</v>
      </c>
      <c r="X6" s="639"/>
    </row>
    <row r="7" spans="1:24" s="22" customFormat="1" x14ac:dyDescent="0.3">
      <c r="A7" s="647"/>
      <c r="B7" s="647"/>
      <c r="C7" s="647"/>
      <c r="D7" s="649"/>
      <c r="E7" s="447" t="s">
        <v>180</v>
      </c>
      <c r="F7" s="448" t="s">
        <v>177</v>
      </c>
      <c r="G7" s="447" t="s">
        <v>180</v>
      </c>
      <c r="H7" s="448" t="s">
        <v>177</v>
      </c>
      <c r="I7" s="447" t="s">
        <v>180</v>
      </c>
      <c r="J7" s="448" t="s">
        <v>177</v>
      </c>
      <c r="K7" s="447" t="s">
        <v>180</v>
      </c>
      <c r="L7" s="448" t="s">
        <v>177</v>
      </c>
      <c r="M7" s="447" t="s">
        <v>180</v>
      </c>
      <c r="N7" s="448" t="s">
        <v>177</v>
      </c>
      <c r="O7" s="447" t="s">
        <v>180</v>
      </c>
      <c r="P7" s="448" t="s">
        <v>177</v>
      </c>
      <c r="Q7" s="447" t="s">
        <v>180</v>
      </c>
      <c r="R7" s="448" t="s">
        <v>177</v>
      </c>
      <c r="S7" s="447" t="s">
        <v>180</v>
      </c>
      <c r="T7" s="448" t="s">
        <v>177</v>
      </c>
      <c r="U7" s="447" t="s">
        <v>180</v>
      </c>
      <c r="V7" s="448" t="s">
        <v>177</v>
      </c>
      <c r="W7" s="447" t="s">
        <v>180</v>
      </c>
      <c r="X7" s="448" t="s">
        <v>177</v>
      </c>
    </row>
    <row r="8" spans="1:24" s="315" customFormat="1" x14ac:dyDescent="0.3">
      <c r="A8" s="640" t="str">
        <f>'Planilha Orçamentária '!A7:I7</f>
        <v>PLANILHA AMPLIAÇÃO</v>
      </c>
      <c r="B8" s="641"/>
      <c r="C8" s="641"/>
      <c r="D8" s="641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49"/>
    </row>
    <row r="9" spans="1:24" s="22" customFormat="1" x14ac:dyDescent="0.3">
      <c r="A9" s="450" t="str">
        <f>RESUMO!A10</f>
        <v>1</v>
      </c>
      <c r="B9" s="451" t="str">
        <f>RESUMO!B10</f>
        <v>ADMINISTRAÇÃO DE OBRA</v>
      </c>
      <c r="C9" s="451">
        <f>RESUMO!D10</f>
        <v>76755.09</v>
      </c>
      <c r="D9" s="452">
        <f>C9/$C$54</f>
        <v>5.2941995044199136E-2</v>
      </c>
      <c r="E9" s="453">
        <f>C9*F9</f>
        <v>3837.7545</v>
      </c>
      <c r="F9" s="454">
        <v>0.05</v>
      </c>
      <c r="G9" s="453">
        <f>H9*C9</f>
        <v>9210.6107999999986</v>
      </c>
      <c r="H9" s="454">
        <v>0.12</v>
      </c>
      <c r="I9" s="453">
        <f>J9*C9</f>
        <v>6140.4071999999996</v>
      </c>
      <c r="J9" s="454">
        <v>0.08</v>
      </c>
      <c r="K9" s="453">
        <f>L9*C9</f>
        <v>4605.3053999999993</v>
      </c>
      <c r="L9" s="454">
        <v>0.06</v>
      </c>
      <c r="M9" s="453">
        <f>N9*C9</f>
        <v>10745.712600000001</v>
      </c>
      <c r="N9" s="454">
        <v>0.14000000000000001</v>
      </c>
      <c r="O9" s="453">
        <f>P9*C9</f>
        <v>5372.8563000000004</v>
      </c>
      <c r="P9" s="454">
        <v>7.0000000000000007E-2</v>
      </c>
      <c r="Q9" s="453">
        <f>R9*C9</f>
        <v>9978.1617000000006</v>
      </c>
      <c r="R9" s="454">
        <v>0.13</v>
      </c>
      <c r="S9" s="453">
        <f>T9*C9</f>
        <v>11513.263499999999</v>
      </c>
      <c r="T9" s="454">
        <v>0.15</v>
      </c>
      <c r="U9" s="453">
        <f>V9*C9</f>
        <v>7675.509</v>
      </c>
      <c r="V9" s="454">
        <v>0.1</v>
      </c>
      <c r="W9" s="453">
        <f>X9*C9</f>
        <v>7675.509</v>
      </c>
      <c r="X9" s="454">
        <v>0.1</v>
      </c>
    </row>
    <row r="10" spans="1:24" s="22" customFormat="1" x14ac:dyDescent="0.3">
      <c r="A10" s="450" t="str">
        <f>RESUMO!A11</f>
        <v>2</v>
      </c>
      <c r="B10" s="451" t="str">
        <f>RESUMO!B11</f>
        <v>SERVIÇOS TÉCNICOS</v>
      </c>
      <c r="C10" s="451">
        <f>RESUMO!D11</f>
        <v>5134</v>
      </c>
      <c r="D10" s="452">
        <f t="shared" ref="D10:D53" si="0">C10/$C$54</f>
        <v>3.5411879857989662E-3</v>
      </c>
      <c r="E10" s="453">
        <f>TRUNC(F10*$C$10,2)</f>
        <v>5134</v>
      </c>
      <c r="F10" s="454">
        <v>1</v>
      </c>
      <c r="G10" s="455"/>
      <c r="H10" s="456"/>
      <c r="I10" s="457"/>
      <c r="J10" s="456"/>
      <c r="K10" s="455"/>
      <c r="L10" s="456"/>
      <c r="M10" s="455"/>
      <c r="N10" s="456"/>
      <c r="O10" s="455"/>
      <c r="P10" s="456"/>
      <c r="Q10" s="457"/>
      <c r="R10" s="456"/>
      <c r="S10" s="455"/>
      <c r="T10" s="456"/>
      <c r="U10" s="455"/>
      <c r="V10" s="456"/>
      <c r="W10" s="455"/>
      <c r="X10" s="456"/>
    </row>
    <row r="11" spans="1:24" x14ac:dyDescent="0.3">
      <c r="A11" s="450" t="str">
        <f>RESUMO!A12</f>
        <v>3</v>
      </c>
      <c r="B11" s="451" t="str">
        <f>RESUMO!B12</f>
        <v>SERVIÇOS PRELIMINARES</v>
      </c>
      <c r="C11" s="451">
        <f>RESUMO!D12</f>
        <v>8020.5599999999995</v>
      </c>
      <c r="D11" s="452">
        <f t="shared" si="0"/>
        <v>5.5321992036189626E-3</v>
      </c>
      <c r="E11" s="453">
        <f>TRUNC(F11*$C$11,2)</f>
        <v>8020.56</v>
      </c>
      <c r="F11" s="454">
        <v>1</v>
      </c>
      <c r="G11" s="455"/>
      <c r="H11" s="456"/>
      <c r="I11" s="455"/>
      <c r="J11" s="456"/>
      <c r="K11" s="455"/>
      <c r="L11" s="456"/>
      <c r="M11" s="455"/>
      <c r="N11" s="456"/>
      <c r="O11" s="455"/>
      <c r="P11" s="456"/>
      <c r="Q11" s="455"/>
      <c r="R11" s="456"/>
      <c r="S11" s="455"/>
      <c r="T11" s="456"/>
      <c r="U11" s="455"/>
      <c r="V11" s="456"/>
      <c r="W11" s="455"/>
      <c r="X11" s="456"/>
    </row>
    <row r="12" spans="1:24" x14ac:dyDescent="0.3">
      <c r="A12" s="450" t="str">
        <f>RESUMO!A13</f>
        <v>4</v>
      </c>
      <c r="B12" s="451" t="str">
        <f>RESUMO!B13</f>
        <v>INSTALAÇÕES PROVISÓRIAS</v>
      </c>
      <c r="C12" s="451">
        <f>RESUMO!D13</f>
        <v>45851.86</v>
      </c>
      <c r="D12" s="452">
        <f t="shared" si="0"/>
        <v>3.1626423014907708E-2</v>
      </c>
      <c r="E12" s="453">
        <f>C12*F12</f>
        <v>45851.86</v>
      </c>
      <c r="F12" s="454">
        <v>1</v>
      </c>
      <c r="G12" s="455"/>
      <c r="H12" s="456"/>
      <c r="I12" s="455"/>
      <c r="J12" s="456"/>
      <c r="K12" s="455"/>
      <c r="L12" s="456"/>
      <c r="M12" s="455"/>
      <c r="N12" s="456"/>
      <c r="O12" s="455"/>
      <c r="P12" s="456"/>
      <c r="Q12" s="455"/>
      <c r="R12" s="456"/>
      <c r="S12" s="455"/>
      <c r="T12" s="456"/>
      <c r="U12" s="455"/>
      <c r="V12" s="456"/>
      <c r="W12" s="455"/>
      <c r="X12" s="456"/>
    </row>
    <row r="13" spans="1:24" x14ac:dyDescent="0.3">
      <c r="A13" s="450" t="str">
        <f>RESUMO!A14</f>
        <v>5</v>
      </c>
      <c r="B13" s="451" t="str">
        <f>RESUMO!B14</f>
        <v>MÁQUINAS E FERRAMENTAS</v>
      </c>
      <c r="C13" s="451">
        <f>RESUMO!D14</f>
        <v>1032.4000000000001</v>
      </c>
      <c r="D13" s="452">
        <f t="shared" si="0"/>
        <v>7.1210020968812875E-4</v>
      </c>
      <c r="E13" s="455"/>
      <c r="F13" s="456"/>
      <c r="G13" s="455"/>
      <c r="H13" s="456"/>
      <c r="I13" s="453">
        <f>J13*C13</f>
        <v>258.10000000000002</v>
      </c>
      <c r="J13" s="454">
        <v>0.25</v>
      </c>
      <c r="K13" s="453">
        <f>L13*C13</f>
        <v>258.10000000000002</v>
      </c>
      <c r="L13" s="454">
        <v>0.25</v>
      </c>
      <c r="M13" s="453">
        <f>N13*C13</f>
        <v>258.10000000000002</v>
      </c>
      <c r="N13" s="454">
        <v>0.25</v>
      </c>
      <c r="O13" s="453">
        <f>P13*C13</f>
        <v>258.10000000000002</v>
      </c>
      <c r="P13" s="454">
        <v>0.25</v>
      </c>
      <c r="Q13" s="455"/>
      <c r="R13" s="456"/>
      <c r="S13" s="455"/>
      <c r="T13" s="456"/>
      <c r="U13" s="455"/>
      <c r="V13" s="456"/>
      <c r="W13" s="455"/>
      <c r="X13" s="456"/>
    </row>
    <row r="14" spans="1:24" x14ac:dyDescent="0.3">
      <c r="A14" s="450" t="str">
        <f>RESUMO!A15</f>
        <v>6</v>
      </c>
      <c r="B14" s="451" t="str">
        <f>RESUMO!B15</f>
        <v>LIMPEZA DA OBRA</v>
      </c>
      <c r="C14" s="451">
        <f>RESUMO!D15</f>
        <v>4245.49</v>
      </c>
      <c r="D14" s="452">
        <f t="shared" si="0"/>
        <v>2.9283362255219424E-3</v>
      </c>
      <c r="E14" s="453">
        <f>C14*F14</f>
        <v>424.54899999999998</v>
      </c>
      <c r="F14" s="454">
        <v>0.1</v>
      </c>
      <c r="G14" s="453">
        <f>H14*C14</f>
        <v>2122.7449999999999</v>
      </c>
      <c r="H14" s="454">
        <v>0.5</v>
      </c>
      <c r="I14" s="453">
        <f>J14*C14</f>
        <v>1698.1959999999999</v>
      </c>
      <c r="J14" s="454">
        <v>0.4</v>
      </c>
      <c r="K14" s="455"/>
      <c r="L14" s="456"/>
      <c r="M14" s="455"/>
      <c r="N14" s="456"/>
      <c r="O14" s="455"/>
      <c r="P14" s="456"/>
      <c r="Q14" s="455"/>
      <c r="R14" s="456"/>
      <c r="S14" s="455"/>
      <c r="T14" s="456"/>
      <c r="U14" s="455"/>
      <c r="V14" s="456"/>
      <c r="W14" s="455"/>
      <c r="X14" s="456"/>
    </row>
    <row r="15" spans="1:24" x14ac:dyDescent="0.3">
      <c r="A15" s="450" t="str">
        <f>RESUMO!A16</f>
        <v>7</v>
      </c>
      <c r="B15" s="451" t="str">
        <f>RESUMO!B16</f>
        <v>MOVIMENTAÇÃO DE TERRA</v>
      </c>
      <c r="C15" s="451">
        <f>RESUMO!D16</f>
        <v>22881.960000000003</v>
      </c>
      <c r="D15" s="452">
        <f t="shared" si="0"/>
        <v>1.5782883101584051E-2</v>
      </c>
      <c r="E15" s="453">
        <f>F15*C15</f>
        <v>6864.5880000000006</v>
      </c>
      <c r="F15" s="454">
        <v>0.3</v>
      </c>
      <c r="G15" s="453">
        <f>H15*C15</f>
        <v>16017.372000000001</v>
      </c>
      <c r="H15" s="454">
        <v>0.7</v>
      </c>
      <c r="I15" s="455"/>
      <c r="J15" s="456"/>
      <c r="K15" s="455"/>
      <c r="L15" s="456"/>
      <c r="M15" s="455"/>
      <c r="N15" s="456"/>
      <c r="O15" s="455"/>
      <c r="P15" s="456"/>
      <c r="Q15" s="455"/>
      <c r="R15" s="456"/>
      <c r="S15" s="455"/>
      <c r="T15" s="456"/>
      <c r="U15" s="455"/>
      <c r="V15" s="456"/>
      <c r="W15" s="455"/>
      <c r="X15" s="456"/>
    </row>
    <row r="16" spans="1:24" x14ac:dyDescent="0.3">
      <c r="A16" s="450" t="str">
        <f>RESUMO!A17</f>
        <v>8</v>
      </c>
      <c r="B16" s="451" t="str">
        <f>RESUMO!B17</f>
        <v>INFRA-ESTRUTURA</v>
      </c>
      <c r="C16" s="451">
        <f>RESUMO!D17</f>
        <v>88159.42</v>
      </c>
      <c r="D16" s="452">
        <f t="shared" si="0"/>
        <v>6.080815717549768E-2</v>
      </c>
      <c r="E16" s="455"/>
      <c r="F16" s="456"/>
      <c r="G16" s="453">
        <f>H16*C16</f>
        <v>79343.478000000003</v>
      </c>
      <c r="H16" s="454">
        <v>0.9</v>
      </c>
      <c r="I16" s="453">
        <f>J16*C16</f>
        <v>8815.9420000000009</v>
      </c>
      <c r="J16" s="454">
        <v>0.1</v>
      </c>
      <c r="K16" s="455"/>
      <c r="L16" s="456"/>
      <c r="M16" s="455"/>
      <c r="N16" s="456"/>
      <c r="O16" s="455"/>
      <c r="P16" s="456"/>
      <c r="Q16" s="455"/>
      <c r="R16" s="456"/>
      <c r="S16" s="455"/>
      <c r="T16" s="456"/>
      <c r="U16" s="455"/>
      <c r="V16" s="456"/>
      <c r="W16" s="455"/>
      <c r="X16" s="456"/>
    </row>
    <row r="17" spans="1:24" x14ac:dyDescent="0.3">
      <c r="A17" s="450" t="str">
        <f>RESUMO!A18</f>
        <v>9</v>
      </c>
      <c r="B17" s="451" t="str">
        <f>RESUMO!B18</f>
        <v>SUPER-ESTRUTURA</v>
      </c>
      <c r="C17" s="451">
        <f>RESUMO!D18</f>
        <v>135875.43</v>
      </c>
      <c r="D17" s="452">
        <f t="shared" si="0"/>
        <v>9.3720381823386906E-2</v>
      </c>
      <c r="E17" s="455"/>
      <c r="F17" s="456"/>
      <c r="G17" s="453">
        <f>H17*C17</f>
        <v>40762.628999999994</v>
      </c>
      <c r="H17" s="454">
        <v>0.3</v>
      </c>
      <c r="I17" s="453">
        <f>J17*C17</f>
        <v>81525.257999999987</v>
      </c>
      <c r="J17" s="454">
        <v>0.6</v>
      </c>
      <c r="K17" s="453">
        <f>L17*C17</f>
        <v>13587.543</v>
      </c>
      <c r="L17" s="454">
        <v>0.1</v>
      </c>
      <c r="M17" s="455"/>
      <c r="N17" s="456"/>
      <c r="O17" s="455"/>
      <c r="P17" s="456"/>
      <c r="Q17" s="455"/>
      <c r="R17" s="456"/>
      <c r="S17" s="455"/>
      <c r="T17" s="456"/>
      <c r="U17" s="455"/>
      <c r="V17" s="456"/>
      <c r="W17" s="455"/>
      <c r="X17" s="456"/>
    </row>
    <row r="18" spans="1:24" x14ac:dyDescent="0.3">
      <c r="A18" s="450" t="str">
        <f>RESUMO!A19</f>
        <v>10</v>
      </c>
      <c r="B18" s="451" t="str">
        <f>RESUMO!B19</f>
        <v>ALVENARIAS E DIVISÓRIAS</v>
      </c>
      <c r="C18" s="451">
        <f>RESUMO!D19</f>
        <v>49182.59</v>
      </c>
      <c r="D18" s="452">
        <f t="shared" si="0"/>
        <v>3.3923801483926055E-2</v>
      </c>
      <c r="E18" s="455"/>
      <c r="F18" s="456"/>
      <c r="G18" s="455"/>
      <c r="H18" s="456"/>
      <c r="I18" s="453">
        <f>J18*C18</f>
        <v>9836.518</v>
      </c>
      <c r="J18" s="454">
        <v>0.2</v>
      </c>
      <c r="K18" s="453">
        <f>L18*C18</f>
        <v>34427.812999999995</v>
      </c>
      <c r="L18" s="454">
        <v>0.7</v>
      </c>
      <c r="M18" s="453">
        <f>N18*C18</f>
        <v>4918.259</v>
      </c>
      <c r="N18" s="454">
        <v>0.1</v>
      </c>
      <c r="O18" s="455"/>
      <c r="P18" s="456"/>
      <c r="Q18" s="455"/>
      <c r="R18" s="456"/>
      <c r="S18" s="455"/>
      <c r="T18" s="456"/>
      <c r="U18" s="455"/>
      <c r="V18" s="456"/>
      <c r="W18" s="455"/>
      <c r="X18" s="456"/>
    </row>
    <row r="19" spans="1:24" x14ac:dyDescent="0.3">
      <c r="A19" s="450" t="str">
        <f>RESUMO!A20</f>
        <v>11</v>
      </c>
      <c r="B19" s="451" t="str">
        <f>RESUMO!B20</f>
        <v>ESQUADRIA E FERRAGENS</v>
      </c>
      <c r="C19" s="451">
        <f>RESUMO!D20</f>
        <v>79760.13</v>
      </c>
      <c r="D19" s="452">
        <f t="shared" si="0"/>
        <v>5.5014728107082918E-2</v>
      </c>
      <c r="E19" s="455"/>
      <c r="F19" s="456"/>
      <c r="G19" s="455"/>
      <c r="H19" s="456"/>
      <c r="I19" s="455"/>
      <c r="J19" s="456"/>
      <c r="K19" s="455"/>
      <c r="L19" s="456"/>
      <c r="M19" s="455"/>
      <c r="N19" s="456"/>
      <c r="O19" s="453">
        <f>P19*C19</f>
        <v>15952.026000000002</v>
      </c>
      <c r="P19" s="454">
        <v>0.2</v>
      </c>
      <c r="Q19" s="453">
        <f>R19*C19</f>
        <v>63808.104000000007</v>
      </c>
      <c r="R19" s="454">
        <v>0.8</v>
      </c>
      <c r="S19" s="455"/>
      <c r="T19" s="456"/>
      <c r="U19" s="455"/>
      <c r="V19" s="456"/>
      <c r="W19" s="455"/>
      <c r="X19" s="456"/>
    </row>
    <row r="20" spans="1:24" x14ac:dyDescent="0.3">
      <c r="A20" s="450" t="str">
        <f>RESUMO!A21</f>
        <v>12</v>
      </c>
      <c r="B20" s="451" t="str">
        <f>RESUMO!B21</f>
        <v>COBERTURA</v>
      </c>
      <c r="C20" s="451">
        <f>RESUMO!D21</f>
        <v>126367.57999999999</v>
      </c>
      <c r="D20" s="452">
        <f t="shared" si="0"/>
        <v>8.7162321014898653E-2</v>
      </c>
      <c r="E20" s="455"/>
      <c r="F20" s="456"/>
      <c r="G20" s="455"/>
      <c r="H20" s="456"/>
      <c r="I20" s="455"/>
      <c r="J20" s="456"/>
      <c r="K20" s="455"/>
      <c r="L20" s="456"/>
      <c r="M20" s="453">
        <f>N20*C20</f>
        <v>107412.44299999998</v>
      </c>
      <c r="N20" s="454">
        <v>0.85</v>
      </c>
      <c r="O20" s="453">
        <f>P20*C20</f>
        <v>18955.136999999999</v>
      </c>
      <c r="P20" s="454">
        <v>0.15</v>
      </c>
      <c r="Q20" s="455"/>
      <c r="R20" s="456"/>
      <c r="S20" s="455"/>
      <c r="T20" s="456"/>
      <c r="U20" s="455"/>
      <c r="V20" s="456"/>
      <c r="W20" s="455"/>
      <c r="X20" s="456"/>
    </row>
    <row r="21" spans="1:24" x14ac:dyDescent="0.3">
      <c r="A21" s="450" t="str">
        <f>RESUMO!A22</f>
        <v>13</v>
      </c>
      <c r="B21" s="451" t="str">
        <f>RESUMO!B22</f>
        <v>IMPERMEABILIZAÇÃO</v>
      </c>
      <c r="C21" s="451">
        <f>RESUMO!D22</f>
        <v>12208.04</v>
      </c>
      <c r="D21" s="452">
        <f t="shared" si="0"/>
        <v>8.4205229018607733E-3</v>
      </c>
      <c r="E21" s="455"/>
      <c r="F21" s="456"/>
      <c r="G21" s="453">
        <f>H21*C21</f>
        <v>6104.02</v>
      </c>
      <c r="H21" s="454">
        <v>0.5</v>
      </c>
      <c r="I21" s="453">
        <f>J21*C21</f>
        <v>2441.6080000000002</v>
      </c>
      <c r="J21" s="454">
        <v>0.2</v>
      </c>
      <c r="K21" s="453">
        <f>L21*C21</f>
        <v>3662.4120000000003</v>
      </c>
      <c r="L21" s="454">
        <v>0.3</v>
      </c>
      <c r="M21" s="455"/>
      <c r="N21" s="456"/>
      <c r="O21" s="455"/>
      <c r="P21" s="456"/>
      <c r="Q21" s="455"/>
      <c r="R21" s="456"/>
      <c r="S21" s="455"/>
      <c r="T21" s="456"/>
      <c r="U21" s="455"/>
      <c r="V21" s="456"/>
      <c r="W21" s="455"/>
      <c r="X21" s="456"/>
    </row>
    <row r="22" spans="1:24" x14ac:dyDescent="0.3">
      <c r="A22" s="450" t="str">
        <f>RESUMO!A23</f>
        <v>14</v>
      </c>
      <c r="B22" s="451" t="str">
        <f>RESUMO!B23</f>
        <v>REVESTIMENTO</v>
      </c>
      <c r="C22" s="451">
        <f>RESUMO!D23</f>
        <v>46042.879999999997</v>
      </c>
      <c r="D22" s="452">
        <f t="shared" si="0"/>
        <v>3.1758179487258176E-2</v>
      </c>
      <c r="E22" s="455"/>
      <c r="F22" s="456"/>
      <c r="G22" s="455"/>
      <c r="H22" s="456"/>
      <c r="I22" s="455"/>
      <c r="J22" s="456"/>
      <c r="K22" s="453">
        <f>L22*C22</f>
        <v>9208.5759999999991</v>
      </c>
      <c r="L22" s="454">
        <v>0.2</v>
      </c>
      <c r="M22" s="453">
        <f>N22*C22</f>
        <v>32230.015999999996</v>
      </c>
      <c r="N22" s="454">
        <v>0.7</v>
      </c>
      <c r="O22" s="453">
        <f>P22*C22</f>
        <v>4604.2879999999996</v>
      </c>
      <c r="P22" s="454">
        <v>0.1</v>
      </c>
      <c r="Q22" s="455"/>
      <c r="R22" s="456"/>
      <c r="S22" s="455"/>
      <c r="T22" s="456"/>
      <c r="U22" s="455"/>
      <c r="V22" s="456"/>
      <c r="W22" s="455"/>
      <c r="X22" s="456"/>
    </row>
    <row r="23" spans="1:24" x14ac:dyDescent="0.3">
      <c r="A23" s="450" t="str">
        <f>RESUMO!A24</f>
        <v>15</v>
      </c>
      <c r="B23" s="451" t="str">
        <f>RESUMO!B24</f>
        <v>FORRO</v>
      </c>
      <c r="C23" s="451">
        <f>RESUMO!D24</f>
        <v>29930.47</v>
      </c>
      <c r="D23" s="452">
        <f t="shared" si="0"/>
        <v>2.0644608643030072E-2</v>
      </c>
      <c r="E23" s="455"/>
      <c r="F23" s="456"/>
      <c r="G23" s="455"/>
      <c r="H23" s="456"/>
      <c r="I23" s="455"/>
      <c r="J23" s="456"/>
      <c r="K23" s="455"/>
      <c r="L23" s="456"/>
      <c r="M23" s="455"/>
      <c r="N23" s="456"/>
      <c r="O23" s="455"/>
      <c r="P23" s="456"/>
      <c r="Q23" s="453">
        <f>R23*C23</f>
        <v>4489.5704999999998</v>
      </c>
      <c r="R23" s="454">
        <v>0.15</v>
      </c>
      <c r="S23" s="453">
        <f>T23*C23</f>
        <v>25440.8995</v>
      </c>
      <c r="T23" s="454">
        <v>0.85</v>
      </c>
      <c r="U23" s="455"/>
      <c r="V23" s="456"/>
      <c r="W23" s="455"/>
      <c r="X23" s="456"/>
    </row>
    <row r="24" spans="1:24" x14ac:dyDescent="0.3">
      <c r="A24" s="450" t="str">
        <f>RESUMO!A25</f>
        <v>16</v>
      </c>
      <c r="B24" s="451" t="str">
        <f>RESUMO!B25</f>
        <v>PINTURA</v>
      </c>
      <c r="C24" s="451">
        <f>RESUMO!D25</f>
        <v>19180.95</v>
      </c>
      <c r="D24" s="452">
        <f t="shared" si="0"/>
        <v>1.3230103174174265E-2</v>
      </c>
      <c r="E24" s="455"/>
      <c r="F24" s="456"/>
      <c r="G24" s="455"/>
      <c r="H24" s="456"/>
      <c r="I24" s="455"/>
      <c r="J24" s="456"/>
      <c r="K24" s="455"/>
      <c r="L24" s="456"/>
      <c r="M24" s="455"/>
      <c r="N24" s="456"/>
      <c r="O24" s="455"/>
      <c r="P24" s="456"/>
      <c r="Q24" s="455"/>
      <c r="R24" s="456"/>
      <c r="S24" s="453">
        <f>T24*C24</f>
        <v>4795.2375000000002</v>
      </c>
      <c r="T24" s="454">
        <v>0.25</v>
      </c>
      <c r="U24" s="453">
        <f>V24*C24</f>
        <v>13426.664999999999</v>
      </c>
      <c r="V24" s="454">
        <v>0.7</v>
      </c>
      <c r="W24" s="453">
        <f>X24*C24</f>
        <v>959.04750000000013</v>
      </c>
      <c r="X24" s="454">
        <v>0.05</v>
      </c>
    </row>
    <row r="25" spans="1:24" x14ac:dyDescent="0.3">
      <c r="A25" s="450" t="str">
        <f>RESUMO!A26</f>
        <v>17</v>
      </c>
      <c r="B25" s="451" t="str">
        <f>RESUMO!B26</f>
        <v>PAVIMENTAÇÕES</v>
      </c>
      <c r="C25" s="451">
        <f>RESUMO!D26</f>
        <v>91713.079999999987</v>
      </c>
      <c r="D25" s="452">
        <f t="shared" si="0"/>
        <v>6.325930211075563E-2</v>
      </c>
      <c r="E25" s="455"/>
      <c r="F25" s="456"/>
      <c r="G25" s="455"/>
      <c r="H25" s="456"/>
      <c r="I25" s="455"/>
      <c r="J25" s="456"/>
      <c r="K25" s="455"/>
      <c r="L25" s="456"/>
      <c r="M25" s="455"/>
      <c r="N25" s="456"/>
      <c r="O25" s="453">
        <f>P25*C25</f>
        <v>18342.615999999998</v>
      </c>
      <c r="P25" s="454">
        <v>0.2</v>
      </c>
      <c r="Q25" s="453">
        <f>R25*C25</f>
        <v>36685.231999999996</v>
      </c>
      <c r="R25" s="454">
        <v>0.4</v>
      </c>
      <c r="S25" s="453">
        <f>T25*C25</f>
        <v>36685.231999999996</v>
      </c>
      <c r="T25" s="454">
        <v>0.4</v>
      </c>
      <c r="U25" s="455"/>
      <c r="V25" s="456"/>
      <c r="W25" s="455"/>
      <c r="X25" s="456"/>
    </row>
    <row r="26" spans="1:24" x14ac:dyDescent="0.3">
      <c r="A26" s="450" t="str">
        <f>RESUMO!A27</f>
        <v>18</v>
      </c>
      <c r="B26" s="451" t="str">
        <f>RESUMO!B27</f>
        <v>LOUÇAS E METAIS</v>
      </c>
      <c r="C26" s="451">
        <f>RESUMO!D27</f>
        <v>10163.68</v>
      </c>
      <c r="D26" s="452">
        <f t="shared" si="0"/>
        <v>7.0104210182129409E-3</v>
      </c>
      <c r="E26" s="455"/>
      <c r="F26" s="456"/>
      <c r="G26" s="455"/>
      <c r="H26" s="456"/>
      <c r="I26" s="455"/>
      <c r="J26" s="456"/>
      <c r="K26" s="455"/>
      <c r="L26" s="456"/>
      <c r="M26" s="455"/>
      <c r="N26" s="456"/>
      <c r="O26" s="455"/>
      <c r="P26" s="456"/>
      <c r="Q26" s="455"/>
      <c r="R26" s="456"/>
      <c r="S26" s="455"/>
      <c r="T26" s="456"/>
      <c r="U26" s="453">
        <f>V26*C26</f>
        <v>4065.4720000000002</v>
      </c>
      <c r="V26" s="454">
        <v>0.4</v>
      </c>
      <c r="W26" s="453">
        <f>X26*C26</f>
        <v>6098.2079999999996</v>
      </c>
      <c r="X26" s="454">
        <v>0.6</v>
      </c>
    </row>
    <row r="27" spans="1:24" x14ac:dyDescent="0.3">
      <c r="A27" s="450" t="str">
        <f>RESUMO!A28</f>
        <v>19</v>
      </c>
      <c r="B27" s="451" t="str">
        <f>RESUMO!B28</f>
        <v>INSTALAÇÕES HIDROSSANITÁRIAS</v>
      </c>
      <c r="C27" s="451">
        <f>RESUMO!D28</f>
        <v>11303.559999999998</v>
      </c>
      <c r="D27" s="452">
        <f t="shared" si="0"/>
        <v>7.7966557983556199E-3</v>
      </c>
      <c r="E27" s="455"/>
      <c r="F27" s="456"/>
      <c r="G27" s="453">
        <f>H27*C27</f>
        <v>565.17799999999988</v>
      </c>
      <c r="H27" s="454">
        <v>0.05</v>
      </c>
      <c r="I27" s="453">
        <f>J27*C27</f>
        <v>1695.5339999999997</v>
      </c>
      <c r="J27" s="454">
        <v>0.15</v>
      </c>
      <c r="K27" s="453">
        <f>L27*C27</f>
        <v>3956.2459999999987</v>
      </c>
      <c r="L27" s="454">
        <v>0.35</v>
      </c>
      <c r="M27" s="453">
        <f>N27*C27</f>
        <v>5086.601999999999</v>
      </c>
      <c r="N27" s="454">
        <v>0.45</v>
      </c>
      <c r="O27" s="455"/>
      <c r="P27" s="456"/>
      <c r="Q27" s="455"/>
      <c r="R27" s="456"/>
      <c r="S27" s="455"/>
      <c r="T27" s="456"/>
      <c r="U27" s="455"/>
      <c r="V27" s="456"/>
      <c r="W27" s="455"/>
      <c r="X27" s="456"/>
    </row>
    <row r="28" spans="1:24" x14ac:dyDescent="0.3">
      <c r="A28" s="450">
        <f>RESUMO!A29</f>
        <v>20</v>
      </c>
      <c r="B28" s="451" t="str">
        <f>RESUMO!B29</f>
        <v>INSTALAÇÕES ELÉTRICAS</v>
      </c>
      <c r="C28" s="451">
        <f>RESUMO!D29</f>
        <v>43499.67</v>
      </c>
      <c r="D28" s="452">
        <f t="shared" si="0"/>
        <v>3.0003994700081749E-2</v>
      </c>
      <c r="E28" s="455"/>
      <c r="F28" s="456"/>
      <c r="G28" s="455"/>
      <c r="H28" s="456"/>
      <c r="I28" s="455"/>
      <c r="J28" s="456"/>
      <c r="K28" s="455"/>
      <c r="L28" s="456"/>
      <c r="M28" s="455"/>
      <c r="N28" s="456"/>
      <c r="O28" s="453">
        <f>P28*C28</f>
        <v>2174.9834999999998</v>
      </c>
      <c r="P28" s="454">
        <v>0.05</v>
      </c>
      <c r="Q28" s="453">
        <f>R28*C28</f>
        <v>4349.9669999999996</v>
      </c>
      <c r="R28" s="454">
        <v>0.1</v>
      </c>
      <c r="S28" s="453">
        <f>T28*C28</f>
        <v>6524.9504999999999</v>
      </c>
      <c r="T28" s="454">
        <v>0.15</v>
      </c>
      <c r="U28" s="453">
        <f>V28*C28</f>
        <v>8699.9339999999993</v>
      </c>
      <c r="V28" s="454">
        <v>0.2</v>
      </c>
      <c r="W28" s="453">
        <f t="shared" ref="W28:W33" si="1">X28*C28</f>
        <v>21749.834999999999</v>
      </c>
      <c r="X28" s="454">
        <v>0.5</v>
      </c>
    </row>
    <row r="29" spans="1:24" x14ac:dyDescent="0.3">
      <c r="A29" s="450">
        <f>RESUMO!A30</f>
        <v>21</v>
      </c>
      <c r="B29" s="451" t="str">
        <f>RESUMO!B30</f>
        <v>LÓGICA</v>
      </c>
      <c r="C29" s="451">
        <f>RESUMO!D30</f>
        <v>148988.12999999998</v>
      </c>
      <c r="D29" s="452">
        <f t="shared" si="0"/>
        <v>0.10276489598415552</v>
      </c>
      <c r="E29" s="455"/>
      <c r="F29" s="456"/>
      <c r="G29" s="455"/>
      <c r="H29" s="456"/>
      <c r="I29" s="455"/>
      <c r="J29" s="456"/>
      <c r="K29" s="455"/>
      <c r="L29" s="456"/>
      <c r="M29" s="455"/>
      <c r="N29" s="456"/>
      <c r="O29" s="455"/>
      <c r="P29" s="456"/>
      <c r="Q29" s="455"/>
      <c r="R29" s="456"/>
      <c r="S29" s="453">
        <f>T29*C29</f>
        <v>52145.845499999989</v>
      </c>
      <c r="T29" s="454">
        <v>0.35</v>
      </c>
      <c r="U29" s="453">
        <f>V29*C29</f>
        <v>52145.845499999989</v>
      </c>
      <c r="V29" s="454">
        <v>0.35</v>
      </c>
      <c r="W29" s="453">
        <f t="shared" si="1"/>
        <v>44696.438999999991</v>
      </c>
      <c r="X29" s="454">
        <v>0.3</v>
      </c>
    </row>
    <row r="30" spans="1:24" x14ac:dyDescent="0.3">
      <c r="A30" s="450">
        <f>RESUMO!A31</f>
        <v>22</v>
      </c>
      <c r="B30" s="451" t="str">
        <f>RESUMO!B31</f>
        <v>PREVENÇÃO E COMBATE A INCÊNDIO</v>
      </c>
      <c r="C30" s="451">
        <f>RESUMO!D31</f>
        <v>10072.869999999999</v>
      </c>
      <c r="D30" s="452">
        <f t="shared" si="0"/>
        <v>6.9477846175525571E-3</v>
      </c>
      <c r="E30" s="455"/>
      <c r="F30" s="456"/>
      <c r="G30" s="455"/>
      <c r="H30" s="456"/>
      <c r="I30" s="455"/>
      <c r="J30" s="456"/>
      <c r="K30" s="455"/>
      <c r="L30" s="456"/>
      <c r="M30" s="455"/>
      <c r="N30" s="456"/>
      <c r="O30" s="455"/>
      <c r="P30" s="456"/>
      <c r="Q30" s="455"/>
      <c r="R30" s="456"/>
      <c r="S30" s="453">
        <f>T30*C30</f>
        <v>3525.5044999999996</v>
      </c>
      <c r="T30" s="454">
        <v>0.35</v>
      </c>
      <c r="U30" s="453">
        <f>V30*C30</f>
        <v>3525.5044999999996</v>
      </c>
      <c r="V30" s="454">
        <v>0.35</v>
      </c>
      <c r="W30" s="453">
        <f t="shared" si="1"/>
        <v>3021.8609999999994</v>
      </c>
      <c r="X30" s="454">
        <v>0.3</v>
      </c>
    </row>
    <row r="31" spans="1:24" x14ac:dyDescent="0.3">
      <c r="A31" s="450">
        <f>RESUMO!A32</f>
        <v>23</v>
      </c>
      <c r="B31" s="451" t="str">
        <f>RESUMO!B32</f>
        <v>ACESSIBILIDADE</v>
      </c>
      <c r="C31" s="451">
        <f>RESUMO!D32</f>
        <v>19614.849999999999</v>
      </c>
      <c r="D31" s="452">
        <f t="shared" si="0"/>
        <v>1.3529386669896542E-2</v>
      </c>
      <c r="E31" s="455"/>
      <c r="F31" s="456"/>
      <c r="G31" s="455"/>
      <c r="H31" s="456"/>
      <c r="I31" s="455"/>
      <c r="J31" s="456"/>
      <c r="K31" s="455"/>
      <c r="L31" s="456"/>
      <c r="M31" s="455"/>
      <c r="N31" s="456"/>
      <c r="O31" s="455"/>
      <c r="P31" s="456"/>
      <c r="Q31" s="455"/>
      <c r="R31" s="456"/>
      <c r="S31" s="455"/>
      <c r="T31" s="456"/>
      <c r="U31" s="455"/>
      <c r="V31" s="456"/>
      <c r="W31" s="453">
        <f t="shared" si="1"/>
        <v>19614.849999999999</v>
      </c>
      <c r="X31" s="454">
        <v>1</v>
      </c>
    </row>
    <row r="32" spans="1:24" x14ac:dyDescent="0.3">
      <c r="A32" s="450">
        <f>RESUMO!A33</f>
        <v>24</v>
      </c>
      <c r="B32" s="451" t="str">
        <f>RESUMO!B33</f>
        <v>SERVIÇOS COMPLEMENTARES</v>
      </c>
      <c r="C32" s="451">
        <f>RESUMO!D33</f>
        <v>9575.07</v>
      </c>
      <c r="D32" s="452">
        <f t="shared" si="0"/>
        <v>6.6044259538730237E-3</v>
      </c>
      <c r="E32" s="455"/>
      <c r="F32" s="456"/>
      <c r="G32" s="455"/>
      <c r="H32" s="456"/>
      <c r="I32" s="455"/>
      <c r="J32" s="456"/>
      <c r="K32" s="455"/>
      <c r="L32" s="456"/>
      <c r="M32" s="455"/>
      <c r="N32" s="456"/>
      <c r="O32" s="455"/>
      <c r="P32" s="456"/>
      <c r="Q32" s="455"/>
      <c r="R32" s="456"/>
      <c r="S32" s="455"/>
      <c r="T32" s="456"/>
      <c r="U32" s="455"/>
      <c r="V32" s="456"/>
      <c r="W32" s="453">
        <f t="shared" si="1"/>
        <v>9575.07</v>
      </c>
      <c r="X32" s="454">
        <v>1</v>
      </c>
    </row>
    <row r="33" spans="1:24" x14ac:dyDescent="0.3">
      <c r="A33" s="450">
        <f>RESUMO!A34</f>
        <v>25</v>
      </c>
      <c r="B33" s="451" t="str">
        <f>RESUMO!B34</f>
        <v>LIMPEZA FINAL DE OBRA</v>
      </c>
      <c r="C33" s="451">
        <f>RESUMO!D34</f>
        <v>2214.7799999999997</v>
      </c>
      <c r="D33" s="452">
        <f t="shared" si="0"/>
        <v>1.527649459911927E-3</v>
      </c>
      <c r="E33" s="455"/>
      <c r="F33" s="456"/>
      <c r="G33" s="455"/>
      <c r="H33" s="456"/>
      <c r="I33" s="455"/>
      <c r="J33" s="456"/>
      <c r="K33" s="455"/>
      <c r="L33" s="456"/>
      <c r="M33" s="455"/>
      <c r="N33" s="456"/>
      <c r="O33" s="455"/>
      <c r="P33" s="456"/>
      <c r="Q33" s="455"/>
      <c r="R33" s="456"/>
      <c r="S33" s="455"/>
      <c r="T33" s="456"/>
      <c r="U33" s="455"/>
      <c r="V33" s="456"/>
      <c r="W33" s="453">
        <f t="shared" si="1"/>
        <v>2214.7799999999997</v>
      </c>
      <c r="X33" s="454">
        <v>1</v>
      </c>
    </row>
    <row r="34" spans="1:24" x14ac:dyDescent="0.3">
      <c r="A34" s="642" t="str">
        <f>RESUMO!A35</f>
        <v>PLANILHA REFORMA</v>
      </c>
      <c r="B34" s="642"/>
      <c r="C34" s="642"/>
      <c r="D34" s="642"/>
      <c r="E34" s="455"/>
      <c r="F34" s="456"/>
      <c r="G34" s="455"/>
      <c r="H34" s="456"/>
      <c r="I34" s="455"/>
      <c r="J34" s="456"/>
      <c r="K34" s="455"/>
      <c r="L34" s="456"/>
      <c r="M34" s="455"/>
      <c r="N34" s="456"/>
      <c r="O34" s="455"/>
      <c r="P34" s="456"/>
      <c r="Q34" s="455"/>
      <c r="R34" s="456"/>
      <c r="S34" s="455"/>
      <c r="T34" s="456"/>
      <c r="U34" s="455"/>
      <c r="V34" s="456"/>
      <c r="W34" s="455"/>
      <c r="X34" s="456"/>
    </row>
    <row r="35" spans="1:24" x14ac:dyDescent="0.3">
      <c r="A35" s="450">
        <f>RESUMO!A36</f>
        <v>26</v>
      </c>
      <c r="B35" s="451" t="str">
        <f>RESUMO!B36</f>
        <v>SERVIÇOS PRELIMINARES</v>
      </c>
      <c r="C35" s="451">
        <f>RESUMO!D36</f>
        <v>778.09</v>
      </c>
      <c r="D35" s="452">
        <f t="shared" si="0"/>
        <v>5.3668931824509501E-4</v>
      </c>
      <c r="E35" s="453">
        <f>TRUNC($F$35*C35,2)</f>
        <v>778.09</v>
      </c>
      <c r="F35" s="454">
        <v>1</v>
      </c>
      <c r="G35" s="455"/>
      <c r="H35" s="456"/>
      <c r="I35" s="455"/>
      <c r="J35" s="456"/>
      <c r="K35" s="455"/>
      <c r="L35" s="456"/>
      <c r="M35" s="455"/>
      <c r="N35" s="456"/>
      <c r="O35" s="455"/>
      <c r="P35" s="456"/>
      <c r="Q35" s="455"/>
      <c r="R35" s="456"/>
      <c r="S35" s="455"/>
      <c r="T35" s="456"/>
      <c r="U35" s="455"/>
      <c r="V35" s="456"/>
      <c r="W35" s="455"/>
      <c r="X35" s="456"/>
    </row>
    <row r="36" spans="1:24" x14ac:dyDescent="0.3">
      <c r="A36" s="450">
        <f>RESUMO!A37</f>
        <v>27</v>
      </c>
      <c r="B36" s="451" t="str">
        <f>RESUMO!B37</f>
        <v>MÁQUINAS E FERRAMENTAS</v>
      </c>
      <c r="C36" s="451">
        <f>RESUMO!D37</f>
        <v>2581</v>
      </c>
      <c r="D36" s="452">
        <f t="shared" si="0"/>
        <v>1.7802505242203216E-3</v>
      </c>
      <c r="E36" s="455"/>
      <c r="F36" s="456"/>
      <c r="G36" s="455"/>
      <c r="H36" s="456"/>
      <c r="I36" s="453">
        <f>J36*C36</f>
        <v>645.25</v>
      </c>
      <c r="J36" s="454">
        <v>0.25</v>
      </c>
      <c r="K36" s="453">
        <f>L36*C36</f>
        <v>645.25</v>
      </c>
      <c r="L36" s="454">
        <v>0.25</v>
      </c>
      <c r="M36" s="453">
        <f>N36*C36</f>
        <v>645.25</v>
      </c>
      <c r="N36" s="454">
        <v>0.25</v>
      </c>
      <c r="O36" s="453">
        <f>P36*C36</f>
        <v>645.25</v>
      </c>
      <c r="P36" s="454">
        <v>0.25</v>
      </c>
      <c r="Q36" s="455"/>
      <c r="R36" s="456"/>
      <c r="S36" s="455"/>
      <c r="T36" s="456"/>
      <c r="U36" s="455"/>
      <c r="V36" s="456"/>
      <c r="W36" s="455"/>
      <c r="X36" s="456"/>
    </row>
    <row r="37" spans="1:24" x14ac:dyDescent="0.3">
      <c r="A37" s="450">
        <f>RESUMO!A38</f>
        <v>28</v>
      </c>
      <c r="B37" s="451" t="str">
        <f>RESUMO!B38</f>
        <v>LIMPEZA DA OBRA</v>
      </c>
      <c r="C37" s="451">
        <f>RESUMO!D38</f>
        <v>645.46</v>
      </c>
      <c r="D37" s="452">
        <f t="shared" si="0"/>
        <v>4.4520747902489303E-4</v>
      </c>
      <c r="E37" s="453">
        <f>F37*C37</f>
        <v>193.63800000000001</v>
      </c>
      <c r="F37" s="454">
        <v>0.3</v>
      </c>
      <c r="G37" s="453">
        <f>H37*C37</f>
        <v>451.822</v>
      </c>
      <c r="H37" s="454">
        <v>0.7</v>
      </c>
      <c r="I37" s="455"/>
      <c r="J37" s="456"/>
      <c r="K37" s="455"/>
      <c r="L37" s="456"/>
      <c r="M37" s="455"/>
      <c r="N37" s="456"/>
      <c r="O37" s="455"/>
      <c r="P37" s="456"/>
      <c r="Q37" s="455"/>
      <c r="R37" s="456"/>
      <c r="S37" s="455"/>
      <c r="T37" s="456"/>
      <c r="U37" s="455"/>
      <c r="V37" s="456"/>
      <c r="W37" s="455"/>
      <c r="X37" s="456"/>
    </row>
    <row r="38" spans="1:24" x14ac:dyDescent="0.3">
      <c r="A38" s="450">
        <f>RESUMO!A39</f>
        <v>29</v>
      </c>
      <c r="B38" s="451" t="str">
        <f>RESUMO!B39</f>
        <v>ALVENARIAS E DIVISÓRIAS</v>
      </c>
      <c r="C38" s="451">
        <f>RESUMO!D39</f>
        <v>6354.0699999999988</v>
      </c>
      <c r="D38" s="452">
        <f t="shared" si="0"/>
        <v>4.3827339978429357E-3</v>
      </c>
      <c r="E38" s="455"/>
      <c r="F38" s="456"/>
      <c r="G38" s="455"/>
      <c r="H38" s="456"/>
      <c r="I38" s="453">
        <f>J38*C38</f>
        <v>1270.8139999999999</v>
      </c>
      <c r="J38" s="454">
        <v>0.2</v>
      </c>
      <c r="K38" s="453">
        <f>L38*C38</f>
        <v>4447.8489999999993</v>
      </c>
      <c r="L38" s="454">
        <v>0.7</v>
      </c>
      <c r="M38" s="453">
        <f>N38*C38</f>
        <v>635.40699999999993</v>
      </c>
      <c r="N38" s="454">
        <v>0.1</v>
      </c>
      <c r="O38" s="455"/>
      <c r="P38" s="456"/>
      <c r="Q38" s="455"/>
      <c r="R38" s="456"/>
      <c r="S38" s="455"/>
      <c r="T38" s="456"/>
      <c r="U38" s="455"/>
      <c r="V38" s="456"/>
      <c r="W38" s="455"/>
      <c r="X38" s="456"/>
    </row>
    <row r="39" spans="1:24" x14ac:dyDescent="0.3">
      <c r="A39" s="450">
        <f>RESUMO!A40</f>
        <v>30</v>
      </c>
      <c r="B39" s="451" t="str">
        <f>RESUMO!B40</f>
        <v>ESQUADRIA E FERRAGENS</v>
      </c>
      <c r="C39" s="451">
        <f>RESUMO!D40</f>
        <v>65311.68</v>
      </c>
      <c r="D39" s="452">
        <f t="shared" si="0"/>
        <v>4.5048877395470706E-2</v>
      </c>
      <c r="E39" s="455"/>
      <c r="F39" s="456"/>
      <c r="G39" s="455"/>
      <c r="H39" s="456"/>
      <c r="I39" s="455"/>
      <c r="J39" s="456"/>
      <c r="K39" s="455"/>
      <c r="L39" s="456"/>
      <c r="M39" s="455"/>
      <c r="N39" s="456"/>
      <c r="O39" s="453">
        <f>P39*C39</f>
        <v>13062.336000000001</v>
      </c>
      <c r="P39" s="454">
        <v>0.2</v>
      </c>
      <c r="Q39" s="453">
        <f>R39*C39</f>
        <v>45718.175999999999</v>
      </c>
      <c r="R39" s="454">
        <v>0.7</v>
      </c>
      <c r="S39" s="453">
        <f>T39*C39</f>
        <v>6531.1680000000006</v>
      </c>
      <c r="T39" s="454">
        <v>0.1</v>
      </c>
      <c r="U39" s="455"/>
      <c r="V39" s="456"/>
      <c r="W39" s="455"/>
      <c r="X39" s="456"/>
    </row>
    <row r="40" spans="1:24" x14ac:dyDescent="0.3">
      <c r="A40" s="450">
        <f>RESUMO!A41</f>
        <v>31</v>
      </c>
      <c r="B40" s="451" t="str">
        <f>RESUMO!B41</f>
        <v>COBERTURA</v>
      </c>
      <c r="C40" s="451">
        <f>RESUMO!D41</f>
        <v>10392.000000000002</v>
      </c>
      <c r="D40" s="452">
        <f t="shared" si="0"/>
        <v>7.1679052490110752E-3</v>
      </c>
      <c r="E40" s="455"/>
      <c r="F40" s="456"/>
      <c r="G40" s="455"/>
      <c r="H40" s="456"/>
      <c r="I40" s="453">
        <f>J40*C40</f>
        <v>10392.000000000002</v>
      </c>
      <c r="J40" s="454">
        <v>1</v>
      </c>
      <c r="K40" s="455"/>
      <c r="L40" s="456"/>
      <c r="M40" s="455"/>
      <c r="N40" s="456"/>
      <c r="O40" s="455"/>
      <c r="P40" s="456"/>
      <c r="Q40" s="455"/>
      <c r="R40" s="456"/>
      <c r="S40" s="455"/>
      <c r="T40" s="456"/>
      <c r="U40" s="455"/>
      <c r="V40" s="456"/>
      <c r="W40" s="455"/>
      <c r="X40" s="456"/>
    </row>
    <row r="41" spans="1:24" x14ac:dyDescent="0.3">
      <c r="A41" s="450">
        <f>RESUMO!A42</f>
        <v>32</v>
      </c>
      <c r="B41" s="451" t="str">
        <f>RESUMO!B42</f>
        <v>IMPERMEABILIZAÇÃO</v>
      </c>
      <c r="C41" s="451">
        <f>RESUMO!D42</f>
        <v>2191.7800000000002</v>
      </c>
      <c r="D41" s="452">
        <f t="shared" si="0"/>
        <v>1.5117851584562638E-3</v>
      </c>
      <c r="E41" s="455"/>
      <c r="F41" s="456"/>
      <c r="G41" s="455"/>
      <c r="H41" s="456"/>
      <c r="I41" s="455"/>
      <c r="J41" s="456"/>
      <c r="K41" s="453">
        <f>L41*C41</f>
        <v>2191.7800000000002</v>
      </c>
      <c r="L41" s="454">
        <v>1</v>
      </c>
      <c r="M41" s="455"/>
      <c r="N41" s="456"/>
      <c r="O41" s="455"/>
      <c r="P41" s="456"/>
      <c r="Q41" s="455"/>
      <c r="R41" s="456"/>
      <c r="S41" s="455"/>
      <c r="T41" s="456"/>
      <c r="U41" s="455"/>
      <c r="V41" s="456"/>
      <c r="W41" s="455"/>
      <c r="X41" s="456"/>
    </row>
    <row r="42" spans="1:24" x14ac:dyDescent="0.3">
      <c r="A42" s="450">
        <f>RESUMO!A43</f>
        <v>33</v>
      </c>
      <c r="B42" s="451" t="str">
        <f>RESUMO!B43</f>
        <v>REVESTIMENTO</v>
      </c>
      <c r="C42" s="451">
        <f>RESUMO!D43</f>
        <v>36842.299999999996</v>
      </c>
      <c r="D42" s="452">
        <f t="shared" si="0"/>
        <v>2.5412058848695216E-2</v>
      </c>
      <c r="E42" s="455"/>
      <c r="F42" s="456"/>
      <c r="G42" s="455"/>
      <c r="H42" s="456"/>
      <c r="I42" s="455"/>
      <c r="J42" s="456"/>
      <c r="K42" s="453">
        <f>L42*C42</f>
        <v>7368.4599999999991</v>
      </c>
      <c r="L42" s="454">
        <v>0.2</v>
      </c>
      <c r="M42" s="453">
        <f>N42*C42</f>
        <v>25789.609999999997</v>
      </c>
      <c r="N42" s="454">
        <v>0.7</v>
      </c>
      <c r="O42" s="453">
        <f>P42*C42</f>
        <v>3684.2299999999996</v>
      </c>
      <c r="P42" s="454">
        <v>0.1</v>
      </c>
      <c r="Q42" s="455"/>
      <c r="R42" s="456"/>
      <c r="S42" s="455"/>
      <c r="T42" s="456"/>
      <c r="U42" s="455"/>
      <c r="V42" s="456"/>
      <c r="W42" s="455"/>
      <c r="X42" s="456"/>
    </row>
    <row r="43" spans="1:24" x14ac:dyDescent="0.3">
      <c r="A43" s="450">
        <f>RESUMO!A44</f>
        <v>34</v>
      </c>
      <c r="B43" s="451" t="str">
        <f>RESUMO!B44</f>
        <v>FORRO</v>
      </c>
      <c r="C43" s="451">
        <f>RESUMO!D44</f>
        <v>3437.69</v>
      </c>
      <c r="D43" s="452">
        <f t="shared" si="0"/>
        <v>2.3711543683095537E-3</v>
      </c>
      <c r="E43" s="455"/>
      <c r="F43" s="456"/>
      <c r="G43" s="455"/>
      <c r="H43" s="456"/>
      <c r="I43" s="455"/>
      <c r="J43" s="456"/>
      <c r="K43" s="455"/>
      <c r="L43" s="456"/>
      <c r="M43" s="455"/>
      <c r="N43" s="456"/>
      <c r="O43" s="455"/>
      <c r="P43" s="456"/>
      <c r="Q43" s="455"/>
      <c r="R43" s="456"/>
      <c r="S43" s="453">
        <f>T43*C43</f>
        <v>3437.69</v>
      </c>
      <c r="T43" s="454">
        <v>1</v>
      </c>
      <c r="U43" s="455"/>
      <c r="V43" s="456"/>
      <c r="W43" s="455"/>
      <c r="X43" s="456"/>
    </row>
    <row r="44" spans="1:24" x14ac:dyDescent="0.3">
      <c r="A44" s="450">
        <f>RESUMO!A45</f>
        <v>35</v>
      </c>
      <c r="B44" s="451" t="str">
        <f>RESUMO!B45</f>
        <v>PINTURA</v>
      </c>
      <c r="C44" s="451">
        <f>RESUMO!D45</f>
        <v>35763.560000000005</v>
      </c>
      <c r="D44" s="452">
        <f t="shared" si="0"/>
        <v>2.4667995520335117E-2</v>
      </c>
      <c r="E44" s="455"/>
      <c r="F44" s="456"/>
      <c r="G44" s="455"/>
      <c r="H44" s="456"/>
      <c r="I44" s="455"/>
      <c r="J44" s="456"/>
      <c r="K44" s="455"/>
      <c r="L44" s="456"/>
      <c r="M44" s="455"/>
      <c r="N44" s="456"/>
      <c r="O44" s="455"/>
      <c r="P44" s="456"/>
      <c r="Q44" s="455"/>
      <c r="R44" s="456"/>
      <c r="S44" s="453">
        <f>T44*C44</f>
        <v>8940.8900000000012</v>
      </c>
      <c r="T44" s="454">
        <v>0.25</v>
      </c>
      <c r="U44" s="453">
        <f>V44*C44</f>
        <v>25034.492000000002</v>
      </c>
      <c r="V44" s="454">
        <v>0.7</v>
      </c>
      <c r="W44" s="453">
        <f>X44*C44</f>
        <v>1788.1780000000003</v>
      </c>
      <c r="X44" s="454">
        <v>0.05</v>
      </c>
    </row>
    <row r="45" spans="1:24" x14ac:dyDescent="0.3">
      <c r="A45" s="450">
        <f>RESUMO!A46</f>
        <v>36</v>
      </c>
      <c r="B45" s="451" t="str">
        <f>RESUMO!B46</f>
        <v>PAVIMENTAÇÕES</v>
      </c>
      <c r="C45" s="451">
        <f>RESUMO!D46</f>
        <v>24419.010000000002</v>
      </c>
      <c r="D45" s="452">
        <f t="shared" si="0"/>
        <v>1.6843066777776552E-2</v>
      </c>
      <c r="E45" s="455"/>
      <c r="F45" s="456"/>
      <c r="G45" s="455"/>
      <c r="H45" s="456"/>
      <c r="I45" s="455"/>
      <c r="J45" s="456"/>
      <c r="K45" s="455"/>
      <c r="L45" s="456"/>
      <c r="M45" s="455"/>
      <c r="N45" s="456"/>
      <c r="O45" s="453">
        <f>P45*C45</f>
        <v>4883.8020000000006</v>
      </c>
      <c r="P45" s="454">
        <v>0.2</v>
      </c>
      <c r="Q45" s="453">
        <f>R45*C45</f>
        <v>9767.6040000000012</v>
      </c>
      <c r="R45" s="454">
        <v>0.4</v>
      </c>
      <c r="S45" s="453">
        <f>T45*C45</f>
        <v>9767.6040000000012</v>
      </c>
      <c r="T45" s="454">
        <v>0.4</v>
      </c>
      <c r="U45" s="455"/>
      <c r="V45" s="456"/>
      <c r="W45" s="455"/>
      <c r="X45" s="456"/>
    </row>
    <row r="46" spans="1:24" x14ac:dyDescent="0.3">
      <c r="A46" s="450">
        <f>RESUMO!A47</f>
        <v>37</v>
      </c>
      <c r="B46" s="451" t="str">
        <f>RESUMO!B47</f>
        <v>LOUÇAS E METAIS</v>
      </c>
      <c r="C46" s="451">
        <f>RESUMO!D47</f>
        <v>8062.53</v>
      </c>
      <c r="D46" s="452">
        <f t="shared" si="0"/>
        <v>5.5611481050143628E-3</v>
      </c>
      <c r="E46" s="455"/>
      <c r="F46" s="456"/>
      <c r="G46" s="455"/>
      <c r="H46" s="456"/>
      <c r="I46" s="455"/>
      <c r="J46" s="456"/>
      <c r="K46" s="455"/>
      <c r="L46" s="456"/>
      <c r="M46" s="455"/>
      <c r="N46" s="456"/>
      <c r="O46" s="455"/>
      <c r="P46" s="456"/>
      <c r="Q46" s="455"/>
      <c r="R46" s="456"/>
      <c r="S46" s="455"/>
      <c r="T46" s="456"/>
      <c r="U46" s="453">
        <f>V46*C46</f>
        <v>3225.0120000000002</v>
      </c>
      <c r="V46" s="454">
        <v>0.4</v>
      </c>
      <c r="W46" s="453">
        <f>X46*C46</f>
        <v>4837.518</v>
      </c>
      <c r="X46" s="454">
        <v>0.6</v>
      </c>
    </row>
    <row r="47" spans="1:24" x14ac:dyDescent="0.3">
      <c r="A47" s="450">
        <f>RESUMO!A48</f>
        <v>38</v>
      </c>
      <c r="B47" s="451" t="str">
        <f>RESUMO!B48</f>
        <v>INSTALAÇÕES HIDROSSANITÁRIAS</v>
      </c>
      <c r="C47" s="451">
        <f>RESUMO!D48</f>
        <v>8136.9599999999991</v>
      </c>
      <c r="D47" s="452">
        <f t="shared" si="0"/>
        <v>5.6124863640293638E-3</v>
      </c>
      <c r="E47" s="455"/>
      <c r="F47" s="456"/>
      <c r="G47" s="453">
        <f>H47*C47</f>
        <v>406.84799999999996</v>
      </c>
      <c r="H47" s="454">
        <v>0.05</v>
      </c>
      <c r="I47" s="453">
        <f>J47*C47</f>
        <v>1220.5439999999999</v>
      </c>
      <c r="J47" s="454">
        <v>0.15</v>
      </c>
      <c r="K47" s="453">
        <f>L47*C47</f>
        <v>2847.9359999999997</v>
      </c>
      <c r="L47" s="454">
        <v>0.35</v>
      </c>
      <c r="M47" s="453">
        <f>N47*C47</f>
        <v>3661.6319999999996</v>
      </c>
      <c r="N47" s="454">
        <v>0.45</v>
      </c>
      <c r="O47" s="455"/>
      <c r="P47" s="456"/>
      <c r="Q47" s="455"/>
      <c r="R47" s="456"/>
      <c r="S47" s="455"/>
      <c r="T47" s="456"/>
      <c r="U47" s="455"/>
      <c r="V47" s="456"/>
      <c r="W47" s="455"/>
      <c r="X47" s="456"/>
    </row>
    <row r="48" spans="1:24" x14ac:dyDescent="0.3">
      <c r="A48" s="450">
        <f>RESUMO!A49</f>
        <v>39</v>
      </c>
      <c r="B48" s="451" t="str">
        <f>RESUMO!B49</f>
        <v>INSTALAÇÕES ELÉTRICAS</v>
      </c>
      <c r="C48" s="451">
        <f>RESUMO!D49</f>
        <v>53710.559999999998</v>
      </c>
      <c r="D48" s="452">
        <f t="shared" si="0"/>
        <v>3.704697892141303E-2</v>
      </c>
      <c r="E48" s="455"/>
      <c r="F48" s="456"/>
      <c r="G48" s="455"/>
      <c r="H48" s="456"/>
      <c r="I48" s="455"/>
      <c r="J48" s="456"/>
      <c r="K48" s="455"/>
      <c r="L48" s="456"/>
      <c r="M48" s="455"/>
      <c r="N48" s="456"/>
      <c r="O48" s="453">
        <f>P48*C48</f>
        <v>2685.5280000000002</v>
      </c>
      <c r="P48" s="454">
        <v>0.05</v>
      </c>
      <c r="Q48" s="453">
        <f>R48*C48</f>
        <v>5371.0560000000005</v>
      </c>
      <c r="R48" s="454">
        <v>0.1</v>
      </c>
      <c r="S48" s="453">
        <f>T48*C48</f>
        <v>8056.5839999999989</v>
      </c>
      <c r="T48" s="454">
        <v>0.15</v>
      </c>
      <c r="U48" s="453">
        <f>V48*C48</f>
        <v>10742.112000000001</v>
      </c>
      <c r="V48" s="454">
        <v>0.2</v>
      </c>
      <c r="W48" s="453">
        <f t="shared" ref="W48:W53" si="2">X48*C48</f>
        <v>26855.279999999999</v>
      </c>
      <c r="X48" s="454">
        <v>0.5</v>
      </c>
    </row>
    <row r="49" spans="1:24" x14ac:dyDescent="0.3">
      <c r="A49" s="450">
        <f>RESUMO!A50</f>
        <v>40</v>
      </c>
      <c r="B49" s="451" t="str">
        <f>RESUMO!B50</f>
        <v>LÓGICA</v>
      </c>
      <c r="C49" s="451">
        <f>RESUMO!D50</f>
        <v>47858.630000000005</v>
      </c>
      <c r="D49" s="452">
        <f t="shared" si="0"/>
        <v>3.301059711195909E-2</v>
      </c>
      <c r="E49" s="455"/>
      <c r="F49" s="456"/>
      <c r="G49" s="455"/>
      <c r="H49" s="456"/>
      <c r="I49" s="455"/>
      <c r="J49" s="456"/>
      <c r="K49" s="455"/>
      <c r="L49" s="456"/>
      <c r="M49" s="455"/>
      <c r="N49" s="456"/>
      <c r="O49" s="455"/>
      <c r="P49" s="456"/>
      <c r="Q49" s="455"/>
      <c r="R49" s="456"/>
      <c r="S49" s="453">
        <f>T49*C49</f>
        <v>16750.520500000002</v>
      </c>
      <c r="T49" s="454">
        <v>0.35</v>
      </c>
      <c r="U49" s="453">
        <f>V49*C49</f>
        <v>16750.520500000002</v>
      </c>
      <c r="V49" s="454">
        <v>0.35</v>
      </c>
      <c r="W49" s="453">
        <f t="shared" si="2"/>
        <v>14357.589000000002</v>
      </c>
      <c r="X49" s="454">
        <v>0.3</v>
      </c>
    </row>
    <row r="50" spans="1:24" x14ac:dyDescent="0.3">
      <c r="A50" s="450">
        <f>RESUMO!A51</f>
        <v>41</v>
      </c>
      <c r="B50" s="451" t="str">
        <f>RESUMO!B51</f>
        <v>PREVENÇÃO E COMBATE A INCÊNDIO</v>
      </c>
      <c r="C50" s="451">
        <f>RESUMO!D51</f>
        <v>22173.16</v>
      </c>
      <c r="D50" s="452">
        <f t="shared" si="0"/>
        <v>1.5293986715854734E-2</v>
      </c>
      <c r="E50" s="455"/>
      <c r="F50" s="456"/>
      <c r="G50" s="455"/>
      <c r="H50" s="456"/>
      <c r="I50" s="455"/>
      <c r="J50" s="456"/>
      <c r="K50" s="455"/>
      <c r="L50" s="456"/>
      <c r="M50" s="455"/>
      <c r="N50" s="456"/>
      <c r="O50" s="455"/>
      <c r="P50" s="456"/>
      <c r="Q50" s="455"/>
      <c r="R50" s="456"/>
      <c r="S50" s="453">
        <f>T50*C50</f>
        <v>7760.6059999999998</v>
      </c>
      <c r="T50" s="454">
        <v>0.35</v>
      </c>
      <c r="U50" s="453">
        <f>V50*C50</f>
        <v>7760.6059999999998</v>
      </c>
      <c r="V50" s="454">
        <v>0.35</v>
      </c>
      <c r="W50" s="453">
        <f t="shared" si="2"/>
        <v>6651.9479999999994</v>
      </c>
      <c r="X50" s="454">
        <v>0.3</v>
      </c>
    </row>
    <row r="51" spans="1:24" x14ac:dyDescent="0.3">
      <c r="A51" s="450">
        <f>RESUMO!A52</f>
        <v>42</v>
      </c>
      <c r="B51" s="451" t="str">
        <f>RESUMO!B52</f>
        <v>ACESSIBILIDADE</v>
      </c>
      <c r="C51" s="451">
        <f>RESUMO!D52</f>
        <v>20357.959999999995</v>
      </c>
      <c r="D51" s="452">
        <f t="shared" si="0"/>
        <v>1.4041948454884282E-2</v>
      </c>
      <c r="E51" s="455"/>
      <c r="F51" s="456"/>
      <c r="G51" s="455"/>
      <c r="H51" s="456"/>
      <c r="I51" s="455"/>
      <c r="J51" s="456"/>
      <c r="K51" s="455"/>
      <c r="L51" s="456"/>
      <c r="M51" s="455"/>
      <c r="N51" s="456"/>
      <c r="O51" s="455"/>
      <c r="P51" s="456"/>
      <c r="Q51" s="455"/>
      <c r="R51" s="456"/>
      <c r="S51" s="455"/>
      <c r="T51" s="456"/>
      <c r="U51" s="455"/>
      <c r="V51" s="456"/>
      <c r="W51" s="453">
        <f t="shared" si="2"/>
        <v>20357.959999999995</v>
      </c>
      <c r="X51" s="454">
        <v>1</v>
      </c>
    </row>
    <row r="52" spans="1:24" x14ac:dyDescent="0.3">
      <c r="A52" s="450">
        <f>RESUMO!A53</f>
        <v>43</v>
      </c>
      <c r="B52" s="451" t="str">
        <f>RESUMO!B53</f>
        <v>SERVIÇOS COMPLEMENTARES</v>
      </c>
      <c r="C52" s="451">
        <f>RESUMO!D53</f>
        <v>857.6</v>
      </c>
      <c r="D52" s="452">
        <f t="shared" si="0"/>
        <v>5.9153151862508641E-4</v>
      </c>
      <c r="E52" s="455"/>
      <c r="F52" s="456"/>
      <c r="G52" s="455"/>
      <c r="H52" s="456"/>
      <c r="I52" s="455"/>
      <c r="J52" s="456"/>
      <c r="K52" s="455"/>
      <c r="L52" s="456"/>
      <c r="M52" s="455"/>
      <c r="N52" s="456"/>
      <c r="O52" s="455"/>
      <c r="P52" s="456"/>
      <c r="Q52" s="455"/>
      <c r="R52" s="456"/>
      <c r="S52" s="455"/>
      <c r="T52" s="456"/>
      <c r="U52" s="455"/>
      <c r="V52" s="456"/>
      <c r="W52" s="453">
        <f t="shared" si="2"/>
        <v>857.6</v>
      </c>
      <c r="X52" s="454">
        <v>1</v>
      </c>
    </row>
    <row r="53" spans="1:24" x14ac:dyDescent="0.3">
      <c r="A53" s="450">
        <f>RESUMO!A54</f>
        <v>44</v>
      </c>
      <c r="B53" s="451" t="str">
        <f>RESUMO!B54</f>
        <v>LIMPEZA FINAL DE OBRA</v>
      </c>
      <c r="C53" s="451">
        <f>RESUMO!D54</f>
        <v>2147.37</v>
      </c>
      <c r="D53" s="452">
        <f t="shared" si="0"/>
        <v>1.4811532616020892E-3</v>
      </c>
      <c r="E53" s="455"/>
      <c r="F53" s="456"/>
      <c r="G53" s="455"/>
      <c r="H53" s="456"/>
      <c r="I53" s="455"/>
      <c r="J53" s="456"/>
      <c r="K53" s="455"/>
      <c r="L53" s="456"/>
      <c r="M53" s="455"/>
      <c r="N53" s="456"/>
      <c r="O53" s="455"/>
      <c r="P53" s="456"/>
      <c r="Q53" s="455"/>
      <c r="R53" s="456"/>
      <c r="S53" s="455"/>
      <c r="T53" s="456"/>
      <c r="U53" s="455"/>
      <c r="V53" s="456"/>
      <c r="W53" s="453">
        <f t="shared" si="2"/>
        <v>2147.37</v>
      </c>
      <c r="X53" s="454">
        <v>1</v>
      </c>
    </row>
    <row r="54" spans="1:24" x14ac:dyDescent="0.3">
      <c r="A54" s="458"/>
      <c r="B54" s="459" t="s">
        <v>181</v>
      </c>
      <c r="C54" s="460">
        <f>SUM(C9:C53)</f>
        <v>1449795.9500000004</v>
      </c>
      <c r="D54" s="461">
        <f>SUM(D9:D27)</f>
        <v>0.59581430752375852</v>
      </c>
      <c r="E54" s="460">
        <f>SUM(E9:E53)</f>
        <v>71105.039499999999</v>
      </c>
      <c r="F54" s="462">
        <f>E54/$C$54</f>
        <v>4.9044860071515567E-2</v>
      </c>
      <c r="G54" s="460">
        <f>SUM(G9:G53)</f>
        <v>154984.70279999997</v>
      </c>
      <c r="H54" s="462">
        <f>G54/$C$54</f>
        <v>0.10690104548850472</v>
      </c>
      <c r="I54" s="460">
        <f>SUM(I9:I53)</f>
        <v>125940.17119999998</v>
      </c>
      <c r="J54" s="462">
        <f>I54/$C$54</f>
        <v>8.6867514838898499E-2</v>
      </c>
      <c r="K54" s="460">
        <f>SUM(K9:K53)</f>
        <v>87207.270399999994</v>
      </c>
      <c r="L54" s="462">
        <f>K54/$C$54</f>
        <v>6.0151409858745966E-2</v>
      </c>
      <c r="M54" s="460">
        <f>SUM(M9:M53)</f>
        <v>191383.03159999996</v>
      </c>
      <c r="N54" s="462">
        <f>M54/$C$54</f>
        <v>0.13200687420874635</v>
      </c>
      <c r="O54" s="460">
        <f>SUM(O9:O53)</f>
        <v>90621.152799999996</v>
      </c>
      <c r="P54" s="462">
        <f>O54/$C$54</f>
        <v>6.2506142881693094E-2</v>
      </c>
      <c r="Q54" s="460">
        <f>SUM(Q9:Q53)</f>
        <v>180167.87120000002</v>
      </c>
      <c r="R54" s="462">
        <f>Q54/$C$54</f>
        <v>0.12427119223225859</v>
      </c>
      <c r="S54" s="460">
        <f>SUM(S9:S53)</f>
        <v>201875.99550000005</v>
      </c>
      <c r="T54" s="462">
        <f>S54/$C$54</f>
        <v>0.13924441953365921</v>
      </c>
      <c r="U54" s="460">
        <f>SUM(U9:U53)</f>
        <v>153051.67249999999</v>
      </c>
      <c r="V54" s="462">
        <f t="shared" ref="V54" si="3">U54/$C$54</f>
        <v>0.10556773351449902</v>
      </c>
      <c r="W54" s="460">
        <f>SUM(W9:W53)</f>
        <v>193459.04250000001</v>
      </c>
      <c r="X54" s="462">
        <f t="shared" ref="X54" si="4">W54/$C$54</f>
        <v>0.1334388073714787</v>
      </c>
    </row>
    <row r="55" spans="1:24" x14ac:dyDescent="0.3">
      <c r="A55" s="463"/>
      <c r="B55" s="459" t="s">
        <v>182</v>
      </c>
      <c r="C55" s="463"/>
      <c r="D55" s="464"/>
      <c r="E55" s="460">
        <f>E54</f>
        <v>71105.039499999999</v>
      </c>
      <c r="F55" s="462">
        <f>F54</f>
        <v>4.9044860071515567E-2</v>
      </c>
      <c r="G55" s="460">
        <f>G54+E55</f>
        <v>226089.74229999998</v>
      </c>
      <c r="H55" s="462">
        <f>H54+F55</f>
        <v>0.1559459055600203</v>
      </c>
      <c r="I55" s="460">
        <f>G55+I54</f>
        <v>352029.91349999997</v>
      </c>
      <c r="J55" s="462">
        <f>J54+H55</f>
        <v>0.24281342039891879</v>
      </c>
      <c r="K55" s="460">
        <f>I55+K54</f>
        <v>439237.18389999995</v>
      </c>
      <c r="L55" s="462">
        <f>L54+J55</f>
        <v>0.30296483025766474</v>
      </c>
      <c r="M55" s="460">
        <f>K55+M54</f>
        <v>630620.21549999993</v>
      </c>
      <c r="N55" s="462">
        <f>L55+N54</f>
        <v>0.43497170446641109</v>
      </c>
      <c r="O55" s="460">
        <f>M55+O54</f>
        <v>721241.36829999997</v>
      </c>
      <c r="P55" s="462">
        <f>P54+N55</f>
        <v>0.49747784734810419</v>
      </c>
      <c r="Q55" s="460">
        <f>O55+Q54</f>
        <v>901409.23950000003</v>
      </c>
      <c r="R55" s="462">
        <f>R54+P55</f>
        <v>0.62174903958036276</v>
      </c>
      <c r="S55" s="460">
        <f>Q55+S54</f>
        <v>1103285.2350000001</v>
      </c>
      <c r="T55" s="462">
        <f>T54+R55</f>
        <v>0.76099345911402194</v>
      </c>
      <c r="U55" s="460">
        <f>S55+U54</f>
        <v>1256336.9075000002</v>
      </c>
      <c r="V55" s="462">
        <f t="shared" ref="V55" si="5">V54+T55</f>
        <v>0.86656119262852094</v>
      </c>
      <c r="W55" s="460">
        <f>U55+W54</f>
        <v>1449795.9500000002</v>
      </c>
      <c r="X55" s="462">
        <f t="shared" ref="X55" si="6">X54+V55</f>
        <v>0.99999999999999967</v>
      </c>
    </row>
    <row r="56" spans="1:24" x14ac:dyDescent="0.3">
      <c r="A56" s="19"/>
      <c r="B56" s="21"/>
      <c r="C56" s="19"/>
      <c r="D56" s="19"/>
      <c r="F56" s="34"/>
      <c r="G56" s="34"/>
      <c r="H56" s="34"/>
      <c r="N56" s="34"/>
      <c r="O56" s="34"/>
      <c r="P56" s="34"/>
    </row>
    <row r="57" spans="1:24" x14ac:dyDescent="0.3"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</row>
    <row r="60" spans="1:24" s="36" customFormat="1" x14ac:dyDescent="0.3">
      <c r="A60" s="22"/>
      <c r="B60" s="19"/>
      <c r="C60" s="35"/>
      <c r="E60" s="19"/>
      <c r="F60" s="19"/>
      <c r="G60" s="19"/>
      <c r="H60" s="19"/>
      <c r="M60" s="19"/>
      <c r="N60" s="19"/>
      <c r="O60" s="19"/>
      <c r="P60" s="19"/>
    </row>
    <row r="65" spans="1:16" s="36" customFormat="1" x14ac:dyDescent="0.3">
      <c r="A65" s="22"/>
      <c r="B65" s="19"/>
      <c r="C65" s="35"/>
      <c r="E65" s="19"/>
      <c r="F65" s="19"/>
      <c r="G65" s="19"/>
      <c r="H65" s="19"/>
      <c r="M65" s="19"/>
      <c r="N65" s="19"/>
      <c r="O65" s="19"/>
      <c r="P65" s="19"/>
    </row>
  </sheetData>
  <mergeCells count="20">
    <mergeCell ref="B1:J1"/>
    <mergeCell ref="F2:G4"/>
    <mergeCell ref="A6:A7"/>
    <mergeCell ref="B6:B7"/>
    <mergeCell ref="C6:C7"/>
    <mergeCell ref="D6:D7"/>
    <mergeCell ref="E6:F6"/>
    <mergeCell ref="G6:H6"/>
    <mergeCell ref="A34:D34"/>
    <mergeCell ref="N2:O4"/>
    <mergeCell ref="M6:N6"/>
    <mergeCell ref="O6:P6"/>
    <mergeCell ref="K6:L6"/>
    <mergeCell ref="I6:J6"/>
    <mergeCell ref="A5:X5"/>
    <mergeCell ref="Q6:R6"/>
    <mergeCell ref="S6:T6"/>
    <mergeCell ref="U6:V6"/>
    <mergeCell ref="W6:X6"/>
    <mergeCell ref="A8:D8"/>
  </mergeCells>
  <conditionalFormatting sqref="C1:C4 C6:C1048576">
    <cfRule type="duplicateValues" dxfId="0" priority="93"/>
  </conditionalFormatting>
  <pageMargins left="0.51181102362204722" right="0.51181102362204722" top="1.4285714285714286" bottom="0.9055118110236221" header="0.31496062992125984" footer="0.31496062992125984"/>
  <pageSetup paperSize="8" scale="81" fitToHeight="0" orientation="landscape" r:id="rId1"/>
  <headerFooter>
    <oddHeader>&amp;L&amp;G&amp;R&amp;G</oddHeader>
    <oddFooter xml:space="preserve">&amp;L&amp;"-,Negrito"&amp;9&amp;K00-048Superintendência Administrativa
Coordenadoria de Obras e Reformas.
Fone: 3613 5474 / 5431 – geobras@ses.mt.gov.br&amp;C&amp;9&amp;K00-048&amp;P / &amp;N&amp;R&amp;7&amp;K00-048&amp;A
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showGridLines="0" view="pageBreakPreview" zoomScaleNormal="100" zoomScaleSheetLayoutView="100" zoomScalePageLayoutView="120" workbookViewId="0">
      <selection activeCell="A28" sqref="A28"/>
    </sheetView>
  </sheetViews>
  <sheetFormatPr defaultRowHeight="13.8" x14ac:dyDescent="0.3"/>
  <cols>
    <col min="1" max="1" width="36.109375" style="59" customWidth="1"/>
    <col min="2" max="2" width="26.5546875" style="59" customWidth="1"/>
    <col min="3" max="3" width="15.33203125" style="59" customWidth="1"/>
    <col min="4" max="256" width="9" style="59"/>
    <col min="257" max="257" width="36.109375" style="59" customWidth="1"/>
    <col min="258" max="258" width="26.5546875" style="59" customWidth="1"/>
    <col min="259" max="259" width="15.33203125" style="59" customWidth="1"/>
    <col min="260" max="512" width="9" style="59"/>
    <col min="513" max="513" width="36.109375" style="59" customWidth="1"/>
    <col min="514" max="514" width="26.5546875" style="59" customWidth="1"/>
    <col min="515" max="515" width="15.33203125" style="59" customWidth="1"/>
    <col min="516" max="768" width="9" style="59"/>
    <col min="769" max="769" width="36.109375" style="59" customWidth="1"/>
    <col min="770" max="770" width="26.5546875" style="59" customWidth="1"/>
    <col min="771" max="771" width="15.33203125" style="59" customWidth="1"/>
    <col min="772" max="1024" width="9" style="59"/>
    <col min="1025" max="1025" width="36.109375" style="59" customWidth="1"/>
    <col min="1026" max="1026" width="26.5546875" style="59" customWidth="1"/>
    <col min="1027" max="1027" width="15.33203125" style="59" customWidth="1"/>
    <col min="1028" max="1280" width="9" style="59"/>
    <col min="1281" max="1281" width="36.109375" style="59" customWidth="1"/>
    <col min="1282" max="1282" width="26.5546875" style="59" customWidth="1"/>
    <col min="1283" max="1283" width="15.33203125" style="59" customWidth="1"/>
    <col min="1284" max="1536" width="9" style="59"/>
    <col min="1537" max="1537" width="36.109375" style="59" customWidth="1"/>
    <col min="1538" max="1538" width="26.5546875" style="59" customWidth="1"/>
    <col min="1539" max="1539" width="15.33203125" style="59" customWidth="1"/>
    <col min="1540" max="1792" width="9" style="59"/>
    <col min="1793" max="1793" width="36.109375" style="59" customWidth="1"/>
    <col min="1794" max="1794" width="26.5546875" style="59" customWidth="1"/>
    <col min="1795" max="1795" width="15.33203125" style="59" customWidth="1"/>
    <col min="1796" max="2048" width="9" style="59"/>
    <col min="2049" max="2049" width="36.109375" style="59" customWidth="1"/>
    <col min="2050" max="2050" width="26.5546875" style="59" customWidth="1"/>
    <col min="2051" max="2051" width="15.33203125" style="59" customWidth="1"/>
    <col min="2052" max="2304" width="9" style="59"/>
    <col min="2305" max="2305" width="36.109375" style="59" customWidth="1"/>
    <col min="2306" max="2306" width="26.5546875" style="59" customWidth="1"/>
    <col min="2307" max="2307" width="15.33203125" style="59" customWidth="1"/>
    <col min="2308" max="2560" width="9" style="59"/>
    <col min="2561" max="2561" width="36.109375" style="59" customWidth="1"/>
    <col min="2562" max="2562" width="26.5546875" style="59" customWidth="1"/>
    <col min="2563" max="2563" width="15.33203125" style="59" customWidth="1"/>
    <col min="2564" max="2816" width="9" style="59"/>
    <col min="2817" max="2817" width="36.109375" style="59" customWidth="1"/>
    <col min="2818" max="2818" width="26.5546875" style="59" customWidth="1"/>
    <col min="2819" max="2819" width="15.33203125" style="59" customWidth="1"/>
    <col min="2820" max="3072" width="9" style="59"/>
    <col min="3073" max="3073" width="36.109375" style="59" customWidth="1"/>
    <col min="3074" max="3074" width="26.5546875" style="59" customWidth="1"/>
    <col min="3075" max="3075" width="15.33203125" style="59" customWidth="1"/>
    <col min="3076" max="3328" width="9" style="59"/>
    <col min="3329" max="3329" width="36.109375" style="59" customWidth="1"/>
    <col min="3330" max="3330" width="26.5546875" style="59" customWidth="1"/>
    <col min="3331" max="3331" width="15.33203125" style="59" customWidth="1"/>
    <col min="3332" max="3584" width="9" style="59"/>
    <col min="3585" max="3585" width="36.109375" style="59" customWidth="1"/>
    <col min="3586" max="3586" width="26.5546875" style="59" customWidth="1"/>
    <col min="3587" max="3587" width="15.33203125" style="59" customWidth="1"/>
    <col min="3588" max="3840" width="9" style="59"/>
    <col min="3841" max="3841" width="36.109375" style="59" customWidth="1"/>
    <col min="3842" max="3842" width="26.5546875" style="59" customWidth="1"/>
    <col min="3843" max="3843" width="15.33203125" style="59" customWidth="1"/>
    <col min="3844" max="4096" width="9" style="59"/>
    <col min="4097" max="4097" width="36.109375" style="59" customWidth="1"/>
    <col min="4098" max="4098" width="26.5546875" style="59" customWidth="1"/>
    <col min="4099" max="4099" width="15.33203125" style="59" customWidth="1"/>
    <col min="4100" max="4352" width="9" style="59"/>
    <col min="4353" max="4353" width="36.109375" style="59" customWidth="1"/>
    <col min="4354" max="4354" width="26.5546875" style="59" customWidth="1"/>
    <col min="4355" max="4355" width="15.33203125" style="59" customWidth="1"/>
    <col min="4356" max="4608" width="9" style="59"/>
    <col min="4609" max="4609" width="36.109375" style="59" customWidth="1"/>
    <col min="4610" max="4610" width="26.5546875" style="59" customWidth="1"/>
    <col min="4611" max="4611" width="15.33203125" style="59" customWidth="1"/>
    <col min="4612" max="4864" width="9" style="59"/>
    <col min="4865" max="4865" width="36.109375" style="59" customWidth="1"/>
    <col min="4866" max="4866" width="26.5546875" style="59" customWidth="1"/>
    <col min="4867" max="4867" width="15.33203125" style="59" customWidth="1"/>
    <col min="4868" max="5120" width="9" style="59"/>
    <col min="5121" max="5121" width="36.109375" style="59" customWidth="1"/>
    <col min="5122" max="5122" width="26.5546875" style="59" customWidth="1"/>
    <col min="5123" max="5123" width="15.33203125" style="59" customWidth="1"/>
    <col min="5124" max="5376" width="9" style="59"/>
    <col min="5377" max="5377" width="36.109375" style="59" customWidth="1"/>
    <col min="5378" max="5378" width="26.5546875" style="59" customWidth="1"/>
    <col min="5379" max="5379" width="15.33203125" style="59" customWidth="1"/>
    <col min="5380" max="5632" width="9" style="59"/>
    <col min="5633" max="5633" width="36.109375" style="59" customWidth="1"/>
    <col min="5634" max="5634" width="26.5546875" style="59" customWidth="1"/>
    <col min="5635" max="5635" width="15.33203125" style="59" customWidth="1"/>
    <col min="5636" max="5888" width="9" style="59"/>
    <col min="5889" max="5889" width="36.109375" style="59" customWidth="1"/>
    <col min="5890" max="5890" width="26.5546875" style="59" customWidth="1"/>
    <col min="5891" max="5891" width="15.33203125" style="59" customWidth="1"/>
    <col min="5892" max="6144" width="9" style="59"/>
    <col min="6145" max="6145" width="36.109375" style="59" customWidth="1"/>
    <col min="6146" max="6146" width="26.5546875" style="59" customWidth="1"/>
    <col min="6147" max="6147" width="15.33203125" style="59" customWidth="1"/>
    <col min="6148" max="6400" width="9" style="59"/>
    <col min="6401" max="6401" width="36.109375" style="59" customWidth="1"/>
    <col min="6402" max="6402" width="26.5546875" style="59" customWidth="1"/>
    <col min="6403" max="6403" width="15.33203125" style="59" customWidth="1"/>
    <col min="6404" max="6656" width="9" style="59"/>
    <col min="6657" max="6657" width="36.109375" style="59" customWidth="1"/>
    <col min="6658" max="6658" width="26.5546875" style="59" customWidth="1"/>
    <col min="6659" max="6659" width="15.33203125" style="59" customWidth="1"/>
    <col min="6660" max="6912" width="9" style="59"/>
    <col min="6913" max="6913" width="36.109375" style="59" customWidth="1"/>
    <col min="6914" max="6914" width="26.5546875" style="59" customWidth="1"/>
    <col min="6915" max="6915" width="15.33203125" style="59" customWidth="1"/>
    <col min="6916" max="7168" width="9" style="59"/>
    <col min="7169" max="7169" width="36.109375" style="59" customWidth="1"/>
    <col min="7170" max="7170" width="26.5546875" style="59" customWidth="1"/>
    <col min="7171" max="7171" width="15.33203125" style="59" customWidth="1"/>
    <col min="7172" max="7424" width="9" style="59"/>
    <col min="7425" max="7425" width="36.109375" style="59" customWidth="1"/>
    <col min="7426" max="7426" width="26.5546875" style="59" customWidth="1"/>
    <col min="7427" max="7427" width="15.33203125" style="59" customWidth="1"/>
    <col min="7428" max="7680" width="9" style="59"/>
    <col min="7681" max="7681" width="36.109375" style="59" customWidth="1"/>
    <col min="7682" max="7682" width="26.5546875" style="59" customWidth="1"/>
    <col min="7683" max="7683" width="15.33203125" style="59" customWidth="1"/>
    <col min="7684" max="7936" width="9" style="59"/>
    <col min="7937" max="7937" width="36.109375" style="59" customWidth="1"/>
    <col min="7938" max="7938" width="26.5546875" style="59" customWidth="1"/>
    <col min="7939" max="7939" width="15.33203125" style="59" customWidth="1"/>
    <col min="7940" max="8192" width="9" style="59"/>
    <col min="8193" max="8193" width="36.109375" style="59" customWidth="1"/>
    <col min="8194" max="8194" width="26.5546875" style="59" customWidth="1"/>
    <col min="8195" max="8195" width="15.33203125" style="59" customWidth="1"/>
    <col min="8196" max="8448" width="9" style="59"/>
    <col min="8449" max="8449" width="36.109375" style="59" customWidth="1"/>
    <col min="8450" max="8450" width="26.5546875" style="59" customWidth="1"/>
    <col min="8451" max="8451" width="15.33203125" style="59" customWidth="1"/>
    <col min="8452" max="8704" width="9" style="59"/>
    <col min="8705" max="8705" width="36.109375" style="59" customWidth="1"/>
    <col min="8706" max="8706" width="26.5546875" style="59" customWidth="1"/>
    <col min="8707" max="8707" width="15.33203125" style="59" customWidth="1"/>
    <col min="8708" max="8960" width="9" style="59"/>
    <col min="8961" max="8961" width="36.109375" style="59" customWidth="1"/>
    <col min="8962" max="8962" width="26.5546875" style="59" customWidth="1"/>
    <col min="8963" max="8963" width="15.33203125" style="59" customWidth="1"/>
    <col min="8964" max="9216" width="9" style="59"/>
    <col min="9217" max="9217" width="36.109375" style="59" customWidth="1"/>
    <col min="9218" max="9218" width="26.5546875" style="59" customWidth="1"/>
    <col min="9219" max="9219" width="15.33203125" style="59" customWidth="1"/>
    <col min="9220" max="9472" width="9" style="59"/>
    <col min="9473" max="9473" width="36.109375" style="59" customWidth="1"/>
    <col min="9474" max="9474" width="26.5546875" style="59" customWidth="1"/>
    <col min="9475" max="9475" width="15.33203125" style="59" customWidth="1"/>
    <col min="9476" max="9728" width="9" style="59"/>
    <col min="9729" max="9729" width="36.109375" style="59" customWidth="1"/>
    <col min="9730" max="9730" width="26.5546875" style="59" customWidth="1"/>
    <col min="9731" max="9731" width="15.33203125" style="59" customWidth="1"/>
    <col min="9732" max="9984" width="9" style="59"/>
    <col min="9985" max="9985" width="36.109375" style="59" customWidth="1"/>
    <col min="9986" max="9986" width="26.5546875" style="59" customWidth="1"/>
    <col min="9987" max="9987" width="15.33203125" style="59" customWidth="1"/>
    <col min="9988" max="10240" width="9" style="59"/>
    <col min="10241" max="10241" width="36.109375" style="59" customWidth="1"/>
    <col min="10242" max="10242" width="26.5546875" style="59" customWidth="1"/>
    <col min="10243" max="10243" width="15.33203125" style="59" customWidth="1"/>
    <col min="10244" max="10496" width="9" style="59"/>
    <col min="10497" max="10497" width="36.109375" style="59" customWidth="1"/>
    <col min="10498" max="10498" width="26.5546875" style="59" customWidth="1"/>
    <col min="10499" max="10499" width="15.33203125" style="59" customWidth="1"/>
    <col min="10500" max="10752" width="9" style="59"/>
    <col min="10753" max="10753" width="36.109375" style="59" customWidth="1"/>
    <col min="10754" max="10754" width="26.5546875" style="59" customWidth="1"/>
    <col min="10755" max="10755" width="15.33203125" style="59" customWidth="1"/>
    <col min="10756" max="11008" width="9" style="59"/>
    <col min="11009" max="11009" width="36.109375" style="59" customWidth="1"/>
    <col min="11010" max="11010" width="26.5546875" style="59" customWidth="1"/>
    <col min="11011" max="11011" width="15.33203125" style="59" customWidth="1"/>
    <col min="11012" max="11264" width="9" style="59"/>
    <col min="11265" max="11265" width="36.109375" style="59" customWidth="1"/>
    <col min="11266" max="11266" width="26.5546875" style="59" customWidth="1"/>
    <col min="11267" max="11267" width="15.33203125" style="59" customWidth="1"/>
    <col min="11268" max="11520" width="9" style="59"/>
    <col min="11521" max="11521" width="36.109375" style="59" customWidth="1"/>
    <col min="11522" max="11522" width="26.5546875" style="59" customWidth="1"/>
    <col min="11523" max="11523" width="15.33203125" style="59" customWidth="1"/>
    <col min="11524" max="11776" width="9" style="59"/>
    <col min="11777" max="11777" width="36.109375" style="59" customWidth="1"/>
    <col min="11778" max="11778" width="26.5546875" style="59" customWidth="1"/>
    <col min="11779" max="11779" width="15.33203125" style="59" customWidth="1"/>
    <col min="11780" max="12032" width="9" style="59"/>
    <col min="12033" max="12033" width="36.109375" style="59" customWidth="1"/>
    <col min="12034" max="12034" width="26.5546875" style="59" customWidth="1"/>
    <col min="12035" max="12035" width="15.33203125" style="59" customWidth="1"/>
    <col min="12036" max="12288" width="9" style="59"/>
    <col min="12289" max="12289" width="36.109375" style="59" customWidth="1"/>
    <col min="12290" max="12290" width="26.5546875" style="59" customWidth="1"/>
    <col min="12291" max="12291" width="15.33203125" style="59" customWidth="1"/>
    <col min="12292" max="12544" width="9" style="59"/>
    <col min="12545" max="12545" width="36.109375" style="59" customWidth="1"/>
    <col min="12546" max="12546" width="26.5546875" style="59" customWidth="1"/>
    <col min="12547" max="12547" width="15.33203125" style="59" customWidth="1"/>
    <col min="12548" max="12800" width="9" style="59"/>
    <col min="12801" max="12801" width="36.109375" style="59" customWidth="1"/>
    <col min="12802" max="12802" width="26.5546875" style="59" customWidth="1"/>
    <col min="12803" max="12803" width="15.33203125" style="59" customWidth="1"/>
    <col min="12804" max="13056" width="9" style="59"/>
    <col min="13057" max="13057" width="36.109375" style="59" customWidth="1"/>
    <col min="13058" max="13058" width="26.5546875" style="59" customWidth="1"/>
    <col min="13059" max="13059" width="15.33203125" style="59" customWidth="1"/>
    <col min="13060" max="13312" width="9" style="59"/>
    <col min="13313" max="13313" width="36.109375" style="59" customWidth="1"/>
    <col min="13314" max="13314" width="26.5546875" style="59" customWidth="1"/>
    <col min="13315" max="13315" width="15.33203125" style="59" customWidth="1"/>
    <col min="13316" max="13568" width="9" style="59"/>
    <col min="13569" max="13569" width="36.109375" style="59" customWidth="1"/>
    <col min="13570" max="13570" width="26.5546875" style="59" customWidth="1"/>
    <col min="13571" max="13571" width="15.33203125" style="59" customWidth="1"/>
    <col min="13572" max="13824" width="9" style="59"/>
    <col min="13825" max="13825" width="36.109375" style="59" customWidth="1"/>
    <col min="13826" max="13826" width="26.5546875" style="59" customWidth="1"/>
    <col min="13827" max="13827" width="15.33203125" style="59" customWidth="1"/>
    <col min="13828" max="14080" width="9" style="59"/>
    <col min="14081" max="14081" width="36.109375" style="59" customWidth="1"/>
    <col min="14082" max="14082" width="26.5546875" style="59" customWidth="1"/>
    <col min="14083" max="14083" width="15.33203125" style="59" customWidth="1"/>
    <col min="14084" max="14336" width="9" style="59"/>
    <col min="14337" max="14337" width="36.109375" style="59" customWidth="1"/>
    <col min="14338" max="14338" width="26.5546875" style="59" customWidth="1"/>
    <col min="14339" max="14339" width="15.33203125" style="59" customWidth="1"/>
    <col min="14340" max="14592" width="9" style="59"/>
    <col min="14593" max="14593" width="36.109375" style="59" customWidth="1"/>
    <col min="14594" max="14594" width="26.5546875" style="59" customWidth="1"/>
    <col min="14595" max="14595" width="15.33203125" style="59" customWidth="1"/>
    <col min="14596" max="14848" width="9" style="59"/>
    <col min="14849" max="14849" width="36.109375" style="59" customWidth="1"/>
    <col min="14850" max="14850" width="26.5546875" style="59" customWidth="1"/>
    <col min="14851" max="14851" width="15.33203125" style="59" customWidth="1"/>
    <col min="14852" max="15104" width="9" style="59"/>
    <col min="15105" max="15105" width="36.109375" style="59" customWidth="1"/>
    <col min="15106" max="15106" width="26.5546875" style="59" customWidth="1"/>
    <col min="15107" max="15107" width="15.33203125" style="59" customWidth="1"/>
    <col min="15108" max="15360" width="9" style="59"/>
    <col min="15361" max="15361" width="36.109375" style="59" customWidth="1"/>
    <col min="15362" max="15362" width="26.5546875" style="59" customWidth="1"/>
    <col min="15363" max="15363" width="15.33203125" style="59" customWidth="1"/>
    <col min="15364" max="15616" width="9" style="59"/>
    <col min="15617" max="15617" width="36.109375" style="59" customWidth="1"/>
    <col min="15618" max="15618" width="26.5546875" style="59" customWidth="1"/>
    <col min="15619" max="15619" width="15.33203125" style="59" customWidth="1"/>
    <col min="15620" max="15872" width="9" style="59"/>
    <col min="15873" max="15873" width="36.109375" style="59" customWidth="1"/>
    <col min="15874" max="15874" width="26.5546875" style="59" customWidth="1"/>
    <col min="15875" max="15875" width="15.33203125" style="59" customWidth="1"/>
    <col min="15876" max="16128" width="9" style="59"/>
    <col min="16129" max="16129" width="36.109375" style="59" customWidth="1"/>
    <col min="16130" max="16130" width="26.5546875" style="59" customWidth="1"/>
    <col min="16131" max="16131" width="15.33203125" style="59" customWidth="1"/>
    <col min="16132" max="16384" width="9" style="59"/>
  </cols>
  <sheetData>
    <row r="1" spans="1:3" ht="15" thickBot="1" x14ac:dyDescent="0.35">
      <c r="A1" s="654" t="s">
        <v>189</v>
      </c>
      <c r="B1" s="655"/>
      <c r="C1" s="656"/>
    </row>
    <row r="2" spans="1:3" ht="14.4" x14ac:dyDescent="0.3">
      <c r="A2" s="657" t="s">
        <v>190</v>
      </c>
      <c r="B2" s="658"/>
      <c r="C2" s="60" t="s">
        <v>191</v>
      </c>
    </row>
    <row r="3" spans="1:3" x14ac:dyDescent="0.3">
      <c r="A3" s="61" t="s">
        <v>192</v>
      </c>
      <c r="B3" s="62" t="s">
        <v>193</v>
      </c>
      <c r="C3" s="63">
        <v>0.04</v>
      </c>
    </row>
    <row r="4" spans="1:3" ht="12.75" x14ac:dyDescent="0.2">
      <c r="A4" s="61" t="s">
        <v>194</v>
      </c>
      <c r="B4" s="62" t="s">
        <v>195</v>
      </c>
      <c r="C4" s="63">
        <v>1.23E-2</v>
      </c>
    </row>
    <row r="5" spans="1:3" ht="12.75" x14ac:dyDescent="0.2">
      <c r="A5" s="61" t="s">
        <v>196</v>
      </c>
      <c r="B5" s="62" t="s">
        <v>197</v>
      </c>
      <c r="C5" s="63">
        <v>1.2699999999999999E-2</v>
      </c>
    </row>
    <row r="6" spans="1:3" ht="12.75" x14ac:dyDescent="0.2">
      <c r="A6" s="61" t="s">
        <v>198</v>
      </c>
      <c r="B6" s="64" t="s">
        <v>199</v>
      </c>
      <c r="C6" s="63">
        <v>8.0000000000000002E-3</v>
      </c>
    </row>
    <row r="7" spans="1:3" ht="15.75" thickBot="1" x14ac:dyDescent="0.3">
      <c r="A7" s="65"/>
      <c r="B7" s="66" t="s">
        <v>200</v>
      </c>
      <c r="C7" s="67">
        <f>SUM(C3:C6)</f>
        <v>7.3000000000000009E-2</v>
      </c>
    </row>
    <row r="8" spans="1:3" ht="15.75" thickTop="1" x14ac:dyDescent="0.25">
      <c r="A8" s="61"/>
      <c r="B8" s="68"/>
      <c r="C8" s="69"/>
    </row>
    <row r="9" spans="1:3" ht="15" x14ac:dyDescent="0.25">
      <c r="A9" s="659" t="s">
        <v>201</v>
      </c>
      <c r="B9" s="660"/>
      <c r="C9" s="70" t="s">
        <v>191</v>
      </c>
    </row>
    <row r="10" spans="1:3" ht="12.75" x14ac:dyDescent="0.2">
      <c r="A10" s="71" t="s">
        <v>202</v>
      </c>
      <c r="B10" s="72" t="s">
        <v>203</v>
      </c>
      <c r="C10" s="73">
        <v>7.3999999999999996E-2</v>
      </c>
    </row>
    <row r="11" spans="1:3" ht="15.75" thickBot="1" x14ac:dyDescent="0.3">
      <c r="A11" s="65"/>
      <c r="B11" s="66" t="s">
        <v>200</v>
      </c>
      <c r="C11" s="67">
        <f>SUM(C10)</f>
        <v>7.3999999999999996E-2</v>
      </c>
    </row>
    <row r="12" spans="1:3" ht="13.5" thickTop="1" x14ac:dyDescent="0.2">
      <c r="A12" s="61"/>
      <c r="C12" s="74"/>
    </row>
    <row r="13" spans="1:3" ht="15" x14ac:dyDescent="0.25">
      <c r="A13" s="659" t="s">
        <v>204</v>
      </c>
      <c r="B13" s="660"/>
      <c r="C13" s="75">
        <v>0.14130000000000001</v>
      </c>
    </row>
    <row r="14" spans="1:3" ht="15" x14ac:dyDescent="0.25">
      <c r="A14" s="659" t="s">
        <v>205</v>
      </c>
      <c r="B14" s="660"/>
      <c r="C14" s="70" t="s">
        <v>191</v>
      </c>
    </row>
    <row r="15" spans="1:3" ht="12.75" x14ac:dyDescent="0.2">
      <c r="A15" s="76" t="s">
        <v>206</v>
      </c>
      <c r="B15" s="59" t="s">
        <v>207</v>
      </c>
      <c r="C15" s="63">
        <v>6.4999999999999997E-3</v>
      </c>
    </row>
    <row r="16" spans="1:3" ht="12.75" x14ac:dyDescent="0.2">
      <c r="A16" s="76" t="s">
        <v>208</v>
      </c>
      <c r="B16" s="59" t="s">
        <v>209</v>
      </c>
      <c r="C16" s="63">
        <v>0.03</v>
      </c>
    </row>
    <row r="17" spans="1:3" ht="12.75" x14ac:dyDescent="0.2">
      <c r="A17" s="77" t="s">
        <v>210</v>
      </c>
      <c r="B17" s="78" t="s">
        <v>211</v>
      </c>
      <c r="C17" s="79">
        <v>0.02</v>
      </c>
    </row>
    <row r="18" spans="1:3" x14ac:dyDescent="0.3">
      <c r="A18" s="61" t="s">
        <v>212</v>
      </c>
      <c r="C18" s="63">
        <v>4.4999999999999998E-2</v>
      </c>
    </row>
    <row r="19" spans="1:3" ht="15.75" thickBot="1" x14ac:dyDescent="0.3">
      <c r="A19" s="80"/>
      <c r="B19" s="81" t="s">
        <v>200</v>
      </c>
      <c r="C19" s="82">
        <f>SUM(C15:C18)</f>
        <v>0.10149999999999999</v>
      </c>
    </row>
    <row r="20" spans="1:3" ht="13.5" thickTop="1" x14ac:dyDescent="0.2">
      <c r="A20" s="61"/>
      <c r="C20" s="74"/>
    </row>
    <row r="21" spans="1:3" ht="15.75" x14ac:dyDescent="0.2">
      <c r="A21" s="83" t="s">
        <v>213</v>
      </c>
      <c r="B21" s="84"/>
      <c r="C21" s="85">
        <f>ROUND((((1+C3+C6+C5)*(1+C4)*(1+C10)/((1-C19)))-1),4)</f>
        <v>0.28349999999999997</v>
      </c>
    </row>
    <row r="22" spans="1:3" ht="12.75" x14ac:dyDescent="0.2">
      <c r="A22" s="61" t="s">
        <v>214</v>
      </c>
      <c r="C22" s="63">
        <v>0.80220000000000002</v>
      </c>
    </row>
    <row r="23" spans="1:3" ht="12.75" x14ac:dyDescent="0.2">
      <c r="A23" s="61" t="s">
        <v>215</v>
      </c>
      <c r="C23" s="63">
        <v>1</v>
      </c>
    </row>
    <row r="24" spans="1:3" ht="14.4" thickBot="1" x14ac:dyDescent="0.35">
      <c r="A24" s="80" t="s">
        <v>216</v>
      </c>
      <c r="B24" s="86"/>
      <c r="C24" s="87">
        <f>C21</f>
        <v>0.28349999999999997</v>
      </c>
    </row>
    <row r="25" spans="1:3" ht="13.5" thickTop="1" x14ac:dyDescent="0.2">
      <c r="A25" s="61"/>
      <c r="C25" s="74"/>
    </row>
    <row r="26" spans="1:3" ht="12.75" x14ac:dyDescent="0.2">
      <c r="A26" s="61"/>
      <c r="C26" s="74"/>
    </row>
    <row r="27" spans="1:3" ht="12.75" x14ac:dyDescent="0.2">
      <c r="A27" s="661" t="s">
        <v>217</v>
      </c>
      <c r="B27" s="662"/>
      <c r="C27" s="663"/>
    </row>
    <row r="28" spans="1:3" x14ac:dyDescent="0.3">
      <c r="A28" s="88" t="s">
        <v>218</v>
      </c>
      <c r="B28" s="89" t="s">
        <v>219</v>
      </c>
      <c r="C28" s="90"/>
    </row>
    <row r="29" spans="1:3" x14ac:dyDescent="0.3">
      <c r="A29" s="88" t="s">
        <v>220</v>
      </c>
      <c r="B29" s="89" t="s">
        <v>221</v>
      </c>
      <c r="C29" s="90"/>
    </row>
    <row r="30" spans="1:3" ht="21.75" customHeight="1" x14ac:dyDescent="0.3">
      <c r="A30" s="88" t="s">
        <v>222</v>
      </c>
      <c r="B30" s="650" t="s">
        <v>223</v>
      </c>
      <c r="C30" s="651"/>
    </row>
    <row r="31" spans="1:3" ht="23.25" customHeight="1" x14ac:dyDescent="0.3">
      <c r="A31" s="91"/>
      <c r="B31" s="652" t="s">
        <v>224</v>
      </c>
      <c r="C31" s="653"/>
    </row>
    <row r="32" spans="1:3" x14ac:dyDescent="0.3">
      <c r="A32" s="92"/>
      <c r="C32" s="93"/>
    </row>
    <row r="33" spans="1:3" ht="12.75" customHeight="1" x14ac:dyDescent="0.3">
      <c r="A33" s="94" t="s">
        <v>225</v>
      </c>
      <c r="B33" s="95" t="s">
        <v>226</v>
      </c>
      <c r="C33" s="96"/>
    </row>
    <row r="34" spans="1:3" ht="15" thickBot="1" x14ac:dyDescent="0.35">
      <c r="A34" s="97" t="s">
        <v>227</v>
      </c>
      <c r="B34" s="98" t="s">
        <v>228</v>
      </c>
      <c r="C34" s="99"/>
    </row>
    <row r="35" spans="1:3" ht="14.4" x14ac:dyDescent="0.3">
      <c r="A35" s="100"/>
      <c r="B35" s="101"/>
      <c r="C35" s="102"/>
    </row>
  </sheetData>
  <mergeCells count="8">
    <mergeCell ref="B30:C30"/>
    <mergeCell ref="B31:C31"/>
    <mergeCell ref="A1:C1"/>
    <mergeCell ref="A2:B2"/>
    <mergeCell ref="A9:B9"/>
    <mergeCell ref="A13:B13"/>
    <mergeCell ref="A14:B14"/>
    <mergeCell ref="A27:C27"/>
  </mergeCells>
  <printOptions horizontalCentered="1" verticalCentered="1"/>
  <pageMargins left="0.39370078740157483" right="0.39370078740157483" top="1.425" bottom="0.78740157480314965" header="0.31496062992125984" footer="0.31496062992125984"/>
  <pageSetup scale="120" orientation="portrait" r:id="rId1"/>
  <headerFooter>
    <oddHeader>&amp;L&amp;G&amp;C
&amp;R&amp;G</oddHeader>
    <oddFooter>&amp;L&amp;7Superintendência Administrativa
Coordenadoria de Obras e Reformas.
Fone: 3613 5474 / 5431 – geobras@ses.mt.gov.br&amp;C&amp;8&amp;N&amp;R&amp;8COMPOSIÇÃO DE PARCELA DE BDI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2"/>
  <sheetViews>
    <sheetView topLeftCell="A19" workbookViewId="0">
      <selection activeCell="A42" sqref="A42"/>
    </sheetView>
  </sheetViews>
  <sheetFormatPr defaultRowHeight="14.4" x14ac:dyDescent="0.3"/>
  <cols>
    <col min="1" max="1" width="60.44140625" style="1" customWidth="1"/>
    <col min="2" max="2" width="6.33203125" style="1" customWidth="1"/>
    <col min="3" max="3" width="9" style="1"/>
  </cols>
  <sheetData>
    <row r="1" spans="1:4" ht="15.75" thickBot="1" x14ac:dyDescent="0.3"/>
    <row r="2" spans="1:4" x14ac:dyDescent="0.3">
      <c r="A2" s="417" t="s">
        <v>1140</v>
      </c>
      <c r="B2" s="417" t="s">
        <v>1141</v>
      </c>
      <c r="C2" s="418" t="s">
        <v>1142</v>
      </c>
    </row>
    <row r="3" spans="1:4" ht="15" x14ac:dyDescent="0.25">
      <c r="A3" s="419" t="s">
        <v>1143</v>
      </c>
      <c r="B3" s="151"/>
      <c r="C3" s="420"/>
      <c r="D3" s="1"/>
    </row>
    <row r="4" spans="1:4" ht="15" x14ac:dyDescent="0.25">
      <c r="A4" s="421" t="s">
        <v>1144</v>
      </c>
      <c r="B4" s="153" t="s">
        <v>14</v>
      </c>
      <c r="C4" s="422">
        <v>57</v>
      </c>
      <c r="D4" s="1"/>
    </row>
    <row r="5" spans="1:4" x14ac:dyDescent="0.3">
      <c r="A5" s="421" t="s">
        <v>1145</v>
      </c>
      <c r="B5" s="153" t="s">
        <v>425</v>
      </c>
      <c r="C5" s="422">
        <v>2</v>
      </c>
      <c r="D5" s="1"/>
    </row>
    <row r="6" spans="1:4" x14ac:dyDescent="0.3">
      <c r="A6" s="421" t="s">
        <v>1146</v>
      </c>
      <c r="B6" s="153" t="s">
        <v>425</v>
      </c>
      <c r="C6" s="422">
        <v>3</v>
      </c>
      <c r="D6" s="1"/>
    </row>
    <row r="7" spans="1:4" x14ac:dyDescent="0.3">
      <c r="A7" s="421" t="s">
        <v>1147</v>
      </c>
      <c r="B7" s="153" t="s">
        <v>425</v>
      </c>
      <c r="C7" s="422">
        <v>30</v>
      </c>
      <c r="D7" s="1"/>
    </row>
    <row r="8" spans="1:4" x14ac:dyDescent="0.3">
      <c r="A8" s="421" t="s">
        <v>1148</v>
      </c>
      <c r="B8" s="153" t="s">
        <v>425</v>
      </c>
      <c r="C8" s="422">
        <v>57</v>
      </c>
      <c r="D8" s="1"/>
    </row>
    <row r="9" spans="1:4" ht="15" x14ac:dyDescent="0.25">
      <c r="A9" s="423" t="s">
        <v>1149</v>
      </c>
      <c r="B9" s="151" t="s">
        <v>1141</v>
      </c>
      <c r="C9" s="420" t="s">
        <v>1107</v>
      </c>
      <c r="D9" s="1"/>
    </row>
    <row r="10" spans="1:4" x14ac:dyDescent="0.3">
      <c r="A10" s="421" t="s">
        <v>1150</v>
      </c>
      <c r="B10" s="153" t="s">
        <v>58</v>
      </c>
      <c r="C10" s="422">
        <v>1</v>
      </c>
      <c r="D10" s="1"/>
    </row>
    <row r="11" spans="1:4" x14ac:dyDescent="0.3">
      <c r="A11" s="421" t="s">
        <v>1151</v>
      </c>
      <c r="B11" s="153" t="s">
        <v>58</v>
      </c>
      <c r="C11" s="422">
        <v>1</v>
      </c>
      <c r="D11" s="1"/>
    </row>
    <row r="12" spans="1:4" ht="15" x14ac:dyDescent="0.25">
      <c r="A12" s="421" t="s">
        <v>1152</v>
      </c>
      <c r="B12" s="153" t="s">
        <v>1141</v>
      </c>
      <c r="C12" s="422" t="s">
        <v>1107</v>
      </c>
      <c r="D12" s="1"/>
    </row>
    <row r="13" spans="1:4" x14ac:dyDescent="0.3">
      <c r="A13" s="421" t="s">
        <v>1153</v>
      </c>
      <c r="B13" s="153" t="s">
        <v>14</v>
      </c>
      <c r="C13" s="422">
        <v>170</v>
      </c>
      <c r="D13" s="1"/>
    </row>
    <row r="14" spans="1:4" x14ac:dyDescent="0.3">
      <c r="A14" s="421" t="s">
        <v>1154</v>
      </c>
      <c r="B14" s="153" t="s">
        <v>58</v>
      </c>
      <c r="C14" s="422">
        <v>50</v>
      </c>
      <c r="D14" s="1"/>
    </row>
    <row r="15" spans="1:4" x14ac:dyDescent="0.3">
      <c r="A15" s="421" t="s">
        <v>1155</v>
      </c>
      <c r="B15" s="153" t="s">
        <v>58</v>
      </c>
      <c r="C15" s="422">
        <v>25</v>
      </c>
      <c r="D15" s="1"/>
    </row>
    <row r="16" spans="1:4" ht="15" x14ac:dyDescent="0.25">
      <c r="A16" s="421" t="s">
        <v>1156</v>
      </c>
      <c r="B16" s="153" t="s">
        <v>58</v>
      </c>
      <c r="C16" s="422">
        <v>100</v>
      </c>
      <c r="D16" s="1"/>
    </row>
    <row r="17" spans="1:4" ht="15" x14ac:dyDescent="0.25">
      <c r="A17" s="421" t="s">
        <v>1157</v>
      </c>
      <c r="B17" s="153" t="s">
        <v>1158</v>
      </c>
      <c r="C17" s="422">
        <v>12</v>
      </c>
      <c r="D17" s="1"/>
    </row>
    <row r="18" spans="1:4" x14ac:dyDescent="0.3">
      <c r="A18" s="421" t="s">
        <v>1159</v>
      </c>
      <c r="B18" s="153" t="s">
        <v>308</v>
      </c>
      <c r="C18" s="422">
        <v>21</v>
      </c>
      <c r="D18" s="1"/>
    </row>
    <row r="19" spans="1:4" ht="15" x14ac:dyDescent="0.25">
      <c r="A19" s="421" t="s">
        <v>1160</v>
      </c>
      <c r="B19" s="153" t="s">
        <v>308</v>
      </c>
      <c r="C19" s="422">
        <v>85</v>
      </c>
      <c r="D19" s="1"/>
    </row>
    <row r="20" spans="1:4" ht="15" x14ac:dyDescent="0.25">
      <c r="A20" s="423" t="s">
        <v>1161</v>
      </c>
      <c r="B20" s="151" t="s">
        <v>1141</v>
      </c>
      <c r="C20" s="420" t="s">
        <v>1107</v>
      </c>
      <c r="D20" s="1"/>
    </row>
    <row r="21" spans="1:4" x14ac:dyDescent="0.3">
      <c r="A21" s="421" t="s">
        <v>1162</v>
      </c>
      <c r="B21" s="153" t="s">
        <v>425</v>
      </c>
      <c r="C21" s="422">
        <v>9</v>
      </c>
      <c r="D21" s="1"/>
    </row>
    <row r="22" spans="1:4" x14ac:dyDescent="0.3">
      <c r="A22" s="421" t="s">
        <v>1163</v>
      </c>
      <c r="B22" s="153" t="s">
        <v>425</v>
      </c>
      <c r="C22" s="422">
        <v>1</v>
      </c>
      <c r="D22" s="1"/>
    </row>
    <row r="23" spans="1:4" ht="15" x14ac:dyDescent="0.25">
      <c r="A23" s="421" t="s">
        <v>1164</v>
      </c>
      <c r="B23" s="153" t="s">
        <v>308</v>
      </c>
      <c r="C23" s="422">
        <v>1</v>
      </c>
      <c r="D23" s="1"/>
    </row>
    <row r="24" spans="1:4" ht="15" x14ac:dyDescent="0.25">
      <c r="A24" s="421" t="s">
        <v>1165</v>
      </c>
      <c r="B24" s="153" t="s">
        <v>186</v>
      </c>
      <c r="C24" s="422">
        <v>9</v>
      </c>
      <c r="D24" s="1"/>
    </row>
    <row r="25" spans="1:4" x14ac:dyDescent="0.3">
      <c r="A25" s="423" t="s">
        <v>1166</v>
      </c>
      <c r="B25" s="156"/>
      <c r="C25" s="424"/>
      <c r="D25" s="1"/>
    </row>
    <row r="26" spans="1:4" ht="15" x14ac:dyDescent="0.25">
      <c r="A26" s="421" t="s">
        <v>1167</v>
      </c>
      <c r="B26" s="153" t="s">
        <v>14</v>
      </c>
      <c r="C26" s="422">
        <v>2837</v>
      </c>
      <c r="D26" s="1"/>
    </row>
    <row r="27" spans="1:4" x14ac:dyDescent="0.3">
      <c r="A27" s="421" t="s">
        <v>1168</v>
      </c>
      <c r="B27" s="153" t="s">
        <v>14</v>
      </c>
      <c r="C27" s="422">
        <v>55</v>
      </c>
      <c r="D27" s="1"/>
    </row>
    <row r="28" spans="1:4" ht="15" x14ac:dyDescent="0.25">
      <c r="A28" s="423" t="s">
        <v>1169</v>
      </c>
      <c r="B28" s="156"/>
      <c r="C28" s="424"/>
      <c r="D28" s="1"/>
    </row>
    <row r="29" spans="1:4" ht="15" x14ac:dyDescent="0.25">
      <c r="A29" s="421" t="s">
        <v>1170</v>
      </c>
      <c r="B29" s="153" t="s">
        <v>33</v>
      </c>
      <c r="C29" s="422">
        <v>3</v>
      </c>
      <c r="D29" s="1"/>
    </row>
    <row r="30" spans="1:4" x14ac:dyDescent="0.3">
      <c r="A30" s="423" t="s">
        <v>1171</v>
      </c>
      <c r="B30" s="155" t="s">
        <v>1141</v>
      </c>
      <c r="C30" s="425" t="s">
        <v>1107</v>
      </c>
      <c r="D30" s="1"/>
    </row>
    <row r="31" spans="1:4" ht="15" x14ac:dyDescent="0.25">
      <c r="A31" s="421" t="s">
        <v>1172</v>
      </c>
      <c r="B31" s="153" t="s">
        <v>425</v>
      </c>
      <c r="C31" s="422">
        <v>2</v>
      </c>
      <c r="D31" s="1"/>
    </row>
    <row r="32" spans="1:4" ht="15" x14ac:dyDescent="0.25">
      <c r="A32" s="421" t="s">
        <v>1173</v>
      </c>
      <c r="B32" s="153" t="s">
        <v>425</v>
      </c>
      <c r="C32" s="422">
        <v>8</v>
      </c>
      <c r="D32" s="1"/>
    </row>
    <row r="33" spans="1:4" ht="15" x14ac:dyDescent="0.25">
      <c r="A33" s="421" t="s">
        <v>1174</v>
      </c>
      <c r="B33" s="153" t="s">
        <v>425</v>
      </c>
      <c r="C33" s="422">
        <v>6</v>
      </c>
      <c r="D33" s="1"/>
    </row>
    <row r="34" spans="1:4" ht="15" x14ac:dyDescent="0.25">
      <c r="A34" s="421" t="s">
        <v>1175</v>
      </c>
      <c r="B34" s="153" t="s">
        <v>425</v>
      </c>
      <c r="C34" s="422">
        <v>7</v>
      </c>
      <c r="D34" s="1"/>
    </row>
    <row r="35" spans="1:4" ht="15" x14ac:dyDescent="0.25">
      <c r="A35" s="421" t="s">
        <v>1176</v>
      </c>
      <c r="B35" s="153" t="s">
        <v>425</v>
      </c>
      <c r="C35" s="422">
        <v>1</v>
      </c>
      <c r="D35" s="1"/>
    </row>
    <row r="36" spans="1:4" ht="15" x14ac:dyDescent="0.25">
      <c r="A36" s="421" t="s">
        <v>1177</v>
      </c>
      <c r="B36" s="153" t="s">
        <v>425</v>
      </c>
      <c r="C36" s="422">
        <v>150</v>
      </c>
      <c r="D36" s="1"/>
    </row>
    <row r="37" spans="1:4" ht="15" x14ac:dyDescent="0.25">
      <c r="A37" s="421" t="s">
        <v>1178</v>
      </c>
      <c r="B37" s="153" t="s">
        <v>425</v>
      </c>
      <c r="C37" s="422">
        <v>150</v>
      </c>
      <c r="D37" s="1"/>
    </row>
    <row r="38" spans="1:4" x14ac:dyDescent="0.3">
      <c r="A38" s="421" t="s">
        <v>1179</v>
      </c>
      <c r="B38" s="153" t="s">
        <v>425</v>
      </c>
      <c r="C38" s="422">
        <v>501</v>
      </c>
      <c r="D38" s="1"/>
    </row>
    <row r="39" spans="1:4" x14ac:dyDescent="0.3">
      <c r="A39" s="421" t="s">
        <v>1180</v>
      </c>
      <c r="B39" s="153" t="s">
        <v>425</v>
      </c>
      <c r="C39" s="422">
        <v>1</v>
      </c>
      <c r="D39" s="1"/>
    </row>
    <row r="40" spans="1:4" x14ac:dyDescent="0.3">
      <c r="A40" s="421" t="s">
        <v>1181</v>
      </c>
      <c r="B40" s="153" t="s">
        <v>425</v>
      </c>
      <c r="C40" s="426">
        <v>501</v>
      </c>
      <c r="D40" s="1"/>
    </row>
    <row r="41" spans="1:4" x14ac:dyDescent="0.3">
      <c r="A41" s="421" t="s">
        <v>1182</v>
      </c>
      <c r="B41" s="153" t="s">
        <v>425</v>
      </c>
      <c r="C41" s="426">
        <v>3</v>
      </c>
      <c r="D41" s="1"/>
    </row>
    <row r="42" spans="1:4" ht="15" thickBot="1" x14ac:dyDescent="0.35">
      <c r="A42" s="427" t="s">
        <v>1183</v>
      </c>
      <c r="B42" s="428" t="s">
        <v>425</v>
      </c>
      <c r="C42" s="429">
        <v>1</v>
      </c>
      <c r="D42" s="1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48"/>
  <sheetViews>
    <sheetView showOutlineSymbols="0" view="pageBreakPreview" zoomScale="91" zoomScaleNormal="100" zoomScaleSheetLayoutView="91" workbookViewId="0">
      <selection activeCell="D552" sqref="D552"/>
    </sheetView>
  </sheetViews>
  <sheetFormatPr defaultColWidth="9" defaultRowHeight="13.8" x14ac:dyDescent="0.25"/>
  <cols>
    <col min="1" max="1" width="15.6640625" style="103" bestFit="1" customWidth="1"/>
    <col min="2" max="2" width="4.6640625" style="103" bestFit="1" customWidth="1"/>
    <col min="3" max="3" width="8.5546875" style="103" bestFit="1" customWidth="1"/>
    <col min="4" max="4" width="7.109375" style="103" customWidth="1"/>
    <col min="5" max="5" width="80" style="103" customWidth="1"/>
    <col min="6" max="6" width="5.5546875" style="103" bestFit="1" customWidth="1"/>
    <col min="7" max="7" width="6.6640625" style="103" bestFit="1" customWidth="1"/>
    <col min="8" max="8" width="10" style="103" customWidth="1"/>
    <col min="9" max="9" width="9.44140625" style="103" bestFit="1" customWidth="1"/>
    <col min="10" max="10" width="8.44140625" style="103" bestFit="1" customWidth="1"/>
    <col min="11" max="11" width="12" style="103" bestFit="1" customWidth="1"/>
    <col min="12" max="16384" width="9" style="103"/>
  </cols>
  <sheetData>
    <row r="1" spans="1:10" x14ac:dyDescent="0.25">
      <c r="A1" s="664" t="s">
        <v>229</v>
      </c>
      <c r="B1" s="665"/>
      <c r="C1" s="665"/>
      <c r="D1" s="665"/>
      <c r="E1" s="665"/>
      <c r="F1" s="665"/>
      <c r="G1" s="665"/>
      <c r="H1" s="665"/>
      <c r="I1" s="665"/>
      <c r="J1" s="665"/>
    </row>
    <row r="2" spans="1:10" x14ac:dyDescent="0.25">
      <c r="A2" s="664" t="s">
        <v>230</v>
      </c>
      <c r="B2" s="665"/>
      <c r="C2" s="665"/>
      <c r="D2" s="665"/>
      <c r="E2" s="665"/>
      <c r="F2" s="665"/>
      <c r="G2" s="665"/>
      <c r="H2" s="665"/>
      <c r="I2" s="665"/>
      <c r="J2" s="665"/>
    </row>
    <row r="3" spans="1:10" customFormat="1" ht="27.6" x14ac:dyDescent="0.3">
      <c r="A3" s="109"/>
      <c r="B3" s="109" t="s">
        <v>79</v>
      </c>
      <c r="C3" s="104" t="s">
        <v>56</v>
      </c>
      <c r="D3" s="109" t="s">
        <v>25</v>
      </c>
      <c r="E3" s="109" t="s">
        <v>45</v>
      </c>
      <c r="F3" s="105" t="s">
        <v>33</v>
      </c>
      <c r="G3" s="104" t="s">
        <v>74</v>
      </c>
      <c r="H3" s="104" t="s">
        <v>97</v>
      </c>
      <c r="I3" s="104" t="s">
        <v>61</v>
      </c>
    </row>
    <row r="4" spans="1:10" x14ac:dyDescent="0.25">
      <c r="A4" s="320" t="s">
        <v>1534</v>
      </c>
      <c r="B4" s="320" t="s">
        <v>1535</v>
      </c>
      <c r="C4" s="321" t="s">
        <v>1536</v>
      </c>
      <c r="D4" s="320" t="s">
        <v>12</v>
      </c>
      <c r="E4" s="320" t="s">
        <v>437</v>
      </c>
      <c r="F4" s="322" t="s">
        <v>186</v>
      </c>
      <c r="G4" s="321">
        <v>1</v>
      </c>
      <c r="H4" s="321" t="s">
        <v>1537</v>
      </c>
      <c r="I4" s="321" t="s">
        <v>1537</v>
      </c>
    </row>
    <row r="5" spans="1:10" x14ac:dyDescent="0.25">
      <c r="A5" s="323" t="s">
        <v>1538</v>
      </c>
      <c r="B5" s="323"/>
      <c r="C5" s="324" t="s">
        <v>1539</v>
      </c>
      <c r="D5" s="323" t="s">
        <v>43</v>
      </c>
      <c r="E5" s="323" t="s">
        <v>1540</v>
      </c>
      <c r="F5" s="325" t="s">
        <v>187</v>
      </c>
      <c r="G5" s="324" t="s">
        <v>1541</v>
      </c>
      <c r="H5" s="324" t="s">
        <v>1542</v>
      </c>
      <c r="I5" s="326">
        <v>46879.8</v>
      </c>
    </row>
    <row r="6" spans="1:10" ht="14.4" thickBot="1" x14ac:dyDescent="0.3">
      <c r="A6" s="323" t="s">
        <v>1538</v>
      </c>
      <c r="B6" s="323"/>
      <c r="C6" s="324" t="s">
        <v>1543</v>
      </c>
      <c r="D6" s="323" t="s">
        <v>43</v>
      </c>
      <c r="E6" s="323" t="s">
        <v>1544</v>
      </c>
      <c r="F6" s="325" t="s">
        <v>1545</v>
      </c>
      <c r="G6" s="324" t="s">
        <v>1546</v>
      </c>
      <c r="H6" s="324" t="s">
        <v>1547</v>
      </c>
      <c r="I6" s="326">
        <v>12921.6</v>
      </c>
    </row>
    <row r="7" spans="1:10" ht="15" thickTop="1" x14ac:dyDescent="0.2">
      <c r="A7" s="327"/>
      <c r="B7" s="327"/>
      <c r="C7" s="327"/>
      <c r="D7" s="327"/>
      <c r="E7" s="327"/>
      <c r="F7" s="327"/>
      <c r="G7" s="327"/>
      <c r="H7" s="327"/>
      <c r="I7" s="327"/>
    </row>
    <row r="8" spans="1:10" ht="27.6" x14ac:dyDescent="0.25">
      <c r="A8" s="109"/>
      <c r="B8" s="109" t="s">
        <v>79</v>
      </c>
      <c r="C8" s="104" t="s">
        <v>56</v>
      </c>
      <c r="D8" s="109" t="s">
        <v>25</v>
      </c>
      <c r="E8" s="109" t="s">
        <v>45</v>
      </c>
      <c r="F8" s="105" t="s">
        <v>33</v>
      </c>
      <c r="G8" s="104" t="s">
        <v>74</v>
      </c>
      <c r="H8" s="104" t="s">
        <v>97</v>
      </c>
      <c r="I8" s="104" t="s">
        <v>61</v>
      </c>
    </row>
    <row r="9" spans="1:10" x14ac:dyDescent="0.25">
      <c r="A9" s="320" t="s">
        <v>1534</v>
      </c>
      <c r="B9" s="320" t="s">
        <v>1548</v>
      </c>
      <c r="C9" s="321" t="s">
        <v>1549</v>
      </c>
      <c r="D9" s="320" t="s">
        <v>12</v>
      </c>
      <c r="E9" s="320" t="s">
        <v>440</v>
      </c>
      <c r="F9" s="322" t="s">
        <v>58</v>
      </c>
      <c r="G9" s="321">
        <v>1</v>
      </c>
      <c r="H9" s="321" t="s">
        <v>1550</v>
      </c>
      <c r="I9" s="321" t="s">
        <v>1550</v>
      </c>
    </row>
    <row r="10" spans="1:10" ht="21" thickBot="1" x14ac:dyDescent="0.3">
      <c r="A10" s="328" t="s">
        <v>1551</v>
      </c>
      <c r="B10" s="328"/>
      <c r="C10" s="329" t="s">
        <v>1552</v>
      </c>
      <c r="D10" s="328" t="s">
        <v>12</v>
      </c>
      <c r="E10" s="328" t="s">
        <v>440</v>
      </c>
      <c r="F10" s="330" t="s">
        <v>58</v>
      </c>
      <c r="G10" s="329" t="s">
        <v>1553</v>
      </c>
      <c r="H10" s="329" t="s">
        <v>1550</v>
      </c>
      <c r="I10" s="331">
        <v>1000</v>
      </c>
    </row>
    <row r="11" spans="1:10" ht="15" thickTop="1" x14ac:dyDescent="0.2">
      <c r="A11" s="327"/>
      <c r="B11" s="327"/>
      <c r="C11" s="327"/>
      <c r="D11" s="327"/>
      <c r="E11" s="327"/>
      <c r="F11" s="327"/>
      <c r="G11" s="327"/>
      <c r="H11" s="327"/>
      <c r="I11" s="327"/>
    </row>
    <row r="12" spans="1:10" ht="27.6" x14ac:dyDescent="0.25">
      <c r="A12" s="109"/>
      <c r="B12" s="109" t="s">
        <v>79</v>
      </c>
      <c r="C12" s="104" t="s">
        <v>56</v>
      </c>
      <c r="D12" s="109" t="s">
        <v>25</v>
      </c>
      <c r="E12" s="109" t="s">
        <v>45</v>
      </c>
      <c r="F12" s="105" t="s">
        <v>33</v>
      </c>
      <c r="G12" s="104" t="s">
        <v>74</v>
      </c>
      <c r="H12" s="104" t="s">
        <v>97</v>
      </c>
      <c r="I12" s="104" t="s">
        <v>61</v>
      </c>
    </row>
    <row r="13" spans="1:10" x14ac:dyDescent="0.25">
      <c r="A13" s="320" t="s">
        <v>1534</v>
      </c>
      <c r="B13" s="320" t="s">
        <v>1554</v>
      </c>
      <c r="C13" s="321" t="s">
        <v>1555</v>
      </c>
      <c r="D13" s="320" t="s">
        <v>12</v>
      </c>
      <c r="E13" s="320" t="s">
        <v>69</v>
      </c>
      <c r="F13" s="322" t="s">
        <v>30</v>
      </c>
      <c r="G13" s="321">
        <v>1</v>
      </c>
      <c r="H13" s="321" t="s">
        <v>1556</v>
      </c>
      <c r="I13" s="321" t="s">
        <v>1556</v>
      </c>
    </row>
    <row r="14" spans="1:10" x14ac:dyDescent="0.25">
      <c r="A14" s="323" t="s">
        <v>1538</v>
      </c>
      <c r="B14" s="323"/>
      <c r="C14" s="324" t="s">
        <v>1557</v>
      </c>
      <c r="D14" s="323" t="s">
        <v>43</v>
      </c>
      <c r="E14" s="323" t="s">
        <v>1558</v>
      </c>
      <c r="F14" s="325" t="s">
        <v>1545</v>
      </c>
      <c r="G14" s="324" t="s">
        <v>1559</v>
      </c>
      <c r="H14" s="324" t="s">
        <v>1560</v>
      </c>
      <c r="I14" s="326">
        <v>2.2599999999999998</v>
      </c>
    </row>
    <row r="15" spans="1:10" ht="14.4" thickBot="1" x14ac:dyDescent="0.3">
      <c r="A15" s="323" t="s">
        <v>1538</v>
      </c>
      <c r="B15" s="323"/>
      <c r="C15" s="324" t="s">
        <v>1561</v>
      </c>
      <c r="D15" s="323" t="s">
        <v>43</v>
      </c>
      <c r="E15" s="323" t="s">
        <v>1562</v>
      </c>
      <c r="F15" s="325" t="s">
        <v>1545</v>
      </c>
      <c r="G15" s="324" t="s">
        <v>1563</v>
      </c>
      <c r="H15" s="324" t="s">
        <v>1564</v>
      </c>
      <c r="I15" s="326">
        <v>18.399999999999999</v>
      </c>
    </row>
    <row r="16" spans="1:10" ht="15" thickTop="1" x14ac:dyDescent="0.2">
      <c r="A16" s="327"/>
      <c r="B16" s="327"/>
      <c r="C16" s="327"/>
      <c r="D16" s="327"/>
      <c r="E16" s="327"/>
      <c r="F16" s="327"/>
      <c r="G16" s="327"/>
      <c r="H16" s="327"/>
      <c r="I16" s="327"/>
    </row>
    <row r="17" spans="1:9" ht="27.6" x14ac:dyDescent="0.25">
      <c r="A17" s="109"/>
      <c r="B17" s="109" t="s">
        <v>79</v>
      </c>
      <c r="C17" s="104" t="s">
        <v>56</v>
      </c>
      <c r="D17" s="109" t="s">
        <v>25</v>
      </c>
      <c r="E17" s="109" t="s">
        <v>45</v>
      </c>
      <c r="F17" s="105" t="s">
        <v>33</v>
      </c>
      <c r="G17" s="104" t="s">
        <v>74</v>
      </c>
      <c r="H17" s="104" t="s">
        <v>97</v>
      </c>
      <c r="I17" s="104" t="s">
        <v>61</v>
      </c>
    </row>
    <row r="18" spans="1:9" x14ac:dyDescent="0.25">
      <c r="A18" s="320" t="s">
        <v>1534</v>
      </c>
      <c r="B18" s="320" t="s">
        <v>1565</v>
      </c>
      <c r="C18" s="321" t="s">
        <v>1566</v>
      </c>
      <c r="D18" s="320" t="s">
        <v>12</v>
      </c>
      <c r="E18" s="320" t="s">
        <v>254</v>
      </c>
      <c r="F18" s="322" t="s">
        <v>251</v>
      </c>
      <c r="G18" s="321">
        <v>1</v>
      </c>
      <c r="H18" s="321" t="s">
        <v>1567</v>
      </c>
      <c r="I18" s="321" t="s">
        <v>1567</v>
      </c>
    </row>
    <row r="19" spans="1:9" x14ac:dyDescent="0.25">
      <c r="A19" s="323" t="s">
        <v>1538</v>
      </c>
      <c r="B19" s="323"/>
      <c r="C19" s="324" t="s">
        <v>1568</v>
      </c>
      <c r="D19" s="323" t="s">
        <v>43</v>
      </c>
      <c r="E19" s="323" t="s">
        <v>1569</v>
      </c>
      <c r="F19" s="325" t="s">
        <v>1545</v>
      </c>
      <c r="G19" s="324" t="s">
        <v>1563</v>
      </c>
      <c r="H19" s="324" t="s">
        <v>1570</v>
      </c>
      <c r="I19" s="326">
        <v>21.54</v>
      </c>
    </row>
    <row r="20" spans="1:9" ht="14.4" thickBot="1" x14ac:dyDescent="0.3">
      <c r="A20" s="323" t="s">
        <v>1538</v>
      </c>
      <c r="B20" s="323"/>
      <c r="C20" s="324" t="s">
        <v>1571</v>
      </c>
      <c r="D20" s="323" t="s">
        <v>43</v>
      </c>
      <c r="E20" s="323" t="s">
        <v>1572</v>
      </c>
      <c r="F20" s="325" t="s">
        <v>1545</v>
      </c>
      <c r="G20" s="324" t="s">
        <v>1559</v>
      </c>
      <c r="H20" s="324" t="s">
        <v>1573</v>
      </c>
      <c r="I20" s="326">
        <v>2.25</v>
      </c>
    </row>
    <row r="21" spans="1:9" ht="15" thickTop="1" x14ac:dyDescent="0.2">
      <c r="A21" s="327"/>
      <c r="B21" s="327"/>
      <c r="C21" s="327"/>
      <c r="D21" s="327"/>
      <c r="E21" s="327"/>
      <c r="F21" s="327"/>
      <c r="G21" s="327"/>
      <c r="H21" s="327"/>
      <c r="I21" s="327"/>
    </row>
    <row r="22" spans="1:9" ht="27.6" x14ac:dyDescent="0.25">
      <c r="A22" s="109"/>
      <c r="B22" s="109" t="s">
        <v>79</v>
      </c>
      <c r="C22" s="104" t="s">
        <v>56</v>
      </c>
      <c r="D22" s="109" t="s">
        <v>25</v>
      </c>
      <c r="E22" s="109" t="s">
        <v>45</v>
      </c>
      <c r="F22" s="105" t="s">
        <v>33</v>
      </c>
      <c r="G22" s="104" t="s">
        <v>74</v>
      </c>
      <c r="H22" s="104" t="s">
        <v>97</v>
      </c>
      <c r="I22" s="104" t="s">
        <v>61</v>
      </c>
    </row>
    <row r="23" spans="1:9" x14ac:dyDescent="0.25">
      <c r="A23" s="320" t="s">
        <v>1534</v>
      </c>
      <c r="B23" s="320" t="s">
        <v>1574</v>
      </c>
      <c r="C23" s="321" t="s">
        <v>1575</v>
      </c>
      <c r="D23" s="320" t="s">
        <v>12</v>
      </c>
      <c r="E23" s="320" t="s">
        <v>271</v>
      </c>
      <c r="F23" s="322" t="s">
        <v>272</v>
      </c>
      <c r="G23" s="321">
        <v>1</v>
      </c>
      <c r="H23" s="321" t="s">
        <v>1576</v>
      </c>
      <c r="I23" s="321" t="s">
        <v>1576</v>
      </c>
    </row>
    <row r="24" spans="1:9" ht="21" thickBot="1" x14ac:dyDescent="0.3">
      <c r="A24" s="328" t="s">
        <v>1551</v>
      </c>
      <c r="B24" s="328"/>
      <c r="C24" s="329" t="s">
        <v>1577</v>
      </c>
      <c r="D24" s="328" t="s">
        <v>43</v>
      </c>
      <c r="E24" s="328" t="s">
        <v>1578</v>
      </c>
      <c r="F24" s="330" t="s">
        <v>187</v>
      </c>
      <c r="G24" s="329" t="s">
        <v>1553</v>
      </c>
      <c r="H24" s="329" t="s">
        <v>1576</v>
      </c>
      <c r="I24" s="331">
        <v>631.25</v>
      </c>
    </row>
    <row r="25" spans="1:9" ht="15" thickTop="1" x14ac:dyDescent="0.2">
      <c r="A25" s="327"/>
      <c r="B25" s="327"/>
      <c r="C25" s="327"/>
      <c r="D25" s="327"/>
      <c r="E25" s="327"/>
      <c r="F25" s="327"/>
      <c r="G25" s="327"/>
      <c r="H25" s="327"/>
      <c r="I25" s="327"/>
    </row>
    <row r="26" spans="1:9" ht="27.6" x14ac:dyDescent="0.25">
      <c r="A26" s="109"/>
      <c r="B26" s="109" t="s">
        <v>79</v>
      </c>
      <c r="C26" s="104" t="s">
        <v>56</v>
      </c>
      <c r="D26" s="109" t="s">
        <v>25</v>
      </c>
      <c r="E26" s="109" t="s">
        <v>45</v>
      </c>
      <c r="F26" s="105" t="s">
        <v>33</v>
      </c>
      <c r="G26" s="104" t="s">
        <v>74</v>
      </c>
      <c r="H26" s="104" t="s">
        <v>97</v>
      </c>
      <c r="I26" s="104" t="s">
        <v>61</v>
      </c>
    </row>
    <row r="27" spans="1:9" x14ac:dyDescent="0.25">
      <c r="A27" s="320" t="s">
        <v>1534</v>
      </c>
      <c r="B27" s="320" t="s">
        <v>1579</v>
      </c>
      <c r="C27" s="321" t="s">
        <v>1580</v>
      </c>
      <c r="D27" s="320" t="s">
        <v>12</v>
      </c>
      <c r="E27" s="320" t="s">
        <v>279</v>
      </c>
      <c r="F27" s="322" t="s">
        <v>58</v>
      </c>
      <c r="G27" s="321">
        <v>1</v>
      </c>
      <c r="H27" s="321" t="s">
        <v>1581</v>
      </c>
      <c r="I27" s="321" t="s">
        <v>1581</v>
      </c>
    </row>
    <row r="28" spans="1:9" x14ac:dyDescent="0.25">
      <c r="A28" s="323" t="s">
        <v>1538</v>
      </c>
      <c r="B28" s="323"/>
      <c r="C28" s="324" t="s">
        <v>1582</v>
      </c>
      <c r="D28" s="323" t="s">
        <v>43</v>
      </c>
      <c r="E28" s="323" t="s">
        <v>1583</v>
      </c>
      <c r="F28" s="325" t="s">
        <v>1545</v>
      </c>
      <c r="G28" s="324" t="s">
        <v>1584</v>
      </c>
      <c r="H28" s="324" t="s">
        <v>1585</v>
      </c>
      <c r="I28" s="326">
        <v>55.88</v>
      </c>
    </row>
    <row r="29" spans="1:9" x14ac:dyDescent="0.25">
      <c r="A29" s="323" t="s">
        <v>1538</v>
      </c>
      <c r="B29" s="323"/>
      <c r="C29" s="324" t="s">
        <v>1586</v>
      </c>
      <c r="D29" s="323" t="s">
        <v>43</v>
      </c>
      <c r="E29" s="323" t="s">
        <v>1587</v>
      </c>
      <c r="F29" s="325" t="s">
        <v>1545</v>
      </c>
      <c r="G29" s="324" t="s">
        <v>1588</v>
      </c>
      <c r="H29" s="324" t="s">
        <v>1589</v>
      </c>
      <c r="I29" s="326">
        <v>142.96</v>
      </c>
    </row>
    <row r="30" spans="1:9" x14ac:dyDescent="0.25">
      <c r="A30" s="323" t="s">
        <v>1538</v>
      </c>
      <c r="B30" s="323"/>
      <c r="C30" s="324" t="s">
        <v>1557</v>
      </c>
      <c r="D30" s="323" t="s">
        <v>43</v>
      </c>
      <c r="E30" s="323" t="s">
        <v>1558</v>
      </c>
      <c r="F30" s="325" t="s">
        <v>1545</v>
      </c>
      <c r="G30" s="324" t="s">
        <v>1588</v>
      </c>
      <c r="H30" s="324" t="s">
        <v>1560</v>
      </c>
      <c r="I30" s="326">
        <v>139.6</v>
      </c>
    </row>
    <row r="31" spans="1:9" x14ac:dyDescent="0.25">
      <c r="A31" s="323" t="s">
        <v>1538</v>
      </c>
      <c r="B31" s="323"/>
      <c r="C31" s="324" t="s">
        <v>1561</v>
      </c>
      <c r="D31" s="323" t="s">
        <v>43</v>
      </c>
      <c r="E31" s="323" t="s">
        <v>1562</v>
      </c>
      <c r="F31" s="325" t="s">
        <v>1545</v>
      </c>
      <c r="G31" s="324" t="s">
        <v>1590</v>
      </c>
      <c r="H31" s="324" t="s">
        <v>1564</v>
      </c>
      <c r="I31" s="326">
        <v>114.97</v>
      </c>
    </row>
    <row r="32" spans="1:9" x14ac:dyDescent="0.25">
      <c r="A32" s="323" t="s">
        <v>1538</v>
      </c>
      <c r="B32" s="323"/>
      <c r="C32" s="324" t="s">
        <v>1571</v>
      </c>
      <c r="D32" s="323" t="s">
        <v>43</v>
      </c>
      <c r="E32" s="323" t="s">
        <v>1572</v>
      </c>
      <c r="F32" s="325" t="s">
        <v>1545</v>
      </c>
      <c r="G32" s="324" t="s">
        <v>1588</v>
      </c>
      <c r="H32" s="324" t="s">
        <v>1573</v>
      </c>
      <c r="I32" s="326">
        <v>138.80000000000001</v>
      </c>
    </row>
    <row r="33" spans="1:9" ht="20.399999999999999" x14ac:dyDescent="0.25">
      <c r="A33" s="328" t="s">
        <v>1551</v>
      </c>
      <c r="B33" s="328"/>
      <c r="C33" s="329" t="s">
        <v>1591</v>
      </c>
      <c r="D33" s="328" t="s">
        <v>43</v>
      </c>
      <c r="E33" s="328" t="s">
        <v>1592</v>
      </c>
      <c r="F33" s="330" t="s">
        <v>27</v>
      </c>
      <c r="G33" s="329" t="s">
        <v>1553</v>
      </c>
      <c r="H33" s="329" t="s">
        <v>1593</v>
      </c>
      <c r="I33" s="331">
        <v>10.130000000000001</v>
      </c>
    </row>
    <row r="34" spans="1:9" ht="20.399999999999999" x14ac:dyDescent="0.25">
      <c r="A34" s="328" t="s">
        <v>1551</v>
      </c>
      <c r="B34" s="328"/>
      <c r="C34" s="329" t="s">
        <v>1594</v>
      </c>
      <c r="D34" s="328" t="s">
        <v>43</v>
      </c>
      <c r="E34" s="328" t="s">
        <v>1595</v>
      </c>
      <c r="F34" s="330" t="s">
        <v>14</v>
      </c>
      <c r="G34" s="329" t="s">
        <v>1596</v>
      </c>
      <c r="H34" s="329" t="s">
        <v>1597</v>
      </c>
      <c r="I34" s="331">
        <v>41.6</v>
      </c>
    </row>
    <row r="35" spans="1:9" ht="20.399999999999999" x14ac:dyDescent="0.25">
      <c r="A35" s="328" t="s">
        <v>1551</v>
      </c>
      <c r="B35" s="328"/>
      <c r="C35" s="329" t="s">
        <v>1598</v>
      </c>
      <c r="D35" s="328" t="s">
        <v>43</v>
      </c>
      <c r="E35" s="328" t="s">
        <v>1599</v>
      </c>
      <c r="F35" s="330" t="s">
        <v>31</v>
      </c>
      <c r="G35" s="329" t="s">
        <v>1600</v>
      </c>
      <c r="H35" s="329" t="s">
        <v>1601</v>
      </c>
      <c r="I35" s="331">
        <v>1.06</v>
      </c>
    </row>
    <row r="36" spans="1:9" ht="20.399999999999999" x14ac:dyDescent="0.25">
      <c r="A36" s="328" t="s">
        <v>1551</v>
      </c>
      <c r="B36" s="328"/>
      <c r="C36" s="329" t="s">
        <v>1602</v>
      </c>
      <c r="D36" s="328" t="s">
        <v>43</v>
      </c>
      <c r="E36" s="328" t="s">
        <v>1603</v>
      </c>
      <c r="F36" s="330" t="s">
        <v>58</v>
      </c>
      <c r="G36" s="329" t="s">
        <v>1553</v>
      </c>
      <c r="H36" s="329" t="s">
        <v>1604</v>
      </c>
      <c r="I36" s="331">
        <v>101.34</v>
      </c>
    </row>
    <row r="37" spans="1:9" ht="20.399999999999999" x14ac:dyDescent="0.25">
      <c r="A37" s="328" t="s">
        <v>1551</v>
      </c>
      <c r="B37" s="328"/>
      <c r="C37" s="329" t="s">
        <v>1605</v>
      </c>
      <c r="D37" s="328" t="s">
        <v>43</v>
      </c>
      <c r="E37" s="328" t="s">
        <v>1606</v>
      </c>
      <c r="F37" s="330" t="s">
        <v>14</v>
      </c>
      <c r="G37" s="329" t="s">
        <v>1588</v>
      </c>
      <c r="H37" s="329" t="s">
        <v>1607</v>
      </c>
      <c r="I37" s="331">
        <v>50.08</v>
      </c>
    </row>
    <row r="38" spans="1:9" ht="20.399999999999999" x14ac:dyDescent="0.25">
      <c r="A38" s="328" t="s">
        <v>1551</v>
      </c>
      <c r="B38" s="328"/>
      <c r="C38" s="329" t="s">
        <v>1608</v>
      </c>
      <c r="D38" s="328" t="s">
        <v>43</v>
      </c>
      <c r="E38" s="328" t="s">
        <v>1609</v>
      </c>
      <c r="F38" s="330" t="s">
        <v>14</v>
      </c>
      <c r="G38" s="329" t="s">
        <v>1610</v>
      </c>
      <c r="H38" s="329" t="s">
        <v>1611</v>
      </c>
      <c r="I38" s="331">
        <v>85.2</v>
      </c>
    </row>
    <row r="39" spans="1:9" ht="20.399999999999999" x14ac:dyDescent="0.25">
      <c r="A39" s="328" t="s">
        <v>1551</v>
      </c>
      <c r="B39" s="328"/>
      <c r="C39" s="329" t="s">
        <v>1612</v>
      </c>
      <c r="D39" s="328" t="s">
        <v>43</v>
      </c>
      <c r="E39" s="328" t="s">
        <v>1613</v>
      </c>
      <c r="F39" s="330" t="s">
        <v>14</v>
      </c>
      <c r="G39" s="329" t="s">
        <v>1614</v>
      </c>
      <c r="H39" s="329" t="s">
        <v>1615</v>
      </c>
      <c r="I39" s="331">
        <v>247.5</v>
      </c>
    </row>
    <row r="40" spans="1:9" ht="20.399999999999999" x14ac:dyDescent="0.25">
      <c r="A40" s="328" t="s">
        <v>1551</v>
      </c>
      <c r="B40" s="328"/>
      <c r="C40" s="329" t="s">
        <v>1616</v>
      </c>
      <c r="D40" s="328" t="s">
        <v>43</v>
      </c>
      <c r="E40" s="328" t="s">
        <v>1617</v>
      </c>
      <c r="F40" s="330" t="s">
        <v>58</v>
      </c>
      <c r="G40" s="329" t="s">
        <v>1610</v>
      </c>
      <c r="H40" s="329" t="s">
        <v>1618</v>
      </c>
      <c r="I40" s="331">
        <v>9.9</v>
      </c>
    </row>
    <row r="41" spans="1:9" ht="21" thickBot="1" x14ac:dyDescent="0.3">
      <c r="A41" s="328" t="s">
        <v>1551</v>
      </c>
      <c r="B41" s="328"/>
      <c r="C41" s="329" t="s">
        <v>1619</v>
      </c>
      <c r="D41" s="328" t="s">
        <v>43</v>
      </c>
      <c r="E41" s="328" t="s">
        <v>1620</v>
      </c>
      <c r="F41" s="330" t="s">
        <v>58</v>
      </c>
      <c r="G41" s="329" t="s">
        <v>1553</v>
      </c>
      <c r="H41" s="329" t="s">
        <v>1621</v>
      </c>
      <c r="I41" s="331">
        <v>281.04000000000002</v>
      </c>
    </row>
    <row r="42" spans="1:9" ht="14.4" thickTop="1" x14ac:dyDescent="0.25">
      <c r="A42" s="327"/>
      <c r="B42" s="327"/>
      <c r="C42" s="327"/>
      <c r="D42" s="327"/>
      <c r="E42" s="327"/>
      <c r="F42" s="327"/>
      <c r="G42" s="327"/>
      <c r="H42" s="327"/>
      <c r="I42" s="327"/>
    </row>
    <row r="43" spans="1:9" ht="27.6" x14ac:dyDescent="0.25">
      <c r="A43" s="109"/>
      <c r="B43" s="109" t="s">
        <v>79</v>
      </c>
      <c r="C43" s="104" t="s">
        <v>56</v>
      </c>
      <c r="D43" s="109" t="s">
        <v>25</v>
      </c>
      <c r="E43" s="109" t="s">
        <v>45</v>
      </c>
      <c r="F43" s="105" t="s">
        <v>33</v>
      </c>
      <c r="G43" s="104" t="s">
        <v>74</v>
      </c>
      <c r="H43" s="104" t="s">
        <v>97</v>
      </c>
      <c r="I43" s="104" t="s">
        <v>61</v>
      </c>
    </row>
    <row r="44" spans="1:9" ht="20.399999999999999" x14ac:dyDescent="0.25">
      <c r="A44" s="320" t="s">
        <v>1534</v>
      </c>
      <c r="B44" s="320" t="s">
        <v>1622</v>
      </c>
      <c r="C44" s="321" t="s">
        <v>1623</v>
      </c>
      <c r="D44" s="320" t="s">
        <v>12</v>
      </c>
      <c r="E44" s="320" t="s">
        <v>55</v>
      </c>
      <c r="F44" s="322" t="s">
        <v>92</v>
      </c>
      <c r="G44" s="321">
        <v>1</v>
      </c>
      <c r="H44" s="321" t="s">
        <v>1624</v>
      </c>
      <c r="I44" s="321" t="s">
        <v>1624</v>
      </c>
    </row>
    <row r="45" spans="1:9" x14ac:dyDescent="0.25">
      <c r="A45" s="323" t="s">
        <v>1538</v>
      </c>
      <c r="B45" s="323"/>
      <c r="C45" s="324" t="s">
        <v>1625</v>
      </c>
      <c r="D45" s="323" t="s">
        <v>43</v>
      </c>
      <c r="E45" s="323" t="s">
        <v>1626</v>
      </c>
      <c r="F45" s="325" t="s">
        <v>31</v>
      </c>
      <c r="G45" s="324" t="s">
        <v>1553</v>
      </c>
      <c r="H45" s="324" t="s">
        <v>1627</v>
      </c>
      <c r="I45" s="326">
        <v>4.8899999999999997</v>
      </c>
    </row>
    <row r="46" spans="1:9" ht="21" thickBot="1" x14ac:dyDescent="0.3">
      <c r="A46" s="328" t="s">
        <v>1551</v>
      </c>
      <c r="B46" s="328"/>
      <c r="C46" s="329" t="s">
        <v>1628</v>
      </c>
      <c r="D46" s="328" t="s">
        <v>43</v>
      </c>
      <c r="E46" s="328" t="s">
        <v>1629</v>
      </c>
      <c r="F46" s="330" t="s">
        <v>1630</v>
      </c>
      <c r="G46" s="329" t="s">
        <v>1553</v>
      </c>
      <c r="H46" s="329" t="s">
        <v>1631</v>
      </c>
      <c r="I46" s="331">
        <v>15</v>
      </c>
    </row>
    <row r="47" spans="1:9" ht="14.4" thickTop="1" x14ac:dyDescent="0.25">
      <c r="A47" s="327"/>
      <c r="B47" s="327"/>
      <c r="C47" s="327"/>
      <c r="D47" s="327"/>
      <c r="E47" s="327"/>
      <c r="F47" s="327"/>
      <c r="G47" s="327"/>
      <c r="H47" s="327"/>
      <c r="I47" s="327"/>
    </row>
    <row r="48" spans="1:9" ht="27.6" x14ac:dyDescent="0.25">
      <c r="A48" s="109"/>
      <c r="B48" s="109" t="s">
        <v>79</v>
      </c>
      <c r="C48" s="104" t="s">
        <v>56</v>
      </c>
      <c r="D48" s="109" t="s">
        <v>25</v>
      </c>
      <c r="E48" s="109" t="s">
        <v>45</v>
      </c>
      <c r="F48" s="105" t="s">
        <v>33</v>
      </c>
      <c r="G48" s="104" t="s">
        <v>74</v>
      </c>
      <c r="H48" s="104" t="s">
        <v>97</v>
      </c>
      <c r="I48" s="104" t="s">
        <v>61</v>
      </c>
    </row>
    <row r="49" spans="1:9" x14ac:dyDescent="0.25">
      <c r="A49" s="320" t="s">
        <v>1534</v>
      </c>
      <c r="B49" s="320" t="s">
        <v>1632</v>
      </c>
      <c r="C49" s="321" t="s">
        <v>1633</v>
      </c>
      <c r="D49" s="320" t="s">
        <v>12</v>
      </c>
      <c r="E49" s="320" t="s">
        <v>464</v>
      </c>
      <c r="F49" s="322" t="s">
        <v>31</v>
      </c>
      <c r="G49" s="321">
        <v>1</v>
      </c>
      <c r="H49" s="321" t="s">
        <v>1634</v>
      </c>
      <c r="I49" s="321" t="s">
        <v>1634</v>
      </c>
    </row>
    <row r="50" spans="1:9" ht="21" thickBot="1" x14ac:dyDescent="0.3">
      <c r="A50" s="328" t="s">
        <v>1551</v>
      </c>
      <c r="B50" s="328"/>
      <c r="C50" s="329" t="s">
        <v>1635</v>
      </c>
      <c r="D50" s="328" t="s">
        <v>43</v>
      </c>
      <c r="E50" s="328" t="s">
        <v>1636</v>
      </c>
      <c r="F50" s="330" t="s">
        <v>31</v>
      </c>
      <c r="G50" s="329" t="s">
        <v>1553</v>
      </c>
      <c r="H50" s="329" t="s">
        <v>1634</v>
      </c>
      <c r="I50" s="331">
        <v>28</v>
      </c>
    </row>
    <row r="51" spans="1:9" ht="14.4" thickTop="1" x14ac:dyDescent="0.25">
      <c r="A51" s="327"/>
      <c r="B51" s="327"/>
      <c r="C51" s="327"/>
      <c r="D51" s="327"/>
      <c r="E51" s="327"/>
      <c r="F51" s="327"/>
      <c r="G51" s="327"/>
      <c r="H51" s="327"/>
      <c r="I51" s="327"/>
    </row>
    <row r="52" spans="1:9" ht="27.6" x14ac:dyDescent="0.25">
      <c r="A52" s="109"/>
      <c r="B52" s="109" t="s">
        <v>79</v>
      </c>
      <c r="C52" s="104" t="s">
        <v>56</v>
      </c>
      <c r="D52" s="109" t="s">
        <v>25</v>
      </c>
      <c r="E52" s="109" t="s">
        <v>45</v>
      </c>
      <c r="F52" s="105" t="s">
        <v>33</v>
      </c>
      <c r="G52" s="104" t="s">
        <v>74</v>
      </c>
      <c r="H52" s="104" t="s">
        <v>97</v>
      </c>
      <c r="I52" s="104" t="s">
        <v>61</v>
      </c>
    </row>
    <row r="53" spans="1:9" x14ac:dyDescent="0.25">
      <c r="A53" s="320" t="s">
        <v>1534</v>
      </c>
      <c r="B53" s="320" t="s">
        <v>1637</v>
      </c>
      <c r="C53" s="321" t="s">
        <v>1638</v>
      </c>
      <c r="D53" s="320" t="s">
        <v>12</v>
      </c>
      <c r="E53" s="320" t="s">
        <v>468</v>
      </c>
      <c r="F53" s="322" t="s">
        <v>251</v>
      </c>
      <c r="G53" s="321">
        <v>1</v>
      </c>
      <c r="H53" s="321" t="s">
        <v>1639</v>
      </c>
      <c r="I53" s="321" t="s">
        <v>1639</v>
      </c>
    </row>
    <row r="54" spans="1:9" x14ac:dyDescent="0.25">
      <c r="A54" s="323" t="s">
        <v>1538</v>
      </c>
      <c r="B54" s="323"/>
      <c r="C54" s="324" t="s">
        <v>1557</v>
      </c>
      <c r="D54" s="323" t="s">
        <v>43</v>
      </c>
      <c r="E54" s="323" t="s">
        <v>1558</v>
      </c>
      <c r="F54" s="325" t="s">
        <v>1545</v>
      </c>
      <c r="G54" s="324" t="s">
        <v>1640</v>
      </c>
      <c r="H54" s="324" t="s">
        <v>1560</v>
      </c>
      <c r="I54" s="326">
        <v>1.04</v>
      </c>
    </row>
    <row r="55" spans="1:9" ht="14.4" thickBot="1" x14ac:dyDescent="0.3">
      <c r="A55" s="323" t="s">
        <v>1538</v>
      </c>
      <c r="B55" s="323"/>
      <c r="C55" s="324" t="s">
        <v>1561</v>
      </c>
      <c r="D55" s="323" t="s">
        <v>43</v>
      </c>
      <c r="E55" s="323" t="s">
        <v>1562</v>
      </c>
      <c r="F55" s="325" t="s">
        <v>1545</v>
      </c>
      <c r="G55" s="324" t="s">
        <v>1641</v>
      </c>
      <c r="H55" s="324" t="s">
        <v>1564</v>
      </c>
      <c r="I55" s="326">
        <v>5.66</v>
      </c>
    </row>
    <row r="56" spans="1:9" ht="14.4" thickTop="1" x14ac:dyDescent="0.25">
      <c r="A56" s="327"/>
      <c r="B56" s="327"/>
      <c r="C56" s="327"/>
      <c r="D56" s="327"/>
      <c r="E56" s="327"/>
      <c r="F56" s="327"/>
      <c r="G56" s="327"/>
      <c r="H56" s="327"/>
      <c r="I56" s="327"/>
    </row>
    <row r="57" spans="1:9" ht="27.6" x14ac:dyDescent="0.25">
      <c r="A57" s="109"/>
      <c r="B57" s="109" t="s">
        <v>79</v>
      </c>
      <c r="C57" s="104" t="s">
        <v>56</v>
      </c>
      <c r="D57" s="109" t="s">
        <v>25</v>
      </c>
      <c r="E57" s="109" t="s">
        <v>45</v>
      </c>
      <c r="F57" s="105" t="s">
        <v>33</v>
      </c>
      <c r="G57" s="104" t="s">
        <v>74</v>
      </c>
      <c r="H57" s="104" t="s">
        <v>97</v>
      </c>
      <c r="I57" s="104" t="s">
        <v>61</v>
      </c>
    </row>
    <row r="58" spans="1:9" ht="20.399999999999999" x14ac:dyDescent="0.25">
      <c r="A58" s="320" t="s">
        <v>1534</v>
      </c>
      <c r="B58" s="320" t="s">
        <v>1642</v>
      </c>
      <c r="C58" s="321" t="s">
        <v>1643</v>
      </c>
      <c r="D58" s="320" t="s">
        <v>12</v>
      </c>
      <c r="E58" s="320" t="s">
        <v>478</v>
      </c>
      <c r="F58" s="322" t="s">
        <v>31</v>
      </c>
      <c r="G58" s="321">
        <v>1</v>
      </c>
      <c r="H58" s="321" t="s">
        <v>1644</v>
      </c>
      <c r="I58" s="321" t="s">
        <v>1644</v>
      </c>
    </row>
    <row r="59" spans="1:9" ht="20.399999999999999" x14ac:dyDescent="0.25">
      <c r="A59" s="323" t="s">
        <v>1538</v>
      </c>
      <c r="B59" s="323"/>
      <c r="C59" s="324" t="s">
        <v>1645</v>
      </c>
      <c r="D59" s="323" t="s">
        <v>43</v>
      </c>
      <c r="E59" s="323" t="s">
        <v>1646</v>
      </c>
      <c r="F59" s="325" t="s">
        <v>31</v>
      </c>
      <c r="G59" s="324" t="s">
        <v>1553</v>
      </c>
      <c r="H59" s="324" t="s">
        <v>1647</v>
      </c>
      <c r="I59" s="326">
        <v>23.89</v>
      </c>
    </row>
    <row r="60" spans="1:9" ht="21" thickBot="1" x14ac:dyDescent="0.3">
      <c r="A60" s="328" t="s">
        <v>1551</v>
      </c>
      <c r="B60" s="328"/>
      <c r="C60" s="329" t="s">
        <v>1648</v>
      </c>
      <c r="D60" s="328" t="s">
        <v>43</v>
      </c>
      <c r="E60" s="328" t="s">
        <v>1649</v>
      </c>
      <c r="F60" s="330" t="s">
        <v>31</v>
      </c>
      <c r="G60" s="329" t="s">
        <v>1553</v>
      </c>
      <c r="H60" s="329" t="s">
        <v>1650</v>
      </c>
      <c r="I60" s="331">
        <v>343.89</v>
      </c>
    </row>
    <row r="61" spans="1:9" ht="14.4" thickTop="1" x14ac:dyDescent="0.25">
      <c r="A61" s="327"/>
      <c r="B61" s="327"/>
      <c r="C61" s="327"/>
      <c r="D61" s="327"/>
      <c r="E61" s="327"/>
      <c r="F61" s="327"/>
      <c r="G61" s="327"/>
      <c r="H61" s="327"/>
      <c r="I61" s="327"/>
    </row>
    <row r="62" spans="1:9" ht="27.6" x14ac:dyDescent="0.25">
      <c r="A62" s="109"/>
      <c r="B62" s="109" t="s">
        <v>79</v>
      </c>
      <c r="C62" s="104" t="s">
        <v>56</v>
      </c>
      <c r="D62" s="109" t="s">
        <v>25</v>
      </c>
      <c r="E62" s="109" t="s">
        <v>45</v>
      </c>
      <c r="F62" s="105" t="s">
        <v>33</v>
      </c>
      <c r="G62" s="104" t="s">
        <v>74</v>
      </c>
      <c r="H62" s="104" t="s">
        <v>97</v>
      </c>
      <c r="I62" s="104" t="s">
        <v>61</v>
      </c>
    </row>
    <row r="63" spans="1:9" ht="20.399999999999999" x14ac:dyDescent="0.25">
      <c r="A63" s="320" t="s">
        <v>1534</v>
      </c>
      <c r="B63" s="320" t="s">
        <v>1651</v>
      </c>
      <c r="C63" s="321" t="s">
        <v>1652</v>
      </c>
      <c r="D63" s="320" t="s">
        <v>12</v>
      </c>
      <c r="E63" s="320" t="s">
        <v>530</v>
      </c>
      <c r="F63" s="322" t="s">
        <v>30</v>
      </c>
      <c r="G63" s="321">
        <v>1</v>
      </c>
      <c r="H63" s="321" t="s">
        <v>1653</v>
      </c>
      <c r="I63" s="321" t="s">
        <v>1653</v>
      </c>
    </row>
    <row r="64" spans="1:9" x14ac:dyDescent="0.25">
      <c r="A64" s="323" t="s">
        <v>1538</v>
      </c>
      <c r="B64" s="323"/>
      <c r="C64" s="324" t="s">
        <v>1571</v>
      </c>
      <c r="D64" s="323" t="s">
        <v>43</v>
      </c>
      <c r="E64" s="323" t="s">
        <v>1572</v>
      </c>
      <c r="F64" s="325" t="s">
        <v>1545</v>
      </c>
      <c r="G64" s="324" t="s">
        <v>1654</v>
      </c>
      <c r="H64" s="324" t="s">
        <v>1573</v>
      </c>
      <c r="I64" s="326">
        <v>3.29</v>
      </c>
    </row>
    <row r="65" spans="1:9" x14ac:dyDescent="0.25">
      <c r="A65" s="323" t="s">
        <v>1538</v>
      </c>
      <c r="B65" s="323"/>
      <c r="C65" s="324" t="s">
        <v>1557</v>
      </c>
      <c r="D65" s="323" t="s">
        <v>43</v>
      </c>
      <c r="E65" s="323" t="s">
        <v>1558</v>
      </c>
      <c r="F65" s="325" t="s">
        <v>1545</v>
      </c>
      <c r="G65" s="324" t="s">
        <v>1655</v>
      </c>
      <c r="H65" s="324" t="s">
        <v>1560</v>
      </c>
      <c r="I65" s="326">
        <v>6.1</v>
      </c>
    </row>
    <row r="66" spans="1:9" x14ac:dyDescent="0.25">
      <c r="A66" s="323" t="s">
        <v>1538</v>
      </c>
      <c r="B66" s="323"/>
      <c r="C66" s="324" t="s">
        <v>1561</v>
      </c>
      <c r="D66" s="323" t="s">
        <v>43</v>
      </c>
      <c r="E66" s="323" t="s">
        <v>1562</v>
      </c>
      <c r="F66" s="325" t="s">
        <v>1545</v>
      </c>
      <c r="G66" s="324" t="s">
        <v>1656</v>
      </c>
      <c r="H66" s="324" t="s">
        <v>1564</v>
      </c>
      <c r="I66" s="326">
        <v>12.03</v>
      </c>
    </row>
    <row r="67" spans="1:9" ht="20.399999999999999" x14ac:dyDescent="0.25">
      <c r="A67" s="323" t="s">
        <v>1538</v>
      </c>
      <c r="B67" s="323"/>
      <c r="C67" s="324" t="s">
        <v>1645</v>
      </c>
      <c r="D67" s="323" t="s">
        <v>43</v>
      </c>
      <c r="E67" s="323" t="s">
        <v>1646</v>
      </c>
      <c r="F67" s="325" t="s">
        <v>31</v>
      </c>
      <c r="G67" s="324" t="s">
        <v>1640</v>
      </c>
      <c r="H67" s="324" t="s">
        <v>1647</v>
      </c>
      <c r="I67" s="326">
        <v>1.43</v>
      </c>
    </row>
    <row r="68" spans="1:9" ht="20.399999999999999" x14ac:dyDescent="0.25">
      <c r="A68" s="323" t="s">
        <v>1538</v>
      </c>
      <c r="B68" s="323"/>
      <c r="C68" s="324" t="s">
        <v>1657</v>
      </c>
      <c r="D68" s="323" t="s">
        <v>12</v>
      </c>
      <c r="E68" s="323" t="s">
        <v>1658</v>
      </c>
      <c r="F68" s="325" t="s">
        <v>31</v>
      </c>
      <c r="G68" s="324" t="s">
        <v>1640</v>
      </c>
      <c r="H68" s="324" t="s">
        <v>1659</v>
      </c>
      <c r="I68" s="326">
        <v>17.68</v>
      </c>
    </row>
    <row r="69" spans="1:9" ht="20.399999999999999" x14ac:dyDescent="0.25">
      <c r="A69" s="328" t="s">
        <v>1551</v>
      </c>
      <c r="B69" s="328"/>
      <c r="C69" s="329" t="s">
        <v>1660</v>
      </c>
      <c r="D69" s="328" t="s">
        <v>12</v>
      </c>
      <c r="E69" s="328" t="s">
        <v>1661</v>
      </c>
      <c r="F69" s="330" t="s">
        <v>30</v>
      </c>
      <c r="G69" s="329" t="s">
        <v>1553</v>
      </c>
      <c r="H69" s="329" t="s">
        <v>1662</v>
      </c>
      <c r="I69" s="331">
        <v>31.67</v>
      </c>
    </row>
    <row r="70" spans="1:9" ht="20.399999999999999" x14ac:dyDescent="0.25">
      <c r="A70" s="328" t="s">
        <v>1551</v>
      </c>
      <c r="B70" s="328"/>
      <c r="C70" s="329" t="s">
        <v>1663</v>
      </c>
      <c r="D70" s="328" t="s">
        <v>43</v>
      </c>
      <c r="E70" s="328" t="s">
        <v>1664</v>
      </c>
      <c r="F70" s="330" t="s">
        <v>14</v>
      </c>
      <c r="G70" s="329" t="s">
        <v>1665</v>
      </c>
      <c r="H70" s="329" t="s">
        <v>1666</v>
      </c>
      <c r="I70" s="331">
        <v>4.76</v>
      </c>
    </row>
    <row r="71" spans="1:9" ht="20.399999999999999" x14ac:dyDescent="0.25">
      <c r="A71" s="328" t="s">
        <v>1551</v>
      </c>
      <c r="B71" s="328"/>
      <c r="C71" s="329" t="s">
        <v>1667</v>
      </c>
      <c r="D71" s="328" t="s">
        <v>43</v>
      </c>
      <c r="E71" s="328" t="s">
        <v>1668</v>
      </c>
      <c r="F71" s="330" t="s">
        <v>27</v>
      </c>
      <c r="G71" s="329" t="s">
        <v>1669</v>
      </c>
      <c r="H71" s="329" t="s">
        <v>1670</v>
      </c>
      <c r="I71" s="331">
        <v>0.18</v>
      </c>
    </row>
    <row r="72" spans="1:9" ht="21" thickBot="1" x14ac:dyDescent="0.3">
      <c r="A72" s="328" t="s">
        <v>1551</v>
      </c>
      <c r="B72" s="328"/>
      <c r="C72" s="329" t="s">
        <v>1605</v>
      </c>
      <c r="D72" s="328" t="s">
        <v>43</v>
      </c>
      <c r="E72" s="328" t="s">
        <v>1606</v>
      </c>
      <c r="F72" s="330" t="s">
        <v>14</v>
      </c>
      <c r="G72" s="329" t="s">
        <v>1671</v>
      </c>
      <c r="H72" s="329" t="s">
        <v>1607</v>
      </c>
      <c r="I72" s="331">
        <v>1.87</v>
      </c>
    </row>
    <row r="73" spans="1:9" ht="14.4" thickTop="1" x14ac:dyDescent="0.25">
      <c r="A73" s="327"/>
      <c r="B73" s="327"/>
      <c r="C73" s="327"/>
      <c r="D73" s="327"/>
      <c r="E73" s="327"/>
      <c r="F73" s="327"/>
      <c r="G73" s="327"/>
      <c r="H73" s="327"/>
      <c r="I73" s="327"/>
    </row>
    <row r="74" spans="1:9" ht="27.6" x14ac:dyDescent="0.25">
      <c r="A74" s="109"/>
      <c r="B74" s="109" t="s">
        <v>79</v>
      </c>
      <c r="C74" s="104" t="s">
        <v>56</v>
      </c>
      <c r="D74" s="109" t="s">
        <v>25</v>
      </c>
      <c r="E74" s="109" t="s">
        <v>45</v>
      </c>
      <c r="F74" s="105" t="s">
        <v>33</v>
      </c>
      <c r="G74" s="104" t="s">
        <v>74</v>
      </c>
      <c r="H74" s="104" t="s">
        <v>97</v>
      </c>
      <c r="I74" s="104" t="s">
        <v>61</v>
      </c>
    </row>
    <row r="75" spans="1:9" ht="20.399999999999999" x14ac:dyDescent="0.25">
      <c r="A75" s="320" t="s">
        <v>1534</v>
      </c>
      <c r="B75" s="320" t="s">
        <v>1672</v>
      </c>
      <c r="C75" s="321" t="s">
        <v>1673</v>
      </c>
      <c r="D75" s="320" t="s">
        <v>12</v>
      </c>
      <c r="E75" s="320" t="s">
        <v>258</v>
      </c>
      <c r="F75" s="322" t="s">
        <v>30</v>
      </c>
      <c r="G75" s="321">
        <v>1</v>
      </c>
      <c r="H75" s="321" t="s">
        <v>1674</v>
      </c>
      <c r="I75" s="321" t="s">
        <v>1674</v>
      </c>
    </row>
    <row r="76" spans="1:9" x14ac:dyDescent="0.25">
      <c r="A76" s="323" t="s">
        <v>1538</v>
      </c>
      <c r="B76" s="323"/>
      <c r="C76" s="324" t="s">
        <v>1561</v>
      </c>
      <c r="D76" s="323" t="s">
        <v>43</v>
      </c>
      <c r="E76" s="323" t="s">
        <v>1562</v>
      </c>
      <c r="F76" s="325" t="s">
        <v>1545</v>
      </c>
      <c r="G76" s="324" t="s">
        <v>1675</v>
      </c>
      <c r="H76" s="324" t="s">
        <v>1564</v>
      </c>
      <c r="I76" s="326">
        <v>0.86</v>
      </c>
    </row>
    <row r="77" spans="1:9" x14ac:dyDescent="0.25">
      <c r="A77" s="323" t="s">
        <v>1538</v>
      </c>
      <c r="B77" s="323"/>
      <c r="C77" s="324" t="s">
        <v>1676</v>
      </c>
      <c r="D77" s="323" t="s">
        <v>43</v>
      </c>
      <c r="E77" s="323" t="s">
        <v>1677</v>
      </c>
      <c r="F77" s="325" t="s">
        <v>1545</v>
      </c>
      <c r="G77" s="324" t="s">
        <v>1678</v>
      </c>
      <c r="H77" s="324" t="s">
        <v>1679</v>
      </c>
      <c r="I77" s="326">
        <v>1.03</v>
      </c>
    </row>
    <row r="78" spans="1:9" ht="20.399999999999999" x14ac:dyDescent="0.25">
      <c r="A78" s="323" t="s">
        <v>1538</v>
      </c>
      <c r="B78" s="323"/>
      <c r="C78" s="324" t="s">
        <v>1680</v>
      </c>
      <c r="D78" s="323" t="s">
        <v>43</v>
      </c>
      <c r="E78" s="323" t="s">
        <v>1681</v>
      </c>
      <c r="F78" s="325" t="s">
        <v>1682</v>
      </c>
      <c r="G78" s="324" t="s">
        <v>1683</v>
      </c>
      <c r="H78" s="324" t="s">
        <v>1684</v>
      </c>
      <c r="I78" s="326">
        <v>0.17</v>
      </c>
    </row>
    <row r="79" spans="1:9" ht="20.399999999999999" x14ac:dyDescent="0.25">
      <c r="A79" s="323" t="s">
        <v>1538</v>
      </c>
      <c r="B79" s="323"/>
      <c r="C79" s="324" t="s">
        <v>1685</v>
      </c>
      <c r="D79" s="323" t="s">
        <v>43</v>
      </c>
      <c r="E79" s="323" t="s">
        <v>1686</v>
      </c>
      <c r="F79" s="325" t="s">
        <v>1687</v>
      </c>
      <c r="G79" s="324" t="s">
        <v>1688</v>
      </c>
      <c r="H79" s="324" t="s">
        <v>1689</v>
      </c>
      <c r="I79" s="326">
        <v>7.0000000000000007E-2</v>
      </c>
    </row>
    <row r="80" spans="1:9" ht="20.399999999999999" x14ac:dyDescent="0.25">
      <c r="A80" s="328" t="s">
        <v>1551</v>
      </c>
      <c r="B80" s="328"/>
      <c r="C80" s="329" t="s">
        <v>1690</v>
      </c>
      <c r="D80" s="328" t="s">
        <v>43</v>
      </c>
      <c r="E80" s="328" t="s">
        <v>1691</v>
      </c>
      <c r="F80" s="330" t="s">
        <v>1692</v>
      </c>
      <c r="G80" s="329" t="s">
        <v>1693</v>
      </c>
      <c r="H80" s="329" t="s">
        <v>1694</v>
      </c>
      <c r="I80" s="331">
        <v>4.3499999999999996</v>
      </c>
    </row>
    <row r="81" spans="1:9" ht="21" thickBot="1" x14ac:dyDescent="0.3">
      <c r="A81" s="328" t="s">
        <v>1551</v>
      </c>
      <c r="B81" s="328"/>
      <c r="C81" s="329" t="s">
        <v>1695</v>
      </c>
      <c r="D81" s="328" t="s">
        <v>12</v>
      </c>
      <c r="E81" s="328" t="s">
        <v>1696</v>
      </c>
      <c r="F81" s="330" t="s">
        <v>30</v>
      </c>
      <c r="G81" s="329" t="s">
        <v>1697</v>
      </c>
      <c r="H81" s="329" t="s">
        <v>1698</v>
      </c>
      <c r="I81" s="331">
        <v>55.69</v>
      </c>
    </row>
    <row r="82" spans="1:9" ht="14.4" thickTop="1" x14ac:dyDescent="0.25">
      <c r="A82" s="327"/>
      <c r="B82" s="327"/>
      <c r="C82" s="327"/>
      <c r="D82" s="327"/>
      <c r="E82" s="327"/>
      <c r="F82" s="327"/>
      <c r="G82" s="327"/>
      <c r="H82" s="327"/>
      <c r="I82" s="327"/>
    </row>
    <row r="83" spans="1:9" ht="27.6" x14ac:dyDescent="0.25">
      <c r="A83" s="109"/>
      <c r="B83" s="109" t="s">
        <v>79</v>
      </c>
      <c r="C83" s="104" t="s">
        <v>56</v>
      </c>
      <c r="D83" s="109" t="s">
        <v>25</v>
      </c>
      <c r="E83" s="109" t="s">
        <v>45</v>
      </c>
      <c r="F83" s="105" t="s">
        <v>33</v>
      </c>
      <c r="G83" s="104" t="s">
        <v>74</v>
      </c>
      <c r="H83" s="104" t="s">
        <v>97</v>
      </c>
      <c r="I83" s="104" t="s">
        <v>61</v>
      </c>
    </row>
    <row r="84" spans="1:9" x14ac:dyDescent="0.25">
      <c r="A84" s="320" t="s">
        <v>1534</v>
      </c>
      <c r="B84" s="320" t="s">
        <v>1699</v>
      </c>
      <c r="C84" s="321" t="s">
        <v>1700</v>
      </c>
      <c r="D84" s="320" t="s">
        <v>12</v>
      </c>
      <c r="E84" s="320" t="s">
        <v>257</v>
      </c>
      <c r="F84" s="322" t="s">
        <v>14</v>
      </c>
      <c r="G84" s="321">
        <v>1</v>
      </c>
      <c r="H84" s="321" t="s">
        <v>1701</v>
      </c>
      <c r="I84" s="321" t="s">
        <v>1701</v>
      </c>
    </row>
    <row r="85" spans="1:9" x14ac:dyDescent="0.25">
      <c r="A85" s="323" t="s">
        <v>1538</v>
      </c>
      <c r="B85" s="323"/>
      <c r="C85" s="324" t="s">
        <v>1561</v>
      </c>
      <c r="D85" s="323" t="s">
        <v>43</v>
      </c>
      <c r="E85" s="323" t="s">
        <v>1562</v>
      </c>
      <c r="F85" s="325" t="s">
        <v>1545</v>
      </c>
      <c r="G85" s="324" t="s">
        <v>1702</v>
      </c>
      <c r="H85" s="324" t="s">
        <v>1564</v>
      </c>
      <c r="I85" s="326">
        <v>1.69</v>
      </c>
    </row>
    <row r="86" spans="1:9" x14ac:dyDescent="0.25">
      <c r="A86" s="323" t="s">
        <v>1538</v>
      </c>
      <c r="B86" s="323"/>
      <c r="C86" s="324" t="s">
        <v>1676</v>
      </c>
      <c r="D86" s="323" t="s">
        <v>43</v>
      </c>
      <c r="E86" s="323" t="s">
        <v>1677</v>
      </c>
      <c r="F86" s="325" t="s">
        <v>1545</v>
      </c>
      <c r="G86" s="324" t="s">
        <v>1702</v>
      </c>
      <c r="H86" s="324" t="s">
        <v>1679</v>
      </c>
      <c r="I86" s="326">
        <v>2.2200000000000002</v>
      </c>
    </row>
    <row r="87" spans="1:9" ht="21" thickBot="1" x14ac:dyDescent="0.3">
      <c r="A87" s="328" t="s">
        <v>1551</v>
      </c>
      <c r="B87" s="328"/>
      <c r="C87" s="329" t="s">
        <v>1703</v>
      </c>
      <c r="D87" s="328" t="s">
        <v>12</v>
      </c>
      <c r="E87" s="328" t="s">
        <v>1704</v>
      </c>
      <c r="F87" s="330" t="s">
        <v>14</v>
      </c>
      <c r="G87" s="329" t="s">
        <v>1705</v>
      </c>
      <c r="H87" s="329" t="s">
        <v>1706</v>
      </c>
      <c r="I87" s="331">
        <v>33.4</v>
      </c>
    </row>
    <row r="88" spans="1:9" ht="14.4" thickTop="1" x14ac:dyDescent="0.25">
      <c r="A88" s="327"/>
      <c r="B88" s="327"/>
      <c r="C88" s="327"/>
      <c r="D88" s="327"/>
      <c r="E88" s="327"/>
      <c r="F88" s="327"/>
      <c r="G88" s="327"/>
      <c r="H88" s="327"/>
      <c r="I88" s="327"/>
    </row>
    <row r="89" spans="1:9" ht="27.6" x14ac:dyDescent="0.25">
      <c r="A89" s="109"/>
      <c r="B89" s="109" t="s">
        <v>79</v>
      </c>
      <c r="C89" s="104" t="s">
        <v>56</v>
      </c>
      <c r="D89" s="109" t="s">
        <v>25</v>
      </c>
      <c r="E89" s="109" t="s">
        <v>45</v>
      </c>
      <c r="F89" s="105" t="s">
        <v>33</v>
      </c>
      <c r="G89" s="104" t="s">
        <v>74</v>
      </c>
      <c r="H89" s="104" t="s">
        <v>97</v>
      </c>
      <c r="I89" s="104" t="s">
        <v>61</v>
      </c>
    </row>
    <row r="90" spans="1:9" ht="20.399999999999999" x14ac:dyDescent="0.25">
      <c r="A90" s="320" t="s">
        <v>1534</v>
      </c>
      <c r="B90" s="320" t="s">
        <v>1707</v>
      </c>
      <c r="C90" s="321" t="s">
        <v>1708</v>
      </c>
      <c r="D90" s="320" t="s">
        <v>12</v>
      </c>
      <c r="E90" s="320" t="s">
        <v>240</v>
      </c>
      <c r="F90" s="322" t="s">
        <v>27</v>
      </c>
      <c r="G90" s="321">
        <v>1</v>
      </c>
      <c r="H90" s="321" t="s">
        <v>1709</v>
      </c>
      <c r="I90" s="321" t="s">
        <v>1709</v>
      </c>
    </row>
    <row r="91" spans="1:9" x14ac:dyDescent="0.25">
      <c r="A91" s="323" t="s">
        <v>1538</v>
      </c>
      <c r="B91" s="323"/>
      <c r="C91" s="324" t="s">
        <v>1710</v>
      </c>
      <c r="D91" s="323" t="s">
        <v>43</v>
      </c>
      <c r="E91" s="323" t="s">
        <v>1711</v>
      </c>
      <c r="F91" s="325" t="s">
        <v>1545</v>
      </c>
      <c r="G91" s="324" t="s">
        <v>1669</v>
      </c>
      <c r="H91" s="324" t="s">
        <v>1573</v>
      </c>
      <c r="I91" s="326">
        <v>0.34</v>
      </c>
    </row>
    <row r="92" spans="1:9" x14ac:dyDescent="0.25">
      <c r="A92" s="323" t="s">
        <v>1538</v>
      </c>
      <c r="B92" s="323"/>
      <c r="C92" s="324" t="s">
        <v>1712</v>
      </c>
      <c r="D92" s="323" t="s">
        <v>43</v>
      </c>
      <c r="E92" s="323" t="s">
        <v>1713</v>
      </c>
      <c r="F92" s="325" t="s">
        <v>1545</v>
      </c>
      <c r="G92" s="324" t="s">
        <v>1669</v>
      </c>
      <c r="H92" s="324" t="s">
        <v>1714</v>
      </c>
      <c r="I92" s="326">
        <v>0.28000000000000003</v>
      </c>
    </row>
    <row r="93" spans="1:9" x14ac:dyDescent="0.25">
      <c r="A93" s="323" t="s">
        <v>1538</v>
      </c>
      <c r="B93" s="323"/>
      <c r="C93" s="324" t="s">
        <v>1715</v>
      </c>
      <c r="D93" s="323" t="s">
        <v>43</v>
      </c>
      <c r="E93" s="323" t="s">
        <v>1716</v>
      </c>
      <c r="F93" s="325" t="s">
        <v>1545</v>
      </c>
      <c r="G93" s="324" t="s">
        <v>1717</v>
      </c>
      <c r="H93" s="324" t="s">
        <v>1718</v>
      </c>
      <c r="I93" s="326">
        <v>0.05</v>
      </c>
    </row>
    <row r="94" spans="1:9" x14ac:dyDescent="0.25">
      <c r="A94" s="323" t="s">
        <v>1538</v>
      </c>
      <c r="B94" s="323"/>
      <c r="C94" s="324" t="s">
        <v>1561</v>
      </c>
      <c r="D94" s="323" t="s">
        <v>43</v>
      </c>
      <c r="E94" s="323" t="s">
        <v>1562</v>
      </c>
      <c r="F94" s="325" t="s">
        <v>1545</v>
      </c>
      <c r="G94" s="324" t="s">
        <v>1717</v>
      </c>
      <c r="H94" s="324" t="s">
        <v>1564</v>
      </c>
      <c r="I94" s="326">
        <v>0.04</v>
      </c>
    </row>
    <row r="95" spans="1:9" x14ac:dyDescent="0.25">
      <c r="A95" s="323" t="s">
        <v>1538</v>
      </c>
      <c r="B95" s="323"/>
      <c r="C95" s="324" t="s">
        <v>1719</v>
      </c>
      <c r="D95" s="323" t="s">
        <v>43</v>
      </c>
      <c r="E95" s="323" t="s">
        <v>1720</v>
      </c>
      <c r="F95" s="325" t="s">
        <v>1545</v>
      </c>
      <c r="G95" s="324" t="s">
        <v>1721</v>
      </c>
      <c r="H95" s="324" t="s">
        <v>1722</v>
      </c>
      <c r="I95" s="326">
        <v>0.45</v>
      </c>
    </row>
    <row r="96" spans="1:9" x14ac:dyDescent="0.25">
      <c r="A96" s="323" t="s">
        <v>1538</v>
      </c>
      <c r="B96" s="323"/>
      <c r="C96" s="324" t="s">
        <v>1723</v>
      </c>
      <c r="D96" s="323" t="s">
        <v>43</v>
      </c>
      <c r="E96" s="323" t="s">
        <v>1724</v>
      </c>
      <c r="F96" s="325" t="s">
        <v>1545</v>
      </c>
      <c r="G96" s="324" t="s">
        <v>1721</v>
      </c>
      <c r="H96" s="324" t="s">
        <v>1573</v>
      </c>
      <c r="I96" s="326">
        <v>0.69</v>
      </c>
    </row>
    <row r="97" spans="1:9" ht="20.399999999999999" x14ac:dyDescent="0.25">
      <c r="A97" s="328" t="s">
        <v>1551</v>
      </c>
      <c r="B97" s="328"/>
      <c r="C97" s="329" t="s">
        <v>1725</v>
      </c>
      <c r="D97" s="328" t="s">
        <v>12</v>
      </c>
      <c r="E97" s="328" t="s">
        <v>1726</v>
      </c>
      <c r="F97" s="330" t="s">
        <v>27</v>
      </c>
      <c r="G97" s="329" t="s">
        <v>1727</v>
      </c>
      <c r="H97" s="329" t="s">
        <v>1728</v>
      </c>
      <c r="I97" s="331">
        <v>2.56</v>
      </c>
    </row>
    <row r="98" spans="1:9" ht="20.399999999999999" x14ac:dyDescent="0.25">
      <c r="A98" s="328" t="s">
        <v>1551</v>
      </c>
      <c r="B98" s="328"/>
      <c r="C98" s="329" t="s">
        <v>1729</v>
      </c>
      <c r="D98" s="328" t="s">
        <v>43</v>
      </c>
      <c r="E98" s="328" t="s">
        <v>1730</v>
      </c>
      <c r="F98" s="330" t="s">
        <v>14</v>
      </c>
      <c r="G98" s="329" t="s">
        <v>1731</v>
      </c>
      <c r="H98" s="329" t="s">
        <v>1732</v>
      </c>
      <c r="I98" s="331">
        <v>2.76</v>
      </c>
    </row>
    <row r="99" spans="1:9" ht="20.399999999999999" x14ac:dyDescent="0.25">
      <c r="A99" s="328" t="s">
        <v>1551</v>
      </c>
      <c r="B99" s="328"/>
      <c r="C99" s="329" t="s">
        <v>1733</v>
      </c>
      <c r="D99" s="328" t="s">
        <v>43</v>
      </c>
      <c r="E99" s="328" t="s">
        <v>1734</v>
      </c>
      <c r="F99" s="330" t="s">
        <v>1735</v>
      </c>
      <c r="G99" s="329" t="s">
        <v>1736</v>
      </c>
      <c r="H99" s="329" t="s">
        <v>1737</v>
      </c>
      <c r="I99" s="331">
        <v>0.05</v>
      </c>
    </row>
    <row r="100" spans="1:9" ht="20.399999999999999" x14ac:dyDescent="0.25">
      <c r="A100" s="328" t="s">
        <v>1551</v>
      </c>
      <c r="B100" s="328"/>
      <c r="C100" s="329" t="s">
        <v>1738</v>
      </c>
      <c r="D100" s="328" t="s">
        <v>43</v>
      </c>
      <c r="E100" s="328" t="s">
        <v>1739</v>
      </c>
      <c r="F100" s="330" t="s">
        <v>27</v>
      </c>
      <c r="G100" s="329" t="s">
        <v>1740</v>
      </c>
      <c r="H100" s="329" t="s">
        <v>1741</v>
      </c>
      <c r="I100" s="331">
        <v>0.15</v>
      </c>
    </row>
    <row r="101" spans="1:9" ht="21" thickBot="1" x14ac:dyDescent="0.3">
      <c r="A101" s="328" t="s">
        <v>1551</v>
      </c>
      <c r="B101" s="328"/>
      <c r="C101" s="329" t="s">
        <v>1742</v>
      </c>
      <c r="D101" s="328" t="s">
        <v>43</v>
      </c>
      <c r="E101" s="328" t="s">
        <v>1743</v>
      </c>
      <c r="F101" s="330" t="s">
        <v>1735</v>
      </c>
      <c r="G101" s="329" t="s">
        <v>1744</v>
      </c>
      <c r="H101" s="329" t="s">
        <v>1745</v>
      </c>
      <c r="I101" s="331">
        <v>0</v>
      </c>
    </row>
    <row r="102" spans="1:9" ht="14.4" thickTop="1" x14ac:dyDescent="0.25">
      <c r="A102" s="327"/>
      <c r="B102" s="327"/>
      <c r="C102" s="327"/>
      <c r="D102" s="327"/>
      <c r="E102" s="327"/>
      <c r="F102" s="327"/>
      <c r="G102" s="327"/>
      <c r="H102" s="327"/>
      <c r="I102" s="327"/>
    </row>
    <row r="103" spans="1:9" ht="27.6" x14ac:dyDescent="0.25">
      <c r="A103" s="109"/>
      <c r="B103" s="109" t="s">
        <v>79</v>
      </c>
      <c r="C103" s="104" t="s">
        <v>56</v>
      </c>
      <c r="D103" s="109" t="s">
        <v>25</v>
      </c>
      <c r="E103" s="109" t="s">
        <v>45</v>
      </c>
      <c r="F103" s="105" t="s">
        <v>33</v>
      </c>
      <c r="G103" s="104" t="s">
        <v>74</v>
      </c>
      <c r="H103" s="104" t="s">
        <v>97</v>
      </c>
      <c r="I103" s="104" t="s">
        <v>61</v>
      </c>
    </row>
    <row r="104" spans="1:9" x14ac:dyDescent="0.25">
      <c r="A104" s="320" t="s">
        <v>1534</v>
      </c>
      <c r="B104" s="320" t="s">
        <v>1746</v>
      </c>
      <c r="C104" s="321" t="s">
        <v>1747</v>
      </c>
      <c r="D104" s="320" t="s">
        <v>12</v>
      </c>
      <c r="E104" s="320" t="s">
        <v>250</v>
      </c>
      <c r="F104" s="322" t="s">
        <v>27</v>
      </c>
      <c r="G104" s="321">
        <v>1</v>
      </c>
      <c r="H104" s="321" t="s">
        <v>1748</v>
      </c>
      <c r="I104" s="321" t="s">
        <v>1748</v>
      </c>
    </row>
    <row r="105" spans="1:9" x14ac:dyDescent="0.25">
      <c r="A105" s="323" t="s">
        <v>1538</v>
      </c>
      <c r="B105" s="323"/>
      <c r="C105" s="324" t="s">
        <v>1749</v>
      </c>
      <c r="D105" s="323" t="s">
        <v>43</v>
      </c>
      <c r="E105" s="323" t="s">
        <v>1750</v>
      </c>
      <c r="F105" s="325" t="s">
        <v>1545</v>
      </c>
      <c r="G105" s="324" t="s">
        <v>1669</v>
      </c>
      <c r="H105" s="324" t="s">
        <v>1751</v>
      </c>
      <c r="I105" s="326">
        <v>0.27</v>
      </c>
    </row>
    <row r="106" spans="1:9" x14ac:dyDescent="0.25">
      <c r="A106" s="323" t="s">
        <v>1538</v>
      </c>
      <c r="B106" s="323"/>
      <c r="C106" s="324" t="s">
        <v>1719</v>
      </c>
      <c r="D106" s="323" t="s">
        <v>43</v>
      </c>
      <c r="E106" s="323" t="s">
        <v>1720</v>
      </c>
      <c r="F106" s="325" t="s">
        <v>1545</v>
      </c>
      <c r="G106" s="324" t="s">
        <v>1640</v>
      </c>
      <c r="H106" s="324" t="s">
        <v>1722</v>
      </c>
      <c r="I106" s="326">
        <v>0.68</v>
      </c>
    </row>
    <row r="107" spans="1:9" ht="21" thickBot="1" x14ac:dyDescent="0.3">
      <c r="A107" s="323" t="s">
        <v>1538</v>
      </c>
      <c r="B107" s="323"/>
      <c r="C107" s="324" t="s">
        <v>1752</v>
      </c>
      <c r="D107" s="323" t="s">
        <v>43</v>
      </c>
      <c r="E107" s="323" t="s">
        <v>1753</v>
      </c>
      <c r="F107" s="325" t="s">
        <v>1682</v>
      </c>
      <c r="G107" s="324" t="s">
        <v>1754</v>
      </c>
      <c r="H107" s="324" t="s">
        <v>1755</v>
      </c>
      <c r="I107" s="326">
        <v>1.48</v>
      </c>
    </row>
    <row r="108" spans="1:9" ht="14.4" thickTop="1" x14ac:dyDescent="0.25">
      <c r="A108" s="327"/>
      <c r="B108" s="327"/>
      <c r="C108" s="327"/>
      <c r="D108" s="327"/>
      <c r="E108" s="327"/>
      <c r="F108" s="327"/>
      <c r="G108" s="327"/>
      <c r="H108" s="327"/>
      <c r="I108" s="327"/>
    </row>
    <row r="109" spans="1:9" ht="27.6" x14ac:dyDescent="0.25">
      <c r="A109" s="109"/>
      <c r="B109" s="109" t="s">
        <v>79</v>
      </c>
      <c r="C109" s="104" t="s">
        <v>56</v>
      </c>
      <c r="D109" s="109" t="s">
        <v>25</v>
      </c>
      <c r="E109" s="109" t="s">
        <v>45</v>
      </c>
      <c r="F109" s="105" t="s">
        <v>33</v>
      </c>
      <c r="G109" s="104" t="s">
        <v>74</v>
      </c>
      <c r="H109" s="104" t="s">
        <v>97</v>
      </c>
      <c r="I109" s="104" t="s">
        <v>61</v>
      </c>
    </row>
    <row r="110" spans="1:9" x14ac:dyDescent="0.25">
      <c r="A110" s="320" t="s">
        <v>1534</v>
      </c>
      <c r="B110" s="320" t="s">
        <v>1756</v>
      </c>
      <c r="C110" s="321" t="s">
        <v>1757</v>
      </c>
      <c r="D110" s="320" t="s">
        <v>12</v>
      </c>
      <c r="E110" s="320" t="s">
        <v>583</v>
      </c>
      <c r="F110" s="322" t="s">
        <v>14</v>
      </c>
      <c r="G110" s="321">
        <v>1</v>
      </c>
      <c r="H110" s="321" t="s">
        <v>1758</v>
      </c>
      <c r="I110" s="321" t="s">
        <v>1758</v>
      </c>
    </row>
    <row r="111" spans="1:9" x14ac:dyDescent="0.25">
      <c r="A111" s="323" t="s">
        <v>1538</v>
      </c>
      <c r="B111" s="323"/>
      <c r="C111" s="324" t="s">
        <v>1561</v>
      </c>
      <c r="D111" s="323" t="s">
        <v>43</v>
      </c>
      <c r="E111" s="323" t="s">
        <v>1562</v>
      </c>
      <c r="F111" s="325" t="s">
        <v>1545</v>
      </c>
      <c r="G111" s="324" t="s">
        <v>1759</v>
      </c>
      <c r="H111" s="324" t="s">
        <v>1564</v>
      </c>
      <c r="I111" s="326">
        <v>8.49</v>
      </c>
    </row>
    <row r="112" spans="1:9" x14ac:dyDescent="0.25">
      <c r="A112" s="323" t="s">
        <v>1538</v>
      </c>
      <c r="B112" s="323"/>
      <c r="C112" s="324" t="s">
        <v>1557</v>
      </c>
      <c r="D112" s="323" t="s">
        <v>43</v>
      </c>
      <c r="E112" s="323" t="s">
        <v>1558</v>
      </c>
      <c r="F112" s="325" t="s">
        <v>1545</v>
      </c>
      <c r="G112" s="324" t="s">
        <v>1760</v>
      </c>
      <c r="H112" s="324" t="s">
        <v>1560</v>
      </c>
      <c r="I112" s="326">
        <v>9.42</v>
      </c>
    </row>
    <row r="113" spans="1:9" ht="20.399999999999999" x14ac:dyDescent="0.25">
      <c r="A113" s="328" t="s">
        <v>1551</v>
      </c>
      <c r="B113" s="328"/>
      <c r="C113" s="329" t="s">
        <v>1761</v>
      </c>
      <c r="D113" s="328" t="s">
        <v>43</v>
      </c>
      <c r="E113" s="328" t="s">
        <v>1762</v>
      </c>
      <c r="F113" s="330" t="s">
        <v>27</v>
      </c>
      <c r="G113" s="329" t="s">
        <v>1763</v>
      </c>
      <c r="H113" s="329" t="s">
        <v>1764</v>
      </c>
      <c r="I113" s="331">
        <v>2.0499999999999998</v>
      </c>
    </row>
    <row r="114" spans="1:9" ht="20.399999999999999" x14ac:dyDescent="0.25">
      <c r="A114" s="328" t="s">
        <v>1551</v>
      </c>
      <c r="B114" s="328"/>
      <c r="C114" s="329" t="s">
        <v>1598</v>
      </c>
      <c r="D114" s="328" t="s">
        <v>43</v>
      </c>
      <c r="E114" s="328" t="s">
        <v>1599</v>
      </c>
      <c r="F114" s="330" t="s">
        <v>31</v>
      </c>
      <c r="G114" s="329" t="s">
        <v>1754</v>
      </c>
      <c r="H114" s="329" t="s">
        <v>1601</v>
      </c>
      <c r="I114" s="331">
        <v>0.56000000000000005</v>
      </c>
    </row>
    <row r="115" spans="1:9" ht="21" thickBot="1" x14ac:dyDescent="0.3">
      <c r="A115" s="328" t="s">
        <v>1551</v>
      </c>
      <c r="B115" s="328"/>
      <c r="C115" s="329" t="s">
        <v>1765</v>
      </c>
      <c r="D115" s="328" t="s">
        <v>43</v>
      </c>
      <c r="E115" s="328" t="s">
        <v>1766</v>
      </c>
      <c r="F115" s="330" t="s">
        <v>27</v>
      </c>
      <c r="G115" s="329" t="s">
        <v>1767</v>
      </c>
      <c r="H115" s="329" t="s">
        <v>1768</v>
      </c>
      <c r="I115" s="331">
        <v>0.86</v>
      </c>
    </row>
    <row r="116" spans="1:9" ht="14.4" thickTop="1" x14ac:dyDescent="0.25">
      <c r="A116" s="327"/>
      <c r="B116" s="327"/>
      <c r="C116" s="327"/>
      <c r="D116" s="327"/>
      <c r="E116" s="327"/>
      <c r="F116" s="327"/>
      <c r="G116" s="327"/>
      <c r="H116" s="327"/>
      <c r="I116" s="327"/>
    </row>
    <row r="117" spans="1:9" ht="27.6" x14ac:dyDescent="0.25">
      <c r="A117" s="109"/>
      <c r="B117" s="109" t="s">
        <v>79</v>
      </c>
      <c r="C117" s="104" t="s">
        <v>56</v>
      </c>
      <c r="D117" s="109" t="s">
        <v>25</v>
      </c>
      <c r="E117" s="109" t="s">
        <v>45</v>
      </c>
      <c r="F117" s="105" t="s">
        <v>33</v>
      </c>
      <c r="G117" s="104" t="s">
        <v>74</v>
      </c>
      <c r="H117" s="104" t="s">
        <v>97</v>
      </c>
      <c r="I117" s="104" t="s">
        <v>61</v>
      </c>
    </row>
    <row r="118" spans="1:9" x14ac:dyDescent="0.25">
      <c r="A118" s="320" t="s">
        <v>1534</v>
      </c>
      <c r="B118" s="320" t="s">
        <v>1769</v>
      </c>
      <c r="C118" s="321" t="s">
        <v>1770</v>
      </c>
      <c r="D118" s="320" t="s">
        <v>12</v>
      </c>
      <c r="E118" s="320" t="s">
        <v>585</v>
      </c>
      <c r="F118" s="322" t="s">
        <v>31</v>
      </c>
      <c r="G118" s="321">
        <v>1</v>
      </c>
      <c r="H118" s="321" t="s">
        <v>1771</v>
      </c>
      <c r="I118" s="321" t="s">
        <v>1771</v>
      </c>
    </row>
    <row r="119" spans="1:9" x14ac:dyDescent="0.25">
      <c r="A119" s="323" t="s">
        <v>1538</v>
      </c>
      <c r="B119" s="323"/>
      <c r="C119" s="324" t="s">
        <v>1561</v>
      </c>
      <c r="D119" s="323" t="s">
        <v>43</v>
      </c>
      <c r="E119" s="323" t="s">
        <v>1562</v>
      </c>
      <c r="F119" s="325" t="s">
        <v>1545</v>
      </c>
      <c r="G119" s="324" t="s">
        <v>1772</v>
      </c>
      <c r="H119" s="324" t="s">
        <v>1564</v>
      </c>
      <c r="I119" s="326">
        <v>28.32</v>
      </c>
    </row>
    <row r="120" spans="1:9" ht="21" thickBot="1" x14ac:dyDescent="0.3">
      <c r="A120" s="328" t="s">
        <v>1551</v>
      </c>
      <c r="B120" s="328"/>
      <c r="C120" s="329" t="s">
        <v>1773</v>
      </c>
      <c r="D120" s="328" t="s">
        <v>43</v>
      </c>
      <c r="E120" s="328" t="s">
        <v>1774</v>
      </c>
      <c r="F120" s="330" t="s">
        <v>31</v>
      </c>
      <c r="G120" s="329" t="s">
        <v>1775</v>
      </c>
      <c r="H120" s="329" t="s">
        <v>1776</v>
      </c>
      <c r="I120" s="331">
        <v>76.52</v>
      </c>
    </row>
    <row r="121" spans="1:9" ht="14.4" thickTop="1" x14ac:dyDescent="0.25">
      <c r="A121" s="327"/>
      <c r="B121" s="327"/>
      <c r="C121" s="327"/>
      <c r="D121" s="327"/>
      <c r="E121" s="327"/>
      <c r="F121" s="327"/>
      <c r="G121" s="327"/>
      <c r="H121" s="327"/>
      <c r="I121" s="327"/>
    </row>
    <row r="122" spans="1:9" ht="27.6" x14ac:dyDescent="0.25">
      <c r="A122" s="109"/>
      <c r="B122" s="109" t="s">
        <v>79</v>
      </c>
      <c r="C122" s="104" t="s">
        <v>56</v>
      </c>
      <c r="D122" s="109" t="s">
        <v>25</v>
      </c>
      <c r="E122" s="109" t="s">
        <v>45</v>
      </c>
      <c r="F122" s="105" t="s">
        <v>33</v>
      </c>
      <c r="G122" s="104" t="s">
        <v>74</v>
      </c>
      <c r="H122" s="104" t="s">
        <v>97</v>
      </c>
      <c r="I122" s="104" t="s">
        <v>61</v>
      </c>
    </row>
    <row r="123" spans="1:9" x14ac:dyDescent="0.25">
      <c r="A123" s="320" t="s">
        <v>1534</v>
      </c>
      <c r="B123" s="320" t="s">
        <v>1777</v>
      </c>
      <c r="C123" s="321" t="s">
        <v>1778</v>
      </c>
      <c r="D123" s="320" t="s">
        <v>12</v>
      </c>
      <c r="E123" s="320" t="s">
        <v>360</v>
      </c>
      <c r="F123" s="322" t="s">
        <v>58</v>
      </c>
      <c r="G123" s="321">
        <v>1</v>
      </c>
      <c r="H123" s="321" t="s">
        <v>1779</v>
      </c>
      <c r="I123" s="321" t="s">
        <v>1779</v>
      </c>
    </row>
    <row r="124" spans="1:9" x14ac:dyDescent="0.25">
      <c r="A124" s="323" t="s">
        <v>1538</v>
      </c>
      <c r="B124" s="323"/>
      <c r="C124" s="324" t="s">
        <v>1586</v>
      </c>
      <c r="D124" s="323" t="s">
        <v>43</v>
      </c>
      <c r="E124" s="323" t="s">
        <v>1587</v>
      </c>
      <c r="F124" s="325" t="s">
        <v>1545</v>
      </c>
      <c r="G124" s="324" t="s">
        <v>1780</v>
      </c>
      <c r="H124" s="324" t="s">
        <v>1589</v>
      </c>
      <c r="I124" s="326">
        <v>8.93</v>
      </c>
    </row>
    <row r="125" spans="1:9" ht="20.399999999999999" x14ac:dyDescent="0.25">
      <c r="A125" s="328" t="s">
        <v>1551</v>
      </c>
      <c r="B125" s="328"/>
      <c r="C125" s="329" t="s">
        <v>1781</v>
      </c>
      <c r="D125" s="328" t="s">
        <v>43</v>
      </c>
      <c r="E125" s="328" t="s">
        <v>1782</v>
      </c>
      <c r="F125" s="330" t="s">
        <v>58</v>
      </c>
      <c r="G125" s="329" t="s">
        <v>1783</v>
      </c>
      <c r="H125" s="329" t="s">
        <v>1784</v>
      </c>
      <c r="I125" s="331">
        <v>0.14000000000000001</v>
      </c>
    </row>
    <row r="126" spans="1:9" ht="21" thickBot="1" x14ac:dyDescent="0.3">
      <c r="A126" s="328" t="s">
        <v>1551</v>
      </c>
      <c r="B126" s="328"/>
      <c r="C126" s="329" t="s">
        <v>1785</v>
      </c>
      <c r="D126" s="328" t="s">
        <v>43</v>
      </c>
      <c r="E126" s="328" t="s">
        <v>1786</v>
      </c>
      <c r="F126" s="330" t="s">
        <v>58</v>
      </c>
      <c r="G126" s="329" t="s">
        <v>1553</v>
      </c>
      <c r="H126" s="329" t="s">
        <v>1787</v>
      </c>
      <c r="I126" s="331">
        <v>74.34</v>
      </c>
    </row>
    <row r="127" spans="1:9" ht="14.4" thickTop="1" x14ac:dyDescent="0.25">
      <c r="A127" s="327"/>
      <c r="B127" s="327"/>
      <c r="C127" s="327"/>
      <c r="D127" s="327"/>
      <c r="E127" s="327"/>
      <c r="F127" s="327"/>
      <c r="G127" s="327"/>
      <c r="H127" s="327"/>
      <c r="I127" s="327"/>
    </row>
    <row r="128" spans="1:9" ht="27.6" x14ac:dyDescent="0.25">
      <c r="A128" s="109"/>
      <c r="B128" s="109" t="s">
        <v>79</v>
      </c>
      <c r="C128" s="104" t="s">
        <v>56</v>
      </c>
      <c r="D128" s="109" t="s">
        <v>25</v>
      </c>
      <c r="E128" s="109" t="s">
        <v>45</v>
      </c>
      <c r="F128" s="105" t="s">
        <v>33</v>
      </c>
      <c r="G128" s="104" t="s">
        <v>74</v>
      </c>
      <c r="H128" s="104" t="s">
        <v>97</v>
      </c>
      <c r="I128" s="104" t="s">
        <v>61</v>
      </c>
    </row>
    <row r="129" spans="1:9" ht="20.399999999999999" x14ac:dyDescent="0.25">
      <c r="A129" s="320" t="s">
        <v>1534</v>
      </c>
      <c r="B129" s="320" t="s">
        <v>1788</v>
      </c>
      <c r="C129" s="321" t="s">
        <v>1789</v>
      </c>
      <c r="D129" s="320" t="s">
        <v>12</v>
      </c>
      <c r="E129" s="320" t="s">
        <v>590</v>
      </c>
      <c r="F129" s="322" t="s">
        <v>58</v>
      </c>
      <c r="G129" s="321">
        <v>1</v>
      </c>
      <c r="H129" s="321" t="s">
        <v>1790</v>
      </c>
      <c r="I129" s="321" t="s">
        <v>1790</v>
      </c>
    </row>
    <row r="130" spans="1:9" x14ac:dyDescent="0.25">
      <c r="A130" s="323" t="s">
        <v>1538</v>
      </c>
      <c r="B130" s="323"/>
      <c r="C130" s="324" t="s">
        <v>1561</v>
      </c>
      <c r="D130" s="323" t="s">
        <v>43</v>
      </c>
      <c r="E130" s="323" t="s">
        <v>1562</v>
      </c>
      <c r="F130" s="325" t="s">
        <v>1545</v>
      </c>
      <c r="G130" s="324" t="s">
        <v>1791</v>
      </c>
      <c r="H130" s="324" t="s">
        <v>1564</v>
      </c>
      <c r="I130" s="326">
        <v>1.41</v>
      </c>
    </row>
    <row r="131" spans="1:9" ht="21" thickBot="1" x14ac:dyDescent="0.3">
      <c r="A131" s="328" t="s">
        <v>1551</v>
      </c>
      <c r="B131" s="328"/>
      <c r="C131" s="329" t="s">
        <v>1792</v>
      </c>
      <c r="D131" s="328" t="s">
        <v>43</v>
      </c>
      <c r="E131" s="328" t="s">
        <v>1793</v>
      </c>
      <c r="F131" s="330" t="s">
        <v>58</v>
      </c>
      <c r="G131" s="329" t="s">
        <v>1553</v>
      </c>
      <c r="H131" s="329" t="s">
        <v>1794</v>
      </c>
      <c r="I131" s="331">
        <v>22.25</v>
      </c>
    </row>
    <row r="132" spans="1:9" ht="14.4" thickTop="1" x14ac:dyDescent="0.25">
      <c r="A132" s="327"/>
      <c r="B132" s="327"/>
      <c r="C132" s="327"/>
      <c r="D132" s="327"/>
      <c r="E132" s="327"/>
      <c r="F132" s="327"/>
      <c r="G132" s="327"/>
      <c r="H132" s="327"/>
      <c r="I132" s="327"/>
    </row>
    <row r="133" spans="1:9" ht="27.6" x14ac:dyDescent="0.25">
      <c r="A133" s="109"/>
      <c r="B133" s="109" t="s">
        <v>79</v>
      </c>
      <c r="C133" s="104" t="s">
        <v>56</v>
      </c>
      <c r="D133" s="109" t="s">
        <v>25</v>
      </c>
      <c r="E133" s="109" t="s">
        <v>45</v>
      </c>
      <c r="F133" s="105" t="s">
        <v>33</v>
      </c>
      <c r="G133" s="104" t="s">
        <v>74</v>
      </c>
      <c r="H133" s="104" t="s">
        <v>97</v>
      </c>
      <c r="I133" s="104" t="s">
        <v>61</v>
      </c>
    </row>
    <row r="134" spans="1:9" x14ac:dyDescent="0.25">
      <c r="A134" s="320" t="s">
        <v>1534</v>
      </c>
      <c r="B134" s="320" t="s">
        <v>1795</v>
      </c>
      <c r="C134" s="321" t="s">
        <v>1796</v>
      </c>
      <c r="D134" s="320" t="s">
        <v>12</v>
      </c>
      <c r="E134" s="320" t="s">
        <v>595</v>
      </c>
      <c r="F134" s="322" t="s">
        <v>58</v>
      </c>
      <c r="G134" s="321">
        <v>1</v>
      </c>
      <c r="H134" s="321" t="s">
        <v>1797</v>
      </c>
      <c r="I134" s="321" t="s">
        <v>1797</v>
      </c>
    </row>
    <row r="135" spans="1:9" x14ac:dyDescent="0.25">
      <c r="A135" s="323" t="s">
        <v>1538</v>
      </c>
      <c r="B135" s="323"/>
      <c r="C135" s="324" t="s">
        <v>1586</v>
      </c>
      <c r="D135" s="323" t="s">
        <v>43</v>
      </c>
      <c r="E135" s="323" t="s">
        <v>1587</v>
      </c>
      <c r="F135" s="325" t="s">
        <v>1545</v>
      </c>
      <c r="G135" s="324" t="s">
        <v>1798</v>
      </c>
      <c r="H135" s="324" t="s">
        <v>1589</v>
      </c>
      <c r="I135" s="326">
        <v>4.28</v>
      </c>
    </row>
    <row r="136" spans="1:9" x14ac:dyDescent="0.25">
      <c r="A136" s="323" t="s">
        <v>1538</v>
      </c>
      <c r="B136" s="323"/>
      <c r="C136" s="324" t="s">
        <v>1561</v>
      </c>
      <c r="D136" s="323" t="s">
        <v>43</v>
      </c>
      <c r="E136" s="323" t="s">
        <v>1562</v>
      </c>
      <c r="F136" s="325" t="s">
        <v>1545</v>
      </c>
      <c r="G136" s="324" t="s">
        <v>1798</v>
      </c>
      <c r="H136" s="324" t="s">
        <v>1564</v>
      </c>
      <c r="I136" s="326">
        <v>3.39</v>
      </c>
    </row>
    <row r="137" spans="1:9" ht="20.399999999999999" x14ac:dyDescent="0.25">
      <c r="A137" s="328" t="s">
        <v>1551</v>
      </c>
      <c r="B137" s="328"/>
      <c r="C137" s="329" t="s">
        <v>1799</v>
      </c>
      <c r="D137" s="328" t="s">
        <v>43</v>
      </c>
      <c r="E137" s="328" t="s">
        <v>1800</v>
      </c>
      <c r="F137" s="330" t="s">
        <v>58</v>
      </c>
      <c r="G137" s="329" t="s">
        <v>1717</v>
      </c>
      <c r="H137" s="329" t="s">
        <v>1801</v>
      </c>
      <c r="I137" s="331">
        <v>0.14000000000000001</v>
      </c>
    </row>
    <row r="138" spans="1:9" ht="20.399999999999999" x14ac:dyDescent="0.25">
      <c r="A138" s="328" t="s">
        <v>1551</v>
      </c>
      <c r="B138" s="328"/>
      <c r="C138" s="329" t="s">
        <v>1802</v>
      </c>
      <c r="D138" s="328" t="s">
        <v>43</v>
      </c>
      <c r="E138" s="328" t="s">
        <v>1803</v>
      </c>
      <c r="F138" s="330" t="s">
        <v>58</v>
      </c>
      <c r="G138" s="329" t="s">
        <v>1553</v>
      </c>
      <c r="H138" s="329" t="s">
        <v>1804</v>
      </c>
      <c r="I138" s="331">
        <v>3.7</v>
      </c>
    </row>
    <row r="139" spans="1:9" ht="21" thickBot="1" x14ac:dyDescent="0.3">
      <c r="A139" s="328" t="s">
        <v>1551</v>
      </c>
      <c r="B139" s="328"/>
      <c r="C139" s="329" t="s">
        <v>1805</v>
      </c>
      <c r="D139" s="328" t="s">
        <v>43</v>
      </c>
      <c r="E139" s="328" t="s">
        <v>1806</v>
      </c>
      <c r="F139" s="330" t="s">
        <v>58</v>
      </c>
      <c r="G139" s="329" t="s">
        <v>1807</v>
      </c>
      <c r="H139" s="329" t="s">
        <v>1808</v>
      </c>
      <c r="I139" s="331">
        <v>1.98</v>
      </c>
    </row>
    <row r="140" spans="1:9" ht="14.4" thickTop="1" x14ac:dyDescent="0.25">
      <c r="A140" s="327"/>
      <c r="B140" s="327"/>
      <c r="C140" s="327"/>
      <c r="D140" s="327"/>
      <c r="E140" s="327"/>
      <c r="F140" s="327"/>
      <c r="G140" s="327"/>
      <c r="H140" s="327"/>
      <c r="I140" s="327"/>
    </row>
    <row r="141" spans="1:9" ht="27.6" x14ac:dyDescent="0.25">
      <c r="A141" s="109"/>
      <c r="B141" s="109" t="s">
        <v>79</v>
      </c>
      <c r="C141" s="104" t="s">
        <v>56</v>
      </c>
      <c r="D141" s="109" t="s">
        <v>25</v>
      </c>
      <c r="E141" s="109" t="s">
        <v>45</v>
      </c>
      <c r="F141" s="105" t="s">
        <v>33</v>
      </c>
      <c r="G141" s="104" t="s">
        <v>74</v>
      </c>
      <c r="H141" s="104" t="s">
        <v>97</v>
      </c>
      <c r="I141" s="104" t="s">
        <v>61</v>
      </c>
    </row>
    <row r="142" spans="1:9" x14ac:dyDescent="0.25">
      <c r="A142" s="320" t="s">
        <v>1534</v>
      </c>
      <c r="B142" s="320" t="s">
        <v>1809</v>
      </c>
      <c r="C142" s="321" t="s">
        <v>1810</v>
      </c>
      <c r="D142" s="320" t="s">
        <v>12</v>
      </c>
      <c r="E142" s="320" t="s">
        <v>598</v>
      </c>
      <c r="F142" s="322" t="s">
        <v>58</v>
      </c>
      <c r="G142" s="321">
        <v>1</v>
      </c>
      <c r="H142" s="321" t="s">
        <v>1811</v>
      </c>
      <c r="I142" s="321" t="s">
        <v>1811</v>
      </c>
    </row>
    <row r="143" spans="1:9" x14ac:dyDescent="0.25">
      <c r="A143" s="323" t="s">
        <v>1538</v>
      </c>
      <c r="B143" s="323"/>
      <c r="C143" s="324" t="s">
        <v>1561</v>
      </c>
      <c r="D143" s="323" t="s">
        <v>43</v>
      </c>
      <c r="E143" s="323" t="s">
        <v>1562</v>
      </c>
      <c r="F143" s="325" t="s">
        <v>1545</v>
      </c>
      <c r="G143" s="324" t="s">
        <v>1812</v>
      </c>
      <c r="H143" s="324" t="s">
        <v>1564</v>
      </c>
      <c r="I143" s="326">
        <v>3.54</v>
      </c>
    </row>
    <row r="144" spans="1:9" x14ac:dyDescent="0.25">
      <c r="A144" s="323" t="s">
        <v>1538</v>
      </c>
      <c r="B144" s="323"/>
      <c r="C144" s="324" t="s">
        <v>1586</v>
      </c>
      <c r="D144" s="323" t="s">
        <v>43</v>
      </c>
      <c r="E144" s="323" t="s">
        <v>1587</v>
      </c>
      <c r="F144" s="325" t="s">
        <v>1545</v>
      </c>
      <c r="G144" s="324" t="s">
        <v>1812</v>
      </c>
      <c r="H144" s="324" t="s">
        <v>1589</v>
      </c>
      <c r="I144" s="326">
        <v>4.46</v>
      </c>
    </row>
    <row r="145" spans="1:9" ht="20.399999999999999" x14ac:dyDescent="0.25">
      <c r="A145" s="328" t="s">
        <v>1551</v>
      </c>
      <c r="B145" s="328"/>
      <c r="C145" s="329" t="s">
        <v>1799</v>
      </c>
      <c r="D145" s="328" t="s">
        <v>43</v>
      </c>
      <c r="E145" s="328" t="s">
        <v>1800</v>
      </c>
      <c r="F145" s="330" t="s">
        <v>58</v>
      </c>
      <c r="G145" s="329" t="s">
        <v>1813</v>
      </c>
      <c r="H145" s="329" t="s">
        <v>1801</v>
      </c>
      <c r="I145" s="331">
        <v>0.19</v>
      </c>
    </row>
    <row r="146" spans="1:9" ht="20.399999999999999" x14ac:dyDescent="0.25">
      <c r="A146" s="328" t="s">
        <v>1551</v>
      </c>
      <c r="B146" s="328"/>
      <c r="C146" s="329" t="s">
        <v>1814</v>
      </c>
      <c r="D146" s="328" t="s">
        <v>43</v>
      </c>
      <c r="E146" s="328" t="s">
        <v>1815</v>
      </c>
      <c r="F146" s="330" t="s">
        <v>58</v>
      </c>
      <c r="G146" s="329" t="s">
        <v>1553</v>
      </c>
      <c r="H146" s="329" t="s">
        <v>1816</v>
      </c>
      <c r="I146" s="331">
        <v>4.05</v>
      </c>
    </row>
    <row r="147" spans="1:9" ht="21" thickBot="1" x14ac:dyDescent="0.3">
      <c r="A147" s="328" t="s">
        <v>1551</v>
      </c>
      <c r="B147" s="328"/>
      <c r="C147" s="329" t="s">
        <v>1805</v>
      </c>
      <c r="D147" s="328" t="s">
        <v>43</v>
      </c>
      <c r="E147" s="328" t="s">
        <v>1806</v>
      </c>
      <c r="F147" s="330" t="s">
        <v>58</v>
      </c>
      <c r="G147" s="329" t="s">
        <v>1817</v>
      </c>
      <c r="H147" s="329" t="s">
        <v>1808</v>
      </c>
      <c r="I147" s="331">
        <v>2.2000000000000002</v>
      </c>
    </row>
    <row r="148" spans="1:9" ht="14.4" thickTop="1" x14ac:dyDescent="0.25">
      <c r="A148" s="327"/>
      <c r="B148" s="327"/>
      <c r="C148" s="327"/>
      <c r="D148" s="327"/>
      <c r="E148" s="327"/>
      <c r="F148" s="327"/>
      <c r="G148" s="327"/>
      <c r="H148" s="327"/>
      <c r="I148" s="327"/>
    </row>
    <row r="149" spans="1:9" ht="27.6" x14ac:dyDescent="0.25">
      <c r="A149" s="109"/>
      <c r="B149" s="109" t="s">
        <v>79</v>
      </c>
      <c r="C149" s="104" t="s">
        <v>56</v>
      </c>
      <c r="D149" s="109" t="s">
        <v>25</v>
      </c>
      <c r="E149" s="109" t="s">
        <v>45</v>
      </c>
      <c r="F149" s="105" t="s">
        <v>33</v>
      </c>
      <c r="G149" s="104" t="s">
        <v>74</v>
      </c>
      <c r="H149" s="104" t="s">
        <v>97</v>
      </c>
      <c r="I149" s="104" t="s">
        <v>61</v>
      </c>
    </row>
    <row r="150" spans="1:9" x14ac:dyDescent="0.25">
      <c r="A150" s="320" t="s">
        <v>1534</v>
      </c>
      <c r="B150" s="320" t="s">
        <v>1818</v>
      </c>
      <c r="C150" s="321" t="s">
        <v>1819</v>
      </c>
      <c r="D150" s="320" t="s">
        <v>12</v>
      </c>
      <c r="E150" s="320" t="s">
        <v>601</v>
      </c>
      <c r="F150" s="322" t="s">
        <v>58</v>
      </c>
      <c r="G150" s="321">
        <v>1</v>
      </c>
      <c r="H150" s="321" t="s">
        <v>1820</v>
      </c>
      <c r="I150" s="321" t="s">
        <v>1820</v>
      </c>
    </row>
    <row r="151" spans="1:9" x14ac:dyDescent="0.25">
      <c r="A151" s="323" t="s">
        <v>1538</v>
      </c>
      <c r="B151" s="323"/>
      <c r="C151" s="324" t="s">
        <v>1561</v>
      </c>
      <c r="D151" s="323" t="s">
        <v>43</v>
      </c>
      <c r="E151" s="323" t="s">
        <v>1562</v>
      </c>
      <c r="F151" s="325" t="s">
        <v>1545</v>
      </c>
      <c r="G151" s="324" t="s">
        <v>1821</v>
      </c>
      <c r="H151" s="324" t="s">
        <v>1564</v>
      </c>
      <c r="I151" s="326">
        <v>1.27</v>
      </c>
    </row>
    <row r="152" spans="1:9" x14ac:dyDescent="0.25">
      <c r="A152" s="323" t="s">
        <v>1538</v>
      </c>
      <c r="B152" s="323"/>
      <c r="C152" s="324" t="s">
        <v>1586</v>
      </c>
      <c r="D152" s="323" t="s">
        <v>43</v>
      </c>
      <c r="E152" s="323" t="s">
        <v>1587</v>
      </c>
      <c r="F152" s="325" t="s">
        <v>1545</v>
      </c>
      <c r="G152" s="324" t="s">
        <v>1821</v>
      </c>
      <c r="H152" s="324" t="s">
        <v>1589</v>
      </c>
      <c r="I152" s="326">
        <v>1.6</v>
      </c>
    </row>
    <row r="153" spans="1:9" ht="20.399999999999999" x14ac:dyDescent="0.25">
      <c r="A153" s="328" t="s">
        <v>1551</v>
      </c>
      <c r="B153" s="328"/>
      <c r="C153" s="329" t="s">
        <v>1799</v>
      </c>
      <c r="D153" s="328" t="s">
        <v>43</v>
      </c>
      <c r="E153" s="328" t="s">
        <v>1800</v>
      </c>
      <c r="F153" s="330" t="s">
        <v>58</v>
      </c>
      <c r="G153" s="329" t="s">
        <v>1822</v>
      </c>
      <c r="H153" s="329" t="s">
        <v>1801</v>
      </c>
      <c r="I153" s="331">
        <v>0.28999999999999998</v>
      </c>
    </row>
    <row r="154" spans="1:9" ht="20.399999999999999" x14ac:dyDescent="0.25">
      <c r="A154" s="328" t="s">
        <v>1551</v>
      </c>
      <c r="B154" s="328"/>
      <c r="C154" s="329" t="s">
        <v>1823</v>
      </c>
      <c r="D154" s="328" t="s">
        <v>43</v>
      </c>
      <c r="E154" s="328" t="s">
        <v>1824</v>
      </c>
      <c r="F154" s="330" t="s">
        <v>58</v>
      </c>
      <c r="G154" s="329" t="s">
        <v>1553</v>
      </c>
      <c r="H154" s="329" t="s">
        <v>1825</v>
      </c>
      <c r="I154" s="331">
        <v>0.78</v>
      </c>
    </row>
    <row r="155" spans="1:9" ht="21" thickBot="1" x14ac:dyDescent="0.3">
      <c r="A155" s="328" t="s">
        <v>1551</v>
      </c>
      <c r="B155" s="328"/>
      <c r="C155" s="329" t="s">
        <v>1805</v>
      </c>
      <c r="D155" s="328" t="s">
        <v>43</v>
      </c>
      <c r="E155" s="328" t="s">
        <v>1806</v>
      </c>
      <c r="F155" s="330" t="s">
        <v>58</v>
      </c>
      <c r="G155" s="329" t="s">
        <v>1754</v>
      </c>
      <c r="H155" s="329" t="s">
        <v>1808</v>
      </c>
      <c r="I155" s="331">
        <v>0.43</v>
      </c>
    </row>
    <row r="156" spans="1:9" ht="14.4" thickTop="1" x14ac:dyDescent="0.25">
      <c r="A156" s="327"/>
      <c r="B156" s="327"/>
      <c r="C156" s="327"/>
      <c r="D156" s="327"/>
      <c r="E156" s="327"/>
      <c r="F156" s="327"/>
      <c r="G156" s="327"/>
      <c r="H156" s="327"/>
      <c r="I156" s="327"/>
    </row>
    <row r="157" spans="1:9" ht="27.6" x14ac:dyDescent="0.25">
      <c r="A157" s="109"/>
      <c r="B157" s="109" t="s">
        <v>79</v>
      </c>
      <c r="C157" s="104" t="s">
        <v>56</v>
      </c>
      <c r="D157" s="109" t="s">
        <v>25</v>
      </c>
      <c r="E157" s="109" t="s">
        <v>45</v>
      </c>
      <c r="F157" s="105" t="s">
        <v>33</v>
      </c>
      <c r="G157" s="104" t="s">
        <v>74</v>
      </c>
      <c r="H157" s="104" t="s">
        <v>97</v>
      </c>
      <c r="I157" s="104" t="s">
        <v>61</v>
      </c>
    </row>
    <row r="158" spans="1:9" x14ac:dyDescent="0.25">
      <c r="A158" s="320" t="s">
        <v>1534</v>
      </c>
      <c r="B158" s="320" t="s">
        <v>1826</v>
      </c>
      <c r="C158" s="321" t="s">
        <v>1827</v>
      </c>
      <c r="D158" s="320" t="s">
        <v>12</v>
      </c>
      <c r="E158" s="320" t="s">
        <v>393</v>
      </c>
      <c r="F158" s="322" t="s">
        <v>58</v>
      </c>
      <c r="G158" s="321">
        <v>1</v>
      </c>
      <c r="H158" s="321" t="s">
        <v>1828</v>
      </c>
      <c r="I158" s="321" t="s">
        <v>1828</v>
      </c>
    </row>
    <row r="159" spans="1:9" x14ac:dyDescent="0.25">
      <c r="A159" s="323" t="s">
        <v>1538</v>
      </c>
      <c r="B159" s="323"/>
      <c r="C159" s="324" t="s">
        <v>1582</v>
      </c>
      <c r="D159" s="323" t="s">
        <v>43</v>
      </c>
      <c r="E159" s="323" t="s">
        <v>1583</v>
      </c>
      <c r="F159" s="325" t="s">
        <v>1545</v>
      </c>
      <c r="G159" s="324" t="s">
        <v>1780</v>
      </c>
      <c r="H159" s="324" t="s">
        <v>1585</v>
      </c>
      <c r="I159" s="326">
        <v>6.98</v>
      </c>
    </row>
    <row r="160" spans="1:9" x14ac:dyDescent="0.25">
      <c r="A160" s="323" t="s">
        <v>1538</v>
      </c>
      <c r="B160" s="323"/>
      <c r="C160" s="324" t="s">
        <v>1586</v>
      </c>
      <c r="D160" s="323" t="s">
        <v>43</v>
      </c>
      <c r="E160" s="323" t="s">
        <v>1587</v>
      </c>
      <c r="F160" s="325" t="s">
        <v>1545</v>
      </c>
      <c r="G160" s="324" t="s">
        <v>1780</v>
      </c>
      <c r="H160" s="324" t="s">
        <v>1589</v>
      </c>
      <c r="I160" s="326">
        <v>8.93</v>
      </c>
    </row>
    <row r="161" spans="1:9" ht="21" thickBot="1" x14ac:dyDescent="0.3">
      <c r="A161" s="328" t="s">
        <v>1551</v>
      </c>
      <c r="B161" s="328"/>
      <c r="C161" s="329" t="s">
        <v>1829</v>
      </c>
      <c r="D161" s="328" t="s">
        <v>43</v>
      </c>
      <c r="E161" s="328" t="s">
        <v>1830</v>
      </c>
      <c r="F161" s="330" t="s">
        <v>58</v>
      </c>
      <c r="G161" s="329" t="s">
        <v>1553</v>
      </c>
      <c r="H161" s="329" t="s">
        <v>1831</v>
      </c>
      <c r="I161" s="331">
        <v>22.68</v>
      </c>
    </row>
    <row r="162" spans="1:9" ht="14.4" thickTop="1" x14ac:dyDescent="0.25">
      <c r="A162" s="327"/>
      <c r="B162" s="327"/>
      <c r="C162" s="327"/>
      <c r="D162" s="327"/>
      <c r="E162" s="327"/>
      <c r="F162" s="327"/>
      <c r="G162" s="327"/>
      <c r="H162" s="327"/>
      <c r="I162" s="327"/>
    </row>
    <row r="163" spans="1:9" ht="27.6" x14ac:dyDescent="0.25">
      <c r="A163" s="109"/>
      <c r="B163" s="109" t="s">
        <v>79</v>
      </c>
      <c r="C163" s="104" t="s">
        <v>56</v>
      </c>
      <c r="D163" s="109" t="s">
        <v>25</v>
      </c>
      <c r="E163" s="109" t="s">
        <v>45</v>
      </c>
      <c r="F163" s="105" t="s">
        <v>33</v>
      </c>
      <c r="G163" s="104" t="s">
        <v>74</v>
      </c>
      <c r="H163" s="104" t="s">
        <v>97</v>
      </c>
      <c r="I163" s="104" t="s">
        <v>61</v>
      </c>
    </row>
    <row r="164" spans="1:9" ht="20.399999999999999" x14ac:dyDescent="0.25">
      <c r="A164" s="320" t="s">
        <v>1534</v>
      </c>
      <c r="B164" s="320" t="s">
        <v>1832</v>
      </c>
      <c r="C164" s="321" t="s">
        <v>1833</v>
      </c>
      <c r="D164" s="320" t="s">
        <v>12</v>
      </c>
      <c r="E164" s="320" t="s">
        <v>648</v>
      </c>
      <c r="F164" s="322" t="s">
        <v>58</v>
      </c>
      <c r="G164" s="321">
        <v>1</v>
      </c>
      <c r="H164" s="321" t="s">
        <v>1834</v>
      </c>
      <c r="I164" s="321" t="s">
        <v>1834</v>
      </c>
    </row>
    <row r="165" spans="1:9" x14ac:dyDescent="0.25">
      <c r="A165" s="323" t="s">
        <v>1538</v>
      </c>
      <c r="B165" s="323"/>
      <c r="C165" s="324" t="s">
        <v>1561</v>
      </c>
      <c r="D165" s="323" t="s">
        <v>43</v>
      </c>
      <c r="E165" s="323" t="s">
        <v>1562</v>
      </c>
      <c r="F165" s="325" t="s">
        <v>1545</v>
      </c>
      <c r="G165" s="324" t="s">
        <v>1835</v>
      </c>
      <c r="H165" s="324" t="s">
        <v>1564</v>
      </c>
      <c r="I165" s="326">
        <v>2.54</v>
      </c>
    </row>
    <row r="166" spans="1:9" x14ac:dyDescent="0.25">
      <c r="A166" s="323" t="s">
        <v>1538</v>
      </c>
      <c r="B166" s="323"/>
      <c r="C166" s="324" t="s">
        <v>1586</v>
      </c>
      <c r="D166" s="323" t="s">
        <v>43</v>
      </c>
      <c r="E166" s="323" t="s">
        <v>1587</v>
      </c>
      <c r="F166" s="325" t="s">
        <v>1545</v>
      </c>
      <c r="G166" s="324" t="s">
        <v>1835</v>
      </c>
      <c r="H166" s="324" t="s">
        <v>1589</v>
      </c>
      <c r="I166" s="326">
        <v>3.21</v>
      </c>
    </row>
    <row r="167" spans="1:9" ht="20.399999999999999" x14ac:dyDescent="0.25">
      <c r="A167" s="328" t="s">
        <v>1551</v>
      </c>
      <c r="B167" s="328"/>
      <c r="C167" s="329" t="s">
        <v>1836</v>
      </c>
      <c r="D167" s="328" t="s">
        <v>43</v>
      </c>
      <c r="E167" s="328" t="s">
        <v>1837</v>
      </c>
      <c r="F167" s="330" t="s">
        <v>58</v>
      </c>
      <c r="G167" s="329" t="s">
        <v>1553</v>
      </c>
      <c r="H167" s="329" t="s">
        <v>1838</v>
      </c>
      <c r="I167" s="331">
        <v>0.92</v>
      </c>
    </row>
    <row r="168" spans="1:9" ht="20.399999999999999" x14ac:dyDescent="0.25">
      <c r="A168" s="328" t="s">
        <v>1551</v>
      </c>
      <c r="B168" s="328"/>
      <c r="C168" s="329" t="s">
        <v>1839</v>
      </c>
      <c r="D168" s="328" t="s">
        <v>43</v>
      </c>
      <c r="E168" s="328" t="s">
        <v>1840</v>
      </c>
      <c r="F168" s="330" t="s">
        <v>58</v>
      </c>
      <c r="G168" s="329" t="s">
        <v>1553</v>
      </c>
      <c r="H168" s="329" t="s">
        <v>1841</v>
      </c>
      <c r="I168" s="331">
        <v>3.42</v>
      </c>
    </row>
    <row r="169" spans="1:9" ht="21" thickBot="1" x14ac:dyDescent="0.3">
      <c r="A169" s="328" t="s">
        <v>1551</v>
      </c>
      <c r="B169" s="328"/>
      <c r="C169" s="329" t="s">
        <v>1842</v>
      </c>
      <c r="D169" s="328" t="s">
        <v>43</v>
      </c>
      <c r="E169" s="328" t="s">
        <v>1843</v>
      </c>
      <c r="F169" s="330" t="s">
        <v>58</v>
      </c>
      <c r="G169" s="329" t="s">
        <v>1844</v>
      </c>
      <c r="H169" s="329" t="s">
        <v>1845</v>
      </c>
      <c r="I169" s="331">
        <v>0.68</v>
      </c>
    </row>
    <row r="170" spans="1:9" ht="14.4" thickTop="1" x14ac:dyDescent="0.25">
      <c r="A170" s="327"/>
      <c r="B170" s="327"/>
      <c r="C170" s="327"/>
      <c r="D170" s="327"/>
      <c r="E170" s="327"/>
      <c r="F170" s="327"/>
      <c r="G170" s="327"/>
      <c r="H170" s="327"/>
      <c r="I170" s="327"/>
    </row>
    <row r="171" spans="1:9" ht="27.6" x14ac:dyDescent="0.25">
      <c r="A171" s="109"/>
      <c r="B171" s="109" t="s">
        <v>79</v>
      </c>
      <c r="C171" s="104" t="s">
        <v>56</v>
      </c>
      <c r="D171" s="109" t="s">
        <v>25</v>
      </c>
      <c r="E171" s="109" t="s">
        <v>45</v>
      </c>
      <c r="F171" s="105" t="s">
        <v>33</v>
      </c>
      <c r="G171" s="104" t="s">
        <v>74</v>
      </c>
      <c r="H171" s="104" t="s">
        <v>97</v>
      </c>
      <c r="I171" s="104" t="s">
        <v>61</v>
      </c>
    </row>
    <row r="172" spans="1:9" x14ac:dyDescent="0.25">
      <c r="A172" s="320" t="s">
        <v>1534</v>
      </c>
      <c r="B172" s="320" t="s">
        <v>1846</v>
      </c>
      <c r="C172" s="321" t="s">
        <v>1847</v>
      </c>
      <c r="D172" s="320" t="s">
        <v>12</v>
      </c>
      <c r="E172" s="320" t="s">
        <v>658</v>
      </c>
      <c r="F172" s="322" t="s">
        <v>58</v>
      </c>
      <c r="G172" s="321">
        <v>1</v>
      </c>
      <c r="H172" s="321" t="s">
        <v>1848</v>
      </c>
      <c r="I172" s="321" t="s">
        <v>1848</v>
      </c>
    </row>
    <row r="173" spans="1:9" x14ac:dyDescent="0.25">
      <c r="A173" s="323" t="s">
        <v>1538</v>
      </c>
      <c r="B173" s="323"/>
      <c r="C173" s="324" t="s">
        <v>1586</v>
      </c>
      <c r="D173" s="323" t="s">
        <v>43</v>
      </c>
      <c r="E173" s="323" t="s">
        <v>1587</v>
      </c>
      <c r="F173" s="325" t="s">
        <v>1545</v>
      </c>
      <c r="G173" s="324" t="s">
        <v>1559</v>
      </c>
      <c r="H173" s="324" t="s">
        <v>1589</v>
      </c>
      <c r="I173" s="326">
        <v>2.3199999999999998</v>
      </c>
    </row>
    <row r="174" spans="1:9" x14ac:dyDescent="0.25">
      <c r="A174" s="323" t="s">
        <v>1538</v>
      </c>
      <c r="B174" s="323"/>
      <c r="C174" s="324" t="s">
        <v>1582</v>
      </c>
      <c r="D174" s="323" t="s">
        <v>43</v>
      </c>
      <c r="E174" s="323" t="s">
        <v>1583</v>
      </c>
      <c r="F174" s="325" t="s">
        <v>1545</v>
      </c>
      <c r="G174" s="324" t="s">
        <v>1559</v>
      </c>
      <c r="H174" s="324" t="s">
        <v>1585</v>
      </c>
      <c r="I174" s="326">
        <v>1.81</v>
      </c>
    </row>
    <row r="175" spans="1:9" ht="20.399999999999999" x14ac:dyDescent="0.25">
      <c r="A175" s="328" t="s">
        <v>1551</v>
      </c>
      <c r="B175" s="328"/>
      <c r="C175" s="329" t="s">
        <v>1849</v>
      </c>
      <c r="D175" s="328" t="s">
        <v>43</v>
      </c>
      <c r="E175" s="328" t="s">
        <v>658</v>
      </c>
      <c r="F175" s="330" t="s">
        <v>58</v>
      </c>
      <c r="G175" s="329" t="s">
        <v>1553</v>
      </c>
      <c r="H175" s="329" t="s">
        <v>1850</v>
      </c>
      <c r="I175" s="331">
        <v>2.87</v>
      </c>
    </row>
    <row r="176" spans="1:9" ht="21" thickBot="1" x14ac:dyDescent="0.3">
      <c r="A176" s="328" t="s">
        <v>1551</v>
      </c>
      <c r="B176" s="328"/>
      <c r="C176" s="329" t="s">
        <v>1842</v>
      </c>
      <c r="D176" s="328" t="s">
        <v>43</v>
      </c>
      <c r="E176" s="328" t="s">
        <v>1843</v>
      </c>
      <c r="F176" s="330" t="s">
        <v>58</v>
      </c>
      <c r="G176" s="329" t="s">
        <v>1669</v>
      </c>
      <c r="H176" s="329" t="s">
        <v>1845</v>
      </c>
      <c r="I176" s="331">
        <v>0.36</v>
      </c>
    </row>
    <row r="177" spans="1:9" ht="14.4" thickTop="1" x14ac:dyDescent="0.25">
      <c r="A177" s="327"/>
      <c r="B177" s="327"/>
      <c r="C177" s="327"/>
      <c r="D177" s="327"/>
      <c r="E177" s="327"/>
      <c r="F177" s="327"/>
      <c r="G177" s="327"/>
      <c r="H177" s="327"/>
      <c r="I177" s="327"/>
    </row>
    <row r="178" spans="1:9" ht="27.6" x14ac:dyDescent="0.25">
      <c r="A178" s="109"/>
      <c r="B178" s="109" t="s">
        <v>79</v>
      </c>
      <c r="C178" s="104" t="s">
        <v>56</v>
      </c>
      <c r="D178" s="109" t="s">
        <v>25</v>
      </c>
      <c r="E178" s="109" t="s">
        <v>45</v>
      </c>
      <c r="F178" s="105" t="s">
        <v>33</v>
      </c>
      <c r="G178" s="104" t="s">
        <v>74</v>
      </c>
      <c r="H178" s="104" t="s">
        <v>97</v>
      </c>
      <c r="I178" s="104" t="s">
        <v>61</v>
      </c>
    </row>
    <row r="179" spans="1:9" x14ac:dyDescent="0.25">
      <c r="A179" s="320" t="s">
        <v>1534</v>
      </c>
      <c r="B179" s="320" t="s">
        <v>1851</v>
      </c>
      <c r="C179" s="321" t="s">
        <v>1852</v>
      </c>
      <c r="D179" s="320" t="s">
        <v>12</v>
      </c>
      <c r="E179" s="320" t="s">
        <v>661</v>
      </c>
      <c r="F179" s="322" t="s">
        <v>58</v>
      </c>
      <c r="G179" s="321">
        <v>1</v>
      </c>
      <c r="H179" s="321" t="s">
        <v>1853</v>
      </c>
      <c r="I179" s="321" t="s">
        <v>1853</v>
      </c>
    </row>
    <row r="180" spans="1:9" x14ac:dyDescent="0.25">
      <c r="A180" s="323" t="s">
        <v>1538</v>
      </c>
      <c r="B180" s="323"/>
      <c r="C180" s="324" t="s">
        <v>1582</v>
      </c>
      <c r="D180" s="323" t="s">
        <v>43</v>
      </c>
      <c r="E180" s="323" t="s">
        <v>1583</v>
      </c>
      <c r="F180" s="325" t="s">
        <v>1545</v>
      </c>
      <c r="G180" s="324" t="s">
        <v>1854</v>
      </c>
      <c r="H180" s="324" t="s">
        <v>1585</v>
      </c>
      <c r="I180" s="326">
        <v>6.59</v>
      </c>
    </row>
    <row r="181" spans="1:9" x14ac:dyDescent="0.25">
      <c r="A181" s="323" t="s">
        <v>1538</v>
      </c>
      <c r="B181" s="323"/>
      <c r="C181" s="324" t="s">
        <v>1586</v>
      </c>
      <c r="D181" s="323" t="s">
        <v>43</v>
      </c>
      <c r="E181" s="323" t="s">
        <v>1587</v>
      </c>
      <c r="F181" s="325" t="s">
        <v>1545</v>
      </c>
      <c r="G181" s="324" t="s">
        <v>1854</v>
      </c>
      <c r="H181" s="324" t="s">
        <v>1589</v>
      </c>
      <c r="I181" s="326">
        <v>8.43</v>
      </c>
    </row>
    <row r="182" spans="1:9" ht="20.399999999999999" x14ac:dyDescent="0.25">
      <c r="A182" s="328" t="s">
        <v>1551</v>
      </c>
      <c r="B182" s="328"/>
      <c r="C182" s="329" t="s">
        <v>1799</v>
      </c>
      <c r="D182" s="328" t="s">
        <v>43</v>
      </c>
      <c r="E182" s="328" t="s">
        <v>1800</v>
      </c>
      <c r="F182" s="330" t="s">
        <v>58</v>
      </c>
      <c r="G182" s="329" t="s">
        <v>1855</v>
      </c>
      <c r="H182" s="329" t="s">
        <v>1801</v>
      </c>
      <c r="I182" s="331">
        <v>3.35</v>
      </c>
    </row>
    <row r="183" spans="1:9" ht="20.399999999999999" x14ac:dyDescent="0.25">
      <c r="A183" s="328" t="s">
        <v>1551</v>
      </c>
      <c r="B183" s="328"/>
      <c r="C183" s="329" t="s">
        <v>1856</v>
      </c>
      <c r="D183" s="328" t="s">
        <v>43</v>
      </c>
      <c r="E183" s="328" t="s">
        <v>1857</v>
      </c>
      <c r="F183" s="330" t="s">
        <v>58</v>
      </c>
      <c r="G183" s="329" t="s">
        <v>1553</v>
      </c>
      <c r="H183" s="329" t="s">
        <v>1858</v>
      </c>
      <c r="I183" s="331">
        <v>10.94</v>
      </c>
    </row>
    <row r="184" spans="1:9" ht="21" thickBot="1" x14ac:dyDescent="0.3">
      <c r="A184" s="328" t="s">
        <v>1551</v>
      </c>
      <c r="B184" s="328"/>
      <c r="C184" s="329" t="s">
        <v>1805</v>
      </c>
      <c r="D184" s="328" t="s">
        <v>43</v>
      </c>
      <c r="E184" s="328" t="s">
        <v>1806</v>
      </c>
      <c r="F184" s="330" t="s">
        <v>58</v>
      </c>
      <c r="G184" s="329" t="s">
        <v>1859</v>
      </c>
      <c r="H184" s="329" t="s">
        <v>1808</v>
      </c>
      <c r="I184" s="331">
        <v>3.93</v>
      </c>
    </row>
    <row r="185" spans="1:9" ht="14.4" thickTop="1" x14ac:dyDescent="0.25">
      <c r="A185" s="327"/>
      <c r="B185" s="327"/>
      <c r="C185" s="327"/>
      <c r="D185" s="327"/>
      <c r="E185" s="327"/>
      <c r="F185" s="327"/>
      <c r="G185" s="327"/>
      <c r="H185" s="327"/>
      <c r="I185" s="327"/>
    </row>
    <row r="186" spans="1:9" ht="27.6" x14ac:dyDescent="0.25">
      <c r="A186" s="109"/>
      <c r="B186" s="109" t="s">
        <v>79</v>
      </c>
      <c r="C186" s="104" t="s">
        <v>56</v>
      </c>
      <c r="D186" s="109" t="s">
        <v>25</v>
      </c>
      <c r="E186" s="109" t="s">
        <v>45</v>
      </c>
      <c r="F186" s="105" t="s">
        <v>33</v>
      </c>
      <c r="G186" s="104" t="s">
        <v>74</v>
      </c>
      <c r="H186" s="104" t="s">
        <v>97</v>
      </c>
      <c r="I186" s="104" t="s">
        <v>61</v>
      </c>
    </row>
    <row r="187" spans="1:9" x14ac:dyDescent="0.25">
      <c r="A187" s="320" t="s">
        <v>1534</v>
      </c>
      <c r="B187" s="320" t="s">
        <v>1860</v>
      </c>
      <c r="C187" s="321" t="s">
        <v>1861</v>
      </c>
      <c r="D187" s="320" t="s">
        <v>12</v>
      </c>
      <c r="E187" s="320" t="s">
        <v>677</v>
      </c>
      <c r="F187" s="322" t="s">
        <v>58</v>
      </c>
      <c r="G187" s="321">
        <v>1</v>
      </c>
      <c r="H187" s="321" t="s">
        <v>1862</v>
      </c>
      <c r="I187" s="321" t="s">
        <v>1862</v>
      </c>
    </row>
    <row r="188" spans="1:9" x14ac:dyDescent="0.25">
      <c r="A188" s="323" t="s">
        <v>1538</v>
      </c>
      <c r="B188" s="323"/>
      <c r="C188" s="324" t="s">
        <v>1586</v>
      </c>
      <c r="D188" s="323" t="s">
        <v>43</v>
      </c>
      <c r="E188" s="323" t="s">
        <v>1587</v>
      </c>
      <c r="F188" s="325" t="s">
        <v>1545</v>
      </c>
      <c r="G188" s="324" t="s">
        <v>1863</v>
      </c>
      <c r="H188" s="324" t="s">
        <v>1589</v>
      </c>
      <c r="I188" s="326">
        <v>1.25</v>
      </c>
    </row>
    <row r="189" spans="1:9" x14ac:dyDescent="0.25">
      <c r="A189" s="323" t="s">
        <v>1538</v>
      </c>
      <c r="B189" s="323"/>
      <c r="C189" s="324" t="s">
        <v>1561</v>
      </c>
      <c r="D189" s="323" t="s">
        <v>43</v>
      </c>
      <c r="E189" s="323" t="s">
        <v>1562</v>
      </c>
      <c r="F189" s="325" t="s">
        <v>1545</v>
      </c>
      <c r="G189" s="324" t="s">
        <v>1863</v>
      </c>
      <c r="H189" s="324" t="s">
        <v>1564</v>
      </c>
      <c r="I189" s="326">
        <v>0.99</v>
      </c>
    </row>
    <row r="190" spans="1:9" ht="20.399999999999999" x14ac:dyDescent="0.25">
      <c r="A190" s="328" t="s">
        <v>1551</v>
      </c>
      <c r="B190" s="328"/>
      <c r="C190" s="329" t="s">
        <v>1864</v>
      </c>
      <c r="D190" s="328" t="s">
        <v>43</v>
      </c>
      <c r="E190" s="328" t="s">
        <v>1865</v>
      </c>
      <c r="F190" s="330" t="s">
        <v>58</v>
      </c>
      <c r="G190" s="329" t="s">
        <v>1553</v>
      </c>
      <c r="H190" s="329" t="s">
        <v>1816</v>
      </c>
      <c r="I190" s="331">
        <v>4.05</v>
      </c>
    </row>
    <row r="191" spans="1:9" ht="20.399999999999999" x14ac:dyDescent="0.25">
      <c r="A191" s="328" t="s">
        <v>1551</v>
      </c>
      <c r="B191" s="328"/>
      <c r="C191" s="329" t="s">
        <v>1866</v>
      </c>
      <c r="D191" s="328" t="s">
        <v>43</v>
      </c>
      <c r="E191" s="328" t="s">
        <v>1867</v>
      </c>
      <c r="F191" s="330" t="s">
        <v>58</v>
      </c>
      <c r="G191" s="329" t="s">
        <v>1553</v>
      </c>
      <c r="H191" s="329" t="s">
        <v>1868</v>
      </c>
      <c r="I191" s="331">
        <v>0.96</v>
      </c>
    </row>
    <row r="192" spans="1:9" ht="21" thickBot="1" x14ac:dyDescent="0.3">
      <c r="A192" s="328" t="s">
        <v>1551</v>
      </c>
      <c r="B192" s="328"/>
      <c r="C192" s="329" t="s">
        <v>1842</v>
      </c>
      <c r="D192" s="328" t="s">
        <v>43</v>
      </c>
      <c r="E192" s="328" t="s">
        <v>1843</v>
      </c>
      <c r="F192" s="330" t="s">
        <v>58</v>
      </c>
      <c r="G192" s="329" t="s">
        <v>1869</v>
      </c>
      <c r="H192" s="329" t="s">
        <v>1845</v>
      </c>
      <c r="I192" s="331">
        <v>0.14000000000000001</v>
      </c>
    </row>
    <row r="193" spans="1:9" ht="14.4" thickTop="1" x14ac:dyDescent="0.25">
      <c r="A193" s="327"/>
      <c r="B193" s="327"/>
      <c r="C193" s="327"/>
      <c r="D193" s="327"/>
      <c r="E193" s="327"/>
      <c r="F193" s="327"/>
      <c r="G193" s="327"/>
      <c r="H193" s="327"/>
      <c r="I193" s="327"/>
    </row>
    <row r="194" spans="1:9" ht="27.6" x14ac:dyDescent="0.25">
      <c r="A194" s="109"/>
      <c r="B194" s="109" t="s">
        <v>79</v>
      </c>
      <c r="C194" s="104" t="s">
        <v>56</v>
      </c>
      <c r="D194" s="109" t="s">
        <v>25</v>
      </c>
      <c r="E194" s="109" t="s">
        <v>45</v>
      </c>
      <c r="F194" s="105" t="s">
        <v>33</v>
      </c>
      <c r="G194" s="104" t="s">
        <v>74</v>
      </c>
      <c r="H194" s="104" t="s">
        <v>97</v>
      </c>
      <c r="I194" s="104" t="s">
        <v>61</v>
      </c>
    </row>
    <row r="195" spans="1:9" x14ac:dyDescent="0.25">
      <c r="A195" s="320" t="s">
        <v>1534</v>
      </c>
      <c r="B195" s="320" t="s">
        <v>1870</v>
      </c>
      <c r="C195" s="321" t="s">
        <v>1871</v>
      </c>
      <c r="D195" s="320" t="s">
        <v>12</v>
      </c>
      <c r="E195" s="320" t="s">
        <v>715</v>
      </c>
      <c r="F195" s="322" t="s">
        <v>58</v>
      </c>
      <c r="G195" s="321">
        <v>1</v>
      </c>
      <c r="H195" s="321" t="s">
        <v>1872</v>
      </c>
      <c r="I195" s="321" t="s">
        <v>1872</v>
      </c>
    </row>
    <row r="196" spans="1:9" x14ac:dyDescent="0.25">
      <c r="A196" s="323" t="s">
        <v>1538</v>
      </c>
      <c r="B196" s="323"/>
      <c r="C196" s="324" t="s">
        <v>1873</v>
      </c>
      <c r="D196" s="323" t="s">
        <v>43</v>
      </c>
      <c r="E196" s="323" t="s">
        <v>1874</v>
      </c>
      <c r="F196" s="325" t="s">
        <v>1545</v>
      </c>
      <c r="G196" s="324" t="s">
        <v>1671</v>
      </c>
      <c r="H196" s="324" t="s">
        <v>1875</v>
      </c>
      <c r="I196" s="326">
        <v>5.42</v>
      </c>
    </row>
    <row r="197" spans="1:9" x14ac:dyDescent="0.25">
      <c r="A197" s="323" t="s">
        <v>1538</v>
      </c>
      <c r="B197" s="323"/>
      <c r="C197" s="324" t="s">
        <v>1561</v>
      </c>
      <c r="D197" s="323" t="s">
        <v>43</v>
      </c>
      <c r="E197" s="323" t="s">
        <v>1562</v>
      </c>
      <c r="F197" s="325" t="s">
        <v>1545</v>
      </c>
      <c r="G197" s="324" t="s">
        <v>1671</v>
      </c>
      <c r="H197" s="324" t="s">
        <v>1564</v>
      </c>
      <c r="I197" s="326">
        <v>4.24</v>
      </c>
    </row>
    <row r="198" spans="1:9" ht="21" thickBot="1" x14ac:dyDescent="0.3">
      <c r="A198" s="328" t="s">
        <v>1551</v>
      </c>
      <c r="B198" s="328"/>
      <c r="C198" s="329" t="s">
        <v>1876</v>
      </c>
      <c r="D198" s="328" t="s">
        <v>12</v>
      </c>
      <c r="E198" s="328" t="s">
        <v>1877</v>
      </c>
      <c r="F198" s="330" t="s">
        <v>58</v>
      </c>
      <c r="G198" s="329" t="s">
        <v>1553</v>
      </c>
      <c r="H198" s="329" t="s">
        <v>1878</v>
      </c>
      <c r="I198" s="331">
        <v>64.37</v>
      </c>
    </row>
    <row r="199" spans="1:9" ht="14.4" thickTop="1" x14ac:dyDescent="0.25">
      <c r="A199" s="327"/>
      <c r="B199" s="327"/>
      <c r="C199" s="327"/>
      <c r="D199" s="327"/>
      <c r="E199" s="327"/>
      <c r="F199" s="327"/>
      <c r="G199" s="327"/>
      <c r="H199" s="327"/>
      <c r="I199" s="327"/>
    </row>
    <row r="200" spans="1:9" ht="27.6" x14ac:dyDescent="0.25">
      <c r="A200" s="109"/>
      <c r="B200" s="109" t="s">
        <v>79</v>
      </c>
      <c r="C200" s="104" t="s">
        <v>56</v>
      </c>
      <c r="D200" s="109" t="s">
        <v>25</v>
      </c>
      <c r="E200" s="109" t="s">
        <v>45</v>
      </c>
      <c r="F200" s="105" t="s">
        <v>33</v>
      </c>
      <c r="G200" s="104" t="s">
        <v>74</v>
      </c>
      <c r="H200" s="104" t="s">
        <v>97</v>
      </c>
      <c r="I200" s="104" t="s">
        <v>61</v>
      </c>
    </row>
    <row r="201" spans="1:9" x14ac:dyDescent="0.25">
      <c r="A201" s="320" t="s">
        <v>1534</v>
      </c>
      <c r="B201" s="320" t="s">
        <v>1879</v>
      </c>
      <c r="C201" s="321" t="s">
        <v>1880</v>
      </c>
      <c r="D201" s="320" t="s">
        <v>12</v>
      </c>
      <c r="E201" s="320" t="s">
        <v>718</v>
      </c>
      <c r="F201" s="322" t="s">
        <v>308</v>
      </c>
      <c r="G201" s="321">
        <v>1</v>
      </c>
      <c r="H201" s="321" t="s">
        <v>1881</v>
      </c>
      <c r="I201" s="321" t="s">
        <v>1881</v>
      </c>
    </row>
    <row r="202" spans="1:9" x14ac:dyDescent="0.25">
      <c r="A202" s="323" t="s">
        <v>1538</v>
      </c>
      <c r="B202" s="323"/>
      <c r="C202" s="324" t="s">
        <v>1561</v>
      </c>
      <c r="D202" s="323" t="s">
        <v>43</v>
      </c>
      <c r="E202" s="323" t="s">
        <v>1562</v>
      </c>
      <c r="F202" s="325" t="s">
        <v>1545</v>
      </c>
      <c r="G202" s="324" t="s">
        <v>1759</v>
      </c>
      <c r="H202" s="324" t="s">
        <v>1564</v>
      </c>
      <c r="I202" s="326">
        <v>8.49</v>
      </c>
    </row>
    <row r="203" spans="1:9" x14ac:dyDescent="0.25">
      <c r="A203" s="323" t="s">
        <v>1538</v>
      </c>
      <c r="B203" s="323"/>
      <c r="C203" s="324" t="s">
        <v>1873</v>
      </c>
      <c r="D203" s="323" t="s">
        <v>43</v>
      </c>
      <c r="E203" s="323" t="s">
        <v>1874</v>
      </c>
      <c r="F203" s="325" t="s">
        <v>1545</v>
      </c>
      <c r="G203" s="324" t="s">
        <v>1759</v>
      </c>
      <c r="H203" s="324" t="s">
        <v>1875</v>
      </c>
      <c r="I203" s="326">
        <v>10.84</v>
      </c>
    </row>
    <row r="204" spans="1:9" ht="21" thickBot="1" x14ac:dyDescent="0.3">
      <c r="A204" s="328" t="s">
        <v>1551</v>
      </c>
      <c r="B204" s="328"/>
      <c r="C204" s="329" t="s">
        <v>1882</v>
      </c>
      <c r="D204" s="328" t="s">
        <v>12</v>
      </c>
      <c r="E204" s="328" t="s">
        <v>1883</v>
      </c>
      <c r="F204" s="330" t="s">
        <v>186</v>
      </c>
      <c r="G204" s="329" t="s">
        <v>1553</v>
      </c>
      <c r="H204" s="329" t="s">
        <v>1884</v>
      </c>
      <c r="I204" s="331">
        <v>158.91999999999999</v>
      </c>
    </row>
    <row r="205" spans="1:9" ht="14.4" thickTop="1" x14ac:dyDescent="0.25">
      <c r="A205" s="327"/>
      <c r="B205" s="327"/>
      <c r="C205" s="327"/>
      <c r="D205" s="327"/>
      <c r="E205" s="327"/>
      <c r="F205" s="327"/>
      <c r="G205" s="327"/>
      <c r="H205" s="327"/>
      <c r="I205" s="327"/>
    </row>
    <row r="206" spans="1:9" ht="27.6" x14ac:dyDescent="0.25">
      <c r="A206" s="109"/>
      <c r="B206" s="109" t="s">
        <v>79</v>
      </c>
      <c r="C206" s="104" t="s">
        <v>56</v>
      </c>
      <c r="D206" s="109" t="s">
        <v>25</v>
      </c>
      <c r="E206" s="109" t="s">
        <v>45</v>
      </c>
      <c r="F206" s="105" t="s">
        <v>33</v>
      </c>
      <c r="G206" s="104" t="s">
        <v>74</v>
      </c>
      <c r="H206" s="104" t="s">
        <v>97</v>
      </c>
      <c r="I206" s="104" t="s">
        <v>61</v>
      </c>
    </row>
    <row r="207" spans="1:9" x14ac:dyDescent="0.25">
      <c r="A207" s="320" t="s">
        <v>1534</v>
      </c>
      <c r="B207" s="320" t="s">
        <v>1885</v>
      </c>
      <c r="C207" s="321" t="s">
        <v>1886</v>
      </c>
      <c r="D207" s="320" t="s">
        <v>12</v>
      </c>
      <c r="E207" s="320" t="s">
        <v>307</v>
      </c>
      <c r="F207" s="322" t="s">
        <v>308</v>
      </c>
      <c r="G207" s="321">
        <v>1</v>
      </c>
      <c r="H207" s="321" t="s">
        <v>1887</v>
      </c>
      <c r="I207" s="321" t="s">
        <v>1887</v>
      </c>
    </row>
    <row r="208" spans="1:9" x14ac:dyDescent="0.25">
      <c r="A208" s="323" t="s">
        <v>1538</v>
      </c>
      <c r="B208" s="323"/>
      <c r="C208" s="324" t="s">
        <v>1561</v>
      </c>
      <c r="D208" s="323" t="s">
        <v>43</v>
      </c>
      <c r="E208" s="323" t="s">
        <v>1562</v>
      </c>
      <c r="F208" s="325" t="s">
        <v>1545</v>
      </c>
      <c r="G208" s="324" t="s">
        <v>1759</v>
      </c>
      <c r="H208" s="324" t="s">
        <v>1564</v>
      </c>
      <c r="I208" s="326">
        <v>8.49</v>
      </c>
    </row>
    <row r="209" spans="1:9" x14ac:dyDescent="0.25">
      <c r="A209" s="323" t="s">
        <v>1538</v>
      </c>
      <c r="B209" s="323"/>
      <c r="C209" s="324" t="s">
        <v>1873</v>
      </c>
      <c r="D209" s="323" t="s">
        <v>43</v>
      </c>
      <c r="E209" s="323" t="s">
        <v>1874</v>
      </c>
      <c r="F209" s="325" t="s">
        <v>1545</v>
      </c>
      <c r="G209" s="324" t="s">
        <v>1759</v>
      </c>
      <c r="H209" s="324" t="s">
        <v>1875</v>
      </c>
      <c r="I209" s="326">
        <v>10.84</v>
      </c>
    </row>
    <row r="210" spans="1:9" ht="21" thickBot="1" x14ac:dyDescent="0.3">
      <c r="A210" s="328" t="s">
        <v>1551</v>
      </c>
      <c r="B210" s="328"/>
      <c r="C210" s="329" t="s">
        <v>1888</v>
      </c>
      <c r="D210" s="328" t="s">
        <v>12</v>
      </c>
      <c r="E210" s="328" t="s">
        <v>1889</v>
      </c>
      <c r="F210" s="330" t="s">
        <v>186</v>
      </c>
      <c r="G210" s="329" t="s">
        <v>1553</v>
      </c>
      <c r="H210" s="329" t="s">
        <v>1890</v>
      </c>
      <c r="I210" s="331">
        <v>121.12</v>
      </c>
    </row>
    <row r="211" spans="1:9" ht="14.4" thickTop="1" x14ac:dyDescent="0.25">
      <c r="A211" s="327"/>
      <c r="B211" s="327"/>
      <c r="C211" s="327"/>
      <c r="D211" s="327"/>
      <c r="E211" s="327"/>
      <c r="F211" s="327"/>
      <c r="G211" s="327"/>
      <c r="H211" s="327"/>
      <c r="I211" s="327"/>
    </row>
    <row r="212" spans="1:9" ht="27.6" x14ac:dyDescent="0.25">
      <c r="A212" s="109"/>
      <c r="B212" s="109" t="s">
        <v>79</v>
      </c>
      <c r="C212" s="104" t="s">
        <v>56</v>
      </c>
      <c r="D212" s="109" t="s">
        <v>25</v>
      </c>
      <c r="E212" s="109" t="s">
        <v>45</v>
      </c>
      <c r="F212" s="105" t="s">
        <v>33</v>
      </c>
      <c r="G212" s="104" t="s">
        <v>74</v>
      </c>
      <c r="H212" s="104" t="s">
        <v>97</v>
      </c>
      <c r="I212" s="104" t="s">
        <v>61</v>
      </c>
    </row>
    <row r="213" spans="1:9" ht="20.399999999999999" x14ac:dyDescent="0.25">
      <c r="A213" s="320" t="s">
        <v>1534</v>
      </c>
      <c r="B213" s="320" t="s">
        <v>1891</v>
      </c>
      <c r="C213" s="321" t="s">
        <v>1892</v>
      </c>
      <c r="D213" s="320" t="s">
        <v>12</v>
      </c>
      <c r="E213" s="320" t="s">
        <v>727</v>
      </c>
      <c r="F213" s="322" t="s">
        <v>58</v>
      </c>
      <c r="G213" s="321">
        <v>1</v>
      </c>
      <c r="H213" s="321" t="s">
        <v>1893</v>
      </c>
      <c r="I213" s="321" t="s">
        <v>1893</v>
      </c>
    </row>
    <row r="214" spans="1:9" x14ac:dyDescent="0.25">
      <c r="A214" s="323" t="s">
        <v>1538</v>
      </c>
      <c r="B214" s="323"/>
      <c r="C214" s="324" t="s">
        <v>1873</v>
      </c>
      <c r="D214" s="323" t="s">
        <v>43</v>
      </c>
      <c r="E214" s="323" t="s">
        <v>1874</v>
      </c>
      <c r="F214" s="325" t="s">
        <v>1545</v>
      </c>
      <c r="G214" s="324" t="s">
        <v>1656</v>
      </c>
      <c r="H214" s="324" t="s">
        <v>1875</v>
      </c>
      <c r="I214" s="326">
        <v>15.35</v>
      </c>
    </row>
    <row r="215" spans="1:9" x14ac:dyDescent="0.25">
      <c r="A215" s="323" t="s">
        <v>1538</v>
      </c>
      <c r="B215" s="323"/>
      <c r="C215" s="324" t="s">
        <v>1561</v>
      </c>
      <c r="D215" s="323" t="s">
        <v>43</v>
      </c>
      <c r="E215" s="323" t="s">
        <v>1562</v>
      </c>
      <c r="F215" s="325" t="s">
        <v>1545</v>
      </c>
      <c r="G215" s="324" t="s">
        <v>1656</v>
      </c>
      <c r="H215" s="324" t="s">
        <v>1564</v>
      </c>
      <c r="I215" s="326">
        <v>12.03</v>
      </c>
    </row>
    <row r="216" spans="1:9" ht="20.399999999999999" x14ac:dyDescent="0.25">
      <c r="A216" s="328" t="s">
        <v>1551</v>
      </c>
      <c r="B216" s="328"/>
      <c r="C216" s="329" t="s">
        <v>1894</v>
      </c>
      <c r="D216" s="328" t="s">
        <v>43</v>
      </c>
      <c r="E216" s="328" t="s">
        <v>1895</v>
      </c>
      <c r="F216" s="330" t="s">
        <v>58</v>
      </c>
      <c r="G216" s="329" t="s">
        <v>1553</v>
      </c>
      <c r="H216" s="329" t="s">
        <v>1896</v>
      </c>
      <c r="I216" s="331">
        <v>13.96</v>
      </c>
    </row>
    <row r="217" spans="1:9" ht="21" thickBot="1" x14ac:dyDescent="0.3">
      <c r="A217" s="328" t="s">
        <v>1551</v>
      </c>
      <c r="B217" s="328"/>
      <c r="C217" s="329" t="s">
        <v>1897</v>
      </c>
      <c r="D217" s="328" t="s">
        <v>43</v>
      </c>
      <c r="E217" s="328" t="s">
        <v>1898</v>
      </c>
      <c r="F217" s="330" t="s">
        <v>58</v>
      </c>
      <c r="G217" s="329" t="s">
        <v>1772</v>
      </c>
      <c r="H217" s="329" t="s">
        <v>1899</v>
      </c>
      <c r="I217" s="331">
        <v>78.8</v>
      </c>
    </row>
    <row r="218" spans="1:9" ht="14.4" thickTop="1" x14ac:dyDescent="0.25">
      <c r="A218" s="327"/>
      <c r="B218" s="327"/>
      <c r="C218" s="327"/>
      <c r="D218" s="327"/>
      <c r="E218" s="327"/>
      <c r="F218" s="327"/>
      <c r="G218" s="327"/>
      <c r="H218" s="327"/>
      <c r="I218" s="327"/>
    </row>
    <row r="219" spans="1:9" ht="27.6" x14ac:dyDescent="0.25">
      <c r="A219" s="109"/>
      <c r="B219" s="109" t="s">
        <v>79</v>
      </c>
      <c r="C219" s="104" t="s">
        <v>56</v>
      </c>
      <c r="D219" s="109" t="s">
        <v>25</v>
      </c>
      <c r="E219" s="109" t="s">
        <v>45</v>
      </c>
      <c r="F219" s="105" t="s">
        <v>33</v>
      </c>
      <c r="G219" s="104" t="s">
        <v>74</v>
      </c>
      <c r="H219" s="104" t="s">
        <v>97</v>
      </c>
      <c r="I219" s="104" t="s">
        <v>61</v>
      </c>
    </row>
    <row r="220" spans="1:9" ht="20.399999999999999" x14ac:dyDescent="0.25">
      <c r="A220" s="320" t="s">
        <v>1534</v>
      </c>
      <c r="B220" s="320" t="s">
        <v>1900</v>
      </c>
      <c r="C220" s="321" t="s">
        <v>1901</v>
      </c>
      <c r="D220" s="320" t="s">
        <v>12</v>
      </c>
      <c r="E220" s="320" t="s">
        <v>751</v>
      </c>
      <c r="F220" s="322" t="s">
        <v>14</v>
      </c>
      <c r="G220" s="321">
        <v>1</v>
      </c>
      <c r="H220" s="321" t="s">
        <v>1902</v>
      </c>
      <c r="I220" s="321" t="s">
        <v>1902</v>
      </c>
    </row>
    <row r="221" spans="1:9" x14ac:dyDescent="0.25">
      <c r="A221" s="323" t="s">
        <v>1538</v>
      </c>
      <c r="B221" s="323"/>
      <c r="C221" s="324" t="s">
        <v>1903</v>
      </c>
      <c r="D221" s="323" t="s">
        <v>43</v>
      </c>
      <c r="E221" s="323" t="s">
        <v>1904</v>
      </c>
      <c r="F221" s="325" t="s">
        <v>1545</v>
      </c>
      <c r="G221" s="324" t="s">
        <v>1905</v>
      </c>
      <c r="H221" s="324" t="s">
        <v>1906</v>
      </c>
      <c r="I221" s="326">
        <v>2.2400000000000002</v>
      </c>
    </row>
    <row r="222" spans="1:9" x14ac:dyDescent="0.25">
      <c r="A222" s="323" t="s">
        <v>1538</v>
      </c>
      <c r="B222" s="323"/>
      <c r="C222" s="324" t="s">
        <v>1873</v>
      </c>
      <c r="D222" s="323" t="s">
        <v>43</v>
      </c>
      <c r="E222" s="323" t="s">
        <v>1874</v>
      </c>
      <c r="F222" s="325" t="s">
        <v>1545</v>
      </c>
      <c r="G222" s="324" t="s">
        <v>1905</v>
      </c>
      <c r="H222" s="324" t="s">
        <v>1875</v>
      </c>
      <c r="I222" s="326">
        <v>2.89</v>
      </c>
    </row>
    <row r="223" spans="1:9" ht="21" thickBot="1" x14ac:dyDescent="0.3">
      <c r="A223" s="328" t="s">
        <v>1551</v>
      </c>
      <c r="B223" s="328"/>
      <c r="C223" s="329" t="s">
        <v>1907</v>
      </c>
      <c r="D223" s="328" t="s">
        <v>12</v>
      </c>
      <c r="E223" s="328" t="s">
        <v>1908</v>
      </c>
      <c r="F223" s="330" t="s">
        <v>186</v>
      </c>
      <c r="G223" s="329" t="s">
        <v>1780</v>
      </c>
      <c r="H223" s="329" t="s">
        <v>1909</v>
      </c>
      <c r="I223" s="331">
        <v>11.32</v>
      </c>
    </row>
    <row r="224" spans="1:9" ht="14.4" thickTop="1" x14ac:dyDescent="0.25">
      <c r="A224" s="327"/>
      <c r="B224" s="327"/>
      <c r="C224" s="327"/>
      <c r="D224" s="327"/>
      <c r="E224" s="327"/>
      <c r="F224" s="327"/>
      <c r="G224" s="327"/>
      <c r="H224" s="327"/>
      <c r="I224" s="327"/>
    </row>
    <row r="225" spans="1:9" ht="27.6" x14ac:dyDescent="0.25">
      <c r="A225" s="109"/>
      <c r="B225" s="109" t="s">
        <v>79</v>
      </c>
      <c r="C225" s="104" t="s">
        <v>56</v>
      </c>
      <c r="D225" s="109" t="s">
        <v>25</v>
      </c>
      <c r="E225" s="109" t="s">
        <v>45</v>
      </c>
      <c r="F225" s="105" t="s">
        <v>33</v>
      </c>
      <c r="G225" s="104" t="s">
        <v>74</v>
      </c>
      <c r="H225" s="104" t="s">
        <v>97</v>
      </c>
      <c r="I225" s="104" t="s">
        <v>61</v>
      </c>
    </row>
    <row r="226" spans="1:9" x14ac:dyDescent="0.25">
      <c r="A226" s="320" t="s">
        <v>1534</v>
      </c>
      <c r="B226" s="320" t="s">
        <v>1910</v>
      </c>
      <c r="C226" s="321" t="s">
        <v>1911</v>
      </c>
      <c r="D226" s="320" t="s">
        <v>12</v>
      </c>
      <c r="E226" s="320" t="s">
        <v>755</v>
      </c>
      <c r="F226" s="322" t="s">
        <v>186</v>
      </c>
      <c r="G226" s="321">
        <v>1</v>
      </c>
      <c r="H226" s="321" t="s">
        <v>1912</v>
      </c>
      <c r="I226" s="321" t="s">
        <v>1912</v>
      </c>
    </row>
    <row r="227" spans="1:9" x14ac:dyDescent="0.25">
      <c r="A227" s="323" t="s">
        <v>1538</v>
      </c>
      <c r="B227" s="323"/>
      <c r="C227" s="324" t="s">
        <v>1561</v>
      </c>
      <c r="D227" s="323" t="s">
        <v>43</v>
      </c>
      <c r="E227" s="323" t="s">
        <v>1562</v>
      </c>
      <c r="F227" s="325" t="s">
        <v>1545</v>
      </c>
      <c r="G227" s="324" t="s">
        <v>1641</v>
      </c>
      <c r="H227" s="324" t="s">
        <v>1564</v>
      </c>
      <c r="I227" s="326">
        <v>5.66</v>
      </c>
    </row>
    <row r="228" spans="1:9" x14ac:dyDescent="0.25">
      <c r="A228" s="323" t="s">
        <v>1538</v>
      </c>
      <c r="B228" s="323"/>
      <c r="C228" s="324" t="s">
        <v>1873</v>
      </c>
      <c r="D228" s="323" t="s">
        <v>43</v>
      </c>
      <c r="E228" s="323" t="s">
        <v>1874</v>
      </c>
      <c r="F228" s="325" t="s">
        <v>1545</v>
      </c>
      <c r="G228" s="324" t="s">
        <v>1641</v>
      </c>
      <c r="H228" s="324" t="s">
        <v>1875</v>
      </c>
      <c r="I228" s="326">
        <v>7.22</v>
      </c>
    </row>
    <row r="229" spans="1:9" ht="21" thickBot="1" x14ac:dyDescent="0.3">
      <c r="A229" s="328" t="s">
        <v>1551</v>
      </c>
      <c r="B229" s="328"/>
      <c r="C229" s="329" t="s">
        <v>1913</v>
      </c>
      <c r="D229" s="328" t="s">
        <v>12</v>
      </c>
      <c r="E229" s="328" t="s">
        <v>1914</v>
      </c>
      <c r="F229" s="330" t="s">
        <v>308</v>
      </c>
      <c r="G229" s="329" t="s">
        <v>1553</v>
      </c>
      <c r="H229" s="329" t="s">
        <v>1915</v>
      </c>
      <c r="I229" s="331">
        <v>24.48</v>
      </c>
    </row>
    <row r="230" spans="1:9" ht="14.4" thickTop="1" x14ac:dyDescent="0.25">
      <c r="A230" s="327"/>
      <c r="B230" s="327"/>
      <c r="C230" s="327"/>
      <c r="D230" s="327"/>
      <c r="E230" s="327"/>
      <c r="F230" s="327"/>
      <c r="G230" s="327"/>
      <c r="H230" s="327"/>
      <c r="I230" s="327"/>
    </row>
    <row r="231" spans="1:9" ht="27.6" x14ac:dyDescent="0.25">
      <c r="A231" s="109"/>
      <c r="B231" s="109" t="s">
        <v>79</v>
      </c>
      <c r="C231" s="104" t="s">
        <v>56</v>
      </c>
      <c r="D231" s="109" t="s">
        <v>25</v>
      </c>
      <c r="E231" s="109" t="s">
        <v>45</v>
      </c>
      <c r="F231" s="105" t="s">
        <v>33</v>
      </c>
      <c r="G231" s="104" t="s">
        <v>74</v>
      </c>
      <c r="H231" s="104" t="s">
        <v>97</v>
      </c>
      <c r="I231" s="104" t="s">
        <v>61</v>
      </c>
    </row>
    <row r="232" spans="1:9" x14ac:dyDescent="0.25">
      <c r="A232" s="320" t="s">
        <v>1534</v>
      </c>
      <c r="B232" s="320" t="s">
        <v>1916</v>
      </c>
      <c r="C232" s="321" t="s">
        <v>1917</v>
      </c>
      <c r="D232" s="320" t="s">
        <v>12</v>
      </c>
      <c r="E232" s="320" t="s">
        <v>757</v>
      </c>
      <c r="F232" s="322" t="s">
        <v>308</v>
      </c>
      <c r="G232" s="321">
        <v>1</v>
      </c>
      <c r="H232" s="321" t="s">
        <v>1918</v>
      </c>
      <c r="I232" s="321" t="s">
        <v>1918</v>
      </c>
    </row>
    <row r="233" spans="1:9" x14ac:dyDescent="0.25">
      <c r="A233" s="323" t="s">
        <v>1538</v>
      </c>
      <c r="B233" s="323"/>
      <c r="C233" s="324" t="s">
        <v>1561</v>
      </c>
      <c r="D233" s="323" t="s">
        <v>43</v>
      </c>
      <c r="E233" s="323" t="s">
        <v>1562</v>
      </c>
      <c r="F233" s="325" t="s">
        <v>1545</v>
      </c>
      <c r="G233" s="324" t="s">
        <v>1919</v>
      </c>
      <c r="H233" s="324" t="s">
        <v>1564</v>
      </c>
      <c r="I233" s="326">
        <v>2.83</v>
      </c>
    </row>
    <row r="234" spans="1:9" x14ac:dyDescent="0.25">
      <c r="A234" s="323" t="s">
        <v>1538</v>
      </c>
      <c r="B234" s="323"/>
      <c r="C234" s="324" t="s">
        <v>1873</v>
      </c>
      <c r="D234" s="323" t="s">
        <v>43</v>
      </c>
      <c r="E234" s="323" t="s">
        <v>1874</v>
      </c>
      <c r="F234" s="325" t="s">
        <v>1545</v>
      </c>
      <c r="G234" s="324" t="s">
        <v>1919</v>
      </c>
      <c r="H234" s="324" t="s">
        <v>1875</v>
      </c>
      <c r="I234" s="326">
        <v>3.61</v>
      </c>
    </row>
    <row r="235" spans="1:9" ht="21" thickBot="1" x14ac:dyDescent="0.3">
      <c r="A235" s="328" t="s">
        <v>1551</v>
      </c>
      <c r="B235" s="328"/>
      <c r="C235" s="329" t="s">
        <v>1920</v>
      </c>
      <c r="D235" s="328" t="s">
        <v>12</v>
      </c>
      <c r="E235" s="328" t="s">
        <v>1921</v>
      </c>
      <c r="F235" s="330" t="s">
        <v>308</v>
      </c>
      <c r="G235" s="329" t="s">
        <v>1553</v>
      </c>
      <c r="H235" s="329" t="s">
        <v>1922</v>
      </c>
      <c r="I235" s="331">
        <v>32.61</v>
      </c>
    </row>
    <row r="236" spans="1:9" ht="14.4" thickTop="1" x14ac:dyDescent="0.25">
      <c r="A236" s="327"/>
      <c r="B236" s="327"/>
      <c r="C236" s="327"/>
      <c r="D236" s="327"/>
      <c r="E236" s="327"/>
      <c r="F236" s="327"/>
      <c r="G236" s="327"/>
      <c r="H236" s="327"/>
      <c r="I236" s="327"/>
    </row>
    <row r="237" spans="1:9" ht="27.6" x14ac:dyDescent="0.25">
      <c r="A237" s="109"/>
      <c r="B237" s="109" t="s">
        <v>79</v>
      </c>
      <c r="C237" s="104" t="s">
        <v>56</v>
      </c>
      <c r="D237" s="109" t="s">
        <v>25</v>
      </c>
      <c r="E237" s="109" t="s">
        <v>45</v>
      </c>
      <c r="F237" s="105" t="s">
        <v>33</v>
      </c>
      <c r="G237" s="104" t="s">
        <v>74</v>
      </c>
      <c r="H237" s="104" t="s">
        <v>97</v>
      </c>
      <c r="I237" s="104" t="s">
        <v>61</v>
      </c>
    </row>
    <row r="238" spans="1:9" x14ac:dyDescent="0.25">
      <c r="A238" s="320" t="s">
        <v>1534</v>
      </c>
      <c r="B238" s="320" t="s">
        <v>1923</v>
      </c>
      <c r="C238" s="321" t="s">
        <v>1924</v>
      </c>
      <c r="D238" s="320" t="s">
        <v>12</v>
      </c>
      <c r="E238" s="320" t="s">
        <v>759</v>
      </c>
      <c r="F238" s="322" t="s">
        <v>760</v>
      </c>
      <c r="G238" s="321">
        <v>1</v>
      </c>
      <c r="H238" s="321" t="s">
        <v>1925</v>
      </c>
      <c r="I238" s="321" t="s">
        <v>1925</v>
      </c>
    </row>
    <row r="239" spans="1:9" x14ac:dyDescent="0.25">
      <c r="A239" s="323" t="s">
        <v>1538</v>
      </c>
      <c r="B239" s="323"/>
      <c r="C239" s="324" t="s">
        <v>1873</v>
      </c>
      <c r="D239" s="323" t="s">
        <v>43</v>
      </c>
      <c r="E239" s="323" t="s">
        <v>1874</v>
      </c>
      <c r="F239" s="325" t="s">
        <v>1545</v>
      </c>
      <c r="G239" s="324" t="s">
        <v>1926</v>
      </c>
      <c r="H239" s="324" t="s">
        <v>1875</v>
      </c>
      <c r="I239" s="326">
        <v>0.9</v>
      </c>
    </row>
    <row r="240" spans="1:9" ht="21" thickBot="1" x14ac:dyDescent="0.3">
      <c r="A240" s="328" t="s">
        <v>1551</v>
      </c>
      <c r="B240" s="328"/>
      <c r="C240" s="329" t="s">
        <v>1927</v>
      </c>
      <c r="D240" s="328" t="s">
        <v>12</v>
      </c>
      <c r="E240" s="328" t="s">
        <v>1928</v>
      </c>
      <c r="F240" s="330" t="s">
        <v>186</v>
      </c>
      <c r="G240" s="329" t="s">
        <v>1553</v>
      </c>
      <c r="H240" s="329" t="s">
        <v>1929</v>
      </c>
      <c r="I240" s="331">
        <v>33.1</v>
      </c>
    </row>
    <row r="241" spans="1:9" ht="14.4" thickTop="1" x14ac:dyDescent="0.25">
      <c r="A241" s="327"/>
      <c r="B241" s="327"/>
      <c r="C241" s="327"/>
      <c r="D241" s="327"/>
      <c r="E241" s="327"/>
      <c r="F241" s="327"/>
      <c r="G241" s="327"/>
      <c r="H241" s="327"/>
      <c r="I241" s="327"/>
    </row>
    <row r="242" spans="1:9" ht="27.6" x14ac:dyDescent="0.25">
      <c r="A242" s="109"/>
      <c r="B242" s="109" t="s">
        <v>79</v>
      </c>
      <c r="C242" s="104" t="s">
        <v>56</v>
      </c>
      <c r="D242" s="109" t="s">
        <v>25</v>
      </c>
      <c r="E242" s="109" t="s">
        <v>45</v>
      </c>
      <c r="F242" s="105" t="s">
        <v>33</v>
      </c>
      <c r="G242" s="104" t="s">
        <v>74</v>
      </c>
      <c r="H242" s="104" t="s">
        <v>97</v>
      </c>
      <c r="I242" s="104" t="s">
        <v>61</v>
      </c>
    </row>
    <row r="243" spans="1:9" x14ac:dyDescent="0.25">
      <c r="A243" s="320" t="s">
        <v>1534</v>
      </c>
      <c r="B243" s="320" t="s">
        <v>1930</v>
      </c>
      <c r="C243" s="321" t="s">
        <v>1931</v>
      </c>
      <c r="D243" s="320" t="s">
        <v>12</v>
      </c>
      <c r="E243" s="320" t="s">
        <v>762</v>
      </c>
      <c r="F243" s="322" t="s">
        <v>308</v>
      </c>
      <c r="G243" s="321">
        <v>1</v>
      </c>
      <c r="H243" s="321" t="s">
        <v>1932</v>
      </c>
      <c r="I243" s="321" t="s">
        <v>1932</v>
      </c>
    </row>
    <row r="244" spans="1:9" x14ac:dyDescent="0.25">
      <c r="A244" s="323" t="s">
        <v>1538</v>
      </c>
      <c r="B244" s="323"/>
      <c r="C244" s="324" t="s">
        <v>1561</v>
      </c>
      <c r="D244" s="323" t="s">
        <v>43</v>
      </c>
      <c r="E244" s="323" t="s">
        <v>1562</v>
      </c>
      <c r="F244" s="325" t="s">
        <v>1545</v>
      </c>
      <c r="G244" s="324" t="s">
        <v>1933</v>
      </c>
      <c r="H244" s="324" t="s">
        <v>1564</v>
      </c>
      <c r="I244" s="326">
        <v>2.12</v>
      </c>
    </row>
    <row r="245" spans="1:9" x14ac:dyDescent="0.25">
      <c r="A245" s="323" t="s">
        <v>1538</v>
      </c>
      <c r="B245" s="323"/>
      <c r="C245" s="324" t="s">
        <v>1873</v>
      </c>
      <c r="D245" s="323" t="s">
        <v>43</v>
      </c>
      <c r="E245" s="323" t="s">
        <v>1874</v>
      </c>
      <c r="F245" s="325" t="s">
        <v>1545</v>
      </c>
      <c r="G245" s="324" t="s">
        <v>1933</v>
      </c>
      <c r="H245" s="324" t="s">
        <v>1875</v>
      </c>
      <c r="I245" s="326">
        <v>2.71</v>
      </c>
    </row>
    <row r="246" spans="1:9" ht="21" thickBot="1" x14ac:dyDescent="0.3">
      <c r="A246" s="328" t="s">
        <v>1551</v>
      </c>
      <c r="B246" s="328"/>
      <c r="C246" s="329" t="s">
        <v>1934</v>
      </c>
      <c r="D246" s="328" t="s">
        <v>12</v>
      </c>
      <c r="E246" s="328" t="s">
        <v>1935</v>
      </c>
      <c r="F246" s="330" t="s">
        <v>186</v>
      </c>
      <c r="G246" s="329" t="s">
        <v>1553</v>
      </c>
      <c r="H246" s="329" t="s">
        <v>1936</v>
      </c>
      <c r="I246" s="331">
        <v>8.82</v>
      </c>
    </row>
    <row r="247" spans="1:9" ht="14.4" thickTop="1" x14ac:dyDescent="0.25">
      <c r="A247" s="327"/>
      <c r="B247" s="327"/>
      <c r="C247" s="327"/>
      <c r="D247" s="327"/>
      <c r="E247" s="327"/>
      <c r="F247" s="327"/>
      <c r="G247" s="327"/>
      <c r="H247" s="327"/>
      <c r="I247" s="327"/>
    </row>
    <row r="248" spans="1:9" ht="27.6" x14ac:dyDescent="0.25">
      <c r="A248" s="109"/>
      <c r="B248" s="109" t="s">
        <v>79</v>
      </c>
      <c r="C248" s="104" t="s">
        <v>56</v>
      </c>
      <c r="D248" s="109" t="s">
        <v>25</v>
      </c>
      <c r="E248" s="109" t="s">
        <v>45</v>
      </c>
      <c r="F248" s="105" t="s">
        <v>33</v>
      </c>
      <c r="G248" s="104" t="s">
        <v>74</v>
      </c>
      <c r="H248" s="104" t="s">
        <v>97</v>
      </c>
      <c r="I248" s="104" t="s">
        <v>61</v>
      </c>
    </row>
    <row r="249" spans="1:9" x14ac:dyDescent="0.25">
      <c r="A249" s="320" t="s">
        <v>1534</v>
      </c>
      <c r="B249" s="320" t="s">
        <v>1937</v>
      </c>
      <c r="C249" s="321" t="s">
        <v>1938</v>
      </c>
      <c r="D249" s="320" t="s">
        <v>12</v>
      </c>
      <c r="E249" s="320" t="s">
        <v>764</v>
      </c>
      <c r="F249" s="322" t="s">
        <v>308</v>
      </c>
      <c r="G249" s="321">
        <v>1</v>
      </c>
      <c r="H249" s="321" t="s">
        <v>1939</v>
      </c>
      <c r="I249" s="321" t="s">
        <v>1939</v>
      </c>
    </row>
    <row r="250" spans="1:9" x14ac:dyDescent="0.25">
      <c r="A250" s="323" t="s">
        <v>1538</v>
      </c>
      <c r="B250" s="323"/>
      <c r="C250" s="324" t="s">
        <v>1561</v>
      </c>
      <c r="D250" s="323" t="s">
        <v>43</v>
      </c>
      <c r="E250" s="323" t="s">
        <v>1562</v>
      </c>
      <c r="F250" s="325" t="s">
        <v>1545</v>
      </c>
      <c r="G250" s="324" t="s">
        <v>1919</v>
      </c>
      <c r="H250" s="324" t="s">
        <v>1564</v>
      </c>
      <c r="I250" s="326">
        <v>2.83</v>
      </c>
    </row>
    <row r="251" spans="1:9" x14ac:dyDescent="0.25">
      <c r="A251" s="323" t="s">
        <v>1538</v>
      </c>
      <c r="B251" s="323"/>
      <c r="C251" s="324" t="s">
        <v>1873</v>
      </c>
      <c r="D251" s="323" t="s">
        <v>43</v>
      </c>
      <c r="E251" s="323" t="s">
        <v>1874</v>
      </c>
      <c r="F251" s="325" t="s">
        <v>1545</v>
      </c>
      <c r="G251" s="324" t="s">
        <v>1919</v>
      </c>
      <c r="H251" s="324" t="s">
        <v>1875</v>
      </c>
      <c r="I251" s="326">
        <v>3.61</v>
      </c>
    </row>
    <row r="252" spans="1:9" ht="21" thickBot="1" x14ac:dyDescent="0.3">
      <c r="A252" s="328" t="s">
        <v>1551</v>
      </c>
      <c r="B252" s="328"/>
      <c r="C252" s="329" t="s">
        <v>1940</v>
      </c>
      <c r="D252" s="328" t="s">
        <v>12</v>
      </c>
      <c r="E252" s="328" t="s">
        <v>764</v>
      </c>
      <c r="F252" s="330" t="s">
        <v>186</v>
      </c>
      <c r="G252" s="329" t="s">
        <v>1553</v>
      </c>
      <c r="H252" s="329" t="s">
        <v>1941</v>
      </c>
      <c r="I252" s="331">
        <v>2.13</v>
      </c>
    </row>
    <row r="253" spans="1:9" ht="14.4" thickTop="1" x14ac:dyDescent="0.25">
      <c r="A253" s="327"/>
      <c r="B253" s="327"/>
      <c r="C253" s="327"/>
      <c r="D253" s="327"/>
      <c r="E253" s="327"/>
      <c r="F253" s="327"/>
      <c r="G253" s="327"/>
      <c r="H253" s="327"/>
      <c r="I253" s="327"/>
    </row>
    <row r="254" spans="1:9" ht="27.6" x14ac:dyDescent="0.25">
      <c r="A254" s="109"/>
      <c r="B254" s="109" t="s">
        <v>79</v>
      </c>
      <c r="C254" s="104" t="s">
        <v>56</v>
      </c>
      <c r="D254" s="109" t="s">
        <v>25</v>
      </c>
      <c r="E254" s="109" t="s">
        <v>45</v>
      </c>
      <c r="F254" s="105" t="s">
        <v>33</v>
      </c>
      <c r="G254" s="104" t="s">
        <v>74</v>
      </c>
      <c r="H254" s="104" t="s">
        <v>97</v>
      </c>
      <c r="I254" s="104" t="s">
        <v>61</v>
      </c>
    </row>
    <row r="255" spans="1:9" x14ac:dyDescent="0.25">
      <c r="A255" s="320" t="s">
        <v>1534</v>
      </c>
      <c r="B255" s="320" t="s">
        <v>1942</v>
      </c>
      <c r="C255" s="321" t="s">
        <v>1943</v>
      </c>
      <c r="D255" s="320" t="s">
        <v>12</v>
      </c>
      <c r="E255" s="320" t="s">
        <v>766</v>
      </c>
      <c r="F255" s="322" t="s">
        <v>308</v>
      </c>
      <c r="G255" s="321">
        <v>1</v>
      </c>
      <c r="H255" s="321" t="s">
        <v>1944</v>
      </c>
      <c r="I255" s="321" t="s">
        <v>1944</v>
      </c>
    </row>
    <row r="256" spans="1:9" x14ac:dyDescent="0.25">
      <c r="A256" s="323" t="s">
        <v>1538</v>
      </c>
      <c r="B256" s="323"/>
      <c r="C256" s="324" t="s">
        <v>1561</v>
      </c>
      <c r="D256" s="323" t="s">
        <v>43</v>
      </c>
      <c r="E256" s="323" t="s">
        <v>1562</v>
      </c>
      <c r="F256" s="325" t="s">
        <v>1545</v>
      </c>
      <c r="G256" s="324" t="s">
        <v>1553</v>
      </c>
      <c r="H256" s="324" t="s">
        <v>1564</v>
      </c>
      <c r="I256" s="326">
        <v>14.16</v>
      </c>
    </row>
    <row r="257" spans="1:9" x14ac:dyDescent="0.25">
      <c r="A257" s="323" t="s">
        <v>1538</v>
      </c>
      <c r="B257" s="323"/>
      <c r="C257" s="324" t="s">
        <v>1873</v>
      </c>
      <c r="D257" s="323" t="s">
        <v>43</v>
      </c>
      <c r="E257" s="323" t="s">
        <v>1874</v>
      </c>
      <c r="F257" s="325" t="s">
        <v>1545</v>
      </c>
      <c r="G257" s="324" t="s">
        <v>1553</v>
      </c>
      <c r="H257" s="324" t="s">
        <v>1875</v>
      </c>
      <c r="I257" s="326">
        <v>18.07</v>
      </c>
    </row>
    <row r="258" spans="1:9" x14ac:dyDescent="0.25">
      <c r="A258" s="323" t="s">
        <v>1538</v>
      </c>
      <c r="B258" s="323"/>
      <c r="C258" s="324" t="s">
        <v>1945</v>
      </c>
      <c r="D258" s="323" t="s">
        <v>43</v>
      </c>
      <c r="E258" s="323" t="s">
        <v>1946</v>
      </c>
      <c r="F258" s="325" t="s">
        <v>31</v>
      </c>
      <c r="G258" s="324" t="s">
        <v>1947</v>
      </c>
      <c r="H258" s="324" t="s">
        <v>1948</v>
      </c>
      <c r="I258" s="326">
        <v>1.87</v>
      </c>
    </row>
    <row r="259" spans="1:9" ht="21" thickBot="1" x14ac:dyDescent="0.3">
      <c r="A259" s="328" t="s">
        <v>1551</v>
      </c>
      <c r="B259" s="328"/>
      <c r="C259" s="329" t="s">
        <v>1949</v>
      </c>
      <c r="D259" s="328" t="s">
        <v>12</v>
      </c>
      <c r="E259" s="328" t="s">
        <v>1950</v>
      </c>
      <c r="F259" s="330" t="s">
        <v>186</v>
      </c>
      <c r="G259" s="329" t="s">
        <v>1553</v>
      </c>
      <c r="H259" s="329" t="s">
        <v>1951</v>
      </c>
      <c r="I259" s="331">
        <v>56.81</v>
      </c>
    </row>
    <row r="260" spans="1:9" ht="14.4" thickTop="1" x14ac:dyDescent="0.25">
      <c r="A260" s="327"/>
      <c r="B260" s="327"/>
      <c r="C260" s="327"/>
      <c r="D260" s="327"/>
      <c r="E260" s="327"/>
      <c r="F260" s="327"/>
      <c r="G260" s="327"/>
      <c r="H260" s="327"/>
      <c r="I260" s="327"/>
    </row>
    <row r="261" spans="1:9" ht="27.6" x14ac:dyDescent="0.25">
      <c r="A261" s="109"/>
      <c r="B261" s="109" t="s">
        <v>79</v>
      </c>
      <c r="C261" s="104" t="s">
        <v>56</v>
      </c>
      <c r="D261" s="109" t="s">
        <v>25</v>
      </c>
      <c r="E261" s="109" t="s">
        <v>45</v>
      </c>
      <c r="F261" s="105" t="s">
        <v>33</v>
      </c>
      <c r="G261" s="104" t="s">
        <v>74</v>
      </c>
      <c r="H261" s="104" t="s">
        <v>97</v>
      </c>
      <c r="I261" s="104" t="s">
        <v>61</v>
      </c>
    </row>
    <row r="262" spans="1:9" x14ac:dyDescent="0.25">
      <c r="A262" s="320" t="s">
        <v>1534</v>
      </c>
      <c r="B262" s="320" t="s">
        <v>1952</v>
      </c>
      <c r="C262" s="321" t="s">
        <v>1953</v>
      </c>
      <c r="D262" s="320" t="s">
        <v>12</v>
      </c>
      <c r="E262" s="320" t="s">
        <v>768</v>
      </c>
      <c r="F262" s="322" t="s">
        <v>58</v>
      </c>
      <c r="G262" s="321">
        <v>1</v>
      </c>
      <c r="H262" s="321" t="s">
        <v>1954</v>
      </c>
      <c r="I262" s="321" t="s">
        <v>1954</v>
      </c>
    </row>
    <row r="263" spans="1:9" x14ac:dyDescent="0.25">
      <c r="A263" s="323" t="s">
        <v>1538</v>
      </c>
      <c r="B263" s="323"/>
      <c r="C263" s="324" t="s">
        <v>1903</v>
      </c>
      <c r="D263" s="323" t="s">
        <v>43</v>
      </c>
      <c r="E263" s="323" t="s">
        <v>1904</v>
      </c>
      <c r="F263" s="325" t="s">
        <v>1545</v>
      </c>
      <c r="G263" s="324" t="s">
        <v>1641</v>
      </c>
      <c r="H263" s="324" t="s">
        <v>1906</v>
      </c>
      <c r="I263" s="326">
        <v>5.61</v>
      </c>
    </row>
    <row r="264" spans="1:9" x14ac:dyDescent="0.25">
      <c r="A264" s="323" t="s">
        <v>1538</v>
      </c>
      <c r="B264" s="323"/>
      <c r="C264" s="324" t="s">
        <v>1873</v>
      </c>
      <c r="D264" s="323" t="s">
        <v>43</v>
      </c>
      <c r="E264" s="323" t="s">
        <v>1874</v>
      </c>
      <c r="F264" s="325" t="s">
        <v>1545</v>
      </c>
      <c r="G264" s="324" t="s">
        <v>1641</v>
      </c>
      <c r="H264" s="324" t="s">
        <v>1875</v>
      </c>
      <c r="I264" s="326">
        <v>7.22</v>
      </c>
    </row>
    <row r="265" spans="1:9" ht="21" thickBot="1" x14ac:dyDescent="0.3">
      <c r="A265" s="328" t="s">
        <v>1551</v>
      </c>
      <c r="B265" s="328"/>
      <c r="C265" s="329" t="s">
        <v>1955</v>
      </c>
      <c r="D265" s="328" t="s">
        <v>12</v>
      </c>
      <c r="E265" s="328" t="s">
        <v>1956</v>
      </c>
      <c r="F265" s="330" t="s">
        <v>186</v>
      </c>
      <c r="G265" s="329" t="s">
        <v>1553</v>
      </c>
      <c r="H265" s="329" t="s">
        <v>1957</v>
      </c>
      <c r="I265" s="331">
        <v>12.25</v>
      </c>
    </row>
    <row r="266" spans="1:9" ht="14.4" thickTop="1" x14ac:dyDescent="0.25">
      <c r="A266" s="327"/>
      <c r="B266" s="327"/>
      <c r="C266" s="327"/>
      <c r="D266" s="327"/>
      <c r="E266" s="327"/>
      <c r="F266" s="327"/>
      <c r="G266" s="327"/>
      <c r="H266" s="327"/>
      <c r="I266" s="327"/>
    </row>
    <row r="267" spans="1:9" ht="27.6" x14ac:dyDescent="0.25">
      <c r="A267" s="109"/>
      <c r="B267" s="109" t="s">
        <v>79</v>
      </c>
      <c r="C267" s="104" t="s">
        <v>56</v>
      </c>
      <c r="D267" s="109" t="s">
        <v>25</v>
      </c>
      <c r="E267" s="109" t="s">
        <v>45</v>
      </c>
      <c r="F267" s="105" t="s">
        <v>33</v>
      </c>
      <c r="G267" s="104" t="s">
        <v>74</v>
      </c>
      <c r="H267" s="104" t="s">
        <v>97</v>
      </c>
      <c r="I267" s="104" t="s">
        <v>61</v>
      </c>
    </row>
    <row r="268" spans="1:9" x14ac:dyDescent="0.25">
      <c r="A268" s="320" t="s">
        <v>1534</v>
      </c>
      <c r="B268" s="320" t="s">
        <v>1958</v>
      </c>
      <c r="C268" s="321" t="s">
        <v>1959</v>
      </c>
      <c r="D268" s="320" t="s">
        <v>12</v>
      </c>
      <c r="E268" s="320" t="s">
        <v>774</v>
      </c>
      <c r="F268" s="322" t="s">
        <v>58</v>
      </c>
      <c r="G268" s="321">
        <v>1</v>
      </c>
      <c r="H268" s="321" t="s">
        <v>1960</v>
      </c>
      <c r="I268" s="321" t="s">
        <v>1960</v>
      </c>
    </row>
    <row r="269" spans="1:9" x14ac:dyDescent="0.25">
      <c r="A269" s="323" t="s">
        <v>1538</v>
      </c>
      <c r="B269" s="323"/>
      <c r="C269" s="324" t="s">
        <v>1873</v>
      </c>
      <c r="D269" s="323" t="s">
        <v>43</v>
      </c>
      <c r="E269" s="323" t="s">
        <v>1874</v>
      </c>
      <c r="F269" s="325" t="s">
        <v>1545</v>
      </c>
      <c r="G269" s="324" t="s">
        <v>1641</v>
      </c>
      <c r="H269" s="324" t="s">
        <v>1875</v>
      </c>
      <c r="I269" s="326">
        <v>7.22</v>
      </c>
    </row>
    <row r="270" spans="1:9" x14ac:dyDescent="0.25">
      <c r="A270" s="323" t="s">
        <v>1538</v>
      </c>
      <c r="B270" s="323"/>
      <c r="C270" s="324" t="s">
        <v>1903</v>
      </c>
      <c r="D270" s="323" t="s">
        <v>43</v>
      </c>
      <c r="E270" s="323" t="s">
        <v>1904</v>
      </c>
      <c r="F270" s="325" t="s">
        <v>1545</v>
      </c>
      <c r="G270" s="324" t="s">
        <v>1919</v>
      </c>
      <c r="H270" s="324" t="s">
        <v>1906</v>
      </c>
      <c r="I270" s="326">
        <v>2.8</v>
      </c>
    </row>
    <row r="271" spans="1:9" ht="21" thickBot="1" x14ac:dyDescent="0.3">
      <c r="A271" s="328" t="s">
        <v>1551</v>
      </c>
      <c r="B271" s="328"/>
      <c r="C271" s="329" t="s">
        <v>1961</v>
      </c>
      <c r="D271" s="328" t="s">
        <v>12</v>
      </c>
      <c r="E271" s="328" t="s">
        <v>1962</v>
      </c>
      <c r="F271" s="330" t="s">
        <v>1963</v>
      </c>
      <c r="G271" s="329" t="s">
        <v>1553</v>
      </c>
      <c r="H271" s="329" t="s">
        <v>1964</v>
      </c>
      <c r="I271" s="331">
        <v>4.3600000000000003</v>
      </c>
    </row>
    <row r="272" spans="1:9" ht="14.4" thickTop="1" x14ac:dyDescent="0.25">
      <c r="A272" s="327"/>
      <c r="B272" s="327"/>
      <c r="C272" s="327"/>
      <c r="D272" s="327"/>
      <c r="E272" s="327"/>
      <c r="F272" s="327"/>
      <c r="G272" s="327"/>
      <c r="H272" s="327"/>
      <c r="I272" s="327"/>
    </row>
    <row r="273" spans="1:9" ht="27.6" x14ac:dyDescent="0.25">
      <c r="A273" s="109"/>
      <c r="B273" s="109" t="s">
        <v>79</v>
      </c>
      <c r="C273" s="104" t="s">
        <v>56</v>
      </c>
      <c r="D273" s="109" t="s">
        <v>25</v>
      </c>
      <c r="E273" s="109" t="s">
        <v>45</v>
      </c>
      <c r="F273" s="105" t="s">
        <v>33</v>
      </c>
      <c r="G273" s="104" t="s">
        <v>74</v>
      </c>
      <c r="H273" s="104" t="s">
        <v>97</v>
      </c>
      <c r="I273" s="104" t="s">
        <v>61</v>
      </c>
    </row>
    <row r="274" spans="1:9" ht="20.399999999999999" x14ac:dyDescent="0.25">
      <c r="A274" s="320" t="s">
        <v>1534</v>
      </c>
      <c r="B274" s="320" t="s">
        <v>1965</v>
      </c>
      <c r="C274" s="321" t="s">
        <v>1966</v>
      </c>
      <c r="D274" s="320" t="s">
        <v>12</v>
      </c>
      <c r="E274" s="320" t="s">
        <v>778</v>
      </c>
      <c r="F274" s="322" t="s">
        <v>58</v>
      </c>
      <c r="G274" s="321">
        <v>1</v>
      </c>
      <c r="H274" s="321" t="s">
        <v>1967</v>
      </c>
      <c r="I274" s="321" t="s">
        <v>1967</v>
      </c>
    </row>
    <row r="275" spans="1:9" x14ac:dyDescent="0.25">
      <c r="A275" s="323" t="s">
        <v>1538</v>
      </c>
      <c r="B275" s="323"/>
      <c r="C275" s="324" t="s">
        <v>1903</v>
      </c>
      <c r="D275" s="323" t="s">
        <v>43</v>
      </c>
      <c r="E275" s="323" t="s">
        <v>1904</v>
      </c>
      <c r="F275" s="325" t="s">
        <v>1545</v>
      </c>
      <c r="G275" s="324" t="s">
        <v>1759</v>
      </c>
      <c r="H275" s="324" t="s">
        <v>1906</v>
      </c>
      <c r="I275" s="326">
        <v>8.42</v>
      </c>
    </row>
    <row r="276" spans="1:9" x14ac:dyDescent="0.25">
      <c r="A276" s="323" t="s">
        <v>1538</v>
      </c>
      <c r="B276" s="323"/>
      <c r="C276" s="324" t="s">
        <v>1873</v>
      </c>
      <c r="D276" s="323" t="s">
        <v>43</v>
      </c>
      <c r="E276" s="323" t="s">
        <v>1874</v>
      </c>
      <c r="F276" s="325" t="s">
        <v>1545</v>
      </c>
      <c r="G276" s="324" t="s">
        <v>1759</v>
      </c>
      <c r="H276" s="324" t="s">
        <v>1875</v>
      </c>
      <c r="I276" s="326">
        <v>10.84</v>
      </c>
    </row>
    <row r="277" spans="1:9" ht="21" thickBot="1" x14ac:dyDescent="0.3">
      <c r="A277" s="328" t="s">
        <v>1551</v>
      </c>
      <c r="B277" s="328"/>
      <c r="C277" s="329" t="s">
        <v>1968</v>
      </c>
      <c r="D277" s="328" t="s">
        <v>12</v>
      </c>
      <c r="E277" s="328" t="s">
        <v>1969</v>
      </c>
      <c r="F277" s="330" t="s">
        <v>186</v>
      </c>
      <c r="G277" s="329" t="s">
        <v>1553</v>
      </c>
      <c r="H277" s="329" t="s">
        <v>1970</v>
      </c>
      <c r="I277" s="331">
        <v>2.02</v>
      </c>
    </row>
    <row r="278" spans="1:9" ht="14.4" thickTop="1" x14ac:dyDescent="0.25">
      <c r="A278" s="327"/>
      <c r="B278" s="327"/>
      <c r="C278" s="327"/>
      <c r="D278" s="327"/>
      <c r="E278" s="327"/>
      <c r="F278" s="327"/>
      <c r="G278" s="327"/>
      <c r="H278" s="327"/>
      <c r="I278" s="327"/>
    </row>
    <row r="279" spans="1:9" ht="27.6" x14ac:dyDescent="0.25">
      <c r="A279" s="109"/>
      <c r="B279" s="109" t="s">
        <v>79</v>
      </c>
      <c r="C279" s="104" t="s">
        <v>56</v>
      </c>
      <c r="D279" s="109" t="s">
        <v>25</v>
      </c>
      <c r="E279" s="109" t="s">
        <v>45</v>
      </c>
      <c r="F279" s="105" t="s">
        <v>33</v>
      </c>
      <c r="G279" s="104" t="s">
        <v>74</v>
      </c>
      <c r="H279" s="104" t="s">
        <v>97</v>
      </c>
      <c r="I279" s="104" t="s">
        <v>61</v>
      </c>
    </row>
    <row r="280" spans="1:9" x14ac:dyDescent="0.25">
      <c r="A280" s="320" t="s">
        <v>1534</v>
      </c>
      <c r="B280" s="320" t="s">
        <v>1971</v>
      </c>
      <c r="C280" s="321" t="s">
        <v>1972</v>
      </c>
      <c r="D280" s="320" t="s">
        <v>12</v>
      </c>
      <c r="E280" s="320" t="s">
        <v>780</v>
      </c>
      <c r="F280" s="322" t="s">
        <v>33</v>
      </c>
      <c r="G280" s="321">
        <v>1</v>
      </c>
      <c r="H280" s="321" t="s">
        <v>1973</v>
      </c>
      <c r="I280" s="321" t="s">
        <v>1973</v>
      </c>
    </row>
    <row r="281" spans="1:9" x14ac:dyDescent="0.25">
      <c r="A281" s="323" t="s">
        <v>1538</v>
      </c>
      <c r="B281" s="323"/>
      <c r="C281" s="324" t="s">
        <v>1873</v>
      </c>
      <c r="D281" s="323" t="s">
        <v>43</v>
      </c>
      <c r="E281" s="323" t="s">
        <v>1874</v>
      </c>
      <c r="F281" s="325" t="s">
        <v>1545</v>
      </c>
      <c r="G281" s="324" t="s">
        <v>1919</v>
      </c>
      <c r="H281" s="324" t="s">
        <v>1875</v>
      </c>
      <c r="I281" s="326">
        <v>3.61</v>
      </c>
    </row>
    <row r="282" spans="1:9" x14ac:dyDescent="0.25">
      <c r="A282" s="323" t="s">
        <v>1538</v>
      </c>
      <c r="B282" s="323"/>
      <c r="C282" s="324" t="s">
        <v>1903</v>
      </c>
      <c r="D282" s="323" t="s">
        <v>43</v>
      </c>
      <c r="E282" s="323" t="s">
        <v>1904</v>
      </c>
      <c r="F282" s="325" t="s">
        <v>1545</v>
      </c>
      <c r="G282" s="324" t="s">
        <v>1919</v>
      </c>
      <c r="H282" s="324" t="s">
        <v>1906</v>
      </c>
      <c r="I282" s="326">
        <v>2.8</v>
      </c>
    </row>
    <row r="283" spans="1:9" ht="21" thickBot="1" x14ac:dyDescent="0.3">
      <c r="A283" s="328" t="s">
        <v>1551</v>
      </c>
      <c r="B283" s="328"/>
      <c r="C283" s="329" t="s">
        <v>1974</v>
      </c>
      <c r="D283" s="328" t="s">
        <v>43</v>
      </c>
      <c r="E283" s="328" t="s">
        <v>1975</v>
      </c>
      <c r="F283" s="330" t="s">
        <v>58</v>
      </c>
      <c r="G283" s="329" t="s">
        <v>1553</v>
      </c>
      <c r="H283" s="329" t="s">
        <v>1976</v>
      </c>
      <c r="I283" s="331">
        <v>2.31</v>
      </c>
    </row>
    <row r="284" spans="1:9" ht="14.4" thickTop="1" x14ac:dyDescent="0.25">
      <c r="A284" s="327"/>
      <c r="B284" s="327"/>
      <c r="C284" s="327"/>
      <c r="D284" s="327"/>
      <c r="E284" s="327"/>
      <c r="F284" s="327"/>
      <c r="G284" s="327"/>
      <c r="H284" s="327"/>
      <c r="I284" s="327"/>
    </row>
    <row r="285" spans="1:9" ht="27.6" x14ac:dyDescent="0.25">
      <c r="A285" s="109"/>
      <c r="B285" s="109" t="s">
        <v>79</v>
      </c>
      <c r="C285" s="104" t="s">
        <v>56</v>
      </c>
      <c r="D285" s="109" t="s">
        <v>25</v>
      </c>
      <c r="E285" s="109" t="s">
        <v>45</v>
      </c>
      <c r="F285" s="105" t="s">
        <v>33</v>
      </c>
      <c r="G285" s="104" t="s">
        <v>74</v>
      </c>
      <c r="H285" s="104" t="s">
        <v>97</v>
      </c>
      <c r="I285" s="104" t="s">
        <v>61</v>
      </c>
    </row>
    <row r="286" spans="1:9" ht="20.399999999999999" x14ac:dyDescent="0.25">
      <c r="A286" s="320" t="s">
        <v>1534</v>
      </c>
      <c r="B286" s="320" t="s">
        <v>1977</v>
      </c>
      <c r="C286" s="321" t="s">
        <v>1978</v>
      </c>
      <c r="D286" s="320" t="s">
        <v>12</v>
      </c>
      <c r="E286" s="320" t="s">
        <v>782</v>
      </c>
      <c r="F286" s="322" t="s">
        <v>58</v>
      </c>
      <c r="G286" s="321">
        <v>1</v>
      </c>
      <c r="H286" s="321" t="s">
        <v>1979</v>
      </c>
      <c r="I286" s="321" t="s">
        <v>1979</v>
      </c>
    </row>
    <row r="287" spans="1:9" x14ac:dyDescent="0.25">
      <c r="A287" s="323" t="s">
        <v>1538</v>
      </c>
      <c r="B287" s="323"/>
      <c r="C287" s="324" t="s">
        <v>1903</v>
      </c>
      <c r="D287" s="323" t="s">
        <v>43</v>
      </c>
      <c r="E287" s="323" t="s">
        <v>1904</v>
      </c>
      <c r="F287" s="325" t="s">
        <v>1545</v>
      </c>
      <c r="G287" s="324" t="s">
        <v>1759</v>
      </c>
      <c r="H287" s="324" t="s">
        <v>1906</v>
      </c>
      <c r="I287" s="326">
        <v>8.42</v>
      </c>
    </row>
    <row r="288" spans="1:9" x14ac:dyDescent="0.25">
      <c r="A288" s="323" t="s">
        <v>1538</v>
      </c>
      <c r="B288" s="323"/>
      <c r="C288" s="324" t="s">
        <v>1873</v>
      </c>
      <c r="D288" s="323" t="s">
        <v>43</v>
      </c>
      <c r="E288" s="323" t="s">
        <v>1874</v>
      </c>
      <c r="F288" s="325" t="s">
        <v>1545</v>
      </c>
      <c r="G288" s="324" t="s">
        <v>1759</v>
      </c>
      <c r="H288" s="324" t="s">
        <v>1875</v>
      </c>
      <c r="I288" s="326">
        <v>10.84</v>
      </c>
    </row>
    <row r="289" spans="1:9" ht="21" thickBot="1" x14ac:dyDescent="0.3">
      <c r="A289" s="328" t="s">
        <v>1551</v>
      </c>
      <c r="B289" s="328"/>
      <c r="C289" s="329" t="s">
        <v>1980</v>
      </c>
      <c r="D289" s="328" t="s">
        <v>12</v>
      </c>
      <c r="E289" s="328" t="s">
        <v>1981</v>
      </c>
      <c r="F289" s="330" t="s">
        <v>186</v>
      </c>
      <c r="G289" s="329" t="s">
        <v>1553</v>
      </c>
      <c r="H289" s="329" t="s">
        <v>1982</v>
      </c>
      <c r="I289" s="331">
        <v>1.79</v>
      </c>
    </row>
    <row r="290" spans="1:9" ht="14.4" thickTop="1" x14ac:dyDescent="0.25">
      <c r="A290" s="327"/>
      <c r="B290" s="327"/>
      <c r="C290" s="327"/>
      <c r="D290" s="327"/>
      <c r="E290" s="327"/>
      <c r="F290" s="327"/>
      <c r="G290" s="327"/>
      <c r="H290" s="327"/>
      <c r="I290" s="327"/>
    </row>
    <row r="291" spans="1:9" ht="27.6" x14ac:dyDescent="0.25">
      <c r="A291" s="109"/>
      <c r="B291" s="109" t="s">
        <v>79</v>
      </c>
      <c r="C291" s="104" t="s">
        <v>56</v>
      </c>
      <c r="D291" s="109" t="s">
        <v>25</v>
      </c>
      <c r="E291" s="109" t="s">
        <v>45</v>
      </c>
      <c r="F291" s="105" t="s">
        <v>33</v>
      </c>
      <c r="G291" s="104" t="s">
        <v>74</v>
      </c>
      <c r="H291" s="104" t="s">
        <v>97</v>
      </c>
      <c r="I291" s="104" t="s">
        <v>61</v>
      </c>
    </row>
    <row r="292" spans="1:9" x14ac:dyDescent="0.25">
      <c r="A292" s="320" t="s">
        <v>1534</v>
      </c>
      <c r="B292" s="320" t="s">
        <v>1983</v>
      </c>
      <c r="C292" s="321" t="s">
        <v>1984</v>
      </c>
      <c r="D292" s="320" t="s">
        <v>12</v>
      </c>
      <c r="E292" s="320" t="s">
        <v>784</v>
      </c>
      <c r="F292" s="322" t="s">
        <v>308</v>
      </c>
      <c r="G292" s="321">
        <v>1</v>
      </c>
      <c r="H292" s="321" t="s">
        <v>1985</v>
      </c>
      <c r="I292" s="321" t="s">
        <v>1985</v>
      </c>
    </row>
    <row r="293" spans="1:9" x14ac:dyDescent="0.25">
      <c r="A293" s="323" t="s">
        <v>1538</v>
      </c>
      <c r="B293" s="323"/>
      <c r="C293" s="324" t="s">
        <v>1986</v>
      </c>
      <c r="D293" s="323" t="s">
        <v>43</v>
      </c>
      <c r="E293" s="323" t="s">
        <v>1987</v>
      </c>
      <c r="F293" s="325" t="s">
        <v>1545</v>
      </c>
      <c r="G293" s="324" t="s">
        <v>1553</v>
      </c>
      <c r="H293" s="324" t="s">
        <v>1988</v>
      </c>
      <c r="I293" s="326">
        <v>18.13</v>
      </c>
    </row>
    <row r="294" spans="1:9" ht="20.399999999999999" x14ac:dyDescent="0.25">
      <c r="A294" s="328" t="s">
        <v>1551</v>
      </c>
      <c r="B294" s="328"/>
      <c r="C294" s="329" t="s">
        <v>1989</v>
      </c>
      <c r="D294" s="328" t="s">
        <v>12</v>
      </c>
      <c r="E294" s="328" t="s">
        <v>1990</v>
      </c>
      <c r="F294" s="330" t="s">
        <v>186</v>
      </c>
      <c r="G294" s="329" t="s">
        <v>1553</v>
      </c>
      <c r="H294" s="329" t="s">
        <v>1991</v>
      </c>
      <c r="I294" s="331">
        <v>402.64</v>
      </c>
    </row>
    <row r="295" spans="1:9" ht="21" thickBot="1" x14ac:dyDescent="0.3">
      <c r="A295" s="328" t="s">
        <v>1551</v>
      </c>
      <c r="B295" s="328"/>
      <c r="C295" s="329" t="s">
        <v>1992</v>
      </c>
      <c r="D295" s="328" t="s">
        <v>12</v>
      </c>
      <c r="E295" s="328" t="s">
        <v>1993</v>
      </c>
      <c r="F295" s="330" t="s">
        <v>186</v>
      </c>
      <c r="G295" s="329" t="s">
        <v>1553</v>
      </c>
      <c r="H295" s="329" t="s">
        <v>1994</v>
      </c>
      <c r="I295" s="331">
        <v>22.5</v>
      </c>
    </row>
    <row r="296" spans="1:9" ht="14.4" thickTop="1" x14ac:dyDescent="0.25">
      <c r="A296" s="327"/>
      <c r="B296" s="327"/>
      <c r="C296" s="327"/>
      <c r="D296" s="327"/>
      <c r="E296" s="327"/>
      <c r="F296" s="327"/>
      <c r="G296" s="327"/>
      <c r="H296" s="327"/>
      <c r="I296" s="327"/>
    </row>
    <row r="297" spans="1:9" ht="27.6" x14ac:dyDescent="0.25">
      <c r="A297" s="109"/>
      <c r="B297" s="109" t="s">
        <v>79</v>
      </c>
      <c r="C297" s="104" t="s">
        <v>56</v>
      </c>
      <c r="D297" s="109" t="s">
        <v>25</v>
      </c>
      <c r="E297" s="109" t="s">
        <v>45</v>
      </c>
      <c r="F297" s="105" t="s">
        <v>33</v>
      </c>
      <c r="G297" s="104" t="s">
        <v>74</v>
      </c>
      <c r="H297" s="104" t="s">
        <v>97</v>
      </c>
      <c r="I297" s="104" t="s">
        <v>61</v>
      </c>
    </row>
    <row r="298" spans="1:9" x14ac:dyDescent="0.25">
      <c r="A298" s="320" t="s">
        <v>1534</v>
      </c>
      <c r="B298" s="320" t="s">
        <v>1995</v>
      </c>
      <c r="C298" s="321" t="s">
        <v>1996</v>
      </c>
      <c r="D298" s="320" t="s">
        <v>12</v>
      </c>
      <c r="E298" s="320" t="s">
        <v>786</v>
      </c>
      <c r="F298" s="322" t="s">
        <v>17</v>
      </c>
      <c r="G298" s="321">
        <v>1</v>
      </c>
      <c r="H298" s="321" t="s">
        <v>1997</v>
      </c>
      <c r="I298" s="321" t="s">
        <v>1997</v>
      </c>
    </row>
    <row r="299" spans="1:9" x14ac:dyDescent="0.25">
      <c r="A299" s="323" t="s">
        <v>1538</v>
      </c>
      <c r="B299" s="323"/>
      <c r="C299" s="324" t="s">
        <v>1986</v>
      </c>
      <c r="D299" s="323" t="s">
        <v>43</v>
      </c>
      <c r="E299" s="323" t="s">
        <v>1987</v>
      </c>
      <c r="F299" s="325" t="s">
        <v>1545</v>
      </c>
      <c r="G299" s="324" t="s">
        <v>1998</v>
      </c>
      <c r="H299" s="324" t="s">
        <v>1988</v>
      </c>
      <c r="I299" s="326">
        <v>135.97</v>
      </c>
    </row>
    <row r="300" spans="1:9" ht="21" thickBot="1" x14ac:dyDescent="0.3">
      <c r="A300" s="328" t="s">
        <v>1551</v>
      </c>
      <c r="B300" s="328"/>
      <c r="C300" s="329" t="s">
        <v>1999</v>
      </c>
      <c r="D300" s="328" t="s">
        <v>12</v>
      </c>
      <c r="E300" s="328" t="s">
        <v>2000</v>
      </c>
      <c r="F300" s="330" t="s">
        <v>186</v>
      </c>
      <c r="G300" s="329" t="s">
        <v>1553</v>
      </c>
      <c r="H300" s="329" t="s">
        <v>2001</v>
      </c>
      <c r="I300" s="331">
        <v>2986.91</v>
      </c>
    </row>
    <row r="301" spans="1:9" ht="14.4" thickTop="1" x14ac:dyDescent="0.25">
      <c r="A301" s="327"/>
      <c r="B301" s="327"/>
      <c r="C301" s="327"/>
      <c r="D301" s="327"/>
      <c r="E301" s="327"/>
      <c r="F301" s="327"/>
      <c r="G301" s="327"/>
      <c r="H301" s="327"/>
      <c r="I301" s="327"/>
    </row>
    <row r="302" spans="1:9" ht="27.6" x14ac:dyDescent="0.25">
      <c r="A302" s="109"/>
      <c r="B302" s="109" t="s">
        <v>79</v>
      </c>
      <c r="C302" s="104" t="s">
        <v>56</v>
      </c>
      <c r="D302" s="109" t="s">
        <v>25</v>
      </c>
      <c r="E302" s="109" t="s">
        <v>45</v>
      </c>
      <c r="F302" s="105" t="s">
        <v>33</v>
      </c>
      <c r="G302" s="104" t="s">
        <v>74</v>
      </c>
      <c r="H302" s="104" t="s">
        <v>97</v>
      </c>
      <c r="I302" s="104" t="s">
        <v>61</v>
      </c>
    </row>
    <row r="303" spans="1:9" x14ac:dyDescent="0.25">
      <c r="A303" s="320" t="s">
        <v>1534</v>
      </c>
      <c r="B303" s="320" t="s">
        <v>2002</v>
      </c>
      <c r="C303" s="321" t="s">
        <v>2003</v>
      </c>
      <c r="D303" s="320" t="s">
        <v>12</v>
      </c>
      <c r="E303" s="320" t="s">
        <v>788</v>
      </c>
      <c r="F303" s="322" t="s">
        <v>186</v>
      </c>
      <c r="G303" s="321">
        <v>1</v>
      </c>
      <c r="H303" s="321" t="s">
        <v>2004</v>
      </c>
      <c r="I303" s="321" t="s">
        <v>2004</v>
      </c>
    </row>
    <row r="304" spans="1:9" x14ac:dyDescent="0.25">
      <c r="A304" s="323" t="s">
        <v>1538</v>
      </c>
      <c r="B304" s="323"/>
      <c r="C304" s="324" t="s">
        <v>1986</v>
      </c>
      <c r="D304" s="323" t="s">
        <v>43</v>
      </c>
      <c r="E304" s="323" t="s">
        <v>1987</v>
      </c>
      <c r="F304" s="325" t="s">
        <v>1545</v>
      </c>
      <c r="G304" s="324" t="s">
        <v>1791</v>
      </c>
      <c r="H304" s="324" t="s">
        <v>1988</v>
      </c>
      <c r="I304" s="326">
        <v>1.81</v>
      </c>
    </row>
    <row r="305" spans="1:9" ht="21" thickBot="1" x14ac:dyDescent="0.3">
      <c r="A305" s="328" t="s">
        <v>1551</v>
      </c>
      <c r="B305" s="328"/>
      <c r="C305" s="329" t="s">
        <v>2005</v>
      </c>
      <c r="D305" s="328" t="s">
        <v>12</v>
      </c>
      <c r="E305" s="328" t="s">
        <v>2006</v>
      </c>
      <c r="F305" s="330" t="s">
        <v>186</v>
      </c>
      <c r="G305" s="329" t="s">
        <v>1553</v>
      </c>
      <c r="H305" s="329" t="s">
        <v>2007</v>
      </c>
      <c r="I305" s="331">
        <v>2063.19</v>
      </c>
    </row>
    <row r="306" spans="1:9" ht="14.4" thickTop="1" x14ac:dyDescent="0.25">
      <c r="A306" s="327"/>
      <c r="B306" s="327"/>
      <c r="C306" s="327"/>
      <c r="D306" s="327"/>
      <c r="E306" s="327"/>
      <c r="F306" s="327"/>
      <c r="G306" s="327"/>
      <c r="H306" s="327"/>
      <c r="I306" s="327"/>
    </row>
    <row r="307" spans="1:9" ht="27.6" x14ac:dyDescent="0.25">
      <c r="A307" s="109"/>
      <c r="B307" s="109" t="s">
        <v>79</v>
      </c>
      <c r="C307" s="104" t="s">
        <v>56</v>
      </c>
      <c r="D307" s="109" t="s">
        <v>25</v>
      </c>
      <c r="E307" s="109" t="s">
        <v>45</v>
      </c>
      <c r="F307" s="105" t="s">
        <v>33</v>
      </c>
      <c r="G307" s="104" t="s">
        <v>74</v>
      </c>
      <c r="H307" s="104" t="s">
        <v>97</v>
      </c>
      <c r="I307" s="104" t="s">
        <v>61</v>
      </c>
    </row>
    <row r="308" spans="1:9" x14ac:dyDescent="0.25">
      <c r="A308" s="320" t="s">
        <v>1534</v>
      </c>
      <c r="B308" s="320" t="s">
        <v>2008</v>
      </c>
      <c r="C308" s="321" t="s">
        <v>2009</v>
      </c>
      <c r="D308" s="320" t="s">
        <v>12</v>
      </c>
      <c r="E308" s="320" t="s">
        <v>790</v>
      </c>
      <c r="F308" s="322" t="s">
        <v>14</v>
      </c>
      <c r="G308" s="321">
        <v>1</v>
      </c>
      <c r="H308" s="321" t="s">
        <v>2010</v>
      </c>
      <c r="I308" s="321" t="s">
        <v>2010</v>
      </c>
    </row>
    <row r="309" spans="1:9" x14ac:dyDescent="0.25">
      <c r="A309" s="323" t="s">
        <v>1538</v>
      </c>
      <c r="B309" s="323"/>
      <c r="C309" s="324" t="s">
        <v>1903</v>
      </c>
      <c r="D309" s="323" t="s">
        <v>43</v>
      </c>
      <c r="E309" s="323" t="s">
        <v>1904</v>
      </c>
      <c r="F309" s="325" t="s">
        <v>1545</v>
      </c>
      <c r="G309" s="324" t="s">
        <v>1640</v>
      </c>
      <c r="H309" s="324" t="s">
        <v>1906</v>
      </c>
      <c r="I309" s="326">
        <v>0.84</v>
      </c>
    </row>
    <row r="310" spans="1:9" x14ac:dyDescent="0.25">
      <c r="A310" s="323" t="s">
        <v>1538</v>
      </c>
      <c r="B310" s="323"/>
      <c r="C310" s="324" t="s">
        <v>1873</v>
      </c>
      <c r="D310" s="323" t="s">
        <v>43</v>
      </c>
      <c r="E310" s="323" t="s">
        <v>1874</v>
      </c>
      <c r="F310" s="325" t="s">
        <v>1545</v>
      </c>
      <c r="G310" s="324" t="s">
        <v>1640</v>
      </c>
      <c r="H310" s="324" t="s">
        <v>1875</v>
      </c>
      <c r="I310" s="326">
        <v>1.08</v>
      </c>
    </row>
    <row r="311" spans="1:9" ht="21" thickBot="1" x14ac:dyDescent="0.3">
      <c r="A311" s="328" t="s">
        <v>1551</v>
      </c>
      <c r="B311" s="328"/>
      <c r="C311" s="329" t="s">
        <v>2011</v>
      </c>
      <c r="D311" s="328" t="s">
        <v>12</v>
      </c>
      <c r="E311" s="328" t="s">
        <v>2012</v>
      </c>
      <c r="F311" s="330" t="s">
        <v>14</v>
      </c>
      <c r="G311" s="329" t="s">
        <v>1553</v>
      </c>
      <c r="H311" s="329" t="s">
        <v>2013</v>
      </c>
      <c r="I311" s="331">
        <v>1.8</v>
      </c>
    </row>
    <row r="312" spans="1:9" ht="14.4" thickTop="1" x14ac:dyDescent="0.25">
      <c r="A312" s="327"/>
      <c r="B312" s="327"/>
      <c r="C312" s="327"/>
      <c r="D312" s="327"/>
      <c r="E312" s="327"/>
      <c r="F312" s="327"/>
      <c r="G312" s="327"/>
      <c r="H312" s="327"/>
      <c r="I312" s="327"/>
    </row>
    <row r="313" spans="1:9" ht="27.6" x14ac:dyDescent="0.25">
      <c r="A313" s="109"/>
      <c r="B313" s="109" t="s">
        <v>79</v>
      </c>
      <c r="C313" s="104" t="s">
        <v>56</v>
      </c>
      <c r="D313" s="109" t="s">
        <v>25</v>
      </c>
      <c r="E313" s="109" t="s">
        <v>45</v>
      </c>
      <c r="F313" s="105" t="s">
        <v>33</v>
      </c>
      <c r="G313" s="104" t="s">
        <v>74</v>
      </c>
      <c r="H313" s="104" t="s">
        <v>97</v>
      </c>
      <c r="I313" s="104" t="s">
        <v>61</v>
      </c>
    </row>
    <row r="314" spans="1:9" x14ac:dyDescent="0.25">
      <c r="A314" s="320" t="s">
        <v>1534</v>
      </c>
      <c r="B314" s="320" t="s">
        <v>2014</v>
      </c>
      <c r="C314" s="321" t="s">
        <v>2015</v>
      </c>
      <c r="D314" s="320" t="s">
        <v>12</v>
      </c>
      <c r="E314" s="320" t="s">
        <v>792</v>
      </c>
      <c r="F314" s="322" t="s">
        <v>14</v>
      </c>
      <c r="G314" s="321">
        <v>1</v>
      </c>
      <c r="H314" s="321" t="s">
        <v>2016</v>
      </c>
      <c r="I314" s="321" t="s">
        <v>2016</v>
      </c>
    </row>
    <row r="315" spans="1:9" x14ac:dyDescent="0.25">
      <c r="A315" s="323" t="s">
        <v>1538</v>
      </c>
      <c r="B315" s="323"/>
      <c r="C315" s="324" t="s">
        <v>1561</v>
      </c>
      <c r="D315" s="323" t="s">
        <v>43</v>
      </c>
      <c r="E315" s="323" t="s">
        <v>1562</v>
      </c>
      <c r="F315" s="325" t="s">
        <v>1545</v>
      </c>
      <c r="G315" s="324" t="s">
        <v>2017</v>
      </c>
      <c r="H315" s="324" t="s">
        <v>1564</v>
      </c>
      <c r="I315" s="326">
        <v>1.98</v>
      </c>
    </row>
    <row r="316" spans="1:9" x14ac:dyDescent="0.25">
      <c r="A316" s="323" t="s">
        <v>1538</v>
      </c>
      <c r="B316" s="323"/>
      <c r="C316" s="324" t="s">
        <v>1873</v>
      </c>
      <c r="D316" s="323" t="s">
        <v>43</v>
      </c>
      <c r="E316" s="323" t="s">
        <v>1874</v>
      </c>
      <c r="F316" s="325" t="s">
        <v>1545</v>
      </c>
      <c r="G316" s="324" t="s">
        <v>2017</v>
      </c>
      <c r="H316" s="324" t="s">
        <v>1875</v>
      </c>
      <c r="I316" s="326">
        <v>2.52</v>
      </c>
    </row>
    <row r="317" spans="1:9" ht="21" thickBot="1" x14ac:dyDescent="0.3">
      <c r="A317" s="328" t="s">
        <v>1551</v>
      </c>
      <c r="B317" s="328"/>
      <c r="C317" s="329" t="s">
        <v>2018</v>
      </c>
      <c r="D317" s="328" t="s">
        <v>12</v>
      </c>
      <c r="E317" s="328" t="s">
        <v>2019</v>
      </c>
      <c r="F317" s="330" t="s">
        <v>17</v>
      </c>
      <c r="G317" s="329" t="s">
        <v>1553</v>
      </c>
      <c r="H317" s="329" t="s">
        <v>2020</v>
      </c>
      <c r="I317" s="331">
        <v>5.12</v>
      </c>
    </row>
    <row r="318" spans="1:9" ht="14.4" thickTop="1" x14ac:dyDescent="0.25">
      <c r="A318" s="327"/>
      <c r="B318" s="327"/>
      <c r="C318" s="327"/>
      <c r="D318" s="327"/>
      <c r="E318" s="327"/>
      <c r="F318" s="327"/>
      <c r="G318" s="327"/>
      <c r="H318" s="327"/>
      <c r="I318" s="327"/>
    </row>
    <row r="319" spans="1:9" ht="27.6" x14ac:dyDescent="0.25">
      <c r="A319" s="109"/>
      <c r="B319" s="109" t="s">
        <v>79</v>
      </c>
      <c r="C319" s="104" t="s">
        <v>56</v>
      </c>
      <c r="D319" s="109" t="s">
        <v>25</v>
      </c>
      <c r="E319" s="109" t="s">
        <v>45</v>
      </c>
      <c r="F319" s="105" t="s">
        <v>33</v>
      </c>
      <c r="G319" s="104" t="s">
        <v>74</v>
      </c>
      <c r="H319" s="104" t="s">
        <v>97</v>
      </c>
      <c r="I319" s="104" t="s">
        <v>61</v>
      </c>
    </row>
    <row r="320" spans="1:9" x14ac:dyDescent="0.25">
      <c r="A320" s="320" t="s">
        <v>1534</v>
      </c>
      <c r="B320" s="320" t="s">
        <v>2021</v>
      </c>
      <c r="C320" s="321" t="s">
        <v>2022</v>
      </c>
      <c r="D320" s="320" t="s">
        <v>12</v>
      </c>
      <c r="E320" s="320" t="s">
        <v>794</v>
      </c>
      <c r="F320" s="322" t="s">
        <v>58</v>
      </c>
      <c r="G320" s="321">
        <v>1</v>
      </c>
      <c r="H320" s="321" t="s">
        <v>2023</v>
      </c>
      <c r="I320" s="321" t="s">
        <v>2023</v>
      </c>
    </row>
    <row r="321" spans="1:9" x14ac:dyDescent="0.25">
      <c r="A321" s="323" t="s">
        <v>1538</v>
      </c>
      <c r="B321" s="323"/>
      <c r="C321" s="324" t="s">
        <v>2024</v>
      </c>
      <c r="D321" s="323" t="s">
        <v>43</v>
      </c>
      <c r="E321" s="323" t="s">
        <v>2025</v>
      </c>
      <c r="F321" s="325" t="s">
        <v>1545</v>
      </c>
      <c r="G321" s="324" t="s">
        <v>2026</v>
      </c>
      <c r="H321" s="324" t="s">
        <v>2027</v>
      </c>
      <c r="I321" s="326">
        <v>24.74</v>
      </c>
    </row>
    <row r="322" spans="1:9" ht="21" thickBot="1" x14ac:dyDescent="0.3">
      <c r="A322" s="328" t="s">
        <v>1551</v>
      </c>
      <c r="B322" s="328"/>
      <c r="C322" s="329" t="s">
        <v>2028</v>
      </c>
      <c r="D322" s="328" t="s">
        <v>12</v>
      </c>
      <c r="E322" s="328" t="s">
        <v>2029</v>
      </c>
      <c r="F322" s="330" t="s">
        <v>58</v>
      </c>
      <c r="G322" s="329" t="s">
        <v>1553</v>
      </c>
      <c r="H322" s="329" t="s">
        <v>2030</v>
      </c>
      <c r="I322" s="331">
        <v>480</v>
      </c>
    </row>
    <row r="323" spans="1:9" ht="14.4" thickTop="1" x14ac:dyDescent="0.25">
      <c r="A323" s="327"/>
      <c r="B323" s="327"/>
      <c r="C323" s="327"/>
      <c r="D323" s="327"/>
      <c r="E323" s="327"/>
      <c r="F323" s="327"/>
      <c r="G323" s="327"/>
      <c r="H323" s="327"/>
      <c r="I323" s="327"/>
    </row>
    <row r="324" spans="1:9" ht="27.6" x14ac:dyDescent="0.25">
      <c r="A324" s="109"/>
      <c r="B324" s="109" t="s">
        <v>79</v>
      </c>
      <c r="C324" s="104" t="s">
        <v>56</v>
      </c>
      <c r="D324" s="109" t="s">
        <v>25</v>
      </c>
      <c r="E324" s="109" t="s">
        <v>45</v>
      </c>
      <c r="F324" s="105" t="s">
        <v>33</v>
      </c>
      <c r="G324" s="104" t="s">
        <v>74</v>
      </c>
      <c r="H324" s="104" t="s">
        <v>97</v>
      </c>
      <c r="I324" s="104" t="s">
        <v>61</v>
      </c>
    </row>
    <row r="325" spans="1:9" x14ac:dyDescent="0.25">
      <c r="A325" s="320" t="s">
        <v>1534</v>
      </c>
      <c r="B325" s="320" t="s">
        <v>2031</v>
      </c>
      <c r="C325" s="321" t="s">
        <v>2032</v>
      </c>
      <c r="D325" s="320" t="s">
        <v>12</v>
      </c>
      <c r="E325" s="320" t="s">
        <v>796</v>
      </c>
      <c r="F325" s="322" t="s">
        <v>58</v>
      </c>
      <c r="G325" s="321">
        <v>1</v>
      </c>
      <c r="H325" s="321" t="s">
        <v>2033</v>
      </c>
      <c r="I325" s="321" t="s">
        <v>2033</v>
      </c>
    </row>
    <row r="326" spans="1:9" x14ac:dyDescent="0.25">
      <c r="A326" s="323" t="s">
        <v>1538</v>
      </c>
      <c r="B326" s="323"/>
      <c r="C326" s="324" t="s">
        <v>1903</v>
      </c>
      <c r="D326" s="323" t="s">
        <v>43</v>
      </c>
      <c r="E326" s="323" t="s">
        <v>1904</v>
      </c>
      <c r="F326" s="325" t="s">
        <v>1545</v>
      </c>
      <c r="G326" s="324" t="s">
        <v>2034</v>
      </c>
      <c r="H326" s="324" t="s">
        <v>1906</v>
      </c>
      <c r="I326" s="326">
        <v>2.89</v>
      </c>
    </row>
    <row r="327" spans="1:9" ht="21" thickBot="1" x14ac:dyDescent="0.3">
      <c r="A327" s="328" t="s">
        <v>1551</v>
      </c>
      <c r="B327" s="328"/>
      <c r="C327" s="329" t="s">
        <v>2035</v>
      </c>
      <c r="D327" s="328" t="s">
        <v>12</v>
      </c>
      <c r="E327" s="328" t="s">
        <v>796</v>
      </c>
      <c r="F327" s="330" t="s">
        <v>58</v>
      </c>
      <c r="G327" s="329" t="s">
        <v>2036</v>
      </c>
      <c r="H327" s="329" t="s">
        <v>2037</v>
      </c>
      <c r="I327" s="331">
        <v>83.86</v>
      </c>
    </row>
    <row r="328" spans="1:9" ht="14.4" thickTop="1" x14ac:dyDescent="0.25">
      <c r="A328" s="327"/>
      <c r="B328" s="327"/>
      <c r="C328" s="327"/>
      <c r="D328" s="327"/>
      <c r="E328" s="327"/>
      <c r="F328" s="327"/>
      <c r="G328" s="327"/>
      <c r="H328" s="327"/>
      <c r="I328" s="327"/>
    </row>
    <row r="329" spans="1:9" ht="27.6" x14ac:dyDescent="0.25">
      <c r="A329" s="109"/>
      <c r="B329" s="109" t="s">
        <v>79</v>
      </c>
      <c r="C329" s="104" t="s">
        <v>56</v>
      </c>
      <c r="D329" s="109" t="s">
        <v>25</v>
      </c>
      <c r="E329" s="109" t="s">
        <v>45</v>
      </c>
      <c r="F329" s="105" t="s">
        <v>33</v>
      </c>
      <c r="G329" s="104" t="s">
        <v>74</v>
      </c>
      <c r="H329" s="104" t="s">
        <v>97</v>
      </c>
      <c r="I329" s="104" t="s">
        <v>61</v>
      </c>
    </row>
    <row r="330" spans="1:9" ht="20.399999999999999" x14ac:dyDescent="0.25">
      <c r="A330" s="320" t="s">
        <v>1534</v>
      </c>
      <c r="B330" s="320" t="s">
        <v>2038</v>
      </c>
      <c r="C330" s="321" t="s">
        <v>2039</v>
      </c>
      <c r="D330" s="320" t="s">
        <v>12</v>
      </c>
      <c r="E330" s="320" t="s">
        <v>798</v>
      </c>
      <c r="F330" s="322" t="s">
        <v>308</v>
      </c>
      <c r="G330" s="321">
        <v>1</v>
      </c>
      <c r="H330" s="321" t="s">
        <v>2040</v>
      </c>
      <c r="I330" s="321" t="s">
        <v>2040</v>
      </c>
    </row>
    <row r="331" spans="1:9" x14ac:dyDescent="0.25">
      <c r="A331" s="323" t="s">
        <v>1538</v>
      </c>
      <c r="B331" s="323"/>
      <c r="C331" s="324" t="s">
        <v>1873</v>
      </c>
      <c r="D331" s="323" t="s">
        <v>43</v>
      </c>
      <c r="E331" s="323" t="s">
        <v>1874</v>
      </c>
      <c r="F331" s="325" t="s">
        <v>1545</v>
      </c>
      <c r="G331" s="324" t="s">
        <v>1919</v>
      </c>
      <c r="H331" s="324" t="s">
        <v>1875</v>
      </c>
      <c r="I331" s="326">
        <v>3.61</v>
      </c>
    </row>
    <row r="332" spans="1:9" ht="21" thickBot="1" x14ac:dyDescent="0.3">
      <c r="A332" s="328" t="s">
        <v>1551</v>
      </c>
      <c r="B332" s="328"/>
      <c r="C332" s="329" t="s">
        <v>2041</v>
      </c>
      <c r="D332" s="328" t="s">
        <v>12</v>
      </c>
      <c r="E332" s="328" t="s">
        <v>2042</v>
      </c>
      <c r="F332" s="330" t="s">
        <v>186</v>
      </c>
      <c r="G332" s="329" t="s">
        <v>1553</v>
      </c>
      <c r="H332" s="329" t="s">
        <v>2043</v>
      </c>
      <c r="I332" s="331">
        <v>18.73</v>
      </c>
    </row>
    <row r="333" spans="1:9" ht="14.4" thickTop="1" x14ac:dyDescent="0.25">
      <c r="A333" s="327"/>
      <c r="B333" s="327"/>
      <c r="C333" s="327"/>
      <c r="D333" s="327"/>
      <c r="E333" s="327"/>
      <c r="F333" s="327"/>
      <c r="G333" s="327"/>
      <c r="H333" s="327"/>
      <c r="I333" s="327"/>
    </row>
    <row r="334" spans="1:9" ht="27.6" x14ac:dyDescent="0.25">
      <c r="A334" s="109"/>
      <c r="B334" s="109" t="s">
        <v>79</v>
      </c>
      <c r="C334" s="104" t="s">
        <v>56</v>
      </c>
      <c r="D334" s="109" t="s">
        <v>25</v>
      </c>
      <c r="E334" s="109" t="s">
        <v>45</v>
      </c>
      <c r="F334" s="105" t="s">
        <v>33</v>
      </c>
      <c r="G334" s="104" t="s">
        <v>74</v>
      </c>
      <c r="H334" s="104" t="s">
        <v>97</v>
      </c>
      <c r="I334" s="104" t="s">
        <v>61</v>
      </c>
    </row>
    <row r="335" spans="1:9" x14ac:dyDescent="0.25">
      <c r="A335" s="320" t="s">
        <v>1534</v>
      </c>
      <c r="B335" s="320" t="s">
        <v>2044</v>
      </c>
      <c r="C335" s="321" t="s">
        <v>2045</v>
      </c>
      <c r="D335" s="320" t="s">
        <v>12</v>
      </c>
      <c r="E335" s="320" t="s">
        <v>800</v>
      </c>
      <c r="F335" s="322" t="s">
        <v>58</v>
      </c>
      <c r="G335" s="321">
        <v>1</v>
      </c>
      <c r="H335" s="321" t="s">
        <v>2046</v>
      </c>
      <c r="I335" s="321" t="s">
        <v>2046</v>
      </c>
    </row>
    <row r="336" spans="1:9" x14ac:dyDescent="0.25">
      <c r="A336" s="323" t="s">
        <v>1538</v>
      </c>
      <c r="B336" s="323"/>
      <c r="C336" s="324" t="s">
        <v>1903</v>
      </c>
      <c r="D336" s="323" t="s">
        <v>43</v>
      </c>
      <c r="E336" s="323" t="s">
        <v>1904</v>
      </c>
      <c r="F336" s="325" t="s">
        <v>1545</v>
      </c>
      <c r="G336" s="324" t="s">
        <v>1772</v>
      </c>
      <c r="H336" s="324" t="s">
        <v>1906</v>
      </c>
      <c r="I336" s="326">
        <v>28.08</v>
      </c>
    </row>
    <row r="337" spans="1:9" x14ac:dyDescent="0.25">
      <c r="A337" s="323" t="s">
        <v>1538</v>
      </c>
      <c r="B337" s="323"/>
      <c r="C337" s="324" t="s">
        <v>1873</v>
      </c>
      <c r="D337" s="323" t="s">
        <v>43</v>
      </c>
      <c r="E337" s="323" t="s">
        <v>1874</v>
      </c>
      <c r="F337" s="325" t="s">
        <v>1545</v>
      </c>
      <c r="G337" s="324" t="s">
        <v>1584</v>
      </c>
      <c r="H337" s="324" t="s">
        <v>1875</v>
      </c>
      <c r="I337" s="326">
        <v>72.28</v>
      </c>
    </row>
    <row r="338" spans="1:9" ht="21" thickBot="1" x14ac:dyDescent="0.3">
      <c r="A338" s="328" t="s">
        <v>1551</v>
      </c>
      <c r="B338" s="328"/>
      <c r="C338" s="329" t="s">
        <v>2047</v>
      </c>
      <c r="D338" s="328" t="s">
        <v>12</v>
      </c>
      <c r="E338" s="328" t="s">
        <v>800</v>
      </c>
      <c r="F338" s="330" t="s">
        <v>58</v>
      </c>
      <c r="G338" s="329" t="s">
        <v>1553</v>
      </c>
      <c r="H338" s="329" t="s">
        <v>2048</v>
      </c>
      <c r="I338" s="331">
        <v>2922</v>
      </c>
    </row>
    <row r="339" spans="1:9" ht="14.4" thickTop="1" x14ac:dyDescent="0.25">
      <c r="A339" s="327"/>
      <c r="B339" s="327"/>
      <c r="C339" s="327"/>
      <c r="D339" s="327"/>
      <c r="E339" s="327"/>
      <c r="F339" s="327"/>
      <c r="G339" s="327"/>
      <c r="H339" s="327"/>
      <c r="I339" s="327"/>
    </row>
    <row r="340" spans="1:9" ht="27.6" x14ac:dyDescent="0.25">
      <c r="A340" s="109"/>
      <c r="B340" s="109" t="s">
        <v>79</v>
      </c>
      <c r="C340" s="104" t="s">
        <v>56</v>
      </c>
      <c r="D340" s="109" t="s">
        <v>25</v>
      </c>
      <c r="E340" s="109" t="s">
        <v>45</v>
      </c>
      <c r="F340" s="105" t="s">
        <v>33</v>
      </c>
      <c r="G340" s="104" t="s">
        <v>74</v>
      </c>
      <c r="H340" s="104" t="s">
        <v>97</v>
      </c>
      <c r="I340" s="104" t="s">
        <v>61</v>
      </c>
    </row>
    <row r="341" spans="1:9" x14ac:dyDescent="0.25">
      <c r="A341" s="320" t="s">
        <v>1534</v>
      </c>
      <c r="B341" s="320" t="s">
        <v>2049</v>
      </c>
      <c r="C341" s="321" t="s">
        <v>2050</v>
      </c>
      <c r="D341" s="320" t="s">
        <v>12</v>
      </c>
      <c r="E341" s="320" t="s">
        <v>802</v>
      </c>
      <c r="F341" s="322" t="s">
        <v>58</v>
      </c>
      <c r="G341" s="321">
        <v>1</v>
      </c>
      <c r="H341" s="321" t="s">
        <v>2051</v>
      </c>
      <c r="I341" s="321" t="s">
        <v>2051</v>
      </c>
    </row>
    <row r="342" spans="1:9" x14ac:dyDescent="0.25">
      <c r="A342" s="323" t="s">
        <v>1538</v>
      </c>
      <c r="B342" s="323"/>
      <c r="C342" s="324" t="s">
        <v>1873</v>
      </c>
      <c r="D342" s="323" t="s">
        <v>43</v>
      </c>
      <c r="E342" s="323" t="s">
        <v>1874</v>
      </c>
      <c r="F342" s="325" t="s">
        <v>1545</v>
      </c>
      <c r="G342" s="324" t="s">
        <v>2052</v>
      </c>
      <c r="H342" s="324" t="s">
        <v>1875</v>
      </c>
      <c r="I342" s="326">
        <v>27.95</v>
      </c>
    </row>
    <row r="343" spans="1:9" x14ac:dyDescent="0.25">
      <c r="A343" s="323" t="s">
        <v>1538</v>
      </c>
      <c r="B343" s="323"/>
      <c r="C343" s="324" t="s">
        <v>1903</v>
      </c>
      <c r="D343" s="323" t="s">
        <v>43</v>
      </c>
      <c r="E343" s="323" t="s">
        <v>1904</v>
      </c>
      <c r="F343" s="325" t="s">
        <v>1545</v>
      </c>
      <c r="G343" s="324" t="s">
        <v>2052</v>
      </c>
      <c r="H343" s="324" t="s">
        <v>1906</v>
      </c>
      <c r="I343" s="326">
        <v>21.71</v>
      </c>
    </row>
    <row r="344" spans="1:9" ht="21" thickBot="1" x14ac:dyDescent="0.3">
      <c r="A344" s="328" t="s">
        <v>1551</v>
      </c>
      <c r="B344" s="328"/>
      <c r="C344" s="329" t="s">
        <v>1836</v>
      </c>
      <c r="D344" s="328" t="s">
        <v>12</v>
      </c>
      <c r="E344" s="328" t="s">
        <v>802</v>
      </c>
      <c r="F344" s="330" t="s">
        <v>58</v>
      </c>
      <c r="G344" s="329" t="s">
        <v>1553</v>
      </c>
      <c r="H344" s="329" t="s">
        <v>2053</v>
      </c>
      <c r="I344" s="331">
        <v>1664.85</v>
      </c>
    </row>
    <row r="345" spans="1:9" ht="14.4" thickTop="1" x14ac:dyDescent="0.25">
      <c r="A345" s="327"/>
      <c r="B345" s="327"/>
      <c r="C345" s="327"/>
      <c r="D345" s="327"/>
      <c r="E345" s="327"/>
      <c r="F345" s="327"/>
      <c r="G345" s="327"/>
      <c r="H345" s="327"/>
      <c r="I345" s="327"/>
    </row>
    <row r="346" spans="1:9" ht="27.6" x14ac:dyDescent="0.25">
      <c r="A346" s="109"/>
      <c r="B346" s="109" t="s">
        <v>79</v>
      </c>
      <c r="C346" s="104" t="s">
        <v>56</v>
      </c>
      <c r="D346" s="109" t="s">
        <v>25</v>
      </c>
      <c r="E346" s="109" t="s">
        <v>45</v>
      </c>
      <c r="F346" s="105" t="s">
        <v>33</v>
      </c>
      <c r="G346" s="104" t="s">
        <v>74</v>
      </c>
      <c r="H346" s="104" t="s">
        <v>97</v>
      </c>
      <c r="I346" s="104" t="s">
        <v>61</v>
      </c>
    </row>
    <row r="347" spans="1:9" x14ac:dyDescent="0.25">
      <c r="A347" s="320" t="s">
        <v>1534</v>
      </c>
      <c r="B347" s="320" t="s">
        <v>2054</v>
      </c>
      <c r="C347" s="321" t="s">
        <v>2055</v>
      </c>
      <c r="D347" s="320" t="s">
        <v>12</v>
      </c>
      <c r="E347" s="320" t="s">
        <v>804</v>
      </c>
      <c r="F347" s="322" t="s">
        <v>186</v>
      </c>
      <c r="G347" s="321">
        <v>1</v>
      </c>
      <c r="H347" s="321" t="s">
        <v>2056</v>
      </c>
      <c r="I347" s="321" t="s">
        <v>2056</v>
      </c>
    </row>
    <row r="348" spans="1:9" x14ac:dyDescent="0.25">
      <c r="A348" s="323" t="s">
        <v>1538</v>
      </c>
      <c r="B348" s="323"/>
      <c r="C348" s="324" t="s">
        <v>1561</v>
      </c>
      <c r="D348" s="323" t="s">
        <v>43</v>
      </c>
      <c r="E348" s="323" t="s">
        <v>1562</v>
      </c>
      <c r="F348" s="325" t="s">
        <v>1545</v>
      </c>
      <c r="G348" s="324" t="s">
        <v>1780</v>
      </c>
      <c r="H348" s="324" t="s">
        <v>1564</v>
      </c>
      <c r="I348" s="326">
        <v>7.08</v>
      </c>
    </row>
    <row r="349" spans="1:9" x14ac:dyDescent="0.25">
      <c r="A349" s="323" t="s">
        <v>1538</v>
      </c>
      <c r="B349" s="323"/>
      <c r="C349" s="324" t="s">
        <v>1873</v>
      </c>
      <c r="D349" s="323" t="s">
        <v>43</v>
      </c>
      <c r="E349" s="323" t="s">
        <v>1874</v>
      </c>
      <c r="F349" s="325" t="s">
        <v>1545</v>
      </c>
      <c r="G349" s="324" t="s">
        <v>1780</v>
      </c>
      <c r="H349" s="324" t="s">
        <v>1875</v>
      </c>
      <c r="I349" s="326">
        <v>9.0299999999999994</v>
      </c>
    </row>
    <row r="350" spans="1:9" ht="21" thickBot="1" x14ac:dyDescent="0.3">
      <c r="A350" s="328" t="s">
        <v>1551</v>
      </c>
      <c r="B350" s="328"/>
      <c r="C350" s="329" t="s">
        <v>2057</v>
      </c>
      <c r="D350" s="328" t="s">
        <v>12</v>
      </c>
      <c r="E350" s="328" t="s">
        <v>2058</v>
      </c>
      <c r="F350" s="330" t="s">
        <v>17</v>
      </c>
      <c r="G350" s="329" t="s">
        <v>1553</v>
      </c>
      <c r="H350" s="329" t="s">
        <v>2059</v>
      </c>
      <c r="I350" s="331">
        <v>458.45</v>
      </c>
    </row>
    <row r="351" spans="1:9" ht="14.4" thickTop="1" x14ac:dyDescent="0.25">
      <c r="A351" s="327"/>
      <c r="B351" s="327"/>
      <c r="C351" s="327"/>
      <c r="D351" s="327"/>
      <c r="E351" s="327"/>
      <c r="F351" s="327"/>
      <c r="G351" s="327"/>
      <c r="H351" s="327"/>
      <c r="I351" s="327"/>
    </row>
    <row r="352" spans="1:9" ht="27.6" x14ac:dyDescent="0.25">
      <c r="A352" s="109"/>
      <c r="B352" s="109" t="s">
        <v>79</v>
      </c>
      <c r="C352" s="104" t="s">
        <v>56</v>
      </c>
      <c r="D352" s="109" t="s">
        <v>25</v>
      </c>
      <c r="E352" s="109" t="s">
        <v>45</v>
      </c>
      <c r="F352" s="105" t="s">
        <v>33</v>
      </c>
      <c r="G352" s="104" t="s">
        <v>74</v>
      </c>
      <c r="H352" s="104" t="s">
        <v>97</v>
      </c>
      <c r="I352" s="104" t="s">
        <v>61</v>
      </c>
    </row>
    <row r="353" spans="1:9" x14ac:dyDescent="0.25">
      <c r="A353" s="320" t="s">
        <v>1534</v>
      </c>
      <c r="B353" s="320" t="s">
        <v>2060</v>
      </c>
      <c r="C353" s="321" t="s">
        <v>2061</v>
      </c>
      <c r="D353" s="320" t="s">
        <v>12</v>
      </c>
      <c r="E353" s="320" t="s">
        <v>806</v>
      </c>
      <c r="F353" s="322" t="s">
        <v>58</v>
      </c>
      <c r="G353" s="321">
        <v>1</v>
      </c>
      <c r="H353" s="321" t="s">
        <v>2062</v>
      </c>
      <c r="I353" s="321" t="s">
        <v>2062</v>
      </c>
    </row>
    <row r="354" spans="1:9" x14ac:dyDescent="0.25">
      <c r="A354" s="323" t="s">
        <v>1538</v>
      </c>
      <c r="B354" s="323"/>
      <c r="C354" s="324" t="s">
        <v>1903</v>
      </c>
      <c r="D354" s="323" t="s">
        <v>43</v>
      </c>
      <c r="E354" s="323" t="s">
        <v>1904</v>
      </c>
      <c r="F354" s="325" t="s">
        <v>1545</v>
      </c>
      <c r="G354" s="324" t="s">
        <v>2063</v>
      </c>
      <c r="H354" s="324" t="s">
        <v>1906</v>
      </c>
      <c r="I354" s="326">
        <v>8.69</v>
      </c>
    </row>
    <row r="355" spans="1:9" ht="21" thickBot="1" x14ac:dyDescent="0.3">
      <c r="A355" s="328" t="s">
        <v>1551</v>
      </c>
      <c r="B355" s="328"/>
      <c r="C355" s="329" t="s">
        <v>2064</v>
      </c>
      <c r="D355" s="328" t="s">
        <v>12</v>
      </c>
      <c r="E355" s="328" t="s">
        <v>806</v>
      </c>
      <c r="F355" s="330" t="s">
        <v>58</v>
      </c>
      <c r="G355" s="329" t="s">
        <v>1553</v>
      </c>
      <c r="H355" s="329" t="s">
        <v>2065</v>
      </c>
      <c r="I355" s="331">
        <v>23.03</v>
      </c>
    </row>
    <row r="356" spans="1:9" ht="14.4" thickTop="1" x14ac:dyDescent="0.25">
      <c r="A356" s="327"/>
      <c r="B356" s="327"/>
      <c r="C356" s="327"/>
      <c r="D356" s="327"/>
      <c r="E356" s="327"/>
      <c r="F356" s="327"/>
      <c r="G356" s="327"/>
      <c r="H356" s="327"/>
      <c r="I356" s="327"/>
    </row>
    <row r="357" spans="1:9" ht="27.6" x14ac:dyDescent="0.25">
      <c r="A357" s="109"/>
      <c r="B357" s="109" t="s">
        <v>79</v>
      </c>
      <c r="C357" s="104" t="s">
        <v>56</v>
      </c>
      <c r="D357" s="109" t="s">
        <v>25</v>
      </c>
      <c r="E357" s="109" t="s">
        <v>45</v>
      </c>
      <c r="F357" s="105" t="s">
        <v>33</v>
      </c>
      <c r="G357" s="104" t="s">
        <v>74</v>
      </c>
      <c r="H357" s="104" t="s">
        <v>97</v>
      </c>
      <c r="I357" s="104" t="s">
        <v>61</v>
      </c>
    </row>
    <row r="358" spans="1:9" x14ac:dyDescent="0.25">
      <c r="A358" s="320" t="s">
        <v>1534</v>
      </c>
      <c r="B358" s="320" t="s">
        <v>2066</v>
      </c>
      <c r="C358" s="321" t="s">
        <v>2067</v>
      </c>
      <c r="D358" s="320" t="s">
        <v>12</v>
      </c>
      <c r="E358" s="320" t="s">
        <v>808</v>
      </c>
      <c r="F358" s="322" t="s">
        <v>58</v>
      </c>
      <c r="G358" s="321">
        <v>1</v>
      </c>
      <c r="H358" s="321" t="s">
        <v>2068</v>
      </c>
      <c r="I358" s="321" t="s">
        <v>2068</v>
      </c>
    </row>
    <row r="359" spans="1:9" x14ac:dyDescent="0.25">
      <c r="A359" s="323" t="s">
        <v>1538</v>
      </c>
      <c r="B359" s="323"/>
      <c r="C359" s="324" t="s">
        <v>1903</v>
      </c>
      <c r="D359" s="323" t="s">
        <v>43</v>
      </c>
      <c r="E359" s="323" t="s">
        <v>1904</v>
      </c>
      <c r="F359" s="325" t="s">
        <v>1545</v>
      </c>
      <c r="G359" s="324" t="s">
        <v>2063</v>
      </c>
      <c r="H359" s="324" t="s">
        <v>1906</v>
      </c>
      <c r="I359" s="326">
        <v>8.69</v>
      </c>
    </row>
    <row r="360" spans="1:9" ht="21" thickBot="1" x14ac:dyDescent="0.3">
      <c r="A360" s="328" t="s">
        <v>1551</v>
      </c>
      <c r="B360" s="328"/>
      <c r="C360" s="329" t="s">
        <v>2069</v>
      </c>
      <c r="D360" s="328" t="s">
        <v>12</v>
      </c>
      <c r="E360" s="328" t="s">
        <v>808</v>
      </c>
      <c r="F360" s="330" t="s">
        <v>58</v>
      </c>
      <c r="G360" s="329" t="s">
        <v>1553</v>
      </c>
      <c r="H360" s="329" t="s">
        <v>2070</v>
      </c>
      <c r="I360" s="331">
        <v>28.72</v>
      </c>
    </row>
    <row r="361" spans="1:9" ht="14.4" thickTop="1" x14ac:dyDescent="0.25">
      <c r="A361" s="327"/>
      <c r="B361" s="327"/>
      <c r="C361" s="327"/>
      <c r="D361" s="327"/>
      <c r="E361" s="327"/>
      <c r="F361" s="327"/>
      <c r="G361" s="327"/>
      <c r="H361" s="327"/>
      <c r="I361" s="327"/>
    </row>
    <row r="362" spans="1:9" ht="27.6" x14ac:dyDescent="0.25">
      <c r="A362" s="109"/>
      <c r="B362" s="109" t="s">
        <v>79</v>
      </c>
      <c r="C362" s="104" t="s">
        <v>56</v>
      </c>
      <c r="D362" s="109" t="s">
        <v>25</v>
      </c>
      <c r="E362" s="109" t="s">
        <v>45</v>
      </c>
      <c r="F362" s="105" t="s">
        <v>33</v>
      </c>
      <c r="G362" s="104" t="s">
        <v>74</v>
      </c>
      <c r="H362" s="104" t="s">
        <v>97</v>
      </c>
      <c r="I362" s="104" t="s">
        <v>61</v>
      </c>
    </row>
    <row r="363" spans="1:9" x14ac:dyDescent="0.25">
      <c r="A363" s="320" t="s">
        <v>1534</v>
      </c>
      <c r="B363" s="320" t="s">
        <v>2071</v>
      </c>
      <c r="C363" s="321" t="s">
        <v>2072</v>
      </c>
      <c r="D363" s="320" t="s">
        <v>12</v>
      </c>
      <c r="E363" s="320" t="s">
        <v>810</v>
      </c>
      <c r="F363" s="322" t="s">
        <v>58</v>
      </c>
      <c r="G363" s="321">
        <v>1</v>
      </c>
      <c r="H363" s="321" t="s">
        <v>2073</v>
      </c>
      <c r="I363" s="321" t="s">
        <v>2073</v>
      </c>
    </row>
    <row r="364" spans="1:9" x14ac:dyDescent="0.25">
      <c r="A364" s="323" t="s">
        <v>1538</v>
      </c>
      <c r="B364" s="323"/>
      <c r="C364" s="324" t="s">
        <v>1903</v>
      </c>
      <c r="D364" s="323" t="s">
        <v>43</v>
      </c>
      <c r="E364" s="323" t="s">
        <v>1904</v>
      </c>
      <c r="F364" s="325" t="s">
        <v>1545</v>
      </c>
      <c r="G364" s="324" t="s">
        <v>2074</v>
      </c>
      <c r="H364" s="324" t="s">
        <v>1906</v>
      </c>
      <c r="I364" s="326">
        <v>3.62</v>
      </c>
    </row>
    <row r="365" spans="1:9" ht="21" thickBot="1" x14ac:dyDescent="0.3">
      <c r="A365" s="328" t="s">
        <v>1551</v>
      </c>
      <c r="B365" s="328"/>
      <c r="C365" s="329" t="s">
        <v>2075</v>
      </c>
      <c r="D365" s="328" t="s">
        <v>12</v>
      </c>
      <c r="E365" s="328" t="s">
        <v>810</v>
      </c>
      <c r="F365" s="330" t="s">
        <v>58</v>
      </c>
      <c r="G365" s="329" t="s">
        <v>1553</v>
      </c>
      <c r="H365" s="329" t="s">
        <v>2076</v>
      </c>
      <c r="I365" s="331">
        <v>24.8</v>
      </c>
    </row>
    <row r="366" spans="1:9" ht="14.4" thickTop="1" x14ac:dyDescent="0.25">
      <c r="A366" s="327"/>
      <c r="B366" s="327"/>
      <c r="C366" s="327"/>
      <c r="D366" s="327"/>
      <c r="E366" s="327"/>
      <c r="F366" s="327"/>
      <c r="G366" s="327"/>
      <c r="H366" s="327"/>
      <c r="I366" s="327"/>
    </row>
    <row r="367" spans="1:9" ht="27.6" x14ac:dyDescent="0.25">
      <c r="A367" s="109"/>
      <c r="B367" s="109" t="s">
        <v>79</v>
      </c>
      <c r="C367" s="104" t="s">
        <v>56</v>
      </c>
      <c r="D367" s="109" t="s">
        <v>25</v>
      </c>
      <c r="E367" s="109" t="s">
        <v>45</v>
      </c>
      <c r="F367" s="105" t="s">
        <v>33</v>
      </c>
      <c r="G367" s="104" t="s">
        <v>74</v>
      </c>
      <c r="H367" s="104" t="s">
        <v>97</v>
      </c>
      <c r="I367" s="104" t="s">
        <v>61</v>
      </c>
    </row>
    <row r="368" spans="1:9" x14ac:dyDescent="0.25">
      <c r="A368" s="320" t="s">
        <v>1534</v>
      </c>
      <c r="B368" s="320" t="s">
        <v>2077</v>
      </c>
      <c r="C368" s="321" t="s">
        <v>2078</v>
      </c>
      <c r="D368" s="320" t="s">
        <v>12</v>
      </c>
      <c r="E368" s="320" t="s">
        <v>812</v>
      </c>
      <c r="F368" s="322" t="s">
        <v>58</v>
      </c>
      <c r="G368" s="321">
        <v>1</v>
      </c>
      <c r="H368" s="321" t="s">
        <v>2079</v>
      </c>
      <c r="I368" s="321" t="s">
        <v>2079</v>
      </c>
    </row>
    <row r="369" spans="1:9" x14ac:dyDescent="0.25">
      <c r="A369" s="323" t="s">
        <v>1538</v>
      </c>
      <c r="B369" s="323"/>
      <c r="C369" s="324" t="s">
        <v>1561</v>
      </c>
      <c r="D369" s="323" t="s">
        <v>43</v>
      </c>
      <c r="E369" s="323" t="s">
        <v>1562</v>
      </c>
      <c r="F369" s="325" t="s">
        <v>1545</v>
      </c>
      <c r="G369" s="324" t="s">
        <v>2080</v>
      </c>
      <c r="H369" s="324" t="s">
        <v>1564</v>
      </c>
      <c r="I369" s="326">
        <v>21.24</v>
      </c>
    </row>
    <row r="370" spans="1:9" x14ac:dyDescent="0.25">
      <c r="A370" s="323" t="s">
        <v>1538</v>
      </c>
      <c r="B370" s="323"/>
      <c r="C370" s="324" t="s">
        <v>1986</v>
      </c>
      <c r="D370" s="323" t="s">
        <v>43</v>
      </c>
      <c r="E370" s="323" t="s">
        <v>1987</v>
      </c>
      <c r="F370" s="325" t="s">
        <v>1545</v>
      </c>
      <c r="G370" s="324" t="s">
        <v>2080</v>
      </c>
      <c r="H370" s="324" t="s">
        <v>1988</v>
      </c>
      <c r="I370" s="326">
        <v>27.19</v>
      </c>
    </row>
    <row r="371" spans="1:9" ht="20.399999999999999" x14ac:dyDescent="0.25">
      <c r="A371" s="328" t="s">
        <v>1551</v>
      </c>
      <c r="B371" s="328"/>
      <c r="C371" s="329" t="s">
        <v>2081</v>
      </c>
      <c r="D371" s="328" t="s">
        <v>43</v>
      </c>
      <c r="E371" s="328" t="s">
        <v>2082</v>
      </c>
      <c r="F371" s="330" t="s">
        <v>14</v>
      </c>
      <c r="G371" s="329" t="s">
        <v>1553</v>
      </c>
      <c r="H371" s="329" t="s">
        <v>2083</v>
      </c>
      <c r="I371" s="331">
        <v>1.43</v>
      </c>
    </row>
    <row r="372" spans="1:9" ht="21" thickBot="1" x14ac:dyDescent="0.3">
      <c r="A372" s="328" t="s">
        <v>1551</v>
      </c>
      <c r="B372" s="328"/>
      <c r="C372" s="329" t="s">
        <v>2084</v>
      </c>
      <c r="D372" s="328" t="s">
        <v>12</v>
      </c>
      <c r="E372" s="328" t="s">
        <v>2085</v>
      </c>
      <c r="F372" s="330" t="s">
        <v>186</v>
      </c>
      <c r="G372" s="329" t="s">
        <v>1553</v>
      </c>
      <c r="H372" s="329" t="s">
        <v>2086</v>
      </c>
      <c r="I372" s="331">
        <v>1175.8900000000001</v>
      </c>
    </row>
    <row r="373" spans="1:9" ht="14.4" thickTop="1" x14ac:dyDescent="0.25">
      <c r="A373" s="327"/>
      <c r="B373" s="327"/>
      <c r="C373" s="327"/>
      <c r="D373" s="327"/>
      <c r="E373" s="327"/>
      <c r="F373" s="327"/>
      <c r="G373" s="327"/>
      <c r="H373" s="327"/>
      <c r="I373" s="327"/>
    </row>
    <row r="374" spans="1:9" ht="27.6" x14ac:dyDescent="0.25">
      <c r="A374" s="109"/>
      <c r="B374" s="109" t="s">
        <v>79</v>
      </c>
      <c r="C374" s="104" t="s">
        <v>56</v>
      </c>
      <c r="D374" s="109" t="s">
        <v>25</v>
      </c>
      <c r="E374" s="109" t="s">
        <v>45</v>
      </c>
      <c r="F374" s="105" t="s">
        <v>33</v>
      </c>
      <c r="G374" s="104" t="s">
        <v>74</v>
      </c>
      <c r="H374" s="104" t="s">
        <v>97</v>
      </c>
      <c r="I374" s="104" t="s">
        <v>61</v>
      </c>
    </row>
    <row r="375" spans="1:9" x14ac:dyDescent="0.25">
      <c r="A375" s="320" t="s">
        <v>1534</v>
      </c>
      <c r="B375" s="320" t="s">
        <v>2087</v>
      </c>
      <c r="C375" s="321" t="s">
        <v>2088</v>
      </c>
      <c r="D375" s="320" t="s">
        <v>12</v>
      </c>
      <c r="E375" s="320" t="s">
        <v>814</v>
      </c>
      <c r="F375" s="322" t="s">
        <v>33</v>
      </c>
      <c r="G375" s="321">
        <v>1</v>
      </c>
      <c r="H375" s="321" t="s">
        <v>2089</v>
      </c>
      <c r="I375" s="321" t="s">
        <v>2089</v>
      </c>
    </row>
    <row r="376" spans="1:9" ht="21" thickBot="1" x14ac:dyDescent="0.3">
      <c r="A376" s="328" t="s">
        <v>1551</v>
      </c>
      <c r="B376" s="328"/>
      <c r="C376" s="329" t="s">
        <v>2090</v>
      </c>
      <c r="D376" s="328" t="s">
        <v>12</v>
      </c>
      <c r="E376" s="328" t="s">
        <v>2091</v>
      </c>
      <c r="F376" s="330" t="s">
        <v>33</v>
      </c>
      <c r="G376" s="329" t="s">
        <v>1553</v>
      </c>
      <c r="H376" s="329" t="s">
        <v>2089</v>
      </c>
      <c r="I376" s="331">
        <v>46</v>
      </c>
    </row>
    <row r="377" spans="1:9" ht="14.4" thickTop="1" x14ac:dyDescent="0.25">
      <c r="A377" s="327"/>
      <c r="B377" s="327"/>
      <c r="C377" s="327"/>
      <c r="D377" s="327"/>
      <c r="E377" s="327"/>
      <c r="F377" s="327"/>
      <c r="G377" s="327"/>
      <c r="H377" s="327"/>
      <c r="I377" s="327"/>
    </row>
    <row r="378" spans="1:9" ht="27.6" x14ac:dyDescent="0.25">
      <c r="A378" s="109"/>
      <c r="B378" s="109" t="s">
        <v>79</v>
      </c>
      <c r="C378" s="104" t="s">
        <v>56</v>
      </c>
      <c r="D378" s="109" t="s">
        <v>25</v>
      </c>
      <c r="E378" s="109" t="s">
        <v>45</v>
      </c>
      <c r="F378" s="105" t="s">
        <v>33</v>
      </c>
      <c r="G378" s="104" t="s">
        <v>74</v>
      </c>
      <c r="H378" s="104" t="s">
        <v>97</v>
      </c>
      <c r="I378" s="104" t="s">
        <v>61</v>
      </c>
    </row>
    <row r="379" spans="1:9" x14ac:dyDescent="0.25">
      <c r="A379" s="320" t="s">
        <v>1534</v>
      </c>
      <c r="B379" s="320" t="s">
        <v>2092</v>
      </c>
      <c r="C379" s="321" t="s">
        <v>2093</v>
      </c>
      <c r="D379" s="320" t="s">
        <v>12</v>
      </c>
      <c r="E379" s="320" t="s">
        <v>816</v>
      </c>
      <c r="F379" s="322" t="s">
        <v>33</v>
      </c>
      <c r="G379" s="321">
        <v>1</v>
      </c>
      <c r="H379" s="321" t="s">
        <v>2094</v>
      </c>
      <c r="I379" s="321" t="s">
        <v>2094</v>
      </c>
    </row>
    <row r="380" spans="1:9" ht="21" thickBot="1" x14ac:dyDescent="0.3">
      <c r="A380" s="328" t="s">
        <v>1551</v>
      </c>
      <c r="B380" s="328"/>
      <c r="C380" s="329" t="s">
        <v>2095</v>
      </c>
      <c r="D380" s="328" t="s">
        <v>12</v>
      </c>
      <c r="E380" s="328" t="s">
        <v>2096</v>
      </c>
      <c r="F380" s="330" t="s">
        <v>33</v>
      </c>
      <c r="G380" s="329" t="s">
        <v>1553</v>
      </c>
      <c r="H380" s="329" t="s">
        <v>2094</v>
      </c>
      <c r="I380" s="331">
        <v>40</v>
      </c>
    </row>
    <row r="381" spans="1:9" ht="14.4" thickTop="1" x14ac:dyDescent="0.25">
      <c r="A381" s="327"/>
      <c r="B381" s="327"/>
      <c r="C381" s="327"/>
      <c r="D381" s="327"/>
      <c r="E381" s="327"/>
      <c r="F381" s="327"/>
      <c r="G381" s="327"/>
      <c r="H381" s="327"/>
      <c r="I381" s="327"/>
    </row>
    <row r="382" spans="1:9" ht="27.6" x14ac:dyDescent="0.25">
      <c r="A382" s="109"/>
      <c r="B382" s="109" t="s">
        <v>79</v>
      </c>
      <c r="C382" s="104" t="s">
        <v>56</v>
      </c>
      <c r="D382" s="109" t="s">
        <v>25</v>
      </c>
      <c r="E382" s="109" t="s">
        <v>45</v>
      </c>
      <c r="F382" s="105" t="s">
        <v>33</v>
      </c>
      <c r="G382" s="104" t="s">
        <v>74</v>
      </c>
      <c r="H382" s="104" t="s">
        <v>97</v>
      </c>
      <c r="I382" s="104" t="s">
        <v>61</v>
      </c>
    </row>
    <row r="383" spans="1:9" x14ac:dyDescent="0.25">
      <c r="A383" s="320" t="s">
        <v>1534</v>
      </c>
      <c r="B383" s="320" t="s">
        <v>2097</v>
      </c>
      <c r="C383" s="321" t="s">
        <v>2098</v>
      </c>
      <c r="D383" s="320" t="s">
        <v>12</v>
      </c>
      <c r="E383" s="320" t="s">
        <v>818</v>
      </c>
      <c r="F383" s="322" t="s">
        <v>58</v>
      </c>
      <c r="G383" s="321">
        <v>1</v>
      </c>
      <c r="H383" s="321" t="s">
        <v>2099</v>
      </c>
      <c r="I383" s="321" t="s">
        <v>2099</v>
      </c>
    </row>
    <row r="384" spans="1:9" x14ac:dyDescent="0.25">
      <c r="A384" s="323" t="s">
        <v>1538</v>
      </c>
      <c r="B384" s="323"/>
      <c r="C384" s="324" t="s">
        <v>1873</v>
      </c>
      <c r="D384" s="323" t="s">
        <v>43</v>
      </c>
      <c r="E384" s="323" t="s">
        <v>1874</v>
      </c>
      <c r="F384" s="325" t="s">
        <v>1545</v>
      </c>
      <c r="G384" s="324" t="s">
        <v>1919</v>
      </c>
      <c r="H384" s="324" t="s">
        <v>1875</v>
      </c>
      <c r="I384" s="326">
        <v>3.61</v>
      </c>
    </row>
    <row r="385" spans="1:9" ht="21" thickBot="1" x14ac:dyDescent="0.3">
      <c r="A385" s="328" t="s">
        <v>1551</v>
      </c>
      <c r="B385" s="328"/>
      <c r="C385" s="329" t="s">
        <v>2100</v>
      </c>
      <c r="D385" s="328" t="s">
        <v>12</v>
      </c>
      <c r="E385" s="328" t="s">
        <v>2101</v>
      </c>
      <c r="F385" s="330" t="s">
        <v>186</v>
      </c>
      <c r="G385" s="329" t="s">
        <v>1553</v>
      </c>
      <c r="H385" s="329" t="s">
        <v>2102</v>
      </c>
      <c r="I385" s="331">
        <v>275.68</v>
      </c>
    </row>
    <row r="386" spans="1:9" ht="14.4" thickTop="1" x14ac:dyDescent="0.25">
      <c r="A386" s="327"/>
      <c r="B386" s="327"/>
      <c r="C386" s="327"/>
      <c r="D386" s="327"/>
      <c r="E386" s="327"/>
      <c r="F386" s="327"/>
      <c r="G386" s="327"/>
      <c r="H386" s="327"/>
      <c r="I386" s="327"/>
    </row>
    <row r="387" spans="1:9" ht="27.6" x14ac:dyDescent="0.25">
      <c r="A387" s="109"/>
      <c r="B387" s="109" t="s">
        <v>79</v>
      </c>
      <c r="C387" s="104" t="s">
        <v>56</v>
      </c>
      <c r="D387" s="109" t="s">
        <v>25</v>
      </c>
      <c r="E387" s="109" t="s">
        <v>45</v>
      </c>
      <c r="F387" s="105" t="s">
        <v>33</v>
      </c>
      <c r="G387" s="104" t="s">
        <v>74</v>
      </c>
      <c r="H387" s="104" t="s">
        <v>97</v>
      </c>
      <c r="I387" s="104" t="s">
        <v>61</v>
      </c>
    </row>
    <row r="388" spans="1:9" x14ac:dyDescent="0.25">
      <c r="A388" s="320" t="s">
        <v>1534</v>
      </c>
      <c r="B388" s="320" t="s">
        <v>2103</v>
      </c>
      <c r="C388" s="321" t="s">
        <v>2104</v>
      </c>
      <c r="D388" s="320" t="s">
        <v>12</v>
      </c>
      <c r="E388" s="320" t="s">
        <v>831</v>
      </c>
      <c r="F388" s="322" t="s">
        <v>58</v>
      </c>
      <c r="G388" s="321">
        <v>1</v>
      </c>
      <c r="H388" s="321" t="s">
        <v>2105</v>
      </c>
      <c r="I388" s="321" t="s">
        <v>2105</v>
      </c>
    </row>
    <row r="389" spans="1:9" x14ac:dyDescent="0.25">
      <c r="A389" s="323" t="s">
        <v>1538</v>
      </c>
      <c r="B389" s="323"/>
      <c r="C389" s="324" t="s">
        <v>1557</v>
      </c>
      <c r="D389" s="323" t="s">
        <v>43</v>
      </c>
      <c r="E389" s="323" t="s">
        <v>1558</v>
      </c>
      <c r="F389" s="325" t="s">
        <v>1545</v>
      </c>
      <c r="G389" s="324" t="s">
        <v>1919</v>
      </c>
      <c r="H389" s="324" t="s">
        <v>1560</v>
      </c>
      <c r="I389" s="326">
        <v>3.49</v>
      </c>
    </row>
    <row r="390" spans="1:9" x14ac:dyDescent="0.25">
      <c r="A390" s="323" t="s">
        <v>1538</v>
      </c>
      <c r="B390" s="323"/>
      <c r="C390" s="324" t="s">
        <v>1561</v>
      </c>
      <c r="D390" s="323" t="s">
        <v>43</v>
      </c>
      <c r="E390" s="323" t="s">
        <v>1562</v>
      </c>
      <c r="F390" s="325" t="s">
        <v>1545</v>
      </c>
      <c r="G390" s="324" t="s">
        <v>1919</v>
      </c>
      <c r="H390" s="324" t="s">
        <v>1564</v>
      </c>
      <c r="I390" s="326">
        <v>2.83</v>
      </c>
    </row>
    <row r="391" spans="1:9" ht="21" thickBot="1" x14ac:dyDescent="0.3">
      <c r="A391" s="328" t="s">
        <v>1551</v>
      </c>
      <c r="B391" s="328"/>
      <c r="C391" s="329" t="s">
        <v>2106</v>
      </c>
      <c r="D391" s="328" t="s">
        <v>12</v>
      </c>
      <c r="E391" s="328" t="s">
        <v>2107</v>
      </c>
      <c r="F391" s="330" t="s">
        <v>58</v>
      </c>
      <c r="G391" s="329" t="s">
        <v>1553</v>
      </c>
      <c r="H391" s="329" t="s">
        <v>1745</v>
      </c>
      <c r="I391" s="331">
        <v>11</v>
      </c>
    </row>
    <row r="392" spans="1:9" ht="14.4" thickTop="1" x14ac:dyDescent="0.25">
      <c r="A392" s="327"/>
      <c r="B392" s="327"/>
      <c r="C392" s="327"/>
      <c r="D392" s="327"/>
      <c r="E392" s="327"/>
      <c r="F392" s="327"/>
      <c r="G392" s="327"/>
      <c r="H392" s="327"/>
      <c r="I392" s="327"/>
    </row>
    <row r="393" spans="1:9" ht="27.6" x14ac:dyDescent="0.25">
      <c r="A393" s="109"/>
      <c r="B393" s="109" t="s">
        <v>79</v>
      </c>
      <c r="C393" s="104" t="s">
        <v>56</v>
      </c>
      <c r="D393" s="109" t="s">
        <v>25</v>
      </c>
      <c r="E393" s="109" t="s">
        <v>45</v>
      </c>
      <c r="F393" s="105" t="s">
        <v>33</v>
      </c>
      <c r="G393" s="104" t="s">
        <v>74</v>
      </c>
      <c r="H393" s="104" t="s">
        <v>97</v>
      </c>
      <c r="I393" s="104" t="s">
        <v>61</v>
      </c>
    </row>
    <row r="394" spans="1:9" ht="20.399999999999999" x14ac:dyDescent="0.25">
      <c r="A394" s="320" t="s">
        <v>1534</v>
      </c>
      <c r="B394" s="320" t="s">
        <v>2108</v>
      </c>
      <c r="C394" s="321" t="s">
        <v>2109</v>
      </c>
      <c r="D394" s="320" t="s">
        <v>12</v>
      </c>
      <c r="E394" s="320" t="s">
        <v>837</v>
      </c>
      <c r="F394" s="322" t="s">
        <v>58</v>
      </c>
      <c r="G394" s="321">
        <v>1</v>
      </c>
      <c r="H394" s="321" t="s">
        <v>2110</v>
      </c>
      <c r="I394" s="321" t="s">
        <v>2110</v>
      </c>
    </row>
    <row r="395" spans="1:9" x14ac:dyDescent="0.25">
      <c r="A395" s="323" t="s">
        <v>1538</v>
      </c>
      <c r="B395" s="323"/>
      <c r="C395" s="324" t="s">
        <v>2111</v>
      </c>
      <c r="D395" s="323" t="s">
        <v>43</v>
      </c>
      <c r="E395" s="323" t="s">
        <v>2112</v>
      </c>
      <c r="F395" s="325" t="s">
        <v>1545</v>
      </c>
      <c r="G395" s="324" t="s">
        <v>1671</v>
      </c>
      <c r="H395" s="324" t="s">
        <v>2113</v>
      </c>
      <c r="I395" s="326">
        <v>4.22</v>
      </c>
    </row>
    <row r="396" spans="1:9" x14ac:dyDescent="0.25">
      <c r="A396" s="323" t="s">
        <v>1538</v>
      </c>
      <c r="B396" s="323"/>
      <c r="C396" s="324" t="s">
        <v>1557</v>
      </c>
      <c r="D396" s="323" t="s">
        <v>43</v>
      </c>
      <c r="E396" s="323" t="s">
        <v>1558</v>
      </c>
      <c r="F396" s="325" t="s">
        <v>1545</v>
      </c>
      <c r="G396" s="324" t="s">
        <v>1671</v>
      </c>
      <c r="H396" s="324" t="s">
        <v>1560</v>
      </c>
      <c r="I396" s="326">
        <v>5.23</v>
      </c>
    </row>
    <row r="397" spans="1:9" ht="20.399999999999999" x14ac:dyDescent="0.25">
      <c r="A397" s="328" t="s">
        <v>1551</v>
      </c>
      <c r="B397" s="328"/>
      <c r="C397" s="329" t="s">
        <v>2114</v>
      </c>
      <c r="D397" s="328" t="s">
        <v>43</v>
      </c>
      <c r="E397" s="328" t="s">
        <v>2115</v>
      </c>
      <c r="F397" s="330" t="s">
        <v>58</v>
      </c>
      <c r="G397" s="329" t="s">
        <v>1772</v>
      </c>
      <c r="H397" s="329" t="s">
        <v>2116</v>
      </c>
      <c r="I397" s="331">
        <v>0.4</v>
      </c>
    </row>
    <row r="398" spans="1:9" ht="21" thickBot="1" x14ac:dyDescent="0.3">
      <c r="A398" s="328" t="s">
        <v>1551</v>
      </c>
      <c r="B398" s="328"/>
      <c r="C398" s="329" t="s">
        <v>2117</v>
      </c>
      <c r="D398" s="328" t="s">
        <v>12</v>
      </c>
      <c r="E398" s="328" t="s">
        <v>2118</v>
      </c>
      <c r="F398" s="330" t="s">
        <v>58</v>
      </c>
      <c r="G398" s="329" t="s">
        <v>1553</v>
      </c>
      <c r="H398" s="329" t="s">
        <v>2119</v>
      </c>
      <c r="I398" s="331">
        <v>14.87</v>
      </c>
    </row>
    <row r="399" spans="1:9" ht="14.4" thickTop="1" x14ac:dyDescent="0.25">
      <c r="A399" s="327"/>
      <c r="B399" s="327"/>
      <c r="C399" s="327"/>
      <c r="D399" s="327"/>
      <c r="E399" s="327"/>
      <c r="F399" s="327"/>
      <c r="G399" s="327"/>
      <c r="H399" s="327"/>
      <c r="I399" s="327"/>
    </row>
    <row r="400" spans="1:9" ht="27.6" x14ac:dyDescent="0.25">
      <c r="A400" s="109"/>
      <c r="B400" s="109" t="s">
        <v>79</v>
      </c>
      <c r="C400" s="104" t="s">
        <v>56</v>
      </c>
      <c r="D400" s="109" t="s">
        <v>25</v>
      </c>
      <c r="E400" s="109" t="s">
        <v>45</v>
      </c>
      <c r="F400" s="105" t="s">
        <v>33</v>
      </c>
      <c r="G400" s="104" t="s">
        <v>74</v>
      </c>
      <c r="H400" s="104" t="s">
        <v>97</v>
      </c>
      <c r="I400" s="104" t="s">
        <v>61</v>
      </c>
    </row>
    <row r="401" spans="1:9" ht="20.399999999999999" x14ac:dyDescent="0.25">
      <c r="A401" s="320" t="s">
        <v>1534</v>
      </c>
      <c r="B401" s="320" t="s">
        <v>2120</v>
      </c>
      <c r="C401" s="321" t="s">
        <v>2121</v>
      </c>
      <c r="D401" s="320" t="s">
        <v>12</v>
      </c>
      <c r="E401" s="320" t="s">
        <v>839</v>
      </c>
      <c r="F401" s="322" t="s">
        <v>58</v>
      </c>
      <c r="G401" s="321">
        <v>1</v>
      </c>
      <c r="H401" s="321" t="s">
        <v>2122</v>
      </c>
      <c r="I401" s="321" t="s">
        <v>2122</v>
      </c>
    </row>
    <row r="402" spans="1:9" x14ac:dyDescent="0.25">
      <c r="A402" s="323" t="s">
        <v>1538</v>
      </c>
      <c r="B402" s="323"/>
      <c r="C402" s="324" t="s">
        <v>1873</v>
      </c>
      <c r="D402" s="323" t="s">
        <v>43</v>
      </c>
      <c r="E402" s="323" t="s">
        <v>1874</v>
      </c>
      <c r="F402" s="325" t="s">
        <v>1545</v>
      </c>
      <c r="G402" s="324" t="s">
        <v>1553</v>
      </c>
      <c r="H402" s="324" t="s">
        <v>1875</v>
      </c>
      <c r="I402" s="326">
        <v>18.07</v>
      </c>
    </row>
    <row r="403" spans="1:9" x14ac:dyDescent="0.25">
      <c r="A403" s="323" t="s">
        <v>1538</v>
      </c>
      <c r="B403" s="323"/>
      <c r="C403" s="324" t="s">
        <v>1903</v>
      </c>
      <c r="D403" s="323" t="s">
        <v>43</v>
      </c>
      <c r="E403" s="323" t="s">
        <v>1904</v>
      </c>
      <c r="F403" s="325" t="s">
        <v>1545</v>
      </c>
      <c r="G403" s="324" t="s">
        <v>1553</v>
      </c>
      <c r="H403" s="324" t="s">
        <v>1906</v>
      </c>
      <c r="I403" s="326">
        <v>14.04</v>
      </c>
    </row>
    <row r="404" spans="1:9" ht="21" thickBot="1" x14ac:dyDescent="0.3">
      <c r="A404" s="328" t="s">
        <v>1551</v>
      </c>
      <c r="B404" s="328"/>
      <c r="C404" s="329" t="s">
        <v>2123</v>
      </c>
      <c r="D404" s="328" t="s">
        <v>12</v>
      </c>
      <c r="E404" s="328" t="s">
        <v>2124</v>
      </c>
      <c r="F404" s="330" t="s">
        <v>58</v>
      </c>
      <c r="G404" s="329" t="s">
        <v>1553</v>
      </c>
      <c r="H404" s="329" t="s">
        <v>2125</v>
      </c>
      <c r="I404" s="331">
        <v>114.72</v>
      </c>
    </row>
    <row r="405" spans="1:9" ht="14.4" thickTop="1" x14ac:dyDescent="0.25">
      <c r="A405" s="327"/>
      <c r="B405" s="327"/>
      <c r="C405" s="327"/>
      <c r="D405" s="327"/>
      <c r="E405" s="327"/>
      <c r="F405" s="327"/>
      <c r="G405" s="327"/>
      <c r="H405" s="327"/>
      <c r="I405" s="327"/>
    </row>
    <row r="406" spans="1:9" ht="27.6" x14ac:dyDescent="0.25">
      <c r="A406" s="109"/>
      <c r="B406" s="109" t="s">
        <v>79</v>
      </c>
      <c r="C406" s="104" t="s">
        <v>56</v>
      </c>
      <c r="D406" s="109" t="s">
        <v>25</v>
      </c>
      <c r="E406" s="109" t="s">
        <v>45</v>
      </c>
      <c r="F406" s="105" t="s">
        <v>33</v>
      </c>
      <c r="G406" s="104" t="s">
        <v>74</v>
      </c>
      <c r="H406" s="104" t="s">
        <v>97</v>
      </c>
      <c r="I406" s="104" t="s">
        <v>61</v>
      </c>
    </row>
    <row r="407" spans="1:9" x14ac:dyDescent="0.25">
      <c r="A407" s="320" t="s">
        <v>1534</v>
      </c>
      <c r="B407" s="320" t="s">
        <v>2126</v>
      </c>
      <c r="C407" s="321" t="s">
        <v>2127</v>
      </c>
      <c r="D407" s="320" t="s">
        <v>12</v>
      </c>
      <c r="E407" s="320" t="s">
        <v>335</v>
      </c>
      <c r="F407" s="322" t="s">
        <v>58</v>
      </c>
      <c r="G407" s="321">
        <v>1</v>
      </c>
      <c r="H407" s="321" t="s">
        <v>2128</v>
      </c>
      <c r="I407" s="321" t="s">
        <v>2128</v>
      </c>
    </row>
    <row r="408" spans="1:9" ht="21" thickBot="1" x14ac:dyDescent="0.3">
      <c r="A408" s="328" t="s">
        <v>1551</v>
      </c>
      <c r="B408" s="328"/>
      <c r="C408" s="329" t="s">
        <v>2129</v>
      </c>
      <c r="D408" s="328" t="s">
        <v>12</v>
      </c>
      <c r="E408" s="328" t="s">
        <v>2130</v>
      </c>
      <c r="F408" s="330" t="s">
        <v>58</v>
      </c>
      <c r="G408" s="329" t="s">
        <v>1553</v>
      </c>
      <c r="H408" s="329" t="s">
        <v>2128</v>
      </c>
      <c r="I408" s="331">
        <v>19.899999999999999</v>
      </c>
    </row>
    <row r="409" spans="1:9" ht="14.4" thickTop="1" x14ac:dyDescent="0.25">
      <c r="A409" s="327"/>
      <c r="B409" s="327"/>
      <c r="C409" s="327"/>
      <c r="D409" s="327"/>
      <c r="E409" s="327"/>
      <c r="F409" s="327"/>
      <c r="G409" s="327"/>
      <c r="H409" s="327"/>
      <c r="I409" s="327"/>
    </row>
    <row r="410" spans="1:9" ht="27.6" x14ac:dyDescent="0.25">
      <c r="A410" s="109"/>
      <c r="B410" s="109" t="s">
        <v>79</v>
      </c>
      <c r="C410" s="104" t="s">
        <v>56</v>
      </c>
      <c r="D410" s="109" t="s">
        <v>25</v>
      </c>
      <c r="E410" s="109" t="s">
        <v>45</v>
      </c>
      <c r="F410" s="105" t="s">
        <v>33</v>
      </c>
      <c r="G410" s="104" t="s">
        <v>74</v>
      </c>
      <c r="H410" s="104" t="s">
        <v>97</v>
      </c>
      <c r="I410" s="104" t="s">
        <v>61</v>
      </c>
    </row>
    <row r="411" spans="1:9" ht="20.399999999999999" x14ac:dyDescent="0.25">
      <c r="A411" s="320" t="s">
        <v>1534</v>
      </c>
      <c r="B411" s="320" t="s">
        <v>2131</v>
      </c>
      <c r="C411" s="321" t="s">
        <v>2132</v>
      </c>
      <c r="D411" s="320" t="s">
        <v>12</v>
      </c>
      <c r="E411" s="320" t="s">
        <v>331</v>
      </c>
      <c r="F411" s="322" t="s">
        <v>58</v>
      </c>
      <c r="G411" s="321">
        <v>1</v>
      </c>
      <c r="H411" s="321" t="s">
        <v>2133</v>
      </c>
      <c r="I411" s="321" t="s">
        <v>2133</v>
      </c>
    </row>
    <row r="412" spans="1:9" ht="21" thickBot="1" x14ac:dyDescent="0.3">
      <c r="A412" s="328" t="s">
        <v>1551</v>
      </c>
      <c r="B412" s="328"/>
      <c r="C412" s="329" t="s">
        <v>2134</v>
      </c>
      <c r="D412" s="328" t="s">
        <v>12</v>
      </c>
      <c r="E412" s="328" t="s">
        <v>2135</v>
      </c>
      <c r="F412" s="330" t="s">
        <v>58</v>
      </c>
      <c r="G412" s="329" t="s">
        <v>1553</v>
      </c>
      <c r="H412" s="329" t="s">
        <v>2133</v>
      </c>
      <c r="I412" s="331">
        <v>140</v>
      </c>
    </row>
    <row r="413" spans="1:9" ht="14.4" thickTop="1" x14ac:dyDescent="0.25">
      <c r="A413" s="327"/>
      <c r="B413" s="327"/>
      <c r="C413" s="327"/>
      <c r="D413" s="327"/>
      <c r="E413" s="327"/>
      <c r="F413" s="327"/>
      <c r="G413" s="327"/>
      <c r="H413" s="327"/>
      <c r="I413" s="327"/>
    </row>
    <row r="414" spans="1:9" ht="27.6" x14ac:dyDescent="0.25">
      <c r="A414" s="109"/>
      <c r="B414" s="109" t="s">
        <v>79</v>
      </c>
      <c r="C414" s="104" t="s">
        <v>56</v>
      </c>
      <c r="D414" s="109" t="s">
        <v>25</v>
      </c>
      <c r="E414" s="109" t="s">
        <v>45</v>
      </c>
      <c r="F414" s="105" t="s">
        <v>33</v>
      </c>
      <c r="G414" s="104" t="s">
        <v>74</v>
      </c>
      <c r="H414" s="104" t="s">
        <v>97</v>
      </c>
      <c r="I414" s="104" t="s">
        <v>61</v>
      </c>
    </row>
    <row r="415" spans="1:9" ht="20.399999999999999" x14ac:dyDescent="0.25">
      <c r="A415" s="320" t="s">
        <v>1534</v>
      </c>
      <c r="B415" s="320" t="s">
        <v>2136</v>
      </c>
      <c r="C415" s="321" t="s">
        <v>2137</v>
      </c>
      <c r="D415" s="320" t="s">
        <v>12</v>
      </c>
      <c r="E415" s="320" t="s">
        <v>846</v>
      </c>
      <c r="F415" s="322" t="s">
        <v>58</v>
      </c>
      <c r="G415" s="321">
        <v>1</v>
      </c>
      <c r="H415" s="321" t="s">
        <v>2138</v>
      </c>
      <c r="I415" s="321" t="s">
        <v>2138</v>
      </c>
    </row>
    <row r="416" spans="1:9" x14ac:dyDescent="0.25">
      <c r="A416" s="323" t="s">
        <v>1538</v>
      </c>
      <c r="B416" s="323"/>
      <c r="C416" s="324" t="s">
        <v>1557</v>
      </c>
      <c r="D416" s="323" t="s">
        <v>43</v>
      </c>
      <c r="E416" s="323" t="s">
        <v>1558</v>
      </c>
      <c r="F416" s="325" t="s">
        <v>1545</v>
      </c>
      <c r="G416" s="324" t="s">
        <v>1812</v>
      </c>
      <c r="H416" s="324" t="s">
        <v>1560</v>
      </c>
      <c r="I416" s="326">
        <v>4.3600000000000003</v>
      </c>
    </row>
    <row r="417" spans="1:9" ht="20.399999999999999" x14ac:dyDescent="0.25">
      <c r="A417" s="328" t="s">
        <v>1551</v>
      </c>
      <c r="B417" s="328"/>
      <c r="C417" s="329" t="s">
        <v>2139</v>
      </c>
      <c r="D417" s="328" t="s">
        <v>43</v>
      </c>
      <c r="E417" s="328" t="s">
        <v>2140</v>
      </c>
      <c r="F417" s="330" t="s">
        <v>58</v>
      </c>
      <c r="G417" s="329" t="s">
        <v>1553</v>
      </c>
      <c r="H417" s="329" t="s">
        <v>2141</v>
      </c>
      <c r="I417" s="331">
        <v>46.45</v>
      </c>
    </row>
    <row r="418" spans="1:9" ht="21" thickBot="1" x14ac:dyDescent="0.3">
      <c r="A418" s="328" t="s">
        <v>1551</v>
      </c>
      <c r="B418" s="328"/>
      <c r="C418" s="329" t="s">
        <v>2142</v>
      </c>
      <c r="D418" s="328" t="s">
        <v>43</v>
      </c>
      <c r="E418" s="328" t="s">
        <v>2143</v>
      </c>
      <c r="F418" s="330" t="s">
        <v>58</v>
      </c>
      <c r="G418" s="329" t="s">
        <v>1772</v>
      </c>
      <c r="H418" s="329" t="s">
        <v>2144</v>
      </c>
      <c r="I418" s="331">
        <v>2.14</v>
      </c>
    </row>
    <row r="419" spans="1:9" ht="14.4" thickTop="1" x14ac:dyDescent="0.25">
      <c r="A419" s="327"/>
      <c r="B419" s="327"/>
      <c r="C419" s="327"/>
      <c r="D419" s="327"/>
      <c r="E419" s="327"/>
      <c r="F419" s="327"/>
      <c r="G419" s="327"/>
      <c r="H419" s="327"/>
      <c r="I419" s="327"/>
    </row>
    <row r="420" spans="1:9" ht="27.6" x14ac:dyDescent="0.25">
      <c r="A420" s="109"/>
      <c r="B420" s="109" t="s">
        <v>79</v>
      </c>
      <c r="C420" s="104" t="s">
        <v>56</v>
      </c>
      <c r="D420" s="109" t="s">
        <v>25</v>
      </c>
      <c r="E420" s="109" t="s">
        <v>45</v>
      </c>
      <c r="F420" s="105" t="s">
        <v>33</v>
      </c>
      <c r="G420" s="104" t="s">
        <v>74</v>
      </c>
      <c r="H420" s="104" t="s">
        <v>97</v>
      </c>
      <c r="I420" s="104" t="s">
        <v>61</v>
      </c>
    </row>
    <row r="421" spans="1:9" x14ac:dyDescent="0.25">
      <c r="A421" s="320" t="s">
        <v>1534</v>
      </c>
      <c r="B421" s="320" t="s">
        <v>2145</v>
      </c>
      <c r="C421" s="321" t="s">
        <v>2146</v>
      </c>
      <c r="D421" s="320" t="s">
        <v>12</v>
      </c>
      <c r="E421" s="320" t="s">
        <v>325</v>
      </c>
      <c r="F421" s="322" t="s">
        <v>58</v>
      </c>
      <c r="G421" s="321">
        <v>1</v>
      </c>
      <c r="H421" s="321" t="s">
        <v>2147</v>
      </c>
      <c r="I421" s="321" t="s">
        <v>2147</v>
      </c>
    </row>
    <row r="422" spans="1:9" x14ac:dyDescent="0.25">
      <c r="A422" s="323" t="s">
        <v>1538</v>
      </c>
      <c r="B422" s="323"/>
      <c r="C422" s="324" t="s">
        <v>1557</v>
      </c>
      <c r="D422" s="323" t="s">
        <v>43</v>
      </c>
      <c r="E422" s="323" t="s">
        <v>1558</v>
      </c>
      <c r="F422" s="325" t="s">
        <v>1545</v>
      </c>
      <c r="G422" s="324" t="s">
        <v>1553</v>
      </c>
      <c r="H422" s="324" t="s">
        <v>1560</v>
      </c>
      <c r="I422" s="326">
        <v>17.45</v>
      </c>
    </row>
    <row r="423" spans="1:9" x14ac:dyDescent="0.25">
      <c r="A423" s="323" t="s">
        <v>1538</v>
      </c>
      <c r="B423" s="323"/>
      <c r="C423" s="324" t="s">
        <v>1561</v>
      </c>
      <c r="D423" s="323" t="s">
        <v>43</v>
      </c>
      <c r="E423" s="323" t="s">
        <v>1562</v>
      </c>
      <c r="F423" s="325" t="s">
        <v>1545</v>
      </c>
      <c r="G423" s="324" t="s">
        <v>1553</v>
      </c>
      <c r="H423" s="324" t="s">
        <v>1564</v>
      </c>
      <c r="I423" s="326">
        <v>14.16</v>
      </c>
    </row>
    <row r="424" spans="1:9" ht="21" thickBot="1" x14ac:dyDescent="0.3">
      <c r="A424" s="328" t="s">
        <v>1551</v>
      </c>
      <c r="B424" s="328"/>
      <c r="C424" s="329" t="s">
        <v>2148</v>
      </c>
      <c r="D424" s="328" t="s">
        <v>43</v>
      </c>
      <c r="E424" s="328" t="s">
        <v>2149</v>
      </c>
      <c r="F424" s="330" t="s">
        <v>58</v>
      </c>
      <c r="G424" s="329" t="s">
        <v>1553</v>
      </c>
      <c r="H424" s="329" t="s">
        <v>2150</v>
      </c>
      <c r="I424" s="331">
        <v>206.99</v>
      </c>
    </row>
    <row r="425" spans="1:9" ht="14.4" thickTop="1" x14ac:dyDescent="0.25">
      <c r="A425" s="327"/>
      <c r="B425" s="327"/>
      <c r="C425" s="327"/>
      <c r="D425" s="327"/>
      <c r="E425" s="327"/>
      <c r="F425" s="327"/>
      <c r="G425" s="327"/>
      <c r="H425" s="327"/>
      <c r="I425" s="327"/>
    </row>
    <row r="426" spans="1:9" ht="27.6" x14ac:dyDescent="0.25">
      <c r="A426" s="109"/>
      <c r="B426" s="109" t="s">
        <v>79</v>
      </c>
      <c r="C426" s="104" t="s">
        <v>56</v>
      </c>
      <c r="D426" s="109" t="s">
        <v>25</v>
      </c>
      <c r="E426" s="109" t="s">
        <v>45</v>
      </c>
      <c r="F426" s="105" t="s">
        <v>33</v>
      </c>
      <c r="G426" s="104" t="s">
        <v>74</v>
      </c>
      <c r="H426" s="104" t="s">
        <v>97</v>
      </c>
      <c r="I426" s="104" t="s">
        <v>61</v>
      </c>
    </row>
    <row r="427" spans="1:9" x14ac:dyDescent="0.25">
      <c r="A427" s="320" t="s">
        <v>1534</v>
      </c>
      <c r="B427" s="320" t="s">
        <v>2151</v>
      </c>
      <c r="C427" s="321" t="s">
        <v>2152</v>
      </c>
      <c r="D427" s="320" t="s">
        <v>12</v>
      </c>
      <c r="E427" s="320" t="s">
        <v>327</v>
      </c>
      <c r="F427" s="322" t="s">
        <v>30</v>
      </c>
      <c r="G427" s="321">
        <v>1</v>
      </c>
      <c r="H427" s="321" t="s">
        <v>2153</v>
      </c>
      <c r="I427" s="321" t="s">
        <v>2153</v>
      </c>
    </row>
    <row r="428" spans="1:9" x14ac:dyDescent="0.25">
      <c r="A428" s="323" t="s">
        <v>1538</v>
      </c>
      <c r="B428" s="323"/>
      <c r="C428" s="324" t="s">
        <v>2154</v>
      </c>
      <c r="D428" s="323" t="s">
        <v>43</v>
      </c>
      <c r="E428" s="323" t="s">
        <v>2155</v>
      </c>
      <c r="F428" s="325" t="s">
        <v>1545</v>
      </c>
      <c r="G428" s="324" t="s">
        <v>2156</v>
      </c>
      <c r="H428" s="324" t="s">
        <v>1718</v>
      </c>
      <c r="I428" s="326">
        <v>27.82</v>
      </c>
    </row>
    <row r="429" spans="1:9" x14ac:dyDescent="0.25">
      <c r="A429" s="323" t="s">
        <v>1538</v>
      </c>
      <c r="B429" s="323"/>
      <c r="C429" s="324" t="s">
        <v>1561</v>
      </c>
      <c r="D429" s="323" t="s">
        <v>43</v>
      </c>
      <c r="E429" s="323" t="s">
        <v>1562</v>
      </c>
      <c r="F429" s="325" t="s">
        <v>1545</v>
      </c>
      <c r="G429" s="324" t="s">
        <v>2157</v>
      </c>
      <c r="H429" s="324" t="s">
        <v>1564</v>
      </c>
      <c r="I429" s="326">
        <v>17.7</v>
      </c>
    </row>
    <row r="430" spans="1:9" ht="20.399999999999999" x14ac:dyDescent="0.25">
      <c r="A430" s="328" t="s">
        <v>1551</v>
      </c>
      <c r="B430" s="328"/>
      <c r="C430" s="329" t="s">
        <v>2158</v>
      </c>
      <c r="D430" s="328" t="s">
        <v>43</v>
      </c>
      <c r="E430" s="328" t="s">
        <v>2159</v>
      </c>
      <c r="F430" s="330" t="s">
        <v>27</v>
      </c>
      <c r="G430" s="329" t="s">
        <v>2160</v>
      </c>
      <c r="H430" s="329" t="s">
        <v>2161</v>
      </c>
      <c r="I430" s="331">
        <v>1.52</v>
      </c>
    </row>
    <row r="431" spans="1:9" ht="20.399999999999999" x14ac:dyDescent="0.25">
      <c r="A431" s="328" t="s">
        <v>1551</v>
      </c>
      <c r="B431" s="328"/>
      <c r="C431" s="329" t="s">
        <v>1598</v>
      </c>
      <c r="D431" s="328" t="s">
        <v>43</v>
      </c>
      <c r="E431" s="328" t="s">
        <v>1599</v>
      </c>
      <c r="F431" s="330" t="s">
        <v>31</v>
      </c>
      <c r="G431" s="329" t="s">
        <v>2162</v>
      </c>
      <c r="H431" s="329" t="s">
        <v>1601</v>
      </c>
      <c r="I431" s="331">
        <v>1.02</v>
      </c>
    </row>
    <row r="432" spans="1:9" ht="20.399999999999999" x14ac:dyDescent="0.25">
      <c r="A432" s="328" t="s">
        <v>1551</v>
      </c>
      <c r="B432" s="328"/>
      <c r="C432" s="329" t="s">
        <v>1761</v>
      </c>
      <c r="D432" s="328" t="s">
        <v>43</v>
      </c>
      <c r="E432" s="328" t="s">
        <v>1762</v>
      </c>
      <c r="F432" s="330" t="s">
        <v>27</v>
      </c>
      <c r="G432" s="329" t="s">
        <v>2163</v>
      </c>
      <c r="H432" s="329" t="s">
        <v>1764</v>
      </c>
      <c r="I432" s="331">
        <v>1.37</v>
      </c>
    </row>
    <row r="433" spans="1:9" ht="21" thickBot="1" x14ac:dyDescent="0.3">
      <c r="A433" s="328" t="s">
        <v>1551</v>
      </c>
      <c r="B433" s="328"/>
      <c r="C433" s="329" t="s">
        <v>2164</v>
      </c>
      <c r="D433" s="328" t="s">
        <v>12</v>
      </c>
      <c r="E433" s="328" t="s">
        <v>2165</v>
      </c>
      <c r="F433" s="330" t="s">
        <v>58</v>
      </c>
      <c r="G433" s="329" t="s">
        <v>2166</v>
      </c>
      <c r="H433" s="329" t="s">
        <v>2167</v>
      </c>
      <c r="I433" s="331">
        <v>124.96</v>
      </c>
    </row>
    <row r="434" spans="1:9" ht="14.4" thickTop="1" x14ac:dyDescent="0.25">
      <c r="A434" s="327"/>
      <c r="B434" s="327"/>
      <c r="C434" s="327"/>
      <c r="D434" s="327"/>
      <c r="E434" s="327"/>
      <c r="F434" s="327"/>
      <c r="G434" s="327"/>
      <c r="H434" s="327"/>
      <c r="I434" s="327"/>
    </row>
    <row r="435" spans="1:9" ht="27.6" x14ac:dyDescent="0.25">
      <c r="A435" s="109"/>
      <c r="B435" s="109" t="s">
        <v>79</v>
      </c>
      <c r="C435" s="104" t="s">
        <v>56</v>
      </c>
      <c r="D435" s="109" t="s">
        <v>25</v>
      </c>
      <c r="E435" s="109" t="s">
        <v>45</v>
      </c>
      <c r="F435" s="105" t="s">
        <v>33</v>
      </c>
      <c r="G435" s="104" t="s">
        <v>74</v>
      </c>
      <c r="H435" s="104" t="s">
        <v>97</v>
      </c>
      <c r="I435" s="104" t="s">
        <v>61</v>
      </c>
    </row>
    <row r="436" spans="1:9" x14ac:dyDescent="0.25">
      <c r="A436" s="320" t="s">
        <v>1534</v>
      </c>
      <c r="B436" s="320" t="s">
        <v>2168</v>
      </c>
      <c r="C436" s="321" t="s">
        <v>2169</v>
      </c>
      <c r="D436" s="320" t="s">
        <v>12</v>
      </c>
      <c r="E436" s="320" t="s">
        <v>851</v>
      </c>
      <c r="F436" s="322" t="s">
        <v>30</v>
      </c>
      <c r="G436" s="321">
        <v>1</v>
      </c>
      <c r="H436" s="321" t="s">
        <v>2170</v>
      </c>
      <c r="I436" s="321" t="s">
        <v>2170</v>
      </c>
    </row>
    <row r="437" spans="1:9" x14ac:dyDescent="0.25">
      <c r="A437" s="323" t="s">
        <v>1538</v>
      </c>
      <c r="B437" s="323"/>
      <c r="C437" s="324" t="s">
        <v>1557</v>
      </c>
      <c r="D437" s="323" t="s">
        <v>43</v>
      </c>
      <c r="E437" s="323" t="s">
        <v>1558</v>
      </c>
      <c r="F437" s="325" t="s">
        <v>1545</v>
      </c>
      <c r="G437" s="324" t="s">
        <v>2171</v>
      </c>
      <c r="H437" s="324" t="s">
        <v>1560</v>
      </c>
      <c r="I437" s="326">
        <v>11.34</v>
      </c>
    </row>
    <row r="438" spans="1:9" x14ac:dyDescent="0.25">
      <c r="A438" s="323" t="s">
        <v>1538</v>
      </c>
      <c r="B438" s="323"/>
      <c r="C438" s="324" t="s">
        <v>1561</v>
      </c>
      <c r="D438" s="323" t="s">
        <v>43</v>
      </c>
      <c r="E438" s="323" t="s">
        <v>1562</v>
      </c>
      <c r="F438" s="325" t="s">
        <v>1545</v>
      </c>
      <c r="G438" s="324" t="s">
        <v>2172</v>
      </c>
      <c r="H438" s="324" t="s">
        <v>1564</v>
      </c>
      <c r="I438" s="326">
        <v>16.14</v>
      </c>
    </row>
    <row r="439" spans="1:9" ht="20.399999999999999" x14ac:dyDescent="0.25">
      <c r="A439" s="328" t="s">
        <v>1551</v>
      </c>
      <c r="B439" s="328"/>
      <c r="C439" s="329" t="s">
        <v>2173</v>
      </c>
      <c r="D439" s="328" t="s">
        <v>43</v>
      </c>
      <c r="E439" s="328" t="s">
        <v>2174</v>
      </c>
      <c r="F439" s="330" t="s">
        <v>27</v>
      </c>
      <c r="G439" s="329" t="s">
        <v>2175</v>
      </c>
      <c r="H439" s="329" t="s">
        <v>2176</v>
      </c>
      <c r="I439" s="331">
        <v>4.25</v>
      </c>
    </row>
    <row r="440" spans="1:9" ht="21" thickBot="1" x14ac:dyDescent="0.3">
      <c r="A440" s="328" t="s">
        <v>1551</v>
      </c>
      <c r="B440" s="328"/>
      <c r="C440" s="329" t="s">
        <v>2177</v>
      </c>
      <c r="D440" s="328" t="s">
        <v>43</v>
      </c>
      <c r="E440" s="328" t="s">
        <v>2178</v>
      </c>
      <c r="F440" s="330" t="s">
        <v>30</v>
      </c>
      <c r="G440" s="329" t="s">
        <v>1553</v>
      </c>
      <c r="H440" s="329" t="s">
        <v>2179</v>
      </c>
      <c r="I440" s="331">
        <v>384.9</v>
      </c>
    </row>
    <row r="441" spans="1:9" ht="14.4" thickTop="1" x14ac:dyDescent="0.25">
      <c r="A441" s="327"/>
      <c r="B441" s="327"/>
      <c r="C441" s="327"/>
      <c r="D441" s="327"/>
      <c r="E441" s="327"/>
      <c r="F441" s="327"/>
      <c r="G441" s="327"/>
      <c r="H441" s="327"/>
      <c r="I441" s="327"/>
    </row>
    <row r="442" spans="1:9" ht="27.6" x14ac:dyDescent="0.25">
      <c r="A442" s="109"/>
      <c r="B442" s="109" t="s">
        <v>79</v>
      </c>
      <c r="C442" s="104" t="s">
        <v>56</v>
      </c>
      <c r="D442" s="109" t="s">
        <v>25</v>
      </c>
      <c r="E442" s="109" t="s">
        <v>45</v>
      </c>
      <c r="F442" s="105" t="s">
        <v>33</v>
      </c>
      <c r="G442" s="104" t="s">
        <v>74</v>
      </c>
      <c r="H442" s="104" t="s">
        <v>97</v>
      </c>
      <c r="I442" s="104" t="s">
        <v>61</v>
      </c>
    </row>
    <row r="443" spans="1:9" ht="20.399999999999999" x14ac:dyDescent="0.25">
      <c r="A443" s="320" t="s">
        <v>1534</v>
      </c>
      <c r="B443" s="320" t="s">
        <v>2180</v>
      </c>
      <c r="C443" s="321" t="s">
        <v>2181</v>
      </c>
      <c r="D443" s="320" t="s">
        <v>12</v>
      </c>
      <c r="E443" s="320" t="s">
        <v>853</v>
      </c>
      <c r="F443" s="322" t="s">
        <v>58</v>
      </c>
      <c r="G443" s="321">
        <v>1</v>
      </c>
      <c r="H443" s="321" t="s">
        <v>2182</v>
      </c>
      <c r="I443" s="321" t="s">
        <v>2182</v>
      </c>
    </row>
    <row r="444" spans="1:9" ht="21" thickBot="1" x14ac:dyDescent="0.3">
      <c r="A444" s="328" t="s">
        <v>1551</v>
      </c>
      <c r="B444" s="328"/>
      <c r="C444" s="329" t="s">
        <v>2183</v>
      </c>
      <c r="D444" s="328" t="s">
        <v>12</v>
      </c>
      <c r="E444" s="328" t="s">
        <v>2184</v>
      </c>
      <c r="F444" s="330" t="s">
        <v>58</v>
      </c>
      <c r="G444" s="329" t="s">
        <v>1553</v>
      </c>
      <c r="H444" s="329" t="s">
        <v>2182</v>
      </c>
      <c r="I444" s="331">
        <v>3800</v>
      </c>
    </row>
    <row r="445" spans="1:9" ht="14.4" thickTop="1" x14ac:dyDescent="0.25">
      <c r="A445" s="327"/>
      <c r="B445" s="327"/>
      <c r="C445" s="327"/>
      <c r="D445" s="327"/>
      <c r="E445" s="327"/>
      <c r="F445" s="327"/>
      <c r="G445" s="327"/>
      <c r="H445" s="327"/>
      <c r="I445" s="327"/>
    </row>
    <row r="446" spans="1:9" ht="27.6" x14ac:dyDescent="0.25">
      <c r="A446" s="109"/>
      <c r="B446" s="109" t="s">
        <v>79</v>
      </c>
      <c r="C446" s="104" t="s">
        <v>56</v>
      </c>
      <c r="D446" s="109" t="s">
        <v>25</v>
      </c>
      <c r="E446" s="109" t="s">
        <v>45</v>
      </c>
      <c r="F446" s="105" t="s">
        <v>33</v>
      </c>
      <c r="G446" s="104" t="s">
        <v>74</v>
      </c>
      <c r="H446" s="104" t="s">
        <v>97</v>
      </c>
      <c r="I446" s="104" t="s">
        <v>61</v>
      </c>
    </row>
    <row r="447" spans="1:9" x14ac:dyDescent="0.25">
      <c r="A447" s="320" t="s">
        <v>1534</v>
      </c>
      <c r="B447" s="320" t="s">
        <v>2185</v>
      </c>
      <c r="C447" s="321" t="s">
        <v>2186</v>
      </c>
      <c r="D447" s="320" t="s">
        <v>12</v>
      </c>
      <c r="E447" s="320" t="s">
        <v>860</v>
      </c>
      <c r="F447" s="322" t="s">
        <v>30</v>
      </c>
      <c r="G447" s="321">
        <v>1</v>
      </c>
      <c r="H447" s="321" t="s">
        <v>2187</v>
      </c>
      <c r="I447" s="321" t="s">
        <v>2187</v>
      </c>
    </row>
    <row r="448" spans="1:9" x14ac:dyDescent="0.25">
      <c r="A448" s="323" t="s">
        <v>1538</v>
      </c>
      <c r="B448" s="323"/>
      <c r="C448" s="324" t="s">
        <v>1568</v>
      </c>
      <c r="D448" s="323" t="s">
        <v>43</v>
      </c>
      <c r="E448" s="323" t="s">
        <v>1569</v>
      </c>
      <c r="F448" s="325" t="s">
        <v>1545</v>
      </c>
      <c r="G448" s="324" t="s">
        <v>2188</v>
      </c>
      <c r="H448" s="324" t="s">
        <v>1570</v>
      </c>
      <c r="I448" s="326">
        <v>3.64</v>
      </c>
    </row>
    <row r="449" spans="1:9" x14ac:dyDescent="0.25">
      <c r="A449" s="323" t="s">
        <v>1538</v>
      </c>
      <c r="B449" s="323"/>
      <c r="C449" s="324" t="s">
        <v>1571</v>
      </c>
      <c r="D449" s="323" t="s">
        <v>43</v>
      </c>
      <c r="E449" s="323" t="s">
        <v>1572</v>
      </c>
      <c r="F449" s="325" t="s">
        <v>1545</v>
      </c>
      <c r="G449" s="324" t="s">
        <v>2188</v>
      </c>
      <c r="H449" s="324" t="s">
        <v>1573</v>
      </c>
      <c r="I449" s="326">
        <v>3.81</v>
      </c>
    </row>
    <row r="450" spans="1:9" ht="20.399999999999999" x14ac:dyDescent="0.25">
      <c r="A450" s="328" t="s">
        <v>1551</v>
      </c>
      <c r="B450" s="328"/>
      <c r="C450" s="329" t="s">
        <v>2189</v>
      </c>
      <c r="D450" s="328" t="s">
        <v>43</v>
      </c>
      <c r="E450" s="328" t="s">
        <v>2190</v>
      </c>
      <c r="F450" s="330" t="s">
        <v>1692</v>
      </c>
      <c r="G450" s="329" t="s">
        <v>2191</v>
      </c>
      <c r="H450" s="329" t="s">
        <v>2017</v>
      </c>
      <c r="I450" s="331">
        <v>0.19</v>
      </c>
    </row>
    <row r="451" spans="1:9" ht="20.399999999999999" x14ac:dyDescent="0.25">
      <c r="A451" s="328" t="s">
        <v>1551</v>
      </c>
      <c r="B451" s="328"/>
      <c r="C451" s="329" t="s">
        <v>2192</v>
      </c>
      <c r="D451" s="328" t="s">
        <v>43</v>
      </c>
      <c r="E451" s="328" t="s">
        <v>2193</v>
      </c>
      <c r="F451" s="330" t="s">
        <v>58</v>
      </c>
      <c r="G451" s="329" t="s">
        <v>2191</v>
      </c>
      <c r="H451" s="329" t="s">
        <v>2194</v>
      </c>
      <c r="I451" s="331">
        <v>1.06</v>
      </c>
    </row>
    <row r="452" spans="1:9" ht="21" thickBot="1" x14ac:dyDescent="0.3">
      <c r="A452" s="328" t="s">
        <v>1551</v>
      </c>
      <c r="B452" s="328"/>
      <c r="C452" s="329" t="s">
        <v>2195</v>
      </c>
      <c r="D452" s="328" t="s">
        <v>43</v>
      </c>
      <c r="E452" s="328" t="s">
        <v>2196</v>
      </c>
      <c r="F452" s="330" t="s">
        <v>30</v>
      </c>
      <c r="G452" s="329" t="s">
        <v>2197</v>
      </c>
      <c r="H452" s="329" t="s">
        <v>2198</v>
      </c>
      <c r="I452" s="331">
        <v>33.99</v>
      </c>
    </row>
    <row r="453" spans="1:9" ht="14.4" thickTop="1" x14ac:dyDescent="0.25">
      <c r="A453" s="327"/>
      <c r="B453" s="327"/>
      <c r="C453" s="327"/>
      <c r="D453" s="327"/>
      <c r="E453" s="327"/>
      <c r="F453" s="327"/>
      <c r="G453" s="327"/>
      <c r="H453" s="327"/>
      <c r="I453" s="327"/>
    </row>
    <row r="454" spans="1:9" ht="27.6" x14ac:dyDescent="0.25">
      <c r="A454" s="109"/>
      <c r="B454" s="109" t="s">
        <v>79</v>
      </c>
      <c r="C454" s="104" t="s">
        <v>56</v>
      </c>
      <c r="D454" s="109" t="s">
        <v>25</v>
      </c>
      <c r="E454" s="109" t="s">
        <v>45</v>
      </c>
      <c r="F454" s="105" t="s">
        <v>33</v>
      </c>
      <c r="G454" s="104" t="s">
        <v>74</v>
      </c>
      <c r="H454" s="104" t="s">
        <v>97</v>
      </c>
      <c r="I454" s="104" t="s">
        <v>61</v>
      </c>
    </row>
    <row r="455" spans="1:9" x14ac:dyDescent="0.25">
      <c r="A455" s="320" t="s">
        <v>1534</v>
      </c>
      <c r="B455" s="320" t="s">
        <v>2199</v>
      </c>
      <c r="C455" s="321" t="s">
        <v>2200</v>
      </c>
      <c r="D455" s="320" t="s">
        <v>12</v>
      </c>
      <c r="E455" s="320" t="s">
        <v>358</v>
      </c>
      <c r="F455" s="322" t="s">
        <v>58</v>
      </c>
      <c r="G455" s="321">
        <v>1</v>
      </c>
      <c r="H455" s="321" t="s">
        <v>2201</v>
      </c>
      <c r="I455" s="321" t="s">
        <v>2201</v>
      </c>
    </row>
    <row r="456" spans="1:9" x14ac:dyDescent="0.25">
      <c r="A456" s="323" t="s">
        <v>1538</v>
      </c>
      <c r="B456" s="323"/>
      <c r="C456" s="324" t="s">
        <v>1557</v>
      </c>
      <c r="D456" s="323" t="s">
        <v>43</v>
      </c>
      <c r="E456" s="323" t="s">
        <v>1558</v>
      </c>
      <c r="F456" s="325" t="s">
        <v>1545</v>
      </c>
      <c r="G456" s="324" t="s">
        <v>1759</v>
      </c>
      <c r="H456" s="324" t="s">
        <v>1560</v>
      </c>
      <c r="I456" s="326">
        <v>10.47</v>
      </c>
    </row>
    <row r="457" spans="1:9" ht="21" thickBot="1" x14ac:dyDescent="0.3">
      <c r="A457" s="328" t="s">
        <v>1551</v>
      </c>
      <c r="B457" s="328"/>
      <c r="C457" s="329" t="s">
        <v>2202</v>
      </c>
      <c r="D457" s="328" t="s">
        <v>43</v>
      </c>
      <c r="E457" s="328" t="s">
        <v>358</v>
      </c>
      <c r="F457" s="330" t="s">
        <v>58</v>
      </c>
      <c r="G457" s="329" t="s">
        <v>1553</v>
      </c>
      <c r="H457" s="329" t="s">
        <v>2203</v>
      </c>
      <c r="I457" s="331">
        <v>52.02</v>
      </c>
    </row>
    <row r="458" spans="1:9" ht="14.4" thickTop="1" x14ac:dyDescent="0.25">
      <c r="A458" s="327"/>
      <c r="B458" s="327"/>
      <c r="C458" s="327"/>
      <c r="D458" s="327"/>
      <c r="E458" s="327"/>
      <c r="F458" s="327"/>
      <c r="G458" s="327"/>
      <c r="H458" s="327"/>
      <c r="I458" s="327"/>
    </row>
    <row r="459" spans="1:9" ht="27.6" x14ac:dyDescent="0.25">
      <c r="A459" s="109"/>
      <c r="B459" s="109" t="s">
        <v>79</v>
      </c>
      <c r="C459" s="104" t="s">
        <v>56</v>
      </c>
      <c r="D459" s="109" t="s">
        <v>25</v>
      </c>
      <c r="E459" s="109" t="s">
        <v>45</v>
      </c>
      <c r="F459" s="105" t="s">
        <v>33</v>
      </c>
      <c r="G459" s="104" t="s">
        <v>74</v>
      </c>
      <c r="H459" s="104" t="s">
        <v>97</v>
      </c>
      <c r="I459" s="104" t="s">
        <v>61</v>
      </c>
    </row>
    <row r="460" spans="1:9" x14ac:dyDescent="0.25">
      <c r="A460" s="320" t="s">
        <v>1534</v>
      </c>
      <c r="B460" s="320" t="s">
        <v>2204</v>
      </c>
      <c r="C460" s="321" t="s">
        <v>2205</v>
      </c>
      <c r="D460" s="320" t="s">
        <v>12</v>
      </c>
      <c r="E460" s="320" t="s">
        <v>872</v>
      </c>
      <c r="F460" s="322" t="s">
        <v>58</v>
      </c>
      <c r="G460" s="321">
        <v>1</v>
      </c>
      <c r="H460" s="321" t="s">
        <v>2206</v>
      </c>
      <c r="I460" s="321" t="s">
        <v>2206</v>
      </c>
    </row>
    <row r="461" spans="1:9" x14ac:dyDescent="0.25">
      <c r="A461" s="323" t="s">
        <v>1538</v>
      </c>
      <c r="B461" s="323"/>
      <c r="C461" s="324" t="s">
        <v>1561</v>
      </c>
      <c r="D461" s="323" t="s">
        <v>43</v>
      </c>
      <c r="E461" s="323" t="s">
        <v>1562</v>
      </c>
      <c r="F461" s="325" t="s">
        <v>1545</v>
      </c>
      <c r="G461" s="324" t="s">
        <v>2188</v>
      </c>
      <c r="H461" s="324" t="s">
        <v>1564</v>
      </c>
      <c r="I461" s="326">
        <v>3.11</v>
      </c>
    </row>
    <row r="462" spans="1:9" x14ac:dyDescent="0.25">
      <c r="A462" s="323" t="s">
        <v>1538</v>
      </c>
      <c r="B462" s="323"/>
      <c r="C462" s="324" t="s">
        <v>1586</v>
      </c>
      <c r="D462" s="323" t="s">
        <v>43</v>
      </c>
      <c r="E462" s="323" t="s">
        <v>1587</v>
      </c>
      <c r="F462" s="325" t="s">
        <v>1545</v>
      </c>
      <c r="G462" s="324" t="s">
        <v>2188</v>
      </c>
      <c r="H462" s="324" t="s">
        <v>1589</v>
      </c>
      <c r="I462" s="326">
        <v>3.93</v>
      </c>
    </row>
    <row r="463" spans="1:9" ht="20.399999999999999" x14ac:dyDescent="0.25">
      <c r="A463" s="328" t="s">
        <v>1551</v>
      </c>
      <c r="B463" s="328"/>
      <c r="C463" s="329" t="s">
        <v>1799</v>
      </c>
      <c r="D463" s="328" t="s">
        <v>43</v>
      </c>
      <c r="E463" s="328" t="s">
        <v>1800</v>
      </c>
      <c r="F463" s="330" t="s">
        <v>58</v>
      </c>
      <c r="G463" s="329" t="s">
        <v>2207</v>
      </c>
      <c r="H463" s="329" t="s">
        <v>1801</v>
      </c>
      <c r="I463" s="331">
        <v>0.09</v>
      </c>
    </row>
    <row r="464" spans="1:9" ht="20.399999999999999" x14ac:dyDescent="0.25">
      <c r="A464" s="328" t="s">
        <v>1551</v>
      </c>
      <c r="B464" s="328"/>
      <c r="C464" s="329" t="s">
        <v>2208</v>
      </c>
      <c r="D464" s="328" t="s">
        <v>43</v>
      </c>
      <c r="E464" s="328" t="s">
        <v>2209</v>
      </c>
      <c r="F464" s="330" t="s">
        <v>58</v>
      </c>
      <c r="G464" s="329" t="s">
        <v>1553</v>
      </c>
      <c r="H464" s="329" t="s">
        <v>2210</v>
      </c>
      <c r="I464" s="331">
        <v>2.83</v>
      </c>
    </row>
    <row r="465" spans="1:9" ht="21" thickBot="1" x14ac:dyDescent="0.3">
      <c r="A465" s="328" t="s">
        <v>1551</v>
      </c>
      <c r="B465" s="328"/>
      <c r="C465" s="329" t="s">
        <v>1805</v>
      </c>
      <c r="D465" s="328" t="s">
        <v>43</v>
      </c>
      <c r="E465" s="328" t="s">
        <v>1806</v>
      </c>
      <c r="F465" s="330" t="s">
        <v>58</v>
      </c>
      <c r="G465" s="329" t="s">
        <v>2211</v>
      </c>
      <c r="H465" s="329" t="s">
        <v>1808</v>
      </c>
      <c r="I465" s="331">
        <v>1.46</v>
      </c>
    </row>
    <row r="466" spans="1:9" ht="14.4" thickTop="1" x14ac:dyDescent="0.25">
      <c r="A466" s="327"/>
      <c r="B466" s="327"/>
      <c r="C466" s="327"/>
      <c r="D466" s="327"/>
      <c r="E466" s="327"/>
      <c r="F466" s="327"/>
      <c r="G466" s="327"/>
      <c r="H466" s="327"/>
      <c r="I466" s="327"/>
    </row>
    <row r="467" spans="1:9" ht="27.6" x14ac:dyDescent="0.25">
      <c r="A467" s="109"/>
      <c r="B467" s="109" t="s">
        <v>79</v>
      </c>
      <c r="C467" s="104" t="s">
        <v>56</v>
      </c>
      <c r="D467" s="109" t="s">
        <v>25</v>
      </c>
      <c r="E467" s="109" t="s">
        <v>45</v>
      </c>
      <c r="F467" s="105" t="s">
        <v>33</v>
      </c>
      <c r="G467" s="104" t="s">
        <v>74</v>
      </c>
      <c r="H467" s="104" t="s">
        <v>97</v>
      </c>
      <c r="I467" s="104" t="s">
        <v>61</v>
      </c>
    </row>
    <row r="468" spans="1:9" ht="20.399999999999999" x14ac:dyDescent="0.25">
      <c r="A468" s="320" t="s">
        <v>1534</v>
      </c>
      <c r="B468" s="320" t="s">
        <v>2212</v>
      </c>
      <c r="C468" s="321" t="s">
        <v>2213</v>
      </c>
      <c r="D468" s="320" t="s">
        <v>12</v>
      </c>
      <c r="E468" s="320" t="s">
        <v>878</v>
      </c>
      <c r="F468" s="322" t="s">
        <v>58</v>
      </c>
      <c r="G468" s="321">
        <v>1</v>
      </c>
      <c r="H468" s="321" t="s">
        <v>2214</v>
      </c>
      <c r="I468" s="321" t="s">
        <v>2214</v>
      </c>
    </row>
    <row r="469" spans="1:9" x14ac:dyDescent="0.25">
      <c r="A469" s="323" t="s">
        <v>1538</v>
      </c>
      <c r="B469" s="323"/>
      <c r="C469" s="324" t="s">
        <v>1586</v>
      </c>
      <c r="D469" s="323" t="s">
        <v>43</v>
      </c>
      <c r="E469" s="323" t="s">
        <v>1587</v>
      </c>
      <c r="F469" s="325" t="s">
        <v>1545</v>
      </c>
      <c r="G469" s="324" t="s">
        <v>1812</v>
      </c>
      <c r="H469" s="324" t="s">
        <v>1589</v>
      </c>
      <c r="I469" s="326">
        <v>4.46</v>
      </c>
    </row>
    <row r="470" spans="1:9" x14ac:dyDescent="0.25">
      <c r="A470" s="323" t="s">
        <v>1538</v>
      </c>
      <c r="B470" s="323"/>
      <c r="C470" s="324" t="s">
        <v>1582</v>
      </c>
      <c r="D470" s="323" t="s">
        <v>43</v>
      </c>
      <c r="E470" s="323" t="s">
        <v>1583</v>
      </c>
      <c r="F470" s="325" t="s">
        <v>1545</v>
      </c>
      <c r="G470" s="324" t="s">
        <v>1812</v>
      </c>
      <c r="H470" s="324" t="s">
        <v>1585</v>
      </c>
      <c r="I470" s="326">
        <v>3.49</v>
      </c>
    </row>
    <row r="471" spans="1:9" ht="20.399999999999999" x14ac:dyDescent="0.25">
      <c r="A471" s="328" t="s">
        <v>1551</v>
      </c>
      <c r="B471" s="328"/>
      <c r="C471" s="329" t="s">
        <v>2215</v>
      </c>
      <c r="D471" s="328" t="s">
        <v>43</v>
      </c>
      <c r="E471" s="328" t="s">
        <v>2216</v>
      </c>
      <c r="F471" s="330" t="s">
        <v>58</v>
      </c>
      <c r="G471" s="329" t="s">
        <v>1553</v>
      </c>
      <c r="H471" s="329" t="s">
        <v>2217</v>
      </c>
      <c r="I471" s="331">
        <v>1.7</v>
      </c>
    </row>
    <row r="472" spans="1:9" ht="20.399999999999999" x14ac:dyDescent="0.25">
      <c r="A472" s="328" t="s">
        <v>1551</v>
      </c>
      <c r="B472" s="328"/>
      <c r="C472" s="329" t="s">
        <v>2218</v>
      </c>
      <c r="D472" s="328" t="s">
        <v>43</v>
      </c>
      <c r="E472" s="328" t="s">
        <v>2219</v>
      </c>
      <c r="F472" s="330" t="s">
        <v>58</v>
      </c>
      <c r="G472" s="329" t="s">
        <v>1553</v>
      </c>
      <c r="H472" s="329" t="s">
        <v>2220</v>
      </c>
      <c r="I472" s="331">
        <v>19.03</v>
      </c>
    </row>
    <row r="473" spans="1:9" ht="21" thickBot="1" x14ac:dyDescent="0.3">
      <c r="A473" s="328" t="s">
        <v>1551</v>
      </c>
      <c r="B473" s="328"/>
      <c r="C473" s="329" t="s">
        <v>1842</v>
      </c>
      <c r="D473" s="328" t="s">
        <v>43</v>
      </c>
      <c r="E473" s="328" t="s">
        <v>1843</v>
      </c>
      <c r="F473" s="330" t="s">
        <v>58</v>
      </c>
      <c r="G473" s="329" t="s">
        <v>1807</v>
      </c>
      <c r="H473" s="329" t="s">
        <v>1845</v>
      </c>
      <c r="I473" s="331">
        <v>0.83</v>
      </c>
    </row>
    <row r="474" spans="1:9" ht="14.4" thickTop="1" x14ac:dyDescent="0.25">
      <c r="A474" s="327"/>
      <c r="B474" s="327"/>
      <c r="C474" s="327"/>
      <c r="D474" s="327"/>
      <c r="E474" s="327"/>
      <c r="F474" s="327"/>
      <c r="G474" s="327"/>
      <c r="H474" s="327"/>
      <c r="I474" s="327"/>
    </row>
    <row r="475" spans="1:9" ht="27.6" x14ac:dyDescent="0.25">
      <c r="A475" s="109"/>
      <c r="B475" s="109" t="s">
        <v>79</v>
      </c>
      <c r="C475" s="104" t="s">
        <v>56</v>
      </c>
      <c r="D475" s="109" t="s">
        <v>25</v>
      </c>
      <c r="E475" s="109" t="s">
        <v>45</v>
      </c>
      <c r="F475" s="105" t="s">
        <v>33</v>
      </c>
      <c r="G475" s="104" t="s">
        <v>74</v>
      </c>
      <c r="H475" s="104" t="s">
        <v>97</v>
      </c>
      <c r="I475" s="104" t="s">
        <v>61</v>
      </c>
    </row>
    <row r="476" spans="1:9" x14ac:dyDescent="0.25">
      <c r="A476" s="320" t="s">
        <v>1534</v>
      </c>
      <c r="B476" s="320" t="s">
        <v>2221</v>
      </c>
      <c r="C476" s="321" t="s">
        <v>2222</v>
      </c>
      <c r="D476" s="320" t="s">
        <v>12</v>
      </c>
      <c r="E476" s="320" t="s">
        <v>880</v>
      </c>
      <c r="F476" s="322" t="s">
        <v>58</v>
      </c>
      <c r="G476" s="321">
        <v>1</v>
      </c>
      <c r="H476" s="321" t="s">
        <v>2223</v>
      </c>
      <c r="I476" s="321" t="s">
        <v>2223</v>
      </c>
    </row>
    <row r="477" spans="1:9" x14ac:dyDescent="0.25">
      <c r="A477" s="323" t="s">
        <v>1538</v>
      </c>
      <c r="B477" s="323"/>
      <c r="C477" s="324" t="s">
        <v>1561</v>
      </c>
      <c r="D477" s="323" t="s">
        <v>43</v>
      </c>
      <c r="E477" s="323" t="s">
        <v>1562</v>
      </c>
      <c r="F477" s="325" t="s">
        <v>1545</v>
      </c>
      <c r="G477" s="324" t="s">
        <v>2017</v>
      </c>
      <c r="H477" s="324" t="s">
        <v>1564</v>
      </c>
      <c r="I477" s="326">
        <v>1.98</v>
      </c>
    </row>
    <row r="478" spans="1:9" x14ac:dyDescent="0.25">
      <c r="A478" s="323" t="s">
        <v>1538</v>
      </c>
      <c r="B478" s="323"/>
      <c r="C478" s="324" t="s">
        <v>1586</v>
      </c>
      <c r="D478" s="323" t="s">
        <v>43</v>
      </c>
      <c r="E478" s="323" t="s">
        <v>1587</v>
      </c>
      <c r="F478" s="325" t="s">
        <v>1545</v>
      </c>
      <c r="G478" s="324" t="s">
        <v>2017</v>
      </c>
      <c r="H478" s="324" t="s">
        <v>1589</v>
      </c>
      <c r="I478" s="326">
        <v>2.5</v>
      </c>
    </row>
    <row r="479" spans="1:9" ht="20.399999999999999" x14ac:dyDescent="0.25">
      <c r="A479" s="328" t="s">
        <v>1551</v>
      </c>
      <c r="B479" s="328"/>
      <c r="C479" s="329" t="s">
        <v>1866</v>
      </c>
      <c r="D479" s="328" t="s">
        <v>43</v>
      </c>
      <c r="E479" s="328" t="s">
        <v>1867</v>
      </c>
      <c r="F479" s="330" t="s">
        <v>58</v>
      </c>
      <c r="G479" s="329" t="s">
        <v>1553</v>
      </c>
      <c r="H479" s="329" t="s">
        <v>1868</v>
      </c>
      <c r="I479" s="331">
        <v>0.96</v>
      </c>
    </row>
    <row r="480" spans="1:9" ht="20.399999999999999" x14ac:dyDescent="0.25">
      <c r="A480" s="328" t="s">
        <v>1551</v>
      </c>
      <c r="B480" s="328"/>
      <c r="C480" s="329" t="s">
        <v>2224</v>
      </c>
      <c r="D480" s="328" t="s">
        <v>43</v>
      </c>
      <c r="E480" s="328" t="s">
        <v>880</v>
      </c>
      <c r="F480" s="330" t="s">
        <v>58</v>
      </c>
      <c r="G480" s="329" t="s">
        <v>1553</v>
      </c>
      <c r="H480" s="329" t="s">
        <v>2225</v>
      </c>
      <c r="I480" s="331">
        <v>6.6</v>
      </c>
    </row>
    <row r="481" spans="1:9" ht="21" thickBot="1" x14ac:dyDescent="0.3">
      <c r="A481" s="328" t="s">
        <v>1551</v>
      </c>
      <c r="B481" s="328"/>
      <c r="C481" s="329" t="s">
        <v>1842</v>
      </c>
      <c r="D481" s="328" t="s">
        <v>43</v>
      </c>
      <c r="E481" s="328" t="s">
        <v>1843</v>
      </c>
      <c r="F481" s="330" t="s">
        <v>58</v>
      </c>
      <c r="G481" s="329" t="s">
        <v>1754</v>
      </c>
      <c r="H481" s="329" t="s">
        <v>1845</v>
      </c>
      <c r="I481" s="331">
        <v>0.18</v>
      </c>
    </row>
    <row r="482" spans="1:9" ht="14.4" thickTop="1" x14ac:dyDescent="0.25">
      <c r="A482" s="327"/>
      <c r="B482" s="327"/>
      <c r="C482" s="327"/>
      <c r="D482" s="327"/>
      <c r="E482" s="327"/>
      <c r="F482" s="327"/>
      <c r="G482" s="327"/>
      <c r="H482" s="327"/>
      <c r="I482" s="327"/>
    </row>
    <row r="483" spans="1:9" ht="27.6" x14ac:dyDescent="0.25">
      <c r="A483" s="109"/>
      <c r="B483" s="109" t="s">
        <v>79</v>
      </c>
      <c r="C483" s="104" t="s">
        <v>56</v>
      </c>
      <c r="D483" s="109" t="s">
        <v>25</v>
      </c>
      <c r="E483" s="109" t="s">
        <v>45</v>
      </c>
      <c r="F483" s="105" t="s">
        <v>33</v>
      </c>
      <c r="G483" s="104" t="s">
        <v>74</v>
      </c>
      <c r="H483" s="104" t="s">
        <v>97</v>
      </c>
      <c r="I483" s="104" t="s">
        <v>61</v>
      </c>
    </row>
    <row r="484" spans="1:9" ht="20.399999999999999" x14ac:dyDescent="0.25">
      <c r="A484" s="320" t="s">
        <v>1534</v>
      </c>
      <c r="B484" s="320" t="s">
        <v>2226</v>
      </c>
      <c r="C484" s="321" t="s">
        <v>2227</v>
      </c>
      <c r="D484" s="320" t="s">
        <v>12</v>
      </c>
      <c r="E484" s="320" t="s">
        <v>882</v>
      </c>
      <c r="F484" s="322" t="s">
        <v>58</v>
      </c>
      <c r="G484" s="321">
        <v>1</v>
      </c>
      <c r="H484" s="321" t="s">
        <v>2228</v>
      </c>
      <c r="I484" s="321" t="s">
        <v>2228</v>
      </c>
    </row>
    <row r="485" spans="1:9" x14ac:dyDescent="0.25">
      <c r="A485" s="323" t="s">
        <v>1538</v>
      </c>
      <c r="B485" s="323"/>
      <c r="C485" s="324" t="s">
        <v>1561</v>
      </c>
      <c r="D485" s="323" t="s">
        <v>43</v>
      </c>
      <c r="E485" s="323" t="s">
        <v>1562</v>
      </c>
      <c r="F485" s="325" t="s">
        <v>1545</v>
      </c>
      <c r="G485" s="324" t="s">
        <v>2229</v>
      </c>
      <c r="H485" s="324" t="s">
        <v>1564</v>
      </c>
      <c r="I485" s="326">
        <v>6.51</v>
      </c>
    </row>
    <row r="486" spans="1:9" x14ac:dyDescent="0.25">
      <c r="A486" s="323" t="s">
        <v>1538</v>
      </c>
      <c r="B486" s="323"/>
      <c r="C486" s="324" t="s">
        <v>1586</v>
      </c>
      <c r="D486" s="323" t="s">
        <v>43</v>
      </c>
      <c r="E486" s="323" t="s">
        <v>1587</v>
      </c>
      <c r="F486" s="325" t="s">
        <v>1545</v>
      </c>
      <c r="G486" s="324" t="s">
        <v>2229</v>
      </c>
      <c r="H486" s="324" t="s">
        <v>1589</v>
      </c>
      <c r="I486" s="326">
        <v>8.2200000000000006</v>
      </c>
    </row>
    <row r="487" spans="1:9" ht="20.399999999999999" x14ac:dyDescent="0.25">
      <c r="A487" s="328" t="s">
        <v>1551</v>
      </c>
      <c r="B487" s="328"/>
      <c r="C487" s="329" t="s">
        <v>2215</v>
      </c>
      <c r="D487" s="328" t="s">
        <v>43</v>
      </c>
      <c r="E487" s="328" t="s">
        <v>2216</v>
      </c>
      <c r="F487" s="330" t="s">
        <v>58</v>
      </c>
      <c r="G487" s="329" t="s">
        <v>1553</v>
      </c>
      <c r="H487" s="329" t="s">
        <v>2217</v>
      </c>
      <c r="I487" s="331">
        <v>1.7</v>
      </c>
    </row>
    <row r="488" spans="1:9" ht="20.399999999999999" x14ac:dyDescent="0.25">
      <c r="A488" s="328" t="s">
        <v>1551</v>
      </c>
      <c r="B488" s="328"/>
      <c r="C488" s="329" t="s">
        <v>1866</v>
      </c>
      <c r="D488" s="328" t="s">
        <v>43</v>
      </c>
      <c r="E488" s="328" t="s">
        <v>1867</v>
      </c>
      <c r="F488" s="330" t="s">
        <v>58</v>
      </c>
      <c r="G488" s="329" t="s">
        <v>1553</v>
      </c>
      <c r="H488" s="329" t="s">
        <v>1868</v>
      </c>
      <c r="I488" s="331">
        <v>0.96</v>
      </c>
    </row>
    <row r="489" spans="1:9" ht="20.399999999999999" x14ac:dyDescent="0.25">
      <c r="A489" s="328" t="s">
        <v>1551</v>
      </c>
      <c r="B489" s="328"/>
      <c r="C489" s="329" t="s">
        <v>2230</v>
      </c>
      <c r="D489" s="328" t="s">
        <v>43</v>
      </c>
      <c r="E489" s="328" t="s">
        <v>2231</v>
      </c>
      <c r="F489" s="330" t="s">
        <v>58</v>
      </c>
      <c r="G489" s="329" t="s">
        <v>1553</v>
      </c>
      <c r="H489" s="329" t="s">
        <v>2232</v>
      </c>
      <c r="I489" s="331">
        <v>9.77</v>
      </c>
    </row>
    <row r="490" spans="1:9" ht="21" thickBot="1" x14ac:dyDescent="0.3">
      <c r="A490" s="328" t="s">
        <v>1551</v>
      </c>
      <c r="B490" s="328"/>
      <c r="C490" s="329" t="s">
        <v>1842</v>
      </c>
      <c r="D490" s="328" t="s">
        <v>43</v>
      </c>
      <c r="E490" s="328" t="s">
        <v>1843</v>
      </c>
      <c r="F490" s="330" t="s">
        <v>58</v>
      </c>
      <c r="G490" s="329" t="s">
        <v>2017</v>
      </c>
      <c r="H490" s="329" t="s">
        <v>1845</v>
      </c>
      <c r="I490" s="331">
        <v>2.54</v>
      </c>
    </row>
    <row r="491" spans="1:9" ht="14.4" thickTop="1" x14ac:dyDescent="0.25">
      <c r="A491" s="327"/>
      <c r="B491" s="327"/>
      <c r="C491" s="327"/>
      <c r="D491" s="327"/>
      <c r="E491" s="327"/>
      <c r="F491" s="327"/>
      <c r="G491" s="327"/>
      <c r="H491" s="327"/>
      <c r="I491" s="327"/>
    </row>
    <row r="492" spans="1:9" ht="27.6" x14ac:dyDescent="0.25">
      <c r="A492" s="109"/>
      <c r="B492" s="109" t="s">
        <v>79</v>
      </c>
      <c r="C492" s="104" t="s">
        <v>56</v>
      </c>
      <c r="D492" s="109" t="s">
        <v>25</v>
      </c>
      <c r="E492" s="109" t="s">
        <v>45</v>
      </c>
      <c r="F492" s="105" t="s">
        <v>33</v>
      </c>
      <c r="G492" s="104" t="s">
        <v>74</v>
      </c>
      <c r="H492" s="104" t="s">
        <v>97</v>
      </c>
      <c r="I492" s="104" t="s">
        <v>61</v>
      </c>
    </row>
    <row r="493" spans="1:9" x14ac:dyDescent="0.25">
      <c r="A493" s="320" t="s">
        <v>1534</v>
      </c>
      <c r="B493" s="320" t="s">
        <v>2233</v>
      </c>
      <c r="C493" s="321" t="s">
        <v>2234</v>
      </c>
      <c r="D493" s="320" t="s">
        <v>12</v>
      </c>
      <c r="E493" s="320" t="s">
        <v>888</v>
      </c>
      <c r="F493" s="322" t="s">
        <v>58</v>
      </c>
      <c r="G493" s="321">
        <v>1</v>
      </c>
      <c r="H493" s="321" t="s">
        <v>2235</v>
      </c>
      <c r="I493" s="321" t="s">
        <v>2235</v>
      </c>
    </row>
    <row r="494" spans="1:9" x14ac:dyDescent="0.25">
      <c r="A494" s="323" t="s">
        <v>1538</v>
      </c>
      <c r="B494" s="323"/>
      <c r="C494" s="324" t="s">
        <v>1873</v>
      </c>
      <c r="D494" s="323" t="s">
        <v>43</v>
      </c>
      <c r="E494" s="323" t="s">
        <v>1874</v>
      </c>
      <c r="F494" s="325" t="s">
        <v>1545</v>
      </c>
      <c r="G494" s="324" t="s">
        <v>1671</v>
      </c>
      <c r="H494" s="324" t="s">
        <v>1875</v>
      </c>
      <c r="I494" s="326">
        <v>5.42</v>
      </c>
    </row>
    <row r="495" spans="1:9" x14ac:dyDescent="0.25">
      <c r="A495" s="323" t="s">
        <v>1538</v>
      </c>
      <c r="B495" s="323"/>
      <c r="C495" s="324" t="s">
        <v>1561</v>
      </c>
      <c r="D495" s="323" t="s">
        <v>43</v>
      </c>
      <c r="E495" s="323" t="s">
        <v>1562</v>
      </c>
      <c r="F495" s="325" t="s">
        <v>1545</v>
      </c>
      <c r="G495" s="324" t="s">
        <v>1671</v>
      </c>
      <c r="H495" s="324" t="s">
        <v>1564</v>
      </c>
      <c r="I495" s="326">
        <v>4.24</v>
      </c>
    </row>
    <row r="496" spans="1:9" ht="21" thickBot="1" x14ac:dyDescent="0.3">
      <c r="A496" s="328" t="s">
        <v>1551</v>
      </c>
      <c r="B496" s="328"/>
      <c r="C496" s="329" t="s">
        <v>2236</v>
      </c>
      <c r="D496" s="328" t="s">
        <v>43</v>
      </c>
      <c r="E496" s="328" t="s">
        <v>2237</v>
      </c>
      <c r="F496" s="330" t="s">
        <v>58</v>
      </c>
      <c r="G496" s="329" t="s">
        <v>1553</v>
      </c>
      <c r="H496" s="329" t="s">
        <v>2238</v>
      </c>
      <c r="I496" s="331">
        <v>71.08</v>
      </c>
    </row>
    <row r="497" spans="1:9" ht="14.4" thickTop="1" x14ac:dyDescent="0.25">
      <c r="A497" s="327"/>
      <c r="B497" s="327"/>
      <c r="C497" s="327"/>
      <c r="D497" s="327"/>
      <c r="E497" s="327"/>
      <c r="F497" s="327"/>
      <c r="G497" s="327"/>
      <c r="H497" s="327"/>
      <c r="I497" s="327"/>
    </row>
    <row r="498" spans="1:9" ht="27.6" x14ac:dyDescent="0.25">
      <c r="A498" s="109"/>
      <c r="B498" s="109" t="s">
        <v>79</v>
      </c>
      <c r="C498" s="104" t="s">
        <v>56</v>
      </c>
      <c r="D498" s="109" t="s">
        <v>25</v>
      </c>
      <c r="E498" s="109" t="s">
        <v>45</v>
      </c>
      <c r="F498" s="105" t="s">
        <v>33</v>
      </c>
      <c r="G498" s="104" t="s">
        <v>74</v>
      </c>
      <c r="H498" s="104" t="s">
        <v>97</v>
      </c>
      <c r="I498" s="104" t="s">
        <v>61</v>
      </c>
    </row>
    <row r="499" spans="1:9" x14ac:dyDescent="0.25">
      <c r="A499" s="320" t="s">
        <v>1534</v>
      </c>
      <c r="B499" s="320" t="s">
        <v>2239</v>
      </c>
      <c r="C499" s="321" t="s">
        <v>2240</v>
      </c>
      <c r="D499" s="320" t="s">
        <v>12</v>
      </c>
      <c r="E499" s="320" t="s">
        <v>898</v>
      </c>
      <c r="F499" s="322" t="s">
        <v>308</v>
      </c>
      <c r="G499" s="321">
        <v>1</v>
      </c>
      <c r="H499" s="321" t="s">
        <v>2241</v>
      </c>
      <c r="I499" s="321" t="s">
        <v>2241</v>
      </c>
    </row>
    <row r="500" spans="1:9" x14ac:dyDescent="0.25">
      <c r="A500" s="323" t="s">
        <v>1538</v>
      </c>
      <c r="B500" s="323"/>
      <c r="C500" s="324" t="s">
        <v>1561</v>
      </c>
      <c r="D500" s="323" t="s">
        <v>43</v>
      </c>
      <c r="E500" s="323" t="s">
        <v>1562</v>
      </c>
      <c r="F500" s="325" t="s">
        <v>1545</v>
      </c>
      <c r="G500" s="324" t="s">
        <v>2188</v>
      </c>
      <c r="H500" s="324" t="s">
        <v>1564</v>
      </c>
      <c r="I500" s="326">
        <v>3.11</v>
      </c>
    </row>
    <row r="501" spans="1:9" x14ac:dyDescent="0.25">
      <c r="A501" s="323" t="s">
        <v>1538</v>
      </c>
      <c r="B501" s="323"/>
      <c r="C501" s="324" t="s">
        <v>1873</v>
      </c>
      <c r="D501" s="323" t="s">
        <v>43</v>
      </c>
      <c r="E501" s="323" t="s">
        <v>1874</v>
      </c>
      <c r="F501" s="325" t="s">
        <v>1545</v>
      </c>
      <c r="G501" s="324" t="s">
        <v>2188</v>
      </c>
      <c r="H501" s="324" t="s">
        <v>1875</v>
      </c>
      <c r="I501" s="326">
        <v>3.97</v>
      </c>
    </row>
    <row r="502" spans="1:9" ht="21" thickBot="1" x14ac:dyDescent="0.3">
      <c r="A502" s="328" t="s">
        <v>1551</v>
      </c>
      <c r="B502" s="328"/>
      <c r="C502" s="329" t="s">
        <v>2242</v>
      </c>
      <c r="D502" s="328" t="s">
        <v>12</v>
      </c>
      <c r="E502" s="328" t="s">
        <v>2243</v>
      </c>
      <c r="F502" s="330" t="s">
        <v>186</v>
      </c>
      <c r="G502" s="329" t="s">
        <v>1553</v>
      </c>
      <c r="H502" s="329" t="s">
        <v>2244</v>
      </c>
      <c r="I502" s="331">
        <v>72.75</v>
      </c>
    </row>
    <row r="503" spans="1:9" ht="14.4" thickTop="1" x14ac:dyDescent="0.25">
      <c r="A503" s="327"/>
      <c r="B503" s="327"/>
      <c r="C503" s="327"/>
      <c r="D503" s="327"/>
      <c r="E503" s="327"/>
      <c r="F503" s="327"/>
      <c r="G503" s="327"/>
      <c r="H503" s="327"/>
      <c r="I503" s="327"/>
    </row>
    <row r="504" spans="1:9" ht="27.6" x14ac:dyDescent="0.25">
      <c r="A504" s="109"/>
      <c r="B504" s="109" t="s">
        <v>79</v>
      </c>
      <c r="C504" s="104" t="s">
        <v>56</v>
      </c>
      <c r="D504" s="109" t="s">
        <v>25</v>
      </c>
      <c r="E504" s="109" t="s">
        <v>45</v>
      </c>
      <c r="F504" s="105" t="s">
        <v>33</v>
      </c>
      <c r="G504" s="104" t="s">
        <v>74</v>
      </c>
      <c r="H504" s="104" t="s">
        <v>97</v>
      </c>
      <c r="I504" s="104" t="s">
        <v>61</v>
      </c>
    </row>
    <row r="505" spans="1:9" x14ac:dyDescent="0.25">
      <c r="A505" s="320" t="s">
        <v>1534</v>
      </c>
      <c r="B505" s="320" t="s">
        <v>2245</v>
      </c>
      <c r="C505" s="321" t="s">
        <v>2246</v>
      </c>
      <c r="D505" s="320" t="s">
        <v>12</v>
      </c>
      <c r="E505" s="320" t="s">
        <v>902</v>
      </c>
      <c r="F505" s="322" t="s">
        <v>58</v>
      </c>
      <c r="G505" s="321">
        <v>1</v>
      </c>
      <c r="H505" s="321" t="s">
        <v>2247</v>
      </c>
      <c r="I505" s="321" t="s">
        <v>2247</v>
      </c>
    </row>
    <row r="506" spans="1:9" x14ac:dyDescent="0.25">
      <c r="A506" s="323" t="s">
        <v>1538</v>
      </c>
      <c r="B506" s="323"/>
      <c r="C506" s="324" t="s">
        <v>1873</v>
      </c>
      <c r="D506" s="323" t="s">
        <v>43</v>
      </c>
      <c r="E506" s="323" t="s">
        <v>1874</v>
      </c>
      <c r="F506" s="325" t="s">
        <v>1545</v>
      </c>
      <c r="G506" s="324" t="s">
        <v>1919</v>
      </c>
      <c r="H506" s="324" t="s">
        <v>1875</v>
      </c>
      <c r="I506" s="326">
        <v>3.61</v>
      </c>
    </row>
    <row r="507" spans="1:9" x14ac:dyDescent="0.25">
      <c r="A507" s="323" t="s">
        <v>1538</v>
      </c>
      <c r="B507" s="323"/>
      <c r="C507" s="324" t="s">
        <v>1903</v>
      </c>
      <c r="D507" s="323" t="s">
        <v>43</v>
      </c>
      <c r="E507" s="323" t="s">
        <v>1904</v>
      </c>
      <c r="F507" s="325" t="s">
        <v>1545</v>
      </c>
      <c r="G507" s="324" t="s">
        <v>1919</v>
      </c>
      <c r="H507" s="324" t="s">
        <v>1906</v>
      </c>
      <c r="I507" s="326">
        <v>2.8</v>
      </c>
    </row>
    <row r="508" spans="1:9" ht="21" thickBot="1" x14ac:dyDescent="0.3">
      <c r="A508" s="328" t="s">
        <v>1551</v>
      </c>
      <c r="B508" s="328"/>
      <c r="C508" s="329" t="s">
        <v>2248</v>
      </c>
      <c r="D508" s="328" t="s">
        <v>12</v>
      </c>
      <c r="E508" s="328" t="s">
        <v>902</v>
      </c>
      <c r="F508" s="330" t="s">
        <v>58</v>
      </c>
      <c r="G508" s="329" t="s">
        <v>1553</v>
      </c>
      <c r="H508" s="329" t="s">
        <v>1982</v>
      </c>
      <c r="I508" s="331">
        <v>1.79</v>
      </c>
    </row>
    <row r="509" spans="1:9" ht="14.4" thickTop="1" x14ac:dyDescent="0.25">
      <c r="A509" s="327"/>
      <c r="B509" s="327"/>
      <c r="C509" s="327"/>
      <c r="D509" s="327"/>
      <c r="E509" s="327"/>
      <c r="F509" s="327"/>
      <c r="G509" s="327"/>
      <c r="H509" s="327"/>
      <c r="I509" s="327"/>
    </row>
    <row r="510" spans="1:9" ht="27.6" x14ac:dyDescent="0.25">
      <c r="A510" s="109"/>
      <c r="B510" s="109" t="s">
        <v>79</v>
      </c>
      <c r="C510" s="104" t="s">
        <v>56</v>
      </c>
      <c r="D510" s="109" t="s">
        <v>25</v>
      </c>
      <c r="E510" s="109" t="s">
        <v>45</v>
      </c>
      <c r="F510" s="105" t="s">
        <v>33</v>
      </c>
      <c r="G510" s="104" t="s">
        <v>74</v>
      </c>
      <c r="H510" s="104" t="s">
        <v>97</v>
      </c>
      <c r="I510" s="104" t="s">
        <v>61</v>
      </c>
    </row>
    <row r="511" spans="1:9" x14ac:dyDescent="0.25">
      <c r="A511" s="320" t="s">
        <v>1534</v>
      </c>
      <c r="B511" s="320" t="s">
        <v>2249</v>
      </c>
      <c r="C511" s="321" t="s">
        <v>2250</v>
      </c>
      <c r="D511" s="320" t="s">
        <v>12</v>
      </c>
      <c r="E511" s="320" t="s">
        <v>904</v>
      </c>
      <c r="F511" s="322" t="s">
        <v>58</v>
      </c>
      <c r="G511" s="321">
        <v>1</v>
      </c>
      <c r="H511" s="321" t="s">
        <v>2251</v>
      </c>
      <c r="I511" s="321" t="s">
        <v>2251</v>
      </c>
    </row>
    <row r="512" spans="1:9" x14ac:dyDescent="0.25">
      <c r="A512" s="323" t="s">
        <v>1538</v>
      </c>
      <c r="B512" s="323"/>
      <c r="C512" s="324" t="s">
        <v>1873</v>
      </c>
      <c r="D512" s="323" t="s">
        <v>43</v>
      </c>
      <c r="E512" s="323" t="s">
        <v>1874</v>
      </c>
      <c r="F512" s="325" t="s">
        <v>1545</v>
      </c>
      <c r="G512" s="324" t="s">
        <v>2252</v>
      </c>
      <c r="H512" s="324" t="s">
        <v>1875</v>
      </c>
      <c r="I512" s="326">
        <v>1.44</v>
      </c>
    </row>
    <row r="513" spans="1:9" x14ac:dyDescent="0.25">
      <c r="A513" s="323" t="s">
        <v>1538</v>
      </c>
      <c r="B513" s="323"/>
      <c r="C513" s="324" t="s">
        <v>1561</v>
      </c>
      <c r="D513" s="323" t="s">
        <v>43</v>
      </c>
      <c r="E513" s="323" t="s">
        <v>1562</v>
      </c>
      <c r="F513" s="325" t="s">
        <v>1545</v>
      </c>
      <c r="G513" s="324" t="s">
        <v>2252</v>
      </c>
      <c r="H513" s="324" t="s">
        <v>1564</v>
      </c>
      <c r="I513" s="326">
        <v>1.1299999999999999</v>
      </c>
    </row>
    <row r="514" spans="1:9" ht="21" thickBot="1" x14ac:dyDescent="0.3">
      <c r="A514" s="328" t="s">
        <v>1551</v>
      </c>
      <c r="B514" s="328"/>
      <c r="C514" s="329" t="s">
        <v>2253</v>
      </c>
      <c r="D514" s="328" t="s">
        <v>12</v>
      </c>
      <c r="E514" s="328" t="s">
        <v>904</v>
      </c>
      <c r="F514" s="330" t="s">
        <v>58</v>
      </c>
      <c r="G514" s="329" t="s">
        <v>1553</v>
      </c>
      <c r="H514" s="329" t="s">
        <v>2254</v>
      </c>
      <c r="I514" s="331">
        <v>3.85</v>
      </c>
    </row>
    <row r="515" spans="1:9" ht="14.4" thickTop="1" x14ac:dyDescent="0.25">
      <c r="A515" s="327"/>
      <c r="B515" s="327"/>
      <c r="C515" s="327"/>
      <c r="D515" s="327"/>
      <c r="E515" s="327"/>
      <c r="F515" s="327"/>
      <c r="G515" s="327"/>
      <c r="H515" s="327"/>
      <c r="I515" s="327"/>
    </row>
    <row r="516" spans="1:9" ht="27.6" x14ac:dyDescent="0.25">
      <c r="A516" s="109"/>
      <c r="B516" s="109" t="s">
        <v>79</v>
      </c>
      <c r="C516" s="104" t="s">
        <v>56</v>
      </c>
      <c r="D516" s="109" t="s">
        <v>25</v>
      </c>
      <c r="E516" s="109" t="s">
        <v>45</v>
      </c>
      <c r="F516" s="105" t="s">
        <v>33</v>
      </c>
      <c r="G516" s="104" t="s">
        <v>74</v>
      </c>
      <c r="H516" s="104" t="s">
        <v>97</v>
      </c>
      <c r="I516" s="104" t="s">
        <v>61</v>
      </c>
    </row>
    <row r="517" spans="1:9" ht="20.399999999999999" x14ac:dyDescent="0.25">
      <c r="A517" s="320" t="s">
        <v>1534</v>
      </c>
      <c r="B517" s="320" t="s">
        <v>2255</v>
      </c>
      <c r="C517" s="321" t="s">
        <v>2256</v>
      </c>
      <c r="D517" s="320" t="s">
        <v>12</v>
      </c>
      <c r="E517" s="320" t="s">
        <v>908</v>
      </c>
      <c r="F517" s="322" t="s">
        <v>58</v>
      </c>
      <c r="G517" s="321">
        <v>1</v>
      </c>
      <c r="H517" s="321" t="s">
        <v>2257</v>
      </c>
      <c r="I517" s="321" t="s">
        <v>2257</v>
      </c>
    </row>
    <row r="518" spans="1:9" x14ac:dyDescent="0.25">
      <c r="A518" s="323" t="s">
        <v>1538</v>
      </c>
      <c r="B518" s="323"/>
      <c r="C518" s="324" t="s">
        <v>1903</v>
      </c>
      <c r="D518" s="323" t="s">
        <v>43</v>
      </c>
      <c r="E518" s="323" t="s">
        <v>1904</v>
      </c>
      <c r="F518" s="325" t="s">
        <v>1545</v>
      </c>
      <c r="G518" s="324" t="s">
        <v>2157</v>
      </c>
      <c r="H518" s="324" t="s">
        <v>1906</v>
      </c>
      <c r="I518" s="326">
        <v>17.55</v>
      </c>
    </row>
    <row r="519" spans="1:9" x14ac:dyDescent="0.25">
      <c r="A519" s="323" t="s">
        <v>1538</v>
      </c>
      <c r="B519" s="323"/>
      <c r="C519" s="324" t="s">
        <v>1873</v>
      </c>
      <c r="D519" s="323" t="s">
        <v>43</v>
      </c>
      <c r="E519" s="323" t="s">
        <v>1874</v>
      </c>
      <c r="F519" s="325" t="s">
        <v>1545</v>
      </c>
      <c r="G519" s="324" t="s">
        <v>2157</v>
      </c>
      <c r="H519" s="324" t="s">
        <v>1875</v>
      </c>
      <c r="I519" s="326">
        <v>22.58</v>
      </c>
    </row>
    <row r="520" spans="1:9" ht="21" thickBot="1" x14ac:dyDescent="0.3">
      <c r="A520" s="328" t="s">
        <v>1551</v>
      </c>
      <c r="B520" s="328"/>
      <c r="C520" s="329" t="s">
        <v>2258</v>
      </c>
      <c r="D520" s="328" t="s">
        <v>43</v>
      </c>
      <c r="E520" s="328" t="s">
        <v>2259</v>
      </c>
      <c r="F520" s="330" t="s">
        <v>58</v>
      </c>
      <c r="G520" s="329" t="s">
        <v>1553</v>
      </c>
      <c r="H520" s="329" t="s">
        <v>2260</v>
      </c>
      <c r="I520" s="331">
        <v>27.88</v>
      </c>
    </row>
    <row r="521" spans="1:9" ht="14.4" thickTop="1" x14ac:dyDescent="0.25">
      <c r="A521" s="327"/>
      <c r="B521" s="327"/>
      <c r="C521" s="327"/>
      <c r="D521" s="327"/>
      <c r="E521" s="327"/>
      <c r="F521" s="327"/>
      <c r="G521" s="327"/>
      <c r="H521" s="327"/>
      <c r="I521" s="327"/>
    </row>
    <row r="522" spans="1:9" ht="27.6" x14ac:dyDescent="0.25">
      <c r="A522" s="109"/>
      <c r="B522" s="109" t="s">
        <v>79</v>
      </c>
      <c r="C522" s="104" t="s">
        <v>56</v>
      </c>
      <c r="D522" s="109" t="s">
        <v>25</v>
      </c>
      <c r="E522" s="109" t="s">
        <v>45</v>
      </c>
      <c r="F522" s="105" t="s">
        <v>33</v>
      </c>
      <c r="G522" s="104" t="s">
        <v>74</v>
      </c>
      <c r="H522" s="104" t="s">
        <v>97</v>
      </c>
      <c r="I522" s="104" t="s">
        <v>61</v>
      </c>
    </row>
    <row r="523" spans="1:9" ht="20.399999999999999" x14ac:dyDescent="0.25">
      <c r="A523" s="320" t="s">
        <v>1534</v>
      </c>
      <c r="B523" s="320" t="s">
        <v>2261</v>
      </c>
      <c r="C523" s="321" t="s">
        <v>2262</v>
      </c>
      <c r="D523" s="320" t="s">
        <v>12</v>
      </c>
      <c r="E523" s="320" t="s">
        <v>916</v>
      </c>
      <c r="F523" s="322" t="s">
        <v>58</v>
      </c>
      <c r="G523" s="321">
        <v>1</v>
      </c>
      <c r="H523" s="321" t="s">
        <v>2263</v>
      </c>
      <c r="I523" s="321" t="s">
        <v>2263</v>
      </c>
    </row>
    <row r="524" spans="1:9" ht="20.399999999999999" x14ac:dyDescent="0.25">
      <c r="A524" s="323" t="s">
        <v>1538</v>
      </c>
      <c r="B524" s="323"/>
      <c r="C524" s="324" t="s">
        <v>2264</v>
      </c>
      <c r="D524" s="323" t="s">
        <v>43</v>
      </c>
      <c r="E524" s="323" t="s">
        <v>2265</v>
      </c>
      <c r="F524" s="325" t="s">
        <v>58</v>
      </c>
      <c r="G524" s="324" t="s">
        <v>1553</v>
      </c>
      <c r="H524" s="324" t="s">
        <v>2266</v>
      </c>
      <c r="I524" s="326">
        <v>4.79</v>
      </c>
    </row>
    <row r="525" spans="1:9" ht="21" thickBot="1" x14ac:dyDescent="0.3">
      <c r="A525" s="328" t="s">
        <v>1551</v>
      </c>
      <c r="B525" s="328"/>
      <c r="C525" s="329" t="s">
        <v>2267</v>
      </c>
      <c r="D525" s="328" t="s">
        <v>43</v>
      </c>
      <c r="E525" s="328" t="s">
        <v>2268</v>
      </c>
      <c r="F525" s="330" t="s">
        <v>58</v>
      </c>
      <c r="G525" s="329" t="s">
        <v>1772</v>
      </c>
      <c r="H525" s="329" t="s">
        <v>2269</v>
      </c>
      <c r="I525" s="331">
        <v>37.14</v>
      </c>
    </row>
    <row r="526" spans="1:9" ht="14.4" thickTop="1" x14ac:dyDescent="0.25">
      <c r="A526" s="327"/>
      <c r="B526" s="327"/>
      <c r="C526" s="327"/>
      <c r="D526" s="327"/>
      <c r="E526" s="327"/>
      <c r="F526" s="327"/>
      <c r="G526" s="327"/>
      <c r="H526" s="327"/>
      <c r="I526" s="327"/>
    </row>
    <row r="527" spans="1:9" ht="27.6" x14ac:dyDescent="0.25">
      <c r="A527" s="109"/>
      <c r="B527" s="109" t="s">
        <v>79</v>
      </c>
      <c r="C527" s="104" t="s">
        <v>56</v>
      </c>
      <c r="D527" s="109" t="s">
        <v>25</v>
      </c>
      <c r="E527" s="109" t="s">
        <v>45</v>
      </c>
      <c r="F527" s="105" t="s">
        <v>33</v>
      </c>
      <c r="G527" s="104" t="s">
        <v>74</v>
      </c>
      <c r="H527" s="104" t="s">
        <v>97</v>
      </c>
      <c r="I527" s="104" t="s">
        <v>61</v>
      </c>
    </row>
    <row r="528" spans="1:9" x14ac:dyDescent="0.25">
      <c r="A528" s="320" t="s">
        <v>1534</v>
      </c>
      <c r="B528" s="320" t="s">
        <v>2270</v>
      </c>
      <c r="C528" s="321" t="s">
        <v>2271</v>
      </c>
      <c r="D528" s="320" t="s">
        <v>12</v>
      </c>
      <c r="E528" s="320" t="s">
        <v>918</v>
      </c>
      <c r="F528" s="322" t="s">
        <v>58</v>
      </c>
      <c r="G528" s="321">
        <v>1</v>
      </c>
      <c r="H528" s="321" t="s">
        <v>2272</v>
      </c>
      <c r="I528" s="321" t="s">
        <v>2272</v>
      </c>
    </row>
    <row r="529" spans="1:9" x14ac:dyDescent="0.25">
      <c r="A529" s="323" t="s">
        <v>1538</v>
      </c>
      <c r="B529" s="323"/>
      <c r="C529" s="324" t="s">
        <v>1873</v>
      </c>
      <c r="D529" s="323" t="s">
        <v>43</v>
      </c>
      <c r="E529" s="323" t="s">
        <v>1874</v>
      </c>
      <c r="F529" s="325" t="s">
        <v>1545</v>
      </c>
      <c r="G529" s="324" t="s">
        <v>1791</v>
      </c>
      <c r="H529" s="324" t="s">
        <v>1875</v>
      </c>
      <c r="I529" s="326">
        <v>1.8</v>
      </c>
    </row>
    <row r="530" spans="1:9" ht="21" thickBot="1" x14ac:dyDescent="0.3">
      <c r="A530" s="328" t="s">
        <v>1551</v>
      </c>
      <c r="B530" s="328"/>
      <c r="C530" s="329" t="s">
        <v>2273</v>
      </c>
      <c r="D530" s="328" t="s">
        <v>12</v>
      </c>
      <c r="E530" s="328" t="s">
        <v>2274</v>
      </c>
      <c r="F530" s="330" t="s">
        <v>58</v>
      </c>
      <c r="G530" s="329" t="s">
        <v>2275</v>
      </c>
      <c r="H530" s="329" t="s">
        <v>2276</v>
      </c>
      <c r="I530" s="331">
        <v>3.3</v>
      </c>
    </row>
    <row r="531" spans="1:9" ht="14.4" thickTop="1" x14ac:dyDescent="0.25">
      <c r="A531" s="327"/>
      <c r="B531" s="327"/>
      <c r="C531" s="327"/>
      <c r="D531" s="327"/>
      <c r="E531" s="327"/>
      <c r="F531" s="327"/>
      <c r="G531" s="327"/>
      <c r="H531" s="327"/>
      <c r="I531" s="327"/>
    </row>
    <row r="532" spans="1:9" ht="27.6" x14ac:dyDescent="0.25">
      <c r="A532" s="109"/>
      <c r="B532" s="109" t="s">
        <v>79</v>
      </c>
      <c r="C532" s="104" t="s">
        <v>56</v>
      </c>
      <c r="D532" s="109" t="s">
        <v>25</v>
      </c>
      <c r="E532" s="109" t="s">
        <v>45</v>
      </c>
      <c r="F532" s="105" t="s">
        <v>33</v>
      </c>
      <c r="G532" s="104" t="s">
        <v>74</v>
      </c>
      <c r="H532" s="104" t="s">
        <v>97</v>
      </c>
      <c r="I532" s="104" t="s">
        <v>61</v>
      </c>
    </row>
    <row r="533" spans="1:9" x14ac:dyDescent="0.25">
      <c r="A533" s="320" t="s">
        <v>1534</v>
      </c>
      <c r="B533" s="320" t="s">
        <v>2277</v>
      </c>
      <c r="C533" s="321" t="s">
        <v>2278</v>
      </c>
      <c r="D533" s="320" t="s">
        <v>12</v>
      </c>
      <c r="E533" s="320" t="s">
        <v>920</v>
      </c>
      <c r="F533" s="322" t="s">
        <v>58</v>
      </c>
      <c r="G533" s="321">
        <v>1</v>
      </c>
      <c r="H533" s="321" t="s">
        <v>2279</v>
      </c>
      <c r="I533" s="321" t="s">
        <v>2279</v>
      </c>
    </row>
    <row r="534" spans="1:9" x14ac:dyDescent="0.25">
      <c r="A534" s="323" t="s">
        <v>1538</v>
      </c>
      <c r="B534" s="323"/>
      <c r="C534" s="324" t="s">
        <v>1873</v>
      </c>
      <c r="D534" s="323" t="s">
        <v>43</v>
      </c>
      <c r="E534" s="323" t="s">
        <v>1874</v>
      </c>
      <c r="F534" s="325" t="s">
        <v>1545</v>
      </c>
      <c r="G534" s="324" t="s">
        <v>1919</v>
      </c>
      <c r="H534" s="324" t="s">
        <v>1875</v>
      </c>
      <c r="I534" s="326">
        <v>3.61</v>
      </c>
    </row>
    <row r="535" spans="1:9" x14ac:dyDescent="0.25">
      <c r="A535" s="323" t="s">
        <v>1538</v>
      </c>
      <c r="B535" s="323"/>
      <c r="C535" s="324" t="s">
        <v>1903</v>
      </c>
      <c r="D535" s="323" t="s">
        <v>43</v>
      </c>
      <c r="E535" s="323" t="s">
        <v>1904</v>
      </c>
      <c r="F535" s="325" t="s">
        <v>1545</v>
      </c>
      <c r="G535" s="324" t="s">
        <v>1919</v>
      </c>
      <c r="H535" s="324" t="s">
        <v>1906</v>
      </c>
      <c r="I535" s="326">
        <v>2.8</v>
      </c>
    </row>
    <row r="536" spans="1:9" ht="21" thickBot="1" x14ac:dyDescent="0.3">
      <c r="A536" s="328" t="s">
        <v>1551</v>
      </c>
      <c r="B536" s="328"/>
      <c r="C536" s="329" t="s">
        <v>2280</v>
      </c>
      <c r="D536" s="328" t="s">
        <v>12</v>
      </c>
      <c r="E536" s="328" t="s">
        <v>920</v>
      </c>
      <c r="F536" s="330" t="s">
        <v>58</v>
      </c>
      <c r="G536" s="329" t="s">
        <v>1553</v>
      </c>
      <c r="H536" s="329" t="s">
        <v>2281</v>
      </c>
      <c r="I536" s="331">
        <v>3.39</v>
      </c>
    </row>
    <row r="537" spans="1:9" ht="14.4" thickTop="1" x14ac:dyDescent="0.25">
      <c r="A537" s="327"/>
      <c r="B537" s="327"/>
      <c r="C537" s="327"/>
      <c r="D537" s="327"/>
      <c r="E537" s="327"/>
      <c r="F537" s="327"/>
      <c r="G537" s="327"/>
      <c r="H537" s="327"/>
      <c r="I537" s="327"/>
    </row>
    <row r="538" spans="1:9" ht="27.6" x14ac:dyDescent="0.25">
      <c r="A538" s="109"/>
      <c r="B538" s="109" t="s">
        <v>79</v>
      </c>
      <c r="C538" s="104" t="s">
        <v>56</v>
      </c>
      <c r="D538" s="109" t="s">
        <v>25</v>
      </c>
      <c r="E538" s="109" t="s">
        <v>45</v>
      </c>
      <c r="F538" s="105" t="s">
        <v>33</v>
      </c>
      <c r="G538" s="104" t="s">
        <v>74</v>
      </c>
      <c r="H538" s="104" t="s">
        <v>97</v>
      </c>
      <c r="I538" s="104" t="s">
        <v>61</v>
      </c>
    </row>
    <row r="539" spans="1:9" x14ac:dyDescent="0.25">
      <c r="A539" s="320" t="s">
        <v>1534</v>
      </c>
      <c r="B539" s="320" t="s">
        <v>2282</v>
      </c>
      <c r="C539" s="321" t="s">
        <v>2283</v>
      </c>
      <c r="D539" s="320" t="s">
        <v>12</v>
      </c>
      <c r="E539" s="320" t="s">
        <v>333</v>
      </c>
      <c r="F539" s="322" t="s">
        <v>58</v>
      </c>
      <c r="G539" s="321">
        <v>1</v>
      </c>
      <c r="H539" s="321" t="s">
        <v>2284</v>
      </c>
      <c r="I539" s="321" t="s">
        <v>2284</v>
      </c>
    </row>
    <row r="540" spans="1:9" ht="21" thickBot="1" x14ac:dyDescent="0.3">
      <c r="A540" s="328" t="s">
        <v>1551</v>
      </c>
      <c r="B540" s="328"/>
      <c r="C540" s="329" t="s">
        <v>2285</v>
      </c>
      <c r="D540" s="328" t="s">
        <v>12</v>
      </c>
      <c r="E540" s="328" t="s">
        <v>333</v>
      </c>
      <c r="F540" s="330" t="s">
        <v>58</v>
      </c>
      <c r="G540" s="329" t="s">
        <v>1553</v>
      </c>
      <c r="H540" s="329" t="s">
        <v>2284</v>
      </c>
      <c r="I540" s="331">
        <v>3545</v>
      </c>
    </row>
    <row r="541" spans="1:9" ht="14.4" thickTop="1" x14ac:dyDescent="0.25">
      <c r="A541" s="327"/>
      <c r="B541" s="327"/>
      <c r="C541" s="327"/>
      <c r="D541" s="327"/>
      <c r="E541" s="327"/>
      <c r="F541" s="327"/>
      <c r="G541" s="327"/>
      <c r="H541" s="327"/>
      <c r="I541" s="327"/>
    </row>
    <row r="542" spans="1:9" ht="27.6" x14ac:dyDescent="0.25">
      <c r="A542" s="109"/>
      <c r="B542" s="109" t="s">
        <v>79</v>
      </c>
      <c r="C542" s="104" t="s">
        <v>56</v>
      </c>
      <c r="D542" s="109" t="s">
        <v>25</v>
      </c>
      <c r="E542" s="109" t="s">
        <v>45</v>
      </c>
      <c r="F542" s="105" t="s">
        <v>33</v>
      </c>
      <c r="G542" s="104" t="s">
        <v>74</v>
      </c>
      <c r="H542" s="104" t="s">
        <v>97</v>
      </c>
      <c r="I542" s="104" t="s">
        <v>61</v>
      </c>
    </row>
    <row r="543" spans="1:9" ht="20.399999999999999" x14ac:dyDescent="0.25">
      <c r="A543" s="320" t="s">
        <v>1534</v>
      </c>
      <c r="B543" s="320" t="s">
        <v>2286</v>
      </c>
      <c r="C543" s="321" t="s">
        <v>2287</v>
      </c>
      <c r="D543" s="320" t="s">
        <v>12</v>
      </c>
      <c r="E543" s="320" t="s">
        <v>329</v>
      </c>
      <c r="F543" s="322" t="s">
        <v>30</v>
      </c>
      <c r="G543" s="321">
        <v>1</v>
      </c>
      <c r="H543" s="321" t="s">
        <v>2288</v>
      </c>
      <c r="I543" s="321" t="s">
        <v>2288</v>
      </c>
    </row>
    <row r="544" spans="1:9" x14ac:dyDescent="0.25">
      <c r="A544" s="323" t="s">
        <v>1538</v>
      </c>
      <c r="B544" s="323"/>
      <c r="C544" s="324" t="s">
        <v>1561</v>
      </c>
      <c r="D544" s="323" t="s">
        <v>43</v>
      </c>
      <c r="E544" s="323" t="s">
        <v>1562</v>
      </c>
      <c r="F544" s="325" t="s">
        <v>1545</v>
      </c>
      <c r="G544" s="324" t="s">
        <v>2289</v>
      </c>
      <c r="H544" s="324" t="s">
        <v>1564</v>
      </c>
      <c r="I544" s="326">
        <v>2.4</v>
      </c>
    </row>
    <row r="545" spans="1:9" x14ac:dyDescent="0.25">
      <c r="A545" s="323" t="s">
        <v>1538</v>
      </c>
      <c r="B545" s="323"/>
      <c r="C545" s="324" t="s">
        <v>1557</v>
      </c>
      <c r="D545" s="323" t="s">
        <v>43</v>
      </c>
      <c r="E545" s="323" t="s">
        <v>1558</v>
      </c>
      <c r="F545" s="325" t="s">
        <v>1545</v>
      </c>
      <c r="G545" s="324" t="s">
        <v>2289</v>
      </c>
      <c r="H545" s="324" t="s">
        <v>1560</v>
      </c>
      <c r="I545" s="326">
        <v>2.96</v>
      </c>
    </row>
    <row r="546" spans="1:9" ht="20.399999999999999" x14ac:dyDescent="0.25">
      <c r="A546" s="328" t="s">
        <v>1551</v>
      </c>
      <c r="B546" s="328"/>
      <c r="C546" s="329" t="s">
        <v>2290</v>
      </c>
      <c r="D546" s="328" t="s">
        <v>43</v>
      </c>
      <c r="E546" s="328" t="s">
        <v>2291</v>
      </c>
      <c r="F546" s="330" t="s">
        <v>30</v>
      </c>
      <c r="G546" s="329" t="s">
        <v>1553</v>
      </c>
      <c r="H546" s="329" t="s">
        <v>2292</v>
      </c>
      <c r="I546" s="331">
        <v>143.24</v>
      </c>
    </row>
    <row r="547" spans="1:9" ht="21" thickBot="1" x14ac:dyDescent="0.3">
      <c r="A547" s="328" t="s">
        <v>1551</v>
      </c>
      <c r="B547" s="328"/>
      <c r="C547" s="329" t="s">
        <v>2293</v>
      </c>
      <c r="D547" s="328" t="s">
        <v>43</v>
      </c>
      <c r="E547" s="328" t="s">
        <v>2294</v>
      </c>
      <c r="F547" s="330" t="s">
        <v>27</v>
      </c>
      <c r="G547" s="329" t="s">
        <v>2295</v>
      </c>
      <c r="H547" s="329" t="s">
        <v>2296</v>
      </c>
      <c r="I547" s="331">
        <v>5.18</v>
      </c>
    </row>
    <row r="548" spans="1:9" ht="14.4" thickTop="1" x14ac:dyDescent="0.25">
      <c r="A548" s="327"/>
      <c r="B548" s="327"/>
      <c r="C548" s="327"/>
      <c r="D548" s="327"/>
      <c r="E548" s="327"/>
      <c r="F548" s="327"/>
      <c r="G548" s="327"/>
      <c r="H548" s="327"/>
      <c r="I548" s="327"/>
    </row>
  </sheetData>
  <autoFilter ref="E1:E4"/>
  <mergeCells count="2">
    <mergeCell ref="A1:J1"/>
    <mergeCell ref="A2:J2"/>
  </mergeCells>
  <pageMargins left="0.5" right="0.5" top="1.3129166666666667" bottom="1" header="0.5" footer="0.5"/>
  <pageSetup paperSize="8" scale="93" fitToHeight="0" orientation="portrait" r:id="rId1"/>
  <headerFooter>
    <oddHeader>&amp;L&amp;G&amp;R&amp;G</oddHeader>
    <oddFooter>&amp;L&amp;9&amp;K01+048Superintendência Administrativa
Coordenadoria de Obras e Reformas.
Fone: 3613 5474 / 5431 – geobras@ses.mt.gov.br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29"/>
  <sheetViews>
    <sheetView view="pageBreakPreview" zoomScale="112" zoomScaleNormal="100" zoomScaleSheetLayoutView="112" workbookViewId="0">
      <selection activeCell="D18" sqref="D18"/>
    </sheetView>
  </sheetViews>
  <sheetFormatPr defaultRowHeight="14.4" x14ac:dyDescent="0.3"/>
  <cols>
    <col min="1" max="1" width="9" style="1" customWidth="1"/>
    <col min="2" max="2" width="55" style="1" customWidth="1"/>
    <col min="3" max="3" width="21.33203125" style="1" bestFit="1" customWidth="1"/>
  </cols>
  <sheetData>
    <row r="1" spans="1:3" ht="16.5" customHeight="1" thickBot="1" x14ac:dyDescent="0.35">
      <c r="A1" s="669" t="s">
        <v>231</v>
      </c>
      <c r="B1" s="669"/>
      <c r="C1" s="669"/>
    </row>
    <row r="2" spans="1:3" x14ac:dyDescent="0.3">
      <c r="A2" s="409" t="s">
        <v>56</v>
      </c>
      <c r="B2" s="410" t="s">
        <v>2474</v>
      </c>
      <c r="C2" s="411" t="s">
        <v>171</v>
      </c>
    </row>
    <row r="3" spans="1:3" x14ac:dyDescent="0.3">
      <c r="A3" s="412" t="s">
        <v>45</v>
      </c>
      <c r="B3" s="413" t="s">
        <v>595</v>
      </c>
      <c r="C3" s="667" t="s">
        <v>2475</v>
      </c>
    </row>
    <row r="4" spans="1:3" x14ac:dyDescent="0.3">
      <c r="A4" s="412" t="s">
        <v>2476</v>
      </c>
      <c r="B4" s="413" t="s">
        <v>2477</v>
      </c>
      <c r="C4" s="667"/>
    </row>
    <row r="5" spans="1:3" ht="15" thickBot="1" x14ac:dyDescent="0.35">
      <c r="A5" s="414" t="s">
        <v>2478</v>
      </c>
      <c r="B5" s="415" t="s">
        <v>58</v>
      </c>
      <c r="C5" s="668"/>
    </row>
    <row r="6" spans="1:3" x14ac:dyDescent="0.3">
      <c r="A6" s="409" t="s">
        <v>56</v>
      </c>
      <c r="B6" s="410" t="s">
        <v>1827</v>
      </c>
      <c r="C6" s="411" t="s">
        <v>171</v>
      </c>
    </row>
    <row r="7" spans="1:3" x14ac:dyDescent="0.3">
      <c r="A7" s="412" t="s">
        <v>45</v>
      </c>
      <c r="B7" s="413" t="s">
        <v>393</v>
      </c>
      <c r="C7" s="667" t="s">
        <v>2479</v>
      </c>
    </row>
    <row r="8" spans="1:3" x14ac:dyDescent="0.3">
      <c r="A8" s="412" t="s">
        <v>2476</v>
      </c>
      <c r="B8" s="413" t="s">
        <v>2477</v>
      </c>
      <c r="C8" s="667"/>
    </row>
    <row r="9" spans="1:3" ht="15" thickBot="1" x14ac:dyDescent="0.35">
      <c r="A9" s="414" t="s">
        <v>2478</v>
      </c>
      <c r="B9" s="415" t="s">
        <v>58</v>
      </c>
      <c r="C9" s="668"/>
    </row>
    <row r="10" spans="1:3" x14ac:dyDescent="0.3">
      <c r="A10" s="409" t="s">
        <v>56</v>
      </c>
      <c r="B10" s="410" t="s">
        <v>1861</v>
      </c>
      <c r="C10" s="411" t="s">
        <v>171</v>
      </c>
    </row>
    <row r="11" spans="1:3" ht="20.399999999999999" x14ac:dyDescent="0.3">
      <c r="A11" s="412" t="s">
        <v>45</v>
      </c>
      <c r="B11" s="413" t="s">
        <v>677</v>
      </c>
      <c r="C11" s="667" t="s">
        <v>2480</v>
      </c>
    </row>
    <row r="12" spans="1:3" x14ac:dyDescent="0.3">
      <c r="A12" s="412" t="s">
        <v>2476</v>
      </c>
      <c r="B12" s="413" t="s">
        <v>2477</v>
      </c>
      <c r="C12" s="667"/>
    </row>
    <row r="13" spans="1:3" ht="15" thickBot="1" x14ac:dyDescent="0.35">
      <c r="A13" s="414" t="s">
        <v>2478</v>
      </c>
      <c r="B13" s="415" t="s">
        <v>58</v>
      </c>
      <c r="C13" s="668"/>
    </row>
    <row r="14" spans="1:3" x14ac:dyDescent="0.3">
      <c r="A14" s="409" t="s">
        <v>56</v>
      </c>
      <c r="B14" s="410" t="s">
        <v>1819</v>
      </c>
      <c r="C14" s="411" t="s">
        <v>171</v>
      </c>
    </row>
    <row r="15" spans="1:3" x14ac:dyDescent="0.3">
      <c r="A15" s="412" t="s">
        <v>45</v>
      </c>
      <c r="B15" s="413" t="s">
        <v>601</v>
      </c>
      <c r="C15" s="667" t="s">
        <v>2481</v>
      </c>
    </row>
    <row r="16" spans="1:3" x14ac:dyDescent="0.3">
      <c r="A16" s="412" t="s">
        <v>2476</v>
      </c>
      <c r="B16" s="413" t="s">
        <v>2477</v>
      </c>
      <c r="C16" s="667"/>
    </row>
    <row r="17" spans="1:3" ht="15" thickBot="1" x14ac:dyDescent="0.35">
      <c r="A17" s="414" t="s">
        <v>2478</v>
      </c>
      <c r="B17" s="415" t="s">
        <v>58</v>
      </c>
      <c r="C17" s="668"/>
    </row>
    <row r="18" spans="1:3" x14ac:dyDescent="0.3">
      <c r="A18" s="409" t="s">
        <v>56</v>
      </c>
      <c r="B18" s="410" t="s">
        <v>2205</v>
      </c>
      <c r="C18" s="411" t="s">
        <v>171</v>
      </c>
    </row>
    <row r="19" spans="1:3" x14ac:dyDescent="0.3">
      <c r="A19" s="412" t="s">
        <v>45</v>
      </c>
      <c r="B19" s="413" t="s">
        <v>872</v>
      </c>
      <c r="C19" s="667" t="s">
        <v>2482</v>
      </c>
    </row>
    <row r="20" spans="1:3" x14ac:dyDescent="0.3">
      <c r="A20" s="412" t="s">
        <v>2476</v>
      </c>
      <c r="B20" s="413" t="s">
        <v>2477</v>
      </c>
      <c r="C20" s="667"/>
    </row>
    <row r="21" spans="1:3" ht="15" thickBot="1" x14ac:dyDescent="0.35">
      <c r="A21" s="414" t="s">
        <v>2478</v>
      </c>
      <c r="B21" s="415" t="s">
        <v>58</v>
      </c>
      <c r="C21" s="668"/>
    </row>
    <row r="22" spans="1:3" x14ac:dyDescent="0.3">
      <c r="A22" s="409" t="s">
        <v>56</v>
      </c>
      <c r="B22" s="410" t="s">
        <v>1810</v>
      </c>
      <c r="C22" s="411" t="s">
        <v>171</v>
      </c>
    </row>
    <row r="23" spans="1:3" x14ac:dyDescent="0.3">
      <c r="A23" s="412" t="s">
        <v>45</v>
      </c>
      <c r="B23" s="413" t="s">
        <v>598</v>
      </c>
      <c r="C23" s="667" t="s">
        <v>2483</v>
      </c>
    </row>
    <row r="24" spans="1:3" x14ac:dyDescent="0.3">
      <c r="A24" s="412" t="s">
        <v>2476</v>
      </c>
      <c r="B24" s="413" t="s">
        <v>2477</v>
      </c>
      <c r="C24" s="667"/>
    </row>
    <row r="25" spans="1:3" ht="15" thickBot="1" x14ac:dyDescent="0.35">
      <c r="A25" s="414" t="s">
        <v>2478</v>
      </c>
      <c r="B25" s="415" t="s">
        <v>58</v>
      </c>
      <c r="C25" s="668"/>
    </row>
    <row r="26" spans="1:3" x14ac:dyDescent="0.3">
      <c r="A26" s="409" t="s">
        <v>56</v>
      </c>
      <c r="B26" s="410" t="s">
        <v>1757</v>
      </c>
      <c r="C26" s="411" t="s">
        <v>171</v>
      </c>
    </row>
    <row r="27" spans="1:3" x14ac:dyDescent="0.3">
      <c r="A27" s="412" t="s">
        <v>45</v>
      </c>
      <c r="B27" s="413" t="s">
        <v>2484</v>
      </c>
      <c r="C27" s="667" t="s">
        <v>2485</v>
      </c>
    </row>
    <row r="28" spans="1:3" x14ac:dyDescent="0.3">
      <c r="A28" s="412" t="s">
        <v>2476</v>
      </c>
      <c r="B28" s="413" t="s">
        <v>2486</v>
      </c>
      <c r="C28" s="667"/>
    </row>
    <row r="29" spans="1:3" ht="15" thickBot="1" x14ac:dyDescent="0.35">
      <c r="A29" s="414" t="s">
        <v>2478</v>
      </c>
      <c r="B29" s="415" t="s">
        <v>14</v>
      </c>
      <c r="C29" s="668"/>
    </row>
    <row r="30" spans="1:3" x14ac:dyDescent="0.3">
      <c r="A30" s="409" t="s">
        <v>56</v>
      </c>
      <c r="B30" s="410" t="s">
        <v>1708</v>
      </c>
      <c r="C30" s="411" t="s">
        <v>171</v>
      </c>
    </row>
    <row r="31" spans="1:3" ht="20.399999999999999" x14ac:dyDescent="0.3">
      <c r="A31" s="412" t="s">
        <v>45</v>
      </c>
      <c r="B31" s="413" t="s">
        <v>240</v>
      </c>
      <c r="C31" s="667" t="s">
        <v>2487</v>
      </c>
    </row>
    <row r="32" spans="1:3" x14ac:dyDescent="0.3">
      <c r="A32" s="412" t="s">
        <v>2476</v>
      </c>
      <c r="B32" s="413" t="s">
        <v>2488</v>
      </c>
      <c r="C32" s="667"/>
    </row>
    <row r="33" spans="1:3" ht="15" thickBot="1" x14ac:dyDescent="0.35">
      <c r="A33" s="414" t="s">
        <v>2478</v>
      </c>
      <c r="B33" s="415" t="s">
        <v>27</v>
      </c>
      <c r="C33" s="668"/>
    </row>
    <row r="34" spans="1:3" x14ac:dyDescent="0.3">
      <c r="A34" s="409" t="s">
        <v>56</v>
      </c>
      <c r="B34" s="410" t="s">
        <v>1747</v>
      </c>
      <c r="C34" s="411" t="s">
        <v>171</v>
      </c>
    </row>
    <row r="35" spans="1:3" x14ac:dyDescent="0.3">
      <c r="A35" s="412" t="s">
        <v>45</v>
      </c>
      <c r="B35" s="413" t="s">
        <v>250</v>
      </c>
      <c r="C35" s="667" t="s">
        <v>2489</v>
      </c>
    </row>
    <row r="36" spans="1:3" x14ac:dyDescent="0.3">
      <c r="A36" s="412" t="s">
        <v>2476</v>
      </c>
      <c r="B36" s="413" t="s">
        <v>2488</v>
      </c>
      <c r="C36" s="667"/>
    </row>
    <row r="37" spans="1:3" ht="15" thickBot="1" x14ac:dyDescent="0.35">
      <c r="A37" s="414" t="s">
        <v>2478</v>
      </c>
      <c r="B37" s="415" t="s">
        <v>27</v>
      </c>
      <c r="C37" s="668"/>
    </row>
    <row r="38" spans="1:3" x14ac:dyDescent="0.3">
      <c r="A38" s="409" t="s">
        <v>56</v>
      </c>
      <c r="B38" s="410" t="s">
        <v>1633</v>
      </c>
      <c r="C38" s="411" t="s">
        <v>171</v>
      </c>
    </row>
    <row r="39" spans="1:3" x14ac:dyDescent="0.3">
      <c r="A39" s="412" t="s">
        <v>45</v>
      </c>
      <c r="B39" s="413" t="s">
        <v>464</v>
      </c>
      <c r="C39" s="667" t="s">
        <v>2490</v>
      </c>
    </row>
    <row r="40" spans="1:3" x14ac:dyDescent="0.3">
      <c r="A40" s="412" t="s">
        <v>2476</v>
      </c>
      <c r="B40" s="413" t="s">
        <v>2491</v>
      </c>
      <c r="C40" s="667"/>
    </row>
    <row r="41" spans="1:3" ht="15" thickBot="1" x14ac:dyDescent="0.35">
      <c r="A41" s="414" t="s">
        <v>2478</v>
      </c>
      <c r="B41" s="415" t="s">
        <v>2492</v>
      </c>
      <c r="C41" s="668"/>
    </row>
    <row r="42" spans="1:3" x14ac:dyDescent="0.3">
      <c r="A42" s="409" t="s">
        <v>56</v>
      </c>
      <c r="B42" s="410" t="s">
        <v>1770</v>
      </c>
      <c r="C42" s="411" t="s">
        <v>171</v>
      </c>
    </row>
    <row r="43" spans="1:3" x14ac:dyDescent="0.3">
      <c r="A43" s="412" t="s">
        <v>45</v>
      </c>
      <c r="B43" s="413" t="s">
        <v>585</v>
      </c>
      <c r="C43" s="667" t="s">
        <v>2493</v>
      </c>
    </row>
    <row r="44" spans="1:3" x14ac:dyDescent="0.3">
      <c r="A44" s="412" t="s">
        <v>2476</v>
      </c>
      <c r="B44" s="413" t="s">
        <v>2494</v>
      </c>
      <c r="C44" s="667"/>
    </row>
    <row r="45" spans="1:3" ht="15" thickBot="1" x14ac:dyDescent="0.35">
      <c r="A45" s="414" t="s">
        <v>2478</v>
      </c>
      <c r="B45" s="415" t="s">
        <v>2492</v>
      </c>
      <c r="C45" s="668"/>
    </row>
    <row r="46" spans="1:3" x14ac:dyDescent="0.3">
      <c r="A46" s="409" t="s">
        <v>56</v>
      </c>
      <c r="B46" s="410" t="s">
        <v>1892</v>
      </c>
      <c r="C46" s="411" t="s">
        <v>171</v>
      </c>
    </row>
    <row r="47" spans="1:3" ht="30.6" x14ac:dyDescent="0.3">
      <c r="A47" s="412" t="s">
        <v>45</v>
      </c>
      <c r="B47" s="413" t="s">
        <v>727</v>
      </c>
      <c r="C47" s="667" t="s">
        <v>2495</v>
      </c>
    </row>
    <row r="48" spans="1:3" x14ac:dyDescent="0.3">
      <c r="A48" s="412" t="s">
        <v>2476</v>
      </c>
      <c r="B48" s="413" t="s">
        <v>2496</v>
      </c>
      <c r="C48" s="667"/>
    </row>
    <row r="49" spans="1:3" ht="15" thickBot="1" x14ac:dyDescent="0.35">
      <c r="A49" s="414" t="s">
        <v>2478</v>
      </c>
      <c r="B49" s="415" t="s">
        <v>58</v>
      </c>
      <c r="C49" s="668"/>
    </row>
    <row r="50" spans="1:3" x14ac:dyDescent="0.3">
      <c r="A50" s="409" t="s">
        <v>56</v>
      </c>
      <c r="B50" s="410" t="s">
        <v>1871</v>
      </c>
      <c r="C50" s="411" t="s">
        <v>171</v>
      </c>
    </row>
    <row r="51" spans="1:3" ht="20.399999999999999" x14ac:dyDescent="0.3">
      <c r="A51" s="412" t="s">
        <v>45</v>
      </c>
      <c r="B51" s="413" t="s">
        <v>715</v>
      </c>
      <c r="C51" s="667" t="s">
        <v>2497</v>
      </c>
    </row>
    <row r="52" spans="1:3" x14ac:dyDescent="0.3">
      <c r="A52" s="412" t="s">
        <v>2476</v>
      </c>
      <c r="B52" s="413" t="s">
        <v>2496</v>
      </c>
      <c r="C52" s="667"/>
    </row>
    <row r="53" spans="1:3" ht="15" thickBot="1" x14ac:dyDescent="0.35">
      <c r="A53" s="414" t="s">
        <v>2478</v>
      </c>
      <c r="B53" s="415" t="s">
        <v>58</v>
      </c>
      <c r="C53" s="668"/>
    </row>
    <row r="54" spans="1:3" x14ac:dyDescent="0.3">
      <c r="A54" s="409" t="s">
        <v>56</v>
      </c>
      <c r="B54" s="410" t="s">
        <v>1700</v>
      </c>
      <c r="C54" s="411" t="s">
        <v>171</v>
      </c>
    </row>
    <row r="55" spans="1:3" ht="20.399999999999999" x14ac:dyDescent="0.3">
      <c r="A55" s="412" t="s">
        <v>45</v>
      </c>
      <c r="B55" s="413" t="s">
        <v>257</v>
      </c>
      <c r="C55" s="667" t="s">
        <v>2498</v>
      </c>
    </row>
    <row r="56" spans="1:3" x14ac:dyDescent="0.3">
      <c r="A56" s="412" t="s">
        <v>2476</v>
      </c>
      <c r="B56" s="413" t="s">
        <v>2499</v>
      </c>
      <c r="C56" s="667"/>
    </row>
    <row r="57" spans="1:3" ht="15" thickBot="1" x14ac:dyDescent="0.35">
      <c r="A57" s="414" t="s">
        <v>2478</v>
      </c>
      <c r="B57" s="415" t="s">
        <v>14</v>
      </c>
      <c r="C57" s="668"/>
    </row>
    <row r="58" spans="1:3" x14ac:dyDescent="0.3">
      <c r="A58" s="409" t="s">
        <v>56</v>
      </c>
      <c r="B58" s="410" t="s">
        <v>1555</v>
      </c>
      <c r="C58" s="411" t="s">
        <v>171</v>
      </c>
    </row>
    <row r="59" spans="1:3" ht="20.399999999999999" x14ac:dyDescent="0.3">
      <c r="A59" s="412" t="s">
        <v>45</v>
      </c>
      <c r="B59" s="413" t="s">
        <v>69</v>
      </c>
      <c r="C59" s="667" t="s">
        <v>2500</v>
      </c>
    </row>
    <row r="60" spans="1:3" x14ac:dyDescent="0.3">
      <c r="A60" s="412" t="s">
        <v>2476</v>
      </c>
      <c r="B60" s="413" t="s">
        <v>2501</v>
      </c>
      <c r="C60" s="667"/>
    </row>
    <row r="61" spans="1:3" ht="15" thickBot="1" x14ac:dyDescent="0.35">
      <c r="A61" s="414" t="s">
        <v>2478</v>
      </c>
      <c r="B61" s="415" t="s">
        <v>1384</v>
      </c>
      <c r="C61" s="668"/>
    </row>
    <row r="62" spans="1:3" x14ac:dyDescent="0.3">
      <c r="A62" s="409" t="s">
        <v>56</v>
      </c>
      <c r="B62" s="410" t="s">
        <v>1778</v>
      </c>
      <c r="C62" s="411" t="s">
        <v>171</v>
      </c>
    </row>
    <row r="63" spans="1:3" ht="20.399999999999999" x14ac:dyDescent="0.3">
      <c r="A63" s="412" t="s">
        <v>45</v>
      </c>
      <c r="B63" s="413" t="s">
        <v>360</v>
      </c>
      <c r="C63" s="667" t="s">
        <v>2502</v>
      </c>
    </row>
    <row r="64" spans="1:3" x14ac:dyDescent="0.3">
      <c r="A64" s="412" t="s">
        <v>2476</v>
      </c>
      <c r="B64" s="413" t="s">
        <v>2477</v>
      </c>
      <c r="C64" s="667"/>
    </row>
    <row r="65" spans="1:3" ht="15" thickBot="1" x14ac:dyDescent="0.35">
      <c r="A65" s="414" t="s">
        <v>2478</v>
      </c>
      <c r="B65" s="415" t="s">
        <v>58</v>
      </c>
      <c r="C65" s="668"/>
    </row>
    <row r="66" spans="1:3" x14ac:dyDescent="0.3">
      <c r="A66" s="409" t="s">
        <v>56</v>
      </c>
      <c r="B66" s="410" t="s">
        <v>1789</v>
      </c>
      <c r="C66" s="411" t="s">
        <v>171</v>
      </c>
    </row>
    <row r="67" spans="1:3" ht="20.399999999999999" x14ac:dyDescent="0.3">
      <c r="A67" s="412" t="s">
        <v>45</v>
      </c>
      <c r="B67" s="413" t="s">
        <v>590</v>
      </c>
      <c r="C67" s="667" t="s">
        <v>2503</v>
      </c>
    </row>
    <row r="68" spans="1:3" x14ac:dyDescent="0.3">
      <c r="A68" s="412" t="s">
        <v>2476</v>
      </c>
      <c r="B68" s="413" t="s">
        <v>2477</v>
      </c>
      <c r="C68" s="667"/>
    </row>
    <row r="69" spans="1:3" ht="15" thickBot="1" x14ac:dyDescent="0.35">
      <c r="A69" s="414" t="s">
        <v>2478</v>
      </c>
      <c r="B69" s="415" t="s">
        <v>58</v>
      </c>
      <c r="C69" s="668"/>
    </row>
    <row r="70" spans="1:3" x14ac:dyDescent="0.3">
      <c r="A70" s="409" t="s">
        <v>56</v>
      </c>
      <c r="B70" s="410" t="s">
        <v>2227</v>
      </c>
      <c r="C70" s="411" t="s">
        <v>171</v>
      </c>
    </row>
    <row r="71" spans="1:3" ht="30.6" x14ac:dyDescent="0.3">
      <c r="A71" s="412" t="s">
        <v>45</v>
      </c>
      <c r="B71" s="413" t="s">
        <v>882</v>
      </c>
      <c r="C71" s="667" t="s">
        <v>2504</v>
      </c>
    </row>
    <row r="72" spans="1:3" x14ac:dyDescent="0.3">
      <c r="A72" s="412" t="s">
        <v>2476</v>
      </c>
      <c r="B72" s="413" t="s">
        <v>2477</v>
      </c>
      <c r="C72" s="667"/>
    </row>
    <row r="73" spans="1:3" ht="15" thickBot="1" x14ac:dyDescent="0.35">
      <c r="A73" s="414" t="s">
        <v>2478</v>
      </c>
      <c r="B73" s="415" t="s">
        <v>58</v>
      </c>
      <c r="C73" s="668"/>
    </row>
    <row r="74" spans="1:3" x14ac:dyDescent="0.3">
      <c r="A74" s="409" t="s">
        <v>56</v>
      </c>
      <c r="B74" s="410" t="s">
        <v>2200</v>
      </c>
      <c r="C74" s="411" t="s">
        <v>171</v>
      </c>
    </row>
    <row r="75" spans="1:3" ht="20.399999999999999" x14ac:dyDescent="0.3">
      <c r="A75" s="412" t="s">
        <v>45</v>
      </c>
      <c r="B75" s="413" t="s">
        <v>358</v>
      </c>
      <c r="C75" s="667" t="s">
        <v>2505</v>
      </c>
    </row>
    <row r="76" spans="1:3" x14ac:dyDescent="0.3">
      <c r="A76" s="412" t="s">
        <v>2476</v>
      </c>
      <c r="B76" s="413" t="s">
        <v>2494</v>
      </c>
      <c r="C76" s="667"/>
    </row>
    <row r="77" spans="1:3" ht="15" thickBot="1" x14ac:dyDescent="0.35">
      <c r="A77" s="414" t="s">
        <v>2478</v>
      </c>
      <c r="B77" s="415" t="s">
        <v>58</v>
      </c>
      <c r="C77" s="668"/>
    </row>
    <row r="78" spans="1:3" x14ac:dyDescent="0.3">
      <c r="A78" s="409" t="s">
        <v>56</v>
      </c>
      <c r="B78" s="410" t="s">
        <v>2132</v>
      </c>
      <c r="C78" s="411" t="s">
        <v>171</v>
      </c>
    </row>
    <row r="79" spans="1:3" ht="20.399999999999999" x14ac:dyDescent="0.3">
      <c r="A79" s="412" t="s">
        <v>45</v>
      </c>
      <c r="B79" s="413" t="s">
        <v>331</v>
      </c>
      <c r="C79" s="667" t="s">
        <v>2490</v>
      </c>
    </row>
    <row r="80" spans="1:3" x14ac:dyDescent="0.3">
      <c r="A80" s="412" t="s">
        <v>2476</v>
      </c>
      <c r="B80" s="413" t="s">
        <v>2494</v>
      </c>
      <c r="C80" s="667"/>
    </row>
    <row r="81" spans="1:3" ht="15" thickBot="1" x14ac:dyDescent="0.35">
      <c r="A81" s="414" t="s">
        <v>2478</v>
      </c>
      <c r="B81" s="415" t="s">
        <v>58</v>
      </c>
      <c r="C81" s="668"/>
    </row>
    <row r="82" spans="1:3" x14ac:dyDescent="0.3">
      <c r="A82" s="409" t="s">
        <v>56</v>
      </c>
      <c r="B82" s="410" t="s">
        <v>2287</v>
      </c>
      <c r="C82" s="411" t="s">
        <v>171</v>
      </c>
    </row>
    <row r="83" spans="1:3" ht="20.399999999999999" x14ac:dyDescent="0.3">
      <c r="A83" s="412" t="s">
        <v>45</v>
      </c>
      <c r="B83" s="413" t="s">
        <v>329</v>
      </c>
      <c r="C83" s="667" t="s">
        <v>2506</v>
      </c>
    </row>
    <row r="84" spans="1:3" x14ac:dyDescent="0.3">
      <c r="A84" s="412" t="s">
        <v>2476</v>
      </c>
      <c r="B84" s="413" t="s">
        <v>2494</v>
      </c>
      <c r="C84" s="667"/>
    </row>
    <row r="85" spans="1:3" ht="15" thickBot="1" x14ac:dyDescent="0.35">
      <c r="A85" s="414" t="s">
        <v>2478</v>
      </c>
      <c r="B85" s="415" t="s">
        <v>1384</v>
      </c>
      <c r="C85" s="668"/>
    </row>
    <row r="86" spans="1:3" x14ac:dyDescent="0.3">
      <c r="A86" s="409" t="s">
        <v>56</v>
      </c>
      <c r="B86" s="410" t="s">
        <v>2146</v>
      </c>
      <c r="C86" s="411" t="s">
        <v>171</v>
      </c>
    </row>
    <row r="87" spans="1:3" ht="20.399999999999999" x14ac:dyDescent="0.3">
      <c r="A87" s="412" t="s">
        <v>45</v>
      </c>
      <c r="B87" s="413" t="s">
        <v>325</v>
      </c>
      <c r="C87" s="667" t="s">
        <v>2507</v>
      </c>
    </row>
    <row r="88" spans="1:3" x14ac:dyDescent="0.3">
      <c r="A88" s="412" t="s">
        <v>2476</v>
      </c>
      <c r="B88" s="413" t="s">
        <v>2494</v>
      </c>
      <c r="C88" s="667"/>
    </row>
    <row r="89" spans="1:3" ht="15" thickBot="1" x14ac:dyDescent="0.35">
      <c r="A89" s="414" t="s">
        <v>2478</v>
      </c>
      <c r="B89" s="415" t="s">
        <v>58</v>
      </c>
      <c r="C89" s="668"/>
    </row>
    <row r="90" spans="1:3" x14ac:dyDescent="0.3">
      <c r="A90" s="409" t="s">
        <v>56</v>
      </c>
      <c r="B90" s="410" t="s">
        <v>2152</v>
      </c>
      <c r="C90" s="411" t="s">
        <v>171</v>
      </c>
    </row>
    <row r="91" spans="1:3" ht="20.399999999999999" x14ac:dyDescent="0.3">
      <c r="A91" s="412" t="s">
        <v>45</v>
      </c>
      <c r="B91" s="413" t="s">
        <v>327</v>
      </c>
      <c r="C91" s="667" t="s">
        <v>2508</v>
      </c>
    </row>
    <row r="92" spans="1:3" x14ac:dyDescent="0.3">
      <c r="A92" s="412" t="s">
        <v>2476</v>
      </c>
      <c r="B92" s="413" t="s">
        <v>2494</v>
      </c>
      <c r="C92" s="667"/>
    </row>
    <row r="93" spans="1:3" ht="15" thickBot="1" x14ac:dyDescent="0.35">
      <c r="A93" s="414" t="s">
        <v>2478</v>
      </c>
      <c r="B93" s="415" t="s">
        <v>1384</v>
      </c>
      <c r="C93" s="668"/>
    </row>
    <row r="94" spans="1:3" x14ac:dyDescent="0.3">
      <c r="A94" s="409" t="s">
        <v>56</v>
      </c>
      <c r="B94" s="410" t="s">
        <v>2181</v>
      </c>
      <c r="C94" s="411" t="s">
        <v>171</v>
      </c>
    </row>
    <row r="95" spans="1:3" ht="30.6" x14ac:dyDescent="0.3">
      <c r="A95" s="412" t="s">
        <v>45</v>
      </c>
      <c r="B95" s="413" t="s">
        <v>853</v>
      </c>
      <c r="C95" s="667" t="s">
        <v>2490</v>
      </c>
    </row>
    <row r="96" spans="1:3" x14ac:dyDescent="0.3">
      <c r="A96" s="412" t="s">
        <v>2476</v>
      </c>
      <c r="B96" s="413" t="s">
        <v>2494</v>
      </c>
      <c r="C96" s="667"/>
    </row>
    <row r="97" spans="1:3" ht="15" thickBot="1" x14ac:dyDescent="0.35">
      <c r="A97" s="414" t="s">
        <v>2478</v>
      </c>
      <c r="B97" s="415" t="s">
        <v>58</v>
      </c>
      <c r="C97" s="668"/>
    </row>
    <row r="98" spans="1:3" x14ac:dyDescent="0.3">
      <c r="A98" s="409" t="s">
        <v>56</v>
      </c>
      <c r="B98" s="410" t="s">
        <v>2127</v>
      </c>
      <c r="C98" s="411" t="s">
        <v>171</v>
      </c>
    </row>
    <row r="99" spans="1:3" ht="20.399999999999999" x14ac:dyDescent="0.3">
      <c r="A99" s="412" t="s">
        <v>45</v>
      </c>
      <c r="B99" s="413" t="s">
        <v>335</v>
      </c>
      <c r="C99" s="667" t="s">
        <v>2490</v>
      </c>
    </row>
    <row r="100" spans="1:3" x14ac:dyDescent="0.3">
      <c r="A100" s="412" t="s">
        <v>2476</v>
      </c>
      <c r="B100" s="413" t="s">
        <v>2494</v>
      </c>
      <c r="C100" s="667"/>
    </row>
    <row r="101" spans="1:3" ht="15" thickBot="1" x14ac:dyDescent="0.35">
      <c r="A101" s="414" t="s">
        <v>2478</v>
      </c>
      <c r="B101" s="415" t="s">
        <v>58</v>
      </c>
      <c r="C101" s="668"/>
    </row>
    <row r="102" spans="1:3" x14ac:dyDescent="0.3">
      <c r="A102" s="409" t="s">
        <v>56</v>
      </c>
      <c r="B102" s="410" t="s">
        <v>2283</v>
      </c>
      <c r="C102" s="411" t="s">
        <v>171</v>
      </c>
    </row>
    <row r="103" spans="1:3" x14ac:dyDescent="0.3">
      <c r="A103" s="412" t="s">
        <v>45</v>
      </c>
      <c r="B103" s="413" t="s">
        <v>333</v>
      </c>
      <c r="C103" s="667" t="s">
        <v>2509</v>
      </c>
    </row>
    <row r="104" spans="1:3" x14ac:dyDescent="0.3">
      <c r="A104" s="412" t="s">
        <v>2476</v>
      </c>
      <c r="B104" s="413" t="s">
        <v>2494</v>
      </c>
      <c r="C104" s="667"/>
    </row>
    <row r="105" spans="1:3" ht="15" thickBot="1" x14ac:dyDescent="0.35">
      <c r="A105" s="414" t="s">
        <v>2478</v>
      </c>
      <c r="B105" s="415" t="s">
        <v>58</v>
      </c>
      <c r="C105" s="668"/>
    </row>
    <row r="106" spans="1:3" x14ac:dyDescent="0.3">
      <c r="A106" s="409" t="s">
        <v>56</v>
      </c>
      <c r="B106" s="410" t="s">
        <v>1575</v>
      </c>
      <c r="C106" s="411" t="s">
        <v>171</v>
      </c>
    </row>
    <row r="107" spans="1:3" ht="20.399999999999999" x14ac:dyDescent="0.3">
      <c r="A107" s="412" t="s">
        <v>45</v>
      </c>
      <c r="B107" s="413" t="s">
        <v>271</v>
      </c>
      <c r="C107" s="667" t="s">
        <v>2510</v>
      </c>
    </row>
    <row r="108" spans="1:3" x14ac:dyDescent="0.3">
      <c r="A108" s="412" t="s">
        <v>2476</v>
      </c>
      <c r="B108" s="413" t="s">
        <v>2511</v>
      </c>
      <c r="C108" s="667"/>
    </row>
    <row r="109" spans="1:3" ht="15" thickBot="1" x14ac:dyDescent="0.35">
      <c r="A109" s="414" t="s">
        <v>2478</v>
      </c>
      <c r="B109" s="415" t="s">
        <v>272</v>
      </c>
      <c r="C109" s="668"/>
    </row>
    <row r="110" spans="1:3" x14ac:dyDescent="0.3">
      <c r="A110" s="409" t="s">
        <v>56</v>
      </c>
      <c r="B110" s="410" t="s">
        <v>1580</v>
      </c>
      <c r="C110" s="411" t="s">
        <v>171</v>
      </c>
    </row>
    <row r="111" spans="1:3" x14ac:dyDescent="0.3">
      <c r="A111" s="412" t="s">
        <v>45</v>
      </c>
      <c r="B111" s="413" t="s">
        <v>279</v>
      </c>
      <c r="C111" s="667" t="s">
        <v>2512</v>
      </c>
    </row>
    <row r="112" spans="1:3" x14ac:dyDescent="0.3">
      <c r="A112" s="412" t="s">
        <v>2476</v>
      </c>
      <c r="B112" s="413" t="s">
        <v>2511</v>
      </c>
      <c r="C112" s="667"/>
    </row>
    <row r="113" spans="1:3" ht="15" thickBot="1" x14ac:dyDescent="0.35">
      <c r="A113" s="414" t="s">
        <v>2478</v>
      </c>
      <c r="B113" s="415" t="s">
        <v>58</v>
      </c>
      <c r="C113" s="668"/>
    </row>
    <row r="114" spans="1:3" x14ac:dyDescent="0.3">
      <c r="A114" s="409" t="s">
        <v>56</v>
      </c>
      <c r="B114" s="410" t="s">
        <v>2104</v>
      </c>
      <c r="C114" s="411" t="s">
        <v>171</v>
      </c>
    </row>
    <row r="115" spans="1:3" ht="20.399999999999999" x14ac:dyDescent="0.3">
      <c r="A115" s="412" t="s">
        <v>45</v>
      </c>
      <c r="B115" s="413" t="s">
        <v>831</v>
      </c>
      <c r="C115" s="667" t="s">
        <v>2513</v>
      </c>
    </row>
    <row r="116" spans="1:3" x14ac:dyDescent="0.3">
      <c r="A116" s="412" t="s">
        <v>2476</v>
      </c>
      <c r="B116" s="413" t="s">
        <v>2494</v>
      </c>
      <c r="C116" s="667"/>
    </row>
    <row r="117" spans="1:3" ht="15" thickBot="1" x14ac:dyDescent="0.35">
      <c r="A117" s="414" t="s">
        <v>2478</v>
      </c>
      <c r="B117" s="415" t="s">
        <v>58</v>
      </c>
      <c r="C117" s="668"/>
    </row>
    <row r="118" spans="1:3" x14ac:dyDescent="0.3">
      <c r="A118" s="409" t="s">
        <v>56</v>
      </c>
      <c r="B118" s="410" t="s">
        <v>2109</v>
      </c>
      <c r="C118" s="411" t="s">
        <v>171</v>
      </c>
    </row>
    <row r="119" spans="1:3" ht="30.6" x14ac:dyDescent="0.3">
      <c r="A119" s="412" t="s">
        <v>45</v>
      </c>
      <c r="B119" s="413" t="s">
        <v>837</v>
      </c>
      <c r="C119" s="667" t="s">
        <v>2514</v>
      </c>
    </row>
    <row r="120" spans="1:3" x14ac:dyDescent="0.3">
      <c r="A120" s="412" t="s">
        <v>2476</v>
      </c>
      <c r="B120" s="413" t="s">
        <v>2494</v>
      </c>
      <c r="C120" s="667"/>
    </row>
    <row r="121" spans="1:3" ht="15" thickBot="1" x14ac:dyDescent="0.35">
      <c r="A121" s="414" t="s">
        <v>2478</v>
      </c>
      <c r="B121" s="415" t="s">
        <v>58</v>
      </c>
      <c r="C121" s="668"/>
    </row>
    <row r="122" spans="1:3" x14ac:dyDescent="0.3">
      <c r="A122" s="409" t="s">
        <v>56</v>
      </c>
      <c r="B122" s="410" t="s">
        <v>2515</v>
      </c>
      <c r="C122" s="411" t="s">
        <v>171</v>
      </c>
    </row>
    <row r="123" spans="1:3" x14ac:dyDescent="0.3">
      <c r="A123" s="412" t="s">
        <v>45</v>
      </c>
      <c r="B123" s="413" t="s">
        <v>902</v>
      </c>
      <c r="C123" s="667" t="s">
        <v>2516</v>
      </c>
    </row>
    <row r="124" spans="1:3" x14ac:dyDescent="0.3">
      <c r="A124" s="412" t="s">
        <v>2476</v>
      </c>
      <c r="B124" s="413" t="s">
        <v>2496</v>
      </c>
      <c r="C124" s="667"/>
    </row>
    <row r="125" spans="1:3" ht="15" thickBot="1" x14ac:dyDescent="0.35">
      <c r="A125" s="414" t="s">
        <v>2478</v>
      </c>
      <c r="B125" s="415" t="s">
        <v>58</v>
      </c>
      <c r="C125" s="668"/>
    </row>
    <row r="126" spans="1:3" x14ac:dyDescent="0.3">
      <c r="A126" s="409" t="s">
        <v>56</v>
      </c>
      <c r="B126" s="410" t="s">
        <v>2517</v>
      </c>
      <c r="C126" s="411" t="s">
        <v>171</v>
      </c>
    </row>
    <row r="127" spans="1:3" x14ac:dyDescent="0.3">
      <c r="A127" s="412" t="s">
        <v>45</v>
      </c>
      <c r="B127" s="413" t="s">
        <v>904</v>
      </c>
      <c r="C127" s="667" t="s">
        <v>2518</v>
      </c>
    </row>
    <row r="128" spans="1:3" x14ac:dyDescent="0.3">
      <c r="A128" s="412" t="s">
        <v>2476</v>
      </c>
      <c r="B128" s="413" t="s">
        <v>2496</v>
      </c>
      <c r="C128" s="667"/>
    </row>
    <row r="129" spans="1:3" ht="15" thickBot="1" x14ac:dyDescent="0.35">
      <c r="A129" s="414" t="s">
        <v>2478</v>
      </c>
      <c r="B129" s="415" t="s">
        <v>58</v>
      </c>
      <c r="C129" s="668"/>
    </row>
    <row r="130" spans="1:3" x14ac:dyDescent="0.3">
      <c r="A130" s="409" t="s">
        <v>56</v>
      </c>
      <c r="B130" s="410" t="s">
        <v>2519</v>
      </c>
      <c r="C130" s="411" t="s">
        <v>171</v>
      </c>
    </row>
    <row r="131" spans="1:3" ht="20.399999999999999" x14ac:dyDescent="0.3">
      <c r="A131" s="412" t="s">
        <v>45</v>
      </c>
      <c r="B131" s="413" t="s">
        <v>2520</v>
      </c>
      <c r="C131" s="667" t="s">
        <v>2521</v>
      </c>
    </row>
    <row r="132" spans="1:3" x14ac:dyDescent="0.3">
      <c r="A132" s="412" t="s">
        <v>2476</v>
      </c>
      <c r="B132" s="413" t="s">
        <v>2496</v>
      </c>
      <c r="C132" s="667"/>
    </row>
    <row r="133" spans="1:3" ht="15" thickBot="1" x14ac:dyDescent="0.35">
      <c r="A133" s="414" t="s">
        <v>2478</v>
      </c>
      <c r="B133" s="415" t="s">
        <v>58</v>
      </c>
      <c r="C133" s="668"/>
    </row>
    <row r="134" spans="1:3" x14ac:dyDescent="0.3">
      <c r="A134" s="409" t="s">
        <v>56</v>
      </c>
      <c r="B134" s="410" t="s">
        <v>2522</v>
      </c>
      <c r="C134" s="411" t="s">
        <v>171</v>
      </c>
    </row>
    <row r="135" spans="1:3" x14ac:dyDescent="0.3">
      <c r="A135" s="412" t="s">
        <v>45</v>
      </c>
      <c r="B135" s="413" t="s">
        <v>1962</v>
      </c>
      <c r="C135" s="667" t="s">
        <v>2523</v>
      </c>
    </row>
    <row r="136" spans="1:3" x14ac:dyDescent="0.3">
      <c r="A136" s="412" t="s">
        <v>2476</v>
      </c>
      <c r="B136" s="413" t="s">
        <v>2496</v>
      </c>
      <c r="C136" s="667"/>
    </row>
    <row r="137" spans="1:3" ht="15" thickBot="1" x14ac:dyDescent="0.35">
      <c r="A137" s="414" t="s">
        <v>2478</v>
      </c>
      <c r="B137" s="415" t="s">
        <v>58</v>
      </c>
      <c r="C137" s="668"/>
    </row>
    <row r="138" spans="1:3" x14ac:dyDescent="0.3">
      <c r="A138" s="409" t="s">
        <v>56</v>
      </c>
      <c r="B138" s="410" t="s">
        <v>2524</v>
      </c>
      <c r="C138" s="411" t="s">
        <v>171</v>
      </c>
    </row>
    <row r="139" spans="1:3" x14ac:dyDescent="0.3">
      <c r="A139" s="412" t="s">
        <v>45</v>
      </c>
      <c r="B139" s="413" t="s">
        <v>918</v>
      </c>
      <c r="C139" s="667" t="s">
        <v>2525</v>
      </c>
    </row>
    <row r="140" spans="1:3" x14ac:dyDescent="0.3">
      <c r="A140" s="412" t="s">
        <v>2476</v>
      </c>
      <c r="B140" s="413" t="s">
        <v>2496</v>
      </c>
      <c r="C140" s="667"/>
    </row>
    <row r="141" spans="1:3" ht="15" thickBot="1" x14ac:dyDescent="0.35">
      <c r="A141" s="414" t="s">
        <v>2478</v>
      </c>
      <c r="B141" s="415" t="s">
        <v>58</v>
      </c>
      <c r="C141" s="668"/>
    </row>
    <row r="142" spans="1:3" x14ac:dyDescent="0.3">
      <c r="A142" s="409" t="s">
        <v>56</v>
      </c>
      <c r="B142" s="410" t="s">
        <v>809</v>
      </c>
      <c r="C142" s="411" t="s">
        <v>171</v>
      </c>
    </row>
    <row r="143" spans="1:3" x14ac:dyDescent="0.3">
      <c r="A143" s="412" t="s">
        <v>45</v>
      </c>
      <c r="B143" s="413" t="s">
        <v>810</v>
      </c>
      <c r="C143" s="667" t="s">
        <v>2526</v>
      </c>
    </row>
    <row r="144" spans="1:3" x14ac:dyDescent="0.3">
      <c r="A144" s="412" t="s">
        <v>2476</v>
      </c>
      <c r="B144" s="413" t="s">
        <v>2527</v>
      </c>
      <c r="C144" s="667"/>
    </row>
    <row r="145" spans="1:3" ht="15" thickBot="1" x14ac:dyDescent="0.35">
      <c r="A145" s="414" t="s">
        <v>2478</v>
      </c>
      <c r="B145" s="415" t="s">
        <v>58</v>
      </c>
      <c r="C145" s="668"/>
    </row>
    <row r="146" spans="1:3" x14ac:dyDescent="0.3">
      <c r="A146" s="409" t="s">
        <v>56</v>
      </c>
      <c r="B146" s="410" t="s">
        <v>807</v>
      </c>
      <c r="C146" s="411" t="s">
        <v>171</v>
      </c>
    </row>
    <row r="147" spans="1:3" x14ac:dyDescent="0.3">
      <c r="A147" s="412" t="s">
        <v>45</v>
      </c>
      <c r="B147" s="413" t="s">
        <v>808</v>
      </c>
      <c r="C147" s="667" t="s">
        <v>2528</v>
      </c>
    </row>
    <row r="148" spans="1:3" x14ac:dyDescent="0.3">
      <c r="A148" s="412" t="s">
        <v>2476</v>
      </c>
      <c r="B148" s="413" t="s">
        <v>2527</v>
      </c>
      <c r="C148" s="667"/>
    </row>
    <row r="149" spans="1:3" ht="15" thickBot="1" x14ac:dyDescent="0.35">
      <c r="A149" s="414" t="s">
        <v>2478</v>
      </c>
      <c r="B149" s="415" t="s">
        <v>58</v>
      </c>
      <c r="C149" s="668"/>
    </row>
    <row r="150" spans="1:3" x14ac:dyDescent="0.3">
      <c r="A150" s="409" t="s">
        <v>56</v>
      </c>
      <c r="B150" s="410" t="s">
        <v>801</v>
      </c>
      <c r="C150" s="411" t="s">
        <v>171</v>
      </c>
    </row>
    <row r="151" spans="1:3" x14ac:dyDescent="0.3">
      <c r="A151" s="412" t="s">
        <v>45</v>
      </c>
      <c r="B151" s="413" t="s">
        <v>802</v>
      </c>
      <c r="C151" s="667" t="s">
        <v>2529</v>
      </c>
    </row>
    <row r="152" spans="1:3" x14ac:dyDescent="0.3">
      <c r="A152" s="412" t="s">
        <v>2476</v>
      </c>
      <c r="B152" s="413" t="s">
        <v>2527</v>
      </c>
      <c r="C152" s="667"/>
    </row>
    <row r="153" spans="1:3" ht="15" thickBot="1" x14ac:dyDescent="0.35">
      <c r="A153" s="414" t="s">
        <v>2478</v>
      </c>
      <c r="B153" s="415" t="s">
        <v>58</v>
      </c>
      <c r="C153" s="668"/>
    </row>
    <row r="154" spans="1:3" x14ac:dyDescent="0.3">
      <c r="A154" s="409" t="s">
        <v>56</v>
      </c>
      <c r="B154" s="410" t="s">
        <v>795</v>
      </c>
      <c r="C154" s="411" t="s">
        <v>171</v>
      </c>
    </row>
    <row r="155" spans="1:3" x14ac:dyDescent="0.3">
      <c r="A155" s="412" t="s">
        <v>45</v>
      </c>
      <c r="B155" s="413" t="s">
        <v>796</v>
      </c>
      <c r="C155" s="667" t="s">
        <v>2530</v>
      </c>
    </row>
    <row r="156" spans="1:3" x14ac:dyDescent="0.3">
      <c r="A156" s="412" t="s">
        <v>2476</v>
      </c>
      <c r="B156" s="413" t="s">
        <v>2527</v>
      </c>
      <c r="C156" s="667"/>
    </row>
    <row r="157" spans="1:3" ht="15" thickBot="1" x14ac:dyDescent="0.35">
      <c r="A157" s="414" t="s">
        <v>2478</v>
      </c>
      <c r="B157" s="415" t="s">
        <v>58</v>
      </c>
      <c r="C157" s="668"/>
    </row>
    <row r="158" spans="1:3" x14ac:dyDescent="0.3">
      <c r="A158" s="409" t="s">
        <v>56</v>
      </c>
      <c r="B158" s="410" t="s">
        <v>805</v>
      </c>
      <c r="C158" s="411" t="s">
        <v>171</v>
      </c>
    </row>
    <row r="159" spans="1:3" x14ac:dyDescent="0.3">
      <c r="A159" s="412" t="s">
        <v>45</v>
      </c>
      <c r="B159" s="413" t="s">
        <v>806</v>
      </c>
      <c r="C159" s="667" t="s">
        <v>2531</v>
      </c>
    </row>
    <row r="160" spans="1:3" x14ac:dyDescent="0.3">
      <c r="A160" s="412" t="s">
        <v>2476</v>
      </c>
      <c r="B160" s="413" t="s">
        <v>2527</v>
      </c>
      <c r="C160" s="667"/>
    </row>
    <row r="161" spans="1:3" ht="15" thickBot="1" x14ac:dyDescent="0.35">
      <c r="A161" s="414" t="s">
        <v>2478</v>
      </c>
      <c r="B161" s="415" t="s">
        <v>58</v>
      </c>
      <c r="C161" s="668"/>
    </row>
    <row r="162" spans="1:3" x14ac:dyDescent="0.3">
      <c r="A162" s="409" t="s">
        <v>56</v>
      </c>
      <c r="B162" s="410" t="s">
        <v>799</v>
      </c>
      <c r="C162" s="411" t="s">
        <v>171</v>
      </c>
    </row>
    <row r="163" spans="1:3" x14ac:dyDescent="0.3">
      <c r="A163" s="412" t="s">
        <v>45</v>
      </c>
      <c r="B163" s="413" t="s">
        <v>800</v>
      </c>
      <c r="C163" s="667" t="s">
        <v>2532</v>
      </c>
    </row>
    <row r="164" spans="1:3" x14ac:dyDescent="0.3">
      <c r="A164" s="412" t="s">
        <v>2476</v>
      </c>
      <c r="B164" s="413" t="s">
        <v>2527</v>
      </c>
      <c r="C164" s="667"/>
    </row>
    <row r="165" spans="1:3" ht="15" thickBot="1" x14ac:dyDescent="0.35">
      <c r="A165" s="414" t="s">
        <v>2478</v>
      </c>
      <c r="B165" s="415" t="s">
        <v>58</v>
      </c>
      <c r="C165" s="668"/>
    </row>
    <row r="166" spans="1:3" x14ac:dyDescent="0.3">
      <c r="A166" s="409" t="s">
        <v>56</v>
      </c>
      <c r="B166" s="410" t="s">
        <v>919</v>
      </c>
      <c r="C166" s="411" t="s">
        <v>171</v>
      </c>
    </row>
    <row r="167" spans="1:3" x14ac:dyDescent="0.3">
      <c r="A167" s="412" t="s">
        <v>45</v>
      </c>
      <c r="B167" s="413" t="s">
        <v>920</v>
      </c>
      <c r="C167" s="667" t="s">
        <v>2533</v>
      </c>
    </row>
    <row r="168" spans="1:3" x14ac:dyDescent="0.3">
      <c r="A168" s="412" t="s">
        <v>2476</v>
      </c>
      <c r="B168" s="413" t="s">
        <v>2527</v>
      </c>
      <c r="C168" s="667"/>
    </row>
    <row r="169" spans="1:3" ht="15" thickBot="1" x14ac:dyDescent="0.35">
      <c r="A169" s="414" t="s">
        <v>2478</v>
      </c>
      <c r="B169" s="415" t="s">
        <v>58</v>
      </c>
      <c r="C169" s="668"/>
    </row>
    <row r="170" spans="1:3" x14ac:dyDescent="0.3">
      <c r="A170" s="409" t="s">
        <v>56</v>
      </c>
      <c r="B170" s="410" t="s">
        <v>2534</v>
      </c>
      <c r="C170" s="411" t="s">
        <v>171</v>
      </c>
    </row>
    <row r="171" spans="1:3" ht="30.6" x14ac:dyDescent="0.3">
      <c r="A171" s="412" t="s">
        <v>45</v>
      </c>
      <c r="B171" s="413" t="s">
        <v>530</v>
      </c>
      <c r="C171" s="667" t="s">
        <v>2535</v>
      </c>
    </row>
    <row r="172" spans="1:3" x14ac:dyDescent="0.3">
      <c r="A172" s="412" t="s">
        <v>2476</v>
      </c>
      <c r="B172" s="413" t="s">
        <v>2488</v>
      </c>
      <c r="C172" s="667"/>
    </row>
    <row r="173" spans="1:3" ht="15" thickBot="1" x14ac:dyDescent="0.35">
      <c r="A173" s="414" t="s">
        <v>2478</v>
      </c>
      <c r="B173" s="415" t="s">
        <v>1384</v>
      </c>
      <c r="C173" s="668"/>
    </row>
    <row r="174" spans="1:3" x14ac:dyDescent="0.3">
      <c r="A174" s="409" t="s">
        <v>56</v>
      </c>
      <c r="B174" s="416" t="s">
        <v>779</v>
      </c>
      <c r="C174" s="411" t="s">
        <v>171</v>
      </c>
    </row>
    <row r="175" spans="1:3" x14ac:dyDescent="0.3">
      <c r="A175" s="412" t="s">
        <v>45</v>
      </c>
      <c r="B175" s="413" t="s">
        <v>780</v>
      </c>
      <c r="C175" s="667" t="s">
        <v>2536</v>
      </c>
    </row>
    <row r="176" spans="1:3" x14ac:dyDescent="0.3">
      <c r="A176" s="412" t="s">
        <v>2476</v>
      </c>
      <c r="B176" s="413" t="s">
        <v>2496</v>
      </c>
      <c r="C176" s="667"/>
    </row>
    <row r="177" spans="1:3" ht="15" thickBot="1" x14ac:dyDescent="0.35">
      <c r="A177" s="414" t="s">
        <v>2478</v>
      </c>
      <c r="B177" s="415" t="s">
        <v>17</v>
      </c>
      <c r="C177" s="668"/>
    </row>
    <row r="178" spans="1:3" x14ac:dyDescent="0.3">
      <c r="A178" s="409" t="s">
        <v>56</v>
      </c>
      <c r="B178" s="410" t="s">
        <v>2537</v>
      </c>
      <c r="C178" s="411" t="s">
        <v>171</v>
      </c>
    </row>
    <row r="179" spans="1:3" ht="20.399999999999999" x14ac:dyDescent="0.3">
      <c r="A179" s="412" t="s">
        <v>45</v>
      </c>
      <c r="B179" s="413" t="s">
        <v>888</v>
      </c>
      <c r="C179" s="667" t="s">
        <v>2538</v>
      </c>
    </row>
    <row r="180" spans="1:3" x14ac:dyDescent="0.3">
      <c r="A180" s="412" t="s">
        <v>2476</v>
      </c>
      <c r="B180" s="413" t="s">
        <v>2496</v>
      </c>
      <c r="C180" s="667"/>
    </row>
    <row r="181" spans="1:3" ht="15" thickBot="1" x14ac:dyDescent="0.35">
      <c r="A181" s="414" t="s">
        <v>2478</v>
      </c>
      <c r="B181" s="415" t="s">
        <v>58</v>
      </c>
      <c r="C181" s="668"/>
    </row>
    <row r="182" spans="1:3" x14ac:dyDescent="0.3">
      <c r="A182" s="409" t="s">
        <v>56</v>
      </c>
      <c r="B182" s="410" t="s">
        <v>2539</v>
      </c>
      <c r="C182" s="411" t="s">
        <v>171</v>
      </c>
    </row>
    <row r="183" spans="1:3" ht="30.6" x14ac:dyDescent="0.3">
      <c r="A183" s="412" t="s">
        <v>45</v>
      </c>
      <c r="B183" s="413" t="s">
        <v>2540</v>
      </c>
      <c r="C183" s="667" t="s">
        <v>2541</v>
      </c>
    </row>
    <row r="184" spans="1:3" x14ac:dyDescent="0.3">
      <c r="A184" s="412" t="s">
        <v>2476</v>
      </c>
      <c r="B184" s="413" t="s">
        <v>2477</v>
      </c>
      <c r="C184" s="667"/>
    </row>
    <row r="185" spans="1:3" ht="15" thickBot="1" x14ac:dyDescent="0.35">
      <c r="A185" s="414" t="s">
        <v>2478</v>
      </c>
      <c r="B185" s="415" t="s">
        <v>58</v>
      </c>
      <c r="C185" s="668"/>
    </row>
    <row r="186" spans="1:3" x14ac:dyDescent="0.3">
      <c r="A186" s="409" t="s">
        <v>56</v>
      </c>
      <c r="B186" s="410" t="s">
        <v>477</v>
      </c>
      <c r="C186" s="411" t="s">
        <v>171</v>
      </c>
    </row>
    <row r="187" spans="1:3" ht="30.6" x14ac:dyDescent="0.3">
      <c r="A187" s="412" t="s">
        <v>45</v>
      </c>
      <c r="B187" s="413" t="s">
        <v>2542</v>
      </c>
      <c r="C187" s="667" t="s">
        <v>2543</v>
      </c>
    </row>
    <row r="188" spans="1:3" x14ac:dyDescent="0.3">
      <c r="A188" s="412" t="s">
        <v>2476</v>
      </c>
      <c r="B188" s="413" t="s">
        <v>2544</v>
      </c>
      <c r="C188" s="667"/>
    </row>
    <row r="189" spans="1:3" ht="15" thickBot="1" x14ac:dyDescent="0.35">
      <c r="A189" s="414" t="s">
        <v>2478</v>
      </c>
      <c r="B189" s="415" t="s">
        <v>2492</v>
      </c>
      <c r="C189" s="668"/>
    </row>
    <row r="190" spans="1:3" x14ac:dyDescent="0.3">
      <c r="A190" s="409" t="s">
        <v>56</v>
      </c>
      <c r="B190" s="416" t="s">
        <v>2545</v>
      </c>
      <c r="C190" s="411" t="s">
        <v>171</v>
      </c>
    </row>
    <row r="191" spans="1:3" ht="20.399999999999999" x14ac:dyDescent="0.3">
      <c r="A191" s="412" t="s">
        <v>45</v>
      </c>
      <c r="B191" s="413" t="s">
        <v>468</v>
      </c>
      <c r="C191" s="667" t="s">
        <v>2546</v>
      </c>
    </row>
    <row r="192" spans="1:3" x14ac:dyDescent="0.3">
      <c r="A192" s="412" t="s">
        <v>2476</v>
      </c>
      <c r="B192" s="413" t="s">
        <v>2491</v>
      </c>
      <c r="C192" s="667"/>
    </row>
    <row r="193" spans="1:3" ht="15" thickBot="1" x14ac:dyDescent="0.35">
      <c r="A193" s="414" t="s">
        <v>2478</v>
      </c>
      <c r="B193" s="415" t="s">
        <v>251</v>
      </c>
      <c r="C193" s="668"/>
    </row>
    <row r="194" spans="1:3" x14ac:dyDescent="0.3">
      <c r="A194" s="409" t="s">
        <v>56</v>
      </c>
      <c r="B194" s="410" t="s">
        <v>877</v>
      </c>
      <c r="C194" s="411" t="s">
        <v>171</v>
      </c>
    </row>
    <row r="195" spans="1:3" ht="30.6" x14ac:dyDescent="0.3">
      <c r="A195" s="412" t="s">
        <v>45</v>
      </c>
      <c r="B195" s="413" t="s">
        <v>878</v>
      </c>
      <c r="C195" s="667" t="s">
        <v>2547</v>
      </c>
    </row>
    <row r="196" spans="1:3" x14ac:dyDescent="0.3">
      <c r="A196" s="412" t="s">
        <v>2476</v>
      </c>
      <c r="B196" s="413" t="s">
        <v>2477</v>
      </c>
      <c r="C196" s="667"/>
    </row>
    <row r="197" spans="1:3" ht="15" thickBot="1" x14ac:dyDescent="0.35">
      <c r="A197" s="414" t="s">
        <v>2478</v>
      </c>
      <c r="B197" s="415" t="s">
        <v>58</v>
      </c>
      <c r="C197" s="668"/>
    </row>
    <row r="198" spans="1:3" x14ac:dyDescent="0.3">
      <c r="A198" s="409" t="s">
        <v>56</v>
      </c>
      <c r="B198" s="410" t="s">
        <v>2548</v>
      </c>
      <c r="C198" s="411" t="s">
        <v>171</v>
      </c>
    </row>
    <row r="199" spans="1:3" x14ac:dyDescent="0.3">
      <c r="A199" s="412" t="s">
        <v>45</v>
      </c>
      <c r="B199" s="413" t="s">
        <v>440</v>
      </c>
      <c r="C199" s="667" t="s">
        <v>2549</v>
      </c>
    </row>
    <row r="200" spans="1:3" x14ac:dyDescent="0.3">
      <c r="A200" s="412" t="s">
        <v>2476</v>
      </c>
      <c r="B200" s="413" t="s">
        <v>2488</v>
      </c>
      <c r="C200" s="667"/>
    </row>
    <row r="201" spans="1:3" ht="15" thickBot="1" x14ac:dyDescent="0.35">
      <c r="A201" s="414" t="s">
        <v>2478</v>
      </c>
      <c r="B201" s="415" t="s">
        <v>58</v>
      </c>
      <c r="C201" s="668"/>
    </row>
    <row r="202" spans="1:3" x14ac:dyDescent="0.3">
      <c r="A202" s="409" t="s">
        <v>56</v>
      </c>
      <c r="B202" s="410" t="s">
        <v>256</v>
      </c>
      <c r="C202" s="411" t="s">
        <v>171</v>
      </c>
    </row>
    <row r="203" spans="1:3" ht="20.399999999999999" x14ac:dyDescent="0.3">
      <c r="A203" s="412" t="s">
        <v>45</v>
      </c>
      <c r="B203" s="413" t="s">
        <v>258</v>
      </c>
      <c r="C203" s="667" t="s">
        <v>2550</v>
      </c>
    </row>
    <row r="204" spans="1:3" x14ac:dyDescent="0.3">
      <c r="A204" s="412" t="s">
        <v>2476</v>
      </c>
      <c r="B204" s="413" t="s">
        <v>2551</v>
      </c>
      <c r="C204" s="667"/>
    </row>
    <row r="205" spans="1:3" ht="15" thickBot="1" x14ac:dyDescent="0.35">
      <c r="A205" s="414" t="s">
        <v>2478</v>
      </c>
      <c r="B205" s="415" t="s">
        <v>30</v>
      </c>
      <c r="C205" s="668"/>
    </row>
    <row r="206" spans="1:3" x14ac:dyDescent="0.3">
      <c r="A206" s="409" t="s">
        <v>56</v>
      </c>
      <c r="B206" s="410" t="s">
        <v>660</v>
      </c>
      <c r="C206" s="411" t="s">
        <v>171</v>
      </c>
    </row>
    <row r="207" spans="1:3" x14ac:dyDescent="0.3">
      <c r="A207" s="412" t="s">
        <v>45</v>
      </c>
      <c r="B207" s="413" t="s">
        <v>661</v>
      </c>
      <c r="C207" s="667" t="s">
        <v>2552</v>
      </c>
    </row>
    <row r="208" spans="1:3" x14ac:dyDescent="0.3">
      <c r="A208" s="412" t="s">
        <v>2476</v>
      </c>
      <c r="B208" s="413" t="s">
        <v>2553</v>
      </c>
      <c r="C208" s="667"/>
    </row>
    <row r="209" spans="1:3" ht="15" thickBot="1" x14ac:dyDescent="0.35">
      <c r="A209" s="414" t="s">
        <v>2478</v>
      </c>
      <c r="B209" s="415" t="s">
        <v>58</v>
      </c>
      <c r="C209" s="668"/>
    </row>
    <row r="210" spans="1:3" x14ac:dyDescent="0.3">
      <c r="A210" s="409" t="s">
        <v>56</v>
      </c>
      <c r="B210" s="410" t="s">
        <v>2554</v>
      </c>
      <c r="C210" s="411" t="s">
        <v>171</v>
      </c>
    </row>
    <row r="211" spans="1:3" x14ac:dyDescent="0.3">
      <c r="A211" s="412" t="s">
        <v>45</v>
      </c>
      <c r="B211" s="413" t="s">
        <v>851</v>
      </c>
      <c r="C211" s="667" t="s">
        <v>2555</v>
      </c>
    </row>
    <row r="212" spans="1:3" x14ac:dyDescent="0.3">
      <c r="A212" s="412" t="s">
        <v>2476</v>
      </c>
      <c r="B212" s="413" t="s">
        <v>2477</v>
      </c>
      <c r="C212" s="667"/>
    </row>
    <row r="213" spans="1:3" ht="15" thickBot="1" x14ac:dyDescent="0.35">
      <c r="A213" s="414" t="s">
        <v>2478</v>
      </c>
      <c r="B213" s="415" t="s">
        <v>251</v>
      </c>
      <c r="C213" s="668"/>
    </row>
    <row r="214" spans="1:3" x14ac:dyDescent="0.3">
      <c r="A214" s="409" t="s">
        <v>56</v>
      </c>
      <c r="B214" s="410" t="s">
        <v>647</v>
      </c>
      <c r="C214" s="411" t="s">
        <v>171</v>
      </c>
    </row>
    <row r="215" spans="1:3" ht="30.6" x14ac:dyDescent="0.3">
      <c r="A215" s="412" t="s">
        <v>45</v>
      </c>
      <c r="B215" s="413" t="s">
        <v>648</v>
      </c>
      <c r="C215" s="667" t="s">
        <v>2541</v>
      </c>
    </row>
    <row r="216" spans="1:3" x14ac:dyDescent="0.3">
      <c r="A216" s="412" t="s">
        <v>2476</v>
      </c>
      <c r="B216" s="413" t="s">
        <v>2477</v>
      </c>
      <c r="C216" s="667"/>
    </row>
    <row r="217" spans="1:3" ht="15" thickBot="1" x14ac:dyDescent="0.35">
      <c r="A217" s="414" t="s">
        <v>2478</v>
      </c>
      <c r="B217" s="415" t="s">
        <v>58</v>
      </c>
      <c r="C217" s="668"/>
    </row>
    <row r="218" spans="1:3" x14ac:dyDescent="0.3">
      <c r="A218" s="409" t="s">
        <v>56</v>
      </c>
      <c r="B218" s="410" t="s">
        <v>253</v>
      </c>
      <c r="C218" s="411" t="s">
        <v>171</v>
      </c>
    </row>
    <row r="219" spans="1:3" x14ac:dyDescent="0.3">
      <c r="A219" s="412" t="s">
        <v>45</v>
      </c>
      <c r="B219" s="413" t="s">
        <v>254</v>
      </c>
      <c r="C219" s="667" t="s">
        <v>2556</v>
      </c>
    </row>
    <row r="220" spans="1:3" x14ac:dyDescent="0.3">
      <c r="A220" s="412" t="s">
        <v>2476</v>
      </c>
      <c r="B220" s="413" t="s">
        <v>2501</v>
      </c>
      <c r="C220" s="667"/>
    </row>
    <row r="221" spans="1:3" ht="15" thickBot="1" x14ac:dyDescent="0.35">
      <c r="A221" s="414" t="s">
        <v>2478</v>
      </c>
      <c r="B221" s="415" t="s">
        <v>251</v>
      </c>
      <c r="C221" s="668"/>
    </row>
    <row r="222" spans="1:3" x14ac:dyDescent="0.3">
      <c r="A222" s="409" t="s">
        <v>56</v>
      </c>
      <c r="B222" s="410" t="s">
        <v>756</v>
      </c>
      <c r="C222" s="411" t="s">
        <v>171</v>
      </c>
    </row>
    <row r="223" spans="1:3" x14ac:dyDescent="0.3">
      <c r="A223" s="412" t="s">
        <v>45</v>
      </c>
      <c r="B223" s="413" t="s">
        <v>1921</v>
      </c>
      <c r="C223" s="666" t="s">
        <v>2557</v>
      </c>
    </row>
    <row r="224" spans="1:3" x14ac:dyDescent="0.3">
      <c r="A224" s="412" t="s">
        <v>2476</v>
      </c>
      <c r="B224" s="413" t="s">
        <v>2496</v>
      </c>
      <c r="C224" s="666"/>
    </row>
    <row r="225" spans="1:3" ht="15" thickBot="1" x14ac:dyDescent="0.35">
      <c r="A225" s="414" t="s">
        <v>2478</v>
      </c>
      <c r="B225" s="415" t="s">
        <v>58</v>
      </c>
      <c r="C225" s="666"/>
    </row>
    <row r="226" spans="1:3" x14ac:dyDescent="0.3">
      <c r="A226" s="409" t="s">
        <v>56</v>
      </c>
      <c r="B226" s="410" t="s">
        <v>2558</v>
      </c>
      <c r="C226" s="411" t="s">
        <v>171</v>
      </c>
    </row>
    <row r="227" spans="1:3" x14ac:dyDescent="0.3">
      <c r="A227" s="412" t="s">
        <v>45</v>
      </c>
      <c r="B227" s="413" t="s">
        <v>2433</v>
      </c>
      <c r="C227" s="666" t="s">
        <v>2559</v>
      </c>
    </row>
    <row r="228" spans="1:3" x14ac:dyDescent="0.3">
      <c r="A228" s="412" t="s">
        <v>2476</v>
      </c>
      <c r="B228" s="413" t="s">
        <v>2496</v>
      </c>
      <c r="C228" s="666"/>
    </row>
    <row r="229" spans="1:3" ht="15" thickBot="1" x14ac:dyDescent="0.35">
      <c r="A229" s="414" t="s">
        <v>2478</v>
      </c>
      <c r="B229" s="415" t="s">
        <v>58</v>
      </c>
      <c r="C229" s="666"/>
    </row>
    <row r="230" spans="1:3" x14ac:dyDescent="0.3">
      <c r="A230" s="409" t="s">
        <v>56</v>
      </c>
      <c r="B230" s="410" t="s">
        <v>2560</v>
      </c>
      <c r="C230" s="411" t="s">
        <v>171</v>
      </c>
    </row>
    <row r="231" spans="1:3" x14ac:dyDescent="0.3">
      <c r="A231" s="412" t="s">
        <v>45</v>
      </c>
      <c r="B231" s="413" t="s">
        <v>764</v>
      </c>
      <c r="C231" s="666" t="s">
        <v>2561</v>
      </c>
    </row>
    <row r="232" spans="1:3" x14ac:dyDescent="0.3">
      <c r="A232" s="412" t="s">
        <v>2476</v>
      </c>
      <c r="B232" s="413" t="s">
        <v>2496</v>
      </c>
      <c r="C232" s="666"/>
    </row>
    <row r="233" spans="1:3" ht="15" thickBot="1" x14ac:dyDescent="0.35">
      <c r="A233" s="414" t="s">
        <v>2478</v>
      </c>
      <c r="B233" s="415" t="s">
        <v>58</v>
      </c>
      <c r="C233" s="666"/>
    </row>
    <row r="234" spans="1:3" x14ac:dyDescent="0.3">
      <c r="A234" s="409" t="s">
        <v>56</v>
      </c>
      <c r="B234" s="410" t="s">
        <v>2562</v>
      </c>
      <c r="C234" s="411" t="s">
        <v>171</v>
      </c>
    </row>
    <row r="235" spans="1:3" x14ac:dyDescent="0.3">
      <c r="A235" s="412" t="s">
        <v>45</v>
      </c>
      <c r="B235" s="413" t="s">
        <v>2440</v>
      </c>
      <c r="C235" s="666" t="s">
        <v>2563</v>
      </c>
    </row>
    <row r="236" spans="1:3" x14ac:dyDescent="0.3">
      <c r="A236" s="412" t="s">
        <v>2476</v>
      </c>
      <c r="B236" s="413" t="s">
        <v>2496</v>
      </c>
      <c r="C236" s="666"/>
    </row>
    <row r="237" spans="1:3" ht="15" thickBot="1" x14ac:dyDescent="0.35">
      <c r="A237" s="414" t="s">
        <v>2478</v>
      </c>
      <c r="B237" s="415" t="s">
        <v>58</v>
      </c>
      <c r="C237" s="666"/>
    </row>
    <row r="238" spans="1:3" x14ac:dyDescent="0.3">
      <c r="A238" s="409" t="s">
        <v>56</v>
      </c>
      <c r="B238" s="410" t="s">
        <v>1419</v>
      </c>
      <c r="C238" s="411" t="s">
        <v>171</v>
      </c>
    </row>
    <row r="239" spans="1:3" x14ac:dyDescent="0.3">
      <c r="A239" s="412" t="s">
        <v>45</v>
      </c>
      <c r="B239" s="413" t="s">
        <v>2442</v>
      </c>
      <c r="C239" s="666" t="s">
        <v>2564</v>
      </c>
    </row>
    <row r="240" spans="1:3" x14ac:dyDescent="0.3">
      <c r="A240" s="412" t="s">
        <v>2476</v>
      </c>
      <c r="B240" s="413" t="s">
        <v>2496</v>
      </c>
      <c r="C240" s="666"/>
    </row>
    <row r="241" spans="1:3" ht="15" thickBot="1" x14ac:dyDescent="0.35">
      <c r="A241" s="414" t="s">
        <v>2478</v>
      </c>
      <c r="B241" s="415" t="s">
        <v>58</v>
      </c>
      <c r="C241" s="666"/>
    </row>
    <row r="242" spans="1:3" x14ac:dyDescent="0.3">
      <c r="A242" s="409" t="s">
        <v>56</v>
      </c>
      <c r="B242" s="410" t="s">
        <v>2565</v>
      </c>
      <c r="C242" s="411" t="s">
        <v>171</v>
      </c>
    </row>
    <row r="243" spans="1:3" x14ac:dyDescent="0.3">
      <c r="A243" s="412" t="s">
        <v>45</v>
      </c>
      <c r="B243" s="413" t="s">
        <v>2566</v>
      </c>
      <c r="C243" s="666" t="s">
        <v>2567</v>
      </c>
    </row>
    <row r="244" spans="1:3" x14ac:dyDescent="0.3">
      <c r="A244" s="412" t="s">
        <v>2476</v>
      </c>
      <c r="B244" s="413" t="s">
        <v>2496</v>
      </c>
      <c r="C244" s="666"/>
    </row>
    <row r="245" spans="1:3" ht="15" thickBot="1" x14ac:dyDescent="0.35">
      <c r="A245" s="414" t="s">
        <v>2478</v>
      </c>
      <c r="B245" s="415" t="s">
        <v>58</v>
      </c>
      <c r="C245" s="666"/>
    </row>
    <row r="246" spans="1:3" x14ac:dyDescent="0.3">
      <c r="A246" s="409" t="s">
        <v>56</v>
      </c>
      <c r="B246" s="410" t="s">
        <v>2568</v>
      </c>
      <c r="C246" s="411" t="s">
        <v>171</v>
      </c>
    </row>
    <row r="247" spans="1:3" x14ac:dyDescent="0.3">
      <c r="A247" s="412" t="s">
        <v>45</v>
      </c>
      <c r="B247" s="413" t="s">
        <v>2569</v>
      </c>
      <c r="C247" s="666" t="s">
        <v>2567</v>
      </c>
    </row>
    <row r="248" spans="1:3" x14ac:dyDescent="0.3">
      <c r="A248" s="412" t="s">
        <v>2476</v>
      </c>
      <c r="B248" s="413" t="s">
        <v>2496</v>
      </c>
      <c r="C248" s="666"/>
    </row>
    <row r="249" spans="1:3" ht="15" thickBot="1" x14ac:dyDescent="0.35">
      <c r="A249" s="414" t="s">
        <v>2478</v>
      </c>
      <c r="B249" s="415" t="s">
        <v>58</v>
      </c>
      <c r="C249" s="666"/>
    </row>
    <row r="250" spans="1:3" x14ac:dyDescent="0.3">
      <c r="A250" s="409" t="s">
        <v>56</v>
      </c>
      <c r="B250" s="410" t="s">
        <v>1423</v>
      </c>
      <c r="C250" s="411" t="s">
        <v>171</v>
      </c>
    </row>
    <row r="251" spans="1:3" x14ac:dyDescent="0.3">
      <c r="A251" s="412" t="s">
        <v>45</v>
      </c>
      <c r="B251" s="413" t="s">
        <v>2058</v>
      </c>
      <c r="C251" s="666" t="s">
        <v>2570</v>
      </c>
    </row>
    <row r="252" spans="1:3" x14ac:dyDescent="0.3">
      <c r="A252" s="412" t="s">
        <v>2476</v>
      </c>
      <c r="B252" s="413" t="s">
        <v>2496</v>
      </c>
      <c r="C252" s="666"/>
    </row>
    <row r="253" spans="1:3" ht="15" thickBot="1" x14ac:dyDescent="0.35">
      <c r="A253" s="414" t="s">
        <v>2478</v>
      </c>
      <c r="B253" s="415" t="s">
        <v>58</v>
      </c>
      <c r="C253" s="666"/>
    </row>
    <row r="254" spans="1:3" x14ac:dyDescent="0.3">
      <c r="A254" s="409" t="s">
        <v>56</v>
      </c>
      <c r="B254" s="410" t="s">
        <v>2571</v>
      </c>
      <c r="C254" s="411" t="s">
        <v>171</v>
      </c>
    </row>
    <row r="255" spans="1:3" x14ac:dyDescent="0.3">
      <c r="A255" s="412" t="s">
        <v>45</v>
      </c>
      <c r="B255" s="413" t="s">
        <v>2572</v>
      </c>
      <c r="C255" s="666" t="s">
        <v>2573</v>
      </c>
    </row>
    <row r="256" spans="1:3" x14ac:dyDescent="0.3">
      <c r="A256" s="412" t="s">
        <v>2476</v>
      </c>
      <c r="B256" s="413" t="s">
        <v>2496</v>
      </c>
      <c r="C256" s="666"/>
    </row>
    <row r="257" spans="1:3" ht="15" thickBot="1" x14ac:dyDescent="0.35">
      <c r="A257" s="414" t="s">
        <v>2478</v>
      </c>
      <c r="B257" s="415" t="s">
        <v>58</v>
      </c>
      <c r="C257" s="666"/>
    </row>
    <row r="258" spans="1:3" x14ac:dyDescent="0.3">
      <c r="A258" s="409" t="s">
        <v>56</v>
      </c>
      <c r="B258" s="410" t="s">
        <v>2574</v>
      </c>
      <c r="C258" s="411" t="s">
        <v>171</v>
      </c>
    </row>
    <row r="259" spans="1:3" x14ac:dyDescent="0.3">
      <c r="A259" s="412" t="s">
        <v>45</v>
      </c>
      <c r="B259" s="413" t="s">
        <v>2019</v>
      </c>
      <c r="C259" s="666" t="s">
        <v>2575</v>
      </c>
    </row>
    <row r="260" spans="1:3" x14ac:dyDescent="0.3">
      <c r="A260" s="412" t="s">
        <v>2476</v>
      </c>
      <c r="B260" s="413" t="s">
        <v>2496</v>
      </c>
      <c r="C260" s="666"/>
    </row>
    <row r="261" spans="1:3" ht="15" thickBot="1" x14ac:dyDescent="0.35">
      <c r="A261" s="414" t="s">
        <v>2478</v>
      </c>
      <c r="B261" s="415" t="s">
        <v>58</v>
      </c>
      <c r="C261" s="666"/>
    </row>
    <row r="262" spans="1:3" x14ac:dyDescent="0.3">
      <c r="A262" s="409" t="s">
        <v>56</v>
      </c>
      <c r="B262" s="410" t="s">
        <v>2576</v>
      </c>
      <c r="C262" s="411" t="s">
        <v>171</v>
      </c>
    </row>
    <row r="263" spans="1:3" x14ac:dyDescent="0.3">
      <c r="A263" s="412" t="s">
        <v>45</v>
      </c>
      <c r="B263" s="413" t="s">
        <v>1990</v>
      </c>
      <c r="C263" s="666" t="s">
        <v>2577</v>
      </c>
    </row>
    <row r="264" spans="1:3" x14ac:dyDescent="0.3">
      <c r="A264" s="412" t="s">
        <v>2476</v>
      </c>
      <c r="B264" s="413" t="s">
        <v>2496</v>
      </c>
      <c r="C264" s="666"/>
    </row>
    <row r="265" spans="1:3" ht="15" thickBot="1" x14ac:dyDescent="0.35">
      <c r="A265" s="414" t="s">
        <v>2478</v>
      </c>
      <c r="B265" s="415" t="s">
        <v>58</v>
      </c>
      <c r="C265" s="666"/>
    </row>
    <row r="266" spans="1:3" x14ac:dyDescent="0.3">
      <c r="A266" s="409" t="s">
        <v>56</v>
      </c>
      <c r="B266" s="410" t="s">
        <v>2578</v>
      </c>
      <c r="C266" s="411" t="s">
        <v>171</v>
      </c>
    </row>
    <row r="267" spans="1:3" x14ac:dyDescent="0.3">
      <c r="A267" s="412" t="s">
        <v>45</v>
      </c>
      <c r="B267" s="413" t="s">
        <v>2000</v>
      </c>
      <c r="C267" s="666" t="s">
        <v>2579</v>
      </c>
    </row>
    <row r="268" spans="1:3" x14ac:dyDescent="0.3">
      <c r="A268" s="412" t="s">
        <v>2476</v>
      </c>
      <c r="B268" s="413" t="s">
        <v>2496</v>
      </c>
      <c r="C268" s="666"/>
    </row>
    <row r="269" spans="1:3" ht="15" thickBot="1" x14ac:dyDescent="0.35">
      <c r="A269" s="414" t="s">
        <v>2478</v>
      </c>
      <c r="B269" s="415" t="s">
        <v>58</v>
      </c>
      <c r="C269" s="666"/>
    </row>
    <row r="270" spans="1:3" x14ac:dyDescent="0.3">
      <c r="A270" s="409" t="s">
        <v>56</v>
      </c>
      <c r="B270" s="410" t="s">
        <v>2580</v>
      </c>
      <c r="C270" s="411" t="s">
        <v>171</v>
      </c>
    </row>
    <row r="271" spans="1:3" x14ac:dyDescent="0.3">
      <c r="A271" s="412" t="s">
        <v>45</v>
      </c>
      <c r="B271" s="413" t="s">
        <v>2019</v>
      </c>
      <c r="C271" s="666" t="s">
        <v>2581</v>
      </c>
    </row>
    <row r="272" spans="1:3" x14ac:dyDescent="0.3">
      <c r="A272" s="412" t="s">
        <v>2476</v>
      </c>
      <c r="B272" s="413" t="s">
        <v>2496</v>
      </c>
      <c r="C272" s="666"/>
    </row>
    <row r="273" spans="1:3" ht="15" thickBot="1" x14ac:dyDescent="0.35">
      <c r="A273" s="414" t="s">
        <v>2478</v>
      </c>
      <c r="B273" s="415" t="s">
        <v>58</v>
      </c>
      <c r="C273" s="666"/>
    </row>
    <row r="274" spans="1:3" x14ac:dyDescent="0.3">
      <c r="A274" s="409" t="s">
        <v>56</v>
      </c>
      <c r="B274" s="410" t="s">
        <v>2582</v>
      </c>
      <c r="C274" s="411" t="s">
        <v>171</v>
      </c>
    </row>
    <row r="275" spans="1:3" x14ac:dyDescent="0.3">
      <c r="A275" s="412" t="s">
        <v>45</v>
      </c>
      <c r="B275" s="413" t="s">
        <v>2096</v>
      </c>
      <c r="C275" s="666" t="s">
        <v>2583</v>
      </c>
    </row>
    <row r="276" spans="1:3" x14ac:dyDescent="0.3">
      <c r="A276" s="412" t="s">
        <v>2476</v>
      </c>
      <c r="B276" s="413" t="s">
        <v>2496</v>
      </c>
      <c r="C276" s="666"/>
    </row>
    <row r="277" spans="1:3" ht="15" thickBot="1" x14ac:dyDescent="0.35">
      <c r="A277" s="414" t="s">
        <v>2478</v>
      </c>
      <c r="B277" s="415" t="s">
        <v>58</v>
      </c>
      <c r="C277" s="666"/>
    </row>
    <row r="278" spans="1:3" x14ac:dyDescent="0.3">
      <c r="A278" s="409" t="s">
        <v>56</v>
      </c>
      <c r="B278" s="410" t="s">
        <v>2584</v>
      </c>
      <c r="C278" s="411" t="s">
        <v>171</v>
      </c>
    </row>
    <row r="279" spans="1:3" x14ac:dyDescent="0.3">
      <c r="A279" s="412" t="s">
        <v>45</v>
      </c>
      <c r="B279" s="413" t="s">
        <v>2091</v>
      </c>
      <c r="C279" s="666" t="s">
        <v>2583</v>
      </c>
    </row>
    <row r="280" spans="1:3" x14ac:dyDescent="0.3">
      <c r="A280" s="412" t="s">
        <v>2476</v>
      </c>
      <c r="B280" s="413" t="s">
        <v>2496</v>
      </c>
      <c r="C280" s="666"/>
    </row>
    <row r="281" spans="1:3" ht="15" thickBot="1" x14ac:dyDescent="0.35">
      <c r="A281" s="414" t="s">
        <v>2478</v>
      </c>
      <c r="B281" s="415" t="s">
        <v>58</v>
      </c>
      <c r="C281" s="666"/>
    </row>
    <row r="282" spans="1:3" x14ac:dyDescent="0.3">
      <c r="A282" s="409" t="s">
        <v>56</v>
      </c>
      <c r="B282" s="410" t="s">
        <v>845</v>
      </c>
      <c r="C282" s="411" t="s">
        <v>171</v>
      </c>
    </row>
    <row r="283" spans="1:3" ht="30.6" x14ac:dyDescent="0.3">
      <c r="A283" s="412" t="s">
        <v>45</v>
      </c>
      <c r="B283" s="413" t="s">
        <v>846</v>
      </c>
      <c r="C283" s="666" t="s">
        <v>2585</v>
      </c>
    </row>
    <row r="284" spans="1:3" x14ac:dyDescent="0.3">
      <c r="A284" s="412" t="s">
        <v>2476</v>
      </c>
      <c r="B284" s="413" t="s">
        <v>2527</v>
      </c>
      <c r="C284" s="666"/>
    </row>
    <row r="285" spans="1:3" ht="15" thickBot="1" x14ac:dyDescent="0.35">
      <c r="A285" s="414" t="s">
        <v>2478</v>
      </c>
      <c r="B285" s="415" t="s">
        <v>14</v>
      </c>
      <c r="C285" s="666"/>
    </row>
    <row r="286" spans="1:3" x14ac:dyDescent="0.3">
      <c r="A286" s="409" t="s">
        <v>56</v>
      </c>
      <c r="B286" s="410" t="s">
        <v>859</v>
      </c>
      <c r="C286" s="411" t="s">
        <v>171</v>
      </c>
    </row>
    <row r="287" spans="1:3" x14ac:dyDescent="0.3">
      <c r="A287" s="412" t="s">
        <v>45</v>
      </c>
      <c r="B287" s="413" t="s">
        <v>860</v>
      </c>
      <c r="C287" s="666" t="s">
        <v>2586</v>
      </c>
    </row>
    <row r="288" spans="1:3" x14ac:dyDescent="0.3">
      <c r="A288" s="412" t="s">
        <v>2476</v>
      </c>
      <c r="B288" s="413" t="s">
        <v>2551</v>
      </c>
      <c r="C288" s="666"/>
    </row>
    <row r="289" spans="1:3" ht="15" thickBot="1" x14ac:dyDescent="0.35">
      <c r="A289" s="414" t="s">
        <v>2478</v>
      </c>
      <c r="B289" s="415" t="s">
        <v>251</v>
      </c>
      <c r="C289" s="666"/>
    </row>
    <row r="290" spans="1:3" x14ac:dyDescent="0.3">
      <c r="A290" s="409" t="s">
        <v>56</v>
      </c>
      <c r="B290" s="410" t="s">
        <v>765</v>
      </c>
      <c r="C290" s="411" t="s">
        <v>171</v>
      </c>
    </row>
    <row r="291" spans="1:3" ht="20.399999999999999" x14ac:dyDescent="0.3">
      <c r="A291" s="412" t="s">
        <v>45</v>
      </c>
      <c r="B291" s="413" t="s">
        <v>766</v>
      </c>
      <c r="C291" s="666" t="s">
        <v>2587</v>
      </c>
    </row>
    <row r="292" spans="1:3" x14ac:dyDescent="0.3">
      <c r="A292" s="412" t="s">
        <v>2476</v>
      </c>
      <c r="B292" s="413" t="s">
        <v>2496</v>
      </c>
      <c r="C292" s="666"/>
    </row>
    <row r="293" spans="1:3" ht="15" thickBot="1" x14ac:dyDescent="0.35">
      <c r="A293" s="414" t="s">
        <v>2478</v>
      </c>
      <c r="B293" s="415" t="s">
        <v>58</v>
      </c>
      <c r="C293" s="666"/>
    </row>
    <row r="294" spans="1:3" x14ac:dyDescent="0.3">
      <c r="A294" s="409" t="s">
        <v>56</v>
      </c>
      <c r="B294" s="410" t="s">
        <v>767</v>
      </c>
      <c r="C294" s="411" t="s">
        <v>171</v>
      </c>
    </row>
    <row r="295" spans="1:3" ht="20.399999999999999" x14ac:dyDescent="0.3">
      <c r="A295" s="412" t="s">
        <v>45</v>
      </c>
      <c r="B295" s="413" t="s">
        <v>768</v>
      </c>
      <c r="C295" s="666" t="s">
        <v>2588</v>
      </c>
    </row>
    <row r="296" spans="1:3" x14ac:dyDescent="0.3">
      <c r="A296" s="412" t="s">
        <v>2476</v>
      </c>
      <c r="B296" s="413" t="s">
        <v>2496</v>
      </c>
      <c r="C296" s="666"/>
    </row>
    <row r="297" spans="1:3" ht="15" thickBot="1" x14ac:dyDescent="0.35">
      <c r="A297" s="414" t="s">
        <v>2478</v>
      </c>
      <c r="B297" s="415" t="s">
        <v>58</v>
      </c>
      <c r="C297" s="666"/>
    </row>
    <row r="298" spans="1:3" x14ac:dyDescent="0.3">
      <c r="A298" s="409" t="s">
        <v>56</v>
      </c>
      <c r="B298" s="410" t="s">
        <v>761</v>
      </c>
      <c r="C298" s="411" t="s">
        <v>171</v>
      </c>
    </row>
    <row r="299" spans="1:3" x14ac:dyDescent="0.3">
      <c r="A299" s="412" t="s">
        <v>45</v>
      </c>
      <c r="B299" s="413" t="s">
        <v>762</v>
      </c>
      <c r="C299" s="666" t="s">
        <v>2589</v>
      </c>
    </row>
    <row r="300" spans="1:3" x14ac:dyDescent="0.3">
      <c r="A300" s="412" t="s">
        <v>2476</v>
      </c>
      <c r="B300" s="413" t="s">
        <v>2496</v>
      </c>
      <c r="C300" s="666"/>
    </row>
    <row r="301" spans="1:3" ht="15" thickBot="1" x14ac:dyDescent="0.35">
      <c r="A301" s="414" t="s">
        <v>2478</v>
      </c>
      <c r="B301" s="415" t="s">
        <v>58</v>
      </c>
      <c r="C301" s="666"/>
    </row>
    <row r="302" spans="1:3" x14ac:dyDescent="0.3">
      <c r="A302" s="409" t="s">
        <v>56</v>
      </c>
      <c r="B302" s="410" t="s">
        <v>781</v>
      </c>
      <c r="C302" s="411" t="s">
        <v>171</v>
      </c>
    </row>
    <row r="303" spans="1:3" ht="20.399999999999999" x14ac:dyDescent="0.3">
      <c r="A303" s="412" t="s">
        <v>45</v>
      </c>
      <c r="B303" s="413" t="s">
        <v>782</v>
      </c>
      <c r="C303" s="666" t="s">
        <v>2590</v>
      </c>
    </row>
    <row r="304" spans="1:3" x14ac:dyDescent="0.3">
      <c r="A304" s="412" t="s">
        <v>2476</v>
      </c>
      <c r="B304" s="413" t="s">
        <v>2496</v>
      </c>
      <c r="C304" s="666"/>
    </row>
    <row r="305" spans="1:3" ht="15" thickBot="1" x14ac:dyDescent="0.35">
      <c r="A305" s="414" t="s">
        <v>2478</v>
      </c>
      <c r="B305" s="415" t="s">
        <v>58</v>
      </c>
      <c r="C305" s="666"/>
    </row>
    <row r="306" spans="1:3" x14ac:dyDescent="0.3">
      <c r="A306" s="409" t="s">
        <v>56</v>
      </c>
      <c r="B306" s="410" t="s">
        <v>777</v>
      </c>
      <c r="C306" s="411" t="s">
        <v>171</v>
      </c>
    </row>
    <row r="307" spans="1:3" ht="20.399999999999999" x14ac:dyDescent="0.3">
      <c r="A307" s="412" t="s">
        <v>45</v>
      </c>
      <c r="B307" s="413" t="s">
        <v>2591</v>
      </c>
      <c r="C307" s="666" t="s">
        <v>2592</v>
      </c>
    </row>
    <row r="308" spans="1:3" x14ac:dyDescent="0.3">
      <c r="A308" s="412" t="s">
        <v>2476</v>
      </c>
      <c r="B308" s="413" t="s">
        <v>2496</v>
      </c>
      <c r="C308" s="666"/>
    </row>
    <row r="309" spans="1:3" ht="15" thickBot="1" x14ac:dyDescent="0.35">
      <c r="A309" s="414" t="s">
        <v>2478</v>
      </c>
      <c r="B309" s="415" t="s">
        <v>58</v>
      </c>
      <c r="C309" s="666"/>
    </row>
    <row r="310" spans="1:3" x14ac:dyDescent="0.3">
      <c r="A310" s="409" t="s">
        <v>56</v>
      </c>
      <c r="B310" s="410" t="s">
        <v>2593</v>
      </c>
      <c r="C310" s="411" t="s">
        <v>171</v>
      </c>
    </row>
    <row r="311" spans="1:3" ht="20.399999999999999" x14ac:dyDescent="0.3">
      <c r="A311" s="412" t="s">
        <v>45</v>
      </c>
      <c r="B311" s="413" t="s">
        <v>2594</v>
      </c>
      <c r="C311" s="666" t="s">
        <v>2595</v>
      </c>
    </row>
    <row r="312" spans="1:3" x14ac:dyDescent="0.3">
      <c r="A312" s="412" t="s">
        <v>2476</v>
      </c>
      <c r="B312" s="413" t="s">
        <v>2496</v>
      </c>
      <c r="C312" s="666"/>
    </row>
    <row r="313" spans="1:3" ht="15" thickBot="1" x14ac:dyDescent="0.35">
      <c r="A313" s="414" t="s">
        <v>2478</v>
      </c>
      <c r="B313" s="415" t="s">
        <v>58</v>
      </c>
      <c r="C313" s="666"/>
    </row>
    <row r="314" spans="1:3" x14ac:dyDescent="0.3">
      <c r="A314" s="409" t="s">
        <v>56</v>
      </c>
      <c r="B314" s="410" t="s">
        <v>2596</v>
      </c>
      <c r="C314" s="411" t="s">
        <v>171</v>
      </c>
    </row>
    <row r="315" spans="1:3" ht="20.399999999999999" x14ac:dyDescent="0.3">
      <c r="A315" s="412" t="s">
        <v>45</v>
      </c>
      <c r="B315" s="413" t="s">
        <v>2597</v>
      </c>
      <c r="C315" s="666" t="s">
        <v>2598</v>
      </c>
    </row>
    <row r="316" spans="1:3" x14ac:dyDescent="0.3">
      <c r="A316" s="412" t="s">
        <v>2476</v>
      </c>
      <c r="B316" s="413" t="s">
        <v>2496</v>
      </c>
      <c r="C316" s="666"/>
    </row>
    <row r="317" spans="1:3" ht="15" thickBot="1" x14ac:dyDescent="0.35">
      <c r="A317" s="414" t="s">
        <v>2478</v>
      </c>
      <c r="B317" s="415" t="s">
        <v>58</v>
      </c>
      <c r="C317" s="666"/>
    </row>
    <row r="318" spans="1:3" x14ac:dyDescent="0.3">
      <c r="A318" s="409" t="s">
        <v>56</v>
      </c>
      <c r="B318" s="410" t="s">
        <v>811</v>
      </c>
      <c r="C318" s="411" t="s">
        <v>171</v>
      </c>
    </row>
    <row r="319" spans="1:3" x14ac:dyDescent="0.3">
      <c r="A319" s="412" t="s">
        <v>45</v>
      </c>
      <c r="B319" s="413" t="s">
        <v>812</v>
      </c>
      <c r="C319" s="666" t="s">
        <v>2599</v>
      </c>
    </row>
    <row r="320" spans="1:3" x14ac:dyDescent="0.3">
      <c r="A320" s="412" t="s">
        <v>2476</v>
      </c>
      <c r="B320" s="413" t="s">
        <v>2600</v>
      </c>
      <c r="C320" s="666"/>
    </row>
    <row r="321" spans="1:3" ht="15" thickBot="1" x14ac:dyDescent="0.35">
      <c r="A321" s="414" t="s">
        <v>2478</v>
      </c>
      <c r="B321" s="415" t="s">
        <v>58</v>
      </c>
      <c r="C321" s="666"/>
    </row>
    <row r="322" spans="1:3" x14ac:dyDescent="0.3">
      <c r="A322" s="409" t="s">
        <v>56</v>
      </c>
      <c r="B322" s="410" t="s">
        <v>750</v>
      </c>
      <c r="C322" s="411" t="s">
        <v>171</v>
      </c>
    </row>
    <row r="323" spans="1:3" ht="20.399999999999999" x14ac:dyDescent="0.3">
      <c r="A323" s="412" t="s">
        <v>45</v>
      </c>
      <c r="B323" s="413" t="s">
        <v>751</v>
      </c>
      <c r="C323" s="666" t="s">
        <v>2601</v>
      </c>
    </row>
    <row r="324" spans="1:3" x14ac:dyDescent="0.3">
      <c r="A324" s="412" t="s">
        <v>2476</v>
      </c>
      <c r="B324" s="413" t="s">
        <v>2600</v>
      </c>
      <c r="C324" s="666"/>
    </row>
    <row r="325" spans="1:3" ht="15" thickBot="1" x14ac:dyDescent="0.35">
      <c r="A325" s="414" t="s">
        <v>2478</v>
      </c>
      <c r="B325" s="415" t="s">
        <v>14</v>
      </c>
      <c r="C325" s="666"/>
    </row>
    <row r="326" spans="1:3" x14ac:dyDescent="0.3">
      <c r="A326" s="409" t="s">
        <v>56</v>
      </c>
      <c r="B326" s="410" t="s">
        <v>817</v>
      </c>
      <c r="C326" s="411" t="s">
        <v>171</v>
      </c>
    </row>
    <row r="327" spans="1:3" x14ac:dyDescent="0.3">
      <c r="A327" s="412" t="s">
        <v>45</v>
      </c>
      <c r="B327" s="413"/>
      <c r="C327" s="666" t="s">
        <v>2602</v>
      </c>
    </row>
    <row r="328" spans="1:3" x14ac:dyDescent="0.3">
      <c r="A328" s="412" t="s">
        <v>2476</v>
      </c>
      <c r="B328" s="413" t="s">
        <v>2600</v>
      </c>
      <c r="C328" s="666"/>
    </row>
    <row r="329" spans="1:3" ht="15" thickBot="1" x14ac:dyDescent="0.35">
      <c r="A329" s="414" t="s">
        <v>2478</v>
      </c>
      <c r="B329" s="415" t="s">
        <v>186</v>
      </c>
      <c r="C329" s="666"/>
    </row>
  </sheetData>
  <mergeCells count="83">
    <mergeCell ref="C11:C13"/>
    <mergeCell ref="C15:C17"/>
    <mergeCell ref="C19:C21"/>
    <mergeCell ref="A1:C1"/>
    <mergeCell ref="C3:C5"/>
    <mergeCell ref="C7:C9"/>
    <mergeCell ref="C35:C37"/>
    <mergeCell ref="C39:C41"/>
    <mergeCell ref="C43:C45"/>
    <mergeCell ref="C23:C25"/>
    <mergeCell ref="C27:C29"/>
    <mergeCell ref="C31:C33"/>
    <mergeCell ref="C59:C61"/>
    <mergeCell ref="C63:C65"/>
    <mergeCell ref="C67:C69"/>
    <mergeCell ref="C47:C49"/>
    <mergeCell ref="C51:C53"/>
    <mergeCell ref="C55:C57"/>
    <mergeCell ref="C83:C85"/>
    <mergeCell ref="C87:C89"/>
    <mergeCell ref="C91:C93"/>
    <mergeCell ref="C71:C73"/>
    <mergeCell ref="C75:C77"/>
    <mergeCell ref="C79:C81"/>
    <mergeCell ref="C107:C109"/>
    <mergeCell ref="C111:C113"/>
    <mergeCell ref="C115:C117"/>
    <mergeCell ref="C95:C97"/>
    <mergeCell ref="C99:C101"/>
    <mergeCell ref="C103:C105"/>
    <mergeCell ref="C131:C133"/>
    <mergeCell ref="C135:C137"/>
    <mergeCell ref="C139:C141"/>
    <mergeCell ref="C119:C121"/>
    <mergeCell ref="C123:C125"/>
    <mergeCell ref="C127:C129"/>
    <mergeCell ref="C155:C157"/>
    <mergeCell ref="C159:C161"/>
    <mergeCell ref="C163:C165"/>
    <mergeCell ref="C143:C145"/>
    <mergeCell ref="C147:C149"/>
    <mergeCell ref="C151:C153"/>
    <mergeCell ref="C179:C181"/>
    <mergeCell ref="C183:C185"/>
    <mergeCell ref="C187:C189"/>
    <mergeCell ref="C167:C169"/>
    <mergeCell ref="C171:C173"/>
    <mergeCell ref="C175:C177"/>
    <mergeCell ref="C203:C205"/>
    <mergeCell ref="C207:C209"/>
    <mergeCell ref="C211:C213"/>
    <mergeCell ref="C191:C193"/>
    <mergeCell ref="C195:C197"/>
    <mergeCell ref="C199:C201"/>
    <mergeCell ref="C227:C229"/>
    <mergeCell ref="C231:C233"/>
    <mergeCell ref="C235:C237"/>
    <mergeCell ref="C215:C217"/>
    <mergeCell ref="C219:C221"/>
    <mergeCell ref="C223:C225"/>
    <mergeCell ref="C251:C253"/>
    <mergeCell ref="C255:C257"/>
    <mergeCell ref="C259:C261"/>
    <mergeCell ref="C239:C241"/>
    <mergeCell ref="C243:C245"/>
    <mergeCell ref="C247:C249"/>
    <mergeCell ref="C275:C277"/>
    <mergeCell ref="C279:C281"/>
    <mergeCell ref="C283:C285"/>
    <mergeCell ref="C263:C265"/>
    <mergeCell ref="C267:C269"/>
    <mergeCell ref="C271:C273"/>
    <mergeCell ref="C287:C289"/>
    <mergeCell ref="C291:C293"/>
    <mergeCell ref="C295:C297"/>
    <mergeCell ref="C299:C301"/>
    <mergeCell ref="C303:C305"/>
    <mergeCell ref="C327:C329"/>
    <mergeCell ref="C307:C309"/>
    <mergeCell ref="C311:C313"/>
    <mergeCell ref="C315:C317"/>
    <mergeCell ref="C319:C321"/>
    <mergeCell ref="C323:C325"/>
  </mergeCells>
  <pageMargins left="0.511811024" right="0.511811024" top="1.25" bottom="0.78740157499999996" header="0.31496062000000002" footer="0.31496062000000002"/>
  <pageSetup paperSize="9" fitToHeight="0" orientation="portrait" r:id="rId1"/>
  <headerFooter>
    <oddHeader>&amp;L&amp;G&amp;R&amp;G</oddHeader>
    <oddFooter>&amp;L&amp;9&amp;K01+049Superintendência Administrativa
Coordenadoria de Obras e Reformas.
Fone: 3613 5474 / 5431 – geobras@ses.mt.gov.br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292"/>
  <sheetViews>
    <sheetView showGridLines="0" view="pageBreakPreview" topLeftCell="A268" zoomScale="80" zoomScaleNormal="85" zoomScaleSheetLayoutView="80" workbookViewId="0">
      <selection activeCell="J125" sqref="J125"/>
    </sheetView>
  </sheetViews>
  <sheetFormatPr defaultColWidth="0" defaultRowHeight="20.100000000000001" customHeight="1" x14ac:dyDescent="0.3"/>
  <cols>
    <col min="1" max="1" width="40.33203125" style="168" bestFit="1" customWidth="1"/>
    <col min="2" max="2" width="26.33203125" style="168" hidden="1" customWidth="1"/>
    <col min="3" max="3" width="5.33203125" style="168" hidden="1" customWidth="1"/>
    <col min="4" max="4" width="18.5546875" style="168" hidden="1" customWidth="1"/>
    <col min="5" max="5" width="10" style="221" customWidth="1"/>
    <col min="6" max="6" width="14" style="168" bestFit="1" customWidth="1"/>
    <col min="7" max="7" width="10" style="168" customWidth="1"/>
    <col min="8" max="8" width="17.6640625" style="168" bestFit="1" customWidth="1"/>
    <col min="9" max="9" width="8.109375" style="168" customWidth="1"/>
    <col min="10" max="10" width="20.44140625" style="221" bestFit="1" customWidth="1"/>
    <col min="11" max="11" width="6.5546875" style="164" customWidth="1"/>
    <col min="12" max="12" width="3.88671875" style="168" customWidth="1"/>
    <col min="13" max="13" width="3" style="168" customWidth="1"/>
    <col min="14" max="14" width="31.44140625" style="168" customWidth="1"/>
    <col min="15" max="15" width="6.44140625" style="168" customWidth="1"/>
    <col min="16" max="16" width="3.6640625" style="168" customWidth="1"/>
    <col min="17" max="17" width="5.88671875" style="168" customWidth="1"/>
    <col min="18" max="18" width="4.5546875" style="168" customWidth="1"/>
    <col min="19" max="19" width="7.44140625" style="168" customWidth="1"/>
    <col min="20" max="20" width="2.44140625" style="168" customWidth="1"/>
    <col min="21" max="21" width="8.5546875" style="168" bestFit="1" customWidth="1"/>
    <col min="22" max="22" width="10" style="168" bestFit="1" customWidth="1"/>
    <col min="23" max="23" width="23" style="168" bestFit="1" customWidth="1"/>
    <col min="24" max="24" width="4.88671875" style="168" customWidth="1"/>
    <col min="25" max="25" width="10.109375" style="168" customWidth="1"/>
    <col min="26" max="26" width="8.109375" style="168" customWidth="1"/>
    <col min="27" max="27" width="8.6640625" style="168" customWidth="1"/>
    <col min="28" max="28" width="7.33203125" style="168" customWidth="1"/>
    <col min="29" max="29" width="10" style="168" customWidth="1"/>
    <col min="30" max="30" width="5.88671875" style="168" customWidth="1"/>
    <col min="31" max="31" width="7" style="168" customWidth="1"/>
    <col min="32" max="32" width="6.109375" style="168" customWidth="1"/>
    <col min="33" max="33" width="5.109375" style="168" customWidth="1"/>
    <col min="34" max="34" width="12.6640625" style="168" hidden="1" customWidth="1"/>
    <col min="35" max="16358" width="0" style="168" hidden="1"/>
    <col min="16359" max="16359" width="3.109375" style="168" hidden="1"/>
    <col min="16360" max="16360" width="6.5546875" style="168" hidden="1"/>
    <col min="16361" max="16361" width="3.88671875" style="168" hidden="1"/>
    <col min="16362" max="16362" width="3" style="168" hidden="1"/>
    <col min="16363" max="16363" width="31.44140625" style="168" hidden="1"/>
    <col min="16364" max="16364" width="6.44140625" style="168" hidden="1"/>
    <col min="16365" max="16365" width="3.6640625" style="168" hidden="1"/>
    <col min="16366" max="16366" width="5.88671875" style="168" hidden="1"/>
    <col min="16367" max="16367" width="4.5546875" style="168" hidden="1"/>
    <col min="16368" max="16368" width="7.44140625" style="168" hidden="1"/>
    <col min="16369" max="16369" width="2.44140625" style="168" hidden="1"/>
    <col min="16370" max="16383" width="0" style="168" hidden="1"/>
    <col min="16384" max="16384" width="12.6640625" style="168" hidden="1"/>
  </cols>
  <sheetData>
    <row r="1" spans="1:34" s="157" customFormat="1" ht="20.100000000000001" customHeight="1" x14ac:dyDescent="0.3">
      <c r="A1" s="489" t="s">
        <v>1184</v>
      </c>
      <c r="B1" s="490"/>
      <c r="C1" s="490"/>
      <c r="D1" s="490"/>
      <c r="E1" s="490"/>
      <c r="F1" s="490"/>
      <c r="G1" s="490"/>
      <c r="H1" s="490"/>
      <c r="I1" s="490"/>
      <c r="J1" s="491"/>
      <c r="K1" s="477"/>
      <c r="L1" s="477"/>
      <c r="M1" s="477"/>
      <c r="N1" s="477"/>
      <c r="O1" s="477"/>
      <c r="P1" s="477"/>
      <c r="Q1" s="477"/>
      <c r="R1" s="477"/>
      <c r="S1" s="466"/>
      <c r="T1" s="466"/>
      <c r="U1" s="466"/>
      <c r="V1" s="466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6"/>
      <c r="AH1" s="466"/>
    </row>
    <row r="2" spans="1:34" s="159" customFormat="1" ht="20.100000000000001" customHeight="1" x14ac:dyDescent="0.3">
      <c r="A2" s="467" t="s">
        <v>1185</v>
      </c>
      <c r="B2" s="467"/>
      <c r="C2" s="467"/>
      <c r="D2" s="467"/>
      <c r="E2" s="468"/>
      <c r="F2" s="468"/>
      <c r="G2" s="468"/>
      <c r="H2" s="468"/>
      <c r="I2" s="468"/>
      <c r="J2" s="469"/>
      <c r="K2" s="158"/>
      <c r="L2" s="224"/>
      <c r="M2" s="224"/>
      <c r="N2" s="224"/>
      <c r="O2" s="224"/>
      <c r="P2" s="224"/>
      <c r="Q2" s="224"/>
      <c r="R2" s="224"/>
    </row>
    <row r="3" spans="1:34" s="164" customFormat="1" ht="20.100000000000001" customHeight="1" x14ac:dyDescent="0.3">
      <c r="A3" s="470" t="s">
        <v>1186</v>
      </c>
      <c r="B3" s="470"/>
      <c r="C3" s="470"/>
      <c r="D3" s="470"/>
      <c r="E3" s="160" t="s">
        <v>33</v>
      </c>
      <c r="F3" s="161"/>
      <c r="G3" s="161"/>
      <c r="H3" s="161"/>
      <c r="I3" s="162"/>
      <c r="J3" s="163">
        <v>1</v>
      </c>
      <c r="K3" s="158"/>
      <c r="L3" s="225"/>
      <c r="M3" s="225"/>
      <c r="N3" s="225"/>
      <c r="O3" s="225"/>
      <c r="P3" s="225"/>
      <c r="Q3" s="225"/>
      <c r="R3" s="225"/>
    </row>
    <row r="4" spans="1:34" s="165" customFormat="1" ht="20.100000000000001" customHeight="1" x14ac:dyDescent="0.3">
      <c r="A4" s="467" t="s">
        <v>1187</v>
      </c>
      <c r="B4" s="467"/>
      <c r="C4" s="467"/>
      <c r="D4" s="467"/>
      <c r="E4" s="471"/>
      <c r="F4" s="471"/>
      <c r="G4" s="471"/>
      <c r="H4" s="471"/>
      <c r="I4" s="471"/>
      <c r="J4" s="472"/>
      <c r="K4" s="158"/>
    </row>
    <row r="5" spans="1:34" ht="20.100000000000001" customHeight="1" x14ac:dyDescent="0.3">
      <c r="A5" s="473" t="s">
        <v>1189</v>
      </c>
      <c r="B5" s="473"/>
      <c r="C5" s="473"/>
      <c r="D5" s="473"/>
      <c r="E5" s="166" t="s">
        <v>232</v>
      </c>
      <c r="F5" s="166"/>
      <c r="G5" s="166"/>
      <c r="H5" s="166"/>
      <c r="I5" s="166"/>
      <c r="J5" s="167"/>
      <c r="K5" s="158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</row>
    <row r="6" spans="1:34" s="107" customFormat="1" ht="20.100000000000001" customHeight="1" x14ac:dyDescent="0.3">
      <c r="A6" s="474" t="s">
        <v>1190</v>
      </c>
      <c r="B6" s="474"/>
      <c r="C6" s="474"/>
      <c r="D6" s="474"/>
      <c r="E6" s="106" t="s">
        <v>30</v>
      </c>
      <c r="F6" s="170"/>
      <c r="G6" s="170" t="s">
        <v>1191</v>
      </c>
      <c r="H6" s="170"/>
      <c r="I6" s="170"/>
      <c r="J6" s="171" t="s">
        <v>61</v>
      </c>
      <c r="K6" s="158"/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</row>
    <row r="7" spans="1:34" s="107" customFormat="1" ht="20.100000000000001" customHeight="1" x14ac:dyDescent="0.3">
      <c r="A7" s="172" t="s">
        <v>1192</v>
      </c>
      <c r="B7" s="173"/>
      <c r="C7" s="173"/>
      <c r="D7" s="173"/>
      <c r="E7" s="174">
        <v>80.42</v>
      </c>
      <c r="F7" s="175"/>
      <c r="G7" s="175"/>
      <c r="H7" s="176"/>
      <c r="I7" s="177"/>
      <c r="J7" s="178">
        <f t="shared" ref="J7" si="0">TRUNC(E7,2)</f>
        <v>80.42</v>
      </c>
      <c r="K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</row>
    <row r="8" spans="1:34" s="164" customFormat="1" ht="18.75" customHeight="1" x14ac:dyDescent="0.25">
      <c r="A8" s="475"/>
      <c r="B8" s="475"/>
      <c r="C8" s="475"/>
      <c r="D8" s="475"/>
      <c r="E8" s="476"/>
      <c r="F8" s="476"/>
      <c r="G8" s="476"/>
      <c r="H8" s="476"/>
      <c r="I8" s="476"/>
      <c r="J8" s="163">
        <f>TRUNC(SUM(J7:J7),2)</f>
        <v>80.42</v>
      </c>
      <c r="K8" s="158"/>
    </row>
    <row r="9" spans="1:34" s="107" customFormat="1" ht="28.8" x14ac:dyDescent="0.3">
      <c r="A9" s="474" t="s">
        <v>1193</v>
      </c>
      <c r="B9" s="474"/>
      <c r="C9" s="474"/>
      <c r="D9" s="474"/>
      <c r="E9" s="106" t="s">
        <v>31</v>
      </c>
      <c r="F9" s="170" t="s">
        <v>1194</v>
      </c>
      <c r="G9" s="170" t="s">
        <v>1195</v>
      </c>
      <c r="H9" s="170" t="s">
        <v>1196</v>
      </c>
      <c r="I9" s="170" t="s">
        <v>233</v>
      </c>
      <c r="J9" s="180" t="s">
        <v>1197</v>
      </c>
      <c r="K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</row>
    <row r="10" spans="1:34" s="164" customFormat="1" ht="15" x14ac:dyDescent="0.25">
      <c r="A10" s="479"/>
      <c r="B10" s="479"/>
      <c r="C10" s="479"/>
      <c r="D10" s="479"/>
      <c r="E10" s="181"/>
      <c r="F10" s="182"/>
      <c r="G10" s="182"/>
      <c r="I10" s="182"/>
      <c r="J10" s="183"/>
      <c r="K10" s="158"/>
    </row>
    <row r="11" spans="1:34" s="164" customFormat="1" ht="14.4" x14ac:dyDescent="0.3">
      <c r="A11" s="172" t="s">
        <v>1343</v>
      </c>
      <c r="B11" s="172"/>
      <c r="C11" s="172"/>
      <c r="D11" s="172"/>
      <c r="E11" s="184"/>
      <c r="F11" s="185">
        <v>52.45</v>
      </c>
      <c r="G11" s="185">
        <v>3</v>
      </c>
      <c r="H11" s="186">
        <v>0.12</v>
      </c>
      <c r="I11" s="187">
        <f>5.67*0.12</f>
        <v>0.6804</v>
      </c>
      <c r="J11" s="188">
        <f>TRUNC((F11*G11*H11-I11),2)</f>
        <v>18.2</v>
      </c>
      <c r="K11" s="158"/>
    </row>
    <row r="12" spans="1:34" s="164" customFormat="1" ht="18.75" customHeight="1" x14ac:dyDescent="0.25">
      <c r="A12" s="475"/>
      <c r="B12" s="475"/>
      <c r="C12" s="475"/>
      <c r="D12" s="475"/>
      <c r="E12" s="476"/>
      <c r="F12" s="476"/>
      <c r="G12" s="476"/>
      <c r="H12" s="476"/>
      <c r="I12" s="476"/>
      <c r="J12" s="163">
        <f>TRUNC(SUM(J11:J11),2)</f>
        <v>18.2</v>
      </c>
      <c r="K12" s="158"/>
    </row>
    <row r="13" spans="1:34" s="107" customFormat="1" ht="20.100000000000001" customHeight="1" x14ac:dyDescent="0.3">
      <c r="A13" s="474" t="s">
        <v>1198</v>
      </c>
      <c r="B13" s="474"/>
      <c r="C13" s="474"/>
      <c r="D13" s="474"/>
      <c r="E13" s="106" t="s">
        <v>30</v>
      </c>
      <c r="F13" s="170" t="s">
        <v>1199</v>
      </c>
      <c r="G13" s="170" t="s">
        <v>1200</v>
      </c>
      <c r="H13" s="170"/>
      <c r="I13" s="170" t="s">
        <v>233</v>
      </c>
      <c r="J13" s="171" t="s">
        <v>61</v>
      </c>
      <c r="K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</row>
    <row r="14" spans="1:34" s="158" customFormat="1" ht="20.100000000000001" customHeight="1" x14ac:dyDescent="0.25">
      <c r="A14" s="170" t="s">
        <v>1201</v>
      </c>
      <c r="B14" s="170"/>
      <c r="C14" s="170"/>
      <c r="D14" s="170"/>
      <c r="E14" s="170"/>
      <c r="F14" s="170"/>
      <c r="G14" s="170"/>
      <c r="H14" s="170"/>
      <c r="I14" s="170"/>
      <c r="J14" s="171"/>
    </row>
    <row r="15" spans="1:34" s="158" customFormat="1" ht="20.100000000000001" customHeight="1" x14ac:dyDescent="0.25">
      <c r="A15" s="172" t="s">
        <v>1344</v>
      </c>
      <c r="B15" s="172"/>
      <c r="C15" s="172"/>
      <c r="D15" s="172"/>
      <c r="E15" s="187"/>
      <c r="F15" s="186">
        <v>0.9</v>
      </c>
      <c r="G15" s="185">
        <v>2.1</v>
      </c>
      <c r="H15" s="185"/>
      <c r="I15" s="185">
        <v>3</v>
      </c>
      <c r="J15" s="189">
        <f>TRUNC(F15*G15*I15,2)</f>
        <v>5.67</v>
      </c>
    </row>
    <row r="16" spans="1:34" s="164" customFormat="1" ht="18.75" customHeight="1" x14ac:dyDescent="0.25">
      <c r="A16" s="475"/>
      <c r="B16" s="475"/>
      <c r="C16" s="475"/>
      <c r="D16" s="475"/>
      <c r="E16" s="476"/>
      <c r="F16" s="476"/>
      <c r="G16" s="476"/>
      <c r="H16" s="476"/>
      <c r="I16" s="476"/>
      <c r="J16" s="163">
        <f>TRUNC(SUM(J15:J15),2)</f>
        <v>5.67</v>
      </c>
      <c r="K16" s="158"/>
    </row>
    <row r="17" spans="1:33" s="107" customFormat="1" ht="20.100000000000001" customHeight="1" x14ac:dyDescent="0.3">
      <c r="A17" s="474" t="s">
        <v>1202</v>
      </c>
      <c r="B17" s="474"/>
      <c r="C17" s="474"/>
      <c r="D17" s="474"/>
      <c r="E17" s="106" t="s">
        <v>30</v>
      </c>
      <c r="F17" s="170" t="s">
        <v>1203</v>
      </c>
      <c r="G17" s="170" t="s">
        <v>1199</v>
      </c>
      <c r="H17" s="170"/>
      <c r="I17" s="170" t="s">
        <v>233</v>
      </c>
      <c r="J17" s="171" t="s">
        <v>61</v>
      </c>
      <c r="K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</row>
    <row r="18" spans="1:33" s="164" customFormat="1" ht="20.100000000000001" customHeight="1" x14ac:dyDescent="0.25">
      <c r="A18" s="172" t="s">
        <v>1344</v>
      </c>
      <c r="B18" s="190"/>
      <c r="C18" s="190"/>
      <c r="D18" s="190"/>
      <c r="E18" s="181"/>
      <c r="F18" s="182"/>
      <c r="G18" s="182"/>
      <c r="I18" s="182"/>
      <c r="J18" s="183">
        <v>152.52000000000001</v>
      </c>
      <c r="K18" s="158"/>
    </row>
    <row r="19" spans="1:33" s="164" customFormat="1" ht="18.75" customHeight="1" x14ac:dyDescent="0.25">
      <c r="A19" s="475"/>
      <c r="B19" s="475"/>
      <c r="C19" s="475"/>
      <c r="D19" s="475"/>
      <c r="E19" s="476"/>
      <c r="F19" s="476"/>
      <c r="G19" s="476"/>
      <c r="H19" s="476"/>
      <c r="I19" s="476"/>
      <c r="J19" s="163">
        <f>SUM(J18:J18)</f>
        <v>152.52000000000001</v>
      </c>
      <c r="K19" s="158"/>
    </row>
    <row r="20" spans="1:33" s="164" customFormat="1" ht="20.100000000000001" customHeight="1" x14ac:dyDescent="0.3">
      <c r="A20" s="474" t="s">
        <v>1204</v>
      </c>
      <c r="B20" s="474"/>
      <c r="C20" s="474"/>
      <c r="D20" s="474"/>
      <c r="E20" s="106" t="s">
        <v>30</v>
      </c>
      <c r="F20" s="170" t="s">
        <v>1203</v>
      </c>
      <c r="G20" s="170" t="s">
        <v>1199</v>
      </c>
      <c r="H20" s="170"/>
      <c r="I20" s="170" t="s">
        <v>233</v>
      </c>
      <c r="J20" s="171" t="s">
        <v>61</v>
      </c>
      <c r="K20" s="158"/>
    </row>
    <row r="21" spans="1:33" s="164" customFormat="1" ht="20.100000000000001" customHeight="1" x14ac:dyDescent="0.25">
      <c r="A21" s="478" t="s">
        <v>1344</v>
      </c>
      <c r="B21" s="478"/>
      <c r="C21" s="478"/>
      <c r="D21" s="478"/>
      <c r="E21" s="181"/>
      <c r="F21" s="182"/>
      <c r="G21" s="182"/>
      <c r="I21" s="182"/>
      <c r="J21" s="183">
        <v>152.52000000000001</v>
      </c>
      <c r="K21" s="158"/>
    </row>
    <row r="22" spans="1:33" s="164" customFormat="1" ht="20.100000000000001" customHeight="1" x14ac:dyDescent="0.25">
      <c r="A22" s="475"/>
      <c r="B22" s="475"/>
      <c r="C22" s="475"/>
      <c r="D22" s="475"/>
      <c r="E22" s="476"/>
      <c r="F22" s="476"/>
      <c r="G22" s="476"/>
      <c r="H22" s="476"/>
      <c r="I22" s="476"/>
      <c r="J22" s="163">
        <f>SUM(J21:J21)</f>
        <v>152.52000000000001</v>
      </c>
      <c r="K22" s="158"/>
    </row>
    <row r="23" spans="1:33" s="165" customFormat="1" ht="20.100000000000001" customHeight="1" x14ac:dyDescent="0.3">
      <c r="A23" s="467" t="s">
        <v>1205</v>
      </c>
      <c r="B23" s="467"/>
      <c r="C23" s="467"/>
      <c r="D23" s="467"/>
      <c r="E23" s="471"/>
      <c r="F23" s="471"/>
      <c r="G23" s="471"/>
      <c r="H23" s="471"/>
      <c r="I23" s="471"/>
      <c r="J23" s="472"/>
      <c r="K23" s="158"/>
    </row>
    <row r="24" spans="1:33" s="107" customFormat="1" ht="20.100000000000001" customHeight="1" x14ac:dyDescent="0.3">
      <c r="A24" s="474" t="s">
        <v>1206</v>
      </c>
      <c r="B24" s="474"/>
      <c r="C24" s="474"/>
      <c r="D24" s="474"/>
      <c r="E24" s="106" t="s">
        <v>30</v>
      </c>
      <c r="F24" s="170" t="s">
        <v>1203</v>
      </c>
      <c r="G24" s="170" t="s">
        <v>1195</v>
      </c>
      <c r="H24" s="170"/>
      <c r="I24" s="170" t="s">
        <v>233</v>
      </c>
      <c r="J24" s="171" t="s">
        <v>61</v>
      </c>
      <c r="K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</row>
    <row r="25" spans="1:33" s="164" customFormat="1" ht="20.100000000000001" customHeight="1" x14ac:dyDescent="0.25">
      <c r="A25" s="478"/>
      <c r="B25" s="478"/>
      <c r="C25" s="478"/>
      <c r="D25" s="478"/>
      <c r="E25" s="161"/>
      <c r="F25" s="182">
        <v>5</v>
      </c>
      <c r="G25" s="182">
        <v>2.5</v>
      </c>
      <c r="H25" s="182"/>
      <c r="I25" s="182">
        <v>1</v>
      </c>
      <c r="J25" s="191">
        <f>TRUNC(F25*G25*I25,2)</f>
        <v>12.5</v>
      </c>
      <c r="K25" s="158"/>
    </row>
    <row r="26" spans="1:33" s="107" customFormat="1" ht="20.100000000000001" customHeight="1" x14ac:dyDescent="0.3">
      <c r="A26" s="474" t="s">
        <v>1207</v>
      </c>
      <c r="B26" s="474"/>
      <c r="C26" s="474"/>
      <c r="D26" s="474"/>
      <c r="E26" s="106" t="s">
        <v>30</v>
      </c>
      <c r="F26" s="170" t="s">
        <v>1203</v>
      </c>
      <c r="G26" s="170" t="s">
        <v>1195</v>
      </c>
      <c r="H26" s="170"/>
      <c r="I26" s="170" t="s">
        <v>233</v>
      </c>
      <c r="J26" s="171" t="s">
        <v>61</v>
      </c>
      <c r="K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</row>
    <row r="27" spans="1:33" s="164" customFormat="1" ht="20.100000000000001" customHeight="1" x14ac:dyDescent="0.25">
      <c r="A27" s="478"/>
      <c r="B27" s="478"/>
      <c r="C27" s="478"/>
      <c r="D27" s="478"/>
      <c r="E27" s="161"/>
      <c r="F27" s="182">
        <v>1.2</v>
      </c>
      <c r="G27" s="182">
        <v>0.6</v>
      </c>
      <c r="H27" s="182"/>
      <c r="I27" s="182">
        <v>1</v>
      </c>
      <c r="J27" s="191">
        <f>TRUNC(F27*G27*I27,2)</f>
        <v>0.72</v>
      </c>
      <c r="K27" s="158"/>
    </row>
    <row r="28" spans="1:33" s="107" customFormat="1" ht="20.100000000000001" customHeight="1" x14ac:dyDescent="0.3">
      <c r="A28" s="474" t="s">
        <v>1208</v>
      </c>
      <c r="B28" s="474"/>
      <c r="C28" s="474"/>
      <c r="D28" s="474"/>
      <c r="E28" s="106" t="s">
        <v>1209</v>
      </c>
      <c r="F28" s="170" t="s">
        <v>1203</v>
      </c>
      <c r="G28" s="170" t="s">
        <v>1199</v>
      </c>
      <c r="H28" s="170"/>
      <c r="I28" s="170" t="s">
        <v>233</v>
      </c>
      <c r="J28" s="171" t="s">
        <v>61</v>
      </c>
      <c r="K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</row>
    <row r="29" spans="1:33" s="194" customFormat="1" ht="35.25" customHeight="1" x14ac:dyDescent="0.3">
      <c r="A29" s="478" t="s">
        <v>1210</v>
      </c>
      <c r="B29" s="478"/>
      <c r="C29" s="478"/>
      <c r="D29" s="478"/>
      <c r="E29" s="192">
        <v>24</v>
      </c>
      <c r="F29" s="193"/>
      <c r="G29" s="193"/>
      <c r="H29" s="193"/>
      <c r="I29" s="193">
        <v>10</v>
      </c>
      <c r="J29" s="191">
        <f>I29</f>
        <v>10</v>
      </c>
      <c r="K29" s="158"/>
    </row>
    <row r="30" spans="1:33" s="107" customFormat="1" ht="20.100000000000001" customHeight="1" x14ac:dyDescent="0.3">
      <c r="A30" s="474" t="s">
        <v>1211</v>
      </c>
      <c r="B30" s="474"/>
      <c r="C30" s="474"/>
      <c r="D30" s="474"/>
      <c r="E30" s="106" t="s">
        <v>1209</v>
      </c>
      <c r="F30" s="170" t="s">
        <v>1203</v>
      </c>
      <c r="G30" s="170" t="s">
        <v>1199</v>
      </c>
      <c r="H30" s="170"/>
      <c r="I30" s="170" t="s">
        <v>233</v>
      </c>
      <c r="J30" s="171" t="s">
        <v>61</v>
      </c>
      <c r="K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</row>
    <row r="31" spans="1:33" s="194" customFormat="1" ht="15" x14ac:dyDescent="0.25">
      <c r="A31" s="478" t="s">
        <v>1212</v>
      </c>
      <c r="B31" s="478"/>
      <c r="C31" s="478"/>
      <c r="D31" s="478"/>
      <c r="E31" s="192"/>
      <c r="F31" s="193"/>
      <c r="G31" s="193"/>
      <c r="H31" s="193"/>
      <c r="I31" s="193">
        <v>10</v>
      </c>
      <c r="J31" s="191">
        <f>I31</f>
        <v>10</v>
      </c>
      <c r="K31" s="158"/>
    </row>
    <row r="32" spans="1:33" s="107" customFormat="1" ht="20.100000000000001" customHeight="1" x14ac:dyDescent="0.3">
      <c r="A32" s="474" t="s">
        <v>1213</v>
      </c>
      <c r="B32" s="474"/>
      <c r="C32" s="474"/>
      <c r="D32" s="474"/>
      <c r="E32" s="106" t="s">
        <v>30</v>
      </c>
      <c r="F32" s="170" t="s">
        <v>1203</v>
      </c>
      <c r="G32" s="170" t="s">
        <v>1199</v>
      </c>
      <c r="H32" s="170"/>
      <c r="I32" s="170" t="s">
        <v>233</v>
      </c>
      <c r="J32" s="171" t="s">
        <v>61</v>
      </c>
      <c r="K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</row>
    <row r="33" spans="1:33" s="164" customFormat="1" ht="14.4" x14ac:dyDescent="0.3">
      <c r="A33" s="478" t="s">
        <v>1214</v>
      </c>
      <c r="B33" s="478"/>
      <c r="C33" s="478"/>
      <c r="D33" s="478"/>
      <c r="E33" s="161"/>
      <c r="F33" s="182">
        <v>4</v>
      </c>
      <c r="G33" s="182">
        <v>3</v>
      </c>
      <c r="H33" s="182"/>
      <c r="I33" s="182">
        <v>1</v>
      </c>
      <c r="J33" s="191">
        <f>G33*F33</f>
        <v>12</v>
      </c>
      <c r="K33" s="158"/>
    </row>
    <row r="34" spans="1:33" s="107" customFormat="1" ht="20.100000000000001" customHeight="1" x14ac:dyDescent="0.3">
      <c r="A34" s="474" t="s">
        <v>1215</v>
      </c>
      <c r="B34" s="474"/>
      <c r="C34" s="474"/>
      <c r="D34" s="474"/>
      <c r="E34" s="106" t="s">
        <v>30</v>
      </c>
      <c r="F34" s="170" t="s">
        <v>1203</v>
      </c>
      <c r="G34" s="170" t="s">
        <v>1199</v>
      </c>
      <c r="H34" s="170"/>
      <c r="I34" s="170" t="s">
        <v>233</v>
      </c>
      <c r="J34" s="171" t="s">
        <v>61</v>
      </c>
      <c r="K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</row>
    <row r="35" spans="1:33" s="164" customFormat="1" ht="14.4" x14ac:dyDescent="0.3">
      <c r="A35" s="480" t="s">
        <v>1216</v>
      </c>
      <c r="B35" s="480"/>
      <c r="C35" s="480"/>
      <c r="D35" s="480"/>
      <c r="E35" s="195"/>
      <c r="F35" s="135">
        <v>4</v>
      </c>
      <c r="G35" s="135">
        <v>3</v>
      </c>
      <c r="H35" s="135"/>
      <c r="I35" s="135">
        <v>1</v>
      </c>
      <c r="J35" s="196">
        <f>G35*F35</f>
        <v>12</v>
      </c>
      <c r="K35" s="158"/>
    </row>
    <row r="36" spans="1:33" s="107" customFormat="1" ht="20.100000000000001" customHeight="1" x14ac:dyDescent="0.3">
      <c r="A36" s="474" t="s">
        <v>1217</v>
      </c>
      <c r="B36" s="474"/>
      <c r="C36" s="474"/>
      <c r="D36" s="474"/>
      <c r="E36" s="106" t="s">
        <v>30</v>
      </c>
      <c r="F36" s="170" t="s">
        <v>1203</v>
      </c>
      <c r="G36" s="170" t="s">
        <v>1199</v>
      </c>
      <c r="H36" s="170"/>
      <c r="I36" s="170" t="s">
        <v>1218</v>
      </c>
      <c r="J36" s="171" t="s">
        <v>61</v>
      </c>
      <c r="K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</row>
    <row r="37" spans="1:33" s="164" customFormat="1" ht="20.100000000000001" customHeight="1" x14ac:dyDescent="0.3">
      <c r="A37" s="478" t="s">
        <v>1219</v>
      </c>
      <c r="B37" s="478"/>
      <c r="C37" s="478"/>
      <c r="D37" s="478"/>
      <c r="E37" s="197">
        <v>356.23</v>
      </c>
      <c r="F37" s="182"/>
      <c r="G37" s="182"/>
      <c r="H37" s="182"/>
      <c r="I37" s="182"/>
      <c r="J37" s="191">
        <f>E37</f>
        <v>356.23</v>
      </c>
      <c r="K37" s="158"/>
    </row>
    <row r="38" spans="1:33" s="107" customFormat="1" ht="20.100000000000001" customHeight="1" x14ac:dyDescent="0.3">
      <c r="A38" s="474" t="s">
        <v>1220</v>
      </c>
      <c r="B38" s="474"/>
      <c r="C38" s="474"/>
      <c r="D38" s="474"/>
      <c r="E38" s="106"/>
      <c r="F38" s="170"/>
      <c r="G38" s="170"/>
      <c r="H38" s="170"/>
      <c r="I38" s="170" t="s">
        <v>1221</v>
      </c>
      <c r="J38" s="171" t="s">
        <v>61</v>
      </c>
      <c r="K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</row>
    <row r="39" spans="1:33" s="164" customFormat="1" ht="20.100000000000001" customHeight="1" x14ac:dyDescent="0.3">
      <c r="A39" s="478" t="s">
        <v>1220</v>
      </c>
      <c r="B39" s="478"/>
      <c r="C39" s="478"/>
      <c r="D39" s="478"/>
      <c r="E39" s="197"/>
      <c r="F39" s="182"/>
      <c r="G39" s="182"/>
      <c r="H39" s="182"/>
      <c r="I39" s="182">
        <v>1</v>
      </c>
      <c r="J39" s="191">
        <f>I39</f>
        <v>1</v>
      </c>
      <c r="K39" s="158"/>
    </row>
    <row r="40" spans="1:33" s="107" customFormat="1" ht="20.100000000000001" customHeight="1" x14ac:dyDescent="0.3">
      <c r="A40" s="474" t="s">
        <v>1222</v>
      </c>
      <c r="B40" s="474"/>
      <c r="C40" s="474"/>
      <c r="D40" s="474"/>
      <c r="E40" s="106"/>
      <c r="F40" s="170"/>
      <c r="G40" s="170"/>
      <c r="H40" s="170"/>
      <c r="I40" s="170" t="s">
        <v>1221</v>
      </c>
      <c r="J40" s="171" t="s">
        <v>61</v>
      </c>
      <c r="K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</row>
    <row r="41" spans="1:33" s="164" customFormat="1" ht="20.100000000000001" customHeight="1" x14ac:dyDescent="0.3">
      <c r="A41" s="478" t="s">
        <v>1223</v>
      </c>
      <c r="B41" s="478"/>
      <c r="C41" s="478"/>
      <c r="D41" s="478"/>
      <c r="E41" s="197"/>
      <c r="F41" s="182"/>
      <c r="G41" s="182"/>
      <c r="H41" s="182"/>
      <c r="I41" s="182">
        <v>1</v>
      </c>
      <c r="J41" s="191">
        <f>I41</f>
        <v>1</v>
      </c>
      <c r="K41" s="158"/>
    </row>
    <row r="42" spans="1:33" s="107" customFormat="1" ht="20.100000000000001" customHeight="1" x14ac:dyDescent="0.3">
      <c r="A42" s="474" t="s">
        <v>1224</v>
      </c>
      <c r="B42" s="474"/>
      <c r="C42" s="474"/>
      <c r="D42" s="474"/>
      <c r="E42" s="106" t="s">
        <v>30</v>
      </c>
      <c r="F42" s="170" t="s">
        <v>1203</v>
      </c>
      <c r="G42" s="170" t="s">
        <v>1195</v>
      </c>
      <c r="H42" s="170"/>
      <c r="I42" s="170" t="s">
        <v>233</v>
      </c>
      <c r="J42" s="171" t="s">
        <v>61</v>
      </c>
      <c r="K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</row>
    <row r="43" spans="1:33" s="164" customFormat="1" ht="14.4" x14ac:dyDescent="0.3">
      <c r="A43" s="478" t="s">
        <v>1225</v>
      </c>
      <c r="B43" s="478"/>
      <c r="C43" s="478"/>
      <c r="D43" s="478"/>
      <c r="E43" s="161"/>
      <c r="F43" s="182">
        <v>60</v>
      </c>
      <c r="G43" s="182">
        <v>2.2000000000000002</v>
      </c>
      <c r="H43" s="182"/>
      <c r="I43" s="182">
        <v>1</v>
      </c>
      <c r="J43" s="191">
        <f>TRUNC(F43*G43*I43,2)</f>
        <v>132</v>
      </c>
      <c r="K43" s="158"/>
    </row>
    <row r="44" spans="1:33" s="165" customFormat="1" ht="20.100000000000001" customHeight="1" x14ac:dyDescent="0.3">
      <c r="A44" s="467" t="s">
        <v>1227</v>
      </c>
      <c r="B44" s="467"/>
      <c r="C44" s="467"/>
      <c r="D44" s="467"/>
      <c r="E44" s="471"/>
      <c r="F44" s="471"/>
      <c r="G44" s="471"/>
      <c r="H44" s="471"/>
      <c r="I44" s="471"/>
      <c r="J44" s="472"/>
      <c r="K44" s="158"/>
    </row>
    <row r="45" spans="1:33" s="200" customFormat="1" ht="20.100000000000001" customHeight="1" x14ac:dyDescent="0.25">
      <c r="A45" s="481"/>
      <c r="B45" s="481"/>
      <c r="C45" s="481"/>
      <c r="D45" s="481"/>
      <c r="E45" s="198" t="s">
        <v>232</v>
      </c>
      <c r="F45" s="198"/>
      <c r="G45" s="198"/>
      <c r="H45" s="198"/>
      <c r="I45" s="198"/>
      <c r="J45" s="199"/>
      <c r="K45" s="158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</row>
    <row r="46" spans="1:33" s="107" customFormat="1" ht="20.100000000000001" customHeight="1" x14ac:dyDescent="0.3">
      <c r="A46" s="474" t="s">
        <v>1228</v>
      </c>
      <c r="B46" s="474"/>
      <c r="C46" s="474"/>
      <c r="D46" s="474"/>
      <c r="E46" s="106" t="s">
        <v>1125</v>
      </c>
      <c r="F46" s="170" t="s">
        <v>1203</v>
      </c>
      <c r="G46" s="170" t="s">
        <v>1229</v>
      </c>
      <c r="H46" s="170"/>
      <c r="I46" s="170" t="s">
        <v>1230</v>
      </c>
      <c r="J46" s="171" t="s">
        <v>61</v>
      </c>
      <c r="K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</row>
    <row r="47" spans="1:33" s="181" customFormat="1" ht="20.100000000000001" customHeight="1" x14ac:dyDescent="0.25">
      <c r="A47" s="478" t="s">
        <v>1231</v>
      </c>
      <c r="B47" s="478"/>
      <c r="C47" s="478"/>
      <c r="D47" s="478"/>
      <c r="F47" s="182">
        <v>8</v>
      </c>
      <c r="G47" s="182">
        <v>5</v>
      </c>
      <c r="H47" s="182"/>
      <c r="I47" s="182">
        <v>1</v>
      </c>
      <c r="J47" s="191">
        <f>F47*G47</f>
        <v>40</v>
      </c>
      <c r="K47" s="158"/>
    </row>
    <row r="48" spans="1:33" s="164" customFormat="1" ht="20.100000000000001" customHeight="1" x14ac:dyDescent="0.25">
      <c r="A48" s="181"/>
      <c r="B48" s="181"/>
      <c r="C48" s="181"/>
      <c r="D48" s="181"/>
      <c r="E48" s="181"/>
      <c r="F48" s="181"/>
      <c r="G48" s="181"/>
      <c r="H48" s="181"/>
      <c r="I48" s="181"/>
      <c r="J48" s="202"/>
      <c r="K48" s="158"/>
    </row>
    <row r="49" spans="1:33" s="165" customFormat="1" ht="20.100000000000001" customHeight="1" x14ac:dyDescent="0.25">
      <c r="A49" s="467" t="s">
        <v>1232</v>
      </c>
      <c r="B49" s="467"/>
      <c r="C49" s="467"/>
      <c r="D49" s="467"/>
      <c r="E49" s="471"/>
      <c r="F49" s="471"/>
      <c r="G49" s="471"/>
      <c r="H49" s="471"/>
      <c r="I49" s="471"/>
      <c r="J49" s="472"/>
      <c r="K49" s="158"/>
    </row>
    <row r="50" spans="1:33" s="200" customFormat="1" ht="20.100000000000001" customHeight="1" x14ac:dyDescent="0.25">
      <c r="A50" s="481"/>
      <c r="B50" s="481"/>
      <c r="C50" s="481"/>
      <c r="D50" s="481"/>
      <c r="E50" s="198" t="s">
        <v>232</v>
      </c>
      <c r="F50" s="198"/>
      <c r="G50" s="198"/>
      <c r="H50" s="198"/>
      <c r="I50" s="198"/>
      <c r="J50" s="199"/>
      <c r="K50" s="158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</row>
    <row r="51" spans="1:33" s="107" customFormat="1" ht="20.100000000000001" customHeight="1" x14ac:dyDescent="0.3">
      <c r="A51" s="474" t="s">
        <v>1233</v>
      </c>
      <c r="B51" s="474"/>
      <c r="C51" s="474"/>
      <c r="D51" s="474"/>
      <c r="E51" s="106" t="s">
        <v>31</v>
      </c>
      <c r="F51" s="170" t="s">
        <v>1203</v>
      </c>
      <c r="G51" s="170" t="s">
        <v>1199</v>
      </c>
      <c r="H51" s="170"/>
      <c r="I51" s="170" t="s">
        <v>233</v>
      </c>
      <c r="J51" s="171" t="s">
        <v>61</v>
      </c>
      <c r="K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</row>
    <row r="52" spans="1:33" s="181" customFormat="1" ht="20.100000000000001" customHeight="1" x14ac:dyDescent="0.3">
      <c r="A52" s="478" t="s">
        <v>1190</v>
      </c>
      <c r="B52" s="478"/>
      <c r="C52" s="478"/>
      <c r="D52" s="478"/>
      <c r="E52" s="181" t="s">
        <v>31</v>
      </c>
      <c r="F52" s="182"/>
      <c r="G52" s="182"/>
      <c r="H52" s="182"/>
      <c r="I52" s="182"/>
      <c r="J52" s="191">
        <v>5.63</v>
      </c>
      <c r="K52" s="158"/>
    </row>
    <row r="53" spans="1:33" s="181" customFormat="1" ht="20.100000000000001" customHeight="1" x14ac:dyDescent="0.3">
      <c r="A53" s="190" t="s">
        <v>1193</v>
      </c>
      <c r="B53" s="190"/>
      <c r="C53" s="190"/>
      <c r="D53" s="190"/>
      <c r="E53" s="181" t="s">
        <v>31</v>
      </c>
      <c r="F53" s="182"/>
      <c r="G53" s="182"/>
      <c r="H53" s="182"/>
      <c r="I53" s="182"/>
      <c r="J53" s="191">
        <v>18.2</v>
      </c>
      <c r="K53" s="158"/>
    </row>
    <row r="54" spans="1:33" s="181" customFormat="1" ht="30.6" customHeight="1" x14ac:dyDescent="0.3">
      <c r="A54" s="190" t="s">
        <v>1202</v>
      </c>
      <c r="B54" s="190"/>
      <c r="C54" s="190"/>
      <c r="D54" s="190"/>
      <c r="E54" s="181" t="s">
        <v>31</v>
      </c>
      <c r="F54" s="182"/>
      <c r="G54" s="182"/>
      <c r="H54" s="182"/>
      <c r="I54" s="182"/>
      <c r="J54" s="191">
        <v>4.5599999999999996</v>
      </c>
      <c r="K54" s="158"/>
    </row>
    <row r="55" spans="1:33" s="164" customFormat="1" ht="18.75" customHeight="1" x14ac:dyDescent="0.3">
      <c r="A55" s="475" t="s">
        <v>1234</v>
      </c>
      <c r="B55" s="475"/>
      <c r="C55" s="475"/>
      <c r="D55" s="475"/>
      <c r="E55" s="476"/>
      <c r="F55" s="476"/>
      <c r="G55" s="476"/>
      <c r="H55" s="476">
        <v>0.05</v>
      </c>
      <c r="I55" s="476">
        <v>943.61</v>
      </c>
      <c r="J55" s="163">
        <f>TRUNC(SUM(J52:J54),2)</f>
        <v>28.39</v>
      </c>
      <c r="K55" s="158"/>
    </row>
    <row r="56" spans="1:33" s="107" customFormat="1" ht="20.100000000000001" customHeight="1" x14ac:dyDescent="0.3">
      <c r="A56" s="474" t="s">
        <v>1235</v>
      </c>
      <c r="B56" s="474"/>
      <c r="C56" s="474"/>
      <c r="D56" s="474"/>
      <c r="E56" s="106" t="s">
        <v>1236</v>
      </c>
      <c r="F56" s="170" t="s">
        <v>1237</v>
      </c>
      <c r="G56" s="170" t="s">
        <v>1238</v>
      </c>
      <c r="H56" s="170"/>
      <c r="I56" s="170" t="s">
        <v>233</v>
      </c>
      <c r="J56" s="171" t="s">
        <v>61</v>
      </c>
      <c r="K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</row>
    <row r="57" spans="1:33" s="181" customFormat="1" ht="20.100000000000001" customHeight="1" x14ac:dyDescent="0.25">
      <c r="A57" s="478" t="s">
        <v>1239</v>
      </c>
      <c r="B57" s="478"/>
      <c r="C57" s="478"/>
      <c r="D57" s="478"/>
      <c r="F57" s="182">
        <f>J55</f>
        <v>28.39</v>
      </c>
      <c r="G57" s="182">
        <v>10</v>
      </c>
      <c r="H57" s="182"/>
      <c r="I57" s="182">
        <v>1</v>
      </c>
      <c r="J57" s="191">
        <f>TRUNC(F57*G57*I57,2)</f>
        <v>283.89999999999998</v>
      </c>
      <c r="K57" s="158"/>
    </row>
    <row r="58" spans="1:33" s="181" customFormat="1" ht="20.100000000000001" customHeight="1" x14ac:dyDescent="0.25">
      <c r="A58" s="478" t="s">
        <v>1240</v>
      </c>
      <c r="B58" s="478"/>
      <c r="C58" s="478"/>
      <c r="D58" s="478"/>
      <c r="F58" s="182"/>
      <c r="G58" s="182"/>
      <c r="H58" s="182"/>
      <c r="I58" s="182"/>
      <c r="J58" s="191"/>
      <c r="K58" s="158"/>
    </row>
    <row r="59" spans="1:33" ht="14.4" x14ac:dyDescent="0.3">
      <c r="A59" s="474" t="s">
        <v>1241</v>
      </c>
      <c r="B59" s="474"/>
      <c r="C59" s="474"/>
      <c r="D59" s="474" t="s">
        <v>30</v>
      </c>
      <c r="E59" s="106" t="s">
        <v>30</v>
      </c>
      <c r="F59" s="170" t="s">
        <v>1191</v>
      </c>
      <c r="G59" s="170"/>
      <c r="H59" s="170"/>
      <c r="I59" s="170"/>
      <c r="J59" s="171" t="s">
        <v>61</v>
      </c>
      <c r="K59" s="158"/>
    </row>
    <row r="60" spans="1:33" ht="15" x14ac:dyDescent="0.25">
      <c r="A60" s="173"/>
      <c r="B60" s="173"/>
      <c r="C60" s="173"/>
      <c r="D60" s="173"/>
      <c r="E60" s="203">
        <v>424.91</v>
      </c>
      <c r="F60" s="173"/>
      <c r="G60" s="173"/>
      <c r="I60" s="173"/>
      <c r="J60" s="178">
        <f>E60</f>
        <v>424.91</v>
      </c>
      <c r="K60" s="158"/>
    </row>
    <row r="61" spans="1:33" ht="14.4" x14ac:dyDescent="0.3">
      <c r="A61" s="475" t="s">
        <v>1234</v>
      </c>
      <c r="B61" s="475"/>
      <c r="C61" s="475"/>
      <c r="D61" s="475"/>
      <c r="E61" s="204"/>
      <c r="F61" s="182"/>
      <c r="G61" s="182"/>
      <c r="H61" s="182"/>
      <c r="I61" s="205"/>
      <c r="J61" s="163">
        <f>J60</f>
        <v>424.91</v>
      </c>
      <c r="K61" s="158"/>
    </row>
    <row r="62" spans="1:33" s="165" customFormat="1" ht="20.100000000000001" customHeight="1" x14ac:dyDescent="0.3">
      <c r="A62" s="467" t="s">
        <v>1242</v>
      </c>
      <c r="B62" s="467"/>
      <c r="C62" s="467"/>
      <c r="D62" s="467"/>
      <c r="E62" s="471"/>
      <c r="F62" s="471"/>
      <c r="G62" s="471"/>
      <c r="H62" s="471"/>
      <c r="I62" s="471"/>
      <c r="J62" s="472"/>
      <c r="K62" s="158"/>
    </row>
    <row r="63" spans="1:33" s="164" customFormat="1" ht="20.100000000000001" customHeight="1" x14ac:dyDescent="0.25">
      <c r="A63" s="482"/>
      <c r="B63" s="482"/>
      <c r="C63" s="482"/>
      <c r="D63" s="482"/>
      <c r="E63" s="207" t="s">
        <v>232</v>
      </c>
      <c r="F63" s="208"/>
      <c r="G63" s="208"/>
      <c r="H63" s="208"/>
      <c r="I63" s="208"/>
      <c r="J63" s="209"/>
      <c r="K63" s="158"/>
    </row>
    <row r="64" spans="1:33" s="107" customFormat="1" ht="20.100000000000001" customHeight="1" x14ac:dyDescent="0.3">
      <c r="A64" s="474" t="s">
        <v>1243</v>
      </c>
      <c r="B64" s="474"/>
      <c r="C64" s="474"/>
      <c r="D64" s="474"/>
      <c r="E64" s="106" t="s">
        <v>31</v>
      </c>
      <c r="F64" s="170" t="s">
        <v>1244</v>
      </c>
      <c r="G64" s="170" t="s">
        <v>1245</v>
      </c>
      <c r="H64" s="170" t="s">
        <v>1246</v>
      </c>
      <c r="I64" s="170"/>
      <c r="J64" s="171" t="s">
        <v>61</v>
      </c>
      <c r="K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</row>
    <row r="65" spans="1:33" s="211" customFormat="1" ht="20.100000000000001" customHeight="1" x14ac:dyDescent="0.25">
      <c r="A65" s="172"/>
      <c r="B65" s="172"/>
      <c r="C65" s="172"/>
      <c r="D65" s="172"/>
      <c r="E65" s="184"/>
      <c r="F65" s="185">
        <v>70.08</v>
      </c>
      <c r="G65" s="185">
        <v>2</v>
      </c>
      <c r="H65" s="185">
        <v>1.3</v>
      </c>
      <c r="I65" s="185"/>
      <c r="J65" s="210">
        <f>TRUNC(F65*G65*H65,2)</f>
        <v>182.2</v>
      </c>
      <c r="K65" s="158"/>
    </row>
    <row r="66" spans="1:33" ht="14.4" x14ac:dyDescent="0.3">
      <c r="A66" s="475" t="s">
        <v>1234</v>
      </c>
      <c r="B66" s="475"/>
      <c r="C66" s="475"/>
      <c r="D66" s="475"/>
      <c r="E66" s="204"/>
      <c r="F66" s="182"/>
      <c r="G66" s="182"/>
      <c r="H66" s="182"/>
      <c r="I66" s="205"/>
      <c r="J66" s="163">
        <f>SUM(J65:J65)</f>
        <v>182.2</v>
      </c>
      <c r="K66" s="158"/>
    </row>
    <row r="67" spans="1:33" s="165" customFormat="1" ht="20.100000000000001" customHeight="1" x14ac:dyDescent="0.3">
      <c r="A67" s="467" t="s">
        <v>1247</v>
      </c>
      <c r="B67" s="467"/>
      <c r="C67" s="467"/>
      <c r="D67" s="467"/>
      <c r="E67" s="471"/>
      <c r="F67" s="471"/>
      <c r="G67" s="471"/>
      <c r="H67" s="471"/>
      <c r="I67" s="471"/>
      <c r="J67" s="472"/>
      <c r="K67" s="158"/>
    </row>
    <row r="68" spans="1:33" s="164" customFormat="1" ht="20.100000000000001" customHeight="1" x14ac:dyDescent="0.25">
      <c r="A68" s="482"/>
      <c r="B68" s="482"/>
      <c r="C68" s="482"/>
      <c r="D68" s="482"/>
      <c r="E68" s="207" t="s">
        <v>232</v>
      </c>
      <c r="F68" s="208"/>
      <c r="G68" s="208"/>
      <c r="H68" s="208"/>
      <c r="I68" s="208"/>
      <c r="J68" s="209"/>
      <c r="K68" s="158"/>
    </row>
    <row r="69" spans="1:33" s="107" customFormat="1" ht="20.100000000000001" customHeight="1" x14ac:dyDescent="0.3">
      <c r="A69" s="474" t="s">
        <v>1248</v>
      </c>
      <c r="B69" s="474"/>
      <c r="C69" s="474"/>
      <c r="D69" s="474"/>
      <c r="E69" s="106" t="s">
        <v>30</v>
      </c>
      <c r="F69" s="170" t="s">
        <v>1203</v>
      </c>
      <c r="G69" s="170" t="s">
        <v>1249</v>
      </c>
      <c r="H69" s="170" t="s">
        <v>1250</v>
      </c>
      <c r="I69" s="170"/>
      <c r="J69" s="171" t="s">
        <v>61</v>
      </c>
      <c r="K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</row>
    <row r="70" spans="1:33" customFormat="1" ht="14.4" x14ac:dyDescent="0.3">
      <c r="A70" s="168" t="s">
        <v>1251</v>
      </c>
      <c r="B70" s="172"/>
      <c r="C70" s="168"/>
      <c r="D70" s="168"/>
      <c r="E70" s="185"/>
      <c r="F70" s="186">
        <v>21.76</v>
      </c>
      <c r="G70" s="186">
        <v>3.4</v>
      </c>
      <c r="H70" s="212">
        <v>5.68</v>
      </c>
      <c r="I70" s="168"/>
      <c r="J70" s="213">
        <f t="shared" ref="J70:J78" si="1">TRUNC(G70*F70-H70,2)</f>
        <v>68.3</v>
      </c>
      <c r="K70" s="158"/>
    </row>
    <row r="71" spans="1:33" customFormat="1" ht="14.4" x14ac:dyDescent="0.3">
      <c r="A71" s="168" t="s">
        <v>1252</v>
      </c>
      <c r="B71" s="172"/>
      <c r="C71" s="168"/>
      <c r="D71" s="168"/>
      <c r="E71" s="185"/>
      <c r="F71" s="186">
        <v>11.4</v>
      </c>
      <c r="G71" s="186">
        <v>3.4</v>
      </c>
      <c r="H71" s="212">
        <v>4.5</v>
      </c>
      <c r="I71" s="168"/>
      <c r="J71" s="213">
        <f t="shared" si="1"/>
        <v>34.26</v>
      </c>
      <c r="K71" s="158"/>
    </row>
    <row r="72" spans="1:33" customFormat="1" ht="14.4" x14ac:dyDescent="0.3">
      <c r="A72" s="168" t="s">
        <v>1253</v>
      </c>
      <c r="B72" s="172"/>
      <c r="C72" s="168"/>
      <c r="D72" s="168"/>
      <c r="E72" s="185"/>
      <c r="F72" s="186">
        <v>13.75</v>
      </c>
      <c r="G72" s="186">
        <v>4</v>
      </c>
      <c r="H72" s="212"/>
      <c r="I72" s="168"/>
      <c r="J72" s="213">
        <f t="shared" si="1"/>
        <v>55</v>
      </c>
      <c r="K72" s="158"/>
    </row>
    <row r="73" spans="1:33" customFormat="1" ht="15" x14ac:dyDescent="0.25">
      <c r="A73" s="168"/>
      <c r="B73" s="172"/>
      <c r="C73" s="168"/>
      <c r="D73" s="168"/>
      <c r="E73" s="185"/>
      <c r="F73" s="186">
        <v>10.050000000000001</v>
      </c>
      <c r="G73" s="186">
        <v>2.2000000000000002</v>
      </c>
      <c r="H73" s="212"/>
      <c r="I73" s="168"/>
      <c r="J73" s="213">
        <f t="shared" si="1"/>
        <v>22.11</v>
      </c>
      <c r="K73" s="158"/>
    </row>
    <row r="74" spans="1:33" customFormat="1" ht="14.4" x14ac:dyDescent="0.3">
      <c r="A74" s="177" t="s">
        <v>1254</v>
      </c>
      <c r="B74" s="172"/>
      <c r="C74" s="168"/>
      <c r="D74" s="168"/>
      <c r="E74" s="185"/>
      <c r="F74" s="186">
        <v>22.15</v>
      </c>
      <c r="G74" s="186">
        <v>3.8</v>
      </c>
      <c r="H74" s="212">
        <v>9.68</v>
      </c>
      <c r="I74" s="168"/>
      <c r="J74" s="213">
        <f t="shared" si="1"/>
        <v>74.489999999999995</v>
      </c>
      <c r="K74" s="158"/>
    </row>
    <row r="75" spans="1:33" customFormat="1" ht="14.4" x14ac:dyDescent="0.3">
      <c r="A75" s="177" t="s">
        <v>1255</v>
      </c>
      <c r="B75" s="172"/>
      <c r="C75" s="168"/>
      <c r="D75" s="168"/>
      <c r="E75" s="185"/>
      <c r="F75" s="186">
        <v>23.35</v>
      </c>
      <c r="G75" s="186">
        <v>4.5</v>
      </c>
      <c r="H75" s="212">
        <v>8</v>
      </c>
      <c r="I75" s="168"/>
      <c r="J75" s="213">
        <f t="shared" si="1"/>
        <v>97.07</v>
      </c>
      <c r="K75" s="158"/>
    </row>
    <row r="76" spans="1:33" customFormat="1" ht="15" x14ac:dyDescent="0.25">
      <c r="A76" s="168"/>
      <c r="B76" s="172"/>
      <c r="C76" s="168"/>
      <c r="D76" s="168"/>
      <c r="E76" s="185"/>
      <c r="F76" s="186">
        <v>22.4</v>
      </c>
      <c r="G76" s="186">
        <v>3.2</v>
      </c>
      <c r="H76" s="212">
        <v>3.78</v>
      </c>
      <c r="I76" s="168"/>
      <c r="J76" s="213">
        <f t="shared" si="1"/>
        <v>67.900000000000006</v>
      </c>
      <c r="K76" s="158"/>
    </row>
    <row r="77" spans="1:33" customFormat="1" ht="14.4" x14ac:dyDescent="0.3">
      <c r="A77" s="177" t="s">
        <v>1256</v>
      </c>
      <c r="B77" s="172"/>
      <c r="C77" s="168"/>
      <c r="D77" s="168"/>
      <c r="E77" s="185"/>
      <c r="F77" s="186">
        <v>23.45</v>
      </c>
      <c r="G77" s="186">
        <v>4.5</v>
      </c>
      <c r="H77" s="212">
        <v>14</v>
      </c>
      <c r="I77" s="168"/>
      <c r="J77" s="213">
        <f t="shared" si="1"/>
        <v>91.52</v>
      </c>
      <c r="K77" s="158"/>
    </row>
    <row r="78" spans="1:33" customFormat="1" ht="14.4" x14ac:dyDescent="0.3">
      <c r="A78" s="168" t="s">
        <v>1257</v>
      </c>
      <c r="B78" s="172"/>
      <c r="C78" s="168"/>
      <c r="D78" s="168"/>
      <c r="E78" s="185"/>
      <c r="F78" s="186">
        <v>19.100000000000001</v>
      </c>
      <c r="G78" s="186">
        <v>5</v>
      </c>
      <c r="H78" s="212">
        <v>6.78</v>
      </c>
      <c r="I78" s="168"/>
      <c r="J78" s="213">
        <f t="shared" si="1"/>
        <v>88.72</v>
      </c>
      <c r="K78" s="158"/>
    </row>
    <row r="79" spans="1:33" s="164" customFormat="1" ht="18.75" customHeight="1" x14ac:dyDescent="0.25">
      <c r="A79" s="475"/>
      <c r="B79" s="475"/>
      <c r="C79" s="475"/>
      <c r="D79" s="475"/>
      <c r="E79" s="476"/>
      <c r="F79" s="476"/>
      <c r="G79" s="476"/>
      <c r="H79" s="476"/>
      <c r="I79" s="476"/>
      <c r="J79" s="163">
        <f>SUM(J70:J78)</f>
        <v>599.37</v>
      </c>
      <c r="K79" s="158"/>
    </row>
    <row r="80" spans="1:33" s="107" customFormat="1" ht="28.5" customHeight="1" x14ac:dyDescent="0.25">
      <c r="A80" s="485" t="s">
        <v>1258</v>
      </c>
      <c r="B80" s="474"/>
      <c r="C80" s="474"/>
      <c r="D80" s="474"/>
      <c r="E80" s="106" t="s">
        <v>1125</v>
      </c>
      <c r="F80" s="170" t="s">
        <v>1203</v>
      </c>
      <c r="G80" s="170"/>
      <c r="H80" s="170"/>
      <c r="I80" s="170" t="s">
        <v>233</v>
      </c>
      <c r="J80" s="171" t="s">
        <v>61</v>
      </c>
      <c r="K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</row>
    <row r="81" spans="1:33" s="215" customFormat="1" ht="15" x14ac:dyDescent="0.25">
      <c r="A81" t="s">
        <v>1259</v>
      </c>
      <c r="B81" s="172"/>
      <c r="C81" s="168"/>
      <c r="D81" s="168"/>
      <c r="E81" s="185"/>
      <c r="F81" s="185">
        <v>2.6</v>
      </c>
      <c r="G81" s="185"/>
      <c r="H81" s="168"/>
      <c r="I81" s="168">
        <v>17</v>
      </c>
      <c r="J81" s="213">
        <f>F81*I81</f>
        <v>44.2</v>
      </c>
      <c r="K81" s="158"/>
    </row>
    <row r="82" spans="1:33" s="215" customFormat="1" ht="15" x14ac:dyDescent="0.25">
      <c r="A82"/>
      <c r="B82" s="216"/>
      <c r="C82" s="216"/>
      <c r="D82" s="216"/>
      <c r="E82" s="217"/>
      <c r="F82" s="185">
        <v>3.7</v>
      </c>
      <c r="G82" s="218"/>
      <c r="H82" s="218"/>
      <c r="I82" s="168">
        <v>1</v>
      </c>
      <c r="J82" s="213">
        <f t="shared" ref="J82:J83" si="2">F82*I82</f>
        <v>3.7</v>
      </c>
      <c r="K82" s="158"/>
    </row>
    <row r="83" spans="1:33" s="215" customFormat="1" ht="15" x14ac:dyDescent="0.25">
      <c r="A83" t="s">
        <v>1260</v>
      </c>
      <c r="B83" s="216"/>
      <c r="C83" s="216"/>
      <c r="D83" s="216"/>
      <c r="E83" s="217"/>
      <c r="F83" s="185">
        <v>2.1</v>
      </c>
      <c r="G83" s="218"/>
      <c r="H83" s="218"/>
      <c r="I83" s="168">
        <v>2</v>
      </c>
      <c r="J83" s="213">
        <f t="shared" si="2"/>
        <v>4.2</v>
      </c>
      <c r="K83" s="158"/>
    </row>
    <row r="84" spans="1:33" s="164" customFormat="1" ht="18.75" customHeight="1" x14ac:dyDescent="0.25">
      <c r="A84" s="475"/>
      <c r="B84" s="475"/>
      <c r="C84" s="475"/>
      <c r="D84" s="475"/>
      <c r="E84" s="476"/>
      <c r="F84" s="476"/>
      <c r="G84" s="476"/>
      <c r="H84" s="476"/>
      <c r="I84" s="476"/>
      <c r="J84" s="163">
        <f>SUM(J81:J83)</f>
        <v>52.100000000000009</v>
      </c>
      <c r="K84" s="158"/>
    </row>
    <row r="85" spans="1:33" s="107" customFormat="1" ht="30.75" customHeight="1" x14ac:dyDescent="0.25">
      <c r="A85" s="485" t="s">
        <v>1261</v>
      </c>
      <c r="B85" s="474"/>
      <c r="C85" s="474"/>
      <c r="D85" s="474"/>
      <c r="E85" s="106" t="s">
        <v>1125</v>
      </c>
      <c r="F85" s="170" t="s">
        <v>1203</v>
      </c>
      <c r="G85" s="170"/>
      <c r="H85" s="170"/>
      <c r="I85" s="170" t="s">
        <v>233</v>
      </c>
      <c r="J85" s="171" t="s">
        <v>61</v>
      </c>
      <c r="K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</row>
    <row r="86" spans="1:33" s="215" customFormat="1" ht="15" x14ac:dyDescent="0.25">
      <c r="A86" t="s">
        <v>1259</v>
      </c>
      <c r="B86" s="172"/>
      <c r="C86" s="168"/>
      <c r="D86" s="168"/>
      <c r="E86" s="185"/>
      <c r="F86" s="185">
        <v>2.6</v>
      </c>
      <c r="G86" s="185"/>
      <c r="H86" s="168"/>
      <c r="I86" s="168">
        <v>17</v>
      </c>
      <c r="J86" s="213">
        <f>F86*I86</f>
        <v>44.2</v>
      </c>
      <c r="K86" s="158"/>
    </row>
    <row r="87" spans="1:33" s="215" customFormat="1" ht="15" x14ac:dyDescent="0.25">
      <c r="A87"/>
      <c r="B87" s="216"/>
      <c r="C87" s="216"/>
      <c r="D87" s="216"/>
      <c r="E87" s="217"/>
      <c r="F87" s="185">
        <v>3.7</v>
      </c>
      <c r="G87" s="218"/>
      <c r="H87" s="218"/>
      <c r="I87" s="168">
        <v>1</v>
      </c>
      <c r="J87" s="213">
        <f t="shared" ref="J87:J88" si="3">F87*I87</f>
        <v>3.7</v>
      </c>
      <c r="K87" s="158"/>
    </row>
    <row r="88" spans="1:33" s="215" customFormat="1" ht="15" x14ac:dyDescent="0.25">
      <c r="A88" t="s">
        <v>1260</v>
      </c>
      <c r="B88" s="216"/>
      <c r="C88" s="216"/>
      <c r="D88" s="216"/>
      <c r="E88" s="217"/>
      <c r="F88" s="185">
        <v>2.1</v>
      </c>
      <c r="G88" s="218"/>
      <c r="H88" s="218"/>
      <c r="I88" s="168">
        <v>2</v>
      </c>
      <c r="J88" s="213">
        <f t="shared" si="3"/>
        <v>4.2</v>
      </c>
      <c r="K88" s="158"/>
    </row>
    <row r="89" spans="1:33" s="164" customFormat="1" ht="18.75" customHeight="1" x14ac:dyDescent="0.25">
      <c r="A89" s="475"/>
      <c r="B89" s="475"/>
      <c r="C89" s="475"/>
      <c r="D89" s="475"/>
      <c r="E89" s="476"/>
      <c r="F89" s="476"/>
      <c r="G89" s="476"/>
      <c r="H89" s="476"/>
      <c r="I89" s="476"/>
      <c r="J89" s="163">
        <f>SUM(J86:J88)</f>
        <v>52.100000000000009</v>
      </c>
      <c r="K89" s="158"/>
    </row>
    <row r="90" spans="1:33" s="107" customFormat="1" ht="20.100000000000001" customHeight="1" x14ac:dyDescent="0.3">
      <c r="A90" s="474" t="s">
        <v>1262</v>
      </c>
      <c r="B90" s="474"/>
      <c r="C90" s="474"/>
      <c r="D90" s="474"/>
      <c r="E90" s="106" t="s">
        <v>30</v>
      </c>
      <c r="F90" s="170" t="s">
        <v>1203</v>
      </c>
      <c r="G90" s="170"/>
      <c r="H90" s="170"/>
      <c r="I90" s="170" t="s">
        <v>233</v>
      </c>
      <c r="J90" s="171" t="s">
        <v>61</v>
      </c>
      <c r="K90" s="158"/>
      <c r="U90" s="158"/>
      <c r="V90" s="158"/>
      <c r="W90" s="158"/>
      <c r="X90" s="158"/>
      <c r="Y90" s="158"/>
      <c r="Z90" s="158"/>
      <c r="AA90" s="158"/>
      <c r="AB90" s="158"/>
      <c r="AC90" s="158"/>
      <c r="AD90" s="158"/>
      <c r="AE90" s="158"/>
      <c r="AF90" s="158"/>
      <c r="AG90" s="158"/>
    </row>
    <row r="91" spans="1:33" s="215" customFormat="1" ht="15" x14ac:dyDescent="0.25">
      <c r="A91" t="s">
        <v>1263</v>
      </c>
      <c r="B91" s="216"/>
      <c r="C91" s="216"/>
      <c r="D91" s="216"/>
      <c r="E91" s="217"/>
      <c r="F91" s="168">
        <v>1.4</v>
      </c>
      <c r="G91" s="218"/>
      <c r="H91" s="218"/>
      <c r="I91" s="168">
        <v>2</v>
      </c>
      <c r="J91" s="219">
        <f>I91*F91</f>
        <v>2.8</v>
      </c>
      <c r="K91" s="158"/>
    </row>
    <row r="92" spans="1:33" s="215" customFormat="1" ht="15" x14ac:dyDescent="0.25">
      <c r="A92" t="s">
        <v>1264</v>
      </c>
      <c r="B92" s="216"/>
      <c r="C92" s="216"/>
      <c r="D92" s="216"/>
      <c r="E92" s="217"/>
      <c r="F92" s="168">
        <v>1.5</v>
      </c>
      <c r="G92" s="218"/>
      <c r="H92" s="218"/>
      <c r="I92" s="168">
        <v>4</v>
      </c>
      <c r="J92" s="219">
        <f t="shared" ref="J92" si="4">I92*F92</f>
        <v>6</v>
      </c>
      <c r="K92" s="158"/>
    </row>
    <row r="93" spans="1:33" s="177" customFormat="1" ht="18.75" customHeight="1" x14ac:dyDescent="0.25">
      <c r="A93" s="483"/>
      <c r="B93" s="483"/>
      <c r="C93" s="483"/>
      <c r="D93" s="483"/>
      <c r="E93" s="484"/>
      <c r="F93" s="484"/>
      <c r="G93" s="484"/>
      <c r="H93" s="484"/>
      <c r="I93" s="484"/>
      <c r="J93" s="220">
        <f>TRUNC(SUM(J91:J92),2)</f>
        <v>8.8000000000000007</v>
      </c>
      <c r="K93" s="158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</row>
    <row r="94" spans="1:33" s="164" customFormat="1" ht="20.100000000000001" customHeight="1" x14ac:dyDescent="0.25">
      <c r="A94" s="467" t="s">
        <v>1265</v>
      </c>
      <c r="B94" s="467"/>
      <c r="C94" s="467"/>
      <c r="D94" s="467"/>
      <c r="E94" s="471"/>
      <c r="F94" s="471"/>
      <c r="G94" s="471"/>
      <c r="H94" s="471"/>
      <c r="I94" s="471"/>
      <c r="J94" s="472"/>
      <c r="K94" s="158"/>
    </row>
    <row r="95" spans="1:33" s="164" customFormat="1" ht="20.100000000000001" customHeight="1" x14ac:dyDescent="0.25">
      <c r="A95" s="482"/>
      <c r="B95" s="482"/>
      <c r="C95" s="482"/>
      <c r="D95" s="482"/>
      <c r="E95" s="207" t="s">
        <v>232</v>
      </c>
      <c r="F95" s="208"/>
      <c r="G95" s="208"/>
      <c r="H95" s="208"/>
      <c r="I95" s="208"/>
      <c r="J95" s="209"/>
      <c r="K95" s="158"/>
    </row>
    <row r="96" spans="1:33" s="107" customFormat="1" ht="20.100000000000001" customHeight="1" x14ac:dyDescent="0.3">
      <c r="A96" s="474" t="s">
        <v>1266</v>
      </c>
      <c r="B96" s="474"/>
      <c r="C96" s="474"/>
      <c r="D96" s="474"/>
      <c r="E96" s="106" t="s">
        <v>30</v>
      </c>
      <c r="F96" s="170" t="s">
        <v>1199</v>
      </c>
      <c r="G96" s="170" t="s">
        <v>1195</v>
      </c>
      <c r="H96" s="170"/>
      <c r="I96" s="170" t="s">
        <v>233</v>
      </c>
      <c r="J96" s="171" t="s">
        <v>61</v>
      </c>
      <c r="K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</row>
    <row r="97" spans="1:33" s="215" customFormat="1" ht="15" x14ac:dyDescent="0.25">
      <c r="A97" t="s">
        <v>1260</v>
      </c>
      <c r="B97" s="216"/>
      <c r="C97" s="216"/>
      <c r="D97" s="216"/>
      <c r="E97" s="217"/>
      <c r="F97" s="221">
        <v>1.5</v>
      </c>
      <c r="G97" s="185">
        <v>1</v>
      </c>
      <c r="H97" s="221"/>
      <c r="I97" s="221">
        <v>2</v>
      </c>
      <c r="J97" s="222">
        <f>TRUNC(I97*G97*F97,2)</f>
        <v>3</v>
      </c>
      <c r="K97" s="158"/>
    </row>
    <row r="98" spans="1:33" s="215" customFormat="1" ht="15" x14ac:dyDescent="0.25">
      <c r="A98" t="s">
        <v>1259</v>
      </c>
      <c r="B98" s="216"/>
      <c r="C98" s="216"/>
      <c r="D98" s="216"/>
      <c r="E98" s="217"/>
      <c r="F98" s="221">
        <v>2</v>
      </c>
      <c r="G98" s="185">
        <v>1</v>
      </c>
      <c r="H98" s="221"/>
      <c r="I98" s="221">
        <v>17</v>
      </c>
      <c r="J98" s="222">
        <f t="shared" ref="J98" si="5">TRUNC(I98*G98*F98,2)</f>
        <v>34</v>
      </c>
      <c r="K98" s="158"/>
    </row>
    <row r="99" spans="1:33" s="164" customFormat="1" ht="18.75" customHeight="1" x14ac:dyDescent="0.25">
      <c r="A99" s="475"/>
      <c r="B99" s="475"/>
      <c r="C99" s="475"/>
      <c r="D99" s="475"/>
      <c r="E99" s="476"/>
      <c r="F99" s="476"/>
      <c r="G99" s="476"/>
      <c r="H99" s="476"/>
      <c r="I99" s="476"/>
      <c r="J99" s="163">
        <f>SUM(J97:J98)</f>
        <v>37</v>
      </c>
      <c r="K99" s="158"/>
    </row>
    <row r="100" spans="1:33" s="107" customFormat="1" ht="20.100000000000001" customHeight="1" x14ac:dyDescent="0.3">
      <c r="A100" s="474" t="s">
        <v>1267</v>
      </c>
      <c r="B100" s="474"/>
      <c r="C100" s="474"/>
      <c r="D100" s="474"/>
      <c r="E100" s="106" t="s">
        <v>30</v>
      </c>
      <c r="F100" s="170" t="s">
        <v>1199</v>
      </c>
      <c r="G100" s="170" t="s">
        <v>1195</v>
      </c>
      <c r="H100" s="170"/>
      <c r="I100" s="170" t="s">
        <v>233</v>
      </c>
      <c r="J100" s="171" t="s">
        <v>61</v>
      </c>
      <c r="K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</row>
    <row r="101" spans="1:33" customFormat="1" ht="15" x14ac:dyDescent="0.25">
      <c r="A101" t="s">
        <v>1263</v>
      </c>
      <c r="E101" s="221"/>
      <c r="F101" s="118">
        <v>0.8</v>
      </c>
      <c r="G101" s="185">
        <v>2.1</v>
      </c>
      <c r="H101" s="168"/>
      <c r="I101" s="118">
        <v>2</v>
      </c>
      <c r="J101" s="219">
        <f>F101*I101*G101</f>
        <v>3.3600000000000003</v>
      </c>
      <c r="K101" s="158"/>
    </row>
    <row r="102" spans="1:33" customFormat="1" ht="15" x14ac:dyDescent="0.25">
      <c r="A102" t="s">
        <v>1264</v>
      </c>
      <c r="E102" s="221"/>
      <c r="F102" s="118">
        <v>0.9</v>
      </c>
      <c r="G102" s="185">
        <v>2.1</v>
      </c>
      <c r="H102" s="168"/>
      <c r="I102" s="118">
        <v>4</v>
      </c>
      <c r="J102" s="219">
        <f t="shared" ref="J102:J104" si="6">F102*I102*G102</f>
        <v>7.5600000000000005</v>
      </c>
      <c r="K102" s="158"/>
    </row>
    <row r="103" spans="1:33" s="164" customFormat="1" ht="20.100000000000001" customHeight="1" x14ac:dyDescent="0.25">
      <c r="A103" s="139" t="s">
        <v>1268</v>
      </c>
      <c r="B103" s="223"/>
      <c r="C103" s="223"/>
      <c r="D103" s="223"/>
      <c r="E103" s="118"/>
      <c r="F103" s="118">
        <v>0.8</v>
      </c>
      <c r="G103" s="118">
        <v>2.1</v>
      </c>
      <c r="H103" s="118"/>
      <c r="I103" s="118">
        <v>2</v>
      </c>
      <c r="J103" s="219">
        <f t="shared" si="6"/>
        <v>3.3600000000000003</v>
      </c>
      <c r="K103" s="158"/>
    </row>
    <row r="104" spans="1:33" s="164" customFormat="1" ht="20.100000000000001" customHeight="1" x14ac:dyDescent="0.25">
      <c r="A104" s="486" t="s">
        <v>1269</v>
      </c>
      <c r="B104" s="486"/>
      <c r="C104" s="486"/>
      <c r="D104" s="486"/>
      <c r="E104" s="118"/>
      <c r="F104" s="118">
        <v>1</v>
      </c>
      <c r="G104" s="118">
        <v>2.1</v>
      </c>
      <c r="H104" s="118"/>
      <c r="I104" s="118">
        <v>2</v>
      </c>
      <c r="J104" s="219">
        <f t="shared" si="6"/>
        <v>4.2</v>
      </c>
      <c r="K104" s="158"/>
    </row>
    <row r="105" spans="1:33" s="164" customFormat="1" ht="18.75" customHeight="1" x14ac:dyDescent="0.25">
      <c r="A105" s="475"/>
      <c r="B105" s="475"/>
      <c r="C105" s="475"/>
      <c r="D105" s="475"/>
      <c r="E105" s="476"/>
      <c r="F105" s="476"/>
      <c r="G105" s="476"/>
      <c r="H105" s="476"/>
      <c r="I105" s="476"/>
      <c r="J105" s="163">
        <f>SUM(J101:J104)</f>
        <v>18.48</v>
      </c>
      <c r="K105" s="158"/>
    </row>
    <row r="106" spans="1:33" s="164" customFormat="1" ht="20.100000000000001" customHeight="1" x14ac:dyDescent="0.25">
      <c r="A106" s="467" t="s">
        <v>1270</v>
      </c>
      <c r="B106" s="467"/>
      <c r="C106" s="467"/>
      <c r="D106" s="467"/>
      <c r="E106" s="471"/>
      <c r="F106" s="471"/>
      <c r="G106" s="471"/>
      <c r="H106" s="471"/>
      <c r="I106" s="471"/>
      <c r="J106" s="472"/>
      <c r="K106" s="158"/>
    </row>
    <row r="107" spans="1:33" s="107" customFormat="1" ht="19.5" customHeight="1" x14ac:dyDescent="0.25">
      <c r="A107" s="482"/>
      <c r="B107" s="482"/>
      <c r="C107" s="482"/>
      <c r="D107" s="482"/>
      <c r="E107" s="207" t="s">
        <v>232</v>
      </c>
      <c r="F107" s="208"/>
      <c r="G107" s="208"/>
      <c r="H107" s="208"/>
      <c r="I107" s="208"/>
      <c r="J107" s="209"/>
      <c r="K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8"/>
      <c r="AG107" s="158"/>
    </row>
    <row r="108" spans="1:33" s="179" customFormat="1" ht="20.100000000000001" customHeight="1" x14ac:dyDescent="0.3">
      <c r="A108" s="474" t="s">
        <v>1271</v>
      </c>
      <c r="B108" s="474"/>
      <c r="C108" s="474"/>
      <c r="D108" s="474"/>
      <c r="E108" s="106" t="s">
        <v>30</v>
      </c>
      <c r="F108" s="170"/>
      <c r="G108" s="170"/>
      <c r="H108" s="170"/>
      <c r="I108" s="170"/>
      <c r="J108" s="171" t="s">
        <v>61</v>
      </c>
      <c r="K108" s="158"/>
    </row>
    <row r="109" spans="1:33" s="164" customFormat="1" ht="18.75" customHeight="1" x14ac:dyDescent="0.3">
      <c r="A109" s="479" t="s">
        <v>1272</v>
      </c>
      <c r="B109" s="479"/>
      <c r="C109" s="479"/>
      <c r="D109" s="479"/>
      <c r="E109" s="181"/>
      <c r="F109" s="182"/>
      <c r="G109" s="182"/>
      <c r="H109" s="182"/>
      <c r="I109" s="182"/>
      <c r="J109" s="183">
        <v>656.67</v>
      </c>
      <c r="K109" s="158"/>
    </row>
    <row r="110" spans="1:33" s="107" customFormat="1" ht="20.100000000000001" customHeight="1" x14ac:dyDescent="0.25">
      <c r="A110" s="475"/>
      <c r="B110" s="475"/>
      <c r="C110" s="475"/>
      <c r="D110" s="475"/>
      <c r="E110" s="476"/>
      <c r="F110" s="476"/>
      <c r="G110" s="476"/>
      <c r="H110" s="476"/>
      <c r="I110" s="476"/>
      <c r="J110" s="163">
        <f>SUM(J109:J109)</f>
        <v>656.67</v>
      </c>
      <c r="K110" s="158"/>
      <c r="U110" s="158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8"/>
      <c r="AF110" s="158"/>
      <c r="AG110" s="158"/>
    </row>
    <row r="111" spans="1:33" s="179" customFormat="1" ht="20.100000000000001" customHeight="1" x14ac:dyDescent="0.25">
      <c r="A111" s="474" t="s">
        <v>1273</v>
      </c>
      <c r="B111" s="474"/>
      <c r="C111" s="474"/>
      <c r="D111" s="474"/>
      <c r="E111" s="106" t="s">
        <v>1125</v>
      </c>
      <c r="F111" s="170" t="s">
        <v>1203</v>
      </c>
      <c r="G111" s="170"/>
      <c r="H111" s="170"/>
      <c r="I111" s="170"/>
      <c r="J111" s="171" t="s">
        <v>61</v>
      </c>
      <c r="K111" s="158"/>
    </row>
    <row r="112" spans="1:33" s="164" customFormat="1" ht="18.75" customHeight="1" x14ac:dyDescent="0.25">
      <c r="A112" s="479" t="s">
        <v>1274</v>
      </c>
      <c r="B112" s="479"/>
      <c r="C112" s="479"/>
      <c r="D112" s="479"/>
      <c r="E112" s="181"/>
      <c r="F112" s="182">
        <v>21.6</v>
      </c>
      <c r="G112" s="182"/>
      <c r="H112" s="182"/>
      <c r="I112" s="182"/>
      <c r="J112" s="183">
        <f>F112</f>
        <v>21.6</v>
      </c>
      <c r="K112" s="158"/>
    </row>
    <row r="113" spans="1:33" s="107" customFormat="1" ht="20.100000000000001" customHeight="1" x14ac:dyDescent="0.25">
      <c r="A113" s="475"/>
      <c r="B113" s="475"/>
      <c r="C113" s="475"/>
      <c r="D113" s="475"/>
      <c r="E113" s="476"/>
      <c r="F113" s="476"/>
      <c r="G113" s="476"/>
      <c r="H113" s="476"/>
      <c r="I113" s="476"/>
      <c r="J113" s="163">
        <f>SUM(J112:J112)</f>
        <v>21.6</v>
      </c>
      <c r="K113" s="158"/>
      <c r="U113" s="158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8"/>
    </row>
    <row r="114" spans="1:33" s="224" customFormat="1" ht="20.100000000000001" customHeight="1" x14ac:dyDescent="0.25">
      <c r="A114" s="474" t="s">
        <v>1275</v>
      </c>
      <c r="B114" s="474"/>
      <c r="C114" s="474"/>
      <c r="D114" s="474"/>
      <c r="E114" s="106" t="s">
        <v>1125</v>
      </c>
      <c r="F114" s="170" t="s">
        <v>1203</v>
      </c>
      <c r="G114" s="170"/>
      <c r="H114" s="170"/>
      <c r="I114" s="170"/>
      <c r="J114" s="171" t="s">
        <v>61</v>
      </c>
      <c r="K114" s="158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</row>
    <row r="115" spans="1:33" s="225" customFormat="1" ht="18.75" customHeight="1" x14ac:dyDescent="0.25">
      <c r="A115" s="479" t="s">
        <v>1276</v>
      </c>
      <c r="B115" s="479"/>
      <c r="C115" s="479"/>
      <c r="D115" s="479"/>
      <c r="E115" s="181"/>
      <c r="F115" s="182">
        <v>38.35</v>
      </c>
      <c r="G115" s="182"/>
      <c r="H115" s="182"/>
      <c r="I115" s="182"/>
      <c r="J115" s="183">
        <f>F115</f>
        <v>38.35</v>
      </c>
      <c r="K115" s="158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</row>
    <row r="116" spans="1:33" s="164" customFormat="1" ht="20.100000000000001" customHeight="1" x14ac:dyDescent="0.25">
      <c r="A116" s="475"/>
      <c r="B116" s="475"/>
      <c r="C116" s="475"/>
      <c r="D116" s="475"/>
      <c r="E116" s="476"/>
      <c r="F116" s="476"/>
      <c r="G116" s="476"/>
      <c r="H116" s="476"/>
      <c r="I116" s="476"/>
      <c r="J116" s="163">
        <f>SUM(J115:J115)</f>
        <v>38.35</v>
      </c>
      <c r="K116" s="158"/>
    </row>
    <row r="117" spans="1:33" s="164" customFormat="1" ht="20.100000000000001" customHeight="1" x14ac:dyDescent="0.3">
      <c r="A117" s="467" t="s">
        <v>1277</v>
      </c>
      <c r="B117" s="467"/>
      <c r="C117" s="467"/>
      <c r="D117" s="467"/>
      <c r="E117" s="471"/>
      <c r="F117" s="471"/>
      <c r="G117" s="471"/>
      <c r="H117" s="471"/>
      <c r="I117" s="471"/>
      <c r="J117" s="472"/>
      <c r="K117" s="158"/>
    </row>
    <row r="118" spans="1:33" s="107" customFormat="1" ht="20.100000000000001" customHeight="1" x14ac:dyDescent="0.25">
      <c r="A118" s="482"/>
      <c r="B118" s="482"/>
      <c r="C118" s="482"/>
      <c r="D118" s="482"/>
      <c r="E118" s="207" t="s">
        <v>232</v>
      </c>
      <c r="F118" s="208"/>
      <c r="G118" s="208"/>
      <c r="H118" s="208"/>
      <c r="I118" s="208"/>
      <c r="J118" s="209"/>
      <c r="K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8"/>
    </row>
    <row r="119" spans="1:33" s="215" customFormat="1" ht="20.100000000000001" customHeight="1" x14ac:dyDescent="0.3">
      <c r="A119" s="474" t="s">
        <v>1278</v>
      </c>
      <c r="B119" s="474"/>
      <c r="C119" s="474"/>
      <c r="D119" s="474"/>
      <c r="E119" s="106" t="s">
        <v>30</v>
      </c>
      <c r="F119" s="170" t="s">
        <v>1194</v>
      </c>
      <c r="G119" s="170" t="s">
        <v>1195</v>
      </c>
      <c r="H119" s="170" t="s">
        <v>1250</v>
      </c>
      <c r="I119" s="170"/>
      <c r="J119" s="171" t="s">
        <v>61</v>
      </c>
      <c r="K119" s="158"/>
    </row>
    <row r="120" spans="1:33" s="215" customFormat="1" ht="20.100000000000001" customHeight="1" x14ac:dyDescent="0.3">
      <c r="A120" s="168" t="s">
        <v>1252</v>
      </c>
      <c r="B120" s="172"/>
      <c r="C120" s="172"/>
      <c r="D120" s="172"/>
      <c r="E120" s="184"/>
      <c r="F120" s="185">
        <v>11.4</v>
      </c>
      <c r="G120" s="185">
        <v>1.2</v>
      </c>
      <c r="H120" s="185">
        <v>2.16</v>
      </c>
      <c r="I120" s="185"/>
      <c r="J120" s="189">
        <f t="shared" ref="J120:J121" si="7">F120*G120-H120</f>
        <v>11.52</v>
      </c>
      <c r="K120" s="158"/>
    </row>
    <row r="121" spans="1:33" s="215" customFormat="1" ht="20.100000000000001" customHeight="1" x14ac:dyDescent="0.3">
      <c r="A121" s="168" t="s">
        <v>1257</v>
      </c>
      <c r="B121" s="172"/>
      <c r="C121" s="172"/>
      <c r="D121" s="172"/>
      <c r="E121" s="184"/>
      <c r="F121" s="185">
        <v>19.100000000000001</v>
      </c>
      <c r="G121" s="185">
        <v>1.2</v>
      </c>
      <c r="H121" s="185">
        <v>2.16</v>
      </c>
      <c r="I121" s="185"/>
      <c r="J121" s="189">
        <f t="shared" si="7"/>
        <v>20.76</v>
      </c>
      <c r="K121" s="158"/>
    </row>
    <row r="122" spans="1:33" s="107" customFormat="1" ht="20.100000000000001" customHeight="1" x14ac:dyDescent="0.25">
      <c r="A122" s="475"/>
      <c r="B122" s="475"/>
      <c r="C122" s="475"/>
      <c r="D122" s="475"/>
      <c r="E122" s="476"/>
      <c r="F122" s="476"/>
      <c r="G122" s="476"/>
      <c r="H122" s="476"/>
      <c r="I122" s="476"/>
      <c r="J122" s="163">
        <f>TRUNC(SUM(J120:J121),2)</f>
        <v>32.28</v>
      </c>
      <c r="K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</row>
    <row r="123" spans="1:33" s="158" customFormat="1" ht="20.100000000000001" customHeight="1" x14ac:dyDescent="0.3">
      <c r="A123" s="474" t="s">
        <v>1279</v>
      </c>
      <c r="B123" s="474"/>
      <c r="C123" s="474"/>
      <c r="D123" s="474"/>
      <c r="E123" s="106" t="s">
        <v>30</v>
      </c>
      <c r="F123" s="170" t="s">
        <v>1194</v>
      </c>
      <c r="G123" s="170" t="s">
        <v>1195</v>
      </c>
      <c r="H123" s="170" t="s">
        <v>1250</v>
      </c>
      <c r="I123" s="170"/>
      <c r="J123" s="171" t="s">
        <v>61</v>
      </c>
    </row>
    <row r="124" spans="1:33" s="164" customFormat="1" ht="18.75" customHeight="1" x14ac:dyDescent="0.3">
      <c r="A124" s="139" t="s">
        <v>1280</v>
      </c>
      <c r="B124" s="226"/>
      <c r="C124" s="226"/>
      <c r="D124" s="226"/>
      <c r="E124" s="227"/>
      <c r="F124" s="175">
        <v>115.7</v>
      </c>
      <c r="G124" s="118">
        <v>1.2</v>
      </c>
      <c r="H124" s="161">
        <v>15.48</v>
      </c>
      <c r="I124" s="228"/>
      <c r="J124" s="229">
        <f>TRUNC(F124*G124-H124,2)</f>
        <v>123.36</v>
      </c>
      <c r="K124" s="158"/>
    </row>
    <row r="125" spans="1:33" s="164" customFormat="1" ht="20.100000000000001" customHeight="1" x14ac:dyDescent="0.25">
      <c r="A125" s="475"/>
      <c r="B125" s="475"/>
      <c r="C125" s="475"/>
      <c r="D125" s="475"/>
      <c r="E125" s="160"/>
      <c r="F125" s="158"/>
      <c r="G125" s="158"/>
      <c r="H125" s="158"/>
      <c r="I125" s="158"/>
      <c r="J125" s="163">
        <f>SUM(J124)</f>
        <v>123.36</v>
      </c>
      <c r="K125" s="158"/>
    </row>
    <row r="126" spans="1:33" s="164" customFormat="1" ht="20.100000000000001" customHeight="1" x14ac:dyDescent="0.25">
      <c r="A126" s="467" t="s">
        <v>1281</v>
      </c>
      <c r="B126" s="467"/>
      <c r="C126" s="467"/>
      <c r="D126" s="467"/>
      <c r="E126" s="471"/>
      <c r="F126" s="471"/>
      <c r="G126" s="471"/>
      <c r="H126" s="471"/>
      <c r="I126" s="471"/>
      <c r="J126" s="472"/>
    </row>
    <row r="127" spans="1:33" s="107" customFormat="1" ht="20.100000000000001" customHeight="1" x14ac:dyDescent="0.25">
      <c r="A127" s="482"/>
      <c r="B127" s="482"/>
      <c r="C127" s="482"/>
      <c r="D127" s="482"/>
      <c r="E127" s="207" t="s">
        <v>232</v>
      </c>
      <c r="F127" s="208"/>
      <c r="G127" s="208"/>
      <c r="H127" s="230"/>
      <c r="I127" s="208"/>
      <c r="J127" s="209"/>
      <c r="K127" s="164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</row>
    <row r="128" spans="1:33" s="164" customFormat="1" ht="20.100000000000001" customHeight="1" x14ac:dyDescent="0.3">
      <c r="A128" s="474" t="s">
        <v>1282</v>
      </c>
      <c r="B128" s="474"/>
      <c r="C128" s="474"/>
      <c r="D128" s="474"/>
      <c r="E128" s="106" t="s">
        <v>30</v>
      </c>
      <c r="F128" s="170" t="s">
        <v>1194</v>
      </c>
      <c r="G128" s="170" t="s">
        <v>1195</v>
      </c>
      <c r="H128" s="170" t="s">
        <v>1283</v>
      </c>
      <c r="I128" s="170"/>
      <c r="J128" s="171" t="s">
        <v>61</v>
      </c>
    </row>
    <row r="129" spans="1:10" s="164" customFormat="1" ht="20.100000000000001" customHeight="1" x14ac:dyDescent="0.3">
      <c r="A129" s="172" t="s">
        <v>1251</v>
      </c>
      <c r="B129" s="172"/>
      <c r="C129" s="172"/>
      <c r="D129" s="185"/>
      <c r="E129" s="185"/>
      <c r="F129" s="185">
        <v>21.76</v>
      </c>
      <c r="G129" s="185">
        <v>3.4</v>
      </c>
      <c r="H129" s="185">
        <v>5.68</v>
      </c>
      <c r="I129" s="185"/>
      <c r="J129" s="213">
        <f>TRUNC(G129*F129-H129,2)</f>
        <v>68.3</v>
      </c>
    </row>
    <row r="130" spans="1:10" s="164" customFormat="1" ht="20.100000000000001" customHeight="1" x14ac:dyDescent="0.3">
      <c r="A130" s="172" t="s">
        <v>1284</v>
      </c>
      <c r="B130" s="172"/>
      <c r="C130" s="172"/>
      <c r="D130" s="186"/>
      <c r="E130" s="185"/>
      <c r="F130" s="186">
        <v>7.4</v>
      </c>
      <c r="G130" s="185">
        <v>3.4</v>
      </c>
      <c r="H130" s="185">
        <v>1.89</v>
      </c>
      <c r="I130" s="185"/>
      <c r="J130" s="213">
        <f t="shared" ref="J130:J140" si="8">TRUNC(G130*F130-H130,2)</f>
        <v>23.27</v>
      </c>
    </row>
    <row r="131" spans="1:10" s="164" customFormat="1" ht="20.100000000000001" customHeight="1" x14ac:dyDescent="0.3">
      <c r="A131" s="172" t="s">
        <v>1285</v>
      </c>
      <c r="B131" s="172"/>
      <c r="C131" s="172"/>
      <c r="D131" s="186"/>
      <c r="E131" s="185"/>
      <c r="F131" s="186">
        <v>7.4</v>
      </c>
      <c r="G131" s="185">
        <v>3.4</v>
      </c>
      <c r="H131" s="185">
        <v>1.89</v>
      </c>
      <c r="I131" s="185"/>
      <c r="J131" s="213">
        <f t="shared" si="8"/>
        <v>23.27</v>
      </c>
    </row>
    <row r="132" spans="1:10" s="164" customFormat="1" ht="20.100000000000001" customHeight="1" x14ac:dyDescent="0.3">
      <c r="A132" s="172" t="s">
        <v>1253</v>
      </c>
      <c r="B132" s="172"/>
      <c r="C132" s="172"/>
      <c r="D132" s="186"/>
      <c r="E132" s="185"/>
      <c r="F132" s="186">
        <v>23.85</v>
      </c>
      <c r="G132" s="185">
        <v>3.4</v>
      </c>
      <c r="H132" s="185">
        <v>4.5</v>
      </c>
      <c r="I132" s="185"/>
      <c r="J132" s="213">
        <f t="shared" si="8"/>
        <v>76.59</v>
      </c>
    </row>
    <row r="133" spans="1:10" s="164" customFormat="1" ht="20.100000000000001" customHeight="1" x14ac:dyDescent="0.3">
      <c r="A133" s="172" t="s">
        <v>1254</v>
      </c>
      <c r="B133" s="172"/>
      <c r="C133" s="172"/>
      <c r="D133" s="185"/>
      <c r="E133" s="185"/>
      <c r="F133" s="185">
        <v>31.73</v>
      </c>
      <c r="G133" s="185">
        <v>3</v>
      </c>
      <c r="H133" s="185">
        <v>9.68</v>
      </c>
      <c r="I133" s="185"/>
      <c r="J133" s="213">
        <f t="shared" si="8"/>
        <v>85.51</v>
      </c>
    </row>
    <row r="134" spans="1:10" s="164" customFormat="1" ht="20.100000000000001" customHeight="1" x14ac:dyDescent="0.3">
      <c r="A134" s="172" t="s">
        <v>1255</v>
      </c>
      <c r="B134" s="172"/>
      <c r="C134" s="172"/>
      <c r="D134" s="185"/>
      <c r="E134" s="185"/>
      <c r="F134" s="185">
        <v>54.1</v>
      </c>
      <c r="G134" s="185">
        <v>3</v>
      </c>
      <c r="H134" s="185">
        <v>11.78</v>
      </c>
      <c r="I134" s="185"/>
      <c r="J134" s="213">
        <f t="shared" si="8"/>
        <v>150.52000000000001</v>
      </c>
    </row>
    <row r="135" spans="1:10" s="164" customFormat="1" ht="20.100000000000001" customHeight="1" x14ac:dyDescent="0.3">
      <c r="A135" s="172" t="s">
        <v>1256</v>
      </c>
      <c r="B135" s="172"/>
      <c r="C135" s="172"/>
      <c r="D135" s="185"/>
      <c r="E135" s="185"/>
      <c r="F135" s="185">
        <v>54.29</v>
      </c>
      <c r="G135" s="185">
        <v>3</v>
      </c>
      <c r="H135" s="186">
        <v>17.78</v>
      </c>
      <c r="I135" s="185"/>
      <c r="J135" s="213">
        <f t="shared" si="8"/>
        <v>145.09</v>
      </c>
    </row>
    <row r="136" spans="1:10" s="164" customFormat="1" ht="20.100000000000001" customHeight="1" x14ac:dyDescent="0.25">
      <c r="A136" s="172" t="s">
        <v>1286</v>
      </c>
      <c r="B136" s="172"/>
      <c r="C136" s="172"/>
      <c r="D136" s="185"/>
      <c r="E136" s="185"/>
      <c r="F136" s="185">
        <v>12.8</v>
      </c>
      <c r="G136" s="185">
        <v>3</v>
      </c>
      <c r="H136" s="185">
        <v>3.39</v>
      </c>
      <c r="I136" s="185"/>
      <c r="J136" s="213">
        <f t="shared" si="8"/>
        <v>35.01</v>
      </c>
    </row>
    <row r="137" spans="1:10" s="164" customFormat="1" ht="20.100000000000001" customHeight="1" x14ac:dyDescent="0.25">
      <c r="A137" s="172" t="s">
        <v>1287</v>
      </c>
      <c r="B137" s="172"/>
      <c r="C137" s="172"/>
      <c r="D137" s="185"/>
      <c r="E137" s="185"/>
      <c r="F137" s="185">
        <v>12.8</v>
      </c>
      <c r="G137" s="185">
        <v>3</v>
      </c>
      <c r="H137" s="185">
        <v>3.39</v>
      </c>
      <c r="I137" s="185"/>
      <c r="J137" s="213">
        <f t="shared" si="8"/>
        <v>35.01</v>
      </c>
    </row>
    <row r="138" spans="1:10" s="164" customFormat="1" ht="20.100000000000001" customHeight="1" x14ac:dyDescent="0.25">
      <c r="A138" s="172" t="s">
        <v>1288</v>
      </c>
      <c r="B138" s="172"/>
      <c r="C138" s="172"/>
      <c r="D138" s="185"/>
      <c r="E138" s="185"/>
      <c r="F138" s="186">
        <v>72.95</v>
      </c>
      <c r="G138" s="185">
        <v>4.5</v>
      </c>
      <c r="H138" s="185">
        <v>35.89</v>
      </c>
      <c r="I138" s="185"/>
      <c r="J138" s="213">
        <f t="shared" si="8"/>
        <v>292.38</v>
      </c>
    </row>
    <row r="139" spans="1:10" s="164" customFormat="1" ht="20.100000000000001" customHeight="1" x14ac:dyDescent="0.25">
      <c r="A139" s="172" t="s">
        <v>1288</v>
      </c>
      <c r="B139" s="172"/>
      <c r="C139" s="172"/>
      <c r="D139" s="185"/>
      <c r="E139" s="185"/>
      <c r="F139" s="186">
        <v>17.5</v>
      </c>
      <c r="G139" s="185">
        <v>2.2000000000000002</v>
      </c>
      <c r="H139" s="185">
        <v>2.31</v>
      </c>
      <c r="I139" s="185"/>
      <c r="J139" s="213">
        <f t="shared" si="8"/>
        <v>36.19</v>
      </c>
    </row>
    <row r="140" spans="1:10" s="164" customFormat="1" ht="20.100000000000001" customHeight="1" x14ac:dyDescent="0.25">
      <c r="A140" s="172" t="s">
        <v>1288</v>
      </c>
      <c r="B140" s="172"/>
      <c r="C140" s="172"/>
      <c r="D140" s="186"/>
      <c r="E140" s="185"/>
      <c r="F140" s="186">
        <v>38.700000000000003</v>
      </c>
      <c r="G140" s="185">
        <v>3.5</v>
      </c>
      <c r="H140" s="185">
        <v>5.89</v>
      </c>
      <c r="I140" s="185"/>
      <c r="J140" s="213">
        <f t="shared" si="8"/>
        <v>129.56</v>
      </c>
    </row>
    <row r="141" spans="1:10" s="164" customFormat="1" ht="20.100000000000001" customHeight="1" x14ac:dyDescent="0.25">
      <c r="A141" s="475"/>
      <c r="B141" s="475"/>
      <c r="C141" s="475"/>
      <c r="D141" s="475"/>
      <c r="E141" s="476"/>
      <c r="F141" s="476"/>
      <c r="G141" s="476"/>
      <c r="H141" s="476"/>
      <c r="I141" s="476"/>
      <c r="J141" s="163">
        <f>SUM(J129:J140)</f>
        <v>1100.7</v>
      </c>
    </row>
    <row r="142" spans="1:10" s="164" customFormat="1" ht="20.100000000000001" customHeight="1" x14ac:dyDescent="0.3">
      <c r="A142" s="474" t="s">
        <v>1289</v>
      </c>
      <c r="B142" s="474"/>
      <c r="C142" s="474"/>
      <c r="D142" s="474"/>
      <c r="E142" s="106" t="s">
        <v>30</v>
      </c>
      <c r="F142" s="170" t="s">
        <v>1194</v>
      </c>
      <c r="G142" s="170" t="s">
        <v>1195</v>
      </c>
      <c r="H142" s="170" t="s">
        <v>1283</v>
      </c>
      <c r="I142" s="170"/>
      <c r="J142" s="171" t="s">
        <v>61</v>
      </c>
    </row>
    <row r="143" spans="1:10" s="164" customFormat="1" ht="20.100000000000001" customHeight="1" x14ac:dyDescent="0.3">
      <c r="A143" s="172" t="s">
        <v>1251</v>
      </c>
      <c r="B143" s="172"/>
      <c r="C143" s="172"/>
      <c r="D143" s="185"/>
      <c r="E143" s="185"/>
      <c r="F143" s="185">
        <v>21.76</v>
      </c>
      <c r="G143" s="185">
        <v>3.4</v>
      </c>
      <c r="H143" s="185">
        <v>5.68</v>
      </c>
      <c r="I143" s="185"/>
      <c r="J143" s="213">
        <f>TRUNC(G143*F143-H143,2)</f>
        <v>68.3</v>
      </c>
    </row>
    <row r="144" spans="1:10" s="164" customFormat="1" ht="20.100000000000001" customHeight="1" x14ac:dyDescent="0.3">
      <c r="A144" s="172" t="s">
        <v>1284</v>
      </c>
      <c r="B144" s="172"/>
      <c r="C144" s="172"/>
      <c r="D144" s="186"/>
      <c r="E144" s="185"/>
      <c r="F144" s="186">
        <v>7.4</v>
      </c>
      <c r="G144" s="185">
        <v>3.4</v>
      </c>
      <c r="H144" s="185">
        <v>1.89</v>
      </c>
      <c r="I144" s="185"/>
      <c r="J144" s="213">
        <f t="shared" ref="J144:J154" si="9">TRUNC(G144*F144-H144,2)</f>
        <v>23.27</v>
      </c>
    </row>
    <row r="145" spans="1:33" s="164" customFormat="1" ht="20.100000000000001" customHeight="1" x14ac:dyDescent="0.3">
      <c r="A145" s="172" t="s">
        <v>1285</v>
      </c>
      <c r="B145" s="172"/>
      <c r="C145" s="172"/>
      <c r="D145" s="186"/>
      <c r="E145" s="185"/>
      <c r="F145" s="186">
        <v>7.4</v>
      </c>
      <c r="G145" s="185">
        <v>3.4</v>
      </c>
      <c r="H145" s="185">
        <v>1.89</v>
      </c>
      <c r="I145" s="185"/>
      <c r="J145" s="213">
        <f t="shared" si="9"/>
        <v>23.27</v>
      </c>
    </row>
    <row r="146" spans="1:33" s="164" customFormat="1" ht="20.100000000000001" customHeight="1" x14ac:dyDescent="0.3">
      <c r="A146" s="172" t="s">
        <v>1253</v>
      </c>
      <c r="B146" s="172"/>
      <c r="C146" s="172"/>
      <c r="D146" s="186"/>
      <c r="E146" s="185"/>
      <c r="F146" s="186">
        <v>23.85</v>
      </c>
      <c r="G146" s="185">
        <v>3.4</v>
      </c>
      <c r="H146" s="185">
        <v>4.5</v>
      </c>
      <c r="I146" s="185"/>
      <c r="J146" s="213">
        <f t="shared" si="9"/>
        <v>76.59</v>
      </c>
    </row>
    <row r="147" spans="1:33" s="164" customFormat="1" ht="20.100000000000001" customHeight="1" x14ac:dyDescent="0.3">
      <c r="A147" s="172" t="s">
        <v>1254</v>
      </c>
      <c r="B147" s="172"/>
      <c r="C147" s="172"/>
      <c r="D147" s="185"/>
      <c r="E147" s="185"/>
      <c r="F147" s="185">
        <v>31.73</v>
      </c>
      <c r="G147" s="185">
        <v>3</v>
      </c>
      <c r="H147" s="185">
        <v>9.68</v>
      </c>
      <c r="I147" s="185"/>
      <c r="J147" s="213">
        <f t="shared" si="9"/>
        <v>85.51</v>
      </c>
    </row>
    <row r="148" spans="1:33" s="164" customFormat="1" ht="20.100000000000001" customHeight="1" x14ac:dyDescent="0.3">
      <c r="A148" s="172" t="s">
        <v>1255</v>
      </c>
      <c r="B148" s="172"/>
      <c r="C148" s="172"/>
      <c r="D148" s="185"/>
      <c r="E148" s="185"/>
      <c r="F148" s="185">
        <v>54.1</v>
      </c>
      <c r="G148" s="185">
        <v>3</v>
      </c>
      <c r="H148" s="185">
        <v>11.78</v>
      </c>
      <c r="I148" s="185"/>
      <c r="J148" s="213">
        <f t="shared" si="9"/>
        <v>150.52000000000001</v>
      </c>
    </row>
    <row r="149" spans="1:33" s="164" customFormat="1" ht="20.100000000000001" customHeight="1" x14ac:dyDescent="0.3">
      <c r="A149" s="172" t="s">
        <v>1256</v>
      </c>
      <c r="B149" s="172"/>
      <c r="C149" s="172"/>
      <c r="D149" s="185"/>
      <c r="E149" s="185"/>
      <c r="F149" s="185">
        <v>54.29</v>
      </c>
      <c r="G149" s="185">
        <v>3</v>
      </c>
      <c r="H149" s="186">
        <v>17.78</v>
      </c>
      <c r="I149" s="185"/>
      <c r="J149" s="213">
        <f t="shared" si="9"/>
        <v>145.09</v>
      </c>
    </row>
    <row r="150" spans="1:33" s="164" customFormat="1" ht="20.100000000000001" customHeight="1" x14ac:dyDescent="0.25">
      <c r="A150" s="172" t="s">
        <v>1286</v>
      </c>
      <c r="B150" s="172"/>
      <c r="C150" s="172"/>
      <c r="D150" s="185"/>
      <c r="E150" s="185"/>
      <c r="F150" s="185">
        <v>12.8</v>
      </c>
      <c r="G150" s="185">
        <v>3</v>
      </c>
      <c r="H150" s="185">
        <v>3.39</v>
      </c>
      <c r="I150" s="185"/>
      <c r="J150" s="213">
        <f t="shared" si="9"/>
        <v>35.01</v>
      </c>
    </row>
    <row r="151" spans="1:33" s="164" customFormat="1" ht="20.100000000000001" customHeight="1" x14ac:dyDescent="0.25">
      <c r="A151" s="172" t="s">
        <v>1287</v>
      </c>
      <c r="B151" s="172"/>
      <c r="C151" s="172"/>
      <c r="D151" s="185"/>
      <c r="E151" s="185"/>
      <c r="F151" s="185">
        <v>12.8</v>
      </c>
      <c r="G151" s="185">
        <v>3</v>
      </c>
      <c r="H151" s="185">
        <v>3.39</v>
      </c>
      <c r="I151" s="185"/>
      <c r="J151" s="213">
        <f t="shared" si="9"/>
        <v>35.01</v>
      </c>
    </row>
    <row r="152" spans="1:33" s="164" customFormat="1" ht="20.100000000000001" customHeight="1" x14ac:dyDescent="0.25">
      <c r="A152" s="172" t="s">
        <v>1288</v>
      </c>
      <c r="B152" s="172"/>
      <c r="C152" s="172"/>
      <c r="D152" s="185"/>
      <c r="E152" s="185"/>
      <c r="F152" s="186">
        <v>72.95</v>
      </c>
      <c r="G152" s="185">
        <v>4.5</v>
      </c>
      <c r="H152" s="185">
        <v>35.89</v>
      </c>
      <c r="I152" s="185"/>
      <c r="J152" s="213">
        <f t="shared" si="9"/>
        <v>292.38</v>
      </c>
    </row>
    <row r="153" spans="1:33" s="164" customFormat="1" ht="20.100000000000001" customHeight="1" x14ac:dyDescent="0.25">
      <c r="A153" s="172" t="s">
        <v>1288</v>
      </c>
      <c r="B153" s="172"/>
      <c r="C153" s="172"/>
      <c r="D153" s="185"/>
      <c r="E153" s="185"/>
      <c r="F153" s="186">
        <v>17.5</v>
      </c>
      <c r="G153" s="185">
        <v>2.2000000000000002</v>
      </c>
      <c r="H153" s="185">
        <v>2.31</v>
      </c>
      <c r="I153" s="185"/>
      <c r="J153" s="213">
        <f t="shared" si="9"/>
        <v>36.19</v>
      </c>
    </row>
    <row r="154" spans="1:33" s="164" customFormat="1" ht="20.100000000000001" customHeight="1" x14ac:dyDescent="0.25">
      <c r="A154" s="172" t="s">
        <v>1288</v>
      </c>
      <c r="B154" s="172"/>
      <c r="C154" s="172"/>
      <c r="D154" s="186"/>
      <c r="E154" s="185"/>
      <c r="F154" s="186">
        <v>38.700000000000003</v>
      </c>
      <c r="G154" s="185">
        <v>3.5</v>
      </c>
      <c r="H154" s="185">
        <v>5.89</v>
      </c>
      <c r="I154" s="185"/>
      <c r="J154" s="213">
        <f t="shared" si="9"/>
        <v>129.56</v>
      </c>
    </row>
    <row r="155" spans="1:33" s="164" customFormat="1" ht="20.100000000000001" customHeight="1" x14ac:dyDescent="0.25">
      <c r="A155" s="475"/>
      <c r="B155" s="475"/>
      <c r="C155" s="475"/>
      <c r="D155" s="475"/>
      <c r="E155" s="476"/>
      <c r="F155" s="476"/>
      <c r="G155" s="476"/>
      <c r="H155" s="476"/>
      <c r="I155" s="476"/>
      <c r="J155" s="163">
        <f>SUM(J143:J154)</f>
        <v>1100.7</v>
      </c>
    </row>
    <row r="156" spans="1:33" s="107" customFormat="1" ht="20.100000000000001" customHeight="1" x14ac:dyDescent="0.3">
      <c r="A156" s="474" t="s">
        <v>1290</v>
      </c>
      <c r="B156" s="474"/>
      <c r="C156" s="474"/>
      <c r="D156" s="474"/>
      <c r="E156" s="106" t="s">
        <v>30</v>
      </c>
      <c r="F156" s="170" t="s">
        <v>1194</v>
      </c>
      <c r="G156" s="170" t="s">
        <v>1195</v>
      </c>
      <c r="H156" s="170" t="s">
        <v>1250</v>
      </c>
      <c r="I156" s="170"/>
      <c r="J156" s="171" t="s">
        <v>61</v>
      </c>
      <c r="K156" s="164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</row>
    <row r="157" spans="1:33" s="107" customFormat="1" ht="20.100000000000001" customHeight="1" x14ac:dyDescent="0.3">
      <c r="A157" s="172" t="s">
        <v>1284</v>
      </c>
      <c r="B157" s="172"/>
      <c r="C157" s="172"/>
      <c r="D157" s="186"/>
      <c r="E157" s="185"/>
      <c r="F157" s="186">
        <v>7.4</v>
      </c>
      <c r="G157" s="185">
        <v>2.8</v>
      </c>
      <c r="H157" s="185">
        <v>1.89</v>
      </c>
      <c r="I157" s="185"/>
      <c r="J157" s="213">
        <f t="shared" ref="J157:J160" si="10">TRUNC(G157*F157-H157,2)</f>
        <v>18.829999999999998</v>
      </c>
      <c r="K157" s="164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</row>
    <row r="158" spans="1:33" s="107" customFormat="1" ht="20.100000000000001" customHeight="1" x14ac:dyDescent="0.3">
      <c r="A158" s="172" t="s">
        <v>1284</v>
      </c>
      <c r="B158" s="172"/>
      <c r="C158" s="172"/>
      <c r="D158" s="186"/>
      <c r="E158" s="185"/>
      <c r="F158" s="186">
        <v>7.4</v>
      </c>
      <c r="G158" s="185">
        <v>2.8</v>
      </c>
      <c r="H158" s="185">
        <v>1.89</v>
      </c>
      <c r="I158" s="185"/>
      <c r="J158" s="213">
        <f t="shared" si="10"/>
        <v>18.829999999999998</v>
      </c>
      <c r="K158" s="164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</row>
    <row r="159" spans="1:33" s="107" customFormat="1" ht="20.100000000000001" customHeight="1" x14ac:dyDescent="0.25">
      <c r="A159" s="172" t="s">
        <v>1286</v>
      </c>
      <c r="B159" s="172"/>
      <c r="C159" s="172"/>
      <c r="D159" s="185"/>
      <c r="E159" s="185"/>
      <c r="F159" s="185">
        <v>12.8</v>
      </c>
      <c r="G159" s="185">
        <v>2.8</v>
      </c>
      <c r="H159" s="185">
        <v>3.39</v>
      </c>
      <c r="I159" s="185"/>
      <c r="J159" s="213">
        <f t="shared" si="10"/>
        <v>32.450000000000003</v>
      </c>
      <c r="K159" s="164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</row>
    <row r="160" spans="1:33" s="107" customFormat="1" ht="20.100000000000001" customHeight="1" x14ac:dyDescent="0.25">
      <c r="A160" s="172" t="s">
        <v>1287</v>
      </c>
      <c r="B160" s="172"/>
      <c r="C160" s="172"/>
      <c r="D160" s="185"/>
      <c r="E160" s="185"/>
      <c r="F160" s="185">
        <v>12.8</v>
      </c>
      <c r="G160" s="185">
        <v>2.8</v>
      </c>
      <c r="H160" s="185">
        <v>3.39</v>
      </c>
      <c r="I160" s="185"/>
      <c r="J160" s="213">
        <f t="shared" si="10"/>
        <v>32.450000000000003</v>
      </c>
      <c r="K160" s="164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</row>
    <row r="161" spans="1:33" s="107" customFormat="1" ht="20.100000000000001" customHeight="1" x14ac:dyDescent="0.25">
      <c r="A161" s="475"/>
      <c r="B161" s="475"/>
      <c r="C161" s="475"/>
      <c r="D161" s="475"/>
      <c r="E161" s="160"/>
      <c r="F161" s="158"/>
      <c r="G161" s="158"/>
      <c r="H161" s="158"/>
      <c r="I161" s="158"/>
      <c r="J161" s="163">
        <f>TRUNC(SUM(J157:J160),2)</f>
        <v>102.56</v>
      </c>
      <c r="K161" s="164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</row>
    <row r="162" spans="1:33" s="107" customFormat="1" ht="20.100000000000001" customHeight="1" x14ac:dyDescent="0.25">
      <c r="A162" s="467" t="s">
        <v>1291</v>
      </c>
      <c r="B162" s="467"/>
      <c r="C162" s="467"/>
      <c r="D162" s="467"/>
      <c r="E162" s="471"/>
      <c r="F162" s="471"/>
      <c r="G162" s="471"/>
      <c r="H162" s="471"/>
      <c r="I162" s="471"/>
      <c r="J162" s="472"/>
      <c r="K162" s="164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</row>
    <row r="163" spans="1:33" customFormat="1" ht="14.4" x14ac:dyDescent="0.3">
      <c r="A163" s="231" t="s">
        <v>1292</v>
      </c>
      <c r="B163" s="231"/>
      <c r="C163" s="231"/>
      <c r="D163" s="231"/>
      <c r="E163" s="106" t="s">
        <v>30</v>
      </c>
      <c r="F163" s="170" t="s">
        <v>1293</v>
      </c>
      <c r="G163" s="170"/>
      <c r="H163" s="170"/>
      <c r="I163" s="170"/>
      <c r="J163" s="171" t="s">
        <v>61</v>
      </c>
      <c r="K163" s="164"/>
    </row>
    <row r="164" spans="1:33" customFormat="1" ht="14.4" x14ac:dyDescent="0.3">
      <c r="A164" s="172" t="s">
        <v>1251</v>
      </c>
      <c r="B164" s="216"/>
      <c r="C164" s="216"/>
      <c r="D164" s="216"/>
      <c r="E164" s="203"/>
      <c r="F164" s="173">
        <v>28.8</v>
      </c>
      <c r="G164" s="173"/>
      <c r="H164" s="173"/>
      <c r="I164" s="168"/>
      <c r="J164" s="178">
        <f t="shared" ref="J164:J171" si="11">TRUNC(F164,2)</f>
        <v>28.8</v>
      </c>
      <c r="K164" s="164"/>
    </row>
    <row r="165" spans="1:33" customFormat="1" ht="14.4" x14ac:dyDescent="0.3">
      <c r="A165" s="172" t="s">
        <v>1284</v>
      </c>
      <c r="B165" s="216"/>
      <c r="C165" s="216"/>
      <c r="D165" s="216"/>
      <c r="E165" s="203"/>
      <c r="F165" s="173">
        <v>3.4</v>
      </c>
      <c r="G165" s="173"/>
      <c r="H165" s="173"/>
      <c r="I165" s="168"/>
      <c r="J165" s="178">
        <f t="shared" si="11"/>
        <v>3.4</v>
      </c>
      <c r="K165" s="164"/>
    </row>
    <row r="166" spans="1:33" customFormat="1" ht="14.4" x14ac:dyDescent="0.3">
      <c r="A166" s="172" t="s">
        <v>1285</v>
      </c>
      <c r="B166" s="216"/>
      <c r="C166" s="216"/>
      <c r="D166" s="216"/>
      <c r="E166" s="203"/>
      <c r="F166" s="173">
        <v>3.4</v>
      </c>
      <c r="G166" s="173"/>
      <c r="H166" s="173"/>
      <c r="I166" s="168"/>
      <c r="J166" s="178">
        <f t="shared" si="11"/>
        <v>3.4</v>
      </c>
      <c r="K166" s="164"/>
    </row>
    <row r="167" spans="1:33" customFormat="1" ht="14.4" x14ac:dyDescent="0.3">
      <c r="A167" s="172" t="s">
        <v>1254</v>
      </c>
      <c r="B167" s="216"/>
      <c r="C167" s="216"/>
      <c r="D167" s="216"/>
      <c r="E167" s="203"/>
      <c r="F167" s="173">
        <v>59.1</v>
      </c>
      <c r="G167" s="173"/>
      <c r="H167" s="173"/>
      <c r="I167" s="168"/>
      <c r="J167" s="178">
        <f t="shared" si="11"/>
        <v>59.1</v>
      </c>
      <c r="K167" s="164"/>
    </row>
    <row r="168" spans="1:33" customFormat="1" ht="14.4" x14ac:dyDescent="0.3">
      <c r="A168" s="172" t="s">
        <v>1255</v>
      </c>
      <c r="B168" s="216"/>
      <c r="C168" s="216"/>
      <c r="D168" s="216"/>
      <c r="E168" s="203"/>
      <c r="F168" s="173">
        <v>153.69999999999999</v>
      </c>
      <c r="G168" s="173"/>
      <c r="H168" s="173"/>
      <c r="I168" s="168"/>
      <c r="J168" s="178">
        <f t="shared" si="11"/>
        <v>153.69999999999999</v>
      </c>
      <c r="K168" s="164"/>
    </row>
    <row r="169" spans="1:33" customFormat="1" ht="14.4" x14ac:dyDescent="0.3">
      <c r="A169" s="172" t="s">
        <v>1256</v>
      </c>
      <c r="B169" s="216"/>
      <c r="C169" s="216"/>
      <c r="D169" s="216"/>
      <c r="E169" s="203"/>
      <c r="F169" s="173">
        <v>152.65</v>
      </c>
      <c r="G169" s="173"/>
      <c r="H169" s="173"/>
      <c r="I169" s="168"/>
      <c r="J169" s="178">
        <f t="shared" si="11"/>
        <v>152.65</v>
      </c>
      <c r="K169" s="164"/>
    </row>
    <row r="170" spans="1:33" customFormat="1" ht="15" x14ac:dyDescent="0.25">
      <c r="A170" s="172" t="s">
        <v>1286</v>
      </c>
      <c r="B170" s="216"/>
      <c r="C170" s="216"/>
      <c r="D170" s="216"/>
      <c r="E170" s="203"/>
      <c r="F170" s="173">
        <v>10</v>
      </c>
      <c r="G170" s="173"/>
      <c r="H170" s="173"/>
      <c r="I170" s="168"/>
      <c r="J170" s="178">
        <f t="shared" si="11"/>
        <v>10</v>
      </c>
      <c r="K170" s="164"/>
    </row>
    <row r="171" spans="1:33" customFormat="1" ht="15" x14ac:dyDescent="0.25">
      <c r="A171" s="172" t="s">
        <v>1287</v>
      </c>
      <c r="B171" s="216"/>
      <c r="C171" s="216"/>
      <c r="D171" s="216"/>
      <c r="E171" s="203"/>
      <c r="F171" s="173">
        <v>10</v>
      </c>
      <c r="G171" s="173"/>
      <c r="H171" s="173"/>
      <c r="I171" s="168"/>
      <c r="J171" s="178">
        <f t="shared" si="11"/>
        <v>10</v>
      </c>
      <c r="K171" s="164"/>
    </row>
    <row r="172" spans="1:33" s="107" customFormat="1" ht="20.100000000000001" customHeight="1" x14ac:dyDescent="0.25">
      <c r="A172" s="475"/>
      <c r="B172" s="475"/>
      <c r="C172" s="475"/>
      <c r="D172" s="475"/>
      <c r="E172" s="476"/>
      <c r="F172" s="476"/>
      <c r="G172" s="476"/>
      <c r="H172" s="476"/>
      <c r="I172" s="476"/>
      <c r="J172" s="232">
        <f>TRUNC(SUM(J164:J171),2)</f>
        <v>421.05</v>
      </c>
      <c r="K172" s="164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</row>
    <row r="173" spans="1:33" ht="15" x14ac:dyDescent="0.25">
      <c r="A173" s="231" t="s">
        <v>1294</v>
      </c>
      <c r="B173" s="231"/>
      <c r="C173" s="231"/>
      <c r="D173" s="231"/>
      <c r="E173" s="106" t="s">
        <v>1125</v>
      </c>
      <c r="F173" s="170" t="s">
        <v>1194</v>
      </c>
      <c r="G173" s="170"/>
      <c r="H173" s="170"/>
      <c r="I173" s="170"/>
      <c r="J173" s="171" t="s">
        <v>61</v>
      </c>
    </row>
    <row r="174" spans="1:33" ht="14.4" x14ac:dyDescent="0.3">
      <c r="A174" s="172" t="s">
        <v>1251</v>
      </c>
      <c r="B174" s="216"/>
      <c r="C174" s="216"/>
      <c r="D174" s="216"/>
      <c r="E174" s="203"/>
      <c r="F174" s="173">
        <v>21.8</v>
      </c>
      <c r="G174" s="173"/>
      <c r="H174" s="173"/>
      <c r="I174" s="173"/>
      <c r="J174" s="178">
        <f t="shared" ref="J174:J181" si="12">TRUNC(F174,2)</f>
        <v>21.8</v>
      </c>
    </row>
    <row r="175" spans="1:33" ht="14.4" x14ac:dyDescent="0.3">
      <c r="A175" s="172" t="s">
        <v>1284</v>
      </c>
      <c r="B175" s="216"/>
      <c r="C175" s="216"/>
      <c r="D175" s="216"/>
      <c r="E175" s="203"/>
      <c r="F175" s="173">
        <v>7.4</v>
      </c>
      <c r="G175" s="173"/>
      <c r="H175" s="173"/>
      <c r="I175" s="173"/>
      <c r="J175" s="178">
        <f t="shared" si="12"/>
        <v>7.4</v>
      </c>
    </row>
    <row r="176" spans="1:33" ht="14.4" x14ac:dyDescent="0.3">
      <c r="A176" s="172" t="s">
        <v>1285</v>
      </c>
      <c r="B176" s="216"/>
      <c r="C176" s="216"/>
      <c r="D176" s="216"/>
      <c r="E176" s="203"/>
      <c r="F176" s="173">
        <v>7.4</v>
      </c>
      <c r="G176" s="173"/>
      <c r="H176" s="173"/>
      <c r="I176" s="173"/>
      <c r="J176" s="178">
        <f t="shared" si="12"/>
        <v>7.4</v>
      </c>
    </row>
    <row r="177" spans="1:16382" ht="14.4" x14ac:dyDescent="0.3">
      <c r="A177" s="172" t="s">
        <v>1254</v>
      </c>
      <c r="B177" s="216"/>
      <c r="C177" s="216"/>
      <c r="D177" s="216"/>
      <c r="E177" s="203"/>
      <c r="F177" s="173">
        <v>31.7</v>
      </c>
      <c r="G177" s="173"/>
      <c r="H177" s="173"/>
      <c r="I177" s="173"/>
      <c r="J177" s="178">
        <f t="shared" si="12"/>
        <v>31.7</v>
      </c>
    </row>
    <row r="178" spans="1:16382" ht="14.4" x14ac:dyDescent="0.3">
      <c r="A178" s="172" t="s">
        <v>1255</v>
      </c>
      <c r="B178" s="216"/>
      <c r="C178" s="216"/>
      <c r="D178" s="216"/>
      <c r="E178" s="203"/>
      <c r="F178" s="173">
        <v>54.1</v>
      </c>
      <c r="G178" s="173"/>
      <c r="H178" s="173"/>
      <c r="I178" s="173"/>
      <c r="J178" s="178">
        <f t="shared" si="12"/>
        <v>54.1</v>
      </c>
    </row>
    <row r="179" spans="1:16382" ht="14.4" x14ac:dyDescent="0.3">
      <c r="A179" s="172" t="s">
        <v>1256</v>
      </c>
      <c r="B179" s="216"/>
      <c r="C179" s="216"/>
      <c r="D179" s="216"/>
      <c r="E179" s="203"/>
      <c r="F179" s="173">
        <v>54.29</v>
      </c>
      <c r="G179" s="173"/>
      <c r="H179" s="173"/>
      <c r="I179" s="173"/>
      <c r="J179" s="178">
        <f t="shared" si="12"/>
        <v>54.29</v>
      </c>
    </row>
    <row r="180" spans="1:16382" ht="15" x14ac:dyDescent="0.25">
      <c r="A180" s="172" t="s">
        <v>1286</v>
      </c>
      <c r="B180" s="216"/>
      <c r="C180" s="216"/>
      <c r="D180" s="216"/>
      <c r="E180" s="203"/>
      <c r="F180" s="173">
        <v>12.81</v>
      </c>
      <c r="G180" s="173"/>
      <c r="H180" s="173"/>
      <c r="I180" s="173"/>
      <c r="J180" s="178">
        <f t="shared" si="12"/>
        <v>12.81</v>
      </c>
    </row>
    <row r="181" spans="1:16382" ht="15" x14ac:dyDescent="0.25">
      <c r="A181" s="172" t="s">
        <v>1287</v>
      </c>
      <c r="B181" s="216"/>
      <c r="C181" s="216"/>
      <c r="D181" s="216"/>
      <c r="E181" s="203"/>
      <c r="F181" s="173">
        <v>12.81</v>
      </c>
      <c r="G181" s="173"/>
      <c r="H181" s="173"/>
      <c r="I181" s="173"/>
      <c r="J181" s="178">
        <f t="shared" si="12"/>
        <v>12.81</v>
      </c>
    </row>
    <row r="182" spans="1:16382" s="164" customFormat="1" ht="15" x14ac:dyDescent="0.25">
      <c r="A182" s="475"/>
      <c r="B182" s="475"/>
      <c r="C182" s="475"/>
      <c r="D182" s="475"/>
      <c r="E182" s="476"/>
      <c r="F182" s="476"/>
      <c r="G182" s="476"/>
      <c r="H182" s="476"/>
      <c r="I182" s="476"/>
      <c r="J182" s="163">
        <f>SUM(J174:J181)</f>
        <v>202.31</v>
      </c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  <c r="AU182" s="168"/>
      <c r="AV182" s="168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  <c r="BY182" s="168"/>
      <c r="BZ182" s="168"/>
      <c r="CA182" s="168"/>
      <c r="CB182" s="168"/>
      <c r="CC182" s="168"/>
      <c r="CD182" s="168"/>
      <c r="CE182" s="168"/>
      <c r="CF182" s="168"/>
      <c r="CG182" s="168"/>
      <c r="CH182" s="168"/>
      <c r="CI182" s="168"/>
      <c r="CJ182" s="168"/>
      <c r="CK182" s="168"/>
      <c r="CL182" s="168"/>
      <c r="CM182" s="168"/>
      <c r="CN182" s="168"/>
      <c r="CO182" s="168"/>
      <c r="CP182" s="168"/>
      <c r="CQ182" s="168"/>
      <c r="CR182" s="168"/>
      <c r="CS182" s="168"/>
      <c r="CT182" s="168"/>
      <c r="CU182" s="168"/>
      <c r="CV182" s="168"/>
      <c r="CW182" s="168"/>
      <c r="CX182" s="168"/>
      <c r="CY182" s="168"/>
      <c r="CZ182" s="168"/>
      <c r="DA182" s="168"/>
      <c r="DB182" s="168"/>
      <c r="DC182" s="168"/>
      <c r="DD182" s="168"/>
      <c r="DE182" s="168"/>
      <c r="DF182" s="168"/>
      <c r="DG182" s="168"/>
      <c r="DH182" s="168"/>
      <c r="DI182" s="168"/>
      <c r="DJ182" s="168"/>
      <c r="DK182" s="168"/>
      <c r="DL182" s="168"/>
      <c r="DM182" s="168"/>
      <c r="DN182" s="168"/>
      <c r="DO182" s="168"/>
      <c r="DP182" s="168"/>
      <c r="DQ182" s="168"/>
      <c r="DR182" s="168"/>
      <c r="DS182" s="168"/>
      <c r="DT182" s="168"/>
      <c r="DU182" s="168"/>
      <c r="DV182" s="168"/>
      <c r="DW182" s="168"/>
      <c r="DX182" s="168"/>
      <c r="DY182" s="168"/>
      <c r="DZ182" s="168"/>
      <c r="EA182" s="168"/>
      <c r="EB182" s="168"/>
      <c r="EC182" s="168"/>
      <c r="ED182" s="168"/>
      <c r="EE182" s="168"/>
      <c r="EF182" s="168"/>
      <c r="EG182" s="168"/>
      <c r="EH182" s="168"/>
      <c r="EI182" s="168"/>
      <c r="EJ182" s="168"/>
      <c r="EK182" s="168"/>
      <c r="EL182" s="168"/>
      <c r="EM182" s="168"/>
      <c r="EN182" s="168"/>
      <c r="EO182" s="168"/>
      <c r="EP182" s="168"/>
      <c r="EQ182" s="168"/>
      <c r="ER182" s="168"/>
      <c r="ES182" s="168"/>
      <c r="ET182" s="168"/>
      <c r="EU182" s="168"/>
      <c r="EV182" s="168"/>
      <c r="EW182" s="168"/>
      <c r="EX182" s="168"/>
      <c r="EY182" s="168"/>
      <c r="EZ182" s="168"/>
      <c r="FA182" s="168"/>
      <c r="FB182" s="168"/>
      <c r="FC182" s="168"/>
      <c r="FD182" s="168"/>
      <c r="FE182" s="168"/>
      <c r="FF182" s="168"/>
      <c r="FG182" s="168"/>
      <c r="FH182" s="168"/>
      <c r="FI182" s="168"/>
      <c r="FJ182" s="168"/>
      <c r="FK182" s="168"/>
      <c r="FL182" s="168"/>
      <c r="FM182" s="168"/>
      <c r="FN182" s="168"/>
      <c r="FO182" s="168"/>
      <c r="FP182" s="168"/>
      <c r="FQ182" s="168"/>
      <c r="FR182" s="168"/>
      <c r="FS182" s="168"/>
      <c r="FT182" s="168"/>
      <c r="FU182" s="168"/>
      <c r="FV182" s="168"/>
      <c r="FW182" s="168"/>
      <c r="FX182" s="168"/>
      <c r="FY182" s="168"/>
      <c r="FZ182" s="168"/>
      <c r="GA182" s="168"/>
      <c r="GB182" s="168"/>
      <c r="GC182" s="168"/>
      <c r="GD182" s="168"/>
      <c r="GE182" s="168"/>
      <c r="GF182" s="168"/>
      <c r="GG182" s="168"/>
      <c r="GH182" s="168"/>
      <c r="GI182" s="168"/>
      <c r="GJ182" s="168"/>
      <c r="GK182" s="168"/>
      <c r="GL182" s="168"/>
      <c r="GM182" s="168"/>
      <c r="GN182" s="168"/>
      <c r="GO182" s="168"/>
      <c r="GP182" s="168"/>
      <c r="GQ182" s="168"/>
      <c r="GR182" s="168"/>
      <c r="GS182" s="168"/>
      <c r="GT182" s="168"/>
      <c r="GU182" s="168"/>
      <c r="GV182" s="168"/>
      <c r="GW182" s="168"/>
      <c r="GX182" s="168"/>
      <c r="GY182" s="168"/>
      <c r="GZ182" s="168"/>
      <c r="HA182" s="168"/>
      <c r="HB182" s="168"/>
      <c r="HC182" s="168"/>
      <c r="HD182" s="168"/>
      <c r="HE182" s="168"/>
      <c r="HF182" s="168"/>
      <c r="HG182" s="168"/>
      <c r="HH182" s="168"/>
      <c r="HI182" s="168"/>
      <c r="HJ182" s="168"/>
      <c r="HK182" s="168"/>
      <c r="HL182" s="168"/>
      <c r="HM182" s="168"/>
      <c r="HN182" s="168"/>
      <c r="HO182" s="168"/>
      <c r="HP182" s="168"/>
      <c r="HQ182" s="168"/>
      <c r="HR182" s="168"/>
      <c r="HS182" s="168"/>
      <c r="HT182" s="168"/>
      <c r="HU182" s="168"/>
      <c r="HV182" s="168"/>
      <c r="HW182" s="168"/>
      <c r="HX182" s="168"/>
      <c r="HY182" s="168"/>
      <c r="HZ182" s="168"/>
      <c r="IA182" s="168"/>
      <c r="IB182" s="168"/>
      <c r="IC182" s="168"/>
      <c r="ID182" s="168"/>
      <c r="IE182" s="168"/>
      <c r="IF182" s="168"/>
      <c r="IG182" s="168"/>
      <c r="IH182" s="168"/>
      <c r="II182" s="168"/>
      <c r="IJ182" s="168"/>
      <c r="IK182" s="168"/>
      <c r="IL182" s="168"/>
      <c r="IM182" s="168"/>
      <c r="IN182" s="168"/>
      <c r="IO182" s="168"/>
      <c r="IP182" s="168"/>
      <c r="IQ182" s="168"/>
      <c r="IR182" s="168"/>
      <c r="IS182" s="168"/>
      <c r="IT182" s="168"/>
      <c r="IU182" s="168"/>
      <c r="IV182" s="168"/>
      <c r="IW182" s="168"/>
      <c r="IX182" s="168"/>
      <c r="IY182" s="168"/>
      <c r="IZ182" s="168"/>
      <c r="JA182" s="168"/>
      <c r="JB182" s="168"/>
      <c r="JC182" s="168"/>
      <c r="JD182" s="168"/>
      <c r="JE182" s="168"/>
      <c r="JF182" s="168"/>
      <c r="JG182" s="168"/>
      <c r="JH182" s="168"/>
      <c r="JI182" s="168"/>
      <c r="JJ182" s="168"/>
      <c r="JK182" s="168"/>
      <c r="JL182" s="168"/>
      <c r="JM182" s="168"/>
      <c r="JN182" s="168"/>
      <c r="JO182" s="168"/>
      <c r="JP182" s="168"/>
      <c r="JQ182" s="168"/>
      <c r="JR182" s="168"/>
      <c r="JS182" s="168"/>
      <c r="JT182" s="168"/>
      <c r="JU182" s="168"/>
      <c r="JV182" s="168"/>
      <c r="JW182" s="168"/>
      <c r="JX182" s="168"/>
      <c r="JY182" s="168"/>
      <c r="JZ182" s="168"/>
      <c r="KA182" s="168"/>
      <c r="KB182" s="168"/>
      <c r="KC182" s="168"/>
      <c r="KD182" s="168"/>
      <c r="KE182" s="168"/>
      <c r="KF182" s="168"/>
      <c r="KG182" s="168"/>
      <c r="KH182" s="168"/>
      <c r="KI182" s="168"/>
      <c r="KJ182" s="168"/>
      <c r="KK182" s="168"/>
      <c r="KL182" s="168"/>
      <c r="KM182" s="168"/>
      <c r="KN182" s="168"/>
      <c r="KO182" s="168"/>
      <c r="KP182" s="168"/>
      <c r="KQ182" s="168"/>
      <c r="KR182" s="168"/>
      <c r="KS182" s="168"/>
      <c r="KT182" s="168"/>
      <c r="KU182" s="168"/>
      <c r="KV182" s="168"/>
      <c r="KW182" s="168"/>
      <c r="KX182" s="168"/>
      <c r="KY182" s="168"/>
      <c r="KZ182" s="168"/>
      <c r="LA182" s="168"/>
      <c r="LB182" s="168"/>
      <c r="LC182" s="168"/>
      <c r="LD182" s="168"/>
      <c r="LE182" s="168"/>
      <c r="LF182" s="168"/>
      <c r="LG182" s="168"/>
      <c r="LH182" s="168"/>
      <c r="LI182" s="168"/>
      <c r="LJ182" s="168"/>
      <c r="LK182" s="168"/>
      <c r="LL182" s="168"/>
      <c r="LM182" s="168"/>
      <c r="LN182" s="168"/>
      <c r="LO182" s="168"/>
      <c r="LP182" s="168"/>
      <c r="LQ182" s="168"/>
      <c r="LR182" s="168"/>
      <c r="LS182" s="168"/>
      <c r="LT182" s="168"/>
      <c r="LU182" s="168"/>
      <c r="LV182" s="168"/>
      <c r="LW182" s="168"/>
      <c r="LX182" s="168"/>
      <c r="LY182" s="168"/>
      <c r="LZ182" s="168"/>
      <c r="MA182" s="168"/>
      <c r="MB182" s="168"/>
      <c r="MC182" s="168"/>
      <c r="MD182" s="168"/>
      <c r="ME182" s="168"/>
      <c r="MF182" s="168"/>
      <c r="MG182" s="168"/>
      <c r="MH182" s="168"/>
      <c r="MI182" s="168"/>
      <c r="MJ182" s="168"/>
      <c r="MK182" s="168"/>
      <c r="ML182" s="168"/>
      <c r="MM182" s="168"/>
      <c r="MN182" s="168"/>
      <c r="MO182" s="168"/>
      <c r="MP182" s="168"/>
      <c r="MQ182" s="168"/>
      <c r="MR182" s="168"/>
      <c r="MS182" s="168"/>
      <c r="MT182" s="168"/>
      <c r="MU182" s="168"/>
      <c r="MV182" s="168"/>
      <c r="MW182" s="168"/>
      <c r="MX182" s="168"/>
      <c r="MY182" s="168"/>
      <c r="MZ182" s="168"/>
      <c r="NA182" s="168"/>
      <c r="NB182" s="168"/>
      <c r="NC182" s="168"/>
      <c r="ND182" s="168"/>
      <c r="NE182" s="168"/>
      <c r="NF182" s="168"/>
      <c r="NG182" s="168"/>
      <c r="NH182" s="168"/>
      <c r="NI182" s="168"/>
      <c r="NJ182" s="168"/>
      <c r="NK182" s="168"/>
      <c r="NL182" s="168"/>
      <c r="NM182" s="168"/>
      <c r="NN182" s="168"/>
      <c r="NO182" s="168"/>
      <c r="NP182" s="168"/>
      <c r="NQ182" s="168"/>
      <c r="NR182" s="168"/>
      <c r="NS182" s="168"/>
      <c r="NT182" s="168"/>
      <c r="NU182" s="168"/>
      <c r="NV182" s="168"/>
      <c r="NW182" s="168"/>
      <c r="NX182" s="168"/>
      <c r="NY182" s="168"/>
      <c r="NZ182" s="168"/>
      <c r="OA182" s="168"/>
      <c r="OB182" s="168"/>
      <c r="OC182" s="168"/>
      <c r="OD182" s="168"/>
      <c r="OE182" s="168"/>
      <c r="OF182" s="168"/>
      <c r="OG182" s="168"/>
      <c r="OH182" s="168"/>
      <c r="OI182" s="168"/>
      <c r="OJ182" s="168"/>
      <c r="OK182" s="168"/>
      <c r="OL182" s="168"/>
      <c r="OM182" s="168"/>
      <c r="ON182" s="168"/>
      <c r="OO182" s="168"/>
      <c r="OP182" s="168"/>
      <c r="OQ182" s="168"/>
      <c r="OR182" s="168"/>
      <c r="OS182" s="168"/>
      <c r="OT182" s="168"/>
      <c r="OU182" s="168"/>
      <c r="OV182" s="168"/>
      <c r="OW182" s="168"/>
      <c r="OX182" s="168"/>
      <c r="OY182" s="168"/>
      <c r="OZ182" s="168"/>
      <c r="PA182" s="168"/>
      <c r="PB182" s="168"/>
      <c r="PC182" s="168"/>
      <c r="PD182" s="168"/>
      <c r="PE182" s="168"/>
      <c r="PF182" s="168"/>
      <c r="PG182" s="168"/>
      <c r="PH182" s="168"/>
      <c r="PI182" s="168"/>
      <c r="PJ182" s="168"/>
      <c r="PK182" s="168"/>
      <c r="PL182" s="168"/>
      <c r="PM182" s="168"/>
      <c r="PN182" s="168"/>
      <c r="PO182" s="168"/>
      <c r="PP182" s="168"/>
      <c r="PQ182" s="168"/>
      <c r="PR182" s="168"/>
      <c r="PS182" s="168"/>
      <c r="PT182" s="168"/>
      <c r="PU182" s="168"/>
      <c r="PV182" s="168"/>
      <c r="PW182" s="168"/>
      <c r="PX182" s="168"/>
      <c r="PY182" s="168"/>
      <c r="PZ182" s="168"/>
      <c r="QA182" s="168"/>
      <c r="QB182" s="168"/>
      <c r="QC182" s="168"/>
      <c r="QD182" s="168"/>
      <c r="QE182" s="168"/>
      <c r="QF182" s="168"/>
      <c r="QG182" s="168"/>
      <c r="QH182" s="168"/>
      <c r="QI182" s="168"/>
      <c r="QJ182" s="168"/>
      <c r="QK182" s="168"/>
      <c r="QL182" s="168"/>
      <c r="QM182" s="168"/>
      <c r="QN182" s="168"/>
      <c r="QO182" s="168"/>
      <c r="QP182" s="168"/>
      <c r="QQ182" s="168"/>
      <c r="QR182" s="168"/>
      <c r="QS182" s="168"/>
      <c r="QT182" s="168"/>
      <c r="QU182" s="168"/>
      <c r="QV182" s="168"/>
      <c r="QW182" s="168"/>
      <c r="QX182" s="168"/>
      <c r="QY182" s="168"/>
      <c r="QZ182" s="168"/>
      <c r="RA182" s="168"/>
      <c r="RB182" s="168"/>
      <c r="RC182" s="168"/>
      <c r="RD182" s="168"/>
      <c r="RE182" s="168"/>
      <c r="RF182" s="168"/>
      <c r="RG182" s="168"/>
      <c r="RH182" s="168"/>
      <c r="RI182" s="168"/>
      <c r="RJ182" s="168"/>
      <c r="RK182" s="168"/>
      <c r="RL182" s="168"/>
      <c r="RM182" s="168"/>
      <c r="RN182" s="168"/>
      <c r="RO182" s="168"/>
      <c r="RP182" s="168"/>
      <c r="RQ182" s="168"/>
      <c r="RR182" s="168"/>
      <c r="RS182" s="168"/>
      <c r="RT182" s="168"/>
      <c r="RU182" s="168"/>
      <c r="RV182" s="168"/>
      <c r="RW182" s="168"/>
      <c r="RX182" s="168"/>
      <c r="RY182" s="168"/>
      <c r="RZ182" s="168"/>
      <c r="SA182" s="168"/>
      <c r="SB182" s="168"/>
      <c r="SC182" s="168"/>
      <c r="SD182" s="168"/>
      <c r="SE182" s="168"/>
      <c r="SF182" s="168"/>
      <c r="SG182" s="168"/>
      <c r="SH182" s="168"/>
      <c r="SI182" s="168"/>
      <c r="SJ182" s="168"/>
      <c r="SK182" s="168"/>
      <c r="SL182" s="168"/>
      <c r="SM182" s="168"/>
      <c r="SN182" s="168"/>
      <c r="SO182" s="168"/>
      <c r="SP182" s="168"/>
      <c r="SQ182" s="168"/>
      <c r="SR182" s="168"/>
      <c r="SS182" s="168"/>
      <c r="ST182" s="168"/>
      <c r="SU182" s="168"/>
      <c r="SV182" s="168"/>
      <c r="SW182" s="168"/>
      <c r="SX182" s="168"/>
      <c r="SY182" s="168"/>
      <c r="SZ182" s="168"/>
      <c r="TA182" s="168"/>
      <c r="TB182" s="168"/>
      <c r="TC182" s="168"/>
      <c r="TD182" s="168"/>
      <c r="TE182" s="168"/>
      <c r="TF182" s="168"/>
      <c r="TG182" s="168"/>
      <c r="TH182" s="168"/>
      <c r="TI182" s="168"/>
      <c r="TJ182" s="168"/>
      <c r="TK182" s="168"/>
      <c r="TL182" s="168"/>
      <c r="TM182" s="168"/>
      <c r="TN182" s="168"/>
      <c r="TO182" s="168"/>
      <c r="TP182" s="168"/>
      <c r="TQ182" s="168"/>
      <c r="TR182" s="168"/>
      <c r="TS182" s="168"/>
      <c r="TT182" s="168"/>
      <c r="TU182" s="168"/>
      <c r="TV182" s="168"/>
      <c r="TW182" s="168"/>
      <c r="TX182" s="168"/>
      <c r="TY182" s="168"/>
      <c r="TZ182" s="168"/>
      <c r="UA182" s="168"/>
      <c r="UB182" s="168"/>
      <c r="UC182" s="168"/>
      <c r="UD182" s="168"/>
      <c r="UE182" s="168"/>
      <c r="UF182" s="168"/>
      <c r="UG182" s="168"/>
      <c r="UH182" s="168"/>
      <c r="UI182" s="168"/>
      <c r="UJ182" s="168"/>
      <c r="UK182" s="168"/>
      <c r="UL182" s="168"/>
      <c r="UM182" s="168"/>
      <c r="UN182" s="168"/>
      <c r="UO182" s="168"/>
      <c r="UP182" s="168"/>
      <c r="UQ182" s="168"/>
      <c r="UR182" s="168"/>
      <c r="US182" s="168"/>
      <c r="UT182" s="168"/>
      <c r="UU182" s="168"/>
      <c r="UV182" s="168"/>
      <c r="UW182" s="168"/>
      <c r="UX182" s="168"/>
      <c r="UY182" s="168"/>
      <c r="UZ182" s="168"/>
      <c r="VA182" s="168"/>
      <c r="VB182" s="168"/>
      <c r="VC182" s="168"/>
      <c r="VD182" s="168"/>
      <c r="VE182" s="168"/>
      <c r="VF182" s="168"/>
      <c r="VG182" s="168"/>
      <c r="VH182" s="168"/>
      <c r="VI182" s="168"/>
      <c r="VJ182" s="168"/>
      <c r="VK182" s="168"/>
      <c r="VL182" s="168"/>
      <c r="VM182" s="168"/>
      <c r="VN182" s="168"/>
      <c r="VO182" s="168"/>
      <c r="VP182" s="168"/>
      <c r="VQ182" s="168"/>
      <c r="VR182" s="168"/>
      <c r="VS182" s="168"/>
      <c r="VT182" s="168"/>
      <c r="VU182" s="168"/>
      <c r="VV182" s="168"/>
      <c r="VW182" s="168"/>
      <c r="VX182" s="168"/>
      <c r="VY182" s="168"/>
      <c r="VZ182" s="168"/>
      <c r="WA182" s="168"/>
      <c r="WB182" s="168"/>
      <c r="WC182" s="168"/>
      <c r="WD182" s="168"/>
      <c r="WE182" s="168"/>
      <c r="WF182" s="168"/>
      <c r="WG182" s="168"/>
      <c r="WH182" s="168"/>
      <c r="WI182" s="168"/>
      <c r="WJ182" s="168"/>
      <c r="WK182" s="168"/>
      <c r="WL182" s="168"/>
      <c r="WM182" s="168"/>
      <c r="WN182" s="168"/>
      <c r="WO182" s="168"/>
      <c r="WP182" s="168"/>
      <c r="WQ182" s="168"/>
      <c r="WR182" s="168"/>
      <c r="WS182" s="168"/>
      <c r="WT182" s="168"/>
      <c r="WU182" s="168"/>
      <c r="WV182" s="168"/>
      <c r="WW182" s="168"/>
      <c r="WX182" s="168"/>
      <c r="WY182" s="168"/>
      <c r="WZ182" s="168"/>
      <c r="XA182" s="168"/>
      <c r="XB182" s="168"/>
      <c r="XC182" s="168"/>
      <c r="XD182" s="168"/>
      <c r="XE182" s="168"/>
      <c r="XF182" s="168"/>
      <c r="XG182" s="168"/>
      <c r="XH182" s="168"/>
      <c r="XI182" s="168"/>
      <c r="XJ182" s="168"/>
      <c r="XK182" s="168"/>
      <c r="XL182" s="168"/>
      <c r="XM182" s="168"/>
      <c r="XN182" s="168"/>
      <c r="XO182" s="168"/>
      <c r="XP182" s="168"/>
      <c r="XQ182" s="168"/>
      <c r="XR182" s="168"/>
      <c r="XS182" s="168"/>
      <c r="XT182" s="168"/>
      <c r="XU182" s="168"/>
      <c r="XV182" s="168"/>
      <c r="XW182" s="168"/>
      <c r="XX182" s="168"/>
      <c r="XY182" s="168"/>
      <c r="XZ182" s="168"/>
      <c r="YA182" s="168"/>
      <c r="YB182" s="168"/>
      <c r="YC182" s="168"/>
      <c r="YD182" s="168"/>
      <c r="YE182" s="168"/>
      <c r="YF182" s="168"/>
      <c r="YG182" s="168"/>
      <c r="YH182" s="168"/>
      <c r="YI182" s="168"/>
      <c r="YJ182" s="168"/>
      <c r="YK182" s="168"/>
      <c r="YL182" s="168"/>
      <c r="YM182" s="168"/>
      <c r="YN182" s="168"/>
      <c r="YO182" s="168"/>
      <c r="YP182" s="168"/>
      <c r="YQ182" s="168"/>
      <c r="YR182" s="168"/>
      <c r="YS182" s="168"/>
      <c r="YT182" s="168"/>
      <c r="YU182" s="168"/>
      <c r="YV182" s="168"/>
      <c r="YW182" s="168"/>
      <c r="YX182" s="168"/>
      <c r="YY182" s="168"/>
      <c r="YZ182" s="168"/>
      <c r="ZA182" s="168"/>
      <c r="ZB182" s="168"/>
      <c r="ZC182" s="168"/>
      <c r="ZD182" s="168"/>
      <c r="ZE182" s="168"/>
      <c r="ZF182" s="168"/>
      <c r="ZG182" s="168"/>
      <c r="ZH182" s="168"/>
      <c r="ZI182" s="168"/>
      <c r="ZJ182" s="168"/>
      <c r="ZK182" s="168"/>
      <c r="ZL182" s="168"/>
      <c r="ZM182" s="168"/>
      <c r="ZN182" s="168"/>
      <c r="ZO182" s="168"/>
      <c r="ZP182" s="168"/>
      <c r="ZQ182" s="168"/>
      <c r="ZR182" s="168"/>
      <c r="ZS182" s="168"/>
      <c r="ZT182" s="168"/>
      <c r="ZU182" s="168"/>
      <c r="ZV182" s="168"/>
      <c r="ZW182" s="168"/>
      <c r="ZX182" s="168"/>
      <c r="ZY182" s="168"/>
      <c r="ZZ182" s="168"/>
      <c r="AAA182" s="168"/>
      <c r="AAB182" s="168"/>
      <c r="AAC182" s="168"/>
      <c r="AAD182" s="168"/>
      <c r="AAE182" s="168"/>
      <c r="AAF182" s="168"/>
      <c r="AAG182" s="168"/>
      <c r="AAH182" s="168"/>
      <c r="AAI182" s="168"/>
      <c r="AAJ182" s="168"/>
      <c r="AAK182" s="168"/>
      <c r="AAL182" s="168"/>
      <c r="AAM182" s="168"/>
      <c r="AAN182" s="168"/>
      <c r="AAO182" s="168"/>
      <c r="AAP182" s="168"/>
      <c r="AAQ182" s="168"/>
      <c r="AAR182" s="168"/>
      <c r="AAS182" s="168"/>
      <c r="AAT182" s="168"/>
      <c r="AAU182" s="168"/>
      <c r="AAV182" s="168"/>
      <c r="AAW182" s="168"/>
      <c r="AAX182" s="168"/>
      <c r="AAY182" s="168"/>
      <c r="AAZ182" s="168"/>
      <c r="ABA182" s="168"/>
      <c r="ABB182" s="168"/>
      <c r="ABC182" s="168"/>
      <c r="ABD182" s="168"/>
      <c r="ABE182" s="168"/>
      <c r="ABF182" s="168"/>
      <c r="ABG182" s="168"/>
      <c r="ABH182" s="168"/>
      <c r="ABI182" s="168"/>
      <c r="ABJ182" s="168"/>
      <c r="ABK182" s="168"/>
      <c r="ABL182" s="168"/>
      <c r="ABM182" s="168"/>
      <c r="ABN182" s="168"/>
      <c r="ABO182" s="168"/>
      <c r="ABP182" s="168"/>
      <c r="ABQ182" s="168"/>
      <c r="ABR182" s="168"/>
      <c r="ABS182" s="168"/>
      <c r="ABT182" s="168"/>
      <c r="ABU182" s="168"/>
      <c r="ABV182" s="168"/>
      <c r="ABW182" s="168"/>
      <c r="ABX182" s="168"/>
      <c r="ABY182" s="168"/>
      <c r="ABZ182" s="168"/>
      <c r="ACA182" s="168"/>
      <c r="ACB182" s="168"/>
      <c r="ACC182" s="168"/>
      <c r="ACD182" s="168"/>
      <c r="ACE182" s="168"/>
      <c r="ACF182" s="168"/>
      <c r="ACG182" s="168"/>
      <c r="ACH182" s="168"/>
      <c r="ACI182" s="168"/>
      <c r="ACJ182" s="168"/>
      <c r="ACK182" s="168"/>
      <c r="ACL182" s="168"/>
      <c r="ACM182" s="168"/>
      <c r="ACN182" s="168"/>
      <c r="ACO182" s="168"/>
      <c r="ACP182" s="168"/>
      <c r="ACQ182" s="168"/>
      <c r="ACR182" s="168"/>
      <c r="ACS182" s="168"/>
      <c r="ACT182" s="168"/>
      <c r="ACU182" s="168"/>
      <c r="ACV182" s="168"/>
      <c r="ACW182" s="168"/>
      <c r="ACX182" s="168"/>
      <c r="ACY182" s="168"/>
      <c r="ACZ182" s="168"/>
      <c r="ADA182" s="168"/>
      <c r="ADB182" s="168"/>
      <c r="ADC182" s="168"/>
      <c r="ADD182" s="168"/>
      <c r="ADE182" s="168"/>
      <c r="ADF182" s="168"/>
      <c r="ADG182" s="168"/>
      <c r="ADH182" s="168"/>
      <c r="ADI182" s="168"/>
      <c r="ADJ182" s="168"/>
      <c r="ADK182" s="168"/>
      <c r="ADL182" s="168"/>
      <c r="ADM182" s="168"/>
      <c r="ADN182" s="168"/>
      <c r="ADO182" s="168"/>
      <c r="ADP182" s="168"/>
      <c r="ADQ182" s="168"/>
      <c r="ADR182" s="168"/>
      <c r="ADS182" s="168"/>
      <c r="ADT182" s="168"/>
      <c r="ADU182" s="168"/>
      <c r="ADV182" s="168"/>
      <c r="ADW182" s="168"/>
      <c r="ADX182" s="168"/>
      <c r="ADY182" s="168"/>
      <c r="ADZ182" s="168"/>
      <c r="AEA182" s="168"/>
      <c r="AEB182" s="168"/>
      <c r="AEC182" s="168"/>
      <c r="AED182" s="168"/>
      <c r="AEE182" s="168"/>
      <c r="AEF182" s="168"/>
      <c r="AEG182" s="168"/>
      <c r="AEH182" s="168"/>
      <c r="AEI182" s="168"/>
      <c r="AEJ182" s="168"/>
      <c r="AEK182" s="168"/>
      <c r="AEL182" s="168"/>
      <c r="AEM182" s="168"/>
      <c r="AEN182" s="168"/>
      <c r="AEO182" s="168"/>
      <c r="AEP182" s="168"/>
      <c r="AEQ182" s="168"/>
      <c r="AER182" s="168"/>
      <c r="AES182" s="168"/>
      <c r="AET182" s="168"/>
      <c r="AEU182" s="168"/>
      <c r="AEV182" s="168"/>
      <c r="AEW182" s="168"/>
      <c r="AEX182" s="168"/>
      <c r="AEY182" s="168"/>
      <c r="AEZ182" s="168"/>
      <c r="AFA182" s="168"/>
      <c r="AFB182" s="168"/>
      <c r="AFC182" s="168"/>
      <c r="AFD182" s="168"/>
      <c r="AFE182" s="168"/>
      <c r="AFF182" s="168"/>
      <c r="AFG182" s="168"/>
      <c r="AFH182" s="168"/>
      <c r="AFI182" s="168"/>
      <c r="AFJ182" s="168"/>
      <c r="AFK182" s="168"/>
      <c r="AFL182" s="168"/>
      <c r="AFM182" s="168"/>
      <c r="AFN182" s="168"/>
      <c r="AFO182" s="168"/>
      <c r="AFP182" s="168"/>
      <c r="AFQ182" s="168"/>
      <c r="AFR182" s="168"/>
      <c r="AFS182" s="168"/>
      <c r="AFT182" s="168"/>
      <c r="AFU182" s="168"/>
      <c r="AFV182" s="168"/>
      <c r="AFW182" s="168"/>
      <c r="AFX182" s="168"/>
      <c r="AFY182" s="168"/>
      <c r="AFZ182" s="168"/>
      <c r="AGA182" s="168"/>
      <c r="AGB182" s="168"/>
      <c r="AGC182" s="168"/>
      <c r="AGD182" s="168"/>
      <c r="AGE182" s="168"/>
      <c r="AGF182" s="168"/>
      <c r="AGG182" s="168"/>
      <c r="AGH182" s="168"/>
      <c r="AGI182" s="168"/>
      <c r="AGJ182" s="168"/>
      <c r="AGK182" s="168"/>
      <c r="AGL182" s="168"/>
      <c r="AGM182" s="168"/>
      <c r="AGN182" s="168"/>
      <c r="AGO182" s="168"/>
      <c r="AGP182" s="168"/>
      <c r="AGQ182" s="168"/>
      <c r="AGR182" s="168"/>
      <c r="AGS182" s="168"/>
      <c r="AGT182" s="168"/>
      <c r="AGU182" s="168"/>
      <c r="AGV182" s="168"/>
      <c r="AGW182" s="168"/>
      <c r="AGX182" s="168"/>
      <c r="AGY182" s="168"/>
      <c r="AGZ182" s="168"/>
      <c r="AHA182" s="168"/>
      <c r="AHB182" s="168"/>
      <c r="AHC182" s="168"/>
      <c r="AHD182" s="168"/>
      <c r="AHE182" s="168"/>
      <c r="AHF182" s="168"/>
      <c r="AHG182" s="168"/>
      <c r="AHH182" s="168"/>
      <c r="AHI182" s="168"/>
      <c r="AHJ182" s="168"/>
      <c r="AHK182" s="168"/>
      <c r="AHL182" s="168"/>
      <c r="AHM182" s="168"/>
      <c r="AHN182" s="168"/>
      <c r="AHO182" s="168"/>
      <c r="AHP182" s="168"/>
      <c r="AHQ182" s="168"/>
      <c r="AHR182" s="168"/>
      <c r="AHS182" s="168"/>
      <c r="AHT182" s="168"/>
      <c r="AHU182" s="168"/>
      <c r="AHV182" s="168"/>
      <c r="AHW182" s="168"/>
      <c r="AHX182" s="168"/>
      <c r="AHY182" s="168"/>
      <c r="AHZ182" s="168"/>
      <c r="AIA182" s="168"/>
      <c r="AIB182" s="168"/>
      <c r="AIC182" s="168"/>
      <c r="AID182" s="168"/>
      <c r="AIE182" s="168"/>
      <c r="AIF182" s="168"/>
      <c r="AIG182" s="168"/>
      <c r="AIH182" s="168"/>
      <c r="AII182" s="168"/>
      <c r="AIJ182" s="168"/>
      <c r="AIK182" s="168"/>
      <c r="AIL182" s="168"/>
      <c r="AIM182" s="168"/>
      <c r="AIN182" s="168"/>
      <c r="AIO182" s="168"/>
      <c r="AIP182" s="168"/>
      <c r="AIQ182" s="168"/>
      <c r="AIR182" s="168"/>
      <c r="AIS182" s="168"/>
      <c r="AIT182" s="168"/>
      <c r="AIU182" s="168"/>
      <c r="AIV182" s="168"/>
      <c r="AIW182" s="168"/>
      <c r="AIX182" s="168"/>
      <c r="AIY182" s="168"/>
      <c r="AIZ182" s="168"/>
      <c r="AJA182" s="168"/>
      <c r="AJB182" s="168"/>
      <c r="AJC182" s="168"/>
      <c r="AJD182" s="168"/>
      <c r="AJE182" s="168"/>
      <c r="AJF182" s="168"/>
      <c r="AJG182" s="168"/>
      <c r="AJH182" s="168"/>
      <c r="AJI182" s="168"/>
      <c r="AJJ182" s="168"/>
      <c r="AJK182" s="168"/>
      <c r="AJL182" s="168"/>
      <c r="AJM182" s="168"/>
      <c r="AJN182" s="168"/>
      <c r="AJO182" s="168"/>
      <c r="AJP182" s="168"/>
      <c r="AJQ182" s="168"/>
      <c r="AJR182" s="168"/>
      <c r="AJS182" s="168"/>
      <c r="AJT182" s="168"/>
      <c r="AJU182" s="168"/>
      <c r="AJV182" s="168"/>
      <c r="AJW182" s="168"/>
      <c r="AJX182" s="168"/>
      <c r="AJY182" s="168"/>
      <c r="AJZ182" s="168"/>
      <c r="AKA182" s="168"/>
      <c r="AKB182" s="168"/>
      <c r="AKC182" s="168"/>
      <c r="AKD182" s="168"/>
      <c r="AKE182" s="168"/>
      <c r="AKF182" s="168"/>
      <c r="AKG182" s="168"/>
      <c r="AKH182" s="168"/>
      <c r="AKI182" s="168"/>
      <c r="AKJ182" s="168"/>
      <c r="AKK182" s="168"/>
      <c r="AKL182" s="168"/>
      <c r="AKM182" s="168"/>
      <c r="AKN182" s="168"/>
      <c r="AKO182" s="168"/>
      <c r="AKP182" s="168"/>
      <c r="AKQ182" s="168"/>
      <c r="AKR182" s="168"/>
      <c r="AKS182" s="168"/>
      <c r="AKT182" s="168"/>
      <c r="AKU182" s="168"/>
      <c r="AKV182" s="168"/>
      <c r="AKW182" s="168"/>
      <c r="AKX182" s="168"/>
      <c r="AKY182" s="168"/>
      <c r="AKZ182" s="168"/>
      <c r="ALA182" s="168"/>
      <c r="ALB182" s="168"/>
      <c r="ALC182" s="168"/>
      <c r="ALD182" s="168"/>
      <c r="ALE182" s="168"/>
      <c r="ALF182" s="168"/>
      <c r="ALG182" s="168"/>
      <c r="ALH182" s="168"/>
      <c r="ALI182" s="168"/>
      <c r="ALJ182" s="168"/>
      <c r="ALK182" s="168"/>
      <c r="ALL182" s="168"/>
      <c r="ALM182" s="168"/>
      <c r="ALN182" s="168"/>
      <c r="ALO182" s="168"/>
      <c r="ALP182" s="168"/>
      <c r="ALQ182" s="168"/>
      <c r="ALR182" s="168"/>
      <c r="ALS182" s="168"/>
      <c r="ALT182" s="168"/>
      <c r="ALU182" s="168"/>
      <c r="ALV182" s="168"/>
      <c r="ALW182" s="168"/>
      <c r="ALX182" s="168"/>
      <c r="ALY182" s="168"/>
      <c r="ALZ182" s="168"/>
      <c r="AMA182" s="168"/>
      <c r="AMB182" s="168"/>
      <c r="AMC182" s="168"/>
      <c r="AMD182" s="168"/>
      <c r="AME182" s="168"/>
      <c r="AMF182" s="168"/>
      <c r="AMG182" s="168"/>
      <c r="AMH182" s="168"/>
      <c r="AMI182" s="168"/>
      <c r="AMJ182" s="168"/>
      <c r="AMK182" s="168"/>
      <c r="AML182" s="168"/>
      <c r="AMM182" s="168"/>
      <c r="AMN182" s="168"/>
      <c r="AMO182" s="168"/>
      <c r="AMP182" s="168"/>
      <c r="AMQ182" s="168"/>
      <c r="AMR182" s="168"/>
      <c r="AMS182" s="168"/>
      <c r="AMT182" s="168"/>
      <c r="AMU182" s="168"/>
      <c r="AMV182" s="168"/>
      <c r="AMW182" s="168"/>
      <c r="AMX182" s="168"/>
      <c r="AMY182" s="168"/>
      <c r="AMZ182" s="168"/>
      <c r="ANA182" s="168"/>
      <c r="ANB182" s="168"/>
      <c r="ANC182" s="168"/>
      <c r="AND182" s="168"/>
      <c r="ANE182" s="168"/>
      <c r="ANF182" s="168"/>
      <c r="ANG182" s="168"/>
      <c r="ANH182" s="168"/>
      <c r="ANI182" s="168"/>
      <c r="ANJ182" s="168"/>
      <c r="ANK182" s="168"/>
      <c r="ANL182" s="168"/>
      <c r="ANM182" s="168"/>
      <c r="ANN182" s="168"/>
      <c r="ANO182" s="168"/>
      <c r="ANP182" s="168"/>
      <c r="ANQ182" s="168"/>
      <c r="ANR182" s="168"/>
      <c r="ANS182" s="168"/>
      <c r="ANT182" s="168"/>
      <c r="ANU182" s="168"/>
      <c r="ANV182" s="168"/>
      <c r="ANW182" s="168"/>
      <c r="ANX182" s="168"/>
      <c r="ANY182" s="168"/>
      <c r="ANZ182" s="168"/>
      <c r="AOA182" s="168"/>
      <c r="AOB182" s="168"/>
      <c r="AOC182" s="168"/>
      <c r="AOD182" s="168"/>
      <c r="AOE182" s="168"/>
      <c r="AOF182" s="168"/>
      <c r="AOG182" s="168"/>
      <c r="AOH182" s="168"/>
      <c r="AOI182" s="168"/>
      <c r="AOJ182" s="168"/>
      <c r="AOK182" s="168"/>
      <c r="AOL182" s="168"/>
      <c r="AOM182" s="168"/>
      <c r="AON182" s="168"/>
      <c r="AOO182" s="168"/>
      <c r="AOP182" s="168"/>
      <c r="AOQ182" s="168"/>
      <c r="AOR182" s="168"/>
      <c r="AOS182" s="168"/>
      <c r="AOT182" s="168"/>
      <c r="AOU182" s="168"/>
      <c r="AOV182" s="168"/>
      <c r="AOW182" s="168"/>
      <c r="AOX182" s="168"/>
      <c r="AOY182" s="168"/>
      <c r="AOZ182" s="168"/>
      <c r="APA182" s="168"/>
      <c r="APB182" s="168"/>
      <c r="APC182" s="168"/>
      <c r="APD182" s="168"/>
      <c r="APE182" s="168"/>
      <c r="APF182" s="168"/>
      <c r="APG182" s="168"/>
      <c r="APH182" s="168"/>
      <c r="API182" s="168"/>
      <c r="APJ182" s="168"/>
      <c r="APK182" s="168"/>
      <c r="APL182" s="168"/>
      <c r="APM182" s="168"/>
      <c r="APN182" s="168"/>
      <c r="APO182" s="168"/>
      <c r="APP182" s="168"/>
      <c r="APQ182" s="168"/>
      <c r="APR182" s="168"/>
      <c r="APS182" s="168"/>
      <c r="APT182" s="168"/>
      <c r="APU182" s="168"/>
      <c r="APV182" s="168"/>
      <c r="APW182" s="168"/>
      <c r="APX182" s="168"/>
      <c r="APY182" s="168"/>
      <c r="APZ182" s="168"/>
      <c r="AQA182" s="168"/>
      <c r="AQB182" s="168"/>
      <c r="AQC182" s="168"/>
      <c r="AQD182" s="168"/>
      <c r="AQE182" s="168"/>
      <c r="AQF182" s="168"/>
      <c r="AQG182" s="168"/>
      <c r="AQH182" s="168"/>
      <c r="AQI182" s="168"/>
      <c r="AQJ182" s="168"/>
      <c r="AQK182" s="168"/>
      <c r="AQL182" s="168"/>
      <c r="AQM182" s="168"/>
      <c r="AQN182" s="168"/>
      <c r="AQO182" s="168"/>
      <c r="AQP182" s="168"/>
      <c r="AQQ182" s="168"/>
      <c r="AQR182" s="168"/>
      <c r="AQS182" s="168"/>
      <c r="AQT182" s="168"/>
      <c r="AQU182" s="168"/>
      <c r="AQV182" s="168"/>
      <c r="AQW182" s="168"/>
      <c r="AQX182" s="168"/>
      <c r="AQY182" s="168"/>
      <c r="AQZ182" s="168"/>
      <c r="ARA182" s="168"/>
      <c r="ARB182" s="168"/>
      <c r="ARC182" s="168"/>
      <c r="ARD182" s="168"/>
      <c r="ARE182" s="168"/>
      <c r="ARF182" s="168"/>
      <c r="ARG182" s="168"/>
      <c r="ARH182" s="168"/>
      <c r="ARI182" s="168"/>
      <c r="ARJ182" s="168"/>
      <c r="ARK182" s="168"/>
      <c r="ARL182" s="168"/>
      <c r="ARM182" s="168"/>
      <c r="ARN182" s="168"/>
      <c r="ARO182" s="168"/>
      <c r="ARP182" s="168"/>
      <c r="ARQ182" s="168"/>
      <c r="ARR182" s="168"/>
      <c r="ARS182" s="168"/>
      <c r="ART182" s="168"/>
      <c r="ARU182" s="168"/>
      <c r="ARV182" s="168"/>
      <c r="ARW182" s="168"/>
      <c r="ARX182" s="168"/>
      <c r="ARY182" s="168"/>
      <c r="ARZ182" s="168"/>
      <c r="ASA182" s="168"/>
      <c r="ASB182" s="168"/>
      <c r="ASC182" s="168"/>
      <c r="ASD182" s="168"/>
      <c r="ASE182" s="168"/>
      <c r="ASF182" s="168"/>
      <c r="ASG182" s="168"/>
      <c r="ASH182" s="168"/>
      <c r="ASI182" s="168"/>
      <c r="ASJ182" s="168"/>
      <c r="ASK182" s="168"/>
      <c r="ASL182" s="168"/>
      <c r="ASM182" s="168"/>
      <c r="ASN182" s="168"/>
      <c r="ASO182" s="168"/>
      <c r="ASP182" s="168"/>
      <c r="ASQ182" s="168"/>
      <c r="ASR182" s="168"/>
      <c r="ASS182" s="168"/>
      <c r="AST182" s="168"/>
      <c r="ASU182" s="168"/>
      <c r="ASV182" s="168"/>
      <c r="ASW182" s="168"/>
      <c r="ASX182" s="168"/>
      <c r="ASY182" s="168"/>
      <c r="ASZ182" s="168"/>
      <c r="ATA182" s="168"/>
      <c r="ATB182" s="168"/>
      <c r="ATC182" s="168"/>
      <c r="ATD182" s="168"/>
      <c r="ATE182" s="168"/>
      <c r="ATF182" s="168"/>
      <c r="ATG182" s="168"/>
      <c r="ATH182" s="168"/>
      <c r="ATI182" s="168"/>
      <c r="ATJ182" s="168"/>
      <c r="ATK182" s="168"/>
      <c r="ATL182" s="168"/>
      <c r="ATM182" s="168"/>
      <c r="ATN182" s="168"/>
      <c r="ATO182" s="168"/>
      <c r="ATP182" s="168"/>
      <c r="ATQ182" s="168"/>
      <c r="ATR182" s="168"/>
      <c r="ATS182" s="168"/>
      <c r="ATT182" s="168"/>
      <c r="ATU182" s="168"/>
      <c r="ATV182" s="168"/>
      <c r="ATW182" s="168"/>
      <c r="ATX182" s="168"/>
      <c r="ATY182" s="168"/>
      <c r="ATZ182" s="168"/>
      <c r="AUA182" s="168"/>
      <c r="AUB182" s="168"/>
      <c r="AUC182" s="168"/>
      <c r="AUD182" s="168"/>
      <c r="AUE182" s="168"/>
      <c r="AUF182" s="168"/>
      <c r="AUG182" s="168"/>
      <c r="AUH182" s="168"/>
      <c r="AUI182" s="168"/>
      <c r="AUJ182" s="168"/>
      <c r="AUK182" s="168"/>
      <c r="AUL182" s="168"/>
      <c r="AUM182" s="168"/>
      <c r="AUN182" s="168"/>
      <c r="AUO182" s="168"/>
      <c r="AUP182" s="168"/>
      <c r="AUQ182" s="168"/>
      <c r="AUR182" s="168"/>
      <c r="AUS182" s="168"/>
      <c r="AUT182" s="168"/>
      <c r="AUU182" s="168"/>
      <c r="AUV182" s="168"/>
      <c r="AUW182" s="168"/>
      <c r="AUX182" s="168"/>
      <c r="AUY182" s="168"/>
      <c r="AUZ182" s="168"/>
      <c r="AVA182" s="168"/>
      <c r="AVB182" s="168"/>
      <c r="AVC182" s="168"/>
      <c r="AVD182" s="168"/>
      <c r="AVE182" s="168"/>
      <c r="AVF182" s="168"/>
      <c r="AVG182" s="168"/>
      <c r="AVH182" s="168"/>
      <c r="AVI182" s="168"/>
      <c r="AVJ182" s="168"/>
      <c r="AVK182" s="168"/>
      <c r="AVL182" s="168"/>
      <c r="AVM182" s="168"/>
      <c r="AVN182" s="168"/>
      <c r="AVO182" s="168"/>
      <c r="AVP182" s="168"/>
      <c r="AVQ182" s="168"/>
      <c r="AVR182" s="168"/>
      <c r="AVS182" s="168"/>
      <c r="AVT182" s="168"/>
      <c r="AVU182" s="168"/>
      <c r="AVV182" s="168"/>
      <c r="AVW182" s="168"/>
      <c r="AVX182" s="168"/>
      <c r="AVY182" s="168"/>
      <c r="AVZ182" s="168"/>
      <c r="AWA182" s="168"/>
      <c r="AWB182" s="168"/>
      <c r="AWC182" s="168"/>
      <c r="AWD182" s="168"/>
      <c r="AWE182" s="168"/>
      <c r="AWF182" s="168"/>
      <c r="AWG182" s="168"/>
      <c r="AWH182" s="168"/>
      <c r="AWI182" s="168"/>
      <c r="AWJ182" s="168"/>
      <c r="AWK182" s="168"/>
      <c r="AWL182" s="168"/>
      <c r="AWM182" s="168"/>
      <c r="AWN182" s="168"/>
      <c r="AWO182" s="168"/>
      <c r="AWP182" s="168"/>
      <c r="AWQ182" s="168"/>
      <c r="AWR182" s="168"/>
      <c r="AWS182" s="168"/>
      <c r="AWT182" s="168"/>
      <c r="AWU182" s="168"/>
      <c r="AWV182" s="168"/>
      <c r="AWW182" s="168"/>
      <c r="AWX182" s="168"/>
      <c r="AWY182" s="168"/>
      <c r="AWZ182" s="168"/>
      <c r="AXA182" s="168"/>
      <c r="AXB182" s="168"/>
      <c r="AXC182" s="168"/>
      <c r="AXD182" s="168"/>
      <c r="AXE182" s="168"/>
      <c r="AXF182" s="168"/>
      <c r="AXG182" s="168"/>
      <c r="AXH182" s="168"/>
      <c r="AXI182" s="168"/>
      <c r="AXJ182" s="168"/>
      <c r="AXK182" s="168"/>
      <c r="AXL182" s="168"/>
      <c r="AXM182" s="168"/>
      <c r="AXN182" s="168"/>
      <c r="AXO182" s="168"/>
      <c r="AXP182" s="168"/>
      <c r="AXQ182" s="168"/>
      <c r="AXR182" s="168"/>
      <c r="AXS182" s="168"/>
      <c r="AXT182" s="168"/>
      <c r="AXU182" s="168"/>
      <c r="AXV182" s="168"/>
      <c r="AXW182" s="168"/>
      <c r="AXX182" s="168"/>
      <c r="AXY182" s="168"/>
      <c r="AXZ182" s="168"/>
      <c r="AYA182" s="168"/>
      <c r="AYB182" s="168"/>
      <c r="AYC182" s="168"/>
      <c r="AYD182" s="168"/>
      <c r="AYE182" s="168"/>
      <c r="AYF182" s="168"/>
      <c r="AYG182" s="168"/>
      <c r="AYH182" s="168"/>
      <c r="AYI182" s="168"/>
      <c r="AYJ182" s="168"/>
      <c r="AYK182" s="168"/>
      <c r="AYL182" s="168"/>
      <c r="AYM182" s="168"/>
      <c r="AYN182" s="168"/>
      <c r="AYO182" s="168"/>
      <c r="AYP182" s="168"/>
      <c r="AYQ182" s="168"/>
      <c r="AYR182" s="168"/>
      <c r="AYS182" s="168"/>
      <c r="AYT182" s="168"/>
      <c r="AYU182" s="168"/>
      <c r="AYV182" s="168"/>
      <c r="AYW182" s="168"/>
      <c r="AYX182" s="168"/>
      <c r="AYY182" s="168"/>
      <c r="AYZ182" s="168"/>
      <c r="AZA182" s="168"/>
      <c r="AZB182" s="168"/>
      <c r="AZC182" s="168"/>
      <c r="AZD182" s="168"/>
      <c r="AZE182" s="168"/>
      <c r="AZF182" s="168"/>
      <c r="AZG182" s="168"/>
      <c r="AZH182" s="168"/>
      <c r="AZI182" s="168"/>
      <c r="AZJ182" s="168"/>
      <c r="AZK182" s="168"/>
      <c r="AZL182" s="168"/>
      <c r="AZM182" s="168"/>
      <c r="AZN182" s="168"/>
      <c r="AZO182" s="168"/>
      <c r="AZP182" s="168"/>
      <c r="AZQ182" s="168"/>
      <c r="AZR182" s="168"/>
      <c r="AZS182" s="168"/>
      <c r="AZT182" s="168"/>
      <c r="AZU182" s="168"/>
      <c r="AZV182" s="168"/>
      <c r="AZW182" s="168"/>
      <c r="AZX182" s="168"/>
      <c r="AZY182" s="168"/>
      <c r="AZZ182" s="168"/>
      <c r="BAA182" s="168"/>
      <c r="BAB182" s="168"/>
      <c r="BAC182" s="168"/>
      <c r="BAD182" s="168"/>
      <c r="BAE182" s="168"/>
      <c r="BAF182" s="168"/>
      <c r="BAG182" s="168"/>
      <c r="BAH182" s="168"/>
      <c r="BAI182" s="168"/>
      <c r="BAJ182" s="168"/>
      <c r="BAK182" s="168"/>
      <c r="BAL182" s="168"/>
      <c r="BAM182" s="168"/>
      <c r="BAN182" s="168"/>
      <c r="BAO182" s="168"/>
      <c r="BAP182" s="168"/>
      <c r="BAQ182" s="168"/>
      <c r="BAR182" s="168"/>
      <c r="BAS182" s="168"/>
      <c r="BAT182" s="168"/>
      <c r="BAU182" s="168"/>
      <c r="BAV182" s="168"/>
      <c r="BAW182" s="168"/>
      <c r="BAX182" s="168"/>
      <c r="BAY182" s="168"/>
      <c r="BAZ182" s="168"/>
      <c r="BBA182" s="168"/>
      <c r="BBB182" s="168"/>
      <c r="BBC182" s="168"/>
      <c r="BBD182" s="168"/>
      <c r="BBE182" s="168"/>
      <c r="BBF182" s="168"/>
      <c r="BBG182" s="168"/>
      <c r="BBH182" s="168"/>
      <c r="BBI182" s="168"/>
      <c r="BBJ182" s="168"/>
      <c r="BBK182" s="168"/>
      <c r="BBL182" s="168"/>
      <c r="BBM182" s="168"/>
      <c r="BBN182" s="168"/>
      <c r="BBO182" s="168"/>
      <c r="BBP182" s="168"/>
      <c r="BBQ182" s="168"/>
      <c r="BBR182" s="168"/>
      <c r="BBS182" s="168"/>
      <c r="BBT182" s="168"/>
      <c r="BBU182" s="168"/>
      <c r="BBV182" s="168"/>
      <c r="BBW182" s="168"/>
      <c r="BBX182" s="168"/>
      <c r="BBY182" s="168"/>
      <c r="BBZ182" s="168"/>
      <c r="BCA182" s="168"/>
      <c r="BCB182" s="168"/>
      <c r="BCC182" s="168"/>
      <c r="BCD182" s="168"/>
      <c r="BCE182" s="168"/>
      <c r="BCF182" s="168"/>
      <c r="BCG182" s="168"/>
      <c r="BCH182" s="168"/>
      <c r="BCI182" s="168"/>
      <c r="BCJ182" s="168"/>
      <c r="BCK182" s="168"/>
      <c r="BCL182" s="168"/>
      <c r="BCM182" s="168"/>
      <c r="BCN182" s="168"/>
      <c r="BCO182" s="168"/>
      <c r="BCP182" s="168"/>
      <c r="BCQ182" s="168"/>
      <c r="BCR182" s="168"/>
      <c r="BCS182" s="168"/>
      <c r="BCT182" s="168"/>
      <c r="BCU182" s="168"/>
      <c r="BCV182" s="168"/>
      <c r="BCW182" s="168"/>
      <c r="BCX182" s="168"/>
      <c r="BCY182" s="168"/>
      <c r="BCZ182" s="168"/>
      <c r="BDA182" s="168"/>
      <c r="BDB182" s="168"/>
      <c r="BDC182" s="168"/>
      <c r="BDD182" s="168"/>
      <c r="BDE182" s="168"/>
      <c r="BDF182" s="168"/>
      <c r="BDG182" s="168"/>
      <c r="BDH182" s="168"/>
      <c r="BDI182" s="168"/>
      <c r="BDJ182" s="168"/>
      <c r="BDK182" s="168"/>
      <c r="BDL182" s="168"/>
      <c r="BDM182" s="168"/>
      <c r="BDN182" s="168"/>
      <c r="BDO182" s="168"/>
      <c r="BDP182" s="168"/>
      <c r="BDQ182" s="168"/>
      <c r="BDR182" s="168"/>
      <c r="BDS182" s="168"/>
      <c r="BDT182" s="168"/>
      <c r="BDU182" s="168"/>
      <c r="BDV182" s="168"/>
      <c r="BDW182" s="168"/>
      <c r="BDX182" s="168"/>
      <c r="BDY182" s="168"/>
      <c r="BDZ182" s="168"/>
      <c r="BEA182" s="168"/>
      <c r="BEB182" s="168"/>
      <c r="BEC182" s="168"/>
      <c r="BED182" s="168"/>
      <c r="BEE182" s="168"/>
      <c r="BEF182" s="168"/>
      <c r="BEG182" s="168"/>
      <c r="BEH182" s="168"/>
      <c r="BEI182" s="168"/>
      <c r="BEJ182" s="168"/>
      <c r="BEK182" s="168"/>
      <c r="BEL182" s="168"/>
      <c r="BEM182" s="168"/>
      <c r="BEN182" s="168"/>
      <c r="BEO182" s="168"/>
      <c r="BEP182" s="168"/>
      <c r="BEQ182" s="168"/>
      <c r="BER182" s="168"/>
      <c r="BES182" s="168"/>
      <c r="BET182" s="168"/>
      <c r="BEU182" s="168"/>
      <c r="BEV182" s="168"/>
      <c r="BEW182" s="168"/>
      <c r="BEX182" s="168"/>
      <c r="BEY182" s="168"/>
      <c r="BEZ182" s="168"/>
      <c r="BFA182" s="168"/>
      <c r="BFB182" s="168"/>
      <c r="BFC182" s="168"/>
      <c r="BFD182" s="168"/>
      <c r="BFE182" s="168"/>
      <c r="BFF182" s="168"/>
      <c r="BFG182" s="168"/>
      <c r="BFH182" s="168"/>
      <c r="BFI182" s="168"/>
      <c r="BFJ182" s="168"/>
      <c r="BFK182" s="168"/>
      <c r="BFL182" s="168"/>
      <c r="BFM182" s="168"/>
      <c r="BFN182" s="168"/>
      <c r="BFO182" s="168"/>
      <c r="BFP182" s="168"/>
      <c r="BFQ182" s="168"/>
      <c r="BFR182" s="168"/>
      <c r="BFS182" s="168"/>
      <c r="BFT182" s="168"/>
      <c r="BFU182" s="168"/>
      <c r="BFV182" s="168"/>
      <c r="BFW182" s="168"/>
      <c r="BFX182" s="168"/>
      <c r="BFY182" s="168"/>
      <c r="BFZ182" s="168"/>
      <c r="BGA182" s="168"/>
      <c r="BGB182" s="168"/>
      <c r="BGC182" s="168"/>
      <c r="BGD182" s="168"/>
      <c r="BGE182" s="168"/>
      <c r="BGF182" s="168"/>
      <c r="BGG182" s="168"/>
      <c r="BGH182" s="168"/>
      <c r="BGI182" s="168"/>
      <c r="BGJ182" s="168"/>
      <c r="BGK182" s="168"/>
      <c r="BGL182" s="168"/>
      <c r="BGM182" s="168"/>
      <c r="BGN182" s="168"/>
      <c r="BGO182" s="168"/>
      <c r="BGP182" s="168"/>
      <c r="BGQ182" s="168"/>
      <c r="BGR182" s="168"/>
      <c r="BGS182" s="168"/>
      <c r="BGT182" s="168"/>
      <c r="BGU182" s="168"/>
      <c r="BGV182" s="168"/>
      <c r="BGW182" s="168"/>
      <c r="BGX182" s="168"/>
      <c r="BGY182" s="168"/>
      <c r="BGZ182" s="168"/>
      <c r="BHA182" s="168"/>
      <c r="BHB182" s="168"/>
      <c r="BHC182" s="168"/>
      <c r="BHD182" s="168"/>
      <c r="BHE182" s="168"/>
      <c r="BHF182" s="168"/>
      <c r="BHG182" s="168"/>
      <c r="BHH182" s="168"/>
      <c r="BHI182" s="168"/>
      <c r="BHJ182" s="168"/>
      <c r="BHK182" s="168"/>
      <c r="BHL182" s="168"/>
      <c r="BHM182" s="168"/>
      <c r="BHN182" s="168"/>
      <c r="BHO182" s="168"/>
      <c r="BHP182" s="168"/>
      <c r="BHQ182" s="168"/>
      <c r="BHR182" s="168"/>
      <c r="BHS182" s="168"/>
      <c r="BHT182" s="168"/>
      <c r="BHU182" s="168"/>
      <c r="BHV182" s="168"/>
      <c r="BHW182" s="168"/>
      <c r="BHX182" s="168"/>
      <c r="BHY182" s="168"/>
      <c r="BHZ182" s="168"/>
      <c r="BIA182" s="168"/>
      <c r="BIB182" s="168"/>
      <c r="BIC182" s="168"/>
      <c r="BID182" s="168"/>
      <c r="BIE182" s="168"/>
      <c r="BIF182" s="168"/>
      <c r="BIG182" s="168"/>
      <c r="BIH182" s="168"/>
      <c r="BII182" s="168"/>
      <c r="BIJ182" s="168"/>
      <c r="BIK182" s="168"/>
      <c r="BIL182" s="168"/>
      <c r="BIM182" s="168"/>
      <c r="BIN182" s="168"/>
      <c r="BIO182" s="168"/>
      <c r="BIP182" s="168"/>
      <c r="BIQ182" s="168"/>
      <c r="BIR182" s="168"/>
      <c r="BIS182" s="168"/>
      <c r="BIT182" s="168"/>
      <c r="BIU182" s="168"/>
      <c r="BIV182" s="168"/>
      <c r="BIW182" s="168"/>
      <c r="BIX182" s="168"/>
      <c r="BIY182" s="168"/>
      <c r="BIZ182" s="168"/>
      <c r="BJA182" s="168"/>
      <c r="BJB182" s="168"/>
      <c r="BJC182" s="168"/>
      <c r="BJD182" s="168"/>
      <c r="BJE182" s="168"/>
      <c r="BJF182" s="168"/>
      <c r="BJG182" s="168"/>
      <c r="BJH182" s="168"/>
      <c r="BJI182" s="168"/>
      <c r="BJJ182" s="168"/>
      <c r="BJK182" s="168"/>
      <c r="BJL182" s="168"/>
      <c r="BJM182" s="168"/>
      <c r="BJN182" s="168"/>
      <c r="BJO182" s="168"/>
      <c r="BJP182" s="168"/>
      <c r="BJQ182" s="168"/>
      <c r="BJR182" s="168"/>
      <c r="BJS182" s="168"/>
      <c r="BJT182" s="168"/>
      <c r="BJU182" s="168"/>
      <c r="BJV182" s="168"/>
      <c r="BJW182" s="168"/>
      <c r="BJX182" s="168"/>
      <c r="BJY182" s="168"/>
      <c r="BJZ182" s="168"/>
      <c r="BKA182" s="168"/>
      <c r="BKB182" s="168"/>
      <c r="BKC182" s="168"/>
      <c r="BKD182" s="168"/>
      <c r="BKE182" s="168"/>
      <c r="BKF182" s="168"/>
      <c r="BKG182" s="168"/>
      <c r="BKH182" s="168"/>
      <c r="BKI182" s="168"/>
      <c r="BKJ182" s="168"/>
      <c r="BKK182" s="168"/>
      <c r="BKL182" s="168"/>
      <c r="BKM182" s="168"/>
      <c r="BKN182" s="168"/>
      <c r="BKO182" s="168"/>
      <c r="BKP182" s="168"/>
      <c r="BKQ182" s="168"/>
      <c r="BKR182" s="168"/>
      <c r="BKS182" s="168"/>
      <c r="BKT182" s="168"/>
      <c r="BKU182" s="168"/>
      <c r="BKV182" s="168"/>
      <c r="BKW182" s="168"/>
      <c r="BKX182" s="168"/>
      <c r="BKY182" s="168"/>
      <c r="BKZ182" s="168"/>
      <c r="BLA182" s="168"/>
      <c r="BLB182" s="168"/>
      <c r="BLC182" s="168"/>
      <c r="BLD182" s="168"/>
      <c r="BLE182" s="168"/>
      <c r="BLF182" s="168"/>
      <c r="BLG182" s="168"/>
      <c r="BLH182" s="168"/>
      <c r="BLI182" s="168"/>
      <c r="BLJ182" s="168"/>
      <c r="BLK182" s="168"/>
      <c r="BLL182" s="168"/>
      <c r="BLM182" s="168"/>
      <c r="BLN182" s="168"/>
      <c r="BLO182" s="168"/>
      <c r="BLP182" s="168"/>
      <c r="BLQ182" s="168"/>
      <c r="BLR182" s="168"/>
      <c r="BLS182" s="168"/>
      <c r="BLT182" s="168"/>
      <c r="BLU182" s="168"/>
      <c r="BLV182" s="168"/>
      <c r="BLW182" s="168"/>
      <c r="BLX182" s="168"/>
      <c r="BLY182" s="168"/>
      <c r="BLZ182" s="168"/>
      <c r="BMA182" s="168"/>
      <c r="BMB182" s="168"/>
      <c r="BMC182" s="168"/>
      <c r="BMD182" s="168"/>
      <c r="BME182" s="168"/>
      <c r="BMF182" s="168"/>
      <c r="BMG182" s="168"/>
      <c r="BMH182" s="168"/>
      <c r="BMI182" s="168"/>
      <c r="BMJ182" s="168"/>
      <c r="BMK182" s="168"/>
      <c r="BML182" s="168"/>
      <c r="BMM182" s="168"/>
      <c r="BMN182" s="168"/>
      <c r="BMO182" s="168"/>
      <c r="BMP182" s="168"/>
      <c r="BMQ182" s="168"/>
      <c r="BMR182" s="168"/>
      <c r="BMS182" s="168"/>
      <c r="BMT182" s="168"/>
      <c r="BMU182" s="168"/>
      <c r="BMV182" s="168"/>
      <c r="BMW182" s="168"/>
      <c r="BMX182" s="168"/>
      <c r="BMY182" s="168"/>
      <c r="BMZ182" s="168"/>
      <c r="BNA182" s="168"/>
      <c r="BNB182" s="168"/>
      <c r="BNC182" s="168"/>
      <c r="BND182" s="168"/>
      <c r="BNE182" s="168"/>
      <c r="BNF182" s="168"/>
      <c r="BNG182" s="168"/>
      <c r="BNH182" s="168"/>
      <c r="BNI182" s="168"/>
      <c r="BNJ182" s="168"/>
      <c r="BNK182" s="168"/>
      <c r="BNL182" s="168"/>
      <c r="BNM182" s="168"/>
      <c r="BNN182" s="168"/>
      <c r="BNO182" s="168"/>
      <c r="BNP182" s="168"/>
      <c r="BNQ182" s="168"/>
      <c r="BNR182" s="168"/>
      <c r="BNS182" s="168"/>
      <c r="BNT182" s="168"/>
      <c r="BNU182" s="168"/>
      <c r="BNV182" s="168"/>
      <c r="BNW182" s="168"/>
      <c r="BNX182" s="168"/>
      <c r="BNY182" s="168"/>
      <c r="BNZ182" s="168"/>
      <c r="BOA182" s="168"/>
      <c r="BOB182" s="168"/>
      <c r="BOC182" s="168"/>
      <c r="BOD182" s="168"/>
      <c r="BOE182" s="168"/>
      <c r="BOF182" s="168"/>
      <c r="BOG182" s="168"/>
      <c r="BOH182" s="168"/>
      <c r="BOI182" s="168"/>
      <c r="BOJ182" s="168"/>
      <c r="BOK182" s="168"/>
      <c r="BOL182" s="168"/>
      <c r="BOM182" s="168"/>
      <c r="BON182" s="168"/>
      <c r="BOO182" s="168"/>
      <c r="BOP182" s="168"/>
      <c r="BOQ182" s="168"/>
      <c r="BOR182" s="168"/>
      <c r="BOS182" s="168"/>
      <c r="BOT182" s="168"/>
      <c r="BOU182" s="168"/>
      <c r="BOV182" s="168"/>
      <c r="BOW182" s="168"/>
      <c r="BOX182" s="168"/>
      <c r="BOY182" s="168"/>
      <c r="BOZ182" s="168"/>
      <c r="BPA182" s="168"/>
      <c r="BPB182" s="168"/>
      <c r="BPC182" s="168"/>
      <c r="BPD182" s="168"/>
      <c r="BPE182" s="168"/>
      <c r="BPF182" s="168"/>
      <c r="BPG182" s="168"/>
      <c r="BPH182" s="168"/>
      <c r="BPI182" s="168"/>
      <c r="BPJ182" s="168"/>
      <c r="BPK182" s="168"/>
      <c r="BPL182" s="168"/>
      <c r="BPM182" s="168"/>
      <c r="BPN182" s="168"/>
      <c r="BPO182" s="168"/>
      <c r="BPP182" s="168"/>
      <c r="BPQ182" s="168"/>
      <c r="BPR182" s="168"/>
      <c r="BPS182" s="168"/>
      <c r="BPT182" s="168"/>
      <c r="BPU182" s="168"/>
      <c r="BPV182" s="168"/>
      <c r="BPW182" s="168"/>
      <c r="BPX182" s="168"/>
      <c r="BPY182" s="168"/>
      <c r="BPZ182" s="168"/>
      <c r="BQA182" s="168"/>
      <c r="BQB182" s="168"/>
      <c r="BQC182" s="168"/>
      <c r="BQD182" s="168"/>
      <c r="BQE182" s="168"/>
      <c r="BQF182" s="168"/>
      <c r="BQG182" s="168"/>
      <c r="BQH182" s="168"/>
      <c r="BQI182" s="168"/>
      <c r="BQJ182" s="168"/>
      <c r="BQK182" s="168"/>
      <c r="BQL182" s="168"/>
      <c r="BQM182" s="168"/>
      <c r="BQN182" s="168"/>
      <c r="BQO182" s="168"/>
      <c r="BQP182" s="168"/>
      <c r="BQQ182" s="168"/>
      <c r="BQR182" s="168"/>
      <c r="BQS182" s="168"/>
      <c r="BQT182" s="168"/>
      <c r="BQU182" s="168"/>
      <c r="BQV182" s="168"/>
      <c r="BQW182" s="168"/>
      <c r="BQX182" s="168"/>
      <c r="BQY182" s="168"/>
      <c r="BQZ182" s="168"/>
      <c r="BRA182" s="168"/>
      <c r="BRB182" s="168"/>
      <c r="BRC182" s="168"/>
      <c r="BRD182" s="168"/>
      <c r="BRE182" s="168"/>
      <c r="BRF182" s="168"/>
      <c r="BRG182" s="168"/>
      <c r="BRH182" s="168"/>
      <c r="BRI182" s="168"/>
      <c r="BRJ182" s="168"/>
      <c r="BRK182" s="168"/>
      <c r="BRL182" s="168"/>
      <c r="BRM182" s="168"/>
      <c r="BRN182" s="168"/>
      <c r="BRO182" s="168"/>
      <c r="BRP182" s="168"/>
      <c r="BRQ182" s="168"/>
      <c r="BRR182" s="168"/>
      <c r="BRS182" s="168"/>
      <c r="BRT182" s="168"/>
      <c r="BRU182" s="168"/>
      <c r="BRV182" s="168"/>
      <c r="BRW182" s="168"/>
      <c r="BRX182" s="168"/>
      <c r="BRY182" s="168"/>
      <c r="BRZ182" s="168"/>
      <c r="BSA182" s="168"/>
      <c r="BSB182" s="168"/>
      <c r="BSC182" s="168"/>
      <c r="BSD182" s="168"/>
      <c r="BSE182" s="168"/>
      <c r="BSF182" s="168"/>
      <c r="BSG182" s="168"/>
      <c r="BSH182" s="168"/>
      <c r="BSI182" s="168"/>
      <c r="BSJ182" s="168"/>
      <c r="BSK182" s="168"/>
      <c r="BSL182" s="168"/>
      <c r="BSM182" s="168"/>
      <c r="BSN182" s="168"/>
      <c r="BSO182" s="168"/>
      <c r="BSP182" s="168"/>
      <c r="BSQ182" s="168"/>
      <c r="BSR182" s="168"/>
      <c r="BSS182" s="168"/>
      <c r="BST182" s="168"/>
      <c r="BSU182" s="168"/>
      <c r="BSV182" s="168"/>
      <c r="BSW182" s="168"/>
      <c r="BSX182" s="168"/>
      <c r="BSY182" s="168"/>
      <c r="BSZ182" s="168"/>
      <c r="BTA182" s="168"/>
      <c r="BTB182" s="168"/>
      <c r="BTC182" s="168"/>
      <c r="BTD182" s="168"/>
      <c r="BTE182" s="168"/>
      <c r="BTF182" s="168"/>
      <c r="BTG182" s="168"/>
      <c r="BTH182" s="168"/>
      <c r="BTI182" s="168"/>
      <c r="BTJ182" s="168"/>
      <c r="BTK182" s="168"/>
      <c r="BTL182" s="168"/>
      <c r="BTM182" s="168"/>
      <c r="BTN182" s="168"/>
      <c r="BTO182" s="168"/>
      <c r="BTP182" s="168"/>
      <c r="BTQ182" s="168"/>
      <c r="BTR182" s="168"/>
      <c r="BTS182" s="168"/>
      <c r="BTT182" s="168"/>
      <c r="BTU182" s="168"/>
      <c r="BTV182" s="168"/>
      <c r="BTW182" s="168"/>
      <c r="BTX182" s="168"/>
      <c r="BTY182" s="168"/>
      <c r="BTZ182" s="168"/>
      <c r="BUA182" s="168"/>
      <c r="BUB182" s="168"/>
      <c r="BUC182" s="168"/>
      <c r="BUD182" s="168"/>
      <c r="BUE182" s="168"/>
      <c r="BUF182" s="168"/>
      <c r="BUG182" s="168"/>
      <c r="BUH182" s="168"/>
      <c r="BUI182" s="168"/>
      <c r="BUJ182" s="168"/>
      <c r="BUK182" s="168"/>
      <c r="BUL182" s="168"/>
      <c r="BUM182" s="168"/>
      <c r="BUN182" s="168"/>
      <c r="BUO182" s="168"/>
      <c r="BUP182" s="168"/>
      <c r="BUQ182" s="168"/>
      <c r="BUR182" s="168"/>
      <c r="BUS182" s="168"/>
      <c r="BUT182" s="168"/>
      <c r="BUU182" s="168"/>
      <c r="BUV182" s="168"/>
      <c r="BUW182" s="168"/>
      <c r="BUX182" s="168"/>
      <c r="BUY182" s="168"/>
      <c r="BUZ182" s="168"/>
      <c r="BVA182" s="168"/>
      <c r="BVB182" s="168"/>
      <c r="BVC182" s="168"/>
      <c r="BVD182" s="168"/>
      <c r="BVE182" s="168"/>
      <c r="BVF182" s="168"/>
      <c r="BVG182" s="168"/>
      <c r="BVH182" s="168"/>
      <c r="BVI182" s="168"/>
      <c r="BVJ182" s="168"/>
      <c r="BVK182" s="168"/>
      <c r="BVL182" s="168"/>
      <c r="BVM182" s="168"/>
      <c r="BVN182" s="168"/>
      <c r="BVO182" s="168"/>
      <c r="BVP182" s="168"/>
      <c r="BVQ182" s="168"/>
      <c r="BVR182" s="168"/>
      <c r="BVS182" s="168"/>
      <c r="BVT182" s="168"/>
      <c r="BVU182" s="168"/>
      <c r="BVV182" s="168"/>
      <c r="BVW182" s="168"/>
      <c r="BVX182" s="168"/>
      <c r="BVY182" s="168"/>
      <c r="BVZ182" s="168"/>
      <c r="BWA182" s="168"/>
      <c r="BWB182" s="168"/>
      <c r="BWC182" s="168"/>
      <c r="BWD182" s="168"/>
      <c r="BWE182" s="168"/>
      <c r="BWF182" s="168"/>
      <c r="BWG182" s="168"/>
      <c r="BWH182" s="168"/>
      <c r="BWI182" s="168"/>
      <c r="BWJ182" s="168"/>
      <c r="BWK182" s="168"/>
      <c r="BWL182" s="168"/>
      <c r="BWM182" s="168"/>
      <c r="BWN182" s="168"/>
      <c r="BWO182" s="168"/>
      <c r="BWP182" s="168"/>
      <c r="BWQ182" s="168"/>
      <c r="BWR182" s="168"/>
      <c r="BWS182" s="168"/>
      <c r="BWT182" s="168"/>
      <c r="BWU182" s="168"/>
      <c r="BWV182" s="168"/>
      <c r="BWW182" s="168"/>
      <c r="BWX182" s="168"/>
      <c r="BWY182" s="168"/>
      <c r="BWZ182" s="168"/>
      <c r="BXA182" s="168"/>
      <c r="BXB182" s="168"/>
      <c r="BXC182" s="168"/>
      <c r="BXD182" s="168"/>
      <c r="BXE182" s="168"/>
      <c r="BXF182" s="168"/>
      <c r="BXG182" s="168"/>
      <c r="BXH182" s="168"/>
      <c r="BXI182" s="168"/>
      <c r="BXJ182" s="168"/>
      <c r="BXK182" s="168"/>
      <c r="BXL182" s="168"/>
      <c r="BXM182" s="168"/>
      <c r="BXN182" s="168"/>
      <c r="BXO182" s="168"/>
      <c r="BXP182" s="168"/>
      <c r="BXQ182" s="168"/>
      <c r="BXR182" s="168"/>
      <c r="BXS182" s="168"/>
      <c r="BXT182" s="168"/>
      <c r="BXU182" s="168"/>
      <c r="BXV182" s="168"/>
      <c r="BXW182" s="168"/>
      <c r="BXX182" s="168"/>
      <c r="BXY182" s="168"/>
      <c r="BXZ182" s="168"/>
      <c r="BYA182" s="168"/>
      <c r="BYB182" s="168"/>
      <c r="BYC182" s="168"/>
      <c r="BYD182" s="168"/>
      <c r="BYE182" s="168"/>
      <c r="BYF182" s="168"/>
      <c r="BYG182" s="168"/>
      <c r="BYH182" s="168"/>
      <c r="BYI182" s="168"/>
      <c r="BYJ182" s="168"/>
      <c r="BYK182" s="168"/>
      <c r="BYL182" s="168"/>
      <c r="BYM182" s="168"/>
      <c r="BYN182" s="168"/>
      <c r="BYO182" s="168"/>
      <c r="BYP182" s="168"/>
      <c r="BYQ182" s="168"/>
      <c r="BYR182" s="168"/>
      <c r="BYS182" s="168"/>
      <c r="BYT182" s="168"/>
      <c r="BYU182" s="168"/>
      <c r="BYV182" s="168"/>
      <c r="BYW182" s="168"/>
      <c r="BYX182" s="168"/>
      <c r="BYY182" s="168"/>
      <c r="BYZ182" s="168"/>
      <c r="BZA182" s="168"/>
      <c r="BZB182" s="168"/>
      <c r="BZC182" s="168"/>
      <c r="BZD182" s="168"/>
      <c r="BZE182" s="168"/>
      <c r="BZF182" s="168"/>
      <c r="BZG182" s="168"/>
      <c r="BZH182" s="168"/>
      <c r="BZI182" s="168"/>
      <c r="BZJ182" s="168"/>
      <c r="BZK182" s="168"/>
      <c r="BZL182" s="168"/>
      <c r="BZM182" s="168"/>
      <c r="BZN182" s="168"/>
      <c r="BZO182" s="168"/>
      <c r="BZP182" s="168"/>
      <c r="BZQ182" s="168"/>
      <c r="BZR182" s="168"/>
      <c r="BZS182" s="168"/>
      <c r="BZT182" s="168"/>
      <c r="BZU182" s="168"/>
      <c r="BZV182" s="168"/>
      <c r="BZW182" s="168"/>
      <c r="BZX182" s="168"/>
      <c r="BZY182" s="168"/>
      <c r="BZZ182" s="168"/>
      <c r="CAA182" s="168"/>
      <c r="CAB182" s="168"/>
      <c r="CAC182" s="168"/>
      <c r="CAD182" s="168"/>
      <c r="CAE182" s="168"/>
      <c r="CAF182" s="168"/>
      <c r="CAG182" s="168"/>
      <c r="CAH182" s="168"/>
      <c r="CAI182" s="168"/>
      <c r="CAJ182" s="168"/>
      <c r="CAK182" s="168"/>
      <c r="CAL182" s="168"/>
      <c r="CAM182" s="168"/>
      <c r="CAN182" s="168"/>
      <c r="CAO182" s="168"/>
      <c r="CAP182" s="168"/>
      <c r="CAQ182" s="168"/>
      <c r="CAR182" s="168"/>
      <c r="CAS182" s="168"/>
      <c r="CAT182" s="168"/>
      <c r="CAU182" s="168"/>
      <c r="CAV182" s="168"/>
      <c r="CAW182" s="168"/>
      <c r="CAX182" s="168"/>
      <c r="CAY182" s="168"/>
      <c r="CAZ182" s="168"/>
      <c r="CBA182" s="168"/>
      <c r="CBB182" s="168"/>
      <c r="CBC182" s="168"/>
      <c r="CBD182" s="168"/>
      <c r="CBE182" s="168"/>
      <c r="CBF182" s="168"/>
      <c r="CBG182" s="168"/>
      <c r="CBH182" s="168"/>
      <c r="CBI182" s="168"/>
      <c r="CBJ182" s="168"/>
      <c r="CBK182" s="168"/>
      <c r="CBL182" s="168"/>
      <c r="CBM182" s="168"/>
      <c r="CBN182" s="168"/>
      <c r="CBO182" s="168"/>
      <c r="CBP182" s="168"/>
      <c r="CBQ182" s="168"/>
      <c r="CBR182" s="168"/>
      <c r="CBS182" s="168"/>
      <c r="CBT182" s="168"/>
      <c r="CBU182" s="168"/>
      <c r="CBV182" s="168"/>
      <c r="CBW182" s="168"/>
      <c r="CBX182" s="168"/>
      <c r="CBY182" s="168"/>
      <c r="CBZ182" s="168"/>
      <c r="CCA182" s="168"/>
      <c r="CCB182" s="168"/>
      <c r="CCC182" s="168"/>
      <c r="CCD182" s="168"/>
      <c r="CCE182" s="168"/>
      <c r="CCF182" s="168"/>
      <c r="CCG182" s="168"/>
      <c r="CCH182" s="168"/>
      <c r="CCI182" s="168"/>
      <c r="CCJ182" s="168"/>
      <c r="CCK182" s="168"/>
      <c r="CCL182" s="168"/>
      <c r="CCM182" s="168"/>
      <c r="CCN182" s="168"/>
      <c r="CCO182" s="168"/>
      <c r="CCP182" s="168"/>
      <c r="CCQ182" s="168"/>
      <c r="CCR182" s="168"/>
      <c r="CCS182" s="168"/>
      <c r="CCT182" s="168"/>
      <c r="CCU182" s="168"/>
      <c r="CCV182" s="168"/>
      <c r="CCW182" s="168"/>
      <c r="CCX182" s="168"/>
      <c r="CCY182" s="168"/>
      <c r="CCZ182" s="168"/>
      <c r="CDA182" s="168"/>
      <c r="CDB182" s="168"/>
      <c r="CDC182" s="168"/>
      <c r="CDD182" s="168"/>
      <c r="CDE182" s="168"/>
      <c r="CDF182" s="168"/>
      <c r="CDG182" s="168"/>
      <c r="CDH182" s="168"/>
      <c r="CDI182" s="168"/>
      <c r="CDJ182" s="168"/>
      <c r="CDK182" s="168"/>
      <c r="CDL182" s="168"/>
      <c r="CDM182" s="168"/>
      <c r="CDN182" s="168"/>
      <c r="CDO182" s="168"/>
      <c r="CDP182" s="168"/>
      <c r="CDQ182" s="168"/>
      <c r="CDR182" s="168"/>
      <c r="CDS182" s="168"/>
      <c r="CDT182" s="168"/>
      <c r="CDU182" s="168"/>
      <c r="CDV182" s="168"/>
      <c r="CDW182" s="168"/>
      <c r="CDX182" s="168"/>
      <c r="CDY182" s="168"/>
      <c r="CDZ182" s="168"/>
      <c r="CEA182" s="168"/>
      <c r="CEB182" s="168"/>
      <c r="CEC182" s="168"/>
      <c r="CED182" s="168"/>
      <c r="CEE182" s="168"/>
      <c r="CEF182" s="168"/>
      <c r="CEG182" s="168"/>
      <c r="CEH182" s="168"/>
      <c r="CEI182" s="168"/>
      <c r="CEJ182" s="168"/>
      <c r="CEK182" s="168"/>
      <c r="CEL182" s="168"/>
      <c r="CEM182" s="168"/>
      <c r="CEN182" s="168"/>
      <c r="CEO182" s="168"/>
      <c r="CEP182" s="168"/>
      <c r="CEQ182" s="168"/>
      <c r="CER182" s="168"/>
      <c r="CES182" s="168"/>
      <c r="CET182" s="168"/>
      <c r="CEU182" s="168"/>
      <c r="CEV182" s="168"/>
      <c r="CEW182" s="168"/>
      <c r="CEX182" s="168"/>
      <c r="CEY182" s="168"/>
      <c r="CEZ182" s="168"/>
      <c r="CFA182" s="168"/>
      <c r="CFB182" s="168"/>
      <c r="CFC182" s="168"/>
      <c r="CFD182" s="168"/>
      <c r="CFE182" s="168"/>
      <c r="CFF182" s="168"/>
      <c r="CFG182" s="168"/>
      <c r="CFH182" s="168"/>
      <c r="CFI182" s="168"/>
      <c r="CFJ182" s="168"/>
      <c r="CFK182" s="168"/>
      <c r="CFL182" s="168"/>
      <c r="CFM182" s="168"/>
      <c r="CFN182" s="168"/>
      <c r="CFO182" s="168"/>
      <c r="CFP182" s="168"/>
      <c r="CFQ182" s="168"/>
      <c r="CFR182" s="168"/>
      <c r="CFS182" s="168"/>
      <c r="CFT182" s="168"/>
      <c r="CFU182" s="168"/>
      <c r="CFV182" s="168"/>
      <c r="CFW182" s="168"/>
      <c r="CFX182" s="168"/>
      <c r="CFY182" s="168"/>
      <c r="CFZ182" s="168"/>
      <c r="CGA182" s="168"/>
      <c r="CGB182" s="168"/>
      <c r="CGC182" s="168"/>
      <c r="CGD182" s="168"/>
      <c r="CGE182" s="168"/>
      <c r="CGF182" s="168"/>
      <c r="CGG182" s="168"/>
      <c r="CGH182" s="168"/>
      <c r="CGI182" s="168"/>
      <c r="CGJ182" s="168"/>
      <c r="CGK182" s="168"/>
      <c r="CGL182" s="168"/>
      <c r="CGM182" s="168"/>
      <c r="CGN182" s="168"/>
      <c r="CGO182" s="168"/>
      <c r="CGP182" s="168"/>
      <c r="CGQ182" s="168"/>
      <c r="CGR182" s="168"/>
      <c r="CGS182" s="168"/>
      <c r="CGT182" s="168"/>
      <c r="CGU182" s="168"/>
      <c r="CGV182" s="168"/>
      <c r="CGW182" s="168"/>
      <c r="CGX182" s="168"/>
      <c r="CGY182" s="168"/>
      <c r="CGZ182" s="168"/>
      <c r="CHA182" s="168"/>
      <c r="CHB182" s="168"/>
      <c r="CHC182" s="168"/>
      <c r="CHD182" s="168"/>
      <c r="CHE182" s="168"/>
      <c r="CHF182" s="168"/>
      <c r="CHG182" s="168"/>
      <c r="CHH182" s="168"/>
      <c r="CHI182" s="168"/>
      <c r="CHJ182" s="168"/>
      <c r="CHK182" s="168"/>
      <c r="CHL182" s="168"/>
      <c r="CHM182" s="168"/>
      <c r="CHN182" s="168"/>
      <c r="CHO182" s="168"/>
      <c r="CHP182" s="168"/>
      <c r="CHQ182" s="168"/>
      <c r="CHR182" s="168"/>
      <c r="CHS182" s="168"/>
      <c r="CHT182" s="168"/>
      <c r="CHU182" s="168"/>
      <c r="CHV182" s="168"/>
      <c r="CHW182" s="168"/>
      <c r="CHX182" s="168"/>
      <c r="CHY182" s="168"/>
      <c r="CHZ182" s="168"/>
      <c r="CIA182" s="168"/>
      <c r="CIB182" s="168"/>
      <c r="CIC182" s="168"/>
      <c r="CID182" s="168"/>
      <c r="CIE182" s="168"/>
      <c r="CIF182" s="168"/>
      <c r="CIG182" s="168"/>
      <c r="CIH182" s="168"/>
      <c r="CII182" s="168"/>
      <c r="CIJ182" s="168"/>
      <c r="CIK182" s="168"/>
      <c r="CIL182" s="168"/>
      <c r="CIM182" s="168"/>
      <c r="CIN182" s="168"/>
      <c r="CIO182" s="168"/>
      <c r="CIP182" s="168"/>
      <c r="CIQ182" s="168"/>
      <c r="CIR182" s="168"/>
      <c r="CIS182" s="168"/>
      <c r="CIT182" s="168"/>
      <c r="CIU182" s="168"/>
      <c r="CIV182" s="168"/>
      <c r="CIW182" s="168"/>
      <c r="CIX182" s="168"/>
      <c r="CIY182" s="168"/>
      <c r="CIZ182" s="168"/>
      <c r="CJA182" s="168"/>
      <c r="CJB182" s="168"/>
      <c r="CJC182" s="168"/>
      <c r="CJD182" s="168"/>
      <c r="CJE182" s="168"/>
      <c r="CJF182" s="168"/>
      <c r="CJG182" s="168"/>
      <c r="CJH182" s="168"/>
      <c r="CJI182" s="168"/>
      <c r="CJJ182" s="168"/>
      <c r="CJK182" s="168"/>
      <c r="CJL182" s="168"/>
      <c r="CJM182" s="168"/>
      <c r="CJN182" s="168"/>
      <c r="CJO182" s="168"/>
      <c r="CJP182" s="168"/>
      <c r="CJQ182" s="168"/>
      <c r="CJR182" s="168"/>
      <c r="CJS182" s="168"/>
      <c r="CJT182" s="168"/>
      <c r="CJU182" s="168"/>
      <c r="CJV182" s="168"/>
      <c r="CJW182" s="168"/>
      <c r="CJX182" s="168"/>
      <c r="CJY182" s="168"/>
      <c r="CJZ182" s="168"/>
      <c r="CKA182" s="168"/>
      <c r="CKB182" s="168"/>
      <c r="CKC182" s="168"/>
      <c r="CKD182" s="168"/>
      <c r="CKE182" s="168"/>
      <c r="CKF182" s="168"/>
      <c r="CKG182" s="168"/>
      <c r="CKH182" s="168"/>
      <c r="CKI182" s="168"/>
      <c r="CKJ182" s="168"/>
      <c r="CKK182" s="168"/>
      <c r="CKL182" s="168"/>
      <c r="CKM182" s="168"/>
      <c r="CKN182" s="168"/>
      <c r="CKO182" s="168"/>
      <c r="CKP182" s="168"/>
      <c r="CKQ182" s="168"/>
      <c r="CKR182" s="168"/>
      <c r="CKS182" s="168"/>
      <c r="CKT182" s="168"/>
      <c r="CKU182" s="168"/>
      <c r="CKV182" s="168"/>
      <c r="CKW182" s="168"/>
      <c r="CKX182" s="168"/>
      <c r="CKY182" s="168"/>
      <c r="CKZ182" s="168"/>
      <c r="CLA182" s="168"/>
      <c r="CLB182" s="168"/>
      <c r="CLC182" s="168"/>
      <c r="CLD182" s="168"/>
      <c r="CLE182" s="168"/>
      <c r="CLF182" s="168"/>
      <c r="CLG182" s="168"/>
      <c r="CLH182" s="168"/>
      <c r="CLI182" s="168"/>
      <c r="CLJ182" s="168"/>
      <c r="CLK182" s="168"/>
      <c r="CLL182" s="168"/>
      <c r="CLM182" s="168"/>
      <c r="CLN182" s="168"/>
      <c r="CLO182" s="168"/>
      <c r="CLP182" s="168"/>
      <c r="CLQ182" s="168"/>
      <c r="CLR182" s="168"/>
      <c r="CLS182" s="168"/>
      <c r="CLT182" s="168"/>
      <c r="CLU182" s="168"/>
      <c r="CLV182" s="168"/>
      <c r="CLW182" s="168"/>
      <c r="CLX182" s="168"/>
      <c r="CLY182" s="168"/>
      <c r="CLZ182" s="168"/>
      <c r="CMA182" s="168"/>
      <c r="CMB182" s="168"/>
      <c r="CMC182" s="168"/>
      <c r="CMD182" s="168"/>
      <c r="CME182" s="168"/>
      <c r="CMF182" s="168"/>
      <c r="CMG182" s="168"/>
      <c r="CMH182" s="168"/>
      <c r="CMI182" s="168"/>
      <c r="CMJ182" s="168"/>
      <c r="CMK182" s="168"/>
      <c r="CML182" s="168"/>
      <c r="CMM182" s="168"/>
      <c r="CMN182" s="168"/>
      <c r="CMO182" s="168"/>
      <c r="CMP182" s="168"/>
      <c r="CMQ182" s="168"/>
      <c r="CMR182" s="168"/>
      <c r="CMS182" s="168"/>
      <c r="CMT182" s="168"/>
      <c r="CMU182" s="168"/>
      <c r="CMV182" s="168"/>
      <c r="CMW182" s="168"/>
      <c r="CMX182" s="168"/>
      <c r="CMY182" s="168"/>
      <c r="CMZ182" s="168"/>
      <c r="CNA182" s="168"/>
      <c r="CNB182" s="168"/>
      <c r="CNC182" s="168"/>
      <c r="CND182" s="168"/>
      <c r="CNE182" s="168"/>
      <c r="CNF182" s="168"/>
      <c r="CNG182" s="168"/>
      <c r="CNH182" s="168"/>
      <c r="CNI182" s="168"/>
      <c r="CNJ182" s="168"/>
      <c r="CNK182" s="168"/>
      <c r="CNL182" s="168"/>
      <c r="CNM182" s="168"/>
      <c r="CNN182" s="168"/>
      <c r="CNO182" s="168"/>
      <c r="CNP182" s="168"/>
      <c r="CNQ182" s="168"/>
      <c r="CNR182" s="168"/>
      <c r="CNS182" s="168"/>
      <c r="CNT182" s="168"/>
      <c r="CNU182" s="168"/>
      <c r="CNV182" s="168"/>
      <c r="CNW182" s="168"/>
      <c r="CNX182" s="168"/>
      <c r="CNY182" s="168"/>
      <c r="CNZ182" s="168"/>
      <c r="COA182" s="168"/>
      <c r="COB182" s="168"/>
      <c r="COC182" s="168"/>
      <c r="COD182" s="168"/>
      <c r="COE182" s="168"/>
      <c r="COF182" s="168"/>
      <c r="COG182" s="168"/>
      <c r="COH182" s="168"/>
      <c r="COI182" s="168"/>
      <c r="COJ182" s="168"/>
      <c r="COK182" s="168"/>
      <c r="COL182" s="168"/>
      <c r="COM182" s="168"/>
      <c r="CON182" s="168"/>
      <c r="COO182" s="168"/>
      <c r="COP182" s="168"/>
      <c r="COQ182" s="168"/>
      <c r="COR182" s="168"/>
      <c r="COS182" s="168"/>
      <c r="COT182" s="168"/>
      <c r="COU182" s="168"/>
      <c r="COV182" s="168"/>
      <c r="COW182" s="168"/>
      <c r="COX182" s="168"/>
      <c r="COY182" s="168"/>
      <c r="COZ182" s="168"/>
      <c r="CPA182" s="168"/>
      <c r="CPB182" s="168"/>
      <c r="CPC182" s="168"/>
      <c r="CPD182" s="168"/>
      <c r="CPE182" s="168"/>
      <c r="CPF182" s="168"/>
      <c r="CPG182" s="168"/>
      <c r="CPH182" s="168"/>
      <c r="CPI182" s="168"/>
      <c r="CPJ182" s="168"/>
      <c r="CPK182" s="168"/>
      <c r="CPL182" s="168"/>
      <c r="CPM182" s="168"/>
      <c r="CPN182" s="168"/>
      <c r="CPO182" s="168"/>
      <c r="CPP182" s="168"/>
      <c r="CPQ182" s="168"/>
      <c r="CPR182" s="168"/>
      <c r="CPS182" s="168"/>
      <c r="CPT182" s="168"/>
      <c r="CPU182" s="168"/>
      <c r="CPV182" s="168"/>
      <c r="CPW182" s="168"/>
      <c r="CPX182" s="168"/>
      <c r="CPY182" s="168"/>
      <c r="CPZ182" s="168"/>
      <c r="CQA182" s="168"/>
      <c r="CQB182" s="168"/>
      <c r="CQC182" s="168"/>
      <c r="CQD182" s="168"/>
      <c r="CQE182" s="168"/>
      <c r="CQF182" s="168"/>
      <c r="CQG182" s="168"/>
      <c r="CQH182" s="168"/>
      <c r="CQI182" s="168"/>
      <c r="CQJ182" s="168"/>
      <c r="CQK182" s="168"/>
      <c r="CQL182" s="168"/>
      <c r="CQM182" s="168"/>
      <c r="CQN182" s="168"/>
      <c r="CQO182" s="168"/>
      <c r="CQP182" s="168"/>
      <c r="CQQ182" s="168"/>
      <c r="CQR182" s="168"/>
      <c r="CQS182" s="168"/>
      <c r="CQT182" s="168"/>
      <c r="CQU182" s="168"/>
      <c r="CQV182" s="168"/>
      <c r="CQW182" s="168"/>
      <c r="CQX182" s="168"/>
      <c r="CQY182" s="168"/>
      <c r="CQZ182" s="168"/>
      <c r="CRA182" s="168"/>
      <c r="CRB182" s="168"/>
      <c r="CRC182" s="168"/>
      <c r="CRD182" s="168"/>
      <c r="CRE182" s="168"/>
      <c r="CRF182" s="168"/>
      <c r="CRG182" s="168"/>
      <c r="CRH182" s="168"/>
      <c r="CRI182" s="168"/>
      <c r="CRJ182" s="168"/>
      <c r="CRK182" s="168"/>
      <c r="CRL182" s="168"/>
      <c r="CRM182" s="168"/>
      <c r="CRN182" s="168"/>
      <c r="CRO182" s="168"/>
      <c r="CRP182" s="168"/>
      <c r="CRQ182" s="168"/>
      <c r="CRR182" s="168"/>
      <c r="CRS182" s="168"/>
      <c r="CRT182" s="168"/>
      <c r="CRU182" s="168"/>
      <c r="CRV182" s="168"/>
      <c r="CRW182" s="168"/>
      <c r="CRX182" s="168"/>
      <c r="CRY182" s="168"/>
      <c r="CRZ182" s="168"/>
      <c r="CSA182" s="168"/>
      <c r="CSB182" s="168"/>
      <c r="CSC182" s="168"/>
      <c r="CSD182" s="168"/>
      <c r="CSE182" s="168"/>
      <c r="CSF182" s="168"/>
      <c r="CSG182" s="168"/>
      <c r="CSH182" s="168"/>
      <c r="CSI182" s="168"/>
      <c r="CSJ182" s="168"/>
      <c r="CSK182" s="168"/>
      <c r="CSL182" s="168"/>
      <c r="CSM182" s="168"/>
      <c r="CSN182" s="168"/>
      <c r="CSO182" s="168"/>
      <c r="CSP182" s="168"/>
      <c r="CSQ182" s="168"/>
      <c r="CSR182" s="168"/>
      <c r="CSS182" s="168"/>
      <c r="CST182" s="168"/>
      <c r="CSU182" s="168"/>
      <c r="CSV182" s="168"/>
      <c r="CSW182" s="168"/>
      <c r="CSX182" s="168"/>
      <c r="CSY182" s="168"/>
      <c r="CSZ182" s="168"/>
      <c r="CTA182" s="168"/>
      <c r="CTB182" s="168"/>
      <c r="CTC182" s="168"/>
      <c r="CTD182" s="168"/>
      <c r="CTE182" s="168"/>
      <c r="CTF182" s="168"/>
      <c r="CTG182" s="168"/>
      <c r="CTH182" s="168"/>
      <c r="CTI182" s="168"/>
      <c r="CTJ182" s="168"/>
      <c r="CTK182" s="168"/>
      <c r="CTL182" s="168"/>
      <c r="CTM182" s="168"/>
      <c r="CTN182" s="168"/>
      <c r="CTO182" s="168"/>
      <c r="CTP182" s="168"/>
      <c r="CTQ182" s="168"/>
      <c r="CTR182" s="168"/>
      <c r="CTS182" s="168"/>
      <c r="CTT182" s="168"/>
      <c r="CTU182" s="168"/>
      <c r="CTV182" s="168"/>
      <c r="CTW182" s="168"/>
      <c r="CTX182" s="168"/>
      <c r="CTY182" s="168"/>
      <c r="CTZ182" s="168"/>
      <c r="CUA182" s="168"/>
      <c r="CUB182" s="168"/>
      <c r="CUC182" s="168"/>
      <c r="CUD182" s="168"/>
      <c r="CUE182" s="168"/>
      <c r="CUF182" s="168"/>
      <c r="CUG182" s="168"/>
      <c r="CUH182" s="168"/>
      <c r="CUI182" s="168"/>
      <c r="CUJ182" s="168"/>
      <c r="CUK182" s="168"/>
      <c r="CUL182" s="168"/>
      <c r="CUM182" s="168"/>
      <c r="CUN182" s="168"/>
      <c r="CUO182" s="168"/>
      <c r="CUP182" s="168"/>
      <c r="CUQ182" s="168"/>
      <c r="CUR182" s="168"/>
      <c r="CUS182" s="168"/>
      <c r="CUT182" s="168"/>
      <c r="CUU182" s="168"/>
      <c r="CUV182" s="168"/>
      <c r="CUW182" s="168"/>
      <c r="CUX182" s="168"/>
      <c r="CUY182" s="168"/>
      <c r="CUZ182" s="168"/>
      <c r="CVA182" s="168"/>
      <c r="CVB182" s="168"/>
      <c r="CVC182" s="168"/>
      <c r="CVD182" s="168"/>
      <c r="CVE182" s="168"/>
      <c r="CVF182" s="168"/>
      <c r="CVG182" s="168"/>
      <c r="CVH182" s="168"/>
      <c r="CVI182" s="168"/>
      <c r="CVJ182" s="168"/>
      <c r="CVK182" s="168"/>
      <c r="CVL182" s="168"/>
      <c r="CVM182" s="168"/>
      <c r="CVN182" s="168"/>
      <c r="CVO182" s="168"/>
      <c r="CVP182" s="168"/>
      <c r="CVQ182" s="168"/>
      <c r="CVR182" s="168"/>
      <c r="CVS182" s="168"/>
      <c r="CVT182" s="168"/>
      <c r="CVU182" s="168"/>
      <c r="CVV182" s="168"/>
      <c r="CVW182" s="168"/>
      <c r="CVX182" s="168"/>
      <c r="CVY182" s="168"/>
      <c r="CVZ182" s="168"/>
      <c r="CWA182" s="168"/>
      <c r="CWB182" s="168"/>
      <c r="CWC182" s="168"/>
      <c r="CWD182" s="168"/>
      <c r="CWE182" s="168"/>
      <c r="CWF182" s="168"/>
      <c r="CWG182" s="168"/>
      <c r="CWH182" s="168"/>
      <c r="CWI182" s="168"/>
      <c r="CWJ182" s="168"/>
      <c r="CWK182" s="168"/>
      <c r="CWL182" s="168"/>
      <c r="CWM182" s="168"/>
      <c r="CWN182" s="168"/>
      <c r="CWO182" s="168"/>
      <c r="CWP182" s="168"/>
      <c r="CWQ182" s="168"/>
      <c r="CWR182" s="168"/>
      <c r="CWS182" s="168"/>
      <c r="CWT182" s="168"/>
      <c r="CWU182" s="168"/>
      <c r="CWV182" s="168"/>
      <c r="CWW182" s="168"/>
      <c r="CWX182" s="168"/>
      <c r="CWY182" s="168"/>
      <c r="CWZ182" s="168"/>
      <c r="CXA182" s="168"/>
      <c r="CXB182" s="168"/>
      <c r="CXC182" s="168"/>
      <c r="CXD182" s="168"/>
      <c r="CXE182" s="168"/>
      <c r="CXF182" s="168"/>
      <c r="CXG182" s="168"/>
      <c r="CXH182" s="168"/>
      <c r="CXI182" s="168"/>
      <c r="CXJ182" s="168"/>
      <c r="CXK182" s="168"/>
      <c r="CXL182" s="168"/>
      <c r="CXM182" s="168"/>
      <c r="CXN182" s="168"/>
      <c r="CXO182" s="168"/>
      <c r="CXP182" s="168"/>
      <c r="CXQ182" s="168"/>
      <c r="CXR182" s="168"/>
      <c r="CXS182" s="168"/>
      <c r="CXT182" s="168"/>
      <c r="CXU182" s="168"/>
      <c r="CXV182" s="168"/>
      <c r="CXW182" s="168"/>
      <c r="CXX182" s="168"/>
      <c r="CXY182" s="168"/>
      <c r="CXZ182" s="168"/>
      <c r="CYA182" s="168"/>
      <c r="CYB182" s="168"/>
      <c r="CYC182" s="168"/>
      <c r="CYD182" s="168"/>
      <c r="CYE182" s="168"/>
      <c r="CYF182" s="168"/>
      <c r="CYG182" s="168"/>
      <c r="CYH182" s="168"/>
      <c r="CYI182" s="168"/>
      <c r="CYJ182" s="168"/>
      <c r="CYK182" s="168"/>
      <c r="CYL182" s="168"/>
      <c r="CYM182" s="168"/>
      <c r="CYN182" s="168"/>
      <c r="CYO182" s="168"/>
      <c r="CYP182" s="168"/>
      <c r="CYQ182" s="168"/>
      <c r="CYR182" s="168"/>
      <c r="CYS182" s="168"/>
      <c r="CYT182" s="168"/>
      <c r="CYU182" s="168"/>
      <c r="CYV182" s="168"/>
      <c r="CYW182" s="168"/>
      <c r="CYX182" s="168"/>
      <c r="CYY182" s="168"/>
      <c r="CYZ182" s="168"/>
      <c r="CZA182" s="168"/>
      <c r="CZB182" s="168"/>
      <c r="CZC182" s="168"/>
      <c r="CZD182" s="168"/>
      <c r="CZE182" s="168"/>
      <c r="CZF182" s="168"/>
      <c r="CZG182" s="168"/>
      <c r="CZH182" s="168"/>
      <c r="CZI182" s="168"/>
      <c r="CZJ182" s="168"/>
      <c r="CZK182" s="168"/>
      <c r="CZL182" s="168"/>
      <c r="CZM182" s="168"/>
      <c r="CZN182" s="168"/>
      <c r="CZO182" s="168"/>
      <c r="CZP182" s="168"/>
      <c r="CZQ182" s="168"/>
      <c r="CZR182" s="168"/>
      <c r="CZS182" s="168"/>
      <c r="CZT182" s="168"/>
      <c r="CZU182" s="168"/>
      <c r="CZV182" s="168"/>
      <c r="CZW182" s="168"/>
      <c r="CZX182" s="168"/>
      <c r="CZY182" s="168"/>
      <c r="CZZ182" s="168"/>
      <c r="DAA182" s="168"/>
      <c r="DAB182" s="168"/>
      <c r="DAC182" s="168"/>
      <c r="DAD182" s="168"/>
      <c r="DAE182" s="168"/>
      <c r="DAF182" s="168"/>
      <c r="DAG182" s="168"/>
      <c r="DAH182" s="168"/>
      <c r="DAI182" s="168"/>
      <c r="DAJ182" s="168"/>
      <c r="DAK182" s="168"/>
      <c r="DAL182" s="168"/>
      <c r="DAM182" s="168"/>
      <c r="DAN182" s="168"/>
      <c r="DAO182" s="168"/>
      <c r="DAP182" s="168"/>
      <c r="DAQ182" s="168"/>
      <c r="DAR182" s="168"/>
      <c r="DAS182" s="168"/>
      <c r="DAT182" s="168"/>
      <c r="DAU182" s="168"/>
      <c r="DAV182" s="168"/>
      <c r="DAW182" s="168"/>
      <c r="DAX182" s="168"/>
      <c r="DAY182" s="168"/>
      <c r="DAZ182" s="168"/>
      <c r="DBA182" s="168"/>
      <c r="DBB182" s="168"/>
      <c r="DBC182" s="168"/>
      <c r="DBD182" s="168"/>
      <c r="DBE182" s="168"/>
      <c r="DBF182" s="168"/>
      <c r="DBG182" s="168"/>
      <c r="DBH182" s="168"/>
      <c r="DBI182" s="168"/>
      <c r="DBJ182" s="168"/>
      <c r="DBK182" s="168"/>
      <c r="DBL182" s="168"/>
      <c r="DBM182" s="168"/>
      <c r="DBN182" s="168"/>
      <c r="DBO182" s="168"/>
      <c r="DBP182" s="168"/>
      <c r="DBQ182" s="168"/>
      <c r="DBR182" s="168"/>
      <c r="DBS182" s="168"/>
      <c r="DBT182" s="168"/>
      <c r="DBU182" s="168"/>
      <c r="DBV182" s="168"/>
      <c r="DBW182" s="168"/>
      <c r="DBX182" s="168"/>
      <c r="DBY182" s="168"/>
      <c r="DBZ182" s="168"/>
      <c r="DCA182" s="168"/>
      <c r="DCB182" s="168"/>
      <c r="DCC182" s="168"/>
      <c r="DCD182" s="168"/>
      <c r="DCE182" s="168"/>
      <c r="DCF182" s="168"/>
      <c r="DCG182" s="168"/>
      <c r="DCH182" s="168"/>
      <c r="DCI182" s="168"/>
      <c r="DCJ182" s="168"/>
      <c r="DCK182" s="168"/>
      <c r="DCL182" s="168"/>
      <c r="DCM182" s="168"/>
      <c r="DCN182" s="168"/>
      <c r="DCO182" s="168"/>
      <c r="DCP182" s="168"/>
      <c r="DCQ182" s="168"/>
      <c r="DCR182" s="168"/>
      <c r="DCS182" s="168"/>
      <c r="DCT182" s="168"/>
      <c r="DCU182" s="168"/>
      <c r="DCV182" s="168"/>
      <c r="DCW182" s="168"/>
      <c r="DCX182" s="168"/>
      <c r="DCY182" s="168"/>
      <c r="DCZ182" s="168"/>
      <c r="DDA182" s="168"/>
      <c r="DDB182" s="168"/>
      <c r="DDC182" s="168"/>
      <c r="DDD182" s="168"/>
      <c r="DDE182" s="168"/>
      <c r="DDF182" s="168"/>
      <c r="DDG182" s="168"/>
      <c r="DDH182" s="168"/>
      <c r="DDI182" s="168"/>
      <c r="DDJ182" s="168"/>
      <c r="DDK182" s="168"/>
      <c r="DDL182" s="168"/>
      <c r="DDM182" s="168"/>
      <c r="DDN182" s="168"/>
      <c r="DDO182" s="168"/>
      <c r="DDP182" s="168"/>
      <c r="DDQ182" s="168"/>
      <c r="DDR182" s="168"/>
      <c r="DDS182" s="168"/>
      <c r="DDT182" s="168"/>
      <c r="DDU182" s="168"/>
      <c r="DDV182" s="168"/>
      <c r="DDW182" s="168"/>
      <c r="DDX182" s="168"/>
      <c r="DDY182" s="168"/>
      <c r="DDZ182" s="168"/>
      <c r="DEA182" s="168"/>
      <c r="DEB182" s="168"/>
      <c r="DEC182" s="168"/>
      <c r="DED182" s="168"/>
      <c r="DEE182" s="168"/>
      <c r="DEF182" s="168"/>
      <c r="DEG182" s="168"/>
      <c r="DEH182" s="168"/>
      <c r="DEI182" s="168"/>
      <c r="DEJ182" s="168"/>
      <c r="DEK182" s="168"/>
      <c r="DEL182" s="168"/>
      <c r="DEM182" s="168"/>
      <c r="DEN182" s="168"/>
      <c r="DEO182" s="168"/>
      <c r="DEP182" s="168"/>
      <c r="DEQ182" s="168"/>
      <c r="DER182" s="168"/>
      <c r="DES182" s="168"/>
      <c r="DET182" s="168"/>
      <c r="DEU182" s="168"/>
      <c r="DEV182" s="168"/>
      <c r="DEW182" s="168"/>
      <c r="DEX182" s="168"/>
      <c r="DEY182" s="168"/>
      <c r="DEZ182" s="168"/>
      <c r="DFA182" s="168"/>
      <c r="DFB182" s="168"/>
      <c r="DFC182" s="168"/>
      <c r="DFD182" s="168"/>
      <c r="DFE182" s="168"/>
      <c r="DFF182" s="168"/>
      <c r="DFG182" s="168"/>
      <c r="DFH182" s="168"/>
      <c r="DFI182" s="168"/>
      <c r="DFJ182" s="168"/>
      <c r="DFK182" s="168"/>
      <c r="DFL182" s="168"/>
      <c r="DFM182" s="168"/>
      <c r="DFN182" s="168"/>
      <c r="DFO182" s="168"/>
      <c r="DFP182" s="168"/>
      <c r="DFQ182" s="168"/>
      <c r="DFR182" s="168"/>
      <c r="DFS182" s="168"/>
      <c r="DFT182" s="168"/>
      <c r="DFU182" s="168"/>
      <c r="DFV182" s="168"/>
      <c r="DFW182" s="168"/>
      <c r="DFX182" s="168"/>
      <c r="DFY182" s="168"/>
      <c r="DFZ182" s="168"/>
      <c r="DGA182" s="168"/>
      <c r="DGB182" s="168"/>
      <c r="DGC182" s="168"/>
      <c r="DGD182" s="168"/>
      <c r="DGE182" s="168"/>
      <c r="DGF182" s="168"/>
      <c r="DGG182" s="168"/>
      <c r="DGH182" s="168"/>
      <c r="DGI182" s="168"/>
      <c r="DGJ182" s="168"/>
      <c r="DGK182" s="168"/>
      <c r="DGL182" s="168"/>
      <c r="DGM182" s="168"/>
      <c r="DGN182" s="168"/>
      <c r="DGO182" s="168"/>
      <c r="DGP182" s="168"/>
      <c r="DGQ182" s="168"/>
      <c r="DGR182" s="168"/>
      <c r="DGS182" s="168"/>
      <c r="DGT182" s="168"/>
      <c r="DGU182" s="168"/>
      <c r="DGV182" s="168"/>
      <c r="DGW182" s="168"/>
      <c r="DGX182" s="168"/>
      <c r="DGY182" s="168"/>
      <c r="DGZ182" s="168"/>
      <c r="DHA182" s="168"/>
      <c r="DHB182" s="168"/>
      <c r="DHC182" s="168"/>
      <c r="DHD182" s="168"/>
      <c r="DHE182" s="168"/>
      <c r="DHF182" s="168"/>
      <c r="DHG182" s="168"/>
      <c r="DHH182" s="168"/>
      <c r="DHI182" s="168"/>
      <c r="DHJ182" s="168"/>
      <c r="DHK182" s="168"/>
      <c r="DHL182" s="168"/>
      <c r="DHM182" s="168"/>
      <c r="DHN182" s="168"/>
      <c r="DHO182" s="168"/>
      <c r="DHP182" s="168"/>
      <c r="DHQ182" s="168"/>
      <c r="DHR182" s="168"/>
      <c r="DHS182" s="168"/>
      <c r="DHT182" s="168"/>
      <c r="DHU182" s="168"/>
      <c r="DHV182" s="168"/>
      <c r="DHW182" s="168"/>
      <c r="DHX182" s="168"/>
      <c r="DHY182" s="168"/>
      <c r="DHZ182" s="168"/>
      <c r="DIA182" s="168"/>
      <c r="DIB182" s="168"/>
      <c r="DIC182" s="168"/>
      <c r="DID182" s="168"/>
      <c r="DIE182" s="168"/>
      <c r="DIF182" s="168"/>
      <c r="DIG182" s="168"/>
      <c r="DIH182" s="168"/>
      <c r="DII182" s="168"/>
      <c r="DIJ182" s="168"/>
      <c r="DIK182" s="168"/>
      <c r="DIL182" s="168"/>
      <c r="DIM182" s="168"/>
      <c r="DIN182" s="168"/>
      <c r="DIO182" s="168"/>
      <c r="DIP182" s="168"/>
      <c r="DIQ182" s="168"/>
      <c r="DIR182" s="168"/>
      <c r="DIS182" s="168"/>
      <c r="DIT182" s="168"/>
      <c r="DIU182" s="168"/>
      <c r="DIV182" s="168"/>
      <c r="DIW182" s="168"/>
      <c r="DIX182" s="168"/>
      <c r="DIY182" s="168"/>
      <c r="DIZ182" s="168"/>
      <c r="DJA182" s="168"/>
      <c r="DJB182" s="168"/>
      <c r="DJC182" s="168"/>
      <c r="DJD182" s="168"/>
      <c r="DJE182" s="168"/>
      <c r="DJF182" s="168"/>
      <c r="DJG182" s="168"/>
      <c r="DJH182" s="168"/>
      <c r="DJI182" s="168"/>
      <c r="DJJ182" s="168"/>
      <c r="DJK182" s="168"/>
      <c r="DJL182" s="168"/>
      <c r="DJM182" s="168"/>
      <c r="DJN182" s="168"/>
      <c r="DJO182" s="168"/>
      <c r="DJP182" s="168"/>
      <c r="DJQ182" s="168"/>
      <c r="DJR182" s="168"/>
      <c r="DJS182" s="168"/>
      <c r="DJT182" s="168"/>
      <c r="DJU182" s="168"/>
      <c r="DJV182" s="168"/>
      <c r="DJW182" s="168"/>
      <c r="DJX182" s="168"/>
      <c r="DJY182" s="168"/>
      <c r="DJZ182" s="168"/>
      <c r="DKA182" s="168"/>
      <c r="DKB182" s="168"/>
      <c r="DKC182" s="168"/>
      <c r="DKD182" s="168"/>
      <c r="DKE182" s="168"/>
      <c r="DKF182" s="168"/>
      <c r="DKG182" s="168"/>
      <c r="DKH182" s="168"/>
      <c r="DKI182" s="168"/>
      <c r="DKJ182" s="168"/>
      <c r="DKK182" s="168"/>
      <c r="DKL182" s="168"/>
      <c r="DKM182" s="168"/>
      <c r="DKN182" s="168"/>
      <c r="DKO182" s="168"/>
      <c r="DKP182" s="168"/>
      <c r="DKQ182" s="168"/>
      <c r="DKR182" s="168"/>
      <c r="DKS182" s="168"/>
      <c r="DKT182" s="168"/>
      <c r="DKU182" s="168"/>
      <c r="DKV182" s="168"/>
      <c r="DKW182" s="168"/>
      <c r="DKX182" s="168"/>
      <c r="DKY182" s="168"/>
      <c r="DKZ182" s="168"/>
      <c r="DLA182" s="168"/>
      <c r="DLB182" s="168"/>
      <c r="DLC182" s="168"/>
      <c r="DLD182" s="168"/>
      <c r="DLE182" s="168"/>
      <c r="DLF182" s="168"/>
      <c r="DLG182" s="168"/>
      <c r="DLH182" s="168"/>
      <c r="DLI182" s="168"/>
      <c r="DLJ182" s="168"/>
      <c r="DLK182" s="168"/>
      <c r="DLL182" s="168"/>
      <c r="DLM182" s="168"/>
      <c r="DLN182" s="168"/>
      <c r="DLO182" s="168"/>
      <c r="DLP182" s="168"/>
      <c r="DLQ182" s="168"/>
      <c r="DLR182" s="168"/>
      <c r="DLS182" s="168"/>
      <c r="DLT182" s="168"/>
      <c r="DLU182" s="168"/>
      <c r="DLV182" s="168"/>
      <c r="DLW182" s="168"/>
      <c r="DLX182" s="168"/>
      <c r="DLY182" s="168"/>
      <c r="DLZ182" s="168"/>
      <c r="DMA182" s="168"/>
      <c r="DMB182" s="168"/>
      <c r="DMC182" s="168"/>
      <c r="DMD182" s="168"/>
      <c r="DME182" s="168"/>
      <c r="DMF182" s="168"/>
      <c r="DMG182" s="168"/>
      <c r="DMH182" s="168"/>
      <c r="DMI182" s="168"/>
      <c r="DMJ182" s="168"/>
      <c r="DMK182" s="168"/>
      <c r="DML182" s="168"/>
      <c r="DMM182" s="168"/>
      <c r="DMN182" s="168"/>
      <c r="DMO182" s="168"/>
      <c r="DMP182" s="168"/>
      <c r="DMQ182" s="168"/>
      <c r="DMR182" s="168"/>
      <c r="DMS182" s="168"/>
      <c r="DMT182" s="168"/>
      <c r="DMU182" s="168"/>
      <c r="DMV182" s="168"/>
      <c r="DMW182" s="168"/>
      <c r="DMX182" s="168"/>
      <c r="DMY182" s="168"/>
      <c r="DMZ182" s="168"/>
      <c r="DNA182" s="168"/>
      <c r="DNB182" s="168"/>
      <c r="DNC182" s="168"/>
      <c r="DND182" s="168"/>
      <c r="DNE182" s="168"/>
      <c r="DNF182" s="168"/>
      <c r="DNG182" s="168"/>
      <c r="DNH182" s="168"/>
      <c r="DNI182" s="168"/>
      <c r="DNJ182" s="168"/>
      <c r="DNK182" s="168"/>
      <c r="DNL182" s="168"/>
      <c r="DNM182" s="168"/>
      <c r="DNN182" s="168"/>
      <c r="DNO182" s="168"/>
      <c r="DNP182" s="168"/>
      <c r="DNQ182" s="168"/>
      <c r="DNR182" s="168"/>
      <c r="DNS182" s="168"/>
      <c r="DNT182" s="168"/>
      <c r="DNU182" s="168"/>
      <c r="DNV182" s="168"/>
      <c r="DNW182" s="168"/>
      <c r="DNX182" s="168"/>
      <c r="DNY182" s="168"/>
      <c r="DNZ182" s="168"/>
      <c r="DOA182" s="168"/>
      <c r="DOB182" s="168"/>
      <c r="DOC182" s="168"/>
      <c r="DOD182" s="168"/>
      <c r="DOE182" s="168"/>
      <c r="DOF182" s="168"/>
      <c r="DOG182" s="168"/>
      <c r="DOH182" s="168"/>
      <c r="DOI182" s="168"/>
      <c r="DOJ182" s="168"/>
      <c r="DOK182" s="168"/>
      <c r="DOL182" s="168"/>
      <c r="DOM182" s="168"/>
      <c r="DON182" s="168"/>
      <c r="DOO182" s="168"/>
      <c r="DOP182" s="168"/>
      <c r="DOQ182" s="168"/>
      <c r="DOR182" s="168"/>
      <c r="DOS182" s="168"/>
      <c r="DOT182" s="168"/>
      <c r="DOU182" s="168"/>
      <c r="DOV182" s="168"/>
      <c r="DOW182" s="168"/>
      <c r="DOX182" s="168"/>
      <c r="DOY182" s="168"/>
      <c r="DOZ182" s="168"/>
      <c r="DPA182" s="168"/>
      <c r="DPB182" s="168"/>
      <c r="DPC182" s="168"/>
      <c r="DPD182" s="168"/>
      <c r="DPE182" s="168"/>
      <c r="DPF182" s="168"/>
      <c r="DPG182" s="168"/>
      <c r="DPH182" s="168"/>
      <c r="DPI182" s="168"/>
      <c r="DPJ182" s="168"/>
      <c r="DPK182" s="168"/>
      <c r="DPL182" s="168"/>
      <c r="DPM182" s="168"/>
      <c r="DPN182" s="168"/>
      <c r="DPO182" s="168"/>
      <c r="DPP182" s="168"/>
      <c r="DPQ182" s="168"/>
      <c r="DPR182" s="168"/>
      <c r="DPS182" s="168"/>
      <c r="DPT182" s="168"/>
      <c r="DPU182" s="168"/>
      <c r="DPV182" s="168"/>
      <c r="DPW182" s="168"/>
      <c r="DPX182" s="168"/>
      <c r="DPY182" s="168"/>
      <c r="DPZ182" s="168"/>
      <c r="DQA182" s="168"/>
      <c r="DQB182" s="168"/>
      <c r="DQC182" s="168"/>
      <c r="DQD182" s="168"/>
      <c r="DQE182" s="168"/>
      <c r="DQF182" s="168"/>
      <c r="DQG182" s="168"/>
      <c r="DQH182" s="168"/>
      <c r="DQI182" s="168"/>
      <c r="DQJ182" s="168"/>
      <c r="DQK182" s="168"/>
      <c r="DQL182" s="168"/>
      <c r="DQM182" s="168"/>
      <c r="DQN182" s="168"/>
      <c r="DQO182" s="168"/>
      <c r="DQP182" s="168"/>
      <c r="DQQ182" s="168"/>
      <c r="DQR182" s="168"/>
      <c r="DQS182" s="168"/>
      <c r="DQT182" s="168"/>
      <c r="DQU182" s="168"/>
      <c r="DQV182" s="168"/>
      <c r="DQW182" s="168"/>
      <c r="DQX182" s="168"/>
      <c r="DQY182" s="168"/>
      <c r="DQZ182" s="168"/>
      <c r="DRA182" s="168"/>
      <c r="DRB182" s="168"/>
      <c r="DRC182" s="168"/>
      <c r="DRD182" s="168"/>
      <c r="DRE182" s="168"/>
      <c r="DRF182" s="168"/>
      <c r="DRG182" s="168"/>
      <c r="DRH182" s="168"/>
      <c r="DRI182" s="168"/>
      <c r="DRJ182" s="168"/>
      <c r="DRK182" s="168"/>
      <c r="DRL182" s="168"/>
      <c r="DRM182" s="168"/>
      <c r="DRN182" s="168"/>
      <c r="DRO182" s="168"/>
      <c r="DRP182" s="168"/>
      <c r="DRQ182" s="168"/>
      <c r="DRR182" s="168"/>
      <c r="DRS182" s="168"/>
      <c r="DRT182" s="168"/>
      <c r="DRU182" s="168"/>
      <c r="DRV182" s="168"/>
      <c r="DRW182" s="168"/>
      <c r="DRX182" s="168"/>
      <c r="DRY182" s="168"/>
      <c r="DRZ182" s="168"/>
      <c r="DSA182" s="168"/>
      <c r="DSB182" s="168"/>
      <c r="DSC182" s="168"/>
      <c r="DSD182" s="168"/>
      <c r="DSE182" s="168"/>
      <c r="DSF182" s="168"/>
      <c r="DSG182" s="168"/>
      <c r="DSH182" s="168"/>
      <c r="DSI182" s="168"/>
      <c r="DSJ182" s="168"/>
      <c r="DSK182" s="168"/>
      <c r="DSL182" s="168"/>
      <c r="DSM182" s="168"/>
      <c r="DSN182" s="168"/>
      <c r="DSO182" s="168"/>
      <c r="DSP182" s="168"/>
      <c r="DSQ182" s="168"/>
      <c r="DSR182" s="168"/>
      <c r="DSS182" s="168"/>
      <c r="DST182" s="168"/>
      <c r="DSU182" s="168"/>
      <c r="DSV182" s="168"/>
      <c r="DSW182" s="168"/>
      <c r="DSX182" s="168"/>
      <c r="DSY182" s="168"/>
      <c r="DSZ182" s="168"/>
      <c r="DTA182" s="168"/>
      <c r="DTB182" s="168"/>
      <c r="DTC182" s="168"/>
      <c r="DTD182" s="168"/>
      <c r="DTE182" s="168"/>
      <c r="DTF182" s="168"/>
      <c r="DTG182" s="168"/>
      <c r="DTH182" s="168"/>
      <c r="DTI182" s="168"/>
      <c r="DTJ182" s="168"/>
      <c r="DTK182" s="168"/>
      <c r="DTL182" s="168"/>
      <c r="DTM182" s="168"/>
      <c r="DTN182" s="168"/>
      <c r="DTO182" s="168"/>
      <c r="DTP182" s="168"/>
      <c r="DTQ182" s="168"/>
      <c r="DTR182" s="168"/>
      <c r="DTS182" s="168"/>
      <c r="DTT182" s="168"/>
      <c r="DTU182" s="168"/>
      <c r="DTV182" s="168"/>
      <c r="DTW182" s="168"/>
      <c r="DTX182" s="168"/>
      <c r="DTY182" s="168"/>
      <c r="DTZ182" s="168"/>
      <c r="DUA182" s="168"/>
      <c r="DUB182" s="168"/>
      <c r="DUC182" s="168"/>
      <c r="DUD182" s="168"/>
      <c r="DUE182" s="168"/>
      <c r="DUF182" s="168"/>
      <c r="DUG182" s="168"/>
      <c r="DUH182" s="168"/>
      <c r="DUI182" s="168"/>
      <c r="DUJ182" s="168"/>
      <c r="DUK182" s="168"/>
      <c r="DUL182" s="168"/>
      <c r="DUM182" s="168"/>
      <c r="DUN182" s="168"/>
      <c r="DUO182" s="168"/>
      <c r="DUP182" s="168"/>
      <c r="DUQ182" s="168"/>
      <c r="DUR182" s="168"/>
      <c r="DUS182" s="168"/>
      <c r="DUT182" s="168"/>
      <c r="DUU182" s="168"/>
      <c r="DUV182" s="168"/>
      <c r="DUW182" s="168"/>
      <c r="DUX182" s="168"/>
      <c r="DUY182" s="168"/>
      <c r="DUZ182" s="168"/>
      <c r="DVA182" s="168"/>
      <c r="DVB182" s="168"/>
      <c r="DVC182" s="168"/>
      <c r="DVD182" s="168"/>
      <c r="DVE182" s="168"/>
      <c r="DVF182" s="168"/>
      <c r="DVG182" s="168"/>
      <c r="DVH182" s="168"/>
      <c r="DVI182" s="168"/>
      <c r="DVJ182" s="168"/>
      <c r="DVK182" s="168"/>
      <c r="DVL182" s="168"/>
      <c r="DVM182" s="168"/>
      <c r="DVN182" s="168"/>
      <c r="DVO182" s="168"/>
      <c r="DVP182" s="168"/>
      <c r="DVQ182" s="168"/>
      <c r="DVR182" s="168"/>
      <c r="DVS182" s="168"/>
      <c r="DVT182" s="168"/>
      <c r="DVU182" s="168"/>
      <c r="DVV182" s="168"/>
      <c r="DVW182" s="168"/>
      <c r="DVX182" s="168"/>
      <c r="DVY182" s="168"/>
      <c r="DVZ182" s="168"/>
      <c r="DWA182" s="168"/>
      <c r="DWB182" s="168"/>
      <c r="DWC182" s="168"/>
      <c r="DWD182" s="168"/>
      <c r="DWE182" s="168"/>
      <c r="DWF182" s="168"/>
      <c r="DWG182" s="168"/>
      <c r="DWH182" s="168"/>
      <c r="DWI182" s="168"/>
      <c r="DWJ182" s="168"/>
      <c r="DWK182" s="168"/>
      <c r="DWL182" s="168"/>
      <c r="DWM182" s="168"/>
      <c r="DWN182" s="168"/>
      <c r="DWO182" s="168"/>
      <c r="DWP182" s="168"/>
      <c r="DWQ182" s="168"/>
      <c r="DWR182" s="168"/>
      <c r="DWS182" s="168"/>
      <c r="DWT182" s="168"/>
      <c r="DWU182" s="168"/>
      <c r="DWV182" s="168"/>
      <c r="DWW182" s="168"/>
      <c r="DWX182" s="168"/>
      <c r="DWY182" s="168"/>
      <c r="DWZ182" s="168"/>
      <c r="DXA182" s="168"/>
      <c r="DXB182" s="168"/>
      <c r="DXC182" s="168"/>
      <c r="DXD182" s="168"/>
      <c r="DXE182" s="168"/>
      <c r="DXF182" s="168"/>
      <c r="DXG182" s="168"/>
      <c r="DXH182" s="168"/>
      <c r="DXI182" s="168"/>
      <c r="DXJ182" s="168"/>
      <c r="DXK182" s="168"/>
      <c r="DXL182" s="168"/>
      <c r="DXM182" s="168"/>
      <c r="DXN182" s="168"/>
      <c r="DXO182" s="168"/>
      <c r="DXP182" s="168"/>
      <c r="DXQ182" s="168"/>
      <c r="DXR182" s="168"/>
      <c r="DXS182" s="168"/>
      <c r="DXT182" s="168"/>
      <c r="DXU182" s="168"/>
      <c r="DXV182" s="168"/>
      <c r="DXW182" s="168"/>
      <c r="DXX182" s="168"/>
      <c r="DXY182" s="168"/>
      <c r="DXZ182" s="168"/>
      <c r="DYA182" s="168"/>
      <c r="DYB182" s="168"/>
      <c r="DYC182" s="168"/>
      <c r="DYD182" s="168"/>
      <c r="DYE182" s="168"/>
      <c r="DYF182" s="168"/>
      <c r="DYG182" s="168"/>
      <c r="DYH182" s="168"/>
      <c r="DYI182" s="168"/>
      <c r="DYJ182" s="168"/>
      <c r="DYK182" s="168"/>
      <c r="DYL182" s="168"/>
      <c r="DYM182" s="168"/>
      <c r="DYN182" s="168"/>
      <c r="DYO182" s="168"/>
      <c r="DYP182" s="168"/>
      <c r="DYQ182" s="168"/>
      <c r="DYR182" s="168"/>
      <c r="DYS182" s="168"/>
      <c r="DYT182" s="168"/>
      <c r="DYU182" s="168"/>
      <c r="DYV182" s="168"/>
      <c r="DYW182" s="168"/>
      <c r="DYX182" s="168"/>
      <c r="DYY182" s="168"/>
      <c r="DYZ182" s="168"/>
      <c r="DZA182" s="168"/>
      <c r="DZB182" s="168"/>
      <c r="DZC182" s="168"/>
      <c r="DZD182" s="168"/>
      <c r="DZE182" s="168"/>
      <c r="DZF182" s="168"/>
      <c r="DZG182" s="168"/>
      <c r="DZH182" s="168"/>
      <c r="DZI182" s="168"/>
      <c r="DZJ182" s="168"/>
      <c r="DZK182" s="168"/>
      <c r="DZL182" s="168"/>
      <c r="DZM182" s="168"/>
      <c r="DZN182" s="168"/>
      <c r="DZO182" s="168"/>
      <c r="DZP182" s="168"/>
      <c r="DZQ182" s="168"/>
      <c r="DZR182" s="168"/>
      <c r="DZS182" s="168"/>
      <c r="DZT182" s="168"/>
      <c r="DZU182" s="168"/>
      <c r="DZV182" s="168"/>
      <c r="DZW182" s="168"/>
      <c r="DZX182" s="168"/>
      <c r="DZY182" s="168"/>
      <c r="DZZ182" s="168"/>
      <c r="EAA182" s="168"/>
      <c r="EAB182" s="168"/>
      <c r="EAC182" s="168"/>
      <c r="EAD182" s="168"/>
      <c r="EAE182" s="168"/>
      <c r="EAF182" s="168"/>
      <c r="EAG182" s="168"/>
      <c r="EAH182" s="168"/>
      <c r="EAI182" s="168"/>
      <c r="EAJ182" s="168"/>
      <c r="EAK182" s="168"/>
      <c r="EAL182" s="168"/>
      <c r="EAM182" s="168"/>
      <c r="EAN182" s="168"/>
      <c r="EAO182" s="168"/>
      <c r="EAP182" s="168"/>
      <c r="EAQ182" s="168"/>
      <c r="EAR182" s="168"/>
      <c r="EAS182" s="168"/>
      <c r="EAT182" s="168"/>
      <c r="EAU182" s="168"/>
      <c r="EAV182" s="168"/>
      <c r="EAW182" s="168"/>
      <c r="EAX182" s="168"/>
      <c r="EAY182" s="168"/>
      <c r="EAZ182" s="168"/>
      <c r="EBA182" s="168"/>
      <c r="EBB182" s="168"/>
      <c r="EBC182" s="168"/>
      <c r="EBD182" s="168"/>
      <c r="EBE182" s="168"/>
      <c r="EBF182" s="168"/>
      <c r="EBG182" s="168"/>
      <c r="EBH182" s="168"/>
      <c r="EBI182" s="168"/>
      <c r="EBJ182" s="168"/>
      <c r="EBK182" s="168"/>
      <c r="EBL182" s="168"/>
      <c r="EBM182" s="168"/>
      <c r="EBN182" s="168"/>
      <c r="EBO182" s="168"/>
      <c r="EBP182" s="168"/>
      <c r="EBQ182" s="168"/>
      <c r="EBR182" s="168"/>
      <c r="EBS182" s="168"/>
      <c r="EBT182" s="168"/>
      <c r="EBU182" s="168"/>
      <c r="EBV182" s="168"/>
      <c r="EBW182" s="168"/>
      <c r="EBX182" s="168"/>
      <c r="EBY182" s="168"/>
      <c r="EBZ182" s="168"/>
      <c r="ECA182" s="168"/>
      <c r="ECB182" s="168"/>
      <c r="ECC182" s="168"/>
      <c r="ECD182" s="168"/>
      <c r="ECE182" s="168"/>
      <c r="ECF182" s="168"/>
      <c r="ECG182" s="168"/>
      <c r="ECH182" s="168"/>
      <c r="ECI182" s="168"/>
      <c r="ECJ182" s="168"/>
      <c r="ECK182" s="168"/>
      <c r="ECL182" s="168"/>
      <c r="ECM182" s="168"/>
      <c r="ECN182" s="168"/>
      <c r="ECO182" s="168"/>
      <c r="ECP182" s="168"/>
      <c r="ECQ182" s="168"/>
      <c r="ECR182" s="168"/>
      <c r="ECS182" s="168"/>
      <c r="ECT182" s="168"/>
      <c r="ECU182" s="168"/>
      <c r="ECV182" s="168"/>
      <c r="ECW182" s="168"/>
      <c r="ECX182" s="168"/>
      <c r="ECY182" s="168"/>
      <c r="ECZ182" s="168"/>
      <c r="EDA182" s="168"/>
      <c r="EDB182" s="168"/>
      <c r="EDC182" s="168"/>
      <c r="EDD182" s="168"/>
      <c r="EDE182" s="168"/>
      <c r="EDF182" s="168"/>
      <c r="EDG182" s="168"/>
      <c r="EDH182" s="168"/>
      <c r="EDI182" s="168"/>
      <c r="EDJ182" s="168"/>
      <c r="EDK182" s="168"/>
      <c r="EDL182" s="168"/>
      <c r="EDM182" s="168"/>
      <c r="EDN182" s="168"/>
      <c r="EDO182" s="168"/>
      <c r="EDP182" s="168"/>
      <c r="EDQ182" s="168"/>
      <c r="EDR182" s="168"/>
      <c r="EDS182" s="168"/>
      <c r="EDT182" s="168"/>
      <c r="EDU182" s="168"/>
      <c r="EDV182" s="168"/>
      <c r="EDW182" s="168"/>
      <c r="EDX182" s="168"/>
      <c r="EDY182" s="168"/>
      <c r="EDZ182" s="168"/>
      <c r="EEA182" s="168"/>
      <c r="EEB182" s="168"/>
      <c r="EEC182" s="168"/>
      <c r="EED182" s="168"/>
      <c r="EEE182" s="168"/>
      <c r="EEF182" s="168"/>
      <c r="EEG182" s="168"/>
      <c r="EEH182" s="168"/>
      <c r="EEI182" s="168"/>
      <c r="EEJ182" s="168"/>
      <c r="EEK182" s="168"/>
      <c r="EEL182" s="168"/>
      <c r="EEM182" s="168"/>
      <c r="EEN182" s="168"/>
      <c r="EEO182" s="168"/>
      <c r="EEP182" s="168"/>
      <c r="EEQ182" s="168"/>
      <c r="EER182" s="168"/>
      <c r="EES182" s="168"/>
      <c r="EET182" s="168"/>
      <c r="EEU182" s="168"/>
      <c r="EEV182" s="168"/>
      <c r="EEW182" s="168"/>
      <c r="EEX182" s="168"/>
      <c r="EEY182" s="168"/>
      <c r="EEZ182" s="168"/>
      <c r="EFA182" s="168"/>
      <c r="EFB182" s="168"/>
      <c r="EFC182" s="168"/>
      <c r="EFD182" s="168"/>
      <c r="EFE182" s="168"/>
      <c r="EFF182" s="168"/>
      <c r="EFG182" s="168"/>
      <c r="EFH182" s="168"/>
      <c r="EFI182" s="168"/>
      <c r="EFJ182" s="168"/>
      <c r="EFK182" s="168"/>
      <c r="EFL182" s="168"/>
      <c r="EFM182" s="168"/>
      <c r="EFN182" s="168"/>
      <c r="EFO182" s="168"/>
      <c r="EFP182" s="168"/>
      <c r="EFQ182" s="168"/>
      <c r="EFR182" s="168"/>
      <c r="EFS182" s="168"/>
      <c r="EFT182" s="168"/>
      <c r="EFU182" s="168"/>
      <c r="EFV182" s="168"/>
      <c r="EFW182" s="168"/>
      <c r="EFX182" s="168"/>
      <c r="EFY182" s="168"/>
      <c r="EFZ182" s="168"/>
      <c r="EGA182" s="168"/>
      <c r="EGB182" s="168"/>
      <c r="EGC182" s="168"/>
      <c r="EGD182" s="168"/>
      <c r="EGE182" s="168"/>
      <c r="EGF182" s="168"/>
      <c r="EGG182" s="168"/>
      <c r="EGH182" s="168"/>
      <c r="EGI182" s="168"/>
      <c r="EGJ182" s="168"/>
      <c r="EGK182" s="168"/>
      <c r="EGL182" s="168"/>
      <c r="EGM182" s="168"/>
      <c r="EGN182" s="168"/>
      <c r="EGO182" s="168"/>
      <c r="EGP182" s="168"/>
      <c r="EGQ182" s="168"/>
      <c r="EGR182" s="168"/>
      <c r="EGS182" s="168"/>
      <c r="EGT182" s="168"/>
      <c r="EGU182" s="168"/>
      <c r="EGV182" s="168"/>
      <c r="EGW182" s="168"/>
      <c r="EGX182" s="168"/>
      <c r="EGY182" s="168"/>
      <c r="EGZ182" s="168"/>
      <c r="EHA182" s="168"/>
      <c r="EHB182" s="168"/>
      <c r="EHC182" s="168"/>
      <c r="EHD182" s="168"/>
      <c r="EHE182" s="168"/>
      <c r="EHF182" s="168"/>
      <c r="EHG182" s="168"/>
      <c r="EHH182" s="168"/>
      <c r="EHI182" s="168"/>
      <c r="EHJ182" s="168"/>
      <c r="EHK182" s="168"/>
      <c r="EHL182" s="168"/>
      <c r="EHM182" s="168"/>
      <c r="EHN182" s="168"/>
      <c r="EHO182" s="168"/>
      <c r="EHP182" s="168"/>
      <c r="EHQ182" s="168"/>
      <c r="EHR182" s="168"/>
      <c r="EHS182" s="168"/>
      <c r="EHT182" s="168"/>
      <c r="EHU182" s="168"/>
      <c r="EHV182" s="168"/>
      <c r="EHW182" s="168"/>
      <c r="EHX182" s="168"/>
      <c r="EHY182" s="168"/>
      <c r="EHZ182" s="168"/>
      <c r="EIA182" s="168"/>
      <c r="EIB182" s="168"/>
      <c r="EIC182" s="168"/>
      <c r="EID182" s="168"/>
      <c r="EIE182" s="168"/>
      <c r="EIF182" s="168"/>
      <c r="EIG182" s="168"/>
      <c r="EIH182" s="168"/>
      <c r="EII182" s="168"/>
      <c r="EIJ182" s="168"/>
      <c r="EIK182" s="168"/>
      <c r="EIL182" s="168"/>
      <c r="EIM182" s="168"/>
      <c r="EIN182" s="168"/>
      <c r="EIO182" s="168"/>
      <c r="EIP182" s="168"/>
      <c r="EIQ182" s="168"/>
      <c r="EIR182" s="168"/>
      <c r="EIS182" s="168"/>
      <c r="EIT182" s="168"/>
      <c r="EIU182" s="168"/>
      <c r="EIV182" s="168"/>
      <c r="EIW182" s="168"/>
      <c r="EIX182" s="168"/>
      <c r="EIY182" s="168"/>
      <c r="EIZ182" s="168"/>
      <c r="EJA182" s="168"/>
      <c r="EJB182" s="168"/>
      <c r="EJC182" s="168"/>
      <c r="EJD182" s="168"/>
      <c r="EJE182" s="168"/>
      <c r="EJF182" s="168"/>
      <c r="EJG182" s="168"/>
      <c r="EJH182" s="168"/>
      <c r="EJI182" s="168"/>
      <c r="EJJ182" s="168"/>
      <c r="EJK182" s="168"/>
      <c r="EJL182" s="168"/>
      <c r="EJM182" s="168"/>
      <c r="EJN182" s="168"/>
      <c r="EJO182" s="168"/>
      <c r="EJP182" s="168"/>
      <c r="EJQ182" s="168"/>
      <c r="EJR182" s="168"/>
      <c r="EJS182" s="168"/>
      <c r="EJT182" s="168"/>
      <c r="EJU182" s="168"/>
      <c r="EJV182" s="168"/>
      <c r="EJW182" s="168"/>
      <c r="EJX182" s="168"/>
      <c r="EJY182" s="168"/>
      <c r="EJZ182" s="168"/>
      <c r="EKA182" s="168"/>
      <c r="EKB182" s="168"/>
      <c r="EKC182" s="168"/>
      <c r="EKD182" s="168"/>
      <c r="EKE182" s="168"/>
      <c r="EKF182" s="168"/>
      <c r="EKG182" s="168"/>
      <c r="EKH182" s="168"/>
      <c r="EKI182" s="168"/>
      <c r="EKJ182" s="168"/>
      <c r="EKK182" s="168"/>
      <c r="EKL182" s="168"/>
      <c r="EKM182" s="168"/>
      <c r="EKN182" s="168"/>
      <c r="EKO182" s="168"/>
      <c r="EKP182" s="168"/>
      <c r="EKQ182" s="168"/>
      <c r="EKR182" s="168"/>
      <c r="EKS182" s="168"/>
      <c r="EKT182" s="168"/>
      <c r="EKU182" s="168"/>
      <c r="EKV182" s="168"/>
      <c r="EKW182" s="168"/>
      <c r="EKX182" s="168"/>
      <c r="EKY182" s="168"/>
      <c r="EKZ182" s="168"/>
      <c r="ELA182" s="168"/>
      <c r="ELB182" s="168"/>
      <c r="ELC182" s="168"/>
      <c r="ELD182" s="168"/>
      <c r="ELE182" s="168"/>
      <c r="ELF182" s="168"/>
      <c r="ELG182" s="168"/>
      <c r="ELH182" s="168"/>
      <c r="ELI182" s="168"/>
      <c r="ELJ182" s="168"/>
      <c r="ELK182" s="168"/>
      <c r="ELL182" s="168"/>
      <c r="ELM182" s="168"/>
      <c r="ELN182" s="168"/>
      <c r="ELO182" s="168"/>
      <c r="ELP182" s="168"/>
      <c r="ELQ182" s="168"/>
      <c r="ELR182" s="168"/>
      <c r="ELS182" s="168"/>
      <c r="ELT182" s="168"/>
      <c r="ELU182" s="168"/>
      <c r="ELV182" s="168"/>
      <c r="ELW182" s="168"/>
      <c r="ELX182" s="168"/>
      <c r="ELY182" s="168"/>
      <c r="ELZ182" s="168"/>
      <c r="EMA182" s="168"/>
      <c r="EMB182" s="168"/>
      <c r="EMC182" s="168"/>
      <c r="EMD182" s="168"/>
      <c r="EME182" s="168"/>
      <c r="EMF182" s="168"/>
      <c r="EMG182" s="168"/>
      <c r="EMH182" s="168"/>
      <c r="EMI182" s="168"/>
      <c r="EMJ182" s="168"/>
      <c r="EMK182" s="168"/>
      <c r="EML182" s="168"/>
      <c r="EMM182" s="168"/>
      <c r="EMN182" s="168"/>
      <c r="EMO182" s="168"/>
      <c r="EMP182" s="168"/>
      <c r="EMQ182" s="168"/>
      <c r="EMR182" s="168"/>
      <c r="EMS182" s="168"/>
      <c r="EMT182" s="168"/>
      <c r="EMU182" s="168"/>
      <c r="EMV182" s="168"/>
      <c r="EMW182" s="168"/>
      <c r="EMX182" s="168"/>
      <c r="EMY182" s="168"/>
      <c r="EMZ182" s="168"/>
      <c r="ENA182" s="168"/>
      <c r="ENB182" s="168"/>
      <c r="ENC182" s="168"/>
      <c r="END182" s="168"/>
      <c r="ENE182" s="168"/>
      <c r="ENF182" s="168"/>
      <c r="ENG182" s="168"/>
      <c r="ENH182" s="168"/>
      <c r="ENI182" s="168"/>
      <c r="ENJ182" s="168"/>
      <c r="ENK182" s="168"/>
      <c r="ENL182" s="168"/>
      <c r="ENM182" s="168"/>
      <c r="ENN182" s="168"/>
      <c r="ENO182" s="168"/>
      <c r="ENP182" s="168"/>
      <c r="ENQ182" s="168"/>
      <c r="ENR182" s="168"/>
      <c r="ENS182" s="168"/>
      <c r="ENT182" s="168"/>
      <c r="ENU182" s="168"/>
      <c r="ENV182" s="168"/>
      <c r="ENW182" s="168"/>
      <c r="ENX182" s="168"/>
      <c r="ENY182" s="168"/>
      <c r="ENZ182" s="168"/>
      <c r="EOA182" s="168"/>
      <c r="EOB182" s="168"/>
      <c r="EOC182" s="168"/>
      <c r="EOD182" s="168"/>
      <c r="EOE182" s="168"/>
      <c r="EOF182" s="168"/>
      <c r="EOG182" s="168"/>
      <c r="EOH182" s="168"/>
      <c r="EOI182" s="168"/>
      <c r="EOJ182" s="168"/>
      <c r="EOK182" s="168"/>
      <c r="EOL182" s="168"/>
      <c r="EOM182" s="168"/>
      <c r="EON182" s="168"/>
      <c r="EOO182" s="168"/>
      <c r="EOP182" s="168"/>
      <c r="EOQ182" s="168"/>
      <c r="EOR182" s="168"/>
      <c r="EOS182" s="168"/>
      <c r="EOT182" s="168"/>
      <c r="EOU182" s="168"/>
      <c r="EOV182" s="168"/>
      <c r="EOW182" s="168"/>
      <c r="EOX182" s="168"/>
      <c r="EOY182" s="168"/>
      <c r="EOZ182" s="168"/>
      <c r="EPA182" s="168"/>
      <c r="EPB182" s="168"/>
      <c r="EPC182" s="168"/>
      <c r="EPD182" s="168"/>
      <c r="EPE182" s="168"/>
      <c r="EPF182" s="168"/>
      <c r="EPG182" s="168"/>
      <c r="EPH182" s="168"/>
      <c r="EPI182" s="168"/>
      <c r="EPJ182" s="168"/>
      <c r="EPK182" s="168"/>
      <c r="EPL182" s="168"/>
      <c r="EPM182" s="168"/>
      <c r="EPN182" s="168"/>
      <c r="EPO182" s="168"/>
      <c r="EPP182" s="168"/>
      <c r="EPQ182" s="168"/>
      <c r="EPR182" s="168"/>
      <c r="EPS182" s="168"/>
      <c r="EPT182" s="168"/>
      <c r="EPU182" s="168"/>
      <c r="EPV182" s="168"/>
      <c r="EPW182" s="168"/>
      <c r="EPX182" s="168"/>
      <c r="EPY182" s="168"/>
      <c r="EPZ182" s="168"/>
      <c r="EQA182" s="168"/>
      <c r="EQB182" s="168"/>
      <c r="EQC182" s="168"/>
      <c r="EQD182" s="168"/>
      <c r="EQE182" s="168"/>
      <c r="EQF182" s="168"/>
      <c r="EQG182" s="168"/>
      <c r="EQH182" s="168"/>
      <c r="EQI182" s="168"/>
      <c r="EQJ182" s="168"/>
      <c r="EQK182" s="168"/>
      <c r="EQL182" s="168"/>
      <c r="EQM182" s="168"/>
      <c r="EQN182" s="168"/>
      <c r="EQO182" s="168"/>
      <c r="EQP182" s="168"/>
      <c r="EQQ182" s="168"/>
      <c r="EQR182" s="168"/>
      <c r="EQS182" s="168"/>
      <c r="EQT182" s="168"/>
      <c r="EQU182" s="168"/>
      <c r="EQV182" s="168"/>
      <c r="EQW182" s="168"/>
      <c r="EQX182" s="168"/>
      <c r="EQY182" s="168"/>
      <c r="EQZ182" s="168"/>
      <c r="ERA182" s="168"/>
      <c r="ERB182" s="168"/>
      <c r="ERC182" s="168"/>
      <c r="ERD182" s="168"/>
      <c r="ERE182" s="168"/>
      <c r="ERF182" s="168"/>
      <c r="ERG182" s="168"/>
      <c r="ERH182" s="168"/>
      <c r="ERI182" s="168"/>
      <c r="ERJ182" s="168"/>
      <c r="ERK182" s="168"/>
      <c r="ERL182" s="168"/>
      <c r="ERM182" s="168"/>
      <c r="ERN182" s="168"/>
      <c r="ERO182" s="168"/>
      <c r="ERP182" s="168"/>
      <c r="ERQ182" s="168"/>
      <c r="ERR182" s="168"/>
      <c r="ERS182" s="168"/>
      <c r="ERT182" s="168"/>
      <c r="ERU182" s="168"/>
      <c r="ERV182" s="168"/>
      <c r="ERW182" s="168"/>
      <c r="ERX182" s="168"/>
      <c r="ERY182" s="168"/>
      <c r="ERZ182" s="168"/>
      <c r="ESA182" s="168"/>
      <c r="ESB182" s="168"/>
      <c r="ESC182" s="168"/>
      <c r="ESD182" s="168"/>
      <c r="ESE182" s="168"/>
      <c r="ESF182" s="168"/>
      <c r="ESG182" s="168"/>
      <c r="ESH182" s="168"/>
      <c r="ESI182" s="168"/>
      <c r="ESJ182" s="168"/>
      <c r="ESK182" s="168"/>
      <c r="ESL182" s="168"/>
      <c r="ESM182" s="168"/>
      <c r="ESN182" s="168"/>
      <c r="ESO182" s="168"/>
      <c r="ESP182" s="168"/>
      <c r="ESQ182" s="168"/>
      <c r="ESR182" s="168"/>
      <c r="ESS182" s="168"/>
      <c r="EST182" s="168"/>
      <c r="ESU182" s="168"/>
      <c r="ESV182" s="168"/>
      <c r="ESW182" s="168"/>
      <c r="ESX182" s="168"/>
      <c r="ESY182" s="168"/>
      <c r="ESZ182" s="168"/>
      <c r="ETA182" s="168"/>
      <c r="ETB182" s="168"/>
      <c r="ETC182" s="168"/>
      <c r="ETD182" s="168"/>
      <c r="ETE182" s="168"/>
      <c r="ETF182" s="168"/>
      <c r="ETG182" s="168"/>
      <c r="ETH182" s="168"/>
      <c r="ETI182" s="168"/>
      <c r="ETJ182" s="168"/>
      <c r="ETK182" s="168"/>
      <c r="ETL182" s="168"/>
      <c r="ETM182" s="168"/>
      <c r="ETN182" s="168"/>
      <c r="ETO182" s="168"/>
      <c r="ETP182" s="168"/>
      <c r="ETQ182" s="168"/>
      <c r="ETR182" s="168"/>
      <c r="ETS182" s="168"/>
      <c r="ETT182" s="168"/>
      <c r="ETU182" s="168"/>
      <c r="ETV182" s="168"/>
      <c r="ETW182" s="168"/>
      <c r="ETX182" s="168"/>
      <c r="ETY182" s="168"/>
      <c r="ETZ182" s="168"/>
      <c r="EUA182" s="168"/>
      <c r="EUB182" s="168"/>
      <c r="EUC182" s="168"/>
      <c r="EUD182" s="168"/>
      <c r="EUE182" s="168"/>
      <c r="EUF182" s="168"/>
      <c r="EUG182" s="168"/>
      <c r="EUH182" s="168"/>
      <c r="EUI182" s="168"/>
      <c r="EUJ182" s="168"/>
      <c r="EUK182" s="168"/>
      <c r="EUL182" s="168"/>
      <c r="EUM182" s="168"/>
      <c r="EUN182" s="168"/>
      <c r="EUO182" s="168"/>
      <c r="EUP182" s="168"/>
      <c r="EUQ182" s="168"/>
      <c r="EUR182" s="168"/>
      <c r="EUS182" s="168"/>
      <c r="EUT182" s="168"/>
      <c r="EUU182" s="168"/>
      <c r="EUV182" s="168"/>
      <c r="EUW182" s="168"/>
      <c r="EUX182" s="168"/>
      <c r="EUY182" s="168"/>
      <c r="EUZ182" s="168"/>
      <c r="EVA182" s="168"/>
      <c r="EVB182" s="168"/>
      <c r="EVC182" s="168"/>
      <c r="EVD182" s="168"/>
      <c r="EVE182" s="168"/>
      <c r="EVF182" s="168"/>
      <c r="EVG182" s="168"/>
      <c r="EVH182" s="168"/>
      <c r="EVI182" s="168"/>
      <c r="EVJ182" s="168"/>
      <c r="EVK182" s="168"/>
      <c r="EVL182" s="168"/>
      <c r="EVM182" s="168"/>
      <c r="EVN182" s="168"/>
      <c r="EVO182" s="168"/>
      <c r="EVP182" s="168"/>
      <c r="EVQ182" s="168"/>
      <c r="EVR182" s="168"/>
      <c r="EVS182" s="168"/>
      <c r="EVT182" s="168"/>
      <c r="EVU182" s="168"/>
      <c r="EVV182" s="168"/>
      <c r="EVW182" s="168"/>
      <c r="EVX182" s="168"/>
      <c r="EVY182" s="168"/>
      <c r="EVZ182" s="168"/>
      <c r="EWA182" s="168"/>
      <c r="EWB182" s="168"/>
      <c r="EWC182" s="168"/>
      <c r="EWD182" s="168"/>
      <c r="EWE182" s="168"/>
      <c r="EWF182" s="168"/>
      <c r="EWG182" s="168"/>
      <c r="EWH182" s="168"/>
      <c r="EWI182" s="168"/>
      <c r="EWJ182" s="168"/>
      <c r="EWK182" s="168"/>
      <c r="EWL182" s="168"/>
      <c r="EWM182" s="168"/>
      <c r="EWN182" s="168"/>
      <c r="EWO182" s="168"/>
      <c r="EWP182" s="168"/>
      <c r="EWQ182" s="168"/>
      <c r="EWR182" s="168"/>
      <c r="EWS182" s="168"/>
      <c r="EWT182" s="168"/>
      <c r="EWU182" s="168"/>
      <c r="EWV182" s="168"/>
      <c r="EWW182" s="168"/>
      <c r="EWX182" s="168"/>
      <c r="EWY182" s="168"/>
      <c r="EWZ182" s="168"/>
      <c r="EXA182" s="168"/>
      <c r="EXB182" s="168"/>
      <c r="EXC182" s="168"/>
      <c r="EXD182" s="168"/>
      <c r="EXE182" s="168"/>
      <c r="EXF182" s="168"/>
      <c r="EXG182" s="168"/>
      <c r="EXH182" s="168"/>
      <c r="EXI182" s="168"/>
      <c r="EXJ182" s="168"/>
      <c r="EXK182" s="168"/>
      <c r="EXL182" s="168"/>
      <c r="EXM182" s="168"/>
      <c r="EXN182" s="168"/>
      <c r="EXO182" s="168"/>
      <c r="EXP182" s="168"/>
      <c r="EXQ182" s="168"/>
      <c r="EXR182" s="168"/>
      <c r="EXS182" s="168"/>
      <c r="EXT182" s="168"/>
      <c r="EXU182" s="168"/>
      <c r="EXV182" s="168"/>
      <c r="EXW182" s="168"/>
      <c r="EXX182" s="168"/>
      <c r="EXY182" s="168"/>
      <c r="EXZ182" s="168"/>
      <c r="EYA182" s="168"/>
      <c r="EYB182" s="168"/>
      <c r="EYC182" s="168"/>
      <c r="EYD182" s="168"/>
      <c r="EYE182" s="168"/>
      <c r="EYF182" s="168"/>
      <c r="EYG182" s="168"/>
      <c r="EYH182" s="168"/>
      <c r="EYI182" s="168"/>
      <c r="EYJ182" s="168"/>
      <c r="EYK182" s="168"/>
      <c r="EYL182" s="168"/>
      <c r="EYM182" s="168"/>
      <c r="EYN182" s="168"/>
      <c r="EYO182" s="168"/>
      <c r="EYP182" s="168"/>
      <c r="EYQ182" s="168"/>
      <c r="EYR182" s="168"/>
      <c r="EYS182" s="168"/>
      <c r="EYT182" s="168"/>
      <c r="EYU182" s="168"/>
      <c r="EYV182" s="168"/>
      <c r="EYW182" s="168"/>
      <c r="EYX182" s="168"/>
      <c r="EYY182" s="168"/>
      <c r="EYZ182" s="168"/>
      <c r="EZA182" s="168"/>
      <c r="EZB182" s="168"/>
      <c r="EZC182" s="168"/>
      <c r="EZD182" s="168"/>
      <c r="EZE182" s="168"/>
      <c r="EZF182" s="168"/>
      <c r="EZG182" s="168"/>
      <c r="EZH182" s="168"/>
      <c r="EZI182" s="168"/>
      <c r="EZJ182" s="168"/>
      <c r="EZK182" s="168"/>
      <c r="EZL182" s="168"/>
      <c r="EZM182" s="168"/>
      <c r="EZN182" s="168"/>
      <c r="EZO182" s="168"/>
      <c r="EZP182" s="168"/>
      <c r="EZQ182" s="168"/>
      <c r="EZR182" s="168"/>
      <c r="EZS182" s="168"/>
      <c r="EZT182" s="168"/>
      <c r="EZU182" s="168"/>
      <c r="EZV182" s="168"/>
      <c r="EZW182" s="168"/>
      <c r="EZX182" s="168"/>
      <c r="EZY182" s="168"/>
      <c r="EZZ182" s="168"/>
      <c r="FAA182" s="168"/>
      <c r="FAB182" s="168"/>
      <c r="FAC182" s="168"/>
      <c r="FAD182" s="168"/>
      <c r="FAE182" s="168"/>
      <c r="FAF182" s="168"/>
      <c r="FAG182" s="168"/>
      <c r="FAH182" s="168"/>
      <c r="FAI182" s="168"/>
      <c r="FAJ182" s="168"/>
      <c r="FAK182" s="168"/>
      <c r="FAL182" s="168"/>
      <c r="FAM182" s="168"/>
      <c r="FAN182" s="168"/>
      <c r="FAO182" s="168"/>
      <c r="FAP182" s="168"/>
      <c r="FAQ182" s="168"/>
      <c r="FAR182" s="168"/>
      <c r="FAS182" s="168"/>
      <c r="FAT182" s="168"/>
      <c r="FAU182" s="168"/>
      <c r="FAV182" s="168"/>
      <c r="FAW182" s="168"/>
      <c r="FAX182" s="168"/>
      <c r="FAY182" s="168"/>
      <c r="FAZ182" s="168"/>
      <c r="FBA182" s="168"/>
      <c r="FBB182" s="168"/>
      <c r="FBC182" s="168"/>
      <c r="FBD182" s="168"/>
      <c r="FBE182" s="168"/>
      <c r="FBF182" s="168"/>
      <c r="FBG182" s="168"/>
      <c r="FBH182" s="168"/>
      <c r="FBI182" s="168"/>
      <c r="FBJ182" s="168"/>
      <c r="FBK182" s="168"/>
      <c r="FBL182" s="168"/>
      <c r="FBM182" s="168"/>
      <c r="FBN182" s="168"/>
      <c r="FBO182" s="168"/>
      <c r="FBP182" s="168"/>
      <c r="FBQ182" s="168"/>
      <c r="FBR182" s="168"/>
      <c r="FBS182" s="168"/>
      <c r="FBT182" s="168"/>
      <c r="FBU182" s="168"/>
      <c r="FBV182" s="168"/>
      <c r="FBW182" s="168"/>
      <c r="FBX182" s="168"/>
      <c r="FBY182" s="168"/>
      <c r="FBZ182" s="168"/>
      <c r="FCA182" s="168"/>
      <c r="FCB182" s="168"/>
      <c r="FCC182" s="168"/>
      <c r="FCD182" s="168"/>
      <c r="FCE182" s="168"/>
      <c r="FCF182" s="168"/>
      <c r="FCG182" s="168"/>
      <c r="FCH182" s="168"/>
      <c r="FCI182" s="168"/>
      <c r="FCJ182" s="168"/>
      <c r="FCK182" s="168"/>
      <c r="FCL182" s="168"/>
      <c r="FCM182" s="168"/>
      <c r="FCN182" s="168"/>
      <c r="FCO182" s="168"/>
      <c r="FCP182" s="168"/>
      <c r="FCQ182" s="168"/>
      <c r="FCR182" s="168"/>
      <c r="FCS182" s="168"/>
      <c r="FCT182" s="168"/>
      <c r="FCU182" s="168"/>
      <c r="FCV182" s="168"/>
      <c r="FCW182" s="168"/>
      <c r="FCX182" s="168"/>
      <c r="FCY182" s="168"/>
      <c r="FCZ182" s="168"/>
      <c r="FDA182" s="168"/>
      <c r="FDB182" s="168"/>
      <c r="FDC182" s="168"/>
      <c r="FDD182" s="168"/>
      <c r="FDE182" s="168"/>
      <c r="FDF182" s="168"/>
      <c r="FDG182" s="168"/>
      <c r="FDH182" s="168"/>
      <c r="FDI182" s="168"/>
      <c r="FDJ182" s="168"/>
      <c r="FDK182" s="168"/>
      <c r="FDL182" s="168"/>
      <c r="FDM182" s="168"/>
      <c r="FDN182" s="168"/>
      <c r="FDO182" s="168"/>
      <c r="FDP182" s="168"/>
      <c r="FDQ182" s="168"/>
      <c r="FDR182" s="168"/>
      <c r="FDS182" s="168"/>
      <c r="FDT182" s="168"/>
      <c r="FDU182" s="168"/>
      <c r="FDV182" s="168"/>
      <c r="FDW182" s="168"/>
      <c r="FDX182" s="168"/>
      <c r="FDY182" s="168"/>
      <c r="FDZ182" s="168"/>
      <c r="FEA182" s="168"/>
      <c r="FEB182" s="168"/>
      <c r="FEC182" s="168"/>
      <c r="FED182" s="168"/>
      <c r="FEE182" s="168"/>
      <c r="FEF182" s="168"/>
      <c r="FEG182" s="168"/>
      <c r="FEH182" s="168"/>
      <c r="FEI182" s="168"/>
      <c r="FEJ182" s="168"/>
      <c r="FEK182" s="168"/>
      <c r="FEL182" s="168"/>
      <c r="FEM182" s="168"/>
      <c r="FEN182" s="168"/>
      <c r="FEO182" s="168"/>
      <c r="FEP182" s="168"/>
      <c r="FEQ182" s="168"/>
      <c r="FER182" s="168"/>
      <c r="FES182" s="168"/>
      <c r="FET182" s="168"/>
      <c r="FEU182" s="168"/>
      <c r="FEV182" s="168"/>
      <c r="FEW182" s="168"/>
      <c r="FEX182" s="168"/>
      <c r="FEY182" s="168"/>
      <c r="FEZ182" s="168"/>
      <c r="FFA182" s="168"/>
      <c r="FFB182" s="168"/>
      <c r="FFC182" s="168"/>
      <c r="FFD182" s="168"/>
      <c r="FFE182" s="168"/>
      <c r="FFF182" s="168"/>
      <c r="FFG182" s="168"/>
      <c r="FFH182" s="168"/>
      <c r="FFI182" s="168"/>
      <c r="FFJ182" s="168"/>
      <c r="FFK182" s="168"/>
      <c r="FFL182" s="168"/>
      <c r="FFM182" s="168"/>
      <c r="FFN182" s="168"/>
      <c r="FFO182" s="168"/>
      <c r="FFP182" s="168"/>
      <c r="FFQ182" s="168"/>
      <c r="FFR182" s="168"/>
      <c r="FFS182" s="168"/>
      <c r="FFT182" s="168"/>
      <c r="FFU182" s="168"/>
      <c r="FFV182" s="168"/>
      <c r="FFW182" s="168"/>
      <c r="FFX182" s="168"/>
      <c r="FFY182" s="168"/>
      <c r="FFZ182" s="168"/>
      <c r="FGA182" s="168"/>
      <c r="FGB182" s="168"/>
      <c r="FGC182" s="168"/>
      <c r="FGD182" s="168"/>
      <c r="FGE182" s="168"/>
      <c r="FGF182" s="168"/>
      <c r="FGG182" s="168"/>
      <c r="FGH182" s="168"/>
      <c r="FGI182" s="168"/>
      <c r="FGJ182" s="168"/>
      <c r="FGK182" s="168"/>
      <c r="FGL182" s="168"/>
      <c r="FGM182" s="168"/>
      <c r="FGN182" s="168"/>
      <c r="FGO182" s="168"/>
      <c r="FGP182" s="168"/>
      <c r="FGQ182" s="168"/>
      <c r="FGR182" s="168"/>
      <c r="FGS182" s="168"/>
      <c r="FGT182" s="168"/>
      <c r="FGU182" s="168"/>
      <c r="FGV182" s="168"/>
      <c r="FGW182" s="168"/>
      <c r="FGX182" s="168"/>
      <c r="FGY182" s="168"/>
      <c r="FGZ182" s="168"/>
      <c r="FHA182" s="168"/>
      <c r="FHB182" s="168"/>
      <c r="FHC182" s="168"/>
      <c r="FHD182" s="168"/>
      <c r="FHE182" s="168"/>
      <c r="FHF182" s="168"/>
      <c r="FHG182" s="168"/>
      <c r="FHH182" s="168"/>
      <c r="FHI182" s="168"/>
      <c r="FHJ182" s="168"/>
      <c r="FHK182" s="168"/>
      <c r="FHL182" s="168"/>
      <c r="FHM182" s="168"/>
      <c r="FHN182" s="168"/>
      <c r="FHO182" s="168"/>
      <c r="FHP182" s="168"/>
      <c r="FHQ182" s="168"/>
      <c r="FHR182" s="168"/>
      <c r="FHS182" s="168"/>
      <c r="FHT182" s="168"/>
      <c r="FHU182" s="168"/>
      <c r="FHV182" s="168"/>
      <c r="FHW182" s="168"/>
      <c r="FHX182" s="168"/>
      <c r="FHY182" s="168"/>
      <c r="FHZ182" s="168"/>
      <c r="FIA182" s="168"/>
      <c r="FIB182" s="168"/>
      <c r="FIC182" s="168"/>
      <c r="FID182" s="168"/>
      <c r="FIE182" s="168"/>
      <c r="FIF182" s="168"/>
      <c r="FIG182" s="168"/>
      <c r="FIH182" s="168"/>
      <c r="FII182" s="168"/>
      <c r="FIJ182" s="168"/>
      <c r="FIK182" s="168"/>
      <c r="FIL182" s="168"/>
      <c r="FIM182" s="168"/>
      <c r="FIN182" s="168"/>
      <c r="FIO182" s="168"/>
      <c r="FIP182" s="168"/>
      <c r="FIQ182" s="168"/>
      <c r="FIR182" s="168"/>
      <c r="FIS182" s="168"/>
      <c r="FIT182" s="168"/>
      <c r="FIU182" s="168"/>
      <c r="FIV182" s="168"/>
      <c r="FIW182" s="168"/>
      <c r="FIX182" s="168"/>
      <c r="FIY182" s="168"/>
      <c r="FIZ182" s="168"/>
      <c r="FJA182" s="168"/>
      <c r="FJB182" s="168"/>
      <c r="FJC182" s="168"/>
      <c r="FJD182" s="168"/>
      <c r="FJE182" s="168"/>
      <c r="FJF182" s="168"/>
      <c r="FJG182" s="168"/>
      <c r="FJH182" s="168"/>
      <c r="FJI182" s="168"/>
      <c r="FJJ182" s="168"/>
      <c r="FJK182" s="168"/>
      <c r="FJL182" s="168"/>
      <c r="FJM182" s="168"/>
      <c r="FJN182" s="168"/>
      <c r="FJO182" s="168"/>
      <c r="FJP182" s="168"/>
      <c r="FJQ182" s="168"/>
      <c r="FJR182" s="168"/>
      <c r="FJS182" s="168"/>
      <c r="FJT182" s="168"/>
      <c r="FJU182" s="168"/>
      <c r="FJV182" s="168"/>
      <c r="FJW182" s="168"/>
      <c r="FJX182" s="168"/>
      <c r="FJY182" s="168"/>
      <c r="FJZ182" s="168"/>
      <c r="FKA182" s="168"/>
      <c r="FKB182" s="168"/>
      <c r="FKC182" s="168"/>
      <c r="FKD182" s="168"/>
      <c r="FKE182" s="168"/>
      <c r="FKF182" s="168"/>
      <c r="FKG182" s="168"/>
      <c r="FKH182" s="168"/>
      <c r="FKI182" s="168"/>
      <c r="FKJ182" s="168"/>
      <c r="FKK182" s="168"/>
      <c r="FKL182" s="168"/>
      <c r="FKM182" s="168"/>
      <c r="FKN182" s="168"/>
      <c r="FKO182" s="168"/>
      <c r="FKP182" s="168"/>
      <c r="FKQ182" s="168"/>
      <c r="FKR182" s="168"/>
      <c r="FKS182" s="168"/>
      <c r="FKT182" s="168"/>
      <c r="FKU182" s="168"/>
      <c r="FKV182" s="168"/>
      <c r="FKW182" s="168"/>
      <c r="FKX182" s="168"/>
      <c r="FKY182" s="168"/>
      <c r="FKZ182" s="168"/>
      <c r="FLA182" s="168"/>
      <c r="FLB182" s="168"/>
      <c r="FLC182" s="168"/>
      <c r="FLD182" s="168"/>
      <c r="FLE182" s="168"/>
      <c r="FLF182" s="168"/>
      <c r="FLG182" s="168"/>
      <c r="FLH182" s="168"/>
      <c r="FLI182" s="168"/>
      <c r="FLJ182" s="168"/>
      <c r="FLK182" s="168"/>
      <c r="FLL182" s="168"/>
      <c r="FLM182" s="168"/>
      <c r="FLN182" s="168"/>
      <c r="FLO182" s="168"/>
      <c r="FLP182" s="168"/>
      <c r="FLQ182" s="168"/>
      <c r="FLR182" s="168"/>
      <c r="FLS182" s="168"/>
      <c r="FLT182" s="168"/>
      <c r="FLU182" s="168"/>
      <c r="FLV182" s="168"/>
      <c r="FLW182" s="168"/>
      <c r="FLX182" s="168"/>
      <c r="FLY182" s="168"/>
      <c r="FLZ182" s="168"/>
      <c r="FMA182" s="168"/>
      <c r="FMB182" s="168"/>
      <c r="FMC182" s="168"/>
      <c r="FMD182" s="168"/>
      <c r="FME182" s="168"/>
      <c r="FMF182" s="168"/>
      <c r="FMG182" s="168"/>
      <c r="FMH182" s="168"/>
      <c r="FMI182" s="168"/>
      <c r="FMJ182" s="168"/>
      <c r="FMK182" s="168"/>
      <c r="FML182" s="168"/>
      <c r="FMM182" s="168"/>
      <c r="FMN182" s="168"/>
      <c r="FMO182" s="168"/>
      <c r="FMP182" s="168"/>
      <c r="FMQ182" s="168"/>
      <c r="FMR182" s="168"/>
      <c r="FMS182" s="168"/>
      <c r="FMT182" s="168"/>
      <c r="FMU182" s="168"/>
      <c r="FMV182" s="168"/>
      <c r="FMW182" s="168"/>
      <c r="FMX182" s="168"/>
      <c r="FMY182" s="168"/>
      <c r="FMZ182" s="168"/>
      <c r="FNA182" s="168"/>
      <c r="FNB182" s="168"/>
      <c r="FNC182" s="168"/>
      <c r="FND182" s="168"/>
      <c r="FNE182" s="168"/>
      <c r="FNF182" s="168"/>
      <c r="FNG182" s="168"/>
      <c r="FNH182" s="168"/>
      <c r="FNI182" s="168"/>
      <c r="FNJ182" s="168"/>
      <c r="FNK182" s="168"/>
      <c r="FNL182" s="168"/>
      <c r="FNM182" s="168"/>
      <c r="FNN182" s="168"/>
      <c r="FNO182" s="168"/>
      <c r="FNP182" s="168"/>
      <c r="FNQ182" s="168"/>
      <c r="FNR182" s="168"/>
      <c r="FNS182" s="168"/>
      <c r="FNT182" s="168"/>
      <c r="FNU182" s="168"/>
      <c r="FNV182" s="168"/>
      <c r="FNW182" s="168"/>
      <c r="FNX182" s="168"/>
      <c r="FNY182" s="168"/>
      <c r="FNZ182" s="168"/>
      <c r="FOA182" s="168"/>
      <c r="FOB182" s="168"/>
      <c r="FOC182" s="168"/>
      <c r="FOD182" s="168"/>
      <c r="FOE182" s="168"/>
      <c r="FOF182" s="168"/>
      <c r="FOG182" s="168"/>
      <c r="FOH182" s="168"/>
      <c r="FOI182" s="168"/>
      <c r="FOJ182" s="168"/>
      <c r="FOK182" s="168"/>
      <c r="FOL182" s="168"/>
      <c r="FOM182" s="168"/>
      <c r="FON182" s="168"/>
      <c r="FOO182" s="168"/>
      <c r="FOP182" s="168"/>
      <c r="FOQ182" s="168"/>
      <c r="FOR182" s="168"/>
      <c r="FOS182" s="168"/>
      <c r="FOT182" s="168"/>
      <c r="FOU182" s="168"/>
      <c r="FOV182" s="168"/>
      <c r="FOW182" s="168"/>
      <c r="FOX182" s="168"/>
      <c r="FOY182" s="168"/>
      <c r="FOZ182" s="168"/>
      <c r="FPA182" s="168"/>
      <c r="FPB182" s="168"/>
      <c r="FPC182" s="168"/>
      <c r="FPD182" s="168"/>
      <c r="FPE182" s="168"/>
      <c r="FPF182" s="168"/>
      <c r="FPG182" s="168"/>
      <c r="FPH182" s="168"/>
      <c r="FPI182" s="168"/>
      <c r="FPJ182" s="168"/>
      <c r="FPK182" s="168"/>
      <c r="FPL182" s="168"/>
      <c r="FPM182" s="168"/>
      <c r="FPN182" s="168"/>
      <c r="FPO182" s="168"/>
      <c r="FPP182" s="168"/>
      <c r="FPQ182" s="168"/>
      <c r="FPR182" s="168"/>
      <c r="FPS182" s="168"/>
      <c r="FPT182" s="168"/>
      <c r="FPU182" s="168"/>
      <c r="FPV182" s="168"/>
      <c r="FPW182" s="168"/>
      <c r="FPX182" s="168"/>
      <c r="FPY182" s="168"/>
      <c r="FPZ182" s="168"/>
      <c r="FQA182" s="168"/>
      <c r="FQB182" s="168"/>
      <c r="FQC182" s="168"/>
      <c r="FQD182" s="168"/>
      <c r="FQE182" s="168"/>
      <c r="FQF182" s="168"/>
      <c r="FQG182" s="168"/>
      <c r="FQH182" s="168"/>
      <c r="FQI182" s="168"/>
      <c r="FQJ182" s="168"/>
      <c r="FQK182" s="168"/>
      <c r="FQL182" s="168"/>
      <c r="FQM182" s="168"/>
      <c r="FQN182" s="168"/>
      <c r="FQO182" s="168"/>
      <c r="FQP182" s="168"/>
      <c r="FQQ182" s="168"/>
      <c r="FQR182" s="168"/>
      <c r="FQS182" s="168"/>
      <c r="FQT182" s="168"/>
      <c r="FQU182" s="168"/>
      <c r="FQV182" s="168"/>
      <c r="FQW182" s="168"/>
      <c r="FQX182" s="168"/>
      <c r="FQY182" s="168"/>
      <c r="FQZ182" s="168"/>
      <c r="FRA182" s="168"/>
      <c r="FRB182" s="168"/>
      <c r="FRC182" s="168"/>
      <c r="FRD182" s="168"/>
      <c r="FRE182" s="168"/>
      <c r="FRF182" s="168"/>
      <c r="FRG182" s="168"/>
      <c r="FRH182" s="168"/>
      <c r="FRI182" s="168"/>
      <c r="FRJ182" s="168"/>
      <c r="FRK182" s="168"/>
      <c r="FRL182" s="168"/>
      <c r="FRM182" s="168"/>
      <c r="FRN182" s="168"/>
      <c r="FRO182" s="168"/>
      <c r="FRP182" s="168"/>
      <c r="FRQ182" s="168"/>
      <c r="FRR182" s="168"/>
      <c r="FRS182" s="168"/>
      <c r="FRT182" s="168"/>
      <c r="FRU182" s="168"/>
      <c r="FRV182" s="168"/>
      <c r="FRW182" s="168"/>
      <c r="FRX182" s="168"/>
      <c r="FRY182" s="168"/>
      <c r="FRZ182" s="168"/>
      <c r="FSA182" s="168"/>
      <c r="FSB182" s="168"/>
      <c r="FSC182" s="168"/>
      <c r="FSD182" s="168"/>
      <c r="FSE182" s="168"/>
      <c r="FSF182" s="168"/>
      <c r="FSG182" s="168"/>
      <c r="FSH182" s="168"/>
      <c r="FSI182" s="168"/>
      <c r="FSJ182" s="168"/>
      <c r="FSK182" s="168"/>
      <c r="FSL182" s="168"/>
      <c r="FSM182" s="168"/>
      <c r="FSN182" s="168"/>
      <c r="FSO182" s="168"/>
      <c r="FSP182" s="168"/>
      <c r="FSQ182" s="168"/>
      <c r="FSR182" s="168"/>
      <c r="FSS182" s="168"/>
      <c r="FST182" s="168"/>
      <c r="FSU182" s="168"/>
      <c r="FSV182" s="168"/>
      <c r="FSW182" s="168"/>
      <c r="FSX182" s="168"/>
      <c r="FSY182" s="168"/>
      <c r="FSZ182" s="168"/>
      <c r="FTA182" s="168"/>
      <c r="FTB182" s="168"/>
      <c r="FTC182" s="168"/>
      <c r="FTD182" s="168"/>
      <c r="FTE182" s="168"/>
      <c r="FTF182" s="168"/>
      <c r="FTG182" s="168"/>
      <c r="FTH182" s="168"/>
      <c r="FTI182" s="168"/>
      <c r="FTJ182" s="168"/>
      <c r="FTK182" s="168"/>
      <c r="FTL182" s="168"/>
      <c r="FTM182" s="168"/>
      <c r="FTN182" s="168"/>
      <c r="FTO182" s="168"/>
      <c r="FTP182" s="168"/>
      <c r="FTQ182" s="168"/>
      <c r="FTR182" s="168"/>
      <c r="FTS182" s="168"/>
      <c r="FTT182" s="168"/>
      <c r="FTU182" s="168"/>
      <c r="FTV182" s="168"/>
      <c r="FTW182" s="168"/>
      <c r="FTX182" s="168"/>
      <c r="FTY182" s="168"/>
      <c r="FTZ182" s="168"/>
      <c r="FUA182" s="168"/>
      <c r="FUB182" s="168"/>
      <c r="FUC182" s="168"/>
      <c r="FUD182" s="168"/>
      <c r="FUE182" s="168"/>
      <c r="FUF182" s="168"/>
      <c r="FUG182" s="168"/>
      <c r="FUH182" s="168"/>
      <c r="FUI182" s="168"/>
      <c r="FUJ182" s="168"/>
      <c r="FUK182" s="168"/>
      <c r="FUL182" s="168"/>
      <c r="FUM182" s="168"/>
      <c r="FUN182" s="168"/>
      <c r="FUO182" s="168"/>
      <c r="FUP182" s="168"/>
      <c r="FUQ182" s="168"/>
      <c r="FUR182" s="168"/>
      <c r="FUS182" s="168"/>
      <c r="FUT182" s="168"/>
      <c r="FUU182" s="168"/>
      <c r="FUV182" s="168"/>
      <c r="FUW182" s="168"/>
      <c r="FUX182" s="168"/>
      <c r="FUY182" s="168"/>
      <c r="FUZ182" s="168"/>
      <c r="FVA182" s="168"/>
      <c r="FVB182" s="168"/>
      <c r="FVC182" s="168"/>
      <c r="FVD182" s="168"/>
      <c r="FVE182" s="168"/>
      <c r="FVF182" s="168"/>
      <c r="FVG182" s="168"/>
      <c r="FVH182" s="168"/>
      <c r="FVI182" s="168"/>
      <c r="FVJ182" s="168"/>
      <c r="FVK182" s="168"/>
      <c r="FVL182" s="168"/>
      <c r="FVM182" s="168"/>
      <c r="FVN182" s="168"/>
      <c r="FVO182" s="168"/>
      <c r="FVP182" s="168"/>
      <c r="FVQ182" s="168"/>
      <c r="FVR182" s="168"/>
      <c r="FVS182" s="168"/>
      <c r="FVT182" s="168"/>
      <c r="FVU182" s="168"/>
      <c r="FVV182" s="168"/>
      <c r="FVW182" s="168"/>
      <c r="FVX182" s="168"/>
      <c r="FVY182" s="168"/>
      <c r="FVZ182" s="168"/>
      <c r="FWA182" s="168"/>
      <c r="FWB182" s="168"/>
      <c r="FWC182" s="168"/>
      <c r="FWD182" s="168"/>
      <c r="FWE182" s="168"/>
      <c r="FWF182" s="168"/>
      <c r="FWG182" s="168"/>
      <c r="FWH182" s="168"/>
      <c r="FWI182" s="168"/>
      <c r="FWJ182" s="168"/>
      <c r="FWK182" s="168"/>
      <c r="FWL182" s="168"/>
      <c r="FWM182" s="168"/>
      <c r="FWN182" s="168"/>
      <c r="FWO182" s="168"/>
      <c r="FWP182" s="168"/>
      <c r="FWQ182" s="168"/>
      <c r="FWR182" s="168"/>
      <c r="FWS182" s="168"/>
      <c r="FWT182" s="168"/>
      <c r="FWU182" s="168"/>
      <c r="FWV182" s="168"/>
      <c r="FWW182" s="168"/>
      <c r="FWX182" s="168"/>
      <c r="FWY182" s="168"/>
      <c r="FWZ182" s="168"/>
      <c r="FXA182" s="168"/>
      <c r="FXB182" s="168"/>
      <c r="FXC182" s="168"/>
      <c r="FXD182" s="168"/>
      <c r="FXE182" s="168"/>
      <c r="FXF182" s="168"/>
      <c r="FXG182" s="168"/>
      <c r="FXH182" s="168"/>
      <c r="FXI182" s="168"/>
      <c r="FXJ182" s="168"/>
      <c r="FXK182" s="168"/>
      <c r="FXL182" s="168"/>
      <c r="FXM182" s="168"/>
      <c r="FXN182" s="168"/>
      <c r="FXO182" s="168"/>
      <c r="FXP182" s="168"/>
      <c r="FXQ182" s="168"/>
      <c r="FXR182" s="168"/>
      <c r="FXS182" s="168"/>
      <c r="FXT182" s="168"/>
      <c r="FXU182" s="168"/>
      <c r="FXV182" s="168"/>
      <c r="FXW182" s="168"/>
      <c r="FXX182" s="168"/>
      <c r="FXY182" s="168"/>
      <c r="FXZ182" s="168"/>
      <c r="FYA182" s="168"/>
      <c r="FYB182" s="168"/>
      <c r="FYC182" s="168"/>
      <c r="FYD182" s="168"/>
      <c r="FYE182" s="168"/>
      <c r="FYF182" s="168"/>
      <c r="FYG182" s="168"/>
      <c r="FYH182" s="168"/>
      <c r="FYI182" s="168"/>
      <c r="FYJ182" s="168"/>
      <c r="FYK182" s="168"/>
      <c r="FYL182" s="168"/>
      <c r="FYM182" s="168"/>
      <c r="FYN182" s="168"/>
      <c r="FYO182" s="168"/>
      <c r="FYP182" s="168"/>
      <c r="FYQ182" s="168"/>
      <c r="FYR182" s="168"/>
      <c r="FYS182" s="168"/>
      <c r="FYT182" s="168"/>
      <c r="FYU182" s="168"/>
      <c r="FYV182" s="168"/>
      <c r="FYW182" s="168"/>
      <c r="FYX182" s="168"/>
      <c r="FYY182" s="168"/>
      <c r="FYZ182" s="168"/>
      <c r="FZA182" s="168"/>
      <c r="FZB182" s="168"/>
      <c r="FZC182" s="168"/>
      <c r="FZD182" s="168"/>
      <c r="FZE182" s="168"/>
      <c r="FZF182" s="168"/>
      <c r="FZG182" s="168"/>
      <c r="FZH182" s="168"/>
      <c r="FZI182" s="168"/>
      <c r="FZJ182" s="168"/>
      <c r="FZK182" s="168"/>
      <c r="FZL182" s="168"/>
      <c r="FZM182" s="168"/>
      <c r="FZN182" s="168"/>
      <c r="FZO182" s="168"/>
      <c r="FZP182" s="168"/>
      <c r="FZQ182" s="168"/>
      <c r="FZR182" s="168"/>
      <c r="FZS182" s="168"/>
      <c r="FZT182" s="168"/>
      <c r="FZU182" s="168"/>
      <c r="FZV182" s="168"/>
      <c r="FZW182" s="168"/>
      <c r="FZX182" s="168"/>
      <c r="FZY182" s="168"/>
      <c r="FZZ182" s="168"/>
      <c r="GAA182" s="168"/>
      <c r="GAB182" s="168"/>
      <c r="GAC182" s="168"/>
      <c r="GAD182" s="168"/>
      <c r="GAE182" s="168"/>
      <c r="GAF182" s="168"/>
      <c r="GAG182" s="168"/>
      <c r="GAH182" s="168"/>
      <c r="GAI182" s="168"/>
      <c r="GAJ182" s="168"/>
      <c r="GAK182" s="168"/>
      <c r="GAL182" s="168"/>
      <c r="GAM182" s="168"/>
      <c r="GAN182" s="168"/>
      <c r="GAO182" s="168"/>
      <c r="GAP182" s="168"/>
      <c r="GAQ182" s="168"/>
      <c r="GAR182" s="168"/>
      <c r="GAS182" s="168"/>
      <c r="GAT182" s="168"/>
      <c r="GAU182" s="168"/>
      <c r="GAV182" s="168"/>
      <c r="GAW182" s="168"/>
      <c r="GAX182" s="168"/>
      <c r="GAY182" s="168"/>
      <c r="GAZ182" s="168"/>
      <c r="GBA182" s="168"/>
      <c r="GBB182" s="168"/>
      <c r="GBC182" s="168"/>
      <c r="GBD182" s="168"/>
      <c r="GBE182" s="168"/>
      <c r="GBF182" s="168"/>
      <c r="GBG182" s="168"/>
      <c r="GBH182" s="168"/>
      <c r="GBI182" s="168"/>
      <c r="GBJ182" s="168"/>
      <c r="GBK182" s="168"/>
      <c r="GBL182" s="168"/>
      <c r="GBM182" s="168"/>
      <c r="GBN182" s="168"/>
      <c r="GBO182" s="168"/>
      <c r="GBP182" s="168"/>
      <c r="GBQ182" s="168"/>
      <c r="GBR182" s="168"/>
      <c r="GBS182" s="168"/>
      <c r="GBT182" s="168"/>
      <c r="GBU182" s="168"/>
      <c r="GBV182" s="168"/>
      <c r="GBW182" s="168"/>
      <c r="GBX182" s="168"/>
      <c r="GBY182" s="168"/>
      <c r="GBZ182" s="168"/>
      <c r="GCA182" s="168"/>
      <c r="GCB182" s="168"/>
      <c r="GCC182" s="168"/>
      <c r="GCD182" s="168"/>
      <c r="GCE182" s="168"/>
      <c r="GCF182" s="168"/>
      <c r="GCG182" s="168"/>
      <c r="GCH182" s="168"/>
      <c r="GCI182" s="168"/>
      <c r="GCJ182" s="168"/>
      <c r="GCK182" s="168"/>
      <c r="GCL182" s="168"/>
      <c r="GCM182" s="168"/>
      <c r="GCN182" s="168"/>
      <c r="GCO182" s="168"/>
      <c r="GCP182" s="168"/>
      <c r="GCQ182" s="168"/>
      <c r="GCR182" s="168"/>
      <c r="GCS182" s="168"/>
      <c r="GCT182" s="168"/>
      <c r="GCU182" s="168"/>
      <c r="GCV182" s="168"/>
      <c r="GCW182" s="168"/>
      <c r="GCX182" s="168"/>
      <c r="GCY182" s="168"/>
      <c r="GCZ182" s="168"/>
      <c r="GDA182" s="168"/>
      <c r="GDB182" s="168"/>
      <c r="GDC182" s="168"/>
      <c r="GDD182" s="168"/>
      <c r="GDE182" s="168"/>
      <c r="GDF182" s="168"/>
      <c r="GDG182" s="168"/>
      <c r="GDH182" s="168"/>
      <c r="GDI182" s="168"/>
      <c r="GDJ182" s="168"/>
      <c r="GDK182" s="168"/>
      <c r="GDL182" s="168"/>
      <c r="GDM182" s="168"/>
      <c r="GDN182" s="168"/>
      <c r="GDO182" s="168"/>
      <c r="GDP182" s="168"/>
      <c r="GDQ182" s="168"/>
      <c r="GDR182" s="168"/>
      <c r="GDS182" s="168"/>
      <c r="GDT182" s="168"/>
      <c r="GDU182" s="168"/>
      <c r="GDV182" s="168"/>
      <c r="GDW182" s="168"/>
      <c r="GDX182" s="168"/>
      <c r="GDY182" s="168"/>
      <c r="GDZ182" s="168"/>
      <c r="GEA182" s="168"/>
      <c r="GEB182" s="168"/>
      <c r="GEC182" s="168"/>
      <c r="GED182" s="168"/>
      <c r="GEE182" s="168"/>
      <c r="GEF182" s="168"/>
      <c r="GEG182" s="168"/>
      <c r="GEH182" s="168"/>
      <c r="GEI182" s="168"/>
      <c r="GEJ182" s="168"/>
      <c r="GEK182" s="168"/>
      <c r="GEL182" s="168"/>
      <c r="GEM182" s="168"/>
      <c r="GEN182" s="168"/>
      <c r="GEO182" s="168"/>
      <c r="GEP182" s="168"/>
      <c r="GEQ182" s="168"/>
      <c r="GER182" s="168"/>
      <c r="GES182" s="168"/>
      <c r="GET182" s="168"/>
      <c r="GEU182" s="168"/>
      <c r="GEV182" s="168"/>
      <c r="GEW182" s="168"/>
      <c r="GEX182" s="168"/>
      <c r="GEY182" s="168"/>
      <c r="GEZ182" s="168"/>
      <c r="GFA182" s="168"/>
      <c r="GFB182" s="168"/>
      <c r="GFC182" s="168"/>
      <c r="GFD182" s="168"/>
      <c r="GFE182" s="168"/>
      <c r="GFF182" s="168"/>
      <c r="GFG182" s="168"/>
      <c r="GFH182" s="168"/>
      <c r="GFI182" s="168"/>
      <c r="GFJ182" s="168"/>
      <c r="GFK182" s="168"/>
      <c r="GFL182" s="168"/>
      <c r="GFM182" s="168"/>
      <c r="GFN182" s="168"/>
      <c r="GFO182" s="168"/>
      <c r="GFP182" s="168"/>
      <c r="GFQ182" s="168"/>
      <c r="GFR182" s="168"/>
      <c r="GFS182" s="168"/>
      <c r="GFT182" s="168"/>
      <c r="GFU182" s="168"/>
      <c r="GFV182" s="168"/>
      <c r="GFW182" s="168"/>
      <c r="GFX182" s="168"/>
      <c r="GFY182" s="168"/>
      <c r="GFZ182" s="168"/>
      <c r="GGA182" s="168"/>
      <c r="GGB182" s="168"/>
      <c r="GGC182" s="168"/>
      <c r="GGD182" s="168"/>
      <c r="GGE182" s="168"/>
      <c r="GGF182" s="168"/>
      <c r="GGG182" s="168"/>
      <c r="GGH182" s="168"/>
      <c r="GGI182" s="168"/>
      <c r="GGJ182" s="168"/>
      <c r="GGK182" s="168"/>
      <c r="GGL182" s="168"/>
      <c r="GGM182" s="168"/>
      <c r="GGN182" s="168"/>
      <c r="GGO182" s="168"/>
      <c r="GGP182" s="168"/>
      <c r="GGQ182" s="168"/>
      <c r="GGR182" s="168"/>
      <c r="GGS182" s="168"/>
      <c r="GGT182" s="168"/>
      <c r="GGU182" s="168"/>
      <c r="GGV182" s="168"/>
      <c r="GGW182" s="168"/>
      <c r="GGX182" s="168"/>
      <c r="GGY182" s="168"/>
      <c r="GGZ182" s="168"/>
      <c r="GHA182" s="168"/>
      <c r="GHB182" s="168"/>
      <c r="GHC182" s="168"/>
      <c r="GHD182" s="168"/>
      <c r="GHE182" s="168"/>
      <c r="GHF182" s="168"/>
      <c r="GHG182" s="168"/>
      <c r="GHH182" s="168"/>
      <c r="GHI182" s="168"/>
      <c r="GHJ182" s="168"/>
      <c r="GHK182" s="168"/>
      <c r="GHL182" s="168"/>
      <c r="GHM182" s="168"/>
      <c r="GHN182" s="168"/>
      <c r="GHO182" s="168"/>
      <c r="GHP182" s="168"/>
      <c r="GHQ182" s="168"/>
      <c r="GHR182" s="168"/>
      <c r="GHS182" s="168"/>
      <c r="GHT182" s="168"/>
      <c r="GHU182" s="168"/>
      <c r="GHV182" s="168"/>
      <c r="GHW182" s="168"/>
      <c r="GHX182" s="168"/>
      <c r="GHY182" s="168"/>
      <c r="GHZ182" s="168"/>
      <c r="GIA182" s="168"/>
      <c r="GIB182" s="168"/>
      <c r="GIC182" s="168"/>
      <c r="GID182" s="168"/>
      <c r="GIE182" s="168"/>
      <c r="GIF182" s="168"/>
      <c r="GIG182" s="168"/>
      <c r="GIH182" s="168"/>
      <c r="GII182" s="168"/>
      <c r="GIJ182" s="168"/>
      <c r="GIK182" s="168"/>
      <c r="GIL182" s="168"/>
      <c r="GIM182" s="168"/>
      <c r="GIN182" s="168"/>
      <c r="GIO182" s="168"/>
      <c r="GIP182" s="168"/>
      <c r="GIQ182" s="168"/>
      <c r="GIR182" s="168"/>
      <c r="GIS182" s="168"/>
      <c r="GIT182" s="168"/>
      <c r="GIU182" s="168"/>
      <c r="GIV182" s="168"/>
      <c r="GIW182" s="168"/>
      <c r="GIX182" s="168"/>
      <c r="GIY182" s="168"/>
      <c r="GIZ182" s="168"/>
      <c r="GJA182" s="168"/>
      <c r="GJB182" s="168"/>
      <c r="GJC182" s="168"/>
      <c r="GJD182" s="168"/>
      <c r="GJE182" s="168"/>
      <c r="GJF182" s="168"/>
      <c r="GJG182" s="168"/>
      <c r="GJH182" s="168"/>
      <c r="GJI182" s="168"/>
      <c r="GJJ182" s="168"/>
      <c r="GJK182" s="168"/>
      <c r="GJL182" s="168"/>
      <c r="GJM182" s="168"/>
      <c r="GJN182" s="168"/>
      <c r="GJO182" s="168"/>
      <c r="GJP182" s="168"/>
      <c r="GJQ182" s="168"/>
      <c r="GJR182" s="168"/>
      <c r="GJS182" s="168"/>
      <c r="GJT182" s="168"/>
      <c r="GJU182" s="168"/>
      <c r="GJV182" s="168"/>
      <c r="GJW182" s="168"/>
      <c r="GJX182" s="168"/>
      <c r="GJY182" s="168"/>
      <c r="GJZ182" s="168"/>
      <c r="GKA182" s="168"/>
      <c r="GKB182" s="168"/>
      <c r="GKC182" s="168"/>
      <c r="GKD182" s="168"/>
      <c r="GKE182" s="168"/>
      <c r="GKF182" s="168"/>
      <c r="GKG182" s="168"/>
      <c r="GKH182" s="168"/>
      <c r="GKI182" s="168"/>
      <c r="GKJ182" s="168"/>
      <c r="GKK182" s="168"/>
      <c r="GKL182" s="168"/>
      <c r="GKM182" s="168"/>
      <c r="GKN182" s="168"/>
      <c r="GKO182" s="168"/>
      <c r="GKP182" s="168"/>
      <c r="GKQ182" s="168"/>
      <c r="GKR182" s="168"/>
      <c r="GKS182" s="168"/>
      <c r="GKT182" s="168"/>
      <c r="GKU182" s="168"/>
      <c r="GKV182" s="168"/>
      <c r="GKW182" s="168"/>
      <c r="GKX182" s="168"/>
      <c r="GKY182" s="168"/>
      <c r="GKZ182" s="168"/>
      <c r="GLA182" s="168"/>
      <c r="GLB182" s="168"/>
      <c r="GLC182" s="168"/>
      <c r="GLD182" s="168"/>
      <c r="GLE182" s="168"/>
      <c r="GLF182" s="168"/>
      <c r="GLG182" s="168"/>
      <c r="GLH182" s="168"/>
      <c r="GLI182" s="168"/>
      <c r="GLJ182" s="168"/>
      <c r="GLK182" s="168"/>
      <c r="GLL182" s="168"/>
      <c r="GLM182" s="168"/>
      <c r="GLN182" s="168"/>
      <c r="GLO182" s="168"/>
      <c r="GLP182" s="168"/>
      <c r="GLQ182" s="168"/>
      <c r="GLR182" s="168"/>
      <c r="GLS182" s="168"/>
      <c r="GLT182" s="168"/>
      <c r="GLU182" s="168"/>
      <c r="GLV182" s="168"/>
      <c r="GLW182" s="168"/>
      <c r="GLX182" s="168"/>
      <c r="GLY182" s="168"/>
      <c r="GLZ182" s="168"/>
      <c r="GMA182" s="168"/>
      <c r="GMB182" s="168"/>
      <c r="GMC182" s="168"/>
      <c r="GMD182" s="168"/>
      <c r="GME182" s="168"/>
      <c r="GMF182" s="168"/>
      <c r="GMG182" s="168"/>
      <c r="GMH182" s="168"/>
      <c r="GMI182" s="168"/>
      <c r="GMJ182" s="168"/>
      <c r="GMK182" s="168"/>
      <c r="GML182" s="168"/>
      <c r="GMM182" s="168"/>
      <c r="GMN182" s="168"/>
      <c r="GMO182" s="168"/>
      <c r="GMP182" s="168"/>
      <c r="GMQ182" s="168"/>
      <c r="GMR182" s="168"/>
      <c r="GMS182" s="168"/>
      <c r="GMT182" s="168"/>
      <c r="GMU182" s="168"/>
      <c r="GMV182" s="168"/>
      <c r="GMW182" s="168"/>
      <c r="GMX182" s="168"/>
      <c r="GMY182" s="168"/>
      <c r="GMZ182" s="168"/>
      <c r="GNA182" s="168"/>
      <c r="GNB182" s="168"/>
      <c r="GNC182" s="168"/>
      <c r="GND182" s="168"/>
      <c r="GNE182" s="168"/>
      <c r="GNF182" s="168"/>
      <c r="GNG182" s="168"/>
      <c r="GNH182" s="168"/>
      <c r="GNI182" s="168"/>
      <c r="GNJ182" s="168"/>
      <c r="GNK182" s="168"/>
      <c r="GNL182" s="168"/>
      <c r="GNM182" s="168"/>
      <c r="GNN182" s="168"/>
      <c r="GNO182" s="168"/>
      <c r="GNP182" s="168"/>
      <c r="GNQ182" s="168"/>
      <c r="GNR182" s="168"/>
      <c r="GNS182" s="168"/>
      <c r="GNT182" s="168"/>
      <c r="GNU182" s="168"/>
      <c r="GNV182" s="168"/>
      <c r="GNW182" s="168"/>
      <c r="GNX182" s="168"/>
      <c r="GNY182" s="168"/>
      <c r="GNZ182" s="168"/>
      <c r="GOA182" s="168"/>
      <c r="GOB182" s="168"/>
      <c r="GOC182" s="168"/>
      <c r="GOD182" s="168"/>
      <c r="GOE182" s="168"/>
      <c r="GOF182" s="168"/>
      <c r="GOG182" s="168"/>
      <c r="GOH182" s="168"/>
      <c r="GOI182" s="168"/>
      <c r="GOJ182" s="168"/>
      <c r="GOK182" s="168"/>
      <c r="GOL182" s="168"/>
      <c r="GOM182" s="168"/>
      <c r="GON182" s="168"/>
      <c r="GOO182" s="168"/>
      <c r="GOP182" s="168"/>
      <c r="GOQ182" s="168"/>
      <c r="GOR182" s="168"/>
      <c r="GOS182" s="168"/>
      <c r="GOT182" s="168"/>
      <c r="GOU182" s="168"/>
      <c r="GOV182" s="168"/>
      <c r="GOW182" s="168"/>
      <c r="GOX182" s="168"/>
      <c r="GOY182" s="168"/>
      <c r="GOZ182" s="168"/>
      <c r="GPA182" s="168"/>
      <c r="GPB182" s="168"/>
      <c r="GPC182" s="168"/>
      <c r="GPD182" s="168"/>
      <c r="GPE182" s="168"/>
      <c r="GPF182" s="168"/>
      <c r="GPG182" s="168"/>
      <c r="GPH182" s="168"/>
      <c r="GPI182" s="168"/>
      <c r="GPJ182" s="168"/>
      <c r="GPK182" s="168"/>
      <c r="GPL182" s="168"/>
      <c r="GPM182" s="168"/>
      <c r="GPN182" s="168"/>
      <c r="GPO182" s="168"/>
      <c r="GPP182" s="168"/>
      <c r="GPQ182" s="168"/>
      <c r="GPR182" s="168"/>
      <c r="GPS182" s="168"/>
      <c r="GPT182" s="168"/>
      <c r="GPU182" s="168"/>
      <c r="GPV182" s="168"/>
      <c r="GPW182" s="168"/>
      <c r="GPX182" s="168"/>
      <c r="GPY182" s="168"/>
      <c r="GPZ182" s="168"/>
      <c r="GQA182" s="168"/>
      <c r="GQB182" s="168"/>
      <c r="GQC182" s="168"/>
      <c r="GQD182" s="168"/>
      <c r="GQE182" s="168"/>
      <c r="GQF182" s="168"/>
      <c r="GQG182" s="168"/>
      <c r="GQH182" s="168"/>
      <c r="GQI182" s="168"/>
      <c r="GQJ182" s="168"/>
      <c r="GQK182" s="168"/>
      <c r="GQL182" s="168"/>
      <c r="GQM182" s="168"/>
      <c r="GQN182" s="168"/>
      <c r="GQO182" s="168"/>
      <c r="GQP182" s="168"/>
      <c r="GQQ182" s="168"/>
      <c r="GQR182" s="168"/>
      <c r="GQS182" s="168"/>
      <c r="GQT182" s="168"/>
      <c r="GQU182" s="168"/>
      <c r="GQV182" s="168"/>
      <c r="GQW182" s="168"/>
      <c r="GQX182" s="168"/>
      <c r="GQY182" s="168"/>
      <c r="GQZ182" s="168"/>
      <c r="GRA182" s="168"/>
      <c r="GRB182" s="168"/>
      <c r="GRC182" s="168"/>
      <c r="GRD182" s="168"/>
      <c r="GRE182" s="168"/>
      <c r="GRF182" s="168"/>
      <c r="GRG182" s="168"/>
      <c r="GRH182" s="168"/>
      <c r="GRI182" s="168"/>
      <c r="GRJ182" s="168"/>
      <c r="GRK182" s="168"/>
      <c r="GRL182" s="168"/>
      <c r="GRM182" s="168"/>
      <c r="GRN182" s="168"/>
      <c r="GRO182" s="168"/>
      <c r="GRP182" s="168"/>
      <c r="GRQ182" s="168"/>
      <c r="GRR182" s="168"/>
      <c r="GRS182" s="168"/>
      <c r="GRT182" s="168"/>
      <c r="GRU182" s="168"/>
      <c r="GRV182" s="168"/>
      <c r="GRW182" s="168"/>
      <c r="GRX182" s="168"/>
      <c r="GRY182" s="168"/>
      <c r="GRZ182" s="168"/>
      <c r="GSA182" s="168"/>
      <c r="GSB182" s="168"/>
      <c r="GSC182" s="168"/>
      <c r="GSD182" s="168"/>
      <c r="GSE182" s="168"/>
      <c r="GSF182" s="168"/>
      <c r="GSG182" s="168"/>
      <c r="GSH182" s="168"/>
      <c r="GSI182" s="168"/>
      <c r="GSJ182" s="168"/>
      <c r="GSK182" s="168"/>
      <c r="GSL182" s="168"/>
      <c r="GSM182" s="168"/>
      <c r="GSN182" s="168"/>
      <c r="GSO182" s="168"/>
      <c r="GSP182" s="168"/>
      <c r="GSQ182" s="168"/>
      <c r="GSR182" s="168"/>
      <c r="GSS182" s="168"/>
      <c r="GST182" s="168"/>
      <c r="GSU182" s="168"/>
      <c r="GSV182" s="168"/>
      <c r="GSW182" s="168"/>
      <c r="GSX182" s="168"/>
      <c r="GSY182" s="168"/>
      <c r="GSZ182" s="168"/>
      <c r="GTA182" s="168"/>
      <c r="GTB182" s="168"/>
      <c r="GTC182" s="168"/>
      <c r="GTD182" s="168"/>
      <c r="GTE182" s="168"/>
      <c r="GTF182" s="168"/>
      <c r="GTG182" s="168"/>
      <c r="GTH182" s="168"/>
      <c r="GTI182" s="168"/>
      <c r="GTJ182" s="168"/>
      <c r="GTK182" s="168"/>
      <c r="GTL182" s="168"/>
      <c r="GTM182" s="168"/>
      <c r="GTN182" s="168"/>
      <c r="GTO182" s="168"/>
      <c r="GTP182" s="168"/>
      <c r="GTQ182" s="168"/>
      <c r="GTR182" s="168"/>
      <c r="GTS182" s="168"/>
      <c r="GTT182" s="168"/>
      <c r="GTU182" s="168"/>
      <c r="GTV182" s="168"/>
      <c r="GTW182" s="168"/>
      <c r="GTX182" s="168"/>
      <c r="GTY182" s="168"/>
      <c r="GTZ182" s="168"/>
      <c r="GUA182" s="168"/>
      <c r="GUB182" s="168"/>
      <c r="GUC182" s="168"/>
      <c r="GUD182" s="168"/>
      <c r="GUE182" s="168"/>
      <c r="GUF182" s="168"/>
      <c r="GUG182" s="168"/>
      <c r="GUH182" s="168"/>
      <c r="GUI182" s="168"/>
      <c r="GUJ182" s="168"/>
      <c r="GUK182" s="168"/>
      <c r="GUL182" s="168"/>
      <c r="GUM182" s="168"/>
      <c r="GUN182" s="168"/>
      <c r="GUO182" s="168"/>
      <c r="GUP182" s="168"/>
      <c r="GUQ182" s="168"/>
      <c r="GUR182" s="168"/>
      <c r="GUS182" s="168"/>
      <c r="GUT182" s="168"/>
      <c r="GUU182" s="168"/>
      <c r="GUV182" s="168"/>
      <c r="GUW182" s="168"/>
      <c r="GUX182" s="168"/>
      <c r="GUY182" s="168"/>
      <c r="GUZ182" s="168"/>
      <c r="GVA182" s="168"/>
      <c r="GVB182" s="168"/>
      <c r="GVC182" s="168"/>
      <c r="GVD182" s="168"/>
      <c r="GVE182" s="168"/>
      <c r="GVF182" s="168"/>
      <c r="GVG182" s="168"/>
      <c r="GVH182" s="168"/>
      <c r="GVI182" s="168"/>
      <c r="GVJ182" s="168"/>
      <c r="GVK182" s="168"/>
      <c r="GVL182" s="168"/>
      <c r="GVM182" s="168"/>
      <c r="GVN182" s="168"/>
      <c r="GVO182" s="168"/>
      <c r="GVP182" s="168"/>
      <c r="GVQ182" s="168"/>
      <c r="GVR182" s="168"/>
      <c r="GVS182" s="168"/>
      <c r="GVT182" s="168"/>
      <c r="GVU182" s="168"/>
      <c r="GVV182" s="168"/>
      <c r="GVW182" s="168"/>
      <c r="GVX182" s="168"/>
      <c r="GVY182" s="168"/>
      <c r="GVZ182" s="168"/>
      <c r="GWA182" s="168"/>
      <c r="GWB182" s="168"/>
      <c r="GWC182" s="168"/>
      <c r="GWD182" s="168"/>
      <c r="GWE182" s="168"/>
      <c r="GWF182" s="168"/>
      <c r="GWG182" s="168"/>
      <c r="GWH182" s="168"/>
      <c r="GWI182" s="168"/>
      <c r="GWJ182" s="168"/>
      <c r="GWK182" s="168"/>
      <c r="GWL182" s="168"/>
      <c r="GWM182" s="168"/>
      <c r="GWN182" s="168"/>
      <c r="GWO182" s="168"/>
      <c r="GWP182" s="168"/>
      <c r="GWQ182" s="168"/>
      <c r="GWR182" s="168"/>
      <c r="GWS182" s="168"/>
      <c r="GWT182" s="168"/>
      <c r="GWU182" s="168"/>
      <c r="GWV182" s="168"/>
      <c r="GWW182" s="168"/>
      <c r="GWX182" s="168"/>
      <c r="GWY182" s="168"/>
      <c r="GWZ182" s="168"/>
      <c r="GXA182" s="168"/>
      <c r="GXB182" s="168"/>
      <c r="GXC182" s="168"/>
      <c r="GXD182" s="168"/>
      <c r="GXE182" s="168"/>
      <c r="GXF182" s="168"/>
      <c r="GXG182" s="168"/>
      <c r="GXH182" s="168"/>
      <c r="GXI182" s="168"/>
      <c r="GXJ182" s="168"/>
      <c r="GXK182" s="168"/>
      <c r="GXL182" s="168"/>
      <c r="GXM182" s="168"/>
      <c r="GXN182" s="168"/>
      <c r="GXO182" s="168"/>
      <c r="GXP182" s="168"/>
      <c r="GXQ182" s="168"/>
      <c r="GXR182" s="168"/>
      <c r="GXS182" s="168"/>
      <c r="GXT182" s="168"/>
      <c r="GXU182" s="168"/>
      <c r="GXV182" s="168"/>
      <c r="GXW182" s="168"/>
      <c r="GXX182" s="168"/>
      <c r="GXY182" s="168"/>
      <c r="GXZ182" s="168"/>
      <c r="GYA182" s="168"/>
      <c r="GYB182" s="168"/>
      <c r="GYC182" s="168"/>
      <c r="GYD182" s="168"/>
      <c r="GYE182" s="168"/>
      <c r="GYF182" s="168"/>
      <c r="GYG182" s="168"/>
      <c r="GYH182" s="168"/>
      <c r="GYI182" s="168"/>
      <c r="GYJ182" s="168"/>
      <c r="GYK182" s="168"/>
      <c r="GYL182" s="168"/>
      <c r="GYM182" s="168"/>
      <c r="GYN182" s="168"/>
      <c r="GYO182" s="168"/>
      <c r="GYP182" s="168"/>
      <c r="GYQ182" s="168"/>
      <c r="GYR182" s="168"/>
      <c r="GYS182" s="168"/>
      <c r="GYT182" s="168"/>
      <c r="GYU182" s="168"/>
      <c r="GYV182" s="168"/>
      <c r="GYW182" s="168"/>
      <c r="GYX182" s="168"/>
      <c r="GYY182" s="168"/>
      <c r="GYZ182" s="168"/>
      <c r="GZA182" s="168"/>
      <c r="GZB182" s="168"/>
      <c r="GZC182" s="168"/>
      <c r="GZD182" s="168"/>
      <c r="GZE182" s="168"/>
      <c r="GZF182" s="168"/>
      <c r="GZG182" s="168"/>
      <c r="GZH182" s="168"/>
      <c r="GZI182" s="168"/>
      <c r="GZJ182" s="168"/>
      <c r="GZK182" s="168"/>
      <c r="GZL182" s="168"/>
      <c r="GZM182" s="168"/>
      <c r="GZN182" s="168"/>
      <c r="GZO182" s="168"/>
      <c r="GZP182" s="168"/>
      <c r="GZQ182" s="168"/>
      <c r="GZR182" s="168"/>
      <c r="GZS182" s="168"/>
      <c r="GZT182" s="168"/>
      <c r="GZU182" s="168"/>
      <c r="GZV182" s="168"/>
      <c r="GZW182" s="168"/>
      <c r="GZX182" s="168"/>
      <c r="GZY182" s="168"/>
      <c r="GZZ182" s="168"/>
      <c r="HAA182" s="168"/>
      <c r="HAB182" s="168"/>
      <c r="HAC182" s="168"/>
      <c r="HAD182" s="168"/>
      <c r="HAE182" s="168"/>
      <c r="HAF182" s="168"/>
      <c r="HAG182" s="168"/>
      <c r="HAH182" s="168"/>
      <c r="HAI182" s="168"/>
      <c r="HAJ182" s="168"/>
      <c r="HAK182" s="168"/>
      <c r="HAL182" s="168"/>
      <c r="HAM182" s="168"/>
      <c r="HAN182" s="168"/>
      <c r="HAO182" s="168"/>
      <c r="HAP182" s="168"/>
      <c r="HAQ182" s="168"/>
      <c r="HAR182" s="168"/>
      <c r="HAS182" s="168"/>
      <c r="HAT182" s="168"/>
      <c r="HAU182" s="168"/>
      <c r="HAV182" s="168"/>
      <c r="HAW182" s="168"/>
      <c r="HAX182" s="168"/>
      <c r="HAY182" s="168"/>
      <c r="HAZ182" s="168"/>
      <c r="HBA182" s="168"/>
      <c r="HBB182" s="168"/>
      <c r="HBC182" s="168"/>
      <c r="HBD182" s="168"/>
      <c r="HBE182" s="168"/>
      <c r="HBF182" s="168"/>
      <c r="HBG182" s="168"/>
      <c r="HBH182" s="168"/>
      <c r="HBI182" s="168"/>
      <c r="HBJ182" s="168"/>
      <c r="HBK182" s="168"/>
      <c r="HBL182" s="168"/>
      <c r="HBM182" s="168"/>
      <c r="HBN182" s="168"/>
      <c r="HBO182" s="168"/>
      <c r="HBP182" s="168"/>
      <c r="HBQ182" s="168"/>
      <c r="HBR182" s="168"/>
      <c r="HBS182" s="168"/>
      <c r="HBT182" s="168"/>
      <c r="HBU182" s="168"/>
      <c r="HBV182" s="168"/>
      <c r="HBW182" s="168"/>
      <c r="HBX182" s="168"/>
      <c r="HBY182" s="168"/>
      <c r="HBZ182" s="168"/>
      <c r="HCA182" s="168"/>
      <c r="HCB182" s="168"/>
      <c r="HCC182" s="168"/>
      <c r="HCD182" s="168"/>
      <c r="HCE182" s="168"/>
      <c r="HCF182" s="168"/>
      <c r="HCG182" s="168"/>
      <c r="HCH182" s="168"/>
      <c r="HCI182" s="168"/>
      <c r="HCJ182" s="168"/>
      <c r="HCK182" s="168"/>
      <c r="HCL182" s="168"/>
      <c r="HCM182" s="168"/>
      <c r="HCN182" s="168"/>
      <c r="HCO182" s="168"/>
      <c r="HCP182" s="168"/>
      <c r="HCQ182" s="168"/>
      <c r="HCR182" s="168"/>
      <c r="HCS182" s="168"/>
      <c r="HCT182" s="168"/>
      <c r="HCU182" s="168"/>
      <c r="HCV182" s="168"/>
      <c r="HCW182" s="168"/>
      <c r="HCX182" s="168"/>
      <c r="HCY182" s="168"/>
      <c r="HCZ182" s="168"/>
      <c r="HDA182" s="168"/>
      <c r="HDB182" s="168"/>
      <c r="HDC182" s="168"/>
      <c r="HDD182" s="168"/>
      <c r="HDE182" s="168"/>
      <c r="HDF182" s="168"/>
      <c r="HDG182" s="168"/>
      <c r="HDH182" s="168"/>
      <c r="HDI182" s="168"/>
      <c r="HDJ182" s="168"/>
      <c r="HDK182" s="168"/>
      <c r="HDL182" s="168"/>
      <c r="HDM182" s="168"/>
      <c r="HDN182" s="168"/>
      <c r="HDO182" s="168"/>
      <c r="HDP182" s="168"/>
      <c r="HDQ182" s="168"/>
      <c r="HDR182" s="168"/>
      <c r="HDS182" s="168"/>
      <c r="HDT182" s="168"/>
      <c r="HDU182" s="168"/>
      <c r="HDV182" s="168"/>
      <c r="HDW182" s="168"/>
      <c r="HDX182" s="168"/>
      <c r="HDY182" s="168"/>
      <c r="HDZ182" s="168"/>
      <c r="HEA182" s="168"/>
      <c r="HEB182" s="168"/>
      <c r="HEC182" s="168"/>
      <c r="HED182" s="168"/>
      <c r="HEE182" s="168"/>
      <c r="HEF182" s="168"/>
      <c r="HEG182" s="168"/>
      <c r="HEH182" s="168"/>
      <c r="HEI182" s="168"/>
      <c r="HEJ182" s="168"/>
      <c r="HEK182" s="168"/>
      <c r="HEL182" s="168"/>
      <c r="HEM182" s="168"/>
      <c r="HEN182" s="168"/>
      <c r="HEO182" s="168"/>
      <c r="HEP182" s="168"/>
      <c r="HEQ182" s="168"/>
      <c r="HER182" s="168"/>
      <c r="HES182" s="168"/>
      <c r="HET182" s="168"/>
      <c r="HEU182" s="168"/>
      <c r="HEV182" s="168"/>
      <c r="HEW182" s="168"/>
      <c r="HEX182" s="168"/>
      <c r="HEY182" s="168"/>
      <c r="HEZ182" s="168"/>
      <c r="HFA182" s="168"/>
      <c r="HFB182" s="168"/>
      <c r="HFC182" s="168"/>
      <c r="HFD182" s="168"/>
      <c r="HFE182" s="168"/>
      <c r="HFF182" s="168"/>
      <c r="HFG182" s="168"/>
      <c r="HFH182" s="168"/>
      <c r="HFI182" s="168"/>
      <c r="HFJ182" s="168"/>
      <c r="HFK182" s="168"/>
      <c r="HFL182" s="168"/>
      <c r="HFM182" s="168"/>
      <c r="HFN182" s="168"/>
      <c r="HFO182" s="168"/>
      <c r="HFP182" s="168"/>
      <c r="HFQ182" s="168"/>
      <c r="HFR182" s="168"/>
      <c r="HFS182" s="168"/>
      <c r="HFT182" s="168"/>
      <c r="HFU182" s="168"/>
      <c r="HFV182" s="168"/>
      <c r="HFW182" s="168"/>
      <c r="HFX182" s="168"/>
      <c r="HFY182" s="168"/>
      <c r="HFZ182" s="168"/>
      <c r="HGA182" s="168"/>
      <c r="HGB182" s="168"/>
      <c r="HGC182" s="168"/>
      <c r="HGD182" s="168"/>
      <c r="HGE182" s="168"/>
      <c r="HGF182" s="168"/>
      <c r="HGG182" s="168"/>
      <c r="HGH182" s="168"/>
      <c r="HGI182" s="168"/>
      <c r="HGJ182" s="168"/>
      <c r="HGK182" s="168"/>
      <c r="HGL182" s="168"/>
      <c r="HGM182" s="168"/>
      <c r="HGN182" s="168"/>
      <c r="HGO182" s="168"/>
      <c r="HGP182" s="168"/>
      <c r="HGQ182" s="168"/>
      <c r="HGR182" s="168"/>
      <c r="HGS182" s="168"/>
      <c r="HGT182" s="168"/>
      <c r="HGU182" s="168"/>
      <c r="HGV182" s="168"/>
      <c r="HGW182" s="168"/>
      <c r="HGX182" s="168"/>
      <c r="HGY182" s="168"/>
      <c r="HGZ182" s="168"/>
      <c r="HHA182" s="168"/>
      <c r="HHB182" s="168"/>
      <c r="HHC182" s="168"/>
      <c r="HHD182" s="168"/>
      <c r="HHE182" s="168"/>
      <c r="HHF182" s="168"/>
      <c r="HHG182" s="168"/>
      <c r="HHH182" s="168"/>
      <c r="HHI182" s="168"/>
      <c r="HHJ182" s="168"/>
      <c r="HHK182" s="168"/>
      <c r="HHL182" s="168"/>
      <c r="HHM182" s="168"/>
      <c r="HHN182" s="168"/>
      <c r="HHO182" s="168"/>
      <c r="HHP182" s="168"/>
      <c r="HHQ182" s="168"/>
      <c r="HHR182" s="168"/>
      <c r="HHS182" s="168"/>
      <c r="HHT182" s="168"/>
      <c r="HHU182" s="168"/>
      <c r="HHV182" s="168"/>
      <c r="HHW182" s="168"/>
      <c r="HHX182" s="168"/>
      <c r="HHY182" s="168"/>
      <c r="HHZ182" s="168"/>
      <c r="HIA182" s="168"/>
      <c r="HIB182" s="168"/>
      <c r="HIC182" s="168"/>
      <c r="HID182" s="168"/>
      <c r="HIE182" s="168"/>
      <c r="HIF182" s="168"/>
      <c r="HIG182" s="168"/>
      <c r="HIH182" s="168"/>
      <c r="HII182" s="168"/>
      <c r="HIJ182" s="168"/>
      <c r="HIK182" s="168"/>
      <c r="HIL182" s="168"/>
      <c r="HIM182" s="168"/>
      <c r="HIN182" s="168"/>
      <c r="HIO182" s="168"/>
      <c r="HIP182" s="168"/>
      <c r="HIQ182" s="168"/>
      <c r="HIR182" s="168"/>
      <c r="HIS182" s="168"/>
      <c r="HIT182" s="168"/>
      <c r="HIU182" s="168"/>
      <c r="HIV182" s="168"/>
      <c r="HIW182" s="168"/>
      <c r="HIX182" s="168"/>
      <c r="HIY182" s="168"/>
      <c r="HIZ182" s="168"/>
      <c r="HJA182" s="168"/>
      <c r="HJB182" s="168"/>
      <c r="HJC182" s="168"/>
      <c r="HJD182" s="168"/>
      <c r="HJE182" s="168"/>
      <c r="HJF182" s="168"/>
      <c r="HJG182" s="168"/>
      <c r="HJH182" s="168"/>
      <c r="HJI182" s="168"/>
      <c r="HJJ182" s="168"/>
      <c r="HJK182" s="168"/>
      <c r="HJL182" s="168"/>
      <c r="HJM182" s="168"/>
      <c r="HJN182" s="168"/>
      <c r="HJO182" s="168"/>
      <c r="HJP182" s="168"/>
      <c r="HJQ182" s="168"/>
      <c r="HJR182" s="168"/>
      <c r="HJS182" s="168"/>
      <c r="HJT182" s="168"/>
      <c r="HJU182" s="168"/>
      <c r="HJV182" s="168"/>
      <c r="HJW182" s="168"/>
      <c r="HJX182" s="168"/>
      <c r="HJY182" s="168"/>
      <c r="HJZ182" s="168"/>
      <c r="HKA182" s="168"/>
      <c r="HKB182" s="168"/>
      <c r="HKC182" s="168"/>
      <c r="HKD182" s="168"/>
      <c r="HKE182" s="168"/>
      <c r="HKF182" s="168"/>
      <c r="HKG182" s="168"/>
      <c r="HKH182" s="168"/>
      <c r="HKI182" s="168"/>
      <c r="HKJ182" s="168"/>
      <c r="HKK182" s="168"/>
      <c r="HKL182" s="168"/>
      <c r="HKM182" s="168"/>
      <c r="HKN182" s="168"/>
      <c r="HKO182" s="168"/>
      <c r="HKP182" s="168"/>
      <c r="HKQ182" s="168"/>
      <c r="HKR182" s="168"/>
      <c r="HKS182" s="168"/>
      <c r="HKT182" s="168"/>
      <c r="HKU182" s="168"/>
      <c r="HKV182" s="168"/>
      <c r="HKW182" s="168"/>
      <c r="HKX182" s="168"/>
      <c r="HKY182" s="168"/>
      <c r="HKZ182" s="168"/>
      <c r="HLA182" s="168"/>
      <c r="HLB182" s="168"/>
      <c r="HLC182" s="168"/>
      <c r="HLD182" s="168"/>
      <c r="HLE182" s="168"/>
      <c r="HLF182" s="168"/>
      <c r="HLG182" s="168"/>
      <c r="HLH182" s="168"/>
      <c r="HLI182" s="168"/>
      <c r="HLJ182" s="168"/>
      <c r="HLK182" s="168"/>
      <c r="HLL182" s="168"/>
      <c r="HLM182" s="168"/>
      <c r="HLN182" s="168"/>
      <c r="HLO182" s="168"/>
      <c r="HLP182" s="168"/>
      <c r="HLQ182" s="168"/>
      <c r="HLR182" s="168"/>
      <c r="HLS182" s="168"/>
      <c r="HLT182" s="168"/>
      <c r="HLU182" s="168"/>
      <c r="HLV182" s="168"/>
      <c r="HLW182" s="168"/>
      <c r="HLX182" s="168"/>
      <c r="HLY182" s="168"/>
      <c r="HLZ182" s="168"/>
      <c r="HMA182" s="168"/>
      <c r="HMB182" s="168"/>
      <c r="HMC182" s="168"/>
      <c r="HMD182" s="168"/>
      <c r="HME182" s="168"/>
      <c r="HMF182" s="168"/>
      <c r="HMG182" s="168"/>
      <c r="HMH182" s="168"/>
      <c r="HMI182" s="168"/>
      <c r="HMJ182" s="168"/>
      <c r="HMK182" s="168"/>
      <c r="HML182" s="168"/>
      <c r="HMM182" s="168"/>
      <c r="HMN182" s="168"/>
      <c r="HMO182" s="168"/>
      <c r="HMP182" s="168"/>
      <c r="HMQ182" s="168"/>
      <c r="HMR182" s="168"/>
      <c r="HMS182" s="168"/>
      <c r="HMT182" s="168"/>
      <c r="HMU182" s="168"/>
      <c r="HMV182" s="168"/>
      <c r="HMW182" s="168"/>
      <c r="HMX182" s="168"/>
      <c r="HMY182" s="168"/>
      <c r="HMZ182" s="168"/>
      <c r="HNA182" s="168"/>
      <c r="HNB182" s="168"/>
      <c r="HNC182" s="168"/>
      <c r="HND182" s="168"/>
      <c r="HNE182" s="168"/>
      <c r="HNF182" s="168"/>
      <c r="HNG182" s="168"/>
      <c r="HNH182" s="168"/>
      <c r="HNI182" s="168"/>
      <c r="HNJ182" s="168"/>
      <c r="HNK182" s="168"/>
      <c r="HNL182" s="168"/>
      <c r="HNM182" s="168"/>
      <c r="HNN182" s="168"/>
      <c r="HNO182" s="168"/>
      <c r="HNP182" s="168"/>
      <c r="HNQ182" s="168"/>
      <c r="HNR182" s="168"/>
      <c r="HNS182" s="168"/>
      <c r="HNT182" s="168"/>
      <c r="HNU182" s="168"/>
      <c r="HNV182" s="168"/>
      <c r="HNW182" s="168"/>
      <c r="HNX182" s="168"/>
      <c r="HNY182" s="168"/>
      <c r="HNZ182" s="168"/>
      <c r="HOA182" s="168"/>
      <c r="HOB182" s="168"/>
      <c r="HOC182" s="168"/>
      <c r="HOD182" s="168"/>
      <c r="HOE182" s="168"/>
      <c r="HOF182" s="168"/>
      <c r="HOG182" s="168"/>
      <c r="HOH182" s="168"/>
      <c r="HOI182" s="168"/>
      <c r="HOJ182" s="168"/>
      <c r="HOK182" s="168"/>
      <c r="HOL182" s="168"/>
      <c r="HOM182" s="168"/>
      <c r="HON182" s="168"/>
      <c r="HOO182" s="168"/>
      <c r="HOP182" s="168"/>
      <c r="HOQ182" s="168"/>
      <c r="HOR182" s="168"/>
      <c r="HOS182" s="168"/>
      <c r="HOT182" s="168"/>
      <c r="HOU182" s="168"/>
      <c r="HOV182" s="168"/>
      <c r="HOW182" s="168"/>
      <c r="HOX182" s="168"/>
      <c r="HOY182" s="168"/>
      <c r="HOZ182" s="168"/>
      <c r="HPA182" s="168"/>
      <c r="HPB182" s="168"/>
      <c r="HPC182" s="168"/>
      <c r="HPD182" s="168"/>
      <c r="HPE182" s="168"/>
      <c r="HPF182" s="168"/>
      <c r="HPG182" s="168"/>
      <c r="HPH182" s="168"/>
      <c r="HPI182" s="168"/>
      <c r="HPJ182" s="168"/>
      <c r="HPK182" s="168"/>
      <c r="HPL182" s="168"/>
      <c r="HPM182" s="168"/>
      <c r="HPN182" s="168"/>
      <c r="HPO182" s="168"/>
      <c r="HPP182" s="168"/>
      <c r="HPQ182" s="168"/>
      <c r="HPR182" s="168"/>
      <c r="HPS182" s="168"/>
      <c r="HPT182" s="168"/>
      <c r="HPU182" s="168"/>
      <c r="HPV182" s="168"/>
      <c r="HPW182" s="168"/>
      <c r="HPX182" s="168"/>
      <c r="HPY182" s="168"/>
      <c r="HPZ182" s="168"/>
      <c r="HQA182" s="168"/>
      <c r="HQB182" s="168"/>
      <c r="HQC182" s="168"/>
      <c r="HQD182" s="168"/>
      <c r="HQE182" s="168"/>
      <c r="HQF182" s="168"/>
      <c r="HQG182" s="168"/>
      <c r="HQH182" s="168"/>
      <c r="HQI182" s="168"/>
      <c r="HQJ182" s="168"/>
      <c r="HQK182" s="168"/>
      <c r="HQL182" s="168"/>
      <c r="HQM182" s="168"/>
      <c r="HQN182" s="168"/>
      <c r="HQO182" s="168"/>
      <c r="HQP182" s="168"/>
      <c r="HQQ182" s="168"/>
      <c r="HQR182" s="168"/>
      <c r="HQS182" s="168"/>
      <c r="HQT182" s="168"/>
      <c r="HQU182" s="168"/>
      <c r="HQV182" s="168"/>
      <c r="HQW182" s="168"/>
      <c r="HQX182" s="168"/>
      <c r="HQY182" s="168"/>
      <c r="HQZ182" s="168"/>
      <c r="HRA182" s="168"/>
      <c r="HRB182" s="168"/>
      <c r="HRC182" s="168"/>
      <c r="HRD182" s="168"/>
      <c r="HRE182" s="168"/>
      <c r="HRF182" s="168"/>
      <c r="HRG182" s="168"/>
      <c r="HRH182" s="168"/>
      <c r="HRI182" s="168"/>
      <c r="HRJ182" s="168"/>
      <c r="HRK182" s="168"/>
      <c r="HRL182" s="168"/>
      <c r="HRM182" s="168"/>
      <c r="HRN182" s="168"/>
      <c r="HRO182" s="168"/>
      <c r="HRP182" s="168"/>
      <c r="HRQ182" s="168"/>
      <c r="HRR182" s="168"/>
      <c r="HRS182" s="168"/>
      <c r="HRT182" s="168"/>
      <c r="HRU182" s="168"/>
      <c r="HRV182" s="168"/>
      <c r="HRW182" s="168"/>
      <c r="HRX182" s="168"/>
      <c r="HRY182" s="168"/>
      <c r="HRZ182" s="168"/>
      <c r="HSA182" s="168"/>
      <c r="HSB182" s="168"/>
      <c r="HSC182" s="168"/>
      <c r="HSD182" s="168"/>
      <c r="HSE182" s="168"/>
      <c r="HSF182" s="168"/>
      <c r="HSG182" s="168"/>
      <c r="HSH182" s="168"/>
      <c r="HSI182" s="168"/>
      <c r="HSJ182" s="168"/>
      <c r="HSK182" s="168"/>
      <c r="HSL182" s="168"/>
      <c r="HSM182" s="168"/>
      <c r="HSN182" s="168"/>
      <c r="HSO182" s="168"/>
      <c r="HSP182" s="168"/>
      <c r="HSQ182" s="168"/>
      <c r="HSR182" s="168"/>
      <c r="HSS182" s="168"/>
      <c r="HST182" s="168"/>
      <c r="HSU182" s="168"/>
      <c r="HSV182" s="168"/>
      <c r="HSW182" s="168"/>
      <c r="HSX182" s="168"/>
      <c r="HSY182" s="168"/>
      <c r="HSZ182" s="168"/>
      <c r="HTA182" s="168"/>
      <c r="HTB182" s="168"/>
      <c r="HTC182" s="168"/>
      <c r="HTD182" s="168"/>
      <c r="HTE182" s="168"/>
      <c r="HTF182" s="168"/>
      <c r="HTG182" s="168"/>
      <c r="HTH182" s="168"/>
      <c r="HTI182" s="168"/>
      <c r="HTJ182" s="168"/>
      <c r="HTK182" s="168"/>
      <c r="HTL182" s="168"/>
      <c r="HTM182" s="168"/>
      <c r="HTN182" s="168"/>
      <c r="HTO182" s="168"/>
      <c r="HTP182" s="168"/>
      <c r="HTQ182" s="168"/>
      <c r="HTR182" s="168"/>
      <c r="HTS182" s="168"/>
      <c r="HTT182" s="168"/>
      <c r="HTU182" s="168"/>
      <c r="HTV182" s="168"/>
      <c r="HTW182" s="168"/>
      <c r="HTX182" s="168"/>
      <c r="HTY182" s="168"/>
      <c r="HTZ182" s="168"/>
      <c r="HUA182" s="168"/>
      <c r="HUB182" s="168"/>
      <c r="HUC182" s="168"/>
      <c r="HUD182" s="168"/>
      <c r="HUE182" s="168"/>
      <c r="HUF182" s="168"/>
      <c r="HUG182" s="168"/>
      <c r="HUH182" s="168"/>
      <c r="HUI182" s="168"/>
      <c r="HUJ182" s="168"/>
      <c r="HUK182" s="168"/>
      <c r="HUL182" s="168"/>
      <c r="HUM182" s="168"/>
      <c r="HUN182" s="168"/>
      <c r="HUO182" s="168"/>
      <c r="HUP182" s="168"/>
      <c r="HUQ182" s="168"/>
      <c r="HUR182" s="168"/>
      <c r="HUS182" s="168"/>
      <c r="HUT182" s="168"/>
      <c r="HUU182" s="168"/>
      <c r="HUV182" s="168"/>
      <c r="HUW182" s="168"/>
      <c r="HUX182" s="168"/>
      <c r="HUY182" s="168"/>
      <c r="HUZ182" s="168"/>
      <c r="HVA182" s="168"/>
      <c r="HVB182" s="168"/>
      <c r="HVC182" s="168"/>
      <c r="HVD182" s="168"/>
      <c r="HVE182" s="168"/>
      <c r="HVF182" s="168"/>
      <c r="HVG182" s="168"/>
      <c r="HVH182" s="168"/>
      <c r="HVI182" s="168"/>
      <c r="HVJ182" s="168"/>
      <c r="HVK182" s="168"/>
      <c r="HVL182" s="168"/>
      <c r="HVM182" s="168"/>
      <c r="HVN182" s="168"/>
      <c r="HVO182" s="168"/>
      <c r="HVP182" s="168"/>
      <c r="HVQ182" s="168"/>
      <c r="HVR182" s="168"/>
      <c r="HVS182" s="168"/>
      <c r="HVT182" s="168"/>
      <c r="HVU182" s="168"/>
      <c r="HVV182" s="168"/>
      <c r="HVW182" s="168"/>
      <c r="HVX182" s="168"/>
      <c r="HVY182" s="168"/>
      <c r="HVZ182" s="168"/>
      <c r="HWA182" s="168"/>
      <c r="HWB182" s="168"/>
      <c r="HWC182" s="168"/>
      <c r="HWD182" s="168"/>
      <c r="HWE182" s="168"/>
      <c r="HWF182" s="168"/>
      <c r="HWG182" s="168"/>
      <c r="HWH182" s="168"/>
      <c r="HWI182" s="168"/>
      <c r="HWJ182" s="168"/>
      <c r="HWK182" s="168"/>
      <c r="HWL182" s="168"/>
      <c r="HWM182" s="168"/>
      <c r="HWN182" s="168"/>
      <c r="HWO182" s="168"/>
      <c r="HWP182" s="168"/>
      <c r="HWQ182" s="168"/>
      <c r="HWR182" s="168"/>
      <c r="HWS182" s="168"/>
      <c r="HWT182" s="168"/>
      <c r="HWU182" s="168"/>
      <c r="HWV182" s="168"/>
      <c r="HWW182" s="168"/>
      <c r="HWX182" s="168"/>
      <c r="HWY182" s="168"/>
      <c r="HWZ182" s="168"/>
      <c r="HXA182" s="168"/>
      <c r="HXB182" s="168"/>
      <c r="HXC182" s="168"/>
      <c r="HXD182" s="168"/>
      <c r="HXE182" s="168"/>
      <c r="HXF182" s="168"/>
      <c r="HXG182" s="168"/>
      <c r="HXH182" s="168"/>
      <c r="HXI182" s="168"/>
      <c r="HXJ182" s="168"/>
      <c r="HXK182" s="168"/>
      <c r="HXL182" s="168"/>
      <c r="HXM182" s="168"/>
      <c r="HXN182" s="168"/>
      <c r="HXO182" s="168"/>
      <c r="HXP182" s="168"/>
      <c r="HXQ182" s="168"/>
      <c r="HXR182" s="168"/>
      <c r="HXS182" s="168"/>
      <c r="HXT182" s="168"/>
      <c r="HXU182" s="168"/>
      <c r="HXV182" s="168"/>
      <c r="HXW182" s="168"/>
      <c r="HXX182" s="168"/>
      <c r="HXY182" s="168"/>
      <c r="HXZ182" s="168"/>
      <c r="HYA182" s="168"/>
      <c r="HYB182" s="168"/>
      <c r="HYC182" s="168"/>
      <c r="HYD182" s="168"/>
      <c r="HYE182" s="168"/>
      <c r="HYF182" s="168"/>
      <c r="HYG182" s="168"/>
      <c r="HYH182" s="168"/>
      <c r="HYI182" s="168"/>
      <c r="HYJ182" s="168"/>
      <c r="HYK182" s="168"/>
      <c r="HYL182" s="168"/>
      <c r="HYM182" s="168"/>
      <c r="HYN182" s="168"/>
      <c r="HYO182" s="168"/>
      <c r="HYP182" s="168"/>
      <c r="HYQ182" s="168"/>
      <c r="HYR182" s="168"/>
      <c r="HYS182" s="168"/>
      <c r="HYT182" s="168"/>
      <c r="HYU182" s="168"/>
      <c r="HYV182" s="168"/>
      <c r="HYW182" s="168"/>
      <c r="HYX182" s="168"/>
      <c r="HYY182" s="168"/>
      <c r="HYZ182" s="168"/>
      <c r="HZA182" s="168"/>
      <c r="HZB182" s="168"/>
      <c r="HZC182" s="168"/>
      <c r="HZD182" s="168"/>
      <c r="HZE182" s="168"/>
      <c r="HZF182" s="168"/>
      <c r="HZG182" s="168"/>
      <c r="HZH182" s="168"/>
      <c r="HZI182" s="168"/>
      <c r="HZJ182" s="168"/>
      <c r="HZK182" s="168"/>
      <c r="HZL182" s="168"/>
      <c r="HZM182" s="168"/>
      <c r="HZN182" s="168"/>
      <c r="HZO182" s="168"/>
      <c r="HZP182" s="168"/>
      <c r="HZQ182" s="168"/>
      <c r="HZR182" s="168"/>
      <c r="HZS182" s="168"/>
      <c r="HZT182" s="168"/>
      <c r="HZU182" s="168"/>
      <c r="HZV182" s="168"/>
      <c r="HZW182" s="168"/>
      <c r="HZX182" s="168"/>
      <c r="HZY182" s="168"/>
      <c r="HZZ182" s="168"/>
      <c r="IAA182" s="168"/>
      <c r="IAB182" s="168"/>
      <c r="IAC182" s="168"/>
      <c r="IAD182" s="168"/>
      <c r="IAE182" s="168"/>
      <c r="IAF182" s="168"/>
      <c r="IAG182" s="168"/>
      <c r="IAH182" s="168"/>
      <c r="IAI182" s="168"/>
      <c r="IAJ182" s="168"/>
      <c r="IAK182" s="168"/>
      <c r="IAL182" s="168"/>
      <c r="IAM182" s="168"/>
      <c r="IAN182" s="168"/>
      <c r="IAO182" s="168"/>
      <c r="IAP182" s="168"/>
      <c r="IAQ182" s="168"/>
      <c r="IAR182" s="168"/>
      <c r="IAS182" s="168"/>
      <c r="IAT182" s="168"/>
      <c r="IAU182" s="168"/>
      <c r="IAV182" s="168"/>
      <c r="IAW182" s="168"/>
      <c r="IAX182" s="168"/>
      <c r="IAY182" s="168"/>
      <c r="IAZ182" s="168"/>
      <c r="IBA182" s="168"/>
      <c r="IBB182" s="168"/>
      <c r="IBC182" s="168"/>
      <c r="IBD182" s="168"/>
      <c r="IBE182" s="168"/>
      <c r="IBF182" s="168"/>
      <c r="IBG182" s="168"/>
      <c r="IBH182" s="168"/>
      <c r="IBI182" s="168"/>
      <c r="IBJ182" s="168"/>
      <c r="IBK182" s="168"/>
      <c r="IBL182" s="168"/>
      <c r="IBM182" s="168"/>
      <c r="IBN182" s="168"/>
      <c r="IBO182" s="168"/>
      <c r="IBP182" s="168"/>
      <c r="IBQ182" s="168"/>
      <c r="IBR182" s="168"/>
      <c r="IBS182" s="168"/>
      <c r="IBT182" s="168"/>
      <c r="IBU182" s="168"/>
      <c r="IBV182" s="168"/>
      <c r="IBW182" s="168"/>
      <c r="IBX182" s="168"/>
      <c r="IBY182" s="168"/>
      <c r="IBZ182" s="168"/>
      <c r="ICA182" s="168"/>
      <c r="ICB182" s="168"/>
      <c r="ICC182" s="168"/>
      <c r="ICD182" s="168"/>
      <c r="ICE182" s="168"/>
      <c r="ICF182" s="168"/>
      <c r="ICG182" s="168"/>
      <c r="ICH182" s="168"/>
      <c r="ICI182" s="168"/>
      <c r="ICJ182" s="168"/>
      <c r="ICK182" s="168"/>
      <c r="ICL182" s="168"/>
      <c r="ICM182" s="168"/>
      <c r="ICN182" s="168"/>
      <c r="ICO182" s="168"/>
      <c r="ICP182" s="168"/>
      <c r="ICQ182" s="168"/>
      <c r="ICR182" s="168"/>
      <c r="ICS182" s="168"/>
      <c r="ICT182" s="168"/>
      <c r="ICU182" s="168"/>
      <c r="ICV182" s="168"/>
      <c r="ICW182" s="168"/>
      <c r="ICX182" s="168"/>
      <c r="ICY182" s="168"/>
      <c r="ICZ182" s="168"/>
      <c r="IDA182" s="168"/>
      <c r="IDB182" s="168"/>
      <c r="IDC182" s="168"/>
      <c r="IDD182" s="168"/>
      <c r="IDE182" s="168"/>
      <c r="IDF182" s="168"/>
      <c r="IDG182" s="168"/>
      <c r="IDH182" s="168"/>
      <c r="IDI182" s="168"/>
      <c r="IDJ182" s="168"/>
      <c r="IDK182" s="168"/>
      <c r="IDL182" s="168"/>
      <c r="IDM182" s="168"/>
      <c r="IDN182" s="168"/>
      <c r="IDO182" s="168"/>
      <c r="IDP182" s="168"/>
      <c r="IDQ182" s="168"/>
      <c r="IDR182" s="168"/>
      <c r="IDS182" s="168"/>
      <c r="IDT182" s="168"/>
      <c r="IDU182" s="168"/>
      <c r="IDV182" s="168"/>
      <c r="IDW182" s="168"/>
      <c r="IDX182" s="168"/>
      <c r="IDY182" s="168"/>
      <c r="IDZ182" s="168"/>
      <c r="IEA182" s="168"/>
      <c r="IEB182" s="168"/>
      <c r="IEC182" s="168"/>
      <c r="IED182" s="168"/>
      <c r="IEE182" s="168"/>
      <c r="IEF182" s="168"/>
      <c r="IEG182" s="168"/>
      <c r="IEH182" s="168"/>
      <c r="IEI182" s="168"/>
      <c r="IEJ182" s="168"/>
      <c r="IEK182" s="168"/>
      <c r="IEL182" s="168"/>
      <c r="IEM182" s="168"/>
      <c r="IEN182" s="168"/>
      <c r="IEO182" s="168"/>
      <c r="IEP182" s="168"/>
      <c r="IEQ182" s="168"/>
      <c r="IER182" s="168"/>
      <c r="IES182" s="168"/>
      <c r="IET182" s="168"/>
      <c r="IEU182" s="168"/>
      <c r="IEV182" s="168"/>
      <c r="IEW182" s="168"/>
      <c r="IEX182" s="168"/>
      <c r="IEY182" s="168"/>
      <c r="IEZ182" s="168"/>
      <c r="IFA182" s="168"/>
      <c r="IFB182" s="168"/>
      <c r="IFC182" s="168"/>
      <c r="IFD182" s="168"/>
      <c r="IFE182" s="168"/>
      <c r="IFF182" s="168"/>
      <c r="IFG182" s="168"/>
      <c r="IFH182" s="168"/>
      <c r="IFI182" s="168"/>
      <c r="IFJ182" s="168"/>
      <c r="IFK182" s="168"/>
      <c r="IFL182" s="168"/>
      <c r="IFM182" s="168"/>
      <c r="IFN182" s="168"/>
      <c r="IFO182" s="168"/>
      <c r="IFP182" s="168"/>
      <c r="IFQ182" s="168"/>
      <c r="IFR182" s="168"/>
      <c r="IFS182" s="168"/>
      <c r="IFT182" s="168"/>
      <c r="IFU182" s="168"/>
      <c r="IFV182" s="168"/>
      <c r="IFW182" s="168"/>
      <c r="IFX182" s="168"/>
      <c r="IFY182" s="168"/>
      <c r="IFZ182" s="168"/>
      <c r="IGA182" s="168"/>
      <c r="IGB182" s="168"/>
      <c r="IGC182" s="168"/>
      <c r="IGD182" s="168"/>
      <c r="IGE182" s="168"/>
      <c r="IGF182" s="168"/>
      <c r="IGG182" s="168"/>
      <c r="IGH182" s="168"/>
      <c r="IGI182" s="168"/>
      <c r="IGJ182" s="168"/>
      <c r="IGK182" s="168"/>
      <c r="IGL182" s="168"/>
      <c r="IGM182" s="168"/>
      <c r="IGN182" s="168"/>
      <c r="IGO182" s="168"/>
      <c r="IGP182" s="168"/>
      <c r="IGQ182" s="168"/>
      <c r="IGR182" s="168"/>
      <c r="IGS182" s="168"/>
      <c r="IGT182" s="168"/>
      <c r="IGU182" s="168"/>
      <c r="IGV182" s="168"/>
      <c r="IGW182" s="168"/>
      <c r="IGX182" s="168"/>
      <c r="IGY182" s="168"/>
      <c r="IGZ182" s="168"/>
      <c r="IHA182" s="168"/>
      <c r="IHB182" s="168"/>
      <c r="IHC182" s="168"/>
      <c r="IHD182" s="168"/>
      <c r="IHE182" s="168"/>
      <c r="IHF182" s="168"/>
      <c r="IHG182" s="168"/>
      <c r="IHH182" s="168"/>
      <c r="IHI182" s="168"/>
      <c r="IHJ182" s="168"/>
      <c r="IHK182" s="168"/>
      <c r="IHL182" s="168"/>
      <c r="IHM182" s="168"/>
      <c r="IHN182" s="168"/>
      <c r="IHO182" s="168"/>
      <c r="IHP182" s="168"/>
      <c r="IHQ182" s="168"/>
      <c r="IHR182" s="168"/>
      <c r="IHS182" s="168"/>
      <c r="IHT182" s="168"/>
      <c r="IHU182" s="168"/>
      <c r="IHV182" s="168"/>
      <c r="IHW182" s="168"/>
      <c r="IHX182" s="168"/>
      <c r="IHY182" s="168"/>
      <c r="IHZ182" s="168"/>
      <c r="IIA182" s="168"/>
      <c r="IIB182" s="168"/>
      <c r="IIC182" s="168"/>
      <c r="IID182" s="168"/>
      <c r="IIE182" s="168"/>
      <c r="IIF182" s="168"/>
      <c r="IIG182" s="168"/>
      <c r="IIH182" s="168"/>
      <c r="III182" s="168"/>
      <c r="IIJ182" s="168"/>
      <c r="IIK182" s="168"/>
      <c r="IIL182" s="168"/>
      <c r="IIM182" s="168"/>
      <c r="IIN182" s="168"/>
      <c r="IIO182" s="168"/>
      <c r="IIP182" s="168"/>
      <c r="IIQ182" s="168"/>
      <c r="IIR182" s="168"/>
      <c r="IIS182" s="168"/>
      <c r="IIT182" s="168"/>
      <c r="IIU182" s="168"/>
      <c r="IIV182" s="168"/>
      <c r="IIW182" s="168"/>
      <c r="IIX182" s="168"/>
      <c r="IIY182" s="168"/>
      <c r="IIZ182" s="168"/>
      <c r="IJA182" s="168"/>
      <c r="IJB182" s="168"/>
      <c r="IJC182" s="168"/>
      <c r="IJD182" s="168"/>
      <c r="IJE182" s="168"/>
      <c r="IJF182" s="168"/>
      <c r="IJG182" s="168"/>
      <c r="IJH182" s="168"/>
      <c r="IJI182" s="168"/>
      <c r="IJJ182" s="168"/>
      <c r="IJK182" s="168"/>
      <c r="IJL182" s="168"/>
      <c r="IJM182" s="168"/>
      <c r="IJN182" s="168"/>
      <c r="IJO182" s="168"/>
      <c r="IJP182" s="168"/>
      <c r="IJQ182" s="168"/>
      <c r="IJR182" s="168"/>
      <c r="IJS182" s="168"/>
      <c r="IJT182" s="168"/>
      <c r="IJU182" s="168"/>
      <c r="IJV182" s="168"/>
      <c r="IJW182" s="168"/>
      <c r="IJX182" s="168"/>
      <c r="IJY182" s="168"/>
      <c r="IJZ182" s="168"/>
      <c r="IKA182" s="168"/>
      <c r="IKB182" s="168"/>
      <c r="IKC182" s="168"/>
      <c r="IKD182" s="168"/>
      <c r="IKE182" s="168"/>
      <c r="IKF182" s="168"/>
      <c r="IKG182" s="168"/>
      <c r="IKH182" s="168"/>
      <c r="IKI182" s="168"/>
      <c r="IKJ182" s="168"/>
      <c r="IKK182" s="168"/>
      <c r="IKL182" s="168"/>
      <c r="IKM182" s="168"/>
      <c r="IKN182" s="168"/>
      <c r="IKO182" s="168"/>
      <c r="IKP182" s="168"/>
      <c r="IKQ182" s="168"/>
      <c r="IKR182" s="168"/>
      <c r="IKS182" s="168"/>
      <c r="IKT182" s="168"/>
      <c r="IKU182" s="168"/>
      <c r="IKV182" s="168"/>
      <c r="IKW182" s="168"/>
      <c r="IKX182" s="168"/>
      <c r="IKY182" s="168"/>
      <c r="IKZ182" s="168"/>
      <c r="ILA182" s="168"/>
      <c r="ILB182" s="168"/>
      <c r="ILC182" s="168"/>
      <c r="ILD182" s="168"/>
      <c r="ILE182" s="168"/>
      <c r="ILF182" s="168"/>
      <c r="ILG182" s="168"/>
      <c r="ILH182" s="168"/>
      <c r="ILI182" s="168"/>
      <c r="ILJ182" s="168"/>
      <c r="ILK182" s="168"/>
      <c r="ILL182" s="168"/>
      <c r="ILM182" s="168"/>
      <c r="ILN182" s="168"/>
      <c r="ILO182" s="168"/>
      <c r="ILP182" s="168"/>
      <c r="ILQ182" s="168"/>
      <c r="ILR182" s="168"/>
      <c r="ILS182" s="168"/>
      <c r="ILT182" s="168"/>
      <c r="ILU182" s="168"/>
      <c r="ILV182" s="168"/>
      <c r="ILW182" s="168"/>
      <c r="ILX182" s="168"/>
      <c r="ILY182" s="168"/>
      <c r="ILZ182" s="168"/>
      <c r="IMA182" s="168"/>
      <c r="IMB182" s="168"/>
      <c r="IMC182" s="168"/>
      <c r="IMD182" s="168"/>
      <c r="IME182" s="168"/>
      <c r="IMF182" s="168"/>
      <c r="IMG182" s="168"/>
      <c r="IMH182" s="168"/>
      <c r="IMI182" s="168"/>
      <c r="IMJ182" s="168"/>
      <c r="IMK182" s="168"/>
      <c r="IML182" s="168"/>
      <c r="IMM182" s="168"/>
      <c r="IMN182" s="168"/>
      <c r="IMO182" s="168"/>
      <c r="IMP182" s="168"/>
      <c r="IMQ182" s="168"/>
      <c r="IMR182" s="168"/>
      <c r="IMS182" s="168"/>
      <c r="IMT182" s="168"/>
      <c r="IMU182" s="168"/>
      <c r="IMV182" s="168"/>
      <c r="IMW182" s="168"/>
      <c r="IMX182" s="168"/>
      <c r="IMY182" s="168"/>
      <c r="IMZ182" s="168"/>
      <c r="INA182" s="168"/>
      <c r="INB182" s="168"/>
      <c r="INC182" s="168"/>
      <c r="IND182" s="168"/>
      <c r="INE182" s="168"/>
      <c r="INF182" s="168"/>
      <c r="ING182" s="168"/>
      <c r="INH182" s="168"/>
      <c r="INI182" s="168"/>
      <c r="INJ182" s="168"/>
      <c r="INK182" s="168"/>
      <c r="INL182" s="168"/>
      <c r="INM182" s="168"/>
      <c r="INN182" s="168"/>
      <c r="INO182" s="168"/>
      <c r="INP182" s="168"/>
      <c r="INQ182" s="168"/>
      <c r="INR182" s="168"/>
      <c r="INS182" s="168"/>
      <c r="INT182" s="168"/>
      <c r="INU182" s="168"/>
      <c r="INV182" s="168"/>
      <c r="INW182" s="168"/>
      <c r="INX182" s="168"/>
      <c r="INY182" s="168"/>
      <c r="INZ182" s="168"/>
      <c r="IOA182" s="168"/>
      <c r="IOB182" s="168"/>
      <c r="IOC182" s="168"/>
      <c r="IOD182" s="168"/>
      <c r="IOE182" s="168"/>
      <c r="IOF182" s="168"/>
      <c r="IOG182" s="168"/>
      <c r="IOH182" s="168"/>
      <c r="IOI182" s="168"/>
      <c r="IOJ182" s="168"/>
      <c r="IOK182" s="168"/>
      <c r="IOL182" s="168"/>
      <c r="IOM182" s="168"/>
      <c r="ION182" s="168"/>
      <c r="IOO182" s="168"/>
      <c r="IOP182" s="168"/>
      <c r="IOQ182" s="168"/>
      <c r="IOR182" s="168"/>
      <c r="IOS182" s="168"/>
      <c r="IOT182" s="168"/>
      <c r="IOU182" s="168"/>
      <c r="IOV182" s="168"/>
      <c r="IOW182" s="168"/>
      <c r="IOX182" s="168"/>
      <c r="IOY182" s="168"/>
      <c r="IOZ182" s="168"/>
      <c r="IPA182" s="168"/>
      <c r="IPB182" s="168"/>
      <c r="IPC182" s="168"/>
      <c r="IPD182" s="168"/>
      <c r="IPE182" s="168"/>
      <c r="IPF182" s="168"/>
      <c r="IPG182" s="168"/>
      <c r="IPH182" s="168"/>
      <c r="IPI182" s="168"/>
      <c r="IPJ182" s="168"/>
      <c r="IPK182" s="168"/>
      <c r="IPL182" s="168"/>
      <c r="IPM182" s="168"/>
      <c r="IPN182" s="168"/>
      <c r="IPO182" s="168"/>
      <c r="IPP182" s="168"/>
      <c r="IPQ182" s="168"/>
      <c r="IPR182" s="168"/>
      <c r="IPS182" s="168"/>
      <c r="IPT182" s="168"/>
      <c r="IPU182" s="168"/>
      <c r="IPV182" s="168"/>
      <c r="IPW182" s="168"/>
      <c r="IPX182" s="168"/>
      <c r="IPY182" s="168"/>
      <c r="IPZ182" s="168"/>
      <c r="IQA182" s="168"/>
      <c r="IQB182" s="168"/>
      <c r="IQC182" s="168"/>
      <c r="IQD182" s="168"/>
      <c r="IQE182" s="168"/>
      <c r="IQF182" s="168"/>
      <c r="IQG182" s="168"/>
      <c r="IQH182" s="168"/>
      <c r="IQI182" s="168"/>
      <c r="IQJ182" s="168"/>
      <c r="IQK182" s="168"/>
      <c r="IQL182" s="168"/>
      <c r="IQM182" s="168"/>
      <c r="IQN182" s="168"/>
      <c r="IQO182" s="168"/>
      <c r="IQP182" s="168"/>
      <c r="IQQ182" s="168"/>
      <c r="IQR182" s="168"/>
      <c r="IQS182" s="168"/>
      <c r="IQT182" s="168"/>
      <c r="IQU182" s="168"/>
      <c r="IQV182" s="168"/>
      <c r="IQW182" s="168"/>
      <c r="IQX182" s="168"/>
      <c r="IQY182" s="168"/>
      <c r="IQZ182" s="168"/>
      <c r="IRA182" s="168"/>
      <c r="IRB182" s="168"/>
      <c r="IRC182" s="168"/>
      <c r="IRD182" s="168"/>
      <c r="IRE182" s="168"/>
      <c r="IRF182" s="168"/>
      <c r="IRG182" s="168"/>
      <c r="IRH182" s="168"/>
      <c r="IRI182" s="168"/>
      <c r="IRJ182" s="168"/>
      <c r="IRK182" s="168"/>
      <c r="IRL182" s="168"/>
      <c r="IRM182" s="168"/>
      <c r="IRN182" s="168"/>
      <c r="IRO182" s="168"/>
      <c r="IRP182" s="168"/>
      <c r="IRQ182" s="168"/>
      <c r="IRR182" s="168"/>
      <c r="IRS182" s="168"/>
      <c r="IRT182" s="168"/>
      <c r="IRU182" s="168"/>
      <c r="IRV182" s="168"/>
      <c r="IRW182" s="168"/>
      <c r="IRX182" s="168"/>
      <c r="IRY182" s="168"/>
      <c r="IRZ182" s="168"/>
      <c r="ISA182" s="168"/>
      <c r="ISB182" s="168"/>
      <c r="ISC182" s="168"/>
      <c r="ISD182" s="168"/>
      <c r="ISE182" s="168"/>
      <c r="ISF182" s="168"/>
      <c r="ISG182" s="168"/>
      <c r="ISH182" s="168"/>
      <c r="ISI182" s="168"/>
      <c r="ISJ182" s="168"/>
      <c r="ISK182" s="168"/>
      <c r="ISL182" s="168"/>
      <c r="ISM182" s="168"/>
      <c r="ISN182" s="168"/>
      <c r="ISO182" s="168"/>
      <c r="ISP182" s="168"/>
      <c r="ISQ182" s="168"/>
      <c r="ISR182" s="168"/>
      <c r="ISS182" s="168"/>
      <c r="IST182" s="168"/>
      <c r="ISU182" s="168"/>
      <c r="ISV182" s="168"/>
      <c r="ISW182" s="168"/>
      <c r="ISX182" s="168"/>
      <c r="ISY182" s="168"/>
      <c r="ISZ182" s="168"/>
      <c r="ITA182" s="168"/>
      <c r="ITB182" s="168"/>
      <c r="ITC182" s="168"/>
      <c r="ITD182" s="168"/>
      <c r="ITE182" s="168"/>
      <c r="ITF182" s="168"/>
      <c r="ITG182" s="168"/>
      <c r="ITH182" s="168"/>
      <c r="ITI182" s="168"/>
      <c r="ITJ182" s="168"/>
      <c r="ITK182" s="168"/>
      <c r="ITL182" s="168"/>
      <c r="ITM182" s="168"/>
      <c r="ITN182" s="168"/>
      <c r="ITO182" s="168"/>
      <c r="ITP182" s="168"/>
      <c r="ITQ182" s="168"/>
      <c r="ITR182" s="168"/>
      <c r="ITS182" s="168"/>
      <c r="ITT182" s="168"/>
      <c r="ITU182" s="168"/>
      <c r="ITV182" s="168"/>
      <c r="ITW182" s="168"/>
      <c r="ITX182" s="168"/>
      <c r="ITY182" s="168"/>
      <c r="ITZ182" s="168"/>
      <c r="IUA182" s="168"/>
      <c r="IUB182" s="168"/>
      <c r="IUC182" s="168"/>
      <c r="IUD182" s="168"/>
      <c r="IUE182" s="168"/>
      <c r="IUF182" s="168"/>
      <c r="IUG182" s="168"/>
      <c r="IUH182" s="168"/>
      <c r="IUI182" s="168"/>
      <c r="IUJ182" s="168"/>
      <c r="IUK182" s="168"/>
      <c r="IUL182" s="168"/>
      <c r="IUM182" s="168"/>
      <c r="IUN182" s="168"/>
      <c r="IUO182" s="168"/>
      <c r="IUP182" s="168"/>
      <c r="IUQ182" s="168"/>
      <c r="IUR182" s="168"/>
      <c r="IUS182" s="168"/>
      <c r="IUT182" s="168"/>
      <c r="IUU182" s="168"/>
      <c r="IUV182" s="168"/>
      <c r="IUW182" s="168"/>
      <c r="IUX182" s="168"/>
      <c r="IUY182" s="168"/>
      <c r="IUZ182" s="168"/>
      <c r="IVA182" s="168"/>
      <c r="IVB182" s="168"/>
      <c r="IVC182" s="168"/>
      <c r="IVD182" s="168"/>
      <c r="IVE182" s="168"/>
      <c r="IVF182" s="168"/>
      <c r="IVG182" s="168"/>
      <c r="IVH182" s="168"/>
      <c r="IVI182" s="168"/>
      <c r="IVJ182" s="168"/>
      <c r="IVK182" s="168"/>
      <c r="IVL182" s="168"/>
      <c r="IVM182" s="168"/>
      <c r="IVN182" s="168"/>
      <c r="IVO182" s="168"/>
      <c r="IVP182" s="168"/>
      <c r="IVQ182" s="168"/>
      <c r="IVR182" s="168"/>
      <c r="IVS182" s="168"/>
      <c r="IVT182" s="168"/>
      <c r="IVU182" s="168"/>
      <c r="IVV182" s="168"/>
      <c r="IVW182" s="168"/>
      <c r="IVX182" s="168"/>
      <c r="IVY182" s="168"/>
      <c r="IVZ182" s="168"/>
      <c r="IWA182" s="168"/>
      <c r="IWB182" s="168"/>
      <c r="IWC182" s="168"/>
      <c r="IWD182" s="168"/>
      <c r="IWE182" s="168"/>
      <c r="IWF182" s="168"/>
      <c r="IWG182" s="168"/>
      <c r="IWH182" s="168"/>
      <c r="IWI182" s="168"/>
      <c r="IWJ182" s="168"/>
      <c r="IWK182" s="168"/>
      <c r="IWL182" s="168"/>
      <c r="IWM182" s="168"/>
      <c r="IWN182" s="168"/>
      <c r="IWO182" s="168"/>
      <c r="IWP182" s="168"/>
      <c r="IWQ182" s="168"/>
      <c r="IWR182" s="168"/>
      <c r="IWS182" s="168"/>
      <c r="IWT182" s="168"/>
      <c r="IWU182" s="168"/>
      <c r="IWV182" s="168"/>
      <c r="IWW182" s="168"/>
      <c r="IWX182" s="168"/>
      <c r="IWY182" s="168"/>
      <c r="IWZ182" s="168"/>
      <c r="IXA182" s="168"/>
      <c r="IXB182" s="168"/>
      <c r="IXC182" s="168"/>
      <c r="IXD182" s="168"/>
      <c r="IXE182" s="168"/>
      <c r="IXF182" s="168"/>
      <c r="IXG182" s="168"/>
      <c r="IXH182" s="168"/>
      <c r="IXI182" s="168"/>
      <c r="IXJ182" s="168"/>
      <c r="IXK182" s="168"/>
      <c r="IXL182" s="168"/>
      <c r="IXM182" s="168"/>
      <c r="IXN182" s="168"/>
      <c r="IXO182" s="168"/>
      <c r="IXP182" s="168"/>
      <c r="IXQ182" s="168"/>
      <c r="IXR182" s="168"/>
      <c r="IXS182" s="168"/>
      <c r="IXT182" s="168"/>
      <c r="IXU182" s="168"/>
      <c r="IXV182" s="168"/>
      <c r="IXW182" s="168"/>
      <c r="IXX182" s="168"/>
      <c r="IXY182" s="168"/>
      <c r="IXZ182" s="168"/>
      <c r="IYA182" s="168"/>
      <c r="IYB182" s="168"/>
      <c r="IYC182" s="168"/>
      <c r="IYD182" s="168"/>
      <c r="IYE182" s="168"/>
      <c r="IYF182" s="168"/>
      <c r="IYG182" s="168"/>
      <c r="IYH182" s="168"/>
      <c r="IYI182" s="168"/>
      <c r="IYJ182" s="168"/>
      <c r="IYK182" s="168"/>
      <c r="IYL182" s="168"/>
      <c r="IYM182" s="168"/>
      <c r="IYN182" s="168"/>
      <c r="IYO182" s="168"/>
      <c r="IYP182" s="168"/>
      <c r="IYQ182" s="168"/>
      <c r="IYR182" s="168"/>
      <c r="IYS182" s="168"/>
      <c r="IYT182" s="168"/>
      <c r="IYU182" s="168"/>
      <c r="IYV182" s="168"/>
      <c r="IYW182" s="168"/>
      <c r="IYX182" s="168"/>
      <c r="IYY182" s="168"/>
      <c r="IYZ182" s="168"/>
      <c r="IZA182" s="168"/>
      <c r="IZB182" s="168"/>
      <c r="IZC182" s="168"/>
      <c r="IZD182" s="168"/>
      <c r="IZE182" s="168"/>
      <c r="IZF182" s="168"/>
      <c r="IZG182" s="168"/>
      <c r="IZH182" s="168"/>
      <c r="IZI182" s="168"/>
      <c r="IZJ182" s="168"/>
      <c r="IZK182" s="168"/>
      <c r="IZL182" s="168"/>
      <c r="IZM182" s="168"/>
      <c r="IZN182" s="168"/>
      <c r="IZO182" s="168"/>
      <c r="IZP182" s="168"/>
      <c r="IZQ182" s="168"/>
      <c r="IZR182" s="168"/>
      <c r="IZS182" s="168"/>
      <c r="IZT182" s="168"/>
      <c r="IZU182" s="168"/>
      <c r="IZV182" s="168"/>
      <c r="IZW182" s="168"/>
      <c r="IZX182" s="168"/>
      <c r="IZY182" s="168"/>
      <c r="IZZ182" s="168"/>
      <c r="JAA182" s="168"/>
      <c r="JAB182" s="168"/>
      <c r="JAC182" s="168"/>
      <c r="JAD182" s="168"/>
      <c r="JAE182" s="168"/>
      <c r="JAF182" s="168"/>
      <c r="JAG182" s="168"/>
      <c r="JAH182" s="168"/>
      <c r="JAI182" s="168"/>
      <c r="JAJ182" s="168"/>
      <c r="JAK182" s="168"/>
      <c r="JAL182" s="168"/>
      <c r="JAM182" s="168"/>
      <c r="JAN182" s="168"/>
      <c r="JAO182" s="168"/>
      <c r="JAP182" s="168"/>
      <c r="JAQ182" s="168"/>
      <c r="JAR182" s="168"/>
      <c r="JAS182" s="168"/>
      <c r="JAT182" s="168"/>
      <c r="JAU182" s="168"/>
      <c r="JAV182" s="168"/>
      <c r="JAW182" s="168"/>
      <c r="JAX182" s="168"/>
      <c r="JAY182" s="168"/>
      <c r="JAZ182" s="168"/>
      <c r="JBA182" s="168"/>
      <c r="JBB182" s="168"/>
      <c r="JBC182" s="168"/>
      <c r="JBD182" s="168"/>
      <c r="JBE182" s="168"/>
      <c r="JBF182" s="168"/>
      <c r="JBG182" s="168"/>
      <c r="JBH182" s="168"/>
      <c r="JBI182" s="168"/>
      <c r="JBJ182" s="168"/>
      <c r="JBK182" s="168"/>
      <c r="JBL182" s="168"/>
      <c r="JBM182" s="168"/>
      <c r="JBN182" s="168"/>
      <c r="JBO182" s="168"/>
      <c r="JBP182" s="168"/>
      <c r="JBQ182" s="168"/>
      <c r="JBR182" s="168"/>
      <c r="JBS182" s="168"/>
      <c r="JBT182" s="168"/>
      <c r="JBU182" s="168"/>
      <c r="JBV182" s="168"/>
      <c r="JBW182" s="168"/>
      <c r="JBX182" s="168"/>
      <c r="JBY182" s="168"/>
      <c r="JBZ182" s="168"/>
      <c r="JCA182" s="168"/>
      <c r="JCB182" s="168"/>
      <c r="JCC182" s="168"/>
      <c r="JCD182" s="168"/>
      <c r="JCE182" s="168"/>
      <c r="JCF182" s="168"/>
      <c r="JCG182" s="168"/>
      <c r="JCH182" s="168"/>
      <c r="JCI182" s="168"/>
      <c r="JCJ182" s="168"/>
      <c r="JCK182" s="168"/>
      <c r="JCL182" s="168"/>
      <c r="JCM182" s="168"/>
      <c r="JCN182" s="168"/>
      <c r="JCO182" s="168"/>
      <c r="JCP182" s="168"/>
      <c r="JCQ182" s="168"/>
      <c r="JCR182" s="168"/>
      <c r="JCS182" s="168"/>
      <c r="JCT182" s="168"/>
      <c r="JCU182" s="168"/>
      <c r="JCV182" s="168"/>
      <c r="JCW182" s="168"/>
      <c r="JCX182" s="168"/>
      <c r="JCY182" s="168"/>
      <c r="JCZ182" s="168"/>
      <c r="JDA182" s="168"/>
      <c r="JDB182" s="168"/>
      <c r="JDC182" s="168"/>
      <c r="JDD182" s="168"/>
      <c r="JDE182" s="168"/>
      <c r="JDF182" s="168"/>
      <c r="JDG182" s="168"/>
      <c r="JDH182" s="168"/>
      <c r="JDI182" s="168"/>
      <c r="JDJ182" s="168"/>
      <c r="JDK182" s="168"/>
      <c r="JDL182" s="168"/>
      <c r="JDM182" s="168"/>
      <c r="JDN182" s="168"/>
      <c r="JDO182" s="168"/>
      <c r="JDP182" s="168"/>
      <c r="JDQ182" s="168"/>
      <c r="JDR182" s="168"/>
      <c r="JDS182" s="168"/>
      <c r="JDT182" s="168"/>
      <c r="JDU182" s="168"/>
      <c r="JDV182" s="168"/>
      <c r="JDW182" s="168"/>
      <c r="JDX182" s="168"/>
      <c r="JDY182" s="168"/>
      <c r="JDZ182" s="168"/>
      <c r="JEA182" s="168"/>
      <c r="JEB182" s="168"/>
      <c r="JEC182" s="168"/>
      <c r="JED182" s="168"/>
      <c r="JEE182" s="168"/>
      <c r="JEF182" s="168"/>
      <c r="JEG182" s="168"/>
      <c r="JEH182" s="168"/>
      <c r="JEI182" s="168"/>
      <c r="JEJ182" s="168"/>
      <c r="JEK182" s="168"/>
      <c r="JEL182" s="168"/>
      <c r="JEM182" s="168"/>
      <c r="JEN182" s="168"/>
      <c r="JEO182" s="168"/>
      <c r="JEP182" s="168"/>
      <c r="JEQ182" s="168"/>
      <c r="JER182" s="168"/>
      <c r="JES182" s="168"/>
      <c r="JET182" s="168"/>
      <c r="JEU182" s="168"/>
      <c r="JEV182" s="168"/>
      <c r="JEW182" s="168"/>
      <c r="JEX182" s="168"/>
      <c r="JEY182" s="168"/>
      <c r="JEZ182" s="168"/>
      <c r="JFA182" s="168"/>
      <c r="JFB182" s="168"/>
      <c r="JFC182" s="168"/>
      <c r="JFD182" s="168"/>
      <c r="JFE182" s="168"/>
      <c r="JFF182" s="168"/>
      <c r="JFG182" s="168"/>
      <c r="JFH182" s="168"/>
      <c r="JFI182" s="168"/>
      <c r="JFJ182" s="168"/>
      <c r="JFK182" s="168"/>
      <c r="JFL182" s="168"/>
      <c r="JFM182" s="168"/>
      <c r="JFN182" s="168"/>
      <c r="JFO182" s="168"/>
      <c r="JFP182" s="168"/>
      <c r="JFQ182" s="168"/>
      <c r="JFR182" s="168"/>
      <c r="JFS182" s="168"/>
      <c r="JFT182" s="168"/>
      <c r="JFU182" s="168"/>
      <c r="JFV182" s="168"/>
      <c r="JFW182" s="168"/>
      <c r="JFX182" s="168"/>
      <c r="JFY182" s="168"/>
      <c r="JFZ182" s="168"/>
      <c r="JGA182" s="168"/>
      <c r="JGB182" s="168"/>
      <c r="JGC182" s="168"/>
      <c r="JGD182" s="168"/>
      <c r="JGE182" s="168"/>
      <c r="JGF182" s="168"/>
      <c r="JGG182" s="168"/>
      <c r="JGH182" s="168"/>
      <c r="JGI182" s="168"/>
      <c r="JGJ182" s="168"/>
      <c r="JGK182" s="168"/>
      <c r="JGL182" s="168"/>
      <c r="JGM182" s="168"/>
      <c r="JGN182" s="168"/>
      <c r="JGO182" s="168"/>
      <c r="JGP182" s="168"/>
      <c r="JGQ182" s="168"/>
      <c r="JGR182" s="168"/>
      <c r="JGS182" s="168"/>
      <c r="JGT182" s="168"/>
      <c r="JGU182" s="168"/>
      <c r="JGV182" s="168"/>
      <c r="JGW182" s="168"/>
      <c r="JGX182" s="168"/>
      <c r="JGY182" s="168"/>
      <c r="JGZ182" s="168"/>
      <c r="JHA182" s="168"/>
      <c r="JHB182" s="168"/>
      <c r="JHC182" s="168"/>
      <c r="JHD182" s="168"/>
      <c r="JHE182" s="168"/>
      <c r="JHF182" s="168"/>
      <c r="JHG182" s="168"/>
      <c r="JHH182" s="168"/>
      <c r="JHI182" s="168"/>
      <c r="JHJ182" s="168"/>
      <c r="JHK182" s="168"/>
      <c r="JHL182" s="168"/>
      <c r="JHM182" s="168"/>
      <c r="JHN182" s="168"/>
      <c r="JHO182" s="168"/>
      <c r="JHP182" s="168"/>
      <c r="JHQ182" s="168"/>
      <c r="JHR182" s="168"/>
      <c r="JHS182" s="168"/>
      <c r="JHT182" s="168"/>
      <c r="JHU182" s="168"/>
      <c r="JHV182" s="168"/>
      <c r="JHW182" s="168"/>
      <c r="JHX182" s="168"/>
      <c r="JHY182" s="168"/>
      <c r="JHZ182" s="168"/>
      <c r="JIA182" s="168"/>
      <c r="JIB182" s="168"/>
      <c r="JIC182" s="168"/>
      <c r="JID182" s="168"/>
      <c r="JIE182" s="168"/>
      <c r="JIF182" s="168"/>
      <c r="JIG182" s="168"/>
      <c r="JIH182" s="168"/>
      <c r="JII182" s="168"/>
      <c r="JIJ182" s="168"/>
      <c r="JIK182" s="168"/>
      <c r="JIL182" s="168"/>
      <c r="JIM182" s="168"/>
      <c r="JIN182" s="168"/>
      <c r="JIO182" s="168"/>
      <c r="JIP182" s="168"/>
      <c r="JIQ182" s="168"/>
      <c r="JIR182" s="168"/>
      <c r="JIS182" s="168"/>
      <c r="JIT182" s="168"/>
      <c r="JIU182" s="168"/>
      <c r="JIV182" s="168"/>
      <c r="JIW182" s="168"/>
      <c r="JIX182" s="168"/>
      <c r="JIY182" s="168"/>
      <c r="JIZ182" s="168"/>
      <c r="JJA182" s="168"/>
      <c r="JJB182" s="168"/>
      <c r="JJC182" s="168"/>
      <c r="JJD182" s="168"/>
      <c r="JJE182" s="168"/>
      <c r="JJF182" s="168"/>
      <c r="JJG182" s="168"/>
      <c r="JJH182" s="168"/>
      <c r="JJI182" s="168"/>
      <c r="JJJ182" s="168"/>
      <c r="JJK182" s="168"/>
      <c r="JJL182" s="168"/>
      <c r="JJM182" s="168"/>
      <c r="JJN182" s="168"/>
      <c r="JJO182" s="168"/>
      <c r="JJP182" s="168"/>
      <c r="JJQ182" s="168"/>
      <c r="JJR182" s="168"/>
      <c r="JJS182" s="168"/>
      <c r="JJT182" s="168"/>
      <c r="JJU182" s="168"/>
      <c r="JJV182" s="168"/>
      <c r="JJW182" s="168"/>
      <c r="JJX182" s="168"/>
      <c r="JJY182" s="168"/>
      <c r="JJZ182" s="168"/>
      <c r="JKA182" s="168"/>
      <c r="JKB182" s="168"/>
      <c r="JKC182" s="168"/>
      <c r="JKD182" s="168"/>
      <c r="JKE182" s="168"/>
      <c r="JKF182" s="168"/>
      <c r="JKG182" s="168"/>
      <c r="JKH182" s="168"/>
      <c r="JKI182" s="168"/>
      <c r="JKJ182" s="168"/>
      <c r="JKK182" s="168"/>
      <c r="JKL182" s="168"/>
      <c r="JKM182" s="168"/>
      <c r="JKN182" s="168"/>
      <c r="JKO182" s="168"/>
      <c r="JKP182" s="168"/>
      <c r="JKQ182" s="168"/>
      <c r="JKR182" s="168"/>
      <c r="JKS182" s="168"/>
      <c r="JKT182" s="168"/>
      <c r="JKU182" s="168"/>
      <c r="JKV182" s="168"/>
      <c r="JKW182" s="168"/>
      <c r="JKX182" s="168"/>
      <c r="JKY182" s="168"/>
      <c r="JKZ182" s="168"/>
      <c r="JLA182" s="168"/>
      <c r="JLB182" s="168"/>
      <c r="JLC182" s="168"/>
      <c r="JLD182" s="168"/>
      <c r="JLE182" s="168"/>
      <c r="JLF182" s="168"/>
      <c r="JLG182" s="168"/>
      <c r="JLH182" s="168"/>
      <c r="JLI182" s="168"/>
      <c r="JLJ182" s="168"/>
      <c r="JLK182" s="168"/>
      <c r="JLL182" s="168"/>
      <c r="JLM182" s="168"/>
      <c r="JLN182" s="168"/>
      <c r="JLO182" s="168"/>
      <c r="JLP182" s="168"/>
      <c r="JLQ182" s="168"/>
      <c r="JLR182" s="168"/>
      <c r="JLS182" s="168"/>
      <c r="JLT182" s="168"/>
      <c r="JLU182" s="168"/>
      <c r="JLV182" s="168"/>
      <c r="JLW182" s="168"/>
      <c r="JLX182" s="168"/>
      <c r="JLY182" s="168"/>
      <c r="JLZ182" s="168"/>
      <c r="JMA182" s="168"/>
      <c r="JMB182" s="168"/>
      <c r="JMC182" s="168"/>
      <c r="JMD182" s="168"/>
      <c r="JME182" s="168"/>
      <c r="JMF182" s="168"/>
      <c r="JMG182" s="168"/>
      <c r="JMH182" s="168"/>
      <c r="JMI182" s="168"/>
      <c r="JMJ182" s="168"/>
      <c r="JMK182" s="168"/>
      <c r="JML182" s="168"/>
      <c r="JMM182" s="168"/>
      <c r="JMN182" s="168"/>
      <c r="JMO182" s="168"/>
      <c r="JMP182" s="168"/>
      <c r="JMQ182" s="168"/>
      <c r="JMR182" s="168"/>
      <c r="JMS182" s="168"/>
      <c r="JMT182" s="168"/>
      <c r="JMU182" s="168"/>
      <c r="JMV182" s="168"/>
      <c r="JMW182" s="168"/>
      <c r="JMX182" s="168"/>
      <c r="JMY182" s="168"/>
      <c r="JMZ182" s="168"/>
      <c r="JNA182" s="168"/>
      <c r="JNB182" s="168"/>
      <c r="JNC182" s="168"/>
      <c r="JND182" s="168"/>
      <c r="JNE182" s="168"/>
      <c r="JNF182" s="168"/>
      <c r="JNG182" s="168"/>
      <c r="JNH182" s="168"/>
      <c r="JNI182" s="168"/>
      <c r="JNJ182" s="168"/>
      <c r="JNK182" s="168"/>
      <c r="JNL182" s="168"/>
      <c r="JNM182" s="168"/>
      <c r="JNN182" s="168"/>
      <c r="JNO182" s="168"/>
      <c r="JNP182" s="168"/>
      <c r="JNQ182" s="168"/>
      <c r="JNR182" s="168"/>
      <c r="JNS182" s="168"/>
      <c r="JNT182" s="168"/>
      <c r="JNU182" s="168"/>
      <c r="JNV182" s="168"/>
      <c r="JNW182" s="168"/>
      <c r="JNX182" s="168"/>
      <c r="JNY182" s="168"/>
      <c r="JNZ182" s="168"/>
      <c r="JOA182" s="168"/>
      <c r="JOB182" s="168"/>
      <c r="JOC182" s="168"/>
      <c r="JOD182" s="168"/>
      <c r="JOE182" s="168"/>
      <c r="JOF182" s="168"/>
      <c r="JOG182" s="168"/>
      <c r="JOH182" s="168"/>
      <c r="JOI182" s="168"/>
      <c r="JOJ182" s="168"/>
      <c r="JOK182" s="168"/>
      <c r="JOL182" s="168"/>
      <c r="JOM182" s="168"/>
      <c r="JON182" s="168"/>
      <c r="JOO182" s="168"/>
      <c r="JOP182" s="168"/>
      <c r="JOQ182" s="168"/>
      <c r="JOR182" s="168"/>
      <c r="JOS182" s="168"/>
      <c r="JOT182" s="168"/>
      <c r="JOU182" s="168"/>
      <c r="JOV182" s="168"/>
      <c r="JOW182" s="168"/>
      <c r="JOX182" s="168"/>
      <c r="JOY182" s="168"/>
      <c r="JOZ182" s="168"/>
      <c r="JPA182" s="168"/>
      <c r="JPB182" s="168"/>
      <c r="JPC182" s="168"/>
      <c r="JPD182" s="168"/>
      <c r="JPE182" s="168"/>
      <c r="JPF182" s="168"/>
      <c r="JPG182" s="168"/>
      <c r="JPH182" s="168"/>
      <c r="JPI182" s="168"/>
      <c r="JPJ182" s="168"/>
      <c r="JPK182" s="168"/>
      <c r="JPL182" s="168"/>
      <c r="JPM182" s="168"/>
      <c r="JPN182" s="168"/>
      <c r="JPO182" s="168"/>
      <c r="JPP182" s="168"/>
      <c r="JPQ182" s="168"/>
      <c r="JPR182" s="168"/>
      <c r="JPS182" s="168"/>
      <c r="JPT182" s="168"/>
      <c r="JPU182" s="168"/>
      <c r="JPV182" s="168"/>
      <c r="JPW182" s="168"/>
      <c r="JPX182" s="168"/>
      <c r="JPY182" s="168"/>
      <c r="JPZ182" s="168"/>
      <c r="JQA182" s="168"/>
      <c r="JQB182" s="168"/>
      <c r="JQC182" s="168"/>
      <c r="JQD182" s="168"/>
      <c r="JQE182" s="168"/>
      <c r="JQF182" s="168"/>
      <c r="JQG182" s="168"/>
      <c r="JQH182" s="168"/>
      <c r="JQI182" s="168"/>
      <c r="JQJ182" s="168"/>
      <c r="JQK182" s="168"/>
      <c r="JQL182" s="168"/>
      <c r="JQM182" s="168"/>
      <c r="JQN182" s="168"/>
      <c r="JQO182" s="168"/>
      <c r="JQP182" s="168"/>
      <c r="JQQ182" s="168"/>
      <c r="JQR182" s="168"/>
      <c r="JQS182" s="168"/>
      <c r="JQT182" s="168"/>
      <c r="JQU182" s="168"/>
      <c r="JQV182" s="168"/>
      <c r="JQW182" s="168"/>
      <c r="JQX182" s="168"/>
      <c r="JQY182" s="168"/>
      <c r="JQZ182" s="168"/>
      <c r="JRA182" s="168"/>
      <c r="JRB182" s="168"/>
      <c r="JRC182" s="168"/>
      <c r="JRD182" s="168"/>
      <c r="JRE182" s="168"/>
      <c r="JRF182" s="168"/>
      <c r="JRG182" s="168"/>
      <c r="JRH182" s="168"/>
      <c r="JRI182" s="168"/>
      <c r="JRJ182" s="168"/>
      <c r="JRK182" s="168"/>
      <c r="JRL182" s="168"/>
      <c r="JRM182" s="168"/>
      <c r="JRN182" s="168"/>
      <c r="JRO182" s="168"/>
      <c r="JRP182" s="168"/>
      <c r="JRQ182" s="168"/>
      <c r="JRR182" s="168"/>
      <c r="JRS182" s="168"/>
      <c r="JRT182" s="168"/>
      <c r="JRU182" s="168"/>
      <c r="JRV182" s="168"/>
      <c r="JRW182" s="168"/>
      <c r="JRX182" s="168"/>
      <c r="JRY182" s="168"/>
      <c r="JRZ182" s="168"/>
      <c r="JSA182" s="168"/>
      <c r="JSB182" s="168"/>
      <c r="JSC182" s="168"/>
      <c r="JSD182" s="168"/>
      <c r="JSE182" s="168"/>
      <c r="JSF182" s="168"/>
      <c r="JSG182" s="168"/>
      <c r="JSH182" s="168"/>
      <c r="JSI182" s="168"/>
      <c r="JSJ182" s="168"/>
      <c r="JSK182" s="168"/>
      <c r="JSL182" s="168"/>
      <c r="JSM182" s="168"/>
      <c r="JSN182" s="168"/>
      <c r="JSO182" s="168"/>
      <c r="JSP182" s="168"/>
      <c r="JSQ182" s="168"/>
      <c r="JSR182" s="168"/>
      <c r="JSS182" s="168"/>
      <c r="JST182" s="168"/>
      <c r="JSU182" s="168"/>
      <c r="JSV182" s="168"/>
      <c r="JSW182" s="168"/>
      <c r="JSX182" s="168"/>
      <c r="JSY182" s="168"/>
      <c r="JSZ182" s="168"/>
      <c r="JTA182" s="168"/>
      <c r="JTB182" s="168"/>
      <c r="JTC182" s="168"/>
      <c r="JTD182" s="168"/>
      <c r="JTE182" s="168"/>
      <c r="JTF182" s="168"/>
      <c r="JTG182" s="168"/>
      <c r="JTH182" s="168"/>
      <c r="JTI182" s="168"/>
      <c r="JTJ182" s="168"/>
      <c r="JTK182" s="168"/>
      <c r="JTL182" s="168"/>
      <c r="JTM182" s="168"/>
      <c r="JTN182" s="168"/>
      <c r="JTO182" s="168"/>
      <c r="JTP182" s="168"/>
      <c r="JTQ182" s="168"/>
      <c r="JTR182" s="168"/>
      <c r="JTS182" s="168"/>
      <c r="JTT182" s="168"/>
      <c r="JTU182" s="168"/>
      <c r="JTV182" s="168"/>
      <c r="JTW182" s="168"/>
      <c r="JTX182" s="168"/>
      <c r="JTY182" s="168"/>
      <c r="JTZ182" s="168"/>
      <c r="JUA182" s="168"/>
      <c r="JUB182" s="168"/>
      <c r="JUC182" s="168"/>
      <c r="JUD182" s="168"/>
      <c r="JUE182" s="168"/>
      <c r="JUF182" s="168"/>
      <c r="JUG182" s="168"/>
      <c r="JUH182" s="168"/>
      <c r="JUI182" s="168"/>
      <c r="JUJ182" s="168"/>
      <c r="JUK182" s="168"/>
      <c r="JUL182" s="168"/>
      <c r="JUM182" s="168"/>
      <c r="JUN182" s="168"/>
      <c r="JUO182" s="168"/>
      <c r="JUP182" s="168"/>
      <c r="JUQ182" s="168"/>
      <c r="JUR182" s="168"/>
      <c r="JUS182" s="168"/>
      <c r="JUT182" s="168"/>
      <c r="JUU182" s="168"/>
      <c r="JUV182" s="168"/>
      <c r="JUW182" s="168"/>
      <c r="JUX182" s="168"/>
      <c r="JUY182" s="168"/>
      <c r="JUZ182" s="168"/>
      <c r="JVA182" s="168"/>
      <c r="JVB182" s="168"/>
      <c r="JVC182" s="168"/>
      <c r="JVD182" s="168"/>
      <c r="JVE182" s="168"/>
      <c r="JVF182" s="168"/>
      <c r="JVG182" s="168"/>
      <c r="JVH182" s="168"/>
      <c r="JVI182" s="168"/>
      <c r="JVJ182" s="168"/>
      <c r="JVK182" s="168"/>
      <c r="JVL182" s="168"/>
      <c r="JVM182" s="168"/>
      <c r="JVN182" s="168"/>
      <c r="JVO182" s="168"/>
      <c r="JVP182" s="168"/>
      <c r="JVQ182" s="168"/>
      <c r="JVR182" s="168"/>
      <c r="JVS182" s="168"/>
      <c r="JVT182" s="168"/>
      <c r="JVU182" s="168"/>
      <c r="JVV182" s="168"/>
      <c r="JVW182" s="168"/>
      <c r="JVX182" s="168"/>
      <c r="JVY182" s="168"/>
      <c r="JVZ182" s="168"/>
      <c r="JWA182" s="168"/>
      <c r="JWB182" s="168"/>
      <c r="JWC182" s="168"/>
      <c r="JWD182" s="168"/>
      <c r="JWE182" s="168"/>
      <c r="JWF182" s="168"/>
      <c r="JWG182" s="168"/>
      <c r="JWH182" s="168"/>
      <c r="JWI182" s="168"/>
      <c r="JWJ182" s="168"/>
      <c r="JWK182" s="168"/>
      <c r="JWL182" s="168"/>
      <c r="JWM182" s="168"/>
      <c r="JWN182" s="168"/>
      <c r="JWO182" s="168"/>
      <c r="JWP182" s="168"/>
      <c r="JWQ182" s="168"/>
      <c r="JWR182" s="168"/>
      <c r="JWS182" s="168"/>
      <c r="JWT182" s="168"/>
      <c r="JWU182" s="168"/>
      <c r="JWV182" s="168"/>
      <c r="JWW182" s="168"/>
      <c r="JWX182" s="168"/>
      <c r="JWY182" s="168"/>
      <c r="JWZ182" s="168"/>
      <c r="JXA182" s="168"/>
      <c r="JXB182" s="168"/>
      <c r="JXC182" s="168"/>
      <c r="JXD182" s="168"/>
      <c r="JXE182" s="168"/>
      <c r="JXF182" s="168"/>
      <c r="JXG182" s="168"/>
      <c r="JXH182" s="168"/>
      <c r="JXI182" s="168"/>
      <c r="JXJ182" s="168"/>
      <c r="JXK182" s="168"/>
      <c r="JXL182" s="168"/>
      <c r="JXM182" s="168"/>
      <c r="JXN182" s="168"/>
      <c r="JXO182" s="168"/>
      <c r="JXP182" s="168"/>
      <c r="JXQ182" s="168"/>
      <c r="JXR182" s="168"/>
      <c r="JXS182" s="168"/>
      <c r="JXT182" s="168"/>
      <c r="JXU182" s="168"/>
      <c r="JXV182" s="168"/>
      <c r="JXW182" s="168"/>
      <c r="JXX182" s="168"/>
      <c r="JXY182" s="168"/>
      <c r="JXZ182" s="168"/>
      <c r="JYA182" s="168"/>
      <c r="JYB182" s="168"/>
      <c r="JYC182" s="168"/>
      <c r="JYD182" s="168"/>
      <c r="JYE182" s="168"/>
      <c r="JYF182" s="168"/>
      <c r="JYG182" s="168"/>
      <c r="JYH182" s="168"/>
      <c r="JYI182" s="168"/>
      <c r="JYJ182" s="168"/>
      <c r="JYK182" s="168"/>
      <c r="JYL182" s="168"/>
      <c r="JYM182" s="168"/>
      <c r="JYN182" s="168"/>
      <c r="JYO182" s="168"/>
      <c r="JYP182" s="168"/>
      <c r="JYQ182" s="168"/>
      <c r="JYR182" s="168"/>
      <c r="JYS182" s="168"/>
      <c r="JYT182" s="168"/>
      <c r="JYU182" s="168"/>
      <c r="JYV182" s="168"/>
      <c r="JYW182" s="168"/>
      <c r="JYX182" s="168"/>
      <c r="JYY182" s="168"/>
      <c r="JYZ182" s="168"/>
      <c r="JZA182" s="168"/>
      <c r="JZB182" s="168"/>
      <c r="JZC182" s="168"/>
      <c r="JZD182" s="168"/>
      <c r="JZE182" s="168"/>
      <c r="JZF182" s="168"/>
      <c r="JZG182" s="168"/>
      <c r="JZH182" s="168"/>
      <c r="JZI182" s="168"/>
      <c r="JZJ182" s="168"/>
      <c r="JZK182" s="168"/>
      <c r="JZL182" s="168"/>
      <c r="JZM182" s="168"/>
      <c r="JZN182" s="168"/>
      <c r="JZO182" s="168"/>
      <c r="JZP182" s="168"/>
      <c r="JZQ182" s="168"/>
      <c r="JZR182" s="168"/>
      <c r="JZS182" s="168"/>
      <c r="JZT182" s="168"/>
      <c r="JZU182" s="168"/>
      <c r="JZV182" s="168"/>
      <c r="JZW182" s="168"/>
      <c r="JZX182" s="168"/>
      <c r="JZY182" s="168"/>
      <c r="JZZ182" s="168"/>
      <c r="KAA182" s="168"/>
      <c r="KAB182" s="168"/>
      <c r="KAC182" s="168"/>
      <c r="KAD182" s="168"/>
      <c r="KAE182" s="168"/>
      <c r="KAF182" s="168"/>
      <c r="KAG182" s="168"/>
      <c r="KAH182" s="168"/>
      <c r="KAI182" s="168"/>
      <c r="KAJ182" s="168"/>
      <c r="KAK182" s="168"/>
      <c r="KAL182" s="168"/>
      <c r="KAM182" s="168"/>
      <c r="KAN182" s="168"/>
      <c r="KAO182" s="168"/>
      <c r="KAP182" s="168"/>
      <c r="KAQ182" s="168"/>
      <c r="KAR182" s="168"/>
      <c r="KAS182" s="168"/>
      <c r="KAT182" s="168"/>
      <c r="KAU182" s="168"/>
      <c r="KAV182" s="168"/>
      <c r="KAW182" s="168"/>
      <c r="KAX182" s="168"/>
      <c r="KAY182" s="168"/>
      <c r="KAZ182" s="168"/>
      <c r="KBA182" s="168"/>
      <c r="KBB182" s="168"/>
      <c r="KBC182" s="168"/>
      <c r="KBD182" s="168"/>
      <c r="KBE182" s="168"/>
      <c r="KBF182" s="168"/>
      <c r="KBG182" s="168"/>
      <c r="KBH182" s="168"/>
      <c r="KBI182" s="168"/>
      <c r="KBJ182" s="168"/>
      <c r="KBK182" s="168"/>
      <c r="KBL182" s="168"/>
      <c r="KBM182" s="168"/>
      <c r="KBN182" s="168"/>
      <c r="KBO182" s="168"/>
      <c r="KBP182" s="168"/>
      <c r="KBQ182" s="168"/>
      <c r="KBR182" s="168"/>
      <c r="KBS182" s="168"/>
      <c r="KBT182" s="168"/>
      <c r="KBU182" s="168"/>
      <c r="KBV182" s="168"/>
      <c r="KBW182" s="168"/>
      <c r="KBX182" s="168"/>
      <c r="KBY182" s="168"/>
      <c r="KBZ182" s="168"/>
      <c r="KCA182" s="168"/>
      <c r="KCB182" s="168"/>
      <c r="KCC182" s="168"/>
      <c r="KCD182" s="168"/>
      <c r="KCE182" s="168"/>
      <c r="KCF182" s="168"/>
      <c r="KCG182" s="168"/>
      <c r="KCH182" s="168"/>
      <c r="KCI182" s="168"/>
      <c r="KCJ182" s="168"/>
      <c r="KCK182" s="168"/>
      <c r="KCL182" s="168"/>
      <c r="KCM182" s="168"/>
      <c r="KCN182" s="168"/>
      <c r="KCO182" s="168"/>
      <c r="KCP182" s="168"/>
      <c r="KCQ182" s="168"/>
      <c r="KCR182" s="168"/>
      <c r="KCS182" s="168"/>
      <c r="KCT182" s="168"/>
      <c r="KCU182" s="168"/>
      <c r="KCV182" s="168"/>
      <c r="KCW182" s="168"/>
      <c r="KCX182" s="168"/>
      <c r="KCY182" s="168"/>
      <c r="KCZ182" s="168"/>
      <c r="KDA182" s="168"/>
      <c r="KDB182" s="168"/>
      <c r="KDC182" s="168"/>
      <c r="KDD182" s="168"/>
      <c r="KDE182" s="168"/>
      <c r="KDF182" s="168"/>
      <c r="KDG182" s="168"/>
      <c r="KDH182" s="168"/>
      <c r="KDI182" s="168"/>
      <c r="KDJ182" s="168"/>
      <c r="KDK182" s="168"/>
      <c r="KDL182" s="168"/>
      <c r="KDM182" s="168"/>
      <c r="KDN182" s="168"/>
      <c r="KDO182" s="168"/>
      <c r="KDP182" s="168"/>
      <c r="KDQ182" s="168"/>
      <c r="KDR182" s="168"/>
      <c r="KDS182" s="168"/>
      <c r="KDT182" s="168"/>
      <c r="KDU182" s="168"/>
      <c r="KDV182" s="168"/>
      <c r="KDW182" s="168"/>
      <c r="KDX182" s="168"/>
      <c r="KDY182" s="168"/>
      <c r="KDZ182" s="168"/>
      <c r="KEA182" s="168"/>
      <c r="KEB182" s="168"/>
      <c r="KEC182" s="168"/>
      <c r="KED182" s="168"/>
      <c r="KEE182" s="168"/>
      <c r="KEF182" s="168"/>
      <c r="KEG182" s="168"/>
      <c r="KEH182" s="168"/>
      <c r="KEI182" s="168"/>
      <c r="KEJ182" s="168"/>
      <c r="KEK182" s="168"/>
      <c r="KEL182" s="168"/>
      <c r="KEM182" s="168"/>
      <c r="KEN182" s="168"/>
      <c r="KEO182" s="168"/>
      <c r="KEP182" s="168"/>
      <c r="KEQ182" s="168"/>
      <c r="KER182" s="168"/>
      <c r="KES182" s="168"/>
      <c r="KET182" s="168"/>
      <c r="KEU182" s="168"/>
      <c r="KEV182" s="168"/>
      <c r="KEW182" s="168"/>
      <c r="KEX182" s="168"/>
      <c r="KEY182" s="168"/>
      <c r="KEZ182" s="168"/>
      <c r="KFA182" s="168"/>
      <c r="KFB182" s="168"/>
      <c r="KFC182" s="168"/>
      <c r="KFD182" s="168"/>
      <c r="KFE182" s="168"/>
      <c r="KFF182" s="168"/>
      <c r="KFG182" s="168"/>
      <c r="KFH182" s="168"/>
      <c r="KFI182" s="168"/>
      <c r="KFJ182" s="168"/>
      <c r="KFK182" s="168"/>
      <c r="KFL182" s="168"/>
      <c r="KFM182" s="168"/>
      <c r="KFN182" s="168"/>
      <c r="KFO182" s="168"/>
      <c r="KFP182" s="168"/>
      <c r="KFQ182" s="168"/>
      <c r="KFR182" s="168"/>
      <c r="KFS182" s="168"/>
      <c r="KFT182" s="168"/>
      <c r="KFU182" s="168"/>
      <c r="KFV182" s="168"/>
      <c r="KFW182" s="168"/>
      <c r="KFX182" s="168"/>
      <c r="KFY182" s="168"/>
      <c r="KFZ182" s="168"/>
      <c r="KGA182" s="168"/>
      <c r="KGB182" s="168"/>
      <c r="KGC182" s="168"/>
      <c r="KGD182" s="168"/>
      <c r="KGE182" s="168"/>
      <c r="KGF182" s="168"/>
      <c r="KGG182" s="168"/>
      <c r="KGH182" s="168"/>
      <c r="KGI182" s="168"/>
      <c r="KGJ182" s="168"/>
      <c r="KGK182" s="168"/>
      <c r="KGL182" s="168"/>
      <c r="KGM182" s="168"/>
      <c r="KGN182" s="168"/>
      <c r="KGO182" s="168"/>
      <c r="KGP182" s="168"/>
      <c r="KGQ182" s="168"/>
      <c r="KGR182" s="168"/>
      <c r="KGS182" s="168"/>
      <c r="KGT182" s="168"/>
      <c r="KGU182" s="168"/>
      <c r="KGV182" s="168"/>
      <c r="KGW182" s="168"/>
      <c r="KGX182" s="168"/>
      <c r="KGY182" s="168"/>
      <c r="KGZ182" s="168"/>
      <c r="KHA182" s="168"/>
      <c r="KHB182" s="168"/>
      <c r="KHC182" s="168"/>
      <c r="KHD182" s="168"/>
      <c r="KHE182" s="168"/>
      <c r="KHF182" s="168"/>
      <c r="KHG182" s="168"/>
      <c r="KHH182" s="168"/>
      <c r="KHI182" s="168"/>
      <c r="KHJ182" s="168"/>
      <c r="KHK182" s="168"/>
      <c r="KHL182" s="168"/>
      <c r="KHM182" s="168"/>
      <c r="KHN182" s="168"/>
      <c r="KHO182" s="168"/>
      <c r="KHP182" s="168"/>
      <c r="KHQ182" s="168"/>
      <c r="KHR182" s="168"/>
      <c r="KHS182" s="168"/>
      <c r="KHT182" s="168"/>
      <c r="KHU182" s="168"/>
      <c r="KHV182" s="168"/>
      <c r="KHW182" s="168"/>
      <c r="KHX182" s="168"/>
      <c r="KHY182" s="168"/>
      <c r="KHZ182" s="168"/>
      <c r="KIA182" s="168"/>
      <c r="KIB182" s="168"/>
      <c r="KIC182" s="168"/>
      <c r="KID182" s="168"/>
      <c r="KIE182" s="168"/>
      <c r="KIF182" s="168"/>
      <c r="KIG182" s="168"/>
      <c r="KIH182" s="168"/>
      <c r="KII182" s="168"/>
      <c r="KIJ182" s="168"/>
      <c r="KIK182" s="168"/>
      <c r="KIL182" s="168"/>
      <c r="KIM182" s="168"/>
      <c r="KIN182" s="168"/>
      <c r="KIO182" s="168"/>
      <c r="KIP182" s="168"/>
      <c r="KIQ182" s="168"/>
      <c r="KIR182" s="168"/>
      <c r="KIS182" s="168"/>
      <c r="KIT182" s="168"/>
      <c r="KIU182" s="168"/>
      <c r="KIV182" s="168"/>
      <c r="KIW182" s="168"/>
      <c r="KIX182" s="168"/>
      <c r="KIY182" s="168"/>
      <c r="KIZ182" s="168"/>
      <c r="KJA182" s="168"/>
      <c r="KJB182" s="168"/>
      <c r="KJC182" s="168"/>
      <c r="KJD182" s="168"/>
      <c r="KJE182" s="168"/>
      <c r="KJF182" s="168"/>
      <c r="KJG182" s="168"/>
      <c r="KJH182" s="168"/>
      <c r="KJI182" s="168"/>
      <c r="KJJ182" s="168"/>
      <c r="KJK182" s="168"/>
      <c r="KJL182" s="168"/>
      <c r="KJM182" s="168"/>
      <c r="KJN182" s="168"/>
      <c r="KJO182" s="168"/>
      <c r="KJP182" s="168"/>
      <c r="KJQ182" s="168"/>
      <c r="KJR182" s="168"/>
      <c r="KJS182" s="168"/>
      <c r="KJT182" s="168"/>
      <c r="KJU182" s="168"/>
      <c r="KJV182" s="168"/>
      <c r="KJW182" s="168"/>
      <c r="KJX182" s="168"/>
      <c r="KJY182" s="168"/>
      <c r="KJZ182" s="168"/>
      <c r="KKA182" s="168"/>
      <c r="KKB182" s="168"/>
      <c r="KKC182" s="168"/>
      <c r="KKD182" s="168"/>
      <c r="KKE182" s="168"/>
      <c r="KKF182" s="168"/>
      <c r="KKG182" s="168"/>
      <c r="KKH182" s="168"/>
      <c r="KKI182" s="168"/>
      <c r="KKJ182" s="168"/>
      <c r="KKK182" s="168"/>
      <c r="KKL182" s="168"/>
      <c r="KKM182" s="168"/>
      <c r="KKN182" s="168"/>
      <c r="KKO182" s="168"/>
      <c r="KKP182" s="168"/>
      <c r="KKQ182" s="168"/>
      <c r="KKR182" s="168"/>
      <c r="KKS182" s="168"/>
      <c r="KKT182" s="168"/>
      <c r="KKU182" s="168"/>
      <c r="KKV182" s="168"/>
      <c r="KKW182" s="168"/>
      <c r="KKX182" s="168"/>
      <c r="KKY182" s="168"/>
      <c r="KKZ182" s="168"/>
      <c r="KLA182" s="168"/>
      <c r="KLB182" s="168"/>
      <c r="KLC182" s="168"/>
      <c r="KLD182" s="168"/>
      <c r="KLE182" s="168"/>
      <c r="KLF182" s="168"/>
      <c r="KLG182" s="168"/>
      <c r="KLH182" s="168"/>
      <c r="KLI182" s="168"/>
      <c r="KLJ182" s="168"/>
      <c r="KLK182" s="168"/>
      <c r="KLL182" s="168"/>
      <c r="KLM182" s="168"/>
      <c r="KLN182" s="168"/>
      <c r="KLO182" s="168"/>
      <c r="KLP182" s="168"/>
      <c r="KLQ182" s="168"/>
      <c r="KLR182" s="168"/>
      <c r="KLS182" s="168"/>
      <c r="KLT182" s="168"/>
      <c r="KLU182" s="168"/>
      <c r="KLV182" s="168"/>
      <c r="KLW182" s="168"/>
      <c r="KLX182" s="168"/>
      <c r="KLY182" s="168"/>
      <c r="KLZ182" s="168"/>
      <c r="KMA182" s="168"/>
      <c r="KMB182" s="168"/>
      <c r="KMC182" s="168"/>
      <c r="KMD182" s="168"/>
      <c r="KME182" s="168"/>
      <c r="KMF182" s="168"/>
      <c r="KMG182" s="168"/>
      <c r="KMH182" s="168"/>
      <c r="KMI182" s="168"/>
      <c r="KMJ182" s="168"/>
      <c r="KMK182" s="168"/>
      <c r="KML182" s="168"/>
      <c r="KMM182" s="168"/>
      <c r="KMN182" s="168"/>
      <c r="KMO182" s="168"/>
      <c r="KMP182" s="168"/>
      <c r="KMQ182" s="168"/>
      <c r="KMR182" s="168"/>
      <c r="KMS182" s="168"/>
      <c r="KMT182" s="168"/>
      <c r="KMU182" s="168"/>
      <c r="KMV182" s="168"/>
      <c r="KMW182" s="168"/>
      <c r="KMX182" s="168"/>
      <c r="KMY182" s="168"/>
      <c r="KMZ182" s="168"/>
      <c r="KNA182" s="168"/>
      <c r="KNB182" s="168"/>
      <c r="KNC182" s="168"/>
      <c r="KND182" s="168"/>
      <c r="KNE182" s="168"/>
      <c r="KNF182" s="168"/>
      <c r="KNG182" s="168"/>
      <c r="KNH182" s="168"/>
      <c r="KNI182" s="168"/>
      <c r="KNJ182" s="168"/>
      <c r="KNK182" s="168"/>
      <c r="KNL182" s="168"/>
      <c r="KNM182" s="168"/>
      <c r="KNN182" s="168"/>
      <c r="KNO182" s="168"/>
      <c r="KNP182" s="168"/>
      <c r="KNQ182" s="168"/>
      <c r="KNR182" s="168"/>
      <c r="KNS182" s="168"/>
      <c r="KNT182" s="168"/>
      <c r="KNU182" s="168"/>
      <c r="KNV182" s="168"/>
      <c r="KNW182" s="168"/>
      <c r="KNX182" s="168"/>
      <c r="KNY182" s="168"/>
      <c r="KNZ182" s="168"/>
      <c r="KOA182" s="168"/>
      <c r="KOB182" s="168"/>
      <c r="KOC182" s="168"/>
      <c r="KOD182" s="168"/>
      <c r="KOE182" s="168"/>
      <c r="KOF182" s="168"/>
      <c r="KOG182" s="168"/>
      <c r="KOH182" s="168"/>
      <c r="KOI182" s="168"/>
      <c r="KOJ182" s="168"/>
      <c r="KOK182" s="168"/>
      <c r="KOL182" s="168"/>
      <c r="KOM182" s="168"/>
      <c r="KON182" s="168"/>
      <c r="KOO182" s="168"/>
      <c r="KOP182" s="168"/>
      <c r="KOQ182" s="168"/>
      <c r="KOR182" s="168"/>
      <c r="KOS182" s="168"/>
      <c r="KOT182" s="168"/>
      <c r="KOU182" s="168"/>
      <c r="KOV182" s="168"/>
      <c r="KOW182" s="168"/>
      <c r="KOX182" s="168"/>
      <c r="KOY182" s="168"/>
      <c r="KOZ182" s="168"/>
      <c r="KPA182" s="168"/>
      <c r="KPB182" s="168"/>
      <c r="KPC182" s="168"/>
      <c r="KPD182" s="168"/>
      <c r="KPE182" s="168"/>
      <c r="KPF182" s="168"/>
      <c r="KPG182" s="168"/>
      <c r="KPH182" s="168"/>
      <c r="KPI182" s="168"/>
      <c r="KPJ182" s="168"/>
      <c r="KPK182" s="168"/>
      <c r="KPL182" s="168"/>
      <c r="KPM182" s="168"/>
      <c r="KPN182" s="168"/>
      <c r="KPO182" s="168"/>
      <c r="KPP182" s="168"/>
      <c r="KPQ182" s="168"/>
      <c r="KPR182" s="168"/>
      <c r="KPS182" s="168"/>
      <c r="KPT182" s="168"/>
      <c r="KPU182" s="168"/>
      <c r="KPV182" s="168"/>
      <c r="KPW182" s="168"/>
      <c r="KPX182" s="168"/>
      <c r="KPY182" s="168"/>
      <c r="KPZ182" s="168"/>
      <c r="KQA182" s="168"/>
      <c r="KQB182" s="168"/>
      <c r="KQC182" s="168"/>
      <c r="KQD182" s="168"/>
      <c r="KQE182" s="168"/>
      <c r="KQF182" s="168"/>
      <c r="KQG182" s="168"/>
      <c r="KQH182" s="168"/>
      <c r="KQI182" s="168"/>
      <c r="KQJ182" s="168"/>
      <c r="KQK182" s="168"/>
      <c r="KQL182" s="168"/>
      <c r="KQM182" s="168"/>
      <c r="KQN182" s="168"/>
      <c r="KQO182" s="168"/>
      <c r="KQP182" s="168"/>
      <c r="KQQ182" s="168"/>
      <c r="KQR182" s="168"/>
      <c r="KQS182" s="168"/>
      <c r="KQT182" s="168"/>
      <c r="KQU182" s="168"/>
      <c r="KQV182" s="168"/>
      <c r="KQW182" s="168"/>
      <c r="KQX182" s="168"/>
      <c r="KQY182" s="168"/>
      <c r="KQZ182" s="168"/>
      <c r="KRA182" s="168"/>
      <c r="KRB182" s="168"/>
      <c r="KRC182" s="168"/>
      <c r="KRD182" s="168"/>
      <c r="KRE182" s="168"/>
      <c r="KRF182" s="168"/>
      <c r="KRG182" s="168"/>
      <c r="KRH182" s="168"/>
      <c r="KRI182" s="168"/>
      <c r="KRJ182" s="168"/>
      <c r="KRK182" s="168"/>
      <c r="KRL182" s="168"/>
      <c r="KRM182" s="168"/>
      <c r="KRN182" s="168"/>
      <c r="KRO182" s="168"/>
      <c r="KRP182" s="168"/>
      <c r="KRQ182" s="168"/>
      <c r="KRR182" s="168"/>
      <c r="KRS182" s="168"/>
      <c r="KRT182" s="168"/>
      <c r="KRU182" s="168"/>
      <c r="KRV182" s="168"/>
      <c r="KRW182" s="168"/>
      <c r="KRX182" s="168"/>
      <c r="KRY182" s="168"/>
      <c r="KRZ182" s="168"/>
      <c r="KSA182" s="168"/>
      <c r="KSB182" s="168"/>
      <c r="KSC182" s="168"/>
      <c r="KSD182" s="168"/>
      <c r="KSE182" s="168"/>
      <c r="KSF182" s="168"/>
      <c r="KSG182" s="168"/>
      <c r="KSH182" s="168"/>
      <c r="KSI182" s="168"/>
      <c r="KSJ182" s="168"/>
      <c r="KSK182" s="168"/>
      <c r="KSL182" s="168"/>
      <c r="KSM182" s="168"/>
      <c r="KSN182" s="168"/>
      <c r="KSO182" s="168"/>
      <c r="KSP182" s="168"/>
      <c r="KSQ182" s="168"/>
      <c r="KSR182" s="168"/>
      <c r="KSS182" s="168"/>
      <c r="KST182" s="168"/>
      <c r="KSU182" s="168"/>
      <c r="KSV182" s="168"/>
      <c r="KSW182" s="168"/>
      <c r="KSX182" s="168"/>
      <c r="KSY182" s="168"/>
      <c r="KSZ182" s="168"/>
      <c r="KTA182" s="168"/>
      <c r="KTB182" s="168"/>
      <c r="KTC182" s="168"/>
      <c r="KTD182" s="168"/>
      <c r="KTE182" s="168"/>
      <c r="KTF182" s="168"/>
      <c r="KTG182" s="168"/>
      <c r="KTH182" s="168"/>
      <c r="KTI182" s="168"/>
      <c r="KTJ182" s="168"/>
      <c r="KTK182" s="168"/>
      <c r="KTL182" s="168"/>
      <c r="KTM182" s="168"/>
      <c r="KTN182" s="168"/>
      <c r="KTO182" s="168"/>
      <c r="KTP182" s="168"/>
      <c r="KTQ182" s="168"/>
      <c r="KTR182" s="168"/>
      <c r="KTS182" s="168"/>
      <c r="KTT182" s="168"/>
      <c r="KTU182" s="168"/>
      <c r="KTV182" s="168"/>
      <c r="KTW182" s="168"/>
      <c r="KTX182" s="168"/>
      <c r="KTY182" s="168"/>
      <c r="KTZ182" s="168"/>
      <c r="KUA182" s="168"/>
      <c r="KUB182" s="168"/>
      <c r="KUC182" s="168"/>
      <c r="KUD182" s="168"/>
      <c r="KUE182" s="168"/>
      <c r="KUF182" s="168"/>
      <c r="KUG182" s="168"/>
      <c r="KUH182" s="168"/>
      <c r="KUI182" s="168"/>
      <c r="KUJ182" s="168"/>
      <c r="KUK182" s="168"/>
      <c r="KUL182" s="168"/>
      <c r="KUM182" s="168"/>
      <c r="KUN182" s="168"/>
      <c r="KUO182" s="168"/>
      <c r="KUP182" s="168"/>
      <c r="KUQ182" s="168"/>
      <c r="KUR182" s="168"/>
      <c r="KUS182" s="168"/>
      <c r="KUT182" s="168"/>
      <c r="KUU182" s="168"/>
      <c r="KUV182" s="168"/>
      <c r="KUW182" s="168"/>
      <c r="KUX182" s="168"/>
      <c r="KUY182" s="168"/>
      <c r="KUZ182" s="168"/>
      <c r="KVA182" s="168"/>
      <c r="KVB182" s="168"/>
      <c r="KVC182" s="168"/>
      <c r="KVD182" s="168"/>
      <c r="KVE182" s="168"/>
      <c r="KVF182" s="168"/>
      <c r="KVG182" s="168"/>
      <c r="KVH182" s="168"/>
      <c r="KVI182" s="168"/>
      <c r="KVJ182" s="168"/>
      <c r="KVK182" s="168"/>
      <c r="KVL182" s="168"/>
      <c r="KVM182" s="168"/>
      <c r="KVN182" s="168"/>
      <c r="KVO182" s="168"/>
      <c r="KVP182" s="168"/>
      <c r="KVQ182" s="168"/>
      <c r="KVR182" s="168"/>
      <c r="KVS182" s="168"/>
      <c r="KVT182" s="168"/>
      <c r="KVU182" s="168"/>
      <c r="KVV182" s="168"/>
      <c r="KVW182" s="168"/>
      <c r="KVX182" s="168"/>
      <c r="KVY182" s="168"/>
      <c r="KVZ182" s="168"/>
      <c r="KWA182" s="168"/>
      <c r="KWB182" s="168"/>
      <c r="KWC182" s="168"/>
      <c r="KWD182" s="168"/>
      <c r="KWE182" s="168"/>
      <c r="KWF182" s="168"/>
      <c r="KWG182" s="168"/>
      <c r="KWH182" s="168"/>
      <c r="KWI182" s="168"/>
      <c r="KWJ182" s="168"/>
      <c r="KWK182" s="168"/>
      <c r="KWL182" s="168"/>
      <c r="KWM182" s="168"/>
      <c r="KWN182" s="168"/>
      <c r="KWO182" s="168"/>
      <c r="KWP182" s="168"/>
      <c r="KWQ182" s="168"/>
      <c r="KWR182" s="168"/>
      <c r="KWS182" s="168"/>
      <c r="KWT182" s="168"/>
      <c r="KWU182" s="168"/>
      <c r="KWV182" s="168"/>
      <c r="KWW182" s="168"/>
      <c r="KWX182" s="168"/>
      <c r="KWY182" s="168"/>
      <c r="KWZ182" s="168"/>
      <c r="KXA182" s="168"/>
      <c r="KXB182" s="168"/>
      <c r="KXC182" s="168"/>
      <c r="KXD182" s="168"/>
      <c r="KXE182" s="168"/>
      <c r="KXF182" s="168"/>
      <c r="KXG182" s="168"/>
      <c r="KXH182" s="168"/>
      <c r="KXI182" s="168"/>
      <c r="KXJ182" s="168"/>
      <c r="KXK182" s="168"/>
      <c r="KXL182" s="168"/>
      <c r="KXM182" s="168"/>
      <c r="KXN182" s="168"/>
      <c r="KXO182" s="168"/>
      <c r="KXP182" s="168"/>
      <c r="KXQ182" s="168"/>
      <c r="KXR182" s="168"/>
      <c r="KXS182" s="168"/>
      <c r="KXT182" s="168"/>
      <c r="KXU182" s="168"/>
      <c r="KXV182" s="168"/>
      <c r="KXW182" s="168"/>
      <c r="KXX182" s="168"/>
      <c r="KXY182" s="168"/>
      <c r="KXZ182" s="168"/>
      <c r="KYA182" s="168"/>
      <c r="KYB182" s="168"/>
      <c r="KYC182" s="168"/>
      <c r="KYD182" s="168"/>
      <c r="KYE182" s="168"/>
      <c r="KYF182" s="168"/>
      <c r="KYG182" s="168"/>
      <c r="KYH182" s="168"/>
      <c r="KYI182" s="168"/>
      <c r="KYJ182" s="168"/>
      <c r="KYK182" s="168"/>
      <c r="KYL182" s="168"/>
      <c r="KYM182" s="168"/>
      <c r="KYN182" s="168"/>
      <c r="KYO182" s="168"/>
      <c r="KYP182" s="168"/>
      <c r="KYQ182" s="168"/>
      <c r="KYR182" s="168"/>
      <c r="KYS182" s="168"/>
      <c r="KYT182" s="168"/>
      <c r="KYU182" s="168"/>
      <c r="KYV182" s="168"/>
      <c r="KYW182" s="168"/>
      <c r="KYX182" s="168"/>
      <c r="KYY182" s="168"/>
      <c r="KYZ182" s="168"/>
      <c r="KZA182" s="168"/>
      <c r="KZB182" s="168"/>
      <c r="KZC182" s="168"/>
      <c r="KZD182" s="168"/>
      <c r="KZE182" s="168"/>
      <c r="KZF182" s="168"/>
      <c r="KZG182" s="168"/>
      <c r="KZH182" s="168"/>
      <c r="KZI182" s="168"/>
      <c r="KZJ182" s="168"/>
      <c r="KZK182" s="168"/>
      <c r="KZL182" s="168"/>
      <c r="KZM182" s="168"/>
      <c r="KZN182" s="168"/>
      <c r="KZO182" s="168"/>
      <c r="KZP182" s="168"/>
      <c r="KZQ182" s="168"/>
      <c r="KZR182" s="168"/>
      <c r="KZS182" s="168"/>
      <c r="KZT182" s="168"/>
      <c r="KZU182" s="168"/>
      <c r="KZV182" s="168"/>
      <c r="KZW182" s="168"/>
      <c r="KZX182" s="168"/>
      <c r="KZY182" s="168"/>
      <c r="KZZ182" s="168"/>
      <c r="LAA182" s="168"/>
      <c r="LAB182" s="168"/>
      <c r="LAC182" s="168"/>
      <c r="LAD182" s="168"/>
      <c r="LAE182" s="168"/>
      <c r="LAF182" s="168"/>
      <c r="LAG182" s="168"/>
      <c r="LAH182" s="168"/>
      <c r="LAI182" s="168"/>
      <c r="LAJ182" s="168"/>
      <c r="LAK182" s="168"/>
      <c r="LAL182" s="168"/>
      <c r="LAM182" s="168"/>
      <c r="LAN182" s="168"/>
      <c r="LAO182" s="168"/>
      <c r="LAP182" s="168"/>
      <c r="LAQ182" s="168"/>
      <c r="LAR182" s="168"/>
      <c r="LAS182" s="168"/>
      <c r="LAT182" s="168"/>
      <c r="LAU182" s="168"/>
      <c r="LAV182" s="168"/>
      <c r="LAW182" s="168"/>
      <c r="LAX182" s="168"/>
      <c r="LAY182" s="168"/>
      <c r="LAZ182" s="168"/>
      <c r="LBA182" s="168"/>
      <c r="LBB182" s="168"/>
      <c r="LBC182" s="168"/>
      <c r="LBD182" s="168"/>
      <c r="LBE182" s="168"/>
      <c r="LBF182" s="168"/>
      <c r="LBG182" s="168"/>
      <c r="LBH182" s="168"/>
      <c r="LBI182" s="168"/>
      <c r="LBJ182" s="168"/>
      <c r="LBK182" s="168"/>
      <c r="LBL182" s="168"/>
      <c r="LBM182" s="168"/>
      <c r="LBN182" s="168"/>
      <c r="LBO182" s="168"/>
      <c r="LBP182" s="168"/>
      <c r="LBQ182" s="168"/>
      <c r="LBR182" s="168"/>
      <c r="LBS182" s="168"/>
      <c r="LBT182" s="168"/>
      <c r="LBU182" s="168"/>
      <c r="LBV182" s="168"/>
      <c r="LBW182" s="168"/>
      <c r="LBX182" s="168"/>
      <c r="LBY182" s="168"/>
      <c r="LBZ182" s="168"/>
      <c r="LCA182" s="168"/>
      <c r="LCB182" s="168"/>
      <c r="LCC182" s="168"/>
      <c r="LCD182" s="168"/>
      <c r="LCE182" s="168"/>
      <c r="LCF182" s="168"/>
      <c r="LCG182" s="168"/>
      <c r="LCH182" s="168"/>
      <c r="LCI182" s="168"/>
      <c r="LCJ182" s="168"/>
      <c r="LCK182" s="168"/>
      <c r="LCL182" s="168"/>
      <c r="LCM182" s="168"/>
      <c r="LCN182" s="168"/>
      <c r="LCO182" s="168"/>
      <c r="LCP182" s="168"/>
      <c r="LCQ182" s="168"/>
      <c r="LCR182" s="168"/>
      <c r="LCS182" s="168"/>
      <c r="LCT182" s="168"/>
      <c r="LCU182" s="168"/>
      <c r="LCV182" s="168"/>
      <c r="LCW182" s="168"/>
      <c r="LCX182" s="168"/>
      <c r="LCY182" s="168"/>
      <c r="LCZ182" s="168"/>
      <c r="LDA182" s="168"/>
      <c r="LDB182" s="168"/>
      <c r="LDC182" s="168"/>
      <c r="LDD182" s="168"/>
      <c r="LDE182" s="168"/>
      <c r="LDF182" s="168"/>
      <c r="LDG182" s="168"/>
      <c r="LDH182" s="168"/>
      <c r="LDI182" s="168"/>
      <c r="LDJ182" s="168"/>
      <c r="LDK182" s="168"/>
      <c r="LDL182" s="168"/>
      <c r="LDM182" s="168"/>
      <c r="LDN182" s="168"/>
      <c r="LDO182" s="168"/>
      <c r="LDP182" s="168"/>
      <c r="LDQ182" s="168"/>
      <c r="LDR182" s="168"/>
      <c r="LDS182" s="168"/>
      <c r="LDT182" s="168"/>
      <c r="LDU182" s="168"/>
      <c r="LDV182" s="168"/>
      <c r="LDW182" s="168"/>
      <c r="LDX182" s="168"/>
      <c r="LDY182" s="168"/>
      <c r="LDZ182" s="168"/>
      <c r="LEA182" s="168"/>
      <c r="LEB182" s="168"/>
      <c r="LEC182" s="168"/>
      <c r="LED182" s="168"/>
      <c r="LEE182" s="168"/>
      <c r="LEF182" s="168"/>
      <c r="LEG182" s="168"/>
      <c r="LEH182" s="168"/>
      <c r="LEI182" s="168"/>
      <c r="LEJ182" s="168"/>
      <c r="LEK182" s="168"/>
      <c r="LEL182" s="168"/>
      <c r="LEM182" s="168"/>
      <c r="LEN182" s="168"/>
      <c r="LEO182" s="168"/>
      <c r="LEP182" s="168"/>
      <c r="LEQ182" s="168"/>
      <c r="LER182" s="168"/>
      <c r="LES182" s="168"/>
      <c r="LET182" s="168"/>
      <c r="LEU182" s="168"/>
      <c r="LEV182" s="168"/>
      <c r="LEW182" s="168"/>
      <c r="LEX182" s="168"/>
      <c r="LEY182" s="168"/>
      <c r="LEZ182" s="168"/>
      <c r="LFA182" s="168"/>
      <c r="LFB182" s="168"/>
      <c r="LFC182" s="168"/>
      <c r="LFD182" s="168"/>
      <c r="LFE182" s="168"/>
      <c r="LFF182" s="168"/>
      <c r="LFG182" s="168"/>
      <c r="LFH182" s="168"/>
      <c r="LFI182" s="168"/>
      <c r="LFJ182" s="168"/>
      <c r="LFK182" s="168"/>
      <c r="LFL182" s="168"/>
      <c r="LFM182" s="168"/>
      <c r="LFN182" s="168"/>
      <c r="LFO182" s="168"/>
      <c r="LFP182" s="168"/>
      <c r="LFQ182" s="168"/>
      <c r="LFR182" s="168"/>
      <c r="LFS182" s="168"/>
      <c r="LFT182" s="168"/>
      <c r="LFU182" s="168"/>
      <c r="LFV182" s="168"/>
      <c r="LFW182" s="168"/>
      <c r="LFX182" s="168"/>
      <c r="LFY182" s="168"/>
      <c r="LFZ182" s="168"/>
      <c r="LGA182" s="168"/>
      <c r="LGB182" s="168"/>
      <c r="LGC182" s="168"/>
      <c r="LGD182" s="168"/>
      <c r="LGE182" s="168"/>
      <c r="LGF182" s="168"/>
      <c r="LGG182" s="168"/>
      <c r="LGH182" s="168"/>
      <c r="LGI182" s="168"/>
      <c r="LGJ182" s="168"/>
      <c r="LGK182" s="168"/>
      <c r="LGL182" s="168"/>
      <c r="LGM182" s="168"/>
      <c r="LGN182" s="168"/>
      <c r="LGO182" s="168"/>
      <c r="LGP182" s="168"/>
      <c r="LGQ182" s="168"/>
      <c r="LGR182" s="168"/>
      <c r="LGS182" s="168"/>
      <c r="LGT182" s="168"/>
      <c r="LGU182" s="168"/>
      <c r="LGV182" s="168"/>
      <c r="LGW182" s="168"/>
      <c r="LGX182" s="168"/>
      <c r="LGY182" s="168"/>
      <c r="LGZ182" s="168"/>
      <c r="LHA182" s="168"/>
      <c r="LHB182" s="168"/>
      <c r="LHC182" s="168"/>
      <c r="LHD182" s="168"/>
      <c r="LHE182" s="168"/>
      <c r="LHF182" s="168"/>
      <c r="LHG182" s="168"/>
      <c r="LHH182" s="168"/>
      <c r="LHI182" s="168"/>
      <c r="LHJ182" s="168"/>
      <c r="LHK182" s="168"/>
      <c r="LHL182" s="168"/>
      <c r="LHM182" s="168"/>
      <c r="LHN182" s="168"/>
      <c r="LHO182" s="168"/>
      <c r="LHP182" s="168"/>
      <c r="LHQ182" s="168"/>
      <c r="LHR182" s="168"/>
      <c r="LHS182" s="168"/>
      <c r="LHT182" s="168"/>
      <c r="LHU182" s="168"/>
      <c r="LHV182" s="168"/>
      <c r="LHW182" s="168"/>
      <c r="LHX182" s="168"/>
      <c r="LHY182" s="168"/>
      <c r="LHZ182" s="168"/>
      <c r="LIA182" s="168"/>
      <c r="LIB182" s="168"/>
      <c r="LIC182" s="168"/>
      <c r="LID182" s="168"/>
      <c r="LIE182" s="168"/>
      <c r="LIF182" s="168"/>
      <c r="LIG182" s="168"/>
      <c r="LIH182" s="168"/>
      <c r="LII182" s="168"/>
      <c r="LIJ182" s="168"/>
      <c r="LIK182" s="168"/>
      <c r="LIL182" s="168"/>
      <c r="LIM182" s="168"/>
      <c r="LIN182" s="168"/>
      <c r="LIO182" s="168"/>
      <c r="LIP182" s="168"/>
      <c r="LIQ182" s="168"/>
      <c r="LIR182" s="168"/>
      <c r="LIS182" s="168"/>
      <c r="LIT182" s="168"/>
      <c r="LIU182" s="168"/>
      <c r="LIV182" s="168"/>
      <c r="LIW182" s="168"/>
      <c r="LIX182" s="168"/>
      <c r="LIY182" s="168"/>
      <c r="LIZ182" s="168"/>
      <c r="LJA182" s="168"/>
      <c r="LJB182" s="168"/>
      <c r="LJC182" s="168"/>
      <c r="LJD182" s="168"/>
      <c r="LJE182" s="168"/>
      <c r="LJF182" s="168"/>
      <c r="LJG182" s="168"/>
      <c r="LJH182" s="168"/>
      <c r="LJI182" s="168"/>
      <c r="LJJ182" s="168"/>
      <c r="LJK182" s="168"/>
      <c r="LJL182" s="168"/>
      <c r="LJM182" s="168"/>
      <c r="LJN182" s="168"/>
      <c r="LJO182" s="168"/>
      <c r="LJP182" s="168"/>
      <c r="LJQ182" s="168"/>
      <c r="LJR182" s="168"/>
      <c r="LJS182" s="168"/>
      <c r="LJT182" s="168"/>
      <c r="LJU182" s="168"/>
      <c r="LJV182" s="168"/>
      <c r="LJW182" s="168"/>
      <c r="LJX182" s="168"/>
      <c r="LJY182" s="168"/>
      <c r="LJZ182" s="168"/>
      <c r="LKA182" s="168"/>
      <c r="LKB182" s="168"/>
      <c r="LKC182" s="168"/>
      <c r="LKD182" s="168"/>
      <c r="LKE182" s="168"/>
      <c r="LKF182" s="168"/>
      <c r="LKG182" s="168"/>
      <c r="LKH182" s="168"/>
      <c r="LKI182" s="168"/>
      <c r="LKJ182" s="168"/>
      <c r="LKK182" s="168"/>
      <c r="LKL182" s="168"/>
      <c r="LKM182" s="168"/>
      <c r="LKN182" s="168"/>
      <c r="LKO182" s="168"/>
      <c r="LKP182" s="168"/>
      <c r="LKQ182" s="168"/>
      <c r="LKR182" s="168"/>
      <c r="LKS182" s="168"/>
      <c r="LKT182" s="168"/>
      <c r="LKU182" s="168"/>
      <c r="LKV182" s="168"/>
      <c r="LKW182" s="168"/>
      <c r="LKX182" s="168"/>
      <c r="LKY182" s="168"/>
      <c r="LKZ182" s="168"/>
      <c r="LLA182" s="168"/>
      <c r="LLB182" s="168"/>
      <c r="LLC182" s="168"/>
      <c r="LLD182" s="168"/>
      <c r="LLE182" s="168"/>
      <c r="LLF182" s="168"/>
      <c r="LLG182" s="168"/>
      <c r="LLH182" s="168"/>
      <c r="LLI182" s="168"/>
      <c r="LLJ182" s="168"/>
      <c r="LLK182" s="168"/>
      <c r="LLL182" s="168"/>
      <c r="LLM182" s="168"/>
      <c r="LLN182" s="168"/>
      <c r="LLO182" s="168"/>
      <c r="LLP182" s="168"/>
      <c r="LLQ182" s="168"/>
      <c r="LLR182" s="168"/>
      <c r="LLS182" s="168"/>
      <c r="LLT182" s="168"/>
      <c r="LLU182" s="168"/>
      <c r="LLV182" s="168"/>
      <c r="LLW182" s="168"/>
      <c r="LLX182" s="168"/>
      <c r="LLY182" s="168"/>
      <c r="LLZ182" s="168"/>
      <c r="LMA182" s="168"/>
      <c r="LMB182" s="168"/>
      <c r="LMC182" s="168"/>
      <c r="LMD182" s="168"/>
      <c r="LME182" s="168"/>
      <c r="LMF182" s="168"/>
      <c r="LMG182" s="168"/>
      <c r="LMH182" s="168"/>
      <c r="LMI182" s="168"/>
      <c r="LMJ182" s="168"/>
      <c r="LMK182" s="168"/>
      <c r="LML182" s="168"/>
      <c r="LMM182" s="168"/>
      <c r="LMN182" s="168"/>
      <c r="LMO182" s="168"/>
      <c r="LMP182" s="168"/>
      <c r="LMQ182" s="168"/>
      <c r="LMR182" s="168"/>
      <c r="LMS182" s="168"/>
      <c r="LMT182" s="168"/>
      <c r="LMU182" s="168"/>
      <c r="LMV182" s="168"/>
      <c r="LMW182" s="168"/>
      <c r="LMX182" s="168"/>
      <c r="LMY182" s="168"/>
      <c r="LMZ182" s="168"/>
      <c r="LNA182" s="168"/>
      <c r="LNB182" s="168"/>
      <c r="LNC182" s="168"/>
      <c r="LND182" s="168"/>
      <c r="LNE182" s="168"/>
      <c r="LNF182" s="168"/>
      <c r="LNG182" s="168"/>
      <c r="LNH182" s="168"/>
      <c r="LNI182" s="168"/>
      <c r="LNJ182" s="168"/>
      <c r="LNK182" s="168"/>
      <c r="LNL182" s="168"/>
      <c r="LNM182" s="168"/>
      <c r="LNN182" s="168"/>
      <c r="LNO182" s="168"/>
      <c r="LNP182" s="168"/>
      <c r="LNQ182" s="168"/>
      <c r="LNR182" s="168"/>
      <c r="LNS182" s="168"/>
      <c r="LNT182" s="168"/>
      <c r="LNU182" s="168"/>
      <c r="LNV182" s="168"/>
      <c r="LNW182" s="168"/>
      <c r="LNX182" s="168"/>
      <c r="LNY182" s="168"/>
      <c r="LNZ182" s="168"/>
      <c r="LOA182" s="168"/>
      <c r="LOB182" s="168"/>
      <c r="LOC182" s="168"/>
      <c r="LOD182" s="168"/>
      <c r="LOE182" s="168"/>
      <c r="LOF182" s="168"/>
      <c r="LOG182" s="168"/>
      <c r="LOH182" s="168"/>
      <c r="LOI182" s="168"/>
      <c r="LOJ182" s="168"/>
      <c r="LOK182" s="168"/>
      <c r="LOL182" s="168"/>
      <c r="LOM182" s="168"/>
      <c r="LON182" s="168"/>
      <c r="LOO182" s="168"/>
      <c r="LOP182" s="168"/>
      <c r="LOQ182" s="168"/>
      <c r="LOR182" s="168"/>
      <c r="LOS182" s="168"/>
      <c r="LOT182" s="168"/>
      <c r="LOU182" s="168"/>
      <c r="LOV182" s="168"/>
      <c r="LOW182" s="168"/>
      <c r="LOX182" s="168"/>
      <c r="LOY182" s="168"/>
      <c r="LOZ182" s="168"/>
      <c r="LPA182" s="168"/>
      <c r="LPB182" s="168"/>
      <c r="LPC182" s="168"/>
      <c r="LPD182" s="168"/>
      <c r="LPE182" s="168"/>
      <c r="LPF182" s="168"/>
      <c r="LPG182" s="168"/>
      <c r="LPH182" s="168"/>
      <c r="LPI182" s="168"/>
      <c r="LPJ182" s="168"/>
      <c r="LPK182" s="168"/>
      <c r="LPL182" s="168"/>
      <c r="LPM182" s="168"/>
      <c r="LPN182" s="168"/>
      <c r="LPO182" s="168"/>
      <c r="LPP182" s="168"/>
      <c r="LPQ182" s="168"/>
      <c r="LPR182" s="168"/>
      <c r="LPS182" s="168"/>
      <c r="LPT182" s="168"/>
      <c r="LPU182" s="168"/>
      <c r="LPV182" s="168"/>
      <c r="LPW182" s="168"/>
      <c r="LPX182" s="168"/>
      <c r="LPY182" s="168"/>
      <c r="LPZ182" s="168"/>
      <c r="LQA182" s="168"/>
      <c r="LQB182" s="168"/>
      <c r="LQC182" s="168"/>
      <c r="LQD182" s="168"/>
      <c r="LQE182" s="168"/>
      <c r="LQF182" s="168"/>
      <c r="LQG182" s="168"/>
      <c r="LQH182" s="168"/>
      <c r="LQI182" s="168"/>
      <c r="LQJ182" s="168"/>
      <c r="LQK182" s="168"/>
      <c r="LQL182" s="168"/>
      <c r="LQM182" s="168"/>
      <c r="LQN182" s="168"/>
      <c r="LQO182" s="168"/>
      <c r="LQP182" s="168"/>
      <c r="LQQ182" s="168"/>
      <c r="LQR182" s="168"/>
      <c r="LQS182" s="168"/>
      <c r="LQT182" s="168"/>
      <c r="LQU182" s="168"/>
      <c r="LQV182" s="168"/>
      <c r="LQW182" s="168"/>
      <c r="LQX182" s="168"/>
      <c r="LQY182" s="168"/>
      <c r="LQZ182" s="168"/>
      <c r="LRA182" s="168"/>
      <c r="LRB182" s="168"/>
      <c r="LRC182" s="168"/>
      <c r="LRD182" s="168"/>
      <c r="LRE182" s="168"/>
      <c r="LRF182" s="168"/>
      <c r="LRG182" s="168"/>
      <c r="LRH182" s="168"/>
      <c r="LRI182" s="168"/>
      <c r="LRJ182" s="168"/>
      <c r="LRK182" s="168"/>
      <c r="LRL182" s="168"/>
      <c r="LRM182" s="168"/>
      <c r="LRN182" s="168"/>
      <c r="LRO182" s="168"/>
      <c r="LRP182" s="168"/>
      <c r="LRQ182" s="168"/>
      <c r="LRR182" s="168"/>
      <c r="LRS182" s="168"/>
      <c r="LRT182" s="168"/>
      <c r="LRU182" s="168"/>
      <c r="LRV182" s="168"/>
      <c r="LRW182" s="168"/>
      <c r="LRX182" s="168"/>
      <c r="LRY182" s="168"/>
      <c r="LRZ182" s="168"/>
      <c r="LSA182" s="168"/>
      <c r="LSB182" s="168"/>
      <c r="LSC182" s="168"/>
      <c r="LSD182" s="168"/>
      <c r="LSE182" s="168"/>
      <c r="LSF182" s="168"/>
      <c r="LSG182" s="168"/>
      <c r="LSH182" s="168"/>
      <c r="LSI182" s="168"/>
      <c r="LSJ182" s="168"/>
      <c r="LSK182" s="168"/>
      <c r="LSL182" s="168"/>
      <c r="LSM182" s="168"/>
      <c r="LSN182" s="168"/>
      <c r="LSO182" s="168"/>
      <c r="LSP182" s="168"/>
      <c r="LSQ182" s="168"/>
      <c r="LSR182" s="168"/>
      <c r="LSS182" s="168"/>
      <c r="LST182" s="168"/>
      <c r="LSU182" s="168"/>
      <c r="LSV182" s="168"/>
      <c r="LSW182" s="168"/>
      <c r="LSX182" s="168"/>
      <c r="LSY182" s="168"/>
      <c r="LSZ182" s="168"/>
      <c r="LTA182" s="168"/>
      <c r="LTB182" s="168"/>
      <c r="LTC182" s="168"/>
      <c r="LTD182" s="168"/>
      <c r="LTE182" s="168"/>
      <c r="LTF182" s="168"/>
      <c r="LTG182" s="168"/>
      <c r="LTH182" s="168"/>
      <c r="LTI182" s="168"/>
      <c r="LTJ182" s="168"/>
      <c r="LTK182" s="168"/>
      <c r="LTL182" s="168"/>
      <c r="LTM182" s="168"/>
      <c r="LTN182" s="168"/>
      <c r="LTO182" s="168"/>
      <c r="LTP182" s="168"/>
      <c r="LTQ182" s="168"/>
      <c r="LTR182" s="168"/>
      <c r="LTS182" s="168"/>
      <c r="LTT182" s="168"/>
      <c r="LTU182" s="168"/>
      <c r="LTV182" s="168"/>
      <c r="LTW182" s="168"/>
      <c r="LTX182" s="168"/>
      <c r="LTY182" s="168"/>
      <c r="LTZ182" s="168"/>
      <c r="LUA182" s="168"/>
      <c r="LUB182" s="168"/>
      <c r="LUC182" s="168"/>
      <c r="LUD182" s="168"/>
      <c r="LUE182" s="168"/>
      <c r="LUF182" s="168"/>
      <c r="LUG182" s="168"/>
      <c r="LUH182" s="168"/>
      <c r="LUI182" s="168"/>
      <c r="LUJ182" s="168"/>
      <c r="LUK182" s="168"/>
      <c r="LUL182" s="168"/>
      <c r="LUM182" s="168"/>
      <c r="LUN182" s="168"/>
      <c r="LUO182" s="168"/>
      <c r="LUP182" s="168"/>
      <c r="LUQ182" s="168"/>
      <c r="LUR182" s="168"/>
      <c r="LUS182" s="168"/>
      <c r="LUT182" s="168"/>
      <c r="LUU182" s="168"/>
      <c r="LUV182" s="168"/>
      <c r="LUW182" s="168"/>
      <c r="LUX182" s="168"/>
      <c r="LUY182" s="168"/>
      <c r="LUZ182" s="168"/>
      <c r="LVA182" s="168"/>
      <c r="LVB182" s="168"/>
      <c r="LVC182" s="168"/>
      <c r="LVD182" s="168"/>
      <c r="LVE182" s="168"/>
      <c r="LVF182" s="168"/>
      <c r="LVG182" s="168"/>
      <c r="LVH182" s="168"/>
      <c r="LVI182" s="168"/>
      <c r="LVJ182" s="168"/>
      <c r="LVK182" s="168"/>
      <c r="LVL182" s="168"/>
      <c r="LVM182" s="168"/>
      <c r="LVN182" s="168"/>
      <c r="LVO182" s="168"/>
      <c r="LVP182" s="168"/>
      <c r="LVQ182" s="168"/>
      <c r="LVR182" s="168"/>
      <c r="LVS182" s="168"/>
      <c r="LVT182" s="168"/>
      <c r="LVU182" s="168"/>
      <c r="LVV182" s="168"/>
      <c r="LVW182" s="168"/>
      <c r="LVX182" s="168"/>
      <c r="LVY182" s="168"/>
      <c r="LVZ182" s="168"/>
      <c r="LWA182" s="168"/>
      <c r="LWB182" s="168"/>
      <c r="LWC182" s="168"/>
      <c r="LWD182" s="168"/>
      <c r="LWE182" s="168"/>
      <c r="LWF182" s="168"/>
      <c r="LWG182" s="168"/>
      <c r="LWH182" s="168"/>
      <c r="LWI182" s="168"/>
      <c r="LWJ182" s="168"/>
      <c r="LWK182" s="168"/>
      <c r="LWL182" s="168"/>
      <c r="LWM182" s="168"/>
      <c r="LWN182" s="168"/>
      <c r="LWO182" s="168"/>
      <c r="LWP182" s="168"/>
      <c r="LWQ182" s="168"/>
      <c r="LWR182" s="168"/>
      <c r="LWS182" s="168"/>
      <c r="LWT182" s="168"/>
      <c r="LWU182" s="168"/>
      <c r="LWV182" s="168"/>
      <c r="LWW182" s="168"/>
      <c r="LWX182" s="168"/>
      <c r="LWY182" s="168"/>
      <c r="LWZ182" s="168"/>
      <c r="LXA182" s="168"/>
      <c r="LXB182" s="168"/>
      <c r="LXC182" s="168"/>
      <c r="LXD182" s="168"/>
      <c r="LXE182" s="168"/>
      <c r="LXF182" s="168"/>
      <c r="LXG182" s="168"/>
      <c r="LXH182" s="168"/>
      <c r="LXI182" s="168"/>
      <c r="LXJ182" s="168"/>
      <c r="LXK182" s="168"/>
      <c r="LXL182" s="168"/>
      <c r="LXM182" s="168"/>
      <c r="LXN182" s="168"/>
      <c r="LXO182" s="168"/>
      <c r="LXP182" s="168"/>
      <c r="LXQ182" s="168"/>
      <c r="LXR182" s="168"/>
      <c r="LXS182" s="168"/>
      <c r="LXT182" s="168"/>
      <c r="LXU182" s="168"/>
      <c r="LXV182" s="168"/>
      <c r="LXW182" s="168"/>
      <c r="LXX182" s="168"/>
      <c r="LXY182" s="168"/>
      <c r="LXZ182" s="168"/>
      <c r="LYA182" s="168"/>
      <c r="LYB182" s="168"/>
      <c r="LYC182" s="168"/>
      <c r="LYD182" s="168"/>
      <c r="LYE182" s="168"/>
      <c r="LYF182" s="168"/>
      <c r="LYG182" s="168"/>
      <c r="LYH182" s="168"/>
      <c r="LYI182" s="168"/>
      <c r="LYJ182" s="168"/>
      <c r="LYK182" s="168"/>
      <c r="LYL182" s="168"/>
      <c r="LYM182" s="168"/>
      <c r="LYN182" s="168"/>
      <c r="LYO182" s="168"/>
      <c r="LYP182" s="168"/>
      <c r="LYQ182" s="168"/>
      <c r="LYR182" s="168"/>
      <c r="LYS182" s="168"/>
      <c r="LYT182" s="168"/>
      <c r="LYU182" s="168"/>
      <c r="LYV182" s="168"/>
      <c r="LYW182" s="168"/>
      <c r="LYX182" s="168"/>
      <c r="LYY182" s="168"/>
      <c r="LYZ182" s="168"/>
      <c r="LZA182" s="168"/>
      <c r="LZB182" s="168"/>
      <c r="LZC182" s="168"/>
      <c r="LZD182" s="168"/>
      <c r="LZE182" s="168"/>
      <c r="LZF182" s="168"/>
      <c r="LZG182" s="168"/>
      <c r="LZH182" s="168"/>
      <c r="LZI182" s="168"/>
      <c r="LZJ182" s="168"/>
      <c r="LZK182" s="168"/>
      <c r="LZL182" s="168"/>
      <c r="LZM182" s="168"/>
      <c r="LZN182" s="168"/>
      <c r="LZO182" s="168"/>
      <c r="LZP182" s="168"/>
      <c r="LZQ182" s="168"/>
      <c r="LZR182" s="168"/>
      <c r="LZS182" s="168"/>
      <c r="LZT182" s="168"/>
      <c r="LZU182" s="168"/>
      <c r="LZV182" s="168"/>
      <c r="LZW182" s="168"/>
      <c r="LZX182" s="168"/>
      <c r="LZY182" s="168"/>
      <c r="LZZ182" s="168"/>
      <c r="MAA182" s="168"/>
      <c r="MAB182" s="168"/>
      <c r="MAC182" s="168"/>
      <c r="MAD182" s="168"/>
      <c r="MAE182" s="168"/>
      <c r="MAF182" s="168"/>
      <c r="MAG182" s="168"/>
      <c r="MAH182" s="168"/>
      <c r="MAI182" s="168"/>
      <c r="MAJ182" s="168"/>
      <c r="MAK182" s="168"/>
      <c r="MAL182" s="168"/>
      <c r="MAM182" s="168"/>
      <c r="MAN182" s="168"/>
      <c r="MAO182" s="168"/>
      <c r="MAP182" s="168"/>
      <c r="MAQ182" s="168"/>
      <c r="MAR182" s="168"/>
      <c r="MAS182" s="168"/>
      <c r="MAT182" s="168"/>
      <c r="MAU182" s="168"/>
      <c r="MAV182" s="168"/>
      <c r="MAW182" s="168"/>
      <c r="MAX182" s="168"/>
      <c r="MAY182" s="168"/>
      <c r="MAZ182" s="168"/>
      <c r="MBA182" s="168"/>
      <c r="MBB182" s="168"/>
      <c r="MBC182" s="168"/>
      <c r="MBD182" s="168"/>
      <c r="MBE182" s="168"/>
      <c r="MBF182" s="168"/>
      <c r="MBG182" s="168"/>
      <c r="MBH182" s="168"/>
      <c r="MBI182" s="168"/>
      <c r="MBJ182" s="168"/>
      <c r="MBK182" s="168"/>
      <c r="MBL182" s="168"/>
      <c r="MBM182" s="168"/>
      <c r="MBN182" s="168"/>
      <c r="MBO182" s="168"/>
      <c r="MBP182" s="168"/>
      <c r="MBQ182" s="168"/>
      <c r="MBR182" s="168"/>
      <c r="MBS182" s="168"/>
      <c r="MBT182" s="168"/>
      <c r="MBU182" s="168"/>
      <c r="MBV182" s="168"/>
      <c r="MBW182" s="168"/>
      <c r="MBX182" s="168"/>
      <c r="MBY182" s="168"/>
      <c r="MBZ182" s="168"/>
      <c r="MCA182" s="168"/>
      <c r="MCB182" s="168"/>
      <c r="MCC182" s="168"/>
      <c r="MCD182" s="168"/>
      <c r="MCE182" s="168"/>
      <c r="MCF182" s="168"/>
      <c r="MCG182" s="168"/>
      <c r="MCH182" s="168"/>
      <c r="MCI182" s="168"/>
      <c r="MCJ182" s="168"/>
      <c r="MCK182" s="168"/>
      <c r="MCL182" s="168"/>
      <c r="MCM182" s="168"/>
      <c r="MCN182" s="168"/>
      <c r="MCO182" s="168"/>
      <c r="MCP182" s="168"/>
      <c r="MCQ182" s="168"/>
      <c r="MCR182" s="168"/>
      <c r="MCS182" s="168"/>
      <c r="MCT182" s="168"/>
      <c r="MCU182" s="168"/>
      <c r="MCV182" s="168"/>
      <c r="MCW182" s="168"/>
      <c r="MCX182" s="168"/>
      <c r="MCY182" s="168"/>
      <c r="MCZ182" s="168"/>
      <c r="MDA182" s="168"/>
      <c r="MDB182" s="168"/>
      <c r="MDC182" s="168"/>
      <c r="MDD182" s="168"/>
      <c r="MDE182" s="168"/>
      <c r="MDF182" s="168"/>
      <c r="MDG182" s="168"/>
      <c r="MDH182" s="168"/>
      <c r="MDI182" s="168"/>
      <c r="MDJ182" s="168"/>
      <c r="MDK182" s="168"/>
      <c r="MDL182" s="168"/>
      <c r="MDM182" s="168"/>
      <c r="MDN182" s="168"/>
      <c r="MDO182" s="168"/>
      <c r="MDP182" s="168"/>
      <c r="MDQ182" s="168"/>
      <c r="MDR182" s="168"/>
      <c r="MDS182" s="168"/>
      <c r="MDT182" s="168"/>
      <c r="MDU182" s="168"/>
      <c r="MDV182" s="168"/>
      <c r="MDW182" s="168"/>
      <c r="MDX182" s="168"/>
      <c r="MDY182" s="168"/>
      <c r="MDZ182" s="168"/>
      <c r="MEA182" s="168"/>
      <c r="MEB182" s="168"/>
      <c r="MEC182" s="168"/>
      <c r="MED182" s="168"/>
      <c r="MEE182" s="168"/>
      <c r="MEF182" s="168"/>
      <c r="MEG182" s="168"/>
      <c r="MEH182" s="168"/>
      <c r="MEI182" s="168"/>
      <c r="MEJ182" s="168"/>
      <c r="MEK182" s="168"/>
      <c r="MEL182" s="168"/>
      <c r="MEM182" s="168"/>
      <c r="MEN182" s="168"/>
      <c r="MEO182" s="168"/>
      <c r="MEP182" s="168"/>
      <c r="MEQ182" s="168"/>
      <c r="MER182" s="168"/>
      <c r="MES182" s="168"/>
      <c r="MET182" s="168"/>
      <c r="MEU182" s="168"/>
      <c r="MEV182" s="168"/>
      <c r="MEW182" s="168"/>
      <c r="MEX182" s="168"/>
      <c r="MEY182" s="168"/>
      <c r="MEZ182" s="168"/>
      <c r="MFA182" s="168"/>
      <c r="MFB182" s="168"/>
      <c r="MFC182" s="168"/>
      <c r="MFD182" s="168"/>
      <c r="MFE182" s="168"/>
      <c r="MFF182" s="168"/>
      <c r="MFG182" s="168"/>
      <c r="MFH182" s="168"/>
      <c r="MFI182" s="168"/>
      <c r="MFJ182" s="168"/>
      <c r="MFK182" s="168"/>
      <c r="MFL182" s="168"/>
      <c r="MFM182" s="168"/>
      <c r="MFN182" s="168"/>
      <c r="MFO182" s="168"/>
      <c r="MFP182" s="168"/>
      <c r="MFQ182" s="168"/>
      <c r="MFR182" s="168"/>
      <c r="MFS182" s="168"/>
      <c r="MFT182" s="168"/>
      <c r="MFU182" s="168"/>
      <c r="MFV182" s="168"/>
      <c r="MFW182" s="168"/>
      <c r="MFX182" s="168"/>
      <c r="MFY182" s="168"/>
      <c r="MFZ182" s="168"/>
      <c r="MGA182" s="168"/>
      <c r="MGB182" s="168"/>
      <c r="MGC182" s="168"/>
      <c r="MGD182" s="168"/>
      <c r="MGE182" s="168"/>
      <c r="MGF182" s="168"/>
      <c r="MGG182" s="168"/>
      <c r="MGH182" s="168"/>
      <c r="MGI182" s="168"/>
      <c r="MGJ182" s="168"/>
      <c r="MGK182" s="168"/>
      <c r="MGL182" s="168"/>
      <c r="MGM182" s="168"/>
      <c r="MGN182" s="168"/>
      <c r="MGO182" s="168"/>
      <c r="MGP182" s="168"/>
      <c r="MGQ182" s="168"/>
      <c r="MGR182" s="168"/>
      <c r="MGS182" s="168"/>
      <c r="MGT182" s="168"/>
      <c r="MGU182" s="168"/>
      <c r="MGV182" s="168"/>
      <c r="MGW182" s="168"/>
      <c r="MGX182" s="168"/>
      <c r="MGY182" s="168"/>
      <c r="MGZ182" s="168"/>
      <c r="MHA182" s="168"/>
      <c r="MHB182" s="168"/>
      <c r="MHC182" s="168"/>
      <c r="MHD182" s="168"/>
      <c r="MHE182" s="168"/>
      <c r="MHF182" s="168"/>
      <c r="MHG182" s="168"/>
      <c r="MHH182" s="168"/>
      <c r="MHI182" s="168"/>
      <c r="MHJ182" s="168"/>
      <c r="MHK182" s="168"/>
      <c r="MHL182" s="168"/>
      <c r="MHM182" s="168"/>
      <c r="MHN182" s="168"/>
      <c r="MHO182" s="168"/>
      <c r="MHP182" s="168"/>
      <c r="MHQ182" s="168"/>
      <c r="MHR182" s="168"/>
      <c r="MHS182" s="168"/>
      <c r="MHT182" s="168"/>
      <c r="MHU182" s="168"/>
      <c r="MHV182" s="168"/>
      <c r="MHW182" s="168"/>
      <c r="MHX182" s="168"/>
      <c r="MHY182" s="168"/>
      <c r="MHZ182" s="168"/>
      <c r="MIA182" s="168"/>
      <c r="MIB182" s="168"/>
      <c r="MIC182" s="168"/>
      <c r="MID182" s="168"/>
      <c r="MIE182" s="168"/>
      <c r="MIF182" s="168"/>
      <c r="MIG182" s="168"/>
      <c r="MIH182" s="168"/>
      <c r="MII182" s="168"/>
      <c r="MIJ182" s="168"/>
      <c r="MIK182" s="168"/>
      <c r="MIL182" s="168"/>
      <c r="MIM182" s="168"/>
      <c r="MIN182" s="168"/>
      <c r="MIO182" s="168"/>
      <c r="MIP182" s="168"/>
      <c r="MIQ182" s="168"/>
      <c r="MIR182" s="168"/>
      <c r="MIS182" s="168"/>
      <c r="MIT182" s="168"/>
      <c r="MIU182" s="168"/>
      <c r="MIV182" s="168"/>
      <c r="MIW182" s="168"/>
      <c r="MIX182" s="168"/>
      <c r="MIY182" s="168"/>
      <c r="MIZ182" s="168"/>
      <c r="MJA182" s="168"/>
      <c r="MJB182" s="168"/>
      <c r="MJC182" s="168"/>
      <c r="MJD182" s="168"/>
      <c r="MJE182" s="168"/>
      <c r="MJF182" s="168"/>
      <c r="MJG182" s="168"/>
      <c r="MJH182" s="168"/>
      <c r="MJI182" s="168"/>
      <c r="MJJ182" s="168"/>
      <c r="MJK182" s="168"/>
      <c r="MJL182" s="168"/>
      <c r="MJM182" s="168"/>
      <c r="MJN182" s="168"/>
      <c r="MJO182" s="168"/>
      <c r="MJP182" s="168"/>
      <c r="MJQ182" s="168"/>
      <c r="MJR182" s="168"/>
      <c r="MJS182" s="168"/>
      <c r="MJT182" s="168"/>
      <c r="MJU182" s="168"/>
      <c r="MJV182" s="168"/>
      <c r="MJW182" s="168"/>
      <c r="MJX182" s="168"/>
      <c r="MJY182" s="168"/>
      <c r="MJZ182" s="168"/>
      <c r="MKA182" s="168"/>
      <c r="MKB182" s="168"/>
      <c r="MKC182" s="168"/>
      <c r="MKD182" s="168"/>
      <c r="MKE182" s="168"/>
      <c r="MKF182" s="168"/>
      <c r="MKG182" s="168"/>
      <c r="MKH182" s="168"/>
      <c r="MKI182" s="168"/>
      <c r="MKJ182" s="168"/>
      <c r="MKK182" s="168"/>
      <c r="MKL182" s="168"/>
      <c r="MKM182" s="168"/>
      <c r="MKN182" s="168"/>
      <c r="MKO182" s="168"/>
      <c r="MKP182" s="168"/>
      <c r="MKQ182" s="168"/>
      <c r="MKR182" s="168"/>
      <c r="MKS182" s="168"/>
      <c r="MKT182" s="168"/>
      <c r="MKU182" s="168"/>
      <c r="MKV182" s="168"/>
      <c r="MKW182" s="168"/>
      <c r="MKX182" s="168"/>
      <c r="MKY182" s="168"/>
      <c r="MKZ182" s="168"/>
      <c r="MLA182" s="168"/>
      <c r="MLB182" s="168"/>
      <c r="MLC182" s="168"/>
      <c r="MLD182" s="168"/>
      <c r="MLE182" s="168"/>
      <c r="MLF182" s="168"/>
      <c r="MLG182" s="168"/>
      <c r="MLH182" s="168"/>
      <c r="MLI182" s="168"/>
      <c r="MLJ182" s="168"/>
      <c r="MLK182" s="168"/>
      <c r="MLL182" s="168"/>
      <c r="MLM182" s="168"/>
      <c r="MLN182" s="168"/>
      <c r="MLO182" s="168"/>
      <c r="MLP182" s="168"/>
      <c r="MLQ182" s="168"/>
      <c r="MLR182" s="168"/>
      <c r="MLS182" s="168"/>
      <c r="MLT182" s="168"/>
      <c r="MLU182" s="168"/>
      <c r="MLV182" s="168"/>
      <c r="MLW182" s="168"/>
      <c r="MLX182" s="168"/>
      <c r="MLY182" s="168"/>
      <c r="MLZ182" s="168"/>
      <c r="MMA182" s="168"/>
      <c r="MMB182" s="168"/>
      <c r="MMC182" s="168"/>
      <c r="MMD182" s="168"/>
      <c r="MME182" s="168"/>
      <c r="MMF182" s="168"/>
      <c r="MMG182" s="168"/>
      <c r="MMH182" s="168"/>
      <c r="MMI182" s="168"/>
      <c r="MMJ182" s="168"/>
      <c r="MMK182" s="168"/>
      <c r="MML182" s="168"/>
      <c r="MMM182" s="168"/>
      <c r="MMN182" s="168"/>
      <c r="MMO182" s="168"/>
      <c r="MMP182" s="168"/>
      <c r="MMQ182" s="168"/>
      <c r="MMR182" s="168"/>
      <c r="MMS182" s="168"/>
      <c r="MMT182" s="168"/>
      <c r="MMU182" s="168"/>
      <c r="MMV182" s="168"/>
      <c r="MMW182" s="168"/>
      <c r="MMX182" s="168"/>
      <c r="MMY182" s="168"/>
      <c r="MMZ182" s="168"/>
      <c r="MNA182" s="168"/>
      <c r="MNB182" s="168"/>
      <c r="MNC182" s="168"/>
      <c r="MND182" s="168"/>
      <c r="MNE182" s="168"/>
      <c r="MNF182" s="168"/>
      <c r="MNG182" s="168"/>
      <c r="MNH182" s="168"/>
      <c r="MNI182" s="168"/>
      <c r="MNJ182" s="168"/>
      <c r="MNK182" s="168"/>
      <c r="MNL182" s="168"/>
      <c r="MNM182" s="168"/>
      <c r="MNN182" s="168"/>
      <c r="MNO182" s="168"/>
      <c r="MNP182" s="168"/>
      <c r="MNQ182" s="168"/>
      <c r="MNR182" s="168"/>
      <c r="MNS182" s="168"/>
      <c r="MNT182" s="168"/>
      <c r="MNU182" s="168"/>
      <c r="MNV182" s="168"/>
      <c r="MNW182" s="168"/>
      <c r="MNX182" s="168"/>
      <c r="MNY182" s="168"/>
      <c r="MNZ182" s="168"/>
      <c r="MOA182" s="168"/>
      <c r="MOB182" s="168"/>
      <c r="MOC182" s="168"/>
      <c r="MOD182" s="168"/>
      <c r="MOE182" s="168"/>
      <c r="MOF182" s="168"/>
      <c r="MOG182" s="168"/>
      <c r="MOH182" s="168"/>
      <c r="MOI182" s="168"/>
      <c r="MOJ182" s="168"/>
      <c r="MOK182" s="168"/>
      <c r="MOL182" s="168"/>
      <c r="MOM182" s="168"/>
      <c r="MON182" s="168"/>
      <c r="MOO182" s="168"/>
      <c r="MOP182" s="168"/>
      <c r="MOQ182" s="168"/>
      <c r="MOR182" s="168"/>
      <c r="MOS182" s="168"/>
      <c r="MOT182" s="168"/>
      <c r="MOU182" s="168"/>
      <c r="MOV182" s="168"/>
      <c r="MOW182" s="168"/>
      <c r="MOX182" s="168"/>
      <c r="MOY182" s="168"/>
      <c r="MOZ182" s="168"/>
      <c r="MPA182" s="168"/>
      <c r="MPB182" s="168"/>
      <c r="MPC182" s="168"/>
      <c r="MPD182" s="168"/>
      <c r="MPE182" s="168"/>
      <c r="MPF182" s="168"/>
      <c r="MPG182" s="168"/>
      <c r="MPH182" s="168"/>
      <c r="MPI182" s="168"/>
      <c r="MPJ182" s="168"/>
      <c r="MPK182" s="168"/>
      <c r="MPL182" s="168"/>
      <c r="MPM182" s="168"/>
      <c r="MPN182" s="168"/>
      <c r="MPO182" s="168"/>
      <c r="MPP182" s="168"/>
      <c r="MPQ182" s="168"/>
      <c r="MPR182" s="168"/>
      <c r="MPS182" s="168"/>
      <c r="MPT182" s="168"/>
      <c r="MPU182" s="168"/>
      <c r="MPV182" s="168"/>
      <c r="MPW182" s="168"/>
      <c r="MPX182" s="168"/>
      <c r="MPY182" s="168"/>
      <c r="MPZ182" s="168"/>
      <c r="MQA182" s="168"/>
      <c r="MQB182" s="168"/>
      <c r="MQC182" s="168"/>
      <c r="MQD182" s="168"/>
      <c r="MQE182" s="168"/>
      <c r="MQF182" s="168"/>
      <c r="MQG182" s="168"/>
      <c r="MQH182" s="168"/>
      <c r="MQI182" s="168"/>
      <c r="MQJ182" s="168"/>
      <c r="MQK182" s="168"/>
      <c r="MQL182" s="168"/>
      <c r="MQM182" s="168"/>
      <c r="MQN182" s="168"/>
      <c r="MQO182" s="168"/>
      <c r="MQP182" s="168"/>
      <c r="MQQ182" s="168"/>
      <c r="MQR182" s="168"/>
      <c r="MQS182" s="168"/>
      <c r="MQT182" s="168"/>
      <c r="MQU182" s="168"/>
      <c r="MQV182" s="168"/>
      <c r="MQW182" s="168"/>
      <c r="MQX182" s="168"/>
      <c r="MQY182" s="168"/>
      <c r="MQZ182" s="168"/>
      <c r="MRA182" s="168"/>
      <c r="MRB182" s="168"/>
      <c r="MRC182" s="168"/>
      <c r="MRD182" s="168"/>
      <c r="MRE182" s="168"/>
      <c r="MRF182" s="168"/>
      <c r="MRG182" s="168"/>
      <c r="MRH182" s="168"/>
      <c r="MRI182" s="168"/>
      <c r="MRJ182" s="168"/>
      <c r="MRK182" s="168"/>
      <c r="MRL182" s="168"/>
      <c r="MRM182" s="168"/>
      <c r="MRN182" s="168"/>
      <c r="MRO182" s="168"/>
      <c r="MRP182" s="168"/>
      <c r="MRQ182" s="168"/>
      <c r="MRR182" s="168"/>
      <c r="MRS182" s="168"/>
      <c r="MRT182" s="168"/>
      <c r="MRU182" s="168"/>
      <c r="MRV182" s="168"/>
      <c r="MRW182" s="168"/>
      <c r="MRX182" s="168"/>
      <c r="MRY182" s="168"/>
      <c r="MRZ182" s="168"/>
      <c r="MSA182" s="168"/>
      <c r="MSB182" s="168"/>
      <c r="MSC182" s="168"/>
      <c r="MSD182" s="168"/>
      <c r="MSE182" s="168"/>
      <c r="MSF182" s="168"/>
      <c r="MSG182" s="168"/>
      <c r="MSH182" s="168"/>
      <c r="MSI182" s="168"/>
      <c r="MSJ182" s="168"/>
      <c r="MSK182" s="168"/>
      <c r="MSL182" s="168"/>
      <c r="MSM182" s="168"/>
      <c r="MSN182" s="168"/>
      <c r="MSO182" s="168"/>
      <c r="MSP182" s="168"/>
      <c r="MSQ182" s="168"/>
      <c r="MSR182" s="168"/>
      <c r="MSS182" s="168"/>
      <c r="MST182" s="168"/>
      <c r="MSU182" s="168"/>
      <c r="MSV182" s="168"/>
      <c r="MSW182" s="168"/>
      <c r="MSX182" s="168"/>
      <c r="MSY182" s="168"/>
      <c r="MSZ182" s="168"/>
      <c r="MTA182" s="168"/>
      <c r="MTB182" s="168"/>
      <c r="MTC182" s="168"/>
      <c r="MTD182" s="168"/>
      <c r="MTE182" s="168"/>
      <c r="MTF182" s="168"/>
      <c r="MTG182" s="168"/>
      <c r="MTH182" s="168"/>
      <c r="MTI182" s="168"/>
      <c r="MTJ182" s="168"/>
      <c r="MTK182" s="168"/>
      <c r="MTL182" s="168"/>
      <c r="MTM182" s="168"/>
      <c r="MTN182" s="168"/>
      <c r="MTO182" s="168"/>
      <c r="MTP182" s="168"/>
      <c r="MTQ182" s="168"/>
      <c r="MTR182" s="168"/>
      <c r="MTS182" s="168"/>
      <c r="MTT182" s="168"/>
      <c r="MTU182" s="168"/>
      <c r="MTV182" s="168"/>
      <c r="MTW182" s="168"/>
      <c r="MTX182" s="168"/>
      <c r="MTY182" s="168"/>
      <c r="MTZ182" s="168"/>
      <c r="MUA182" s="168"/>
      <c r="MUB182" s="168"/>
      <c r="MUC182" s="168"/>
      <c r="MUD182" s="168"/>
      <c r="MUE182" s="168"/>
      <c r="MUF182" s="168"/>
      <c r="MUG182" s="168"/>
      <c r="MUH182" s="168"/>
      <c r="MUI182" s="168"/>
      <c r="MUJ182" s="168"/>
      <c r="MUK182" s="168"/>
      <c r="MUL182" s="168"/>
      <c r="MUM182" s="168"/>
      <c r="MUN182" s="168"/>
      <c r="MUO182" s="168"/>
      <c r="MUP182" s="168"/>
      <c r="MUQ182" s="168"/>
      <c r="MUR182" s="168"/>
      <c r="MUS182" s="168"/>
      <c r="MUT182" s="168"/>
      <c r="MUU182" s="168"/>
      <c r="MUV182" s="168"/>
      <c r="MUW182" s="168"/>
      <c r="MUX182" s="168"/>
      <c r="MUY182" s="168"/>
      <c r="MUZ182" s="168"/>
      <c r="MVA182" s="168"/>
      <c r="MVB182" s="168"/>
      <c r="MVC182" s="168"/>
      <c r="MVD182" s="168"/>
      <c r="MVE182" s="168"/>
      <c r="MVF182" s="168"/>
      <c r="MVG182" s="168"/>
      <c r="MVH182" s="168"/>
      <c r="MVI182" s="168"/>
      <c r="MVJ182" s="168"/>
      <c r="MVK182" s="168"/>
      <c r="MVL182" s="168"/>
      <c r="MVM182" s="168"/>
      <c r="MVN182" s="168"/>
      <c r="MVO182" s="168"/>
      <c r="MVP182" s="168"/>
      <c r="MVQ182" s="168"/>
      <c r="MVR182" s="168"/>
      <c r="MVS182" s="168"/>
      <c r="MVT182" s="168"/>
      <c r="MVU182" s="168"/>
      <c r="MVV182" s="168"/>
      <c r="MVW182" s="168"/>
      <c r="MVX182" s="168"/>
      <c r="MVY182" s="168"/>
      <c r="MVZ182" s="168"/>
      <c r="MWA182" s="168"/>
      <c r="MWB182" s="168"/>
      <c r="MWC182" s="168"/>
      <c r="MWD182" s="168"/>
      <c r="MWE182" s="168"/>
      <c r="MWF182" s="168"/>
      <c r="MWG182" s="168"/>
      <c r="MWH182" s="168"/>
      <c r="MWI182" s="168"/>
      <c r="MWJ182" s="168"/>
      <c r="MWK182" s="168"/>
      <c r="MWL182" s="168"/>
      <c r="MWM182" s="168"/>
      <c r="MWN182" s="168"/>
      <c r="MWO182" s="168"/>
      <c r="MWP182" s="168"/>
      <c r="MWQ182" s="168"/>
      <c r="MWR182" s="168"/>
      <c r="MWS182" s="168"/>
      <c r="MWT182" s="168"/>
      <c r="MWU182" s="168"/>
      <c r="MWV182" s="168"/>
      <c r="MWW182" s="168"/>
      <c r="MWX182" s="168"/>
      <c r="MWY182" s="168"/>
      <c r="MWZ182" s="168"/>
      <c r="MXA182" s="168"/>
      <c r="MXB182" s="168"/>
      <c r="MXC182" s="168"/>
      <c r="MXD182" s="168"/>
      <c r="MXE182" s="168"/>
      <c r="MXF182" s="168"/>
      <c r="MXG182" s="168"/>
      <c r="MXH182" s="168"/>
      <c r="MXI182" s="168"/>
      <c r="MXJ182" s="168"/>
      <c r="MXK182" s="168"/>
      <c r="MXL182" s="168"/>
      <c r="MXM182" s="168"/>
      <c r="MXN182" s="168"/>
      <c r="MXO182" s="168"/>
      <c r="MXP182" s="168"/>
      <c r="MXQ182" s="168"/>
      <c r="MXR182" s="168"/>
      <c r="MXS182" s="168"/>
      <c r="MXT182" s="168"/>
      <c r="MXU182" s="168"/>
      <c r="MXV182" s="168"/>
      <c r="MXW182" s="168"/>
      <c r="MXX182" s="168"/>
      <c r="MXY182" s="168"/>
      <c r="MXZ182" s="168"/>
      <c r="MYA182" s="168"/>
      <c r="MYB182" s="168"/>
      <c r="MYC182" s="168"/>
      <c r="MYD182" s="168"/>
      <c r="MYE182" s="168"/>
      <c r="MYF182" s="168"/>
      <c r="MYG182" s="168"/>
      <c r="MYH182" s="168"/>
      <c r="MYI182" s="168"/>
      <c r="MYJ182" s="168"/>
      <c r="MYK182" s="168"/>
      <c r="MYL182" s="168"/>
      <c r="MYM182" s="168"/>
      <c r="MYN182" s="168"/>
      <c r="MYO182" s="168"/>
      <c r="MYP182" s="168"/>
      <c r="MYQ182" s="168"/>
      <c r="MYR182" s="168"/>
      <c r="MYS182" s="168"/>
      <c r="MYT182" s="168"/>
      <c r="MYU182" s="168"/>
      <c r="MYV182" s="168"/>
      <c r="MYW182" s="168"/>
      <c r="MYX182" s="168"/>
      <c r="MYY182" s="168"/>
      <c r="MYZ182" s="168"/>
      <c r="MZA182" s="168"/>
      <c r="MZB182" s="168"/>
      <c r="MZC182" s="168"/>
      <c r="MZD182" s="168"/>
      <c r="MZE182" s="168"/>
      <c r="MZF182" s="168"/>
      <c r="MZG182" s="168"/>
      <c r="MZH182" s="168"/>
      <c r="MZI182" s="168"/>
      <c r="MZJ182" s="168"/>
      <c r="MZK182" s="168"/>
      <c r="MZL182" s="168"/>
      <c r="MZM182" s="168"/>
      <c r="MZN182" s="168"/>
      <c r="MZO182" s="168"/>
      <c r="MZP182" s="168"/>
      <c r="MZQ182" s="168"/>
      <c r="MZR182" s="168"/>
      <c r="MZS182" s="168"/>
      <c r="MZT182" s="168"/>
      <c r="MZU182" s="168"/>
      <c r="MZV182" s="168"/>
      <c r="MZW182" s="168"/>
      <c r="MZX182" s="168"/>
      <c r="MZY182" s="168"/>
      <c r="MZZ182" s="168"/>
      <c r="NAA182" s="168"/>
      <c r="NAB182" s="168"/>
      <c r="NAC182" s="168"/>
      <c r="NAD182" s="168"/>
      <c r="NAE182" s="168"/>
      <c r="NAF182" s="168"/>
      <c r="NAG182" s="168"/>
      <c r="NAH182" s="168"/>
      <c r="NAI182" s="168"/>
      <c r="NAJ182" s="168"/>
      <c r="NAK182" s="168"/>
      <c r="NAL182" s="168"/>
      <c r="NAM182" s="168"/>
      <c r="NAN182" s="168"/>
      <c r="NAO182" s="168"/>
      <c r="NAP182" s="168"/>
      <c r="NAQ182" s="168"/>
      <c r="NAR182" s="168"/>
      <c r="NAS182" s="168"/>
      <c r="NAT182" s="168"/>
      <c r="NAU182" s="168"/>
      <c r="NAV182" s="168"/>
      <c r="NAW182" s="168"/>
      <c r="NAX182" s="168"/>
      <c r="NAY182" s="168"/>
      <c r="NAZ182" s="168"/>
      <c r="NBA182" s="168"/>
      <c r="NBB182" s="168"/>
      <c r="NBC182" s="168"/>
      <c r="NBD182" s="168"/>
      <c r="NBE182" s="168"/>
      <c r="NBF182" s="168"/>
      <c r="NBG182" s="168"/>
      <c r="NBH182" s="168"/>
      <c r="NBI182" s="168"/>
      <c r="NBJ182" s="168"/>
      <c r="NBK182" s="168"/>
      <c r="NBL182" s="168"/>
      <c r="NBM182" s="168"/>
      <c r="NBN182" s="168"/>
      <c r="NBO182" s="168"/>
      <c r="NBP182" s="168"/>
      <c r="NBQ182" s="168"/>
      <c r="NBR182" s="168"/>
      <c r="NBS182" s="168"/>
      <c r="NBT182" s="168"/>
      <c r="NBU182" s="168"/>
      <c r="NBV182" s="168"/>
      <c r="NBW182" s="168"/>
      <c r="NBX182" s="168"/>
      <c r="NBY182" s="168"/>
      <c r="NBZ182" s="168"/>
      <c r="NCA182" s="168"/>
      <c r="NCB182" s="168"/>
      <c r="NCC182" s="168"/>
      <c r="NCD182" s="168"/>
      <c r="NCE182" s="168"/>
      <c r="NCF182" s="168"/>
      <c r="NCG182" s="168"/>
      <c r="NCH182" s="168"/>
      <c r="NCI182" s="168"/>
      <c r="NCJ182" s="168"/>
      <c r="NCK182" s="168"/>
      <c r="NCL182" s="168"/>
      <c r="NCM182" s="168"/>
      <c r="NCN182" s="168"/>
      <c r="NCO182" s="168"/>
      <c r="NCP182" s="168"/>
      <c r="NCQ182" s="168"/>
      <c r="NCR182" s="168"/>
      <c r="NCS182" s="168"/>
      <c r="NCT182" s="168"/>
      <c r="NCU182" s="168"/>
      <c r="NCV182" s="168"/>
      <c r="NCW182" s="168"/>
      <c r="NCX182" s="168"/>
      <c r="NCY182" s="168"/>
      <c r="NCZ182" s="168"/>
      <c r="NDA182" s="168"/>
      <c r="NDB182" s="168"/>
      <c r="NDC182" s="168"/>
      <c r="NDD182" s="168"/>
      <c r="NDE182" s="168"/>
      <c r="NDF182" s="168"/>
      <c r="NDG182" s="168"/>
      <c r="NDH182" s="168"/>
      <c r="NDI182" s="168"/>
      <c r="NDJ182" s="168"/>
      <c r="NDK182" s="168"/>
      <c r="NDL182" s="168"/>
      <c r="NDM182" s="168"/>
      <c r="NDN182" s="168"/>
      <c r="NDO182" s="168"/>
      <c r="NDP182" s="168"/>
      <c r="NDQ182" s="168"/>
      <c r="NDR182" s="168"/>
      <c r="NDS182" s="168"/>
      <c r="NDT182" s="168"/>
      <c r="NDU182" s="168"/>
      <c r="NDV182" s="168"/>
      <c r="NDW182" s="168"/>
      <c r="NDX182" s="168"/>
      <c r="NDY182" s="168"/>
      <c r="NDZ182" s="168"/>
      <c r="NEA182" s="168"/>
      <c r="NEB182" s="168"/>
      <c r="NEC182" s="168"/>
      <c r="NED182" s="168"/>
      <c r="NEE182" s="168"/>
      <c r="NEF182" s="168"/>
      <c r="NEG182" s="168"/>
      <c r="NEH182" s="168"/>
      <c r="NEI182" s="168"/>
      <c r="NEJ182" s="168"/>
      <c r="NEK182" s="168"/>
      <c r="NEL182" s="168"/>
      <c r="NEM182" s="168"/>
      <c r="NEN182" s="168"/>
      <c r="NEO182" s="168"/>
      <c r="NEP182" s="168"/>
      <c r="NEQ182" s="168"/>
      <c r="NER182" s="168"/>
      <c r="NES182" s="168"/>
      <c r="NET182" s="168"/>
      <c r="NEU182" s="168"/>
      <c r="NEV182" s="168"/>
      <c r="NEW182" s="168"/>
      <c r="NEX182" s="168"/>
      <c r="NEY182" s="168"/>
      <c r="NEZ182" s="168"/>
      <c r="NFA182" s="168"/>
      <c r="NFB182" s="168"/>
      <c r="NFC182" s="168"/>
      <c r="NFD182" s="168"/>
      <c r="NFE182" s="168"/>
      <c r="NFF182" s="168"/>
      <c r="NFG182" s="168"/>
      <c r="NFH182" s="168"/>
      <c r="NFI182" s="168"/>
      <c r="NFJ182" s="168"/>
      <c r="NFK182" s="168"/>
      <c r="NFL182" s="168"/>
      <c r="NFM182" s="168"/>
      <c r="NFN182" s="168"/>
      <c r="NFO182" s="168"/>
      <c r="NFP182" s="168"/>
      <c r="NFQ182" s="168"/>
      <c r="NFR182" s="168"/>
      <c r="NFS182" s="168"/>
      <c r="NFT182" s="168"/>
      <c r="NFU182" s="168"/>
      <c r="NFV182" s="168"/>
      <c r="NFW182" s="168"/>
      <c r="NFX182" s="168"/>
      <c r="NFY182" s="168"/>
      <c r="NFZ182" s="168"/>
      <c r="NGA182" s="168"/>
      <c r="NGB182" s="168"/>
      <c r="NGC182" s="168"/>
      <c r="NGD182" s="168"/>
      <c r="NGE182" s="168"/>
      <c r="NGF182" s="168"/>
      <c r="NGG182" s="168"/>
      <c r="NGH182" s="168"/>
      <c r="NGI182" s="168"/>
      <c r="NGJ182" s="168"/>
      <c r="NGK182" s="168"/>
      <c r="NGL182" s="168"/>
      <c r="NGM182" s="168"/>
      <c r="NGN182" s="168"/>
      <c r="NGO182" s="168"/>
      <c r="NGP182" s="168"/>
      <c r="NGQ182" s="168"/>
      <c r="NGR182" s="168"/>
      <c r="NGS182" s="168"/>
      <c r="NGT182" s="168"/>
      <c r="NGU182" s="168"/>
      <c r="NGV182" s="168"/>
      <c r="NGW182" s="168"/>
      <c r="NGX182" s="168"/>
      <c r="NGY182" s="168"/>
      <c r="NGZ182" s="168"/>
      <c r="NHA182" s="168"/>
      <c r="NHB182" s="168"/>
      <c r="NHC182" s="168"/>
      <c r="NHD182" s="168"/>
      <c r="NHE182" s="168"/>
      <c r="NHF182" s="168"/>
      <c r="NHG182" s="168"/>
      <c r="NHH182" s="168"/>
      <c r="NHI182" s="168"/>
      <c r="NHJ182" s="168"/>
      <c r="NHK182" s="168"/>
      <c r="NHL182" s="168"/>
      <c r="NHM182" s="168"/>
      <c r="NHN182" s="168"/>
      <c r="NHO182" s="168"/>
      <c r="NHP182" s="168"/>
      <c r="NHQ182" s="168"/>
      <c r="NHR182" s="168"/>
      <c r="NHS182" s="168"/>
      <c r="NHT182" s="168"/>
      <c r="NHU182" s="168"/>
      <c r="NHV182" s="168"/>
      <c r="NHW182" s="168"/>
      <c r="NHX182" s="168"/>
      <c r="NHY182" s="168"/>
      <c r="NHZ182" s="168"/>
      <c r="NIA182" s="168"/>
      <c r="NIB182" s="168"/>
      <c r="NIC182" s="168"/>
      <c r="NID182" s="168"/>
      <c r="NIE182" s="168"/>
      <c r="NIF182" s="168"/>
      <c r="NIG182" s="168"/>
      <c r="NIH182" s="168"/>
      <c r="NII182" s="168"/>
      <c r="NIJ182" s="168"/>
      <c r="NIK182" s="168"/>
      <c r="NIL182" s="168"/>
      <c r="NIM182" s="168"/>
      <c r="NIN182" s="168"/>
      <c r="NIO182" s="168"/>
      <c r="NIP182" s="168"/>
      <c r="NIQ182" s="168"/>
      <c r="NIR182" s="168"/>
      <c r="NIS182" s="168"/>
      <c r="NIT182" s="168"/>
      <c r="NIU182" s="168"/>
      <c r="NIV182" s="168"/>
      <c r="NIW182" s="168"/>
      <c r="NIX182" s="168"/>
      <c r="NIY182" s="168"/>
      <c r="NIZ182" s="168"/>
      <c r="NJA182" s="168"/>
      <c r="NJB182" s="168"/>
      <c r="NJC182" s="168"/>
      <c r="NJD182" s="168"/>
      <c r="NJE182" s="168"/>
      <c r="NJF182" s="168"/>
      <c r="NJG182" s="168"/>
      <c r="NJH182" s="168"/>
      <c r="NJI182" s="168"/>
      <c r="NJJ182" s="168"/>
      <c r="NJK182" s="168"/>
      <c r="NJL182" s="168"/>
      <c r="NJM182" s="168"/>
      <c r="NJN182" s="168"/>
      <c r="NJO182" s="168"/>
      <c r="NJP182" s="168"/>
      <c r="NJQ182" s="168"/>
      <c r="NJR182" s="168"/>
      <c r="NJS182" s="168"/>
      <c r="NJT182" s="168"/>
      <c r="NJU182" s="168"/>
      <c r="NJV182" s="168"/>
      <c r="NJW182" s="168"/>
      <c r="NJX182" s="168"/>
      <c r="NJY182" s="168"/>
      <c r="NJZ182" s="168"/>
      <c r="NKA182" s="168"/>
      <c r="NKB182" s="168"/>
      <c r="NKC182" s="168"/>
      <c r="NKD182" s="168"/>
      <c r="NKE182" s="168"/>
      <c r="NKF182" s="168"/>
      <c r="NKG182" s="168"/>
      <c r="NKH182" s="168"/>
      <c r="NKI182" s="168"/>
      <c r="NKJ182" s="168"/>
      <c r="NKK182" s="168"/>
      <c r="NKL182" s="168"/>
      <c r="NKM182" s="168"/>
      <c r="NKN182" s="168"/>
      <c r="NKO182" s="168"/>
      <c r="NKP182" s="168"/>
      <c r="NKQ182" s="168"/>
      <c r="NKR182" s="168"/>
      <c r="NKS182" s="168"/>
      <c r="NKT182" s="168"/>
      <c r="NKU182" s="168"/>
      <c r="NKV182" s="168"/>
      <c r="NKW182" s="168"/>
      <c r="NKX182" s="168"/>
      <c r="NKY182" s="168"/>
      <c r="NKZ182" s="168"/>
      <c r="NLA182" s="168"/>
      <c r="NLB182" s="168"/>
      <c r="NLC182" s="168"/>
      <c r="NLD182" s="168"/>
      <c r="NLE182" s="168"/>
      <c r="NLF182" s="168"/>
      <c r="NLG182" s="168"/>
      <c r="NLH182" s="168"/>
      <c r="NLI182" s="168"/>
      <c r="NLJ182" s="168"/>
      <c r="NLK182" s="168"/>
      <c r="NLL182" s="168"/>
      <c r="NLM182" s="168"/>
      <c r="NLN182" s="168"/>
      <c r="NLO182" s="168"/>
      <c r="NLP182" s="168"/>
      <c r="NLQ182" s="168"/>
      <c r="NLR182" s="168"/>
      <c r="NLS182" s="168"/>
      <c r="NLT182" s="168"/>
      <c r="NLU182" s="168"/>
      <c r="NLV182" s="168"/>
      <c r="NLW182" s="168"/>
      <c r="NLX182" s="168"/>
      <c r="NLY182" s="168"/>
      <c r="NLZ182" s="168"/>
      <c r="NMA182" s="168"/>
      <c r="NMB182" s="168"/>
      <c r="NMC182" s="168"/>
      <c r="NMD182" s="168"/>
      <c r="NME182" s="168"/>
      <c r="NMF182" s="168"/>
      <c r="NMG182" s="168"/>
      <c r="NMH182" s="168"/>
      <c r="NMI182" s="168"/>
      <c r="NMJ182" s="168"/>
      <c r="NMK182" s="168"/>
      <c r="NML182" s="168"/>
      <c r="NMM182" s="168"/>
      <c r="NMN182" s="168"/>
      <c r="NMO182" s="168"/>
      <c r="NMP182" s="168"/>
      <c r="NMQ182" s="168"/>
      <c r="NMR182" s="168"/>
      <c r="NMS182" s="168"/>
      <c r="NMT182" s="168"/>
      <c r="NMU182" s="168"/>
      <c r="NMV182" s="168"/>
      <c r="NMW182" s="168"/>
      <c r="NMX182" s="168"/>
      <c r="NMY182" s="168"/>
      <c r="NMZ182" s="168"/>
      <c r="NNA182" s="168"/>
      <c r="NNB182" s="168"/>
      <c r="NNC182" s="168"/>
      <c r="NND182" s="168"/>
      <c r="NNE182" s="168"/>
      <c r="NNF182" s="168"/>
      <c r="NNG182" s="168"/>
      <c r="NNH182" s="168"/>
      <c r="NNI182" s="168"/>
      <c r="NNJ182" s="168"/>
      <c r="NNK182" s="168"/>
      <c r="NNL182" s="168"/>
      <c r="NNM182" s="168"/>
      <c r="NNN182" s="168"/>
      <c r="NNO182" s="168"/>
      <c r="NNP182" s="168"/>
      <c r="NNQ182" s="168"/>
      <c r="NNR182" s="168"/>
      <c r="NNS182" s="168"/>
      <c r="NNT182" s="168"/>
      <c r="NNU182" s="168"/>
      <c r="NNV182" s="168"/>
      <c r="NNW182" s="168"/>
      <c r="NNX182" s="168"/>
      <c r="NNY182" s="168"/>
      <c r="NNZ182" s="168"/>
      <c r="NOA182" s="168"/>
      <c r="NOB182" s="168"/>
      <c r="NOC182" s="168"/>
      <c r="NOD182" s="168"/>
      <c r="NOE182" s="168"/>
      <c r="NOF182" s="168"/>
      <c r="NOG182" s="168"/>
      <c r="NOH182" s="168"/>
      <c r="NOI182" s="168"/>
      <c r="NOJ182" s="168"/>
      <c r="NOK182" s="168"/>
      <c r="NOL182" s="168"/>
      <c r="NOM182" s="168"/>
      <c r="NON182" s="168"/>
      <c r="NOO182" s="168"/>
      <c r="NOP182" s="168"/>
      <c r="NOQ182" s="168"/>
      <c r="NOR182" s="168"/>
      <c r="NOS182" s="168"/>
      <c r="NOT182" s="168"/>
      <c r="NOU182" s="168"/>
      <c r="NOV182" s="168"/>
      <c r="NOW182" s="168"/>
      <c r="NOX182" s="168"/>
      <c r="NOY182" s="168"/>
      <c r="NOZ182" s="168"/>
      <c r="NPA182" s="168"/>
      <c r="NPB182" s="168"/>
      <c r="NPC182" s="168"/>
      <c r="NPD182" s="168"/>
      <c r="NPE182" s="168"/>
      <c r="NPF182" s="168"/>
      <c r="NPG182" s="168"/>
      <c r="NPH182" s="168"/>
      <c r="NPI182" s="168"/>
      <c r="NPJ182" s="168"/>
      <c r="NPK182" s="168"/>
      <c r="NPL182" s="168"/>
      <c r="NPM182" s="168"/>
      <c r="NPN182" s="168"/>
      <c r="NPO182" s="168"/>
      <c r="NPP182" s="168"/>
      <c r="NPQ182" s="168"/>
      <c r="NPR182" s="168"/>
      <c r="NPS182" s="168"/>
      <c r="NPT182" s="168"/>
      <c r="NPU182" s="168"/>
      <c r="NPV182" s="168"/>
      <c r="NPW182" s="168"/>
      <c r="NPX182" s="168"/>
      <c r="NPY182" s="168"/>
      <c r="NPZ182" s="168"/>
      <c r="NQA182" s="168"/>
      <c r="NQB182" s="168"/>
      <c r="NQC182" s="168"/>
      <c r="NQD182" s="168"/>
      <c r="NQE182" s="168"/>
      <c r="NQF182" s="168"/>
      <c r="NQG182" s="168"/>
      <c r="NQH182" s="168"/>
      <c r="NQI182" s="168"/>
      <c r="NQJ182" s="168"/>
      <c r="NQK182" s="168"/>
      <c r="NQL182" s="168"/>
      <c r="NQM182" s="168"/>
      <c r="NQN182" s="168"/>
      <c r="NQO182" s="168"/>
      <c r="NQP182" s="168"/>
      <c r="NQQ182" s="168"/>
      <c r="NQR182" s="168"/>
      <c r="NQS182" s="168"/>
      <c r="NQT182" s="168"/>
      <c r="NQU182" s="168"/>
      <c r="NQV182" s="168"/>
      <c r="NQW182" s="168"/>
      <c r="NQX182" s="168"/>
      <c r="NQY182" s="168"/>
      <c r="NQZ182" s="168"/>
      <c r="NRA182" s="168"/>
      <c r="NRB182" s="168"/>
      <c r="NRC182" s="168"/>
      <c r="NRD182" s="168"/>
      <c r="NRE182" s="168"/>
      <c r="NRF182" s="168"/>
      <c r="NRG182" s="168"/>
      <c r="NRH182" s="168"/>
      <c r="NRI182" s="168"/>
      <c r="NRJ182" s="168"/>
      <c r="NRK182" s="168"/>
      <c r="NRL182" s="168"/>
      <c r="NRM182" s="168"/>
      <c r="NRN182" s="168"/>
      <c r="NRO182" s="168"/>
      <c r="NRP182" s="168"/>
      <c r="NRQ182" s="168"/>
      <c r="NRR182" s="168"/>
      <c r="NRS182" s="168"/>
      <c r="NRT182" s="168"/>
      <c r="NRU182" s="168"/>
      <c r="NRV182" s="168"/>
      <c r="NRW182" s="168"/>
      <c r="NRX182" s="168"/>
      <c r="NRY182" s="168"/>
      <c r="NRZ182" s="168"/>
      <c r="NSA182" s="168"/>
      <c r="NSB182" s="168"/>
      <c r="NSC182" s="168"/>
      <c r="NSD182" s="168"/>
      <c r="NSE182" s="168"/>
      <c r="NSF182" s="168"/>
      <c r="NSG182" s="168"/>
      <c r="NSH182" s="168"/>
      <c r="NSI182" s="168"/>
      <c r="NSJ182" s="168"/>
      <c r="NSK182" s="168"/>
      <c r="NSL182" s="168"/>
      <c r="NSM182" s="168"/>
      <c r="NSN182" s="168"/>
      <c r="NSO182" s="168"/>
      <c r="NSP182" s="168"/>
      <c r="NSQ182" s="168"/>
      <c r="NSR182" s="168"/>
      <c r="NSS182" s="168"/>
      <c r="NST182" s="168"/>
      <c r="NSU182" s="168"/>
      <c r="NSV182" s="168"/>
      <c r="NSW182" s="168"/>
      <c r="NSX182" s="168"/>
      <c r="NSY182" s="168"/>
      <c r="NSZ182" s="168"/>
      <c r="NTA182" s="168"/>
      <c r="NTB182" s="168"/>
      <c r="NTC182" s="168"/>
      <c r="NTD182" s="168"/>
      <c r="NTE182" s="168"/>
      <c r="NTF182" s="168"/>
      <c r="NTG182" s="168"/>
      <c r="NTH182" s="168"/>
      <c r="NTI182" s="168"/>
      <c r="NTJ182" s="168"/>
      <c r="NTK182" s="168"/>
      <c r="NTL182" s="168"/>
      <c r="NTM182" s="168"/>
      <c r="NTN182" s="168"/>
      <c r="NTO182" s="168"/>
      <c r="NTP182" s="168"/>
      <c r="NTQ182" s="168"/>
      <c r="NTR182" s="168"/>
      <c r="NTS182" s="168"/>
      <c r="NTT182" s="168"/>
      <c r="NTU182" s="168"/>
      <c r="NTV182" s="168"/>
      <c r="NTW182" s="168"/>
      <c r="NTX182" s="168"/>
      <c r="NTY182" s="168"/>
      <c r="NTZ182" s="168"/>
      <c r="NUA182" s="168"/>
      <c r="NUB182" s="168"/>
      <c r="NUC182" s="168"/>
      <c r="NUD182" s="168"/>
      <c r="NUE182" s="168"/>
      <c r="NUF182" s="168"/>
      <c r="NUG182" s="168"/>
      <c r="NUH182" s="168"/>
      <c r="NUI182" s="168"/>
      <c r="NUJ182" s="168"/>
      <c r="NUK182" s="168"/>
      <c r="NUL182" s="168"/>
      <c r="NUM182" s="168"/>
      <c r="NUN182" s="168"/>
      <c r="NUO182" s="168"/>
      <c r="NUP182" s="168"/>
      <c r="NUQ182" s="168"/>
      <c r="NUR182" s="168"/>
      <c r="NUS182" s="168"/>
      <c r="NUT182" s="168"/>
      <c r="NUU182" s="168"/>
      <c r="NUV182" s="168"/>
      <c r="NUW182" s="168"/>
      <c r="NUX182" s="168"/>
      <c r="NUY182" s="168"/>
      <c r="NUZ182" s="168"/>
      <c r="NVA182" s="168"/>
      <c r="NVB182" s="168"/>
      <c r="NVC182" s="168"/>
      <c r="NVD182" s="168"/>
      <c r="NVE182" s="168"/>
      <c r="NVF182" s="168"/>
      <c r="NVG182" s="168"/>
      <c r="NVH182" s="168"/>
      <c r="NVI182" s="168"/>
      <c r="NVJ182" s="168"/>
      <c r="NVK182" s="168"/>
      <c r="NVL182" s="168"/>
      <c r="NVM182" s="168"/>
      <c r="NVN182" s="168"/>
      <c r="NVO182" s="168"/>
      <c r="NVP182" s="168"/>
      <c r="NVQ182" s="168"/>
      <c r="NVR182" s="168"/>
      <c r="NVS182" s="168"/>
      <c r="NVT182" s="168"/>
      <c r="NVU182" s="168"/>
      <c r="NVV182" s="168"/>
      <c r="NVW182" s="168"/>
      <c r="NVX182" s="168"/>
      <c r="NVY182" s="168"/>
      <c r="NVZ182" s="168"/>
      <c r="NWA182" s="168"/>
      <c r="NWB182" s="168"/>
      <c r="NWC182" s="168"/>
      <c r="NWD182" s="168"/>
      <c r="NWE182" s="168"/>
      <c r="NWF182" s="168"/>
      <c r="NWG182" s="168"/>
      <c r="NWH182" s="168"/>
      <c r="NWI182" s="168"/>
      <c r="NWJ182" s="168"/>
      <c r="NWK182" s="168"/>
      <c r="NWL182" s="168"/>
      <c r="NWM182" s="168"/>
      <c r="NWN182" s="168"/>
      <c r="NWO182" s="168"/>
      <c r="NWP182" s="168"/>
      <c r="NWQ182" s="168"/>
      <c r="NWR182" s="168"/>
      <c r="NWS182" s="168"/>
      <c r="NWT182" s="168"/>
      <c r="NWU182" s="168"/>
      <c r="NWV182" s="168"/>
      <c r="NWW182" s="168"/>
      <c r="NWX182" s="168"/>
      <c r="NWY182" s="168"/>
      <c r="NWZ182" s="168"/>
      <c r="NXA182" s="168"/>
      <c r="NXB182" s="168"/>
      <c r="NXC182" s="168"/>
      <c r="NXD182" s="168"/>
      <c r="NXE182" s="168"/>
      <c r="NXF182" s="168"/>
      <c r="NXG182" s="168"/>
      <c r="NXH182" s="168"/>
      <c r="NXI182" s="168"/>
      <c r="NXJ182" s="168"/>
      <c r="NXK182" s="168"/>
      <c r="NXL182" s="168"/>
      <c r="NXM182" s="168"/>
      <c r="NXN182" s="168"/>
      <c r="NXO182" s="168"/>
      <c r="NXP182" s="168"/>
      <c r="NXQ182" s="168"/>
      <c r="NXR182" s="168"/>
      <c r="NXS182" s="168"/>
      <c r="NXT182" s="168"/>
      <c r="NXU182" s="168"/>
      <c r="NXV182" s="168"/>
      <c r="NXW182" s="168"/>
      <c r="NXX182" s="168"/>
      <c r="NXY182" s="168"/>
      <c r="NXZ182" s="168"/>
      <c r="NYA182" s="168"/>
      <c r="NYB182" s="168"/>
      <c r="NYC182" s="168"/>
      <c r="NYD182" s="168"/>
      <c r="NYE182" s="168"/>
      <c r="NYF182" s="168"/>
      <c r="NYG182" s="168"/>
      <c r="NYH182" s="168"/>
      <c r="NYI182" s="168"/>
      <c r="NYJ182" s="168"/>
      <c r="NYK182" s="168"/>
      <c r="NYL182" s="168"/>
      <c r="NYM182" s="168"/>
      <c r="NYN182" s="168"/>
      <c r="NYO182" s="168"/>
      <c r="NYP182" s="168"/>
      <c r="NYQ182" s="168"/>
      <c r="NYR182" s="168"/>
      <c r="NYS182" s="168"/>
      <c r="NYT182" s="168"/>
      <c r="NYU182" s="168"/>
      <c r="NYV182" s="168"/>
      <c r="NYW182" s="168"/>
      <c r="NYX182" s="168"/>
      <c r="NYY182" s="168"/>
      <c r="NYZ182" s="168"/>
      <c r="NZA182" s="168"/>
      <c r="NZB182" s="168"/>
      <c r="NZC182" s="168"/>
      <c r="NZD182" s="168"/>
      <c r="NZE182" s="168"/>
      <c r="NZF182" s="168"/>
      <c r="NZG182" s="168"/>
      <c r="NZH182" s="168"/>
      <c r="NZI182" s="168"/>
      <c r="NZJ182" s="168"/>
      <c r="NZK182" s="168"/>
      <c r="NZL182" s="168"/>
      <c r="NZM182" s="168"/>
      <c r="NZN182" s="168"/>
      <c r="NZO182" s="168"/>
      <c r="NZP182" s="168"/>
      <c r="NZQ182" s="168"/>
      <c r="NZR182" s="168"/>
      <c r="NZS182" s="168"/>
      <c r="NZT182" s="168"/>
      <c r="NZU182" s="168"/>
      <c r="NZV182" s="168"/>
      <c r="NZW182" s="168"/>
      <c r="NZX182" s="168"/>
      <c r="NZY182" s="168"/>
      <c r="NZZ182" s="168"/>
      <c r="OAA182" s="168"/>
      <c r="OAB182" s="168"/>
      <c r="OAC182" s="168"/>
      <c r="OAD182" s="168"/>
      <c r="OAE182" s="168"/>
      <c r="OAF182" s="168"/>
      <c r="OAG182" s="168"/>
      <c r="OAH182" s="168"/>
      <c r="OAI182" s="168"/>
      <c r="OAJ182" s="168"/>
      <c r="OAK182" s="168"/>
      <c r="OAL182" s="168"/>
      <c r="OAM182" s="168"/>
      <c r="OAN182" s="168"/>
      <c r="OAO182" s="168"/>
      <c r="OAP182" s="168"/>
      <c r="OAQ182" s="168"/>
      <c r="OAR182" s="168"/>
      <c r="OAS182" s="168"/>
      <c r="OAT182" s="168"/>
      <c r="OAU182" s="168"/>
      <c r="OAV182" s="168"/>
      <c r="OAW182" s="168"/>
      <c r="OAX182" s="168"/>
      <c r="OAY182" s="168"/>
      <c r="OAZ182" s="168"/>
      <c r="OBA182" s="168"/>
      <c r="OBB182" s="168"/>
      <c r="OBC182" s="168"/>
      <c r="OBD182" s="168"/>
      <c r="OBE182" s="168"/>
      <c r="OBF182" s="168"/>
      <c r="OBG182" s="168"/>
      <c r="OBH182" s="168"/>
      <c r="OBI182" s="168"/>
      <c r="OBJ182" s="168"/>
      <c r="OBK182" s="168"/>
      <c r="OBL182" s="168"/>
      <c r="OBM182" s="168"/>
      <c r="OBN182" s="168"/>
      <c r="OBO182" s="168"/>
      <c r="OBP182" s="168"/>
      <c r="OBQ182" s="168"/>
      <c r="OBR182" s="168"/>
      <c r="OBS182" s="168"/>
      <c r="OBT182" s="168"/>
      <c r="OBU182" s="168"/>
      <c r="OBV182" s="168"/>
      <c r="OBW182" s="168"/>
      <c r="OBX182" s="168"/>
      <c r="OBY182" s="168"/>
      <c r="OBZ182" s="168"/>
      <c r="OCA182" s="168"/>
      <c r="OCB182" s="168"/>
      <c r="OCC182" s="168"/>
      <c r="OCD182" s="168"/>
      <c r="OCE182" s="168"/>
      <c r="OCF182" s="168"/>
      <c r="OCG182" s="168"/>
      <c r="OCH182" s="168"/>
      <c r="OCI182" s="168"/>
      <c r="OCJ182" s="168"/>
      <c r="OCK182" s="168"/>
      <c r="OCL182" s="168"/>
      <c r="OCM182" s="168"/>
      <c r="OCN182" s="168"/>
      <c r="OCO182" s="168"/>
      <c r="OCP182" s="168"/>
      <c r="OCQ182" s="168"/>
      <c r="OCR182" s="168"/>
      <c r="OCS182" s="168"/>
      <c r="OCT182" s="168"/>
      <c r="OCU182" s="168"/>
      <c r="OCV182" s="168"/>
      <c r="OCW182" s="168"/>
      <c r="OCX182" s="168"/>
      <c r="OCY182" s="168"/>
      <c r="OCZ182" s="168"/>
      <c r="ODA182" s="168"/>
      <c r="ODB182" s="168"/>
      <c r="ODC182" s="168"/>
      <c r="ODD182" s="168"/>
      <c r="ODE182" s="168"/>
      <c r="ODF182" s="168"/>
      <c r="ODG182" s="168"/>
      <c r="ODH182" s="168"/>
      <c r="ODI182" s="168"/>
      <c r="ODJ182" s="168"/>
      <c r="ODK182" s="168"/>
      <c r="ODL182" s="168"/>
      <c r="ODM182" s="168"/>
      <c r="ODN182" s="168"/>
      <c r="ODO182" s="168"/>
      <c r="ODP182" s="168"/>
      <c r="ODQ182" s="168"/>
      <c r="ODR182" s="168"/>
      <c r="ODS182" s="168"/>
      <c r="ODT182" s="168"/>
      <c r="ODU182" s="168"/>
      <c r="ODV182" s="168"/>
      <c r="ODW182" s="168"/>
      <c r="ODX182" s="168"/>
      <c r="ODY182" s="168"/>
      <c r="ODZ182" s="168"/>
      <c r="OEA182" s="168"/>
      <c r="OEB182" s="168"/>
      <c r="OEC182" s="168"/>
      <c r="OED182" s="168"/>
      <c r="OEE182" s="168"/>
      <c r="OEF182" s="168"/>
      <c r="OEG182" s="168"/>
      <c r="OEH182" s="168"/>
      <c r="OEI182" s="168"/>
      <c r="OEJ182" s="168"/>
      <c r="OEK182" s="168"/>
      <c r="OEL182" s="168"/>
      <c r="OEM182" s="168"/>
      <c r="OEN182" s="168"/>
      <c r="OEO182" s="168"/>
      <c r="OEP182" s="168"/>
      <c r="OEQ182" s="168"/>
      <c r="OER182" s="168"/>
      <c r="OES182" s="168"/>
      <c r="OET182" s="168"/>
      <c r="OEU182" s="168"/>
      <c r="OEV182" s="168"/>
      <c r="OEW182" s="168"/>
      <c r="OEX182" s="168"/>
      <c r="OEY182" s="168"/>
      <c r="OEZ182" s="168"/>
      <c r="OFA182" s="168"/>
      <c r="OFB182" s="168"/>
      <c r="OFC182" s="168"/>
      <c r="OFD182" s="168"/>
      <c r="OFE182" s="168"/>
      <c r="OFF182" s="168"/>
      <c r="OFG182" s="168"/>
      <c r="OFH182" s="168"/>
      <c r="OFI182" s="168"/>
      <c r="OFJ182" s="168"/>
      <c r="OFK182" s="168"/>
      <c r="OFL182" s="168"/>
      <c r="OFM182" s="168"/>
      <c r="OFN182" s="168"/>
      <c r="OFO182" s="168"/>
      <c r="OFP182" s="168"/>
      <c r="OFQ182" s="168"/>
      <c r="OFR182" s="168"/>
      <c r="OFS182" s="168"/>
      <c r="OFT182" s="168"/>
      <c r="OFU182" s="168"/>
      <c r="OFV182" s="168"/>
      <c r="OFW182" s="168"/>
      <c r="OFX182" s="168"/>
      <c r="OFY182" s="168"/>
      <c r="OFZ182" s="168"/>
      <c r="OGA182" s="168"/>
      <c r="OGB182" s="168"/>
      <c r="OGC182" s="168"/>
      <c r="OGD182" s="168"/>
      <c r="OGE182" s="168"/>
      <c r="OGF182" s="168"/>
      <c r="OGG182" s="168"/>
      <c r="OGH182" s="168"/>
      <c r="OGI182" s="168"/>
      <c r="OGJ182" s="168"/>
      <c r="OGK182" s="168"/>
      <c r="OGL182" s="168"/>
      <c r="OGM182" s="168"/>
      <c r="OGN182" s="168"/>
      <c r="OGO182" s="168"/>
      <c r="OGP182" s="168"/>
      <c r="OGQ182" s="168"/>
      <c r="OGR182" s="168"/>
      <c r="OGS182" s="168"/>
      <c r="OGT182" s="168"/>
      <c r="OGU182" s="168"/>
      <c r="OGV182" s="168"/>
      <c r="OGW182" s="168"/>
      <c r="OGX182" s="168"/>
      <c r="OGY182" s="168"/>
      <c r="OGZ182" s="168"/>
      <c r="OHA182" s="168"/>
      <c r="OHB182" s="168"/>
      <c r="OHC182" s="168"/>
      <c r="OHD182" s="168"/>
      <c r="OHE182" s="168"/>
      <c r="OHF182" s="168"/>
      <c r="OHG182" s="168"/>
      <c r="OHH182" s="168"/>
      <c r="OHI182" s="168"/>
      <c r="OHJ182" s="168"/>
      <c r="OHK182" s="168"/>
      <c r="OHL182" s="168"/>
      <c r="OHM182" s="168"/>
      <c r="OHN182" s="168"/>
      <c r="OHO182" s="168"/>
      <c r="OHP182" s="168"/>
      <c r="OHQ182" s="168"/>
      <c r="OHR182" s="168"/>
      <c r="OHS182" s="168"/>
      <c r="OHT182" s="168"/>
      <c r="OHU182" s="168"/>
      <c r="OHV182" s="168"/>
      <c r="OHW182" s="168"/>
      <c r="OHX182" s="168"/>
      <c r="OHY182" s="168"/>
      <c r="OHZ182" s="168"/>
      <c r="OIA182" s="168"/>
      <c r="OIB182" s="168"/>
      <c r="OIC182" s="168"/>
      <c r="OID182" s="168"/>
      <c r="OIE182" s="168"/>
      <c r="OIF182" s="168"/>
      <c r="OIG182" s="168"/>
      <c r="OIH182" s="168"/>
      <c r="OII182" s="168"/>
      <c r="OIJ182" s="168"/>
      <c r="OIK182" s="168"/>
      <c r="OIL182" s="168"/>
      <c r="OIM182" s="168"/>
      <c r="OIN182" s="168"/>
      <c r="OIO182" s="168"/>
      <c r="OIP182" s="168"/>
      <c r="OIQ182" s="168"/>
      <c r="OIR182" s="168"/>
      <c r="OIS182" s="168"/>
      <c r="OIT182" s="168"/>
      <c r="OIU182" s="168"/>
      <c r="OIV182" s="168"/>
      <c r="OIW182" s="168"/>
      <c r="OIX182" s="168"/>
      <c r="OIY182" s="168"/>
      <c r="OIZ182" s="168"/>
      <c r="OJA182" s="168"/>
      <c r="OJB182" s="168"/>
      <c r="OJC182" s="168"/>
      <c r="OJD182" s="168"/>
      <c r="OJE182" s="168"/>
      <c r="OJF182" s="168"/>
      <c r="OJG182" s="168"/>
      <c r="OJH182" s="168"/>
      <c r="OJI182" s="168"/>
      <c r="OJJ182" s="168"/>
      <c r="OJK182" s="168"/>
      <c r="OJL182" s="168"/>
      <c r="OJM182" s="168"/>
      <c r="OJN182" s="168"/>
      <c r="OJO182" s="168"/>
      <c r="OJP182" s="168"/>
      <c r="OJQ182" s="168"/>
      <c r="OJR182" s="168"/>
      <c r="OJS182" s="168"/>
      <c r="OJT182" s="168"/>
      <c r="OJU182" s="168"/>
      <c r="OJV182" s="168"/>
      <c r="OJW182" s="168"/>
      <c r="OJX182" s="168"/>
      <c r="OJY182" s="168"/>
      <c r="OJZ182" s="168"/>
      <c r="OKA182" s="168"/>
      <c r="OKB182" s="168"/>
      <c r="OKC182" s="168"/>
      <c r="OKD182" s="168"/>
      <c r="OKE182" s="168"/>
      <c r="OKF182" s="168"/>
      <c r="OKG182" s="168"/>
      <c r="OKH182" s="168"/>
      <c r="OKI182" s="168"/>
      <c r="OKJ182" s="168"/>
      <c r="OKK182" s="168"/>
      <c r="OKL182" s="168"/>
      <c r="OKM182" s="168"/>
      <c r="OKN182" s="168"/>
      <c r="OKO182" s="168"/>
      <c r="OKP182" s="168"/>
      <c r="OKQ182" s="168"/>
      <c r="OKR182" s="168"/>
      <c r="OKS182" s="168"/>
      <c r="OKT182" s="168"/>
      <c r="OKU182" s="168"/>
      <c r="OKV182" s="168"/>
      <c r="OKW182" s="168"/>
      <c r="OKX182" s="168"/>
      <c r="OKY182" s="168"/>
      <c r="OKZ182" s="168"/>
      <c r="OLA182" s="168"/>
      <c r="OLB182" s="168"/>
      <c r="OLC182" s="168"/>
      <c r="OLD182" s="168"/>
      <c r="OLE182" s="168"/>
      <c r="OLF182" s="168"/>
      <c r="OLG182" s="168"/>
      <c r="OLH182" s="168"/>
      <c r="OLI182" s="168"/>
      <c r="OLJ182" s="168"/>
      <c r="OLK182" s="168"/>
      <c r="OLL182" s="168"/>
      <c r="OLM182" s="168"/>
      <c r="OLN182" s="168"/>
      <c r="OLO182" s="168"/>
      <c r="OLP182" s="168"/>
      <c r="OLQ182" s="168"/>
      <c r="OLR182" s="168"/>
      <c r="OLS182" s="168"/>
      <c r="OLT182" s="168"/>
      <c r="OLU182" s="168"/>
      <c r="OLV182" s="168"/>
      <c r="OLW182" s="168"/>
      <c r="OLX182" s="168"/>
      <c r="OLY182" s="168"/>
      <c r="OLZ182" s="168"/>
      <c r="OMA182" s="168"/>
      <c r="OMB182" s="168"/>
      <c r="OMC182" s="168"/>
      <c r="OMD182" s="168"/>
      <c r="OME182" s="168"/>
      <c r="OMF182" s="168"/>
      <c r="OMG182" s="168"/>
      <c r="OMH182" s="168"/>
      <c r="OMI182" s="168"/>
      <c r="OMJ182" s="168"/>
      <c r="OMK182" s="168"/>
      <c r="OML182" s="168"/>
      <c r="OMM182" s="168"/>
      <c r="OMN182" s="168"/>
      <c r="OMO182" s="168"/>
      <c r="OMP182" s="168"/>
      <c r="OMQ182" s="168"/>
      <c r="OMR182" s="168"/>
      <c r="OMS182" s="168"/>
      <c r="OMT182" s="168"/>
      <c r="OMU182" s="168"/>
      <c r="OMV182" s="168"/>
      <c r="OMW182" s="168"/>
      <c r="OMX182" s="168"/>
      <c r="OMY182" s="168"/>
      <c r="OMZ182" s="168"/>
      <c r="ONA182" s="168"/>
      <c r="ONB182" s="168"/>
      <c r="ONC182" s="168"/>
      <c r="OND182" s="168"/>
      <c r="ONE182" s="168"/>
      <c r="ONF182" s="168"/>
      <c r="ONG182" s="168"/>
      <c r="ONH182" s="168"/>
      <c r="ONI182" s="168"/>
      <c r="ONJ182" s="168"/>
      <c r="ONK182" s="168"/>
      <c r="ONL182" s="168"/>
      <c r="ONM182" s="168"/>
      <c r="ONN182" s="168"/>
      <c r="ONO182" s="168"/>
      <c r="ONP182" s="168"/>
      <c r="ONQ182" s="168"/>
      <c r="ONR182" s="168"/>
      <c r="ONS182" s="168"/>
      <c r="ONT182" s="168"/>
      <c r="ONU182" s="168"/>
      <c r="ONV182" s="168"/>
      <c r="ONW182" s="168"/>
      <c r="ONX182" s="168"/>
      <c r="ONY182" s="168"/>
      <c r="ONZ182" s="168"/>
      <c r="OOA182" s="168"/>
      <c r="OOB182" s="168"/>
      <c r="OOC182" s="168"/>
      <c r="OOD182" s="168"/>
      <c r="OOE182" s="168"/>
      <c r="OOF182" s="168"/>
      <c r="OOG182" s="168"/>
      <c r="OOH182" s="168"/>
      <c r="OOI182" s="168"/>
      <c r="OOJ182" s="168"/>
      <c r="OOK182" s="168"/>
      <c r="OOL182" s="168"/>
      <c r="OOM182" s="168"/>
      <c r="OON182" s="168"/>
      <c r="OOO182" s="168"/>
      <c r="OOP182" s="168"/>
      <c r="OOQ182" s="168"/>
      <c r="OOR182" s="168"/>
      <c r="OOS182" s="168"/>
      <c r="OOT182" s="168"/>
      <c r="OOU182" s="168"/>
      <c r="OOV182" s="168"/>
      <c r="OOW182" s="168"/>
      <c r="OOX182" s="168"/>
      <c r="OOY182" s="168"/>
      <c r="OOZ182" s="168"/>
      <c r="OPA182" s="168"/>
      <c r="OPB182" s="168"/>
      <c r="OPC182" s="168"/>
      <c r="OPD182" s="168"/>
      <c r="OPE182" s="168"/>
      <c r="OPF182" s="168"/>
      <c r="OPG182" s="168"/>
      <c r="OPH182" s="168"/>
      <c r="OPI182" s="168"/>
      <c r="OPJ182" s="168"/>
      <c r="OPK182" s="168"/>
      <c r="OPL182" s="168"/>
      <c r="OPM182" s="168"/>
      <c r="OPN182" s="168"/>
      <c r="OPO182" s="168"/>
      <c r="OPP182" s="168"/>
      <c r="OPQ182" s="168"/>
      <c r="OPR182" s="168"/>
      <c r="OPS182" s="168"/>
      <c r="OPT182" s="168"/>
      <c r="OPU182" s="168"/>
      <c r="OPV182" s="168"/>
      <c r="OPW182" s="168"/>
      <c r="OPX182" s="168"/>
      <c r="OPY182" s="168"/>
      <c r="OPZ182" s="168"/>
      <c r="OQA182" s="168"/>
      <c r="OQB182" s="168"/>
      <c r="OQC182" s="168"/>
      <c r="OQD182" s="168"/>
      <c r="OQE182" s="168"/>
      <c r="OQF182" s="168"/>
      <c r="OQG182" s="168"/>
      <c r="OQH182" s="168"/>
      <c r="OQI182" s="168"/>
      <c r="OQJ182" s="168"/>
      <c r="OQK182" s="168"/>
      <c r="OQL182" s="168"/>
      <c r="OQM182" s="168"/>
      <c r="OQN182" s="168"/>
      <c r="OQO182" s="168"/>
      <c r="OQP182" s="168"/>
      <c r="OQQ182" s="168"/>
      <c r="OQR182" s="168"/>
      <c r="OQS182" s="168"/>
      <c r="OQT182" s="168"/>
      <c r="OQU182" s="168"/>
      <c r="OQV182" s="168"/>
      <c r="OQW182" s="168"/>
      <c r="OQX182" s="168"/>
      <c r="OQY182" s="168"/>
      <c r="OQZ182" s="168"/>
      <c r="ORA182" s="168"/>
      <c r="ORB182" s="168"/>
      <c r="ORC182" s="168"/>
      <c r="ORD182" s="168"/>
      <c r="ORE182" s="168"/>
      <c r="ORF182" s="168"/>
      <c r="ORG182" s="168"/>
      <c r="ORH182" s="168"/>
      <c r="ORI182" s="168"/>
      <c r="ORJ182" s="168"/>
      <c r="ORK182" s="168"/>
      <c r="ORL182" s="168"/>
      <c r="ORM182" s="168"/>
      <c r="ORN182" s="168"/>
      <c r="ORO182" s="168"/>
      <c r="ORP182" s="168"/>
      <c r="ORQ182" s="168"/>
      <c r="ORR182" s="168"/>
      <c r="ORS182" s="168"/>
      <c r="ORT182" s="168"/>
      <c r="ORU182" s="168"/>
      <c r="ORV182" s="168"/>
      <c r="ORW182" s="168"/>
      <c r="ORX182" s="168"/>
      <c r="ORY182" s="168"/>
      <c r="ORZ182" s="168"/>
      <c r="OSA182" s="168"/>
      <c r="OSB182" s="168"/>
      <c r="OSC182" s="168"/>
      <c r="OSD182" s="168"/>
      <c r="OSE182" s="168"/>
      <c r="OSF182" s="168"/>
      <c r="OSG182" s="168"/>
      <c r="OSH182" s="168"/>
      <c r="OSI182" s="168"/>
      <c r="OSJ182" s="168"/>
      <c r="OSK182" s="168"/>
      <c r="OSL182" s="168"/>
      <c r="OSM182" s="168"/>
      <c r="OSN182" s="168"/>
      <c r="OSO182" s="168"/>
      <c r="OSP182" s="168"/>
      <c r="OSQ182" s="168"/>
      <c r="OSR182" s="168"/>
      <c r="OSS182" s="168"/>
      <c r="OST182" s="168"/>
      <c r="OSU182" s="168"/>
      <c r="OSV182" s="168"/>
      <c r="OSW182" s="168"/>
      <c r="OSX182" s="168"/>
      <c r="OSY182" s="168"/>
      <c r="OSZ182" s="168"/>
      <c r="OTA182" s="168"/>
      <c r="OTB182" s="168"/>
      <c r="OTC182" s="168"/>
      <c r="OTD182" s="168"/>
      <c r="OTE182" s="168"/>
      <c r="OTF182" s="168"/>
      <c r="OTG182" s="168"/>
      <c r="OTH182" s="168"/>
      <c r="OTI182" s="168"/>
      <c r="OTJ182" s="168"/>
      <c r="OTK182" s="168"/>
      <c r="OTL182" s="168"/>
      <c r="OTM182" s="168"/>
      <c r="OTN182" s="168"/>
      <c r="OTO182" s="168"/>
      <c r="OTP182" s="168"/>
      <c r="OTQ182" s="168"/>
      <c r="OTR182" s="168"/>
      <c r="OTS182" s="168"/>
      <c r="OTT182" s="168"/>
      <c r="OTU182" s="168"/>
      <c r="OTV182" s="168"/>
      <c r="OTW182" s="168"/>
      <c r="OTX182" s="168"/>
      <c r="OTY182" s="168"/>
      <c r="OTZ182" s="168"/>
      <c r="OUA182" s="168"/>
      <c r="OUB182" s="168"/>
      <c r="OUC182" s="168"/>
      <c r="OUD182" s="168"/>
      <c r="OUE182" s="168"/>
      <c r="OUF182" s="168"/>
      <c r="OUG182" s="168"/>
      <c r="OUH182" s="168"/>
      <c r="OUI182" s="168"/>
      <c r="OUJ182" s="168"/>
      <c r="OUK182" s="168"/>
      <c r="OUL182" s="168"/>
      <c r="OUM182" s="168"/>
      <c r="OUN182" s="168"/>
      <c r="OUO182" s="168"/>
      <c r="OUP182" s="168"/>
      <c r="OUQ182" s="168"/>
      <c r="OUR182" s="168"/>
      <c r="OUS182" s="168"/>
      <c r="OUT182" s="168"/>
      <c r="OUU182" s="168"/>
      <c r="OUV182" s="168"/>
      <c r="OUW182" s="168"/>
      <c r="OUX182" s="168"/>
      <c r="OUY182" s="168"/>
      <c r="OUZ182" s="168"/>
      <c r="OVA182" s="168"/>
      <c r="OVB182" s="168"/>
      <c r="OVC182" s="168"/>
      <c r="OVD182" s="168"/>
      <c r="OVE182" s="168"/>
      <c r="OVF182" s="168"/>
      <c r="OVG182" s="168"/>
      <c r="OVH182" s="168"/>
      <c r="OVI182" s="168"/>
      <c r="OVJ182" s="168"/>
      <c r="OVK182" s="168"/>
      <c r="OVL182" s="168"/>
      <c r="OVM182" s="168"/>
      <c r="OVN182" s="168"/>
      <c r="OVO182" s="168"/>
      <c r="OVP182" s="168"/>
      <c r="OVQ182" s="168"/>
      <c r="OVR182" s="168"/>
      <c r="OVS182" s="168"/>
      <c r="OVT182" s="168"/>
      <c r="OVU182" s="168"/>
      <c r="OVV182" s="168"/>
      <c r="OVW182" s="168"/>
      <c r="OVX182" s="168"/>
      <c r="OVY182" s="168"/>
      <c r="OVZ182" s="168"/>
      <c r="OWA182" s="168"/>
      <c r="OWB182" s="168"/>
      <c r="OWC182" s="168"/>
      <c r="OWD182" s="168"/>
      <c r="OWE182" s="168"/>
      <c r="OWF182" s="168"/>
      <c r="OWG182" s="168"/>
      <c r="OWH182" s="168"/>
      <c r="OWI182" s="168"/>
      <c r="OWJ182" s="168"/>
      <c r="OWK182" s="168"/>
      <c r="OWL182" s="168"/>
      <c r="OWM182" s="168"/>
      <c r="OWN182" s="168"/>
      <c r="OWO182" s="168"/>
      <c r="OWP182" s="168"/>
      <c r="OWQ182" s="168"/>
      <c r="OWR182" s="168"/>
      <c r="OWS182" s="168"/>
      <c r="OWT182" s="168"/>
      <c r="OWU182" s="168"/>
      <c r="OWV182" s="168"/>
      <c r="OWW182" s="168"/>
      <c r="OWX182" s="168"/>
      <c r="OWY182" s="168"/>
      <c r="OWZ182" s="168"/>
      <c r="OXA182" s="168"/>
      <c r="OXB182" s="168"/>
      <c r="OXC182" s="168"/>
      <c r="OXD182" s="168"/>
      <c r="OXE182" s="168"/>
      <c r="OXF182" s="168"/>
      <c r="OXG182" s="168"/>
      <c r="OXH182" s="168"/>
      <c r="OXI182" s="168"/>
      <c r="OXJ182" s="168"/>
      <c r="OXK182" s="168"/>
      <c r="OXL182" s="168"/>
      <c r="OXM182" s="168"/>
      <c r="OXN182" s="168"/>
      <c r="OXO182" s="168"/>
      <c r="OXP182" s="168"/>
      <c r="OXQ182" s="168"/>
      <c r="OXR182" s="168"/>
      <c r="OXS182" s="168"/>
      <c r="OXT182" s="168"/>
      <c r="OXU182" s="168"/>
      <c r="OXV182" s="168"/>
      <c r="OXW182" s="168"/>
      <c r="OXX182" s="168"/>
      <c r="OXY182" s="168"/>
      <c r="OXZ182" s="168"/>
      <c r="OYA182" s="168"/>
      <c r="OYB182" s="168"/>
      <c r="OYC182" s="168"/>
      <c r="OYD182" s="168"/>
      <c r="OYE182" s="168"/>
      <c r="OYF182" s="168"/>
      <c r="OYG182" s="168"/>
      <c r="OYH182" s="168"/>
      <c r="OYI182" s="168"/>
      <c r="OYJ182" s="168"/>
      <c r="OYK182" s="168"/>
      <c r="OYL182" s="168"/>
      <c r="OYM182" s="168"/>
      <c r="OYN182" s="168"/>
      <c r="OYO182" s="168"/>
      <c r="OYP182" s="168"/>
      <c r="OYQ182" s="168"/>
      <c r="OYR182" s="168"/>
      <c r="OYS182" s="168"/>
      <c r="OYT182" s="168"/>
      <c r="OYU182" s="168"/>
      <c r="OYV182" s="168"/>
      <c r="OYW182" s="168"/>
      <c r="OYX182" s="168"/>
      <c r="OYY182" s="168"/>
      <c r="OYZ182" s="168"/>
      <c r="OZA182" s="168"/>
      <c r="OZB182" s="168"/>
      <c r="OZC182" s="168"/>
      <c r="OZD182" s="168"/>
      <c r="OZE182" s="168"/>
      <c r="OZF182" s="168"/>
      <c r="OZG182" s="168"/>
      <c r="OZH182" s="168"/>
      <c r="OZI182" s="168"/>
      <c r="OZJ182" s="168"/>
      <c r="OZK182" s="168"/>
      <c r="OZL182" s="168"/>
      <c r="OZM182" s="168"/>
      <c r="OZN182" s="168"/>
      <c r="OZO182" s="168"/>
      <c r="OZP182" s="168"/>
      <c r="OZQ182" s="168"/>
      <c r="OZR182" s="168"/>
      <c r="OZS182" s="168"/>
      <c r="OZT182" s="168"/>
      <c r="OZU182" s="168"/>
      <c r="OZV182" s="168"/>
      <c r="OZW182" s="168"/>
      <c r="OZX182" s="168"/>
      <c r="OZY182" s="168"/>
      <c r="OZZ182" s="168"/>
      <c r="PAA182" s="168"/>
      <c r="PAB182" s="168"/>
      <c r="PAC182" s="168"/>
      <c r="PAD182" s="168"/>
      <c r="PAE182" s="168"/>
      <c r="PAF182" s="168"/>
      <c r="PAG182" s="168"/>
      <c r="PAH182" s="168"/>
      <c r="PAI182" s="168"/>
      <c r="PAJ182" s="168"/>
      <c r="PAK182" s="168"/>
      <c r="PAL182" s="168"/>
      <c r="PAM182" s="168"/>
      <c r="PAN182" s="168"/>
      <c r="PAO182" s="168"/>
      <c r="PAP182" s="168"/>
      <c r="PAQ182" s="168"/>
      <c r="PAR182" s="168"/>
      <c r="PAS182" s="168"/>
      <c r="PAT182" s="168"/>
      <c r="PAU182" s="168"/>
      <c r="PAV182" s="168"/>
      <c r="PAW182" s="168"/>
      <c r="PAX182" s="168"/>
      <c r="PAY182" s="168"/>
      <c r="PAZ182" s="168"/>
      <c r="PBA182" s="168"/>
      <c r="PBB182" s="168"/>
      <c r="PBC182" s="168"/>
      <c r="PBD182" s="168"/>
      <c r="PBE182" s="168"/>
      <c r="PBF182" s="168"/>
      <c r="PBG182" s="168"/>
      <c r="PBH182" s="168"/>
      <c r="PBI182" s="168"/>
      <c r="PBJ182" s="168"/>
      <c r="PBK182" s="168"/>
      <c r="PBL182" s="168"/>
      <c r="PBM182" s="168"/>
      <c r="PBN182" s="168"/>
      <c r="PBO182" s="168"/>
      <c r="PBP182" s="168"/>
      <c r="PBQ182" s="168"/>
      <c r="PBR182" s="168"/>
      <c r="PBS182" s="168"/>
      <c r="PBT182" s="168"/>
      <c r="PBU182" s="168"/>
      <c r="PBV182" s="168"/>
      <c r="PBW182" s="168"/>
      <c r="PBX182" s="168"/>
      <c r="PBY182" s="168"/>
      <c r="PBZ182" s="168"/>
      <c r="PCA182" s="168"/>
      <c r="PCB182" s="168"/>
      <c r="PCC182" s="168"/>
      <c r="PCD182" s="168"/>
      <c r="PCE182" s="168"/>
      <c r="PCF182" s="168"/>
      <c r="PCG182" s="168"/>
      <c r="PCH182" s="168"/>
      <c r="PCI182" s="168"/>
      <c r="PCJ182" s="168"/>
      <c r="PCK182" s="168"/>
      <c r="PCL182" s="168"/>
      <c r="PCM182" s="168"/>
      <c r="PCN182" s="168"/>
      <c r="PCO182" s="168"/>
      <c r="PCP182" s="168"/>
      <c r="PCQ182" s="168"/>
      <c r="PCR182" s="168"/>
      <c r="PCS182" s="168"/>
      <c r="PCT182" s="168"/>
      <c r="PCU182" s="168"/>
      <c r="PCV182" s="168"/>
      <c r="PCW182" s="168"/>
      <c r="PCX182" s="168"/>
      <c r="PCY182" s="168"/>
      <c r="PCZ182" s="168"/>
      <c r="PDA182" s="168"/>
      <c r="PDB182" s="168"/>
      <c r="PDC182" s="168"/>
      <c r="PDD182" s="168"/>
      <c r="PDE182" s="168"/>
      <c r="PDF182" s="168"/>
      <c r="PDG182" s="168"/>
      <c r="PDH182" s="168"/>
      <c r="PDI182" s="168"/>
      <c r="PDJ182" s="168"/>
      <c r="PDK182" s="168"/>
      <c r="PDL182" s="168"/>
      <c r="PDM182" s="168"/>
      <c r="PDN182" s="168"/>
      <c r="PDO182" s="168"/>
      <c r="PDP182" s="168"/>
      <c r="PDQ182" s="168"/>
      <c r="PDR182" s="168"/>
      <c r="PDS182" s="168"/>
      <c r="PDT182" s="168"/>
      <c r="PDU182" s="168"/>
      <c r="PDV182" s="168"/>
      <c r="PDW182" s="168"/>
      <c r="PDX182" s="168"/>
      <c r="PDY182" s="168"/>
      <c r="PDZ182" s="168"/>
      <c r="PEA182" s="168"/>
      <c r="PEB182" s="168"/>
      <c r="PEC182" s="168"/>
      <c r="PED182" s="168"/>
      <c r="PEE182" s="168"/>
      <c r="PEF182" s="168"/>
      <c r="PEG182" s="168"/>
      <c r="PEH182" s="168"/>
      <c r="PEI182" s="168"/>
      <c r="PEJ182" s="168"/>
      <c r="PEK182" s="168"/>
      <c r="PEL182" s="168"/>
      <c r="PEM182" s="168"/>
      <c r="PEN182" s="168"/>
      <c r="PEO182" s="168"/>
      <c r="PEP182" s="168"/>
      <c r="PEQ182" s="168"/>
      <c r="PER182" s="168"/>
      <c r="PES182" s="168"/>
      <c r="PET182" s="168"/>
      <c r="PEU182" s="168"/>
      <c r="PEV182" s="168"/>
      <c r="PEW182" s="168"/>
      <c r="PEX182" s="168"/>
      <c r="PEY182" s="168"/>
      <c r="PEZ182" s="168"/>
      <c r="PFA182" s="168"/>
      <c r="PFB182" s="168"/>
      <c r="PFC182" s="168"/>
      <c r="PFD182" s="168"/>
      <c r="PFE182" s="168"/>
      <c r="PFF182" s="168"/>
      <c r="PFG182" s="168"/>
      <c r="PFH182" s="168"/>
      <c r="PFI182" s="168"/>
      <c r="PFJ182" s="168"/>
      <c r="PFK182" s="168"/>
      <c r="PFL182" s="168"/>
      <c r="PFM182" s="168"/>
      <c r="PFN182" s="168"/>
      <c r="PFO182" s="168"/>
      <c r="PFP182" s="168"/>
      <c r="PFQ182" s="168"/>
      <c r="PFR182" s="168"/>
      <c r="PFS182" s="168"/>
      <c r="PFT182" s="168"/>
      <c r="PFU182" s="168"/>
      <c r="PFV182" s="168"/>
      <c r="PFW182" s="168"/>
      <c r="PFX182" s="168"/>
      <c r="PFY182" s="168"/>
      <c r="PFZ182" s="168"/>
      <c r="PGA182" s="168"/>
      <c r="PGB182" s="168"/>
      <c r="PGC182" s="168"/>
      <c r="PGD182" s="168"/>
      <c r="PGE182" s="168"/>
      <c r="PGF182" s="168"/>
      <c r="PGG182" s="168"/>
      <c r="PGH182" s="168"/>
      <c r="PGI182" s="168"/>
      <c r="PGJ182" s="168"/>
      <c r="PGK182" s="168"/>
      <c r="PGL182" s="168"/>
      <c r="PGM182" s="168"/>
      <c r="PGN182" s="168"/>
      <c r="PGO182" s="168"/>
      <c r="PGP182" s="168"/>
      <c r="PGQ182" s="168"/>
      <c r="PGR182" s="168"/>
      <c r="PGS182" s="168"/>
      <c r="PGT182" s="168"/>
      <c r="PGU182" s="168"/>
      <c r="PGV182" s="168"/>
      <c r="PGW182" s="168"/>
      <c r="PGX182" s="168"/>
      <c r="PGY182" s="168"/>
      <c r="PGZ182" s="168"/>
      <c r="PHA182" s="168"/>
      <c r="PHB182" s="168"/>
      <c r="PHC182" s="168"/>
      <c r="PHD182" s="168"/>
      <c r="PHE182" s="168"/>
      <c r="PHF182" s="168"/>
      <c r="PHG182" s="168"/>
      <c r="PHH182" s="168"/>
      <c r="PHI182" s="168"/>
      <c r="PHJ182" s="168"/>
      <c r="PHK182" s="168"/>
      <c r="PHL182" s="168"/>
      <c r="PHM182" s="168"/>
      <c r="PHN182" s="168"/>
      <c r="PHO182" s="168"/>
      <c r="PHP182" s="168"/>
      <c r="PHQ182" s="168"/>
      <c r="PHR182" s="168"/>
      <c r="PHS182" s="168"/>
      <c r="PHT182" s="168"/>
      <c r="PHU182" s="168"/>
      <c r="PHV182" s="168"/>
      <c r="PHW182" s="168"/>
      <c r="PHX182" s="168"/>
      <c r="PHY182" s="168"/>
      <c r="PHZ182" s="168"/>
      <c r="PIA182" s="168"/>
      <c r="PIB182" s="168"/>
      <c r="PIC182" s="168"/>
      <c r="PID182" s="168"/>
      <c r="PIE182" s="168"/>
      <c r="PIF182" s="168"/>
      <c r="PIG182" s="168"/>
      <c r="PIH182" s="168"/>
      <c r="PII182" s="168"/>
      <c r="PIJ182" s="168"/>
      <c r="PIK182" s="168"/>
      <c r="PIL182" s="168"/>
      <c r="PIM182" s="168"/>
      <c r="PIN182" s="168"/>
      <c r="PIO182" s="168"/>
      <c r="PIP182" s="168"/>
      <c r="PIQ182" s="168"/>
      <c r="PIR182" s="168"/>
      <c r="PIS182" s="168"/>
      <c r="PIT182" s="168"/>
      <c r="PIU182" s="168"/>
      <c r="PIV182" s="168"/>
      <c r="PIW182" s="168"/>
      <c r="PIX182" s="168"/>
      <c r="PIY182" s="168"/>
      <c r="PIZ182" s="168"/>
      <c r="PJA182" s="168"/>
      <c r="PJB182" s="168"/>
      <c r="PJC182" s="168"/>
      <c r="PJD182" s="168"/>
      <c r="PJE182" s="168"/>
      <c r="PJF182" s="168"/>
      <c r="PJG182" s="168"/>
      <c r="PJH182" s="168"/>
      <c r="PJI182" s="168"/>
      <c r="PJJ182" s="168"/>
      <c r="PJK182" s="168"/>
      <c r="PJL182" s="168"/>
      <c r="PJM182" s="168"/>
      <c r="PJN182" s="168"/>
      <c r="PJO182" s="168"/>
      <c r="PJP182" s="168"/>
      <c r="PJQ182" s="168"/>
      <c r="PJR182" s="168"/>
      <c r="PJS182" s="168"/>
      <c r="PJT182" s="168"/>
      <c r="PJU182" s="168"/>
      <c r="PJV182" s="168"/>
      <c r="PJW182" s="168"/>
      <c r="PJX182" s="168"/>
      <c r="PJY182" s="168"/>
      <c r="PJZ182" s="168"/>
      <c r="PKA182" s="168"/>
      <c r="PKB182" s="168"/>
      <c r="PKC182" s="168"/>
      <c r="PKD182" s="168"/>
      <c r="PKE182" s="168"/>
      <c r="PKF182" s="168"/>
      <c r="PKG182" s="168"/>
      <c r="PKH182" s="168"/>
      <c r="PKI182" s="168"/>
      <c r="PKJ182" s="168"/>
      <c r="PKK182" s="168"/>
      <c r="PKL182" s="168"/>
      <c r="PKM182" s="168"/>
      <c r="PKN182" s="168"/>
      <c r="PKO182" s="168"/>
      <c r="PKP182" s="168"/>
      <c r="PKQ182" s="168"/>
      <c r="PKR182" s="168"/>
      <c r="PKS182" s="168"/>
      <c r="PKT182" s="168"/>
      <c r="PKU182" s="168"/>
      <c r="PKV182" s="168"/>
      <c r="PKW182" s="168"/>
      <c r="PKX182" s="168"/>
      <c r="PKY182" s="168"/>
      <c r="PKZ182" s="168"/>
      <c r="PLA182" s="168"/>
      <c r="PLB182" s="168"/>
      <c r="PLC182" s="168"/>
      <c r="PLD182" s="168"/>
      <c r="PLE182" s="168"/>
      <c r="PLF182" s="168"/>
      <c r="PLG182" s="168"/>
      <c r="PLH182" s="168"/>
      <c r="PLI182" s="168"/>
      <c r="PLJ182" s="168"/>
      <c r="PLK182" s="168"/>
      <c r="PLL182" s="168"/>
      <c r="PLM182" s="168"/>
      <c r="PLN182" s="168"/>
      <c r="PLO182" s="168"/>
      <c r="PLP182" s="168"/>
      <c r="PLQ182" s="168"/>
      <c r="PLR182" s="168"/>
      <c r="PLS182" s="168"/>
      <c r="PLT182" s="168"/>
      <c r="PLU182" s="168"/>
      <c r="PLV182" s="168"/>
      <c r="PLW182" s="168"/>
      <c r="PLX182" s="168"/>
      <c r="PLY182" s="168"/>
      <c r="PLZ182" s="168"/>
      <c r="PMA182" s="168"/>
      <c r="PMB182" s="168"/>
      <c r="PMC182" s="168"/>
      <c r="PMD182" s="168"/>
      <c r="PME182" s="168"/>
      <c r="PMF182" s="168"/>
      <c r="PMG182" s="168"/>
      <c r="PMH182" s="168"/>
      <c r="PMI182" s="168"/>
      <c r="PMJ182" s="168"/>
      <c r="PMK182" s="168"/>
      <c r="PML182" s="168"/>
      <c r="PMM182" s="168"/>
      <c r="PMN182" s="168"/>
      <c r="PMO182" s="168"/>
      <c r="PMP182" s="168"/>
      <c r="PMQ182" s="168"/>
      <c r="PMR182" s="168"/>
      <c r="PMS182" s="168"/>
      <c r="PMT182" s="168"/>
      <c r="PMU182" s="168"/>
      <c r="PMV182" s="168"/>
      <c r="PMW182" s="168"/>
      <c r="PMX182" s="168"/>
      <c r="PMY182" s="168"/>
      <c r="PMZ182" s="168"/>
      <c r="PNA182" s="168"/>
      <c r="PNB182" s="168"/>
      <c r="PNC182" s="168"/>
      <c r="PND182" s="168"/>
      <c r="PNE182" s="168"/>
      <c r="PNF182" s="168"/>
      <c r="PNG182" s="168"/>
      <c r="PNH182" s="168"/>
      <c r="PNI182" s="168"/>
      <c r="PNJ182" s="168"/>
      <c r="PNK182" s="168"/>
      <c r="PNL182" s="168"/>
      <c r="PNM182" s="168"/>
      <c r="PNN182" s="168"/>
      <c r="PNO182" s="168"/>
      <c r="PNP182" s="168"/>
      <c r="PNQ182" s="168"/>
      <c r="PNR182" s="168"/>
      <c r="PNS182" s="168"/>
      <c r="PNT182" s="168"/>
      <c r="PNU182" s="168"/>
      <c r="PNV182" s="168"/>
      <c r="PNW182" s="168"/>
      <c r="PNX182" s="168"/>
      <c r="PNY182" s="168"/>
      <c r="PNZ182" s="168"/>
      <c r="POA182" s="168"/>
      <c r="POB182" s="168"/>
      <c r="POC182" s="168"/>
      <c r="POD182" s="168"/>
      <c r="POE182" s="168"/>
      <c r="POF182" s="168"/>
      <c r="POG182" s="168"/>
      <c r="POH182" s="168"/>
      <c r="POI182" s="168"/>
      <c r="POJ182" s="168"/>
      <c r="POK182" s="168"/>
      <c r="POL182" s="168"/>
      <c r="POM182" s="168"/>
      <c r="PON182" s="168"/>
      <c r="POO182" s="168"/>
      <c r="POP182" s="168"/>
      <c r="POQ182" s="168"/>
      <c r="POR182" s="168"/>
      <c r="POS182" s="168"/>
      <c r="POT182" s="168"/>
      <c r="POU182" s="168"/>
      <c r="POV182" s="168"/>
      <c r="POW182" s="168"/>
      <c r="POX182" s="168"/>
      <c r="POY182" s="168"/>
      <c r="POZ182" s="168"/>
      <c r="PPA182" s="168"/>
      <c r="PPB182" s="168"/>
      <c r="PPC182" s="168"/>
      <c r="PPD182" s="168"/>
      <c r="PPE182" s="168"/>
      <c r="PPF182" s="168"/>
      <c r="PPG182" s="168"/>
      <c r="PPH182" s="168"/>
      <c r="PPI182" s="168"/>
      <c r="PPJ182" s="168"/>
      <c r="PPK182" s="168"/>
      <c r="PPL182" s="168"/>
      <c r="PPM182" s="168"/>
      <c r="PPN182" s="168"/>
      <c r="PPO182" s="168"/>
      <c r="PPP182" s="168"/>
      <c r="PPQ182" s="168"/>
      <c r="PPR182" s="168"/>
      <c r="PPS182" s="168"/>
      <c r="PPT182" s="168"/>
      <c r="PPU182" s="168"/>
      <c r="PPV182" s="168"/>
      <c r="PPW182" s="168"/>
      <c r="PPX182" s="168"/>
      <c r="PPY182" s="168"/>
      <c r="PPZ182" s="168"/>
      <c r="PQA182" s="168"/>
      <c r="PQB182" s="168"/>
      <c r="PQC182" s="168"/>
      <c r="PQD182" s="168"/>
      <c r="PQE182" s="168"/>
      <c r="PQF182" s="168"/>
      <c r="PQG182" s="168"/>
      <c r="PQH182" s="168"/>
      <c r="PQI182" s="168"/>
      <c r="PQJ182" s="168"/>
      <c r="PQK182" s="168"/>
      <c r="PQL182" s="168"/>
      <c r="PQM182" s="168"/>
      <c r="PQN182" s="168"/>
      <c r="PQO182" s="168"/>
      <c r="PQP182" s="168"/>
      <c r="PQQ182" s="168"/>
      <c r="PQR182" s="168"/>
      <c r="PQS182" s="168"/>
      <c r="PQT182" s="168"/>
      <c r="PQU182" s="168"/>
      <c r="PQV182" s="168"/>
      <c r="PQW182" s="168"/>
      <c r="PQX182" s="168"/>
      <c r="PQY182" s="168"/>
      <c r="PQZ182" s="168"/>
      <c r="PRA182" s="168"/>
      <c r="PRB182" s="168"/>
      <c r="PRC182" s="168"/>
      <c r="PRD182" s="168"/>
      <c r="PRE182" s="168"/>
      <c r="PRF182" s="168"/>
      <c r="PRG182" s="168"/>
      <c r="PRH182" s="168"/>
      <c r="PRI182" s="168"/>
      <c r="PRJ182" s="168"/>
      <c r="PRK182" s="168"/>
      <c r="PRL182" s="168"/>
      <c r="PRM182" s="168"/>
      <c r="PRN182" s="168"/>
      <c r="PRO182" s="168"/>
      <c r="PRP182" s="168"/>
      <c r="PRQ182" s="168"/>
      <c r="PRR182" s="168"/>
      <c r="PRS182" s="168"/>
      <c r="PRT182" s="168"/>
      <c r="PRU182" s="168"/>
      <c r="PRV182" s="168"/>
      <c r="PRW182" s="168"/>
      <c r="PRX182" s="168"/>
      <c r="PRY182" s="168"/>
      <c r="PRZ182" s="168"/>
      <c r="PSA182" s="168"/>
      <c r="PSB182" s="168"/>
      <c r="PSC182" s="168"/>
      <c r="PSD182" s="168"/>
      <c r="PSE182" s="168"/>
      <c r="PSF182" s="168"/>
      <c r="PSG182" s="168"/>
      <c r="PSH182" s="168"/>
      <c r="PSI182" s="168"/>
      <c r="PSJ182" s="168"/>
      <c r="PSK182" s="168"/>
      <c r="PSL182" s="168"/>
      <c r="PSM182" s="168"/>
      <c r="PSN182" s="168"/>
      <c r="PSO182" s="168"/>
      <c r="PSP182" s="168"/>
      <c r="PSQ182" s="168"/>
      <c r="PSR182" s="168"/>
      <c r="PSS182" s="168"/>
      <c r="PST182" s="168"/>
      <c r="PSU182" s="168"/>
      <c r="PSV182" s="168"/>
      <c r="PSW182" s="168"/>
      <c r="PSX182" s="168"/>
      <c r="PSY182" s="168"/>
      <c r="PSZ182" s="168"/>
      <c r="PTA182" s="168"/>
      <c r="PTB182" s="168"/>
      <c r="PTC182" s="168"/>
      <c r="PTD182" s="168"/>
      <c r="PTE182" s="168"/>
      <c r="PTF182" s="168"/>
      <c r="PTG182" s="168"/>
      <c r="PTH182" s="168"/>
      <c r="PTI182" s="168"/>
      <c r="PTJ182" s="168"/>
      <c r="PTK182" s="168"/>
      <c r="PTL182" s="168"/>
      <c r="PTM182" s="168"/>
      <c r="PTN182" s="168"/>
      <c r="PTO182" s="168"/>
      <c r="PTP182" s="168"/>
      <c r="PTQ182" s="168"/>
      <c r="PTR182" s="168"/>
      <c r="PTS182" s="168"/>
      <c r="PTT182" s="168"/>
      <c r="PTU182" s="168"/>
      <c r="PTV182" s="168"/>
      <c r="PTW182" s="168"/>
      <c r="PTX182" s="168"/>
      <c r="PTY182" s="168"/>
      <c r="PTZ182" s="168"/>
      <c r="PUA182" s="168"/>
      <c r="PUB182" s="168"/>
      <c r="PUC182" s="168"/>
      <c r="PUD182" s="168"/>
      <c r="PUE182" s="168"/>
      <c r="PUF182" s="168"/>
      <c r="PUG182" s="168"/>
      <c r="PUH182" s="168"/>
      <c r="PUI182" s="168"/>
      <c r="PUJ182" s="168"/>
      <c r="PUK182" s="168"/>
      <c r="PUL182" s="168"/>
      <c r="PUM182" s="168"/>
      <c r="PUN182" s="168"/>
      <c r="PUO182" s="168"/>
      <c r="PUP182" s="168"/>
      <c r="PUQ182" s="168"/>
      <c r="PUR182" s="168"/>
      <c r="PUS182" s="168"/>
      <c r="PUT182" s="168"/>
      <c r="PUU182" s="168"/>
      <c r="PUV182" s="168"/>
      <c r="PUW182" s="168"/>
      <c r="PUX182" s="168"/>
      <c r="PUY182" s="168"/>
      <c r="PUZ182" s="168"/>
      <c r="PVA182" s="168"/>
      <c r="PVB182" s="168"/>
      <c r="PVC182" s="168"/>
      <c r="PVD182" s="168"/>
      <c r="PVE182" s="168"/>
      <c r="PVF182" s="168"/>
      <c r="PVG182" s="168"/>
      <c r="PVH182" s="168"/>
      <c r="PVI182" s="168"/>
      <c r="PVJ182" s="168"/>
      <c r="PVK182" s="168"/>
      <c r="PVL182" s="168"/>
      <c r="PVM182" s="168"/>
      <c r="PVN182" s="168"/>
      <c r="PVO182" s="168"/>
      <c r="PVP182" s="168"/>
      <c r="PVQ182" s="168"/>
      <c r="PVR182" s="168"/>
      <c r="PVS182" s="168"/>
      <c r="PVT182" s="168"/>
      <c r="PVU182" s="168"/>
      <c r="PVV182" s="168"/>
      <c r="PVW182" s="168"/>
      <c r="PVX182" s="168"/>
      <c r="PVY182" s="168"/>
      <c r="PVZ182" s="168"/>
      <c r="PWA182" s="168"/>
      <c r="PWB182" s="168"/>
      <c r="PWC182" s="168"/>
      <c r="PWD182" s="168"/>
      <c r="PWE182" s="168"/>
      <c r="PWF182" s="168"/>
      <c r="PWG182" s="168"/>
      <c r="PWH182" s="168"/>
      <c r="PWI182" s="168"/>
      <c r="PWJ182" s="168"/>
      <c r="PWK182" s="168"/>
      <c r="PWL182" s="168"/>
      <c r="PWM182" s="168"/>
      <c r="PWN182" s="168"/>
      <c r="PWO182" s="168"/>
      <c r="PWP182" s="168"/>
      <c r="PWQ182" s="168"/>
      <c r="PWR182" s="168"/>
      <c r="PWS182" s="168"/>
      <c r="PWT182" s="168"/>
      <c r="PWU182" s="168"/>
      <c r="PWV182" s="168"/>
      <c r="PWW182" s="168"/>
      <c r="PWX182" s="168"/>
      <c r="PWY182" s="168"/>
      <c r="PWZ182" s="168"/>
      <c r="PXA182" s="168"/>
      <c r="PXB182" s="168"/>
      <c r="PXC182" s="168"/>
      <c r="PXD182" s="168"/>
      <c r="PXE182" s="168"/>
      <c r="PXF182" s="168"/>
      <c r="PXG182" s="168"/>
      <c r="PXH182" s="168"/>
      <c r="PXI182" s="168"/>
      <c r="PXJ182" s="168"/>
      <c r="PXK182" s="168"/>
      <c r="PXL182" s="168"/>
      <c r="PXM182" s="168"/>
      <c r="PXN182" s="168"/>
      <c r="PXO182" s="168"/>
      <c r="PXP182" s="168"/>
      <c r="PXQ182" s="168"/>
      <c r="PXR182" s="168"/>
      <c r="PXS182" s="168"/>
      <c r="PXT182" s="168"/>
      <c r="PXU182" s="168"/>
      <c r="PXV182" s="168"/>
      <c r="PXW182" s="168"/>
      <c r="PXX182" s="168"/>
      <c r="PXY182" s="168"/>
      <c r="PXZ182" s="168"/>
      <c r="PYA182" s="168"/>
      <c r="PYB182" s="168"/>
      <c r="PYC182" s="168"/>
      <c r="PYD182" s="168"/>
      <c r="PYE182" s="168"/>
      <c r="PYF182" s="168"/>
      <c r="PYG182" s="168"/>
      <c r="PYH182" s="168"/>
      <c r="PYI182" s="168"/>
      <c r="PYJ182" s="168"/>
      <c r="PYK182" s="168"/>
      <c r="PYL182" s="168"/>
      <c r="PYM182" s="168"/>
      <c r="PYN182" s="168"/>
      <c r="PYO182" s="168"/>
      <c r="PYP182" s="168"/>
      <c r="PYQ182" s="168"/>
      <c r="PYR182" s="168"/>
      <c r="PYS182" s="168"/>
      <c r="PYT182" s="168"/>
      <c r="PYU182" s="168"/>
      <c r="PYV182" s="168"/>
      <c r="PYW182" s="168"/>
      <c r="PYX182" s="168"/>
      <c r="PYY182" s="168"/>
      <c r="PYZ182" s="168"/>
      <c r="PZA182" s="168"/>
      <c r="PZB182" s="168"/>
      <c r="PZC182" s="168"/>
      <c r="PZD182" s="168"/>
      <c r="PZE182" s="168"/>
      <c r="PZF182" s="168"/>
      <c r="PZG182" s="168"/>
      <c r="PZH182" s="168"/>
      <c r="PZI182" s="168"/>
      <c r="PZJ182" s="168"/>
      <c r="PZK182" s="168"/>
      <c r="PZL182" s="168"/>
      <c r="PZM182" s="168"/>
      <c r="PZN182" s="168"/>
      <c r="PZO182" s="168"/>
      <c r="PZP182" s="168"/>
      <c r="PZQ182" s="168"/>
      <c r="PZR182" s="168"/>
      <c r="PZS182" s="168"/>
      <c r="PZT182" s="168"/>
      <c r="PZU182" s="168"/>
      <c r="PZV182" s="168"/>
      <c r="PZW182" s="168"/>
      <c r="PZX182" s="168"/>
      <c r="PZY182" s="168"/>
      <c r="PZZ182" s="168"/>
      <c r="QAA182" s="168"/>
      <c r="QAB182" s="168"/>
      <c r="QAC182" s="168"/>
      <c r="QAD182" s="168"/>
      <c r="QAE182" s="168"/>
      <c r="QAF182" s="168"/>
      <c r="QAG182" s="168"/>
      <c r="QAH182" s="168"/>
      <c r="QAI182" s="168"/>
      <c r="QAJ182" s="168"/>
      <c r="QAK182" s="168"/>
      <c r="QAL182" s="168"/>
      <c r="QAM182" s="168"/>
      <c r="QAN182" s="168"/>
      <c r="QAO182" s="168"/>
      <c r="QAP182" s="168"/>
      <c r="QAQ182" s="168"/>
      <c r="QAR182" s="168"/>
      <c r="QAS182" s="168"/>
      <c r="QAT182" s="168"/>
      <c r="QAU182" s="168"/>
      <c r="QAV182" s="168"/>
      <c r="QAW182" s="168"/>
      <c r="QAX182" s="168"/>
      <c r="QAY182" s="168"/>
      <c r="QAZ182" s="168"/>
      <c r="QBA182" s="168"/>
      <c r="QBB182" s="168"/>
      <c r="QBC182" s="168"/>
      <c r="QBD182" s="168"/>
      <c r="QBE182" s="168"/>
      <c r="QBF182" s="168"/>
      <c r="QBG182" s="168"/>
      <c r="QBH182" s="168"/>
      <c r="QBI182" s="168"/>
      <c r="QBJ182" s="168"/>
      <c r="QBK182" s="168"/>
      <c r="QBL182" s="168"/>
      <c r="QBM182" s="168"/>
      <c r="QBN182" s="168"/>
      <c r="QBO182" s="168"/>
      <c r="QBP182" s="168"/>
      <c r="QBQ182" s="168"/>
      <c r="QBR182" s="168"/>
      <c r="QBS182" s="168"/>
      <c r="QBT182" s="168"/>
      <c r="QBU182" s="168"/>
      <c r="QBV182" s="168"/>
      <c r="QBW182" s="168"/>
      <c r="QBX182" s="168"/>
      <c r="QBY182" s="168"/>
      <c r="QBZ182" s="168"/>
      <c r="QCA182" s="168"/>
      <c r="QCB182" s="168"/>
      <c r="QCC182" s="168"/>
      <c r="QCD182" s="168"/>
      <c r="QCE182" s="168"/>
      <c r="QCF182" s="168"/>
      <c r="QCG182" s="168"/>
      <c r="QCH182" s="168"/>
      <c r="QCI182" s="168"/>
      <c r="QCJ182" s="168"/>
      <c r="QCK182" s="168"/>
      <c r="QCL182" s="168"/>
      <c r="QCM182" s="168"/>
      <c r="QCN182" s="168"/>
      <c r="QCO182" s="168"/>
      <c r="QCP182" s="168"/>
      <c r="QCQ182" s="168"/>
      <c r="QCR182" s="168"/>
      <c r="QCS182" s="168"/>
      <c r="QCT182" s="168"/>
      <c r="QCU182" s="168"/>
      <c r="QCV182" s="168"/>
      <c r="QCW182" s="168"/>
      <c r="QCX182" s="168"/>
      <c r="QCY182" s="168"/>
      <c r="QCZ182" s="168"/>
      <c r="QDA182" s="168"/>
      <c r="QDB182" s="168"/>
      <c r="QDC182" s="168"/>
      <c r="QDD182" s="168"/>
      <c r="QDE182" s="168"/>
      <c r="QDF182" s="168"/>
      <c r="QDG182" s="168"/>
      <c r="QDH182" s="168"/>
      <c r="QDI182" s="168"/>
      <c r="QDJ182" s="168"/>
      <c r="QDK182" s="168"/>
      <c r="QDL182" s="168"/>
      <c r="QDM182" s="168"/>
      <c r="QDN182" s="168"/>
      <c r="QDO182" s="168"/>
      <c r="QDP182" s="168"/>
      <c r="QDQ182" s="168"/>
      <c r="QDR182" s="168"/>
      <c r="QDS182" s="168"/>
      <c r="QDT182" s="168"/>
      <c r="QDU182" s="168"/>
      <c r="QDV182" s="168"/>
      <c r="QDW182" s="168"/>
      <c r="QDX182" s="168"/>
      <c r="QDY182" s="168"/>
      <c r="QDZ182" s="168"/>
      <c r="QEA182" s="168"/>
      <c r="QEB182" s="168"/>
      <c r="QEC182" s="168"/>
      <c r="QED182" s="168"/>
      <c r="QEE182" s="168"/>
      <c r="QEF182" s="168"/>
      <c r="QEG182" s="168"/>
      <c r="QEH182" s="168"/>
      <c r="QEI182" s="168"/>
      <c r="QEJ182" s="168"/>
      <c r="QEK182" s="168"/>
      <c r="QEL182" s="168"/>
      <c r="QEM182" s="168"/>
      <c r="QEN182" s="168"/>
      <c r="QEO182" s="168"/>
      <c r="QEP182" s="168"/>
      <c r="QEQ182" s="168"/>
      <c r="QER182" s="168"/>
      <c r="QES182" s="168"/>
      <c r="QET182" s="168"/>
      <c r="QEU182" s="168"/>
      <c r="QEV182" s="168"/>
      <c r="QEW182" s="168"/>
      <c r="QEX182" s="168"/>
      <c r="QEY182" s="168"/>
      <c r="QEZ182" s="168"/>
      <c r="QFA182" s="168"/>
      <c r="QFB182" s="168"/>
      <c r="QFC182" s="168"/>
      <c r="QFD182" s="168"/>
      <c r="QFE182" s="168"/>
      <c r="QFF182" s="168"/>
      <c r="QFG182" s="168"/>
      <c r="QFH182" s="168"/>
      <c r="QFI182" s="168"/>
      <c r="QFJ182" s="168"/>
      <c r="QFK182" s="168"/>
      <c r="QFL182" s="168"/>
      <c r="QFM182" s="168"/>
      <c r="QFN182" s="168"/>
      <c r="QFO182" s="168"/>
      <c r="QFP182" s="168"/>
      <c r="QFQ182" s="168"/>
      <c r="QFR182" s="168"/>
      <c r="QFS182" s="168"/>
      <c r="QFT182" s="168"/>
      <c r="QFU182" s="168"/>
      <c r="QFV182" s="168"/>
      <c r="QFW182" s="168"/>
      <c r="QFX182" s="168"/>
      <c r="QFY182" s="168"/>
      <c r="QFZ182" s="168"/>
      <c r="QGA182" s="168"/>
      <c r="QGB182" s="168"/>
      <c r="QGC182" s="168"/>
      <c r="QGD182" s="168"/>
      <c r="QGE182" s="168"/>
      <c r="QGF182" s="168"/>
      <c r="QGG182" s="168"/>
      <c r="QGH182" s="168"/>
      <c r="QGI182" s="168"/>
      <c r="QGJ182" s="168"/>
      <c r="QGK182" s="168"/>
      <c r="QGL182" s="168"/>
      <c r="QGM182" s="168"/>
      <c r="QGN182" s="168"/>
      <c r="QGO182" s="168"/>
      <c r="QGP182" s="168"/>
      <c r="QGQ182" s="168"/>
      <c r="QGR182" s="168"/>
      <c r="QGS182" s="168"/>
      <c r="QGT182" s="168"/>
      <c r="QGU182" s="168"/>
      <c r="QGV182" s="168"/>
      <c r="QGW182" s="168"/>
      <c r="QGX182" s="168"/>
      <c r="QGY182" s="168"/>
      <c r="QGZ182" s="168"/>
      <c r="QHA182" s="168"/>
      <c r="QHB182" s="168"/>
      <c r="QHC182" s="168"/>
      <c r="QHD182" s="168"/>
      <c r="QHE182" s="168"/>
      <c r="QHF182" s="168"/>
      <c r="QHG182" s="168"/>
      <c r="QHH182" s="168"/>
      <c r="QHI182" s="168"/>
      <c r="QHJ182" s="168"/>
      <c r="QHK182" s="168"/>
      <c r="QHL182" s="168"/>
      <c r="QHM182" s="168"/>
      <c r="QHN182" s="168"/>
      <c r="QHO182" s="168"/>
      <c r="QHP182" s="168"/>
      <c r="QHQ182" s="168"/>
      <c r="QHR182" s="168"/>
      <c r="QHS182" s="168"/>
      <c r="QHT182" s="168"/>
      <c r="QHU182" s="168"/>
      <c r="QHV182" s="168"/>
      <c r="QHW182" s="168"/>
      <c r="QHX182" s="168"/>
      <c r="QHY182" s="168"/>
      <c r="QHZ182" s="168"/>
      <c r="QIA182" s="168"/>
      <c r="QIB182" s="168"/>
      <c r="QIC182" s="168"/>
      <c r="QID182" s="168"/>
      <c r="QIE182" s="168"/>
      <c r="QIF182" s="168"/>
      <c r="QIG182" s="168"/>
      <c r="QIH182" s="168"/>
      <c r="QII182" s="168"/>
      <c r="QIJ182" s="168"/>
      <c r="QIK182" s="168"/>
      <c r="QIL182" s="168"/>
      <c r="QIM182" s="168"/>
      <c r="QIN182" s="168"/>
      <c r="QIO182" s="168"/>
      <c r="QIP182" s="168"/>
      <c r="QIQ182" s="168"/>
      <c r="QIR182" s="168"/>
      <c r="QIS182" s="168"/>
      <c r="QIT182" s="168"/>
      <c r="QIU182" s="168"/>
      <c r="QIV182" s="168"/>
      <c r="QIW182" s="168"/>
      <c r="QIX182" s="168"/>
      <c r="QIY182" s="168"/>
      <c r="QIZ182" s="168"/>
      <c r="QJA182" s="168"/>
      <c r="QJB182" s="168"/>
      <c r="QJC182" s="168"/>
      <c r="QJD182" s="168"/>
      <c r="QJE182" s="168"/>
      <c r="QJF182" s="168"/>
      <c r="QJG182" s="168"/>
      <c r="QJH182" s="168"/>
      <c r="QJI182" s="168"/>
      <c r="QJJ182" s="168"/>
      <c r="QJK182" s="168"/>
      <c r="QJL182" s="168"/>
      <c r="QJM182" s="168"/>
      <c r="QJN182" s="168"/>
      <c r="QJO182" s="168"/>
      <c r="QJP182" s="168"/>
      <c r="QJQ182" s="168"/>
      <c r="QJR182" s="168"/>
      <c r="QJS182" s="168"/>
      <c r="QJT182" s="168"/>
      <c r="QJU182" s="168"/>
      <c r="QJV182" s="168"/>
      <c r="QJW182" s="168"/>
      <c r="QJX182" s="168"/>
      <c r="QJY182" s="168"/>
      <c r="QJZ182" s="168"/>
      <c r="QKA182" s="168"/>
      <c r="QKB182" s="168"/>
      <c r="QKC182" s="168"/>
      <c r="QKD182" s="168"/>
      <c r="QKE182" s="168"/>
      <c r="QKF182" s="168"/>
      <c r="QKG182" s="168"/>
      <c r="QKH182" s="168"/>
      <c r="QKI182" s="168"/>
      <c r="QKJ182" s="168"/>
      <c r="QKK182" s="168"/>
      <c r="QKL182" s="168"/>
      <c r="QKM182" s="168"/>
      <c r="QKN182" s="168"/>
      <c r="QKO182" s="168"/>
      <c r="QKP182" s="168"/>
      <c r="QKQ182" s="168"/>
      <c r="QKR182" s="168"/>
      <c r="QKS182" s="168"/>
      <c r="QKT182" s="168"/>
      <c r="QKU182" s="168"/>
      <c r="QKV182" s="168"/>
      <c r="QKW182" s="168"/>
      <c r="QKX182" s="168"/>
      <c r="QKY182" s="168"/>
      <c r="QKZ182" s="168"/>
      <c r="QLA182" s="168"/>
      <c r="QLB182" s="168"/>
      <c r="QLC182" s="168"/>
      <c r="QLD182" s="168"/>
      <c r="QLE182" s="168"/>
      <c r="QLF182" s="168"/>
      <c r="QLG182" s="168"/>
      <c r="QLH182" s="168"/>
      <c r="QLI182" s="168"/>
      <c r="QLJ182" s="168"/>
      <c r="QLK182" s="168"/>
      <c r="QLL182" s="168"/>
      <c r="QLM182" s="168"/>
      <c r="QLN182" s="168"/>
      <c r="QLO182" s="168"/>
      <c r="QLP182" s="168"/>
      <c r="QLQ182" s="168"/>
      <c r="QLR182" s="168"/>
      <c r="QLS182" s="168"/>
      <c r="QLT182" s="168"/>
      <c r="QLU182" s="168"/>
      <c r="QLV182" s="168"/>
      <c r="QLW182" s="168"/>
      <c r="QLX182" s="168"/>
      <c r="QLY182" s="168"/>
      <c r="QLZ182" s="168"/>
      <c r="QMA182" s="168"/>
      <c r="QMB182" s="168"/>
      <c r="QMC182" s="168"/>
      <c r="QMD182" s="168"/>
      <c r="QME182" s="168"/>
      <c r="QMF182" s="168"/>
      <c r="QMG182" s="168"/>
      <c r="QMH182" s="168"/>
      <c r="QMI182" s="168"/>
      <c r="QMJ182" s="168"/>
      <c r="QMK182" s="168"/>
      <c r="QML182" s="168"/>
      <c r="QMM182" s="168"/>
      <c r="QMN182" s="168"/>
      <c r="QMO182" s="168"/>
      <c r="QMP182" s="168"/>
      <c r="QMQ182" s="168"/>
      <c r="QMR182" s="168"/>
      <c r="QMS182" s="168"/>
      <c r="QMT182" s="168"/>
      <c r="QMU182" s="168"/>
      <c r="QMV182" s="168"/>
      <c r="QMW182" s="168"/>
      <c r="QMX182" s="168"/>
      <c r="QMY182" s="168"/>
      <c r="QMZ182" s="168"/>
      <c r="QNA182" s="168"/>
      <c r="QNB182" s="168"/>
      <c r="QNC182" s="168"/>
      <c r="QND182" s="168"/>
      <c r="QNE182" s="168"/>
      <c r="QNF182" s="168"/>
      <c r="QNG182" s="168"/>
      <c r="QNH182" s="168"/>
      <c r="QNI182" s="168"/>
      <c r="QNJ182" s="168"/>
      <c r="QNK182" s="168"/>
      <c r="QNL182" s="168"/>
      <c r="QNM182" s="168"/>
      <c r="QNN182" s="168"/>
      <c r="QNO182" s="168"/>
      <c r="QNP182" s="168"/>
      <c r="QNQ182" s="168"/>
      <c r="QNR182" s="168"/>
      <c r="QNS182" s="168"/>
      <c r="QNT182" s="168"/>
      <c r="QNU182" s="168"/>
      <c r="QNV182" s="168"/>
      <c r="QNW182" s="168"/>
      <c r="QNX182" s="168"/>
      <c r="QNY182" s="168"/>
      <c r="QNZ182" s="168"/>
      <c r="QOA182" s="168"/>
      <c r="QOB182" s="168"/>
      <c r="QOC182" s="168"/>
      <c r="QOD182" s="168"/>
      <c r="QOE182" s="168"/>
      <c r="QOF182" s="168"/>
      <c r="QOG182" s="168"/>
      <c r="QOH182" s="168"/>
      <c r="QOI182" s="168"/>
      <c r="QOJ182" s="168"/>
      <c r="QOK182" s="168"/>
      <c r="QOL182" s="168"/>
      <c r="QOM182" s="168"/>
      <c r="QON182" s="168"/>
      <c r="QOO182" s="168"/>
      <c r="QOP182" s="168"/>
      <c r="QOQ182" s="168"/>
      <c r="QOR182" s="168"/>
      <c r="QOS182" s="168"/>
      <c r="QOT182" s="168"/>
      <c r="QOU182" s="168"/>
      <c r="QOV182" s="168"/>
      <c r="QOW182" s="168"/>
      <c r="QOX182" s="168"/>
      <c r="QOY182" s="168"/>
      <c r="QOZ182" s="168"/>
      <c r="QPA182" s="168"/>
      <c r="QPB182" s="168"/>
      <c r="QPC182" s="168"/>
      <c r="QPD182" s="168"/>
      <c r="QPE182" s="168"/>
      <c r="QPF182" s="168"/>
      <c r="QPG182" s="168"/>
      <c r="QPH182" s="168"/>
      <c r="QPI182" s="168"/>
      <c r="QPJ182" s="168"/>
      <c r="QPK182" s="168"/>
      <c r="QPL182" s="168"/>
      <c r="QPM182" s="168"/>
      <c r="QPN182" s="168"/>
      <c r="QPO182" s="168"/>
      <c r="QPP182" s="168"/>
      <c r="QPQ182" s="168"/>
      <c r="QPR182" s="168"/>
      <c r="QPS182" s="168"/>
      <c r="QPT182" s="168"/>
      <c r="QPU182" s="168"/>
      <c r="QPV182" s="168"/>
      <c r="QPW182" s="168"/>
      <c r="QPX182" s="168"/>
      <c r="QPY182" s="168"/>
      <c r="QPZ182" s="168"/>
      <c r="QQA182" s="168"/>
      <c r="QQB182" s="168"/>
      <c r="QQC182" s="168"/>
      <c r="QQD182" s="168"/>
      <c r="QQE182" s="168"/>
      <c r="QQF182" s="168"/>
      <c r="QQG182" s="168"/>
      <c r="QQH182" s="168"/>
      <c r="QQI182" s="168"/>
      <c r="QQJ182" s="168"/>
      <c r="QQK182" s="168"/>
      <c r="QQL182" s="168"/>
      <c r="QQM182" s="168"/>
      <c r="QQN182" s="168"/>
      <c r="QQO182" s="168"/>
      <c r="QQP182" s="168"/>
      <c r="QQQ182" s="168"/>
      <c r="QQR182" s="168"/>
      <c r="QQS182" s="168"/>
      <c r="QQT182" s="168"/>
      <c r="QQU182" s="168"/>
      <c r="QQV182" s="168"/>
      <c r="QQW182" s="168"/>
      <c r="QQX182" s="168"/>
      <c r="QQY182" s="168"/>
      <c r="QQZ182" s="168"/>
      <c r="QRA182" s="168"/>
      <c r="QRB182" s="168"/>
      <c r="QRC182" s="168"/>
      <c r="QRD182" s="168"/>
      <c r="QRE182" s="168"/>
      <c r="QRF182" s="168"/>
      <c r="QRG182" s="168"/>
      <c r="QRH182" s="168"/>
      <c r="QRI182" s="168"/>
      <c r="QRJ182" s="168"/>
      <c r="QRK182" s="168"/>
      <c r="QRL182" s="168"/>
      <c r="QRM182" s="168"/>
      <c r="QRN182" s="168"/>
      <c r="QRO182" s="168"/>
      <c r="QRP182" s="168"/>
      <c r="QRQ182" s="168"/>
      <c r="QRR182" s="168"/>
      <c r="QRS182" s="168"/>
      <c r="QRT182" s="168"/>
      <c r="QRU182" s="168"/>
      <c r="QRV182" s="168"/>
      <c r="QRW182" s="168"/>
      <c r="QRX182" s="168"/>
      <c r="QRY182" s="168"/>
      <c r="QRZ182" s="168"/>
      <c r="QSA182" s="168"/>
      <c r="QSB182" s="168"/>
      <c r="QSC182" s="168"/>
      <c r="QSD182" s="168"/>
      <c r="QSE182" s="168"/>
      <c r="QSF182" s="168"/>
      <c r="QSG182" s="168"/>
      <c r="QSH182" s="168"/>
      <c r="QSI182" s="168"/>
      <c r="QSJ182" s="168"/>
      <c r="QSK182" s="168"/>
      <c r="QSL182" s="168"/>
      <c r="QSM182" s="168"/>
      <c r="QSN182" s="168"/>
      <c r="QSO182" s="168"/>
      <c r="QSP182" s="168"/>
      <c r="QSQ182" s="168"/>
      <c r="QSR182" s="168"/>
      <c r="QSS182" s="168"/>
      <c r="QST182" s="168"/>
      <c r="QSU182" s="168"/>
      <c r="QSV182" s="168"/>
      <c r="QSW182" s="168"/>
      <c r="QSX182" s="168"/>
      <c r="QSY182" s="168"/>
      <c r="QSZ182" s="168"/>
      <c r="QTA182" s="168"/>
      <c r="QTB182" s="168"/>
      <c r="QTC182" s="168"/>
      <c r="QTD182" s="168"/>
      <c r="QTE182" s="168"/>
      <c r="QTF182" s="168"/>
      <c r="QTG182" s="168"/>
      <c r="QTH182" s="168"/>
      <c r="QTI182" s="168"/>
      <c r="QTJ182" s="168"/>
      <c r="QTK182" s="168"/>
      <c r="QTL182" s="168"/>
      <c r="QTM182" s="168"/>
      <c r="QTN182" s="168"/>
      <c r="QTO182" s="168"/>
      <c r="QTP182" s="168"/>
      <c r="QTQ182" s="168"/>
      <c r="QTR182" s="168"/>
      <c r="QTS182" s="168"/>
      <c r="QTT182" s="168"/>
      <c r="QTU182" s="168"/>
      <c r="QTV182" s="168"/>
      <c r="QTW182" s="168"/>
      <c r="QTX182" s="168"/>
      <c r="QTY182" s="168"/>
      <c r="QTZ182" s="168"/>
      <c r="QUA182" s="168"/>
      <c r="QUB182" s="168"/>
      <c r="QUC182" s="168"/>
      <c r="QUD182" s="168"/>
      <c r="QUE182" s="168"/>
      <c r="QUF182" s="168"/>
      <c r="QUG182" s="168"/>
      <c r="QUH182" s="168"/>
      <c r="QUI182" s="168"/>
      <c r="QUJ182" s="168"/>
      <c r="QUK182" s="168"/>
      <c r="QUL182" s="168"/>
      <c r="QUM182" s="168"/>
      <c r="QUN182" s="168"/>
      <c r="QUO182" s="168"/>
      <c r="QUP182" s="168"/>
      <c r="QUQ182" s="168"/>
      <c r="QUR182" s="168"/>
      <c r="QUS182" s="168"/>
      <c r="QUT182" s="168"/>
      <c r="QUU182" s="168"/>
      <c r="QUV182" s="168"/>
      <c r="QUW182" s="168"/>
      <c r="QUX182" s="168"/>
      <c r="QUY182" s="168"/>
      <c r="QUZ182" s="168"/>
      <c r="QVA182" s="168"/>
      <c r="QVB182" s="168"/>
      <c r="QVC182" s="168"/>
      <c r="QVD182" s="168"/>
      <c r="QVE182" s="168"/>
      <c r="QVF182" s="168"/>
      <c r="QVG182" s="168"/>
      <c r="QVH182" s="168"/>
      <c r="QVI182" s="168"/>
      <c r="QVJ182" s="168"/>
      <c r="QVK182" s="168"/>
      <c r="QVL182" s="168"/>
      <c r="QVM182" s="168"/>
      <c r="QVN182" s="168"/>
      <c r="QVO182" s="168"/>
      <c r="QVP182" s="168"/>
      <c r="QVQ182" s="168"/>
      <c r="QVR182" s="168"/>
      <c r="QVS182" s="168"/>
      <c r="QVT182" s="168"/>
      <c r="QVU182" s="168"/>
      <c r="QVV182" s="168"/>
      <c r="QVW182" s="168"/>
      <c r="QVX182" s="168"/>
      <c r="QVY182" s="168"/>
      <c r="QVZ182" s="168"/>
      <c r="QWA182" s="168"/>
      <c r="QWB182" s="168"/>
      <c r="QWC182" s="168"/>
      <c r="QWD182" s="168"/>
      <c r="QWE182" s="168"/>
      <c r="QWF182" s="168"/>
      <c r="QWG182" s="168"/>
      <c r="QWH182" s="168"/>
      <c r="QWI182" s="168"/>
      <c r="QWJ182" s="168"/>
      <c r="QWK182" s="168"/>
      <c r="QWL182" s="168"/>
      <c r="QWM182" s="168"/>
      <c r="QWN182" s="168"/>
      <c r="QWO182" s="168"/>
      <c r="QWP182" s="168"/>
      <c r="QWQ182" s="168"/>
      <c r="QWR182" s="168"/>
      <c r="QWS182" s="168"/>
      <c r="QWT182" s="168"/>
      <c r="QWU182" s="168"/>
      <c r="QWV182" s="168"/>
      <c r="QWW182" s="168"/>
      <c r="QWX182" s="168"/>
      <c r="QWY182" s="168"/>
      <c r="QWZ182" s="168"/>
      <c r="QXA182" s="168"/>
      <c r="QXB182" s="168"/>
      <c r="QXC182" s="168"/>
      <c r="QXD182" s="168"/>
      <c r="QXE182" s="168"/>
      <c r="QXF182" s="168"/>
      <c r="QXG182" s="168"/>
      <c r="QXH182" s="168"/>
      <c r="QXI182" s="168"/>
      <c r="QXJ182" s="168"/>
      <c r="QXK182" s="168"/>
      <c r="QXL182" s="168"/>
      <c r="QXM182" s="168"/>
      <c r="QXN182" s="168"/>
      <c r="QXO182" s="168"/>
      <c r="QXP182" s="168"/>
      <c r="QXQ182" s="168"/>
      <c r="QXR182" s="168"/>
      <c r="QXS182" s="168"/>
      <c r="QXT182" s="168"/>
      <c r="QXU182" s="168"/>
      <c r="QXV182" s="168"/>
      <c r="QXW182" s="168"/>
      <c r="QXX182" s="168"/>
      <c r="QXY182" s="168"/>
      <c r="QXZ182" s="168"/>
      <c r="QYA182" s="168"/>
      <c r="QYB182" s="168"/>
      <c r="QYC182" s="168"/>
      <c r="QYD182" s="168"/>
      <c r="QYE182" s="168"/>
      <c r="QYF182" s="168"/>
      <c r="QYG182" s="168"/>
      <c r="QYH182" s="168"/>
      <c r="QYI182" s="168"/>
      <c r="QYJ182" s="168"/>
      <c r="QYK182" s="168"/>
      <c r="QYL182" s="168"/>
      <c r="QYM182" s="168"/>
      <c r="QYN182" s="168"/>
      <c r="QYO182" s="168"/>
      <c r="QYP182" s="168"/>
      <c r="QYQ182" s="168"/>
      <c r="QYR182" s="168"/>
      <c r="QYS182" s="168"/>
      <c r="QYT182" s="168"/>
      <c r="QYU182" s="168"/>
      <c r="QYV182" s="168"/>
      <c r="QYW182" s="168"/>
      <c r="QYX182" s="168"/>
      <c r="QYY182" s="168"/>
      <c r="QYZ182" s="168"/>
      <c r="QZA182" s="168"/>
      <c r="QZB182" s="168"/>
      <c r="QZC182" s="168"/>
      <c r="QZD182" s="168"/>
      <c r="QZE182" s="168"/>
      <c r="QZF182" s="168"/>
      <c r="QZG182" s="168"/>
      <c r="QZH182" s="168"/>
      <c r="QZI182" s="168"/>
      <c r="QZJ182" s="168"/>
      <c r="QZK182" s="168"/>
      <c r="QZL182" s="168"/>
      <c r="QZM182" s="168"/>
      <c r="QZN182" s="168"/>
      <c r="QZO182" s="168"/>
      <c r="QZP182" s="168"/>
      <c r="QZQ182" s="168"/>
      <c r="QZR182" s="168"/>
      <c r="QZS182" s="168"/>
      <c r="QZT182" s="168"/>
      <c r="QZU182" s="168"/>
      <c r="QZV182" s="168"/>
      <c r="QZW182" s="168"/>
      <c r="QZX182" s="168"/>
      <c r="QZY182" s="168"/>
      <c r="QZZ182" s="168"/>
      <c r="RAA182" s="168"/>
      <c r="RAB182" s="168"/>
      <c r="RAC182" s="168"/>
      <c r="RAD182" s="168"/>
      <c r="RAE182" s="168"/>
      <c r="RAF182" s="168"/>
      <c r="RAG182" s="168"/>
      <c r="RAH182" s="168"/>
      <c r="RAI182" s="168"/>
      <c r="RAJ182" s="168"/>
      <c r="RAK182" s="168"/>
      <c r="RAL182" s="168"/>
      <c r="RAM182" s="168"/>
      <c r="RAN182" s="168"/>
      <c r="RAO182" s="168"/>
      <c r="RAP182" s="168"/>
      <c r="RAQ182" s="168"/>
      <c r="RAR182" s="168"/>
      <c r="RAS182" s="168"/>
      <c r="RAT182" s="168"/>
      <c r="RAU182" s="168"/>
      <c r="RAV182" s="168"/>
      <c r="RAW182" s="168"/>
      <c r="RAX182" s="168"/>
      <c r="RAY182" s="168"/>
      <c r="RAZ182" s="168"/>
      <c r="RBA182" s="168"/>
      <c r="RBB182" s="168"/>
      <c r="RBC182" s="168"/>
      <c r="RBD182" s="168"/>
      <c r="RBE182" s="168"/>
      <c r="RBF182" s="168"/>
      <c r="RBG182" s="168"/>
      <c r="RBH182" s="168"/>
      <c r="RBI182" s="168"/>
      <c r="RBJ182" s="168"/>
      <c r="RBK182" s="168"/>
      <c r="RBL182" s="168"/>
      <c r="RBM182" s="168"/>
      <c r="RBN182" s="168"/>
      <c r="RBO182" s="168"/>
      <c r="RBP182" s="168"/>
      <c r="RBQ182" s="168"/>
      <c r="RBR182" s="168"/>
      <c r="RBS182" s="168"/>
      <c r="RBT182" s="168"/>
      <c r="RBU182" s="168"/>
      <c r="RBV182" s="168"/>
      <c r="RBW182" s="168"/>
      <c r="RBX182" s="168"/>
      <c r="RBY182" s="168"/>
      <c r="RBZ182" s="168"/>
      <c r="RCA182" s="168"/>
      <c r="RCB182" s="168"/>
      <c r="RCC182" s="168"/>
      <c r="RCD182" s="168"/>
      <c r="RCE182" s="168"/>
      <c r="RCF182" s="168"/>
      <c r="RCG182" s="168"/>
      <c r="RCH182" s="168"/>
      <c r="RCI182" s="168"/>
      <c r="RCJ182" s="168"/>
      <c r="RCK182" s="168"/>
      <c r="RCL182" s="168"/>
      <c r="RCM182" s="168"/>
      <c r="RCN182" s="168"/>
      <c r="RCO182" s="168"/>
      <c r="RCP182" s="168"/>
      <c r="RCQ182" s="168"/>
      <c r="RCR182" s="168"/>
      <c r="RCS182" s="168"/>
      <c r="RCT182" s="168"/>
      <c r="RCU182" s="168"/>
      <c r="RCV182" s="168"/>
      <c r="RCW182" s="168"/>
      <c r="RCX182" s="168"/>
      <c r="RCY182" s="168"/>
      <c r="RCZ182" s="168"/>
      <c r="RDA182" s="168"/>
      <c r="RDB182" s="168"/>
      <c r="RDC182" s="168"/>
      <c r="RDD182" s="168"/>
      <c r="RDE182" s="168"/>
      <c r="RDF182" s="168"/>
      <c r="RDG182" s="168"/>
      <c r="RDH182" s="168"/>
      <c r="RDI182" s="168"/>
      <c r="RDJ182" s="168"/>
      <c r="RDK182" s="168"/>
      <c r="RDL182" s="168"/>
      <c r="RDM182" s="168"/>
      <c r="RDN182" s="168"/>
      <c r="RDO182" s="168"/>
      <c r="RDP182" s="168"/>
      <c r="RDQ182" s="168"/>
      <c r="RDR182" s="168"/>
      <c r="RDS182" s="168"/>
      <c r="RDT182" s="168"/>
      <c r="RDU182" s="168"/>
      <c r="RDV182" s="168"/>
      <c r="RDW182" s="168"/>
      <c r="RDX182" s="168"/>
      <c r="RDY182" s="168"/>
      <c r="RDZ182" s="168"/>
      <c r="REA182" s="168"/>
      <c r="REB182" s="168"/>
      <c r="REC182" s="168"/>
      <c r="RED182" s="168"/>
      <c r="REE182" s="168"/>
      <c r="REF182" s="168"/>
      <c r="REG182" s="168"/>
      <c r="REH182" s="168"/>
      <c r="REI182" s="168"/>
      <c r="REJ182" s="168"/>
      <c r="REK182" s="168"/>
      <c r="REL182" s="168"/>
      <c r="REM182" s="168"/>
      <c r="REN182" s="168"/>
      <c r="REO182" s="168"/>
      <c r="REP182" s="168"/>
      <c r="REQ182" s="168"/>
      <c r="RER182" s="168"/>
      <c r="RES182" s="168"/>
      <c r="RET182" s="168"/>
      <c r="REU182" s="168"/>
      <c r="REV182" s="168"/>
      <c r="REW182" s="168"/>
      <c r="REX182" s="168"/>
      <c r="REY182" s="168"/>
      <c r="REZ182" s="168"/>
      <c r="RFA182" s="168"/>
      <c r="RFB182" s="168"/>
      <c r="RFC182" s="168"/>
      <c r="RFD182" s="168"/>
      <c r="RFE182" s="168"/>
      <c r="RFF182" s="168"/>
      <c r="RFG182" s="168"/>
      <c r="RFH182" s="168"/>
      <c r="RFI182" s="168"/>
      <c r="RFJ182" s="168"/>
      <c r="RFK182" s="168"/>
      <c r="RFL182" s="168"/>
      <c r="RFM182" s="168"/>
      <c r="RFN182" s="168"/>
      <c r="RFO182" s="168"/>
      <c r="RFP182" s="168"/>
      <c r="RFQ182" s="168"/>
      <c r="RFR182" s="168"/>
      <c r="RFS182" s="168"/>
      <c r="RFT182" s="168"/>
      <c r="RFU182" s="168"/>
      <c r="RFV182" s="168"/>
      <c r="RFW182" s="168"/>
      <c r="RFX182" s="168"/>
      <c r="RFY182" s="168"/>
      <c r="RFZ182" s="168"/>
      <c r="RGA182" s="168"/>
      <c r="RGB182" s="168"/>
      <c r="RGC182" s="168"/>
      <c r="RGD182" s="168"/>
      <c r="RGE182" s="168"/>
      <c r="RGF182" s="168"/>
      <c r="RGG182" s="168"/>
      <c r="RGH182" s="168"/>
      <c r="RGI182" s="168"/>
      <c r="RGJ182" s="168"/>
      <c r="RGK182" s="168"/>
      <c r="RGL182" s="168"/>
      <c r="RGM182" s="168"/>
      <c r="RGN182" s="168"/>
      <c r="RGO182" s="168"/>
      <c r="RGP182" s="168"/>
      <c r="RGQ182" s="168"/>
      <c r="RGR182" s="168"/>
      <c r="RGS182" s="168"/>
      <c r="RGT182" s="168"/>
      <c r="RGU182" s="168"/>
      <c r="RGV182" s="168"/>
      <c r="RGW182" s="168"/>
      <c r="RGX182" s="168"/>
      <c r="RGY182" s="168"/>
      <c r="RGZ182" s="168"/>
      <c r="RHA182" s="168"/>
      <c r="RHB182" s="168"/>
      <c r="RHC182" s="168"/>
      <c r="RHD182" s="168"/>
      <c r="RHE182" s="168"/>
      <c r="RHF182" s="168"/>
      <c r="RHG182" s="168"/>
      <c r="RHH182" s="168"/>
      <c r="RHI182" s="168"/>
      <c r="RHJ182" s="168"/>
      <c r="RHK182" s="168"/>
      <c r="RHL182" s="168"/>
      <c r="RHM182" s="168"/>
      <c r="RHN182" s="168"/>
      <c r="RHO182" s="168"/>
      <c r="RHP182" s="168"/>
      <c r="RHQ182" s="168"/>
      <c r="RHR182" s="168"/>
      <c r="RHS182" s="168"/>
      <c r="RHT182" s="168"/>
      <c r="RHU182" s="168"/>
      <c r="RHV182" s="168"/>
      <c r="RHW182" s="168"/>
      <c r="RHX182" s="168"/>
      <c r="RHY182" s="168"/>
      <c r="RHZ182" s="168"/>
      <c r="RIA182" s="168"/>
      <c r="RIB182" s="168"/>
      <c r="RIC182" s="168"/>
      <c r="RID182" s="168"/>
      <c r="RIE182" s="168"/>
      <c r="RIF182" s="168"/>
      <c r="RIG182" s="168"/>
      <c r="RIH182" s="168"/>
      <c r="RII182" s="168"/>
      <c r="RIJ182" s="168"/>
      <c r="RIK182" s="168"/>
      <c r="RIL182" s="168"/>
      <c r="RIM182" s="168"/>
      <c r="RIN182" s="168"/>
      <c r="RIO182" s="168"/>
      <c r="RIP182" s="168"/>
      <c r="RIQ182" s="168"/>
      <c r="RIR182" s="168"/>
      <c r="RIS182" s="168"/>
      <c r="RIT182" s="168"/>
      <c r="RIU182" s="168"/>
      <c r="RIV182" s="168"/>
      <c r="RIW182" s="168"/>
      <c r="RIX182" s="168"/>
      <c r="RIY182" s="168"/>
      <c r="RIZ182" s="168"/>
      <c r="RJA182" s="168"/>
      <c r="RJB182" s="168"/>
      <c r="RJC182" s="168"/>
      <c r="RJD182" s="168"/>
      <c r="RJE182" s="168"/>
      <c r="RJF182" s="168"/>
      <c r="RJG182" s="168"/>
      <c r="RJH182" s="168"/>
      <c r="RJI182" s="168"/>
      <c r="RJJ182" s="168"/>
      <c r="RJK182" s="168"/>
      <c r="RJL182" s="168"/>
      <c r="RJM182" s="168"/>
      <c r="RJN182" s="168"/>
      <c r="RJO182" s="168"/>
      <c r="RJP182" s="168"/>
      <c r="RJQ182" s="168"/>
      <c r="RJR182" s="168"/>
      <c r="RJS182" s="168"/>
      <c r="RJT182" s="168"/>
      <c r="RJU182" s="168"/>
      <c r="RJV182" s="168"/>
      <c r="RJW182" s="168"/>
      <c r="RJX182" s="168"/>
      <c r="RJY182" s="168"/>
      <c r="RJZ182" s="168"/>
      <c r="RKA182" s="168"/>
      <c r="RKB182" s="168"/>
      <c r="RKC182" s="168"/>
      <c r="RKD182" s="168"/>
      <c r="RKE182" s="168"/>
      <c r="RKF182" s="168"/>
      <c r="RKG182" s="168"/>
      <c r="RKH182" s="168"/>
      <c r="RKI182" s="168"/>
      <c r="RKJ182" s="168"/>
      <c r="RKK182" s="168"/>
      <c r="RKL182" s="168"/>
      <c r="RKM182" s="168"/>
      <c r="RKN182" s="168"/>
      <c r="RKO182" s="168"/>
      <c r="RKP182" s="168"/>
      <c r="RKQ182" s="168"/>
      <c r="RKR182" s="168"/>
      <c r="RKS182" s="168"/>
      <c r="RKT182" s="168"/>
      <c r="RKU182" s="168"/>
      <c r="RKV182" s="168"/>
      <c r="RKW182" s="168"/>
      <c r="RKX182" s="168"/>
      <c r="RKY182" s="168"/>
      <c r="RKZ182" s="168"/>
      <c r="RLA182" s="168"/>
      <c r="RLB182" s="168"/>
      <c r="RLC182" s="168"/>
      <c r="RLD182" s="168"/>
      <c r="RLE182" s="168"/>
      <c r="RLF182" s="168"/>
      <c r="RLG182" s="168"/>
      <c r="RLH182" s="168"/>
      <c r="RLI182" s="168"/>
      <c r="RLJ182" s="168"/>
      <c r="RLK182" s="168"/>
      <c r="RLL182" s="168"/>
      <c r="RLM182" s="168"/>
      <c r="RLN182" s="168"/>
      <c r="RLO182" s="168"/>
      <c r="RLP182" s="168"/>
      <c r="RLQ182" s="168"/>
      <c r="RLR182" s="168"/>
      <c r="RLS182" s="168"/>
      <c r="RLT182" s="168"/>
      <c r="RLU182" s="168"/>
      <c r="RLV182" s="168"/>
      <c r="RLW182" s="168"/>
      <c r="RLX182" s="168"/>
      <c r="RLY182" s="168"/>
      <c r="RLZ182" s="168"/>
      <c r="RMA182" s="168"/>
      <c r="RMB182" s="168"/>
      <c r="RMC182" s="168"/>
      <c r="RMD182" s="168"/>
      <c r="RME182" s="168"/>
      <c r="RMF182" s="168"/>
      <c r="RMG182" s="168"/>
      <c r="RMH182" s="168"/>
      <c r="RMI182" s="168"/>
      <c r="RMJ182" s="168"/>
      <c r="RMK182" s="168"/>
      <c r="RML182" s="168"/>
      <c r="RMM182" s="168"/>
      <c r="RMN182" s="168"/>
      <c r="RMO182" s="168"/>
      <c r="RMP182" s="168"/>
      <c r="RMQ182" s="168"/>
      <c r="RMR182" s="168"/>
      <c r="RMS182" s="168"/>
      <c r="RMT182" s="168"/>
      <c r="RMU182" s="168"/>
      <c r="RMV182" s="168"/>
      <c r="RMW182" s="168"/>
      <c r="RMX182" s="168"/>
      <c r="RMY182" s="168"/>
      <c r="RMZ182" s="168"/>
      <c r="RNA182" s="168"/>
      <c r="RNB182" s="168"/>
      <c r="RNC182" s="168"/>
      <c r="RND182" s="168"/>
      <c r="RNE182" s="168"/>
      <c r="RNF182" s="168"/>
      <c r="RNG182" s="168"/>
      <c r="RNH182" s="168"/>
      <c r="RNI182" s="168"/>
      <c r="RNJ182" s="168"/>
      <c r="RNK182" s="168"/>
      <c r="RNL182" s="168"/>
      <c r="RNM182" s="168"/>
      <c r="RNN182" s="168"/>
      <c r="RNO182" s="168"/>
      <c r="RNP182" s="168"/>
      <c r="RNQ182" s="168"/>
      <c r="RNR182" s="168"/>
      <c r="RNS182" s="168"/>
      <c r="RNT182" s="168"/>
      <c r="RNU182" s="168"/>
      <c r="RNV182" s="168"/>
      <c r="RNW182" s="168"/>
      <c r="RNX182" s="168"/>
      <c r="RNY182" s="168"/>
      <c r="RNZ182" s="168"/>
      <c r="ROA182" s="168"/>
      <c r="ROB182" s="168"/>
      <c r="ROC182" s="168"/>
      <c r="ROD182" s="168"/>
      <c r="ROE182" s="168"/>
      <c r="ROF182" s="168"/>
      <c r="ROG182" s="168"/>
      <c r="ROH182" s="168"/>
      <c r="ROI182" s="168"/>
      <c r="ROJ182" s="168"/>
      <c r="ROK182" s="168"/>
      <c r="ROL182" s="168"/>
      <c r="ROM182" s="168"/>
      <c r="RON182" s="168"/>
      <c r="ROO182" s="168"/>
      <c r="ROP182" s="168"/>
      <c r="ROQ182" s="168"/>
      <c r="ROR182" s="168"/>
      <c r="ROS182" s="168"/>
      <c r="ROT182" s="168"/>
      <c r="ROU182" s="168"/>
      <c r="ROV182" s="168"/>
      <c r="ROW182" s="168"/>
      <c r="ROX182" s="168"/>
      <c r="ROY182" s="168"/>
      <c r="ROZ182" s="168"/>
      <c r="RPA182" s="168"/>
      <c r="RPB182" s="168"/>
      <c r="RPC182" s="168"/>
      <c r="RPD182" s="168"/>
      <c r="RPE182" s="168"/>
      <c r="RPF182" s="168"/>
      <c r="RPG182" s="168"/>
      <c r="RPH182" s="168"/>
      <c r="RPI182" s="168"/>
      <c r="RPJ182" s="168"/>
      <c r="RPK182" s="168"/>
      <c r="RPL182" s="168"/>
      <c r="RPM182" s="168"/>
      <c r="RPN182" s="168"/>
      <c r="RPO182" s="168"/>
      <c r="RPP182" s="168"/>
      <c r="RPQ182" s="168"/>
      <c r="RPR182" s="168"/>
      <c r="RPS182" s="168"/>
      <c r="RPT182" s="168"/>
      <c r="RPU182" s="168"/>
      <c r="RPV182" s="168"/>
      <c r="RPW182" s="168"/>
      <c r="RPX182" s="168"/>
      <c r="RPY182" s="168"/>
      <c r="RPZ182" s="168"/>
      <c r="RQA182" s="168"/>
      <c r="RQB182" s="168"/>
      <c r="RQC182" s="168"/>
      <c r="RQD182" s="168"/>
      <c r="RQE182" s="168"/>
      <c r="RQF182" s="168"/>
      <c r="RQG182" s="168"/>
      <c r="RQH182" s="168"/>
      <c r="RQI182" s="168"/>
      <c r="RQJ182" s="168"/>
      <c r="RQK182" s="168"/>
      <c r="RQL182" s="168"/>
      <c r="RQM182" s="168"/>
      <c r="RQN182" s="168"/>
      <c r="RQO182" s="168"/>
      <c r="RQP182" s="168"/>
      <c r="RQQ182" s="168"/>
      <c r="RQR182" s="168"/>
      <c r="RQS182" s="168"/>
      <c r="RQT182" s="168"/>
      <c r="RQU182" s="168"/>
      <c r="RQV182" s="168"/>
      <c r="RQW182" s="168"/>
      <c r="RQX182" s="168"/>
      <c r="RQY182" s="168"/>
      <c r="RQZ182" s="168"/>
      <c r="RRA182" s="168"/>
      <c r="RRB182" s="168"/>
      <c r="RRC182" s="168"/>
      <c r="RRD182" s="168"/>
      <c r="RRE182" s="168"/>
      <c r="RRF182" s="168"/>
      <c r="RRG182" s="168"/>
      <c r="RRH182" s="168"/>
      <c r="RRI182" s="168"/>
      <c r="RRJ182" s="168"/>
      <c r="RRK182" s="168"/>
      <c r="RRL182" s="168"/>
      <c r="RRM182" s="168"/>
      <c r="RRN182" s="168"/>
      <c r="RRO182" s="168"/>
      <c r="RRP182" s="168"/>
      <c r="RRQ182" s="168"/>
      <c r="RRR182" s="168"/>
      <c r="RRS182" s="168"/>
      <c r="RRT182" s="168"/>
      <c r="RRU182" s="168"/>
      <c r="RRV182" s="168"/>
      <c r="RRW182" s="168"/>
      <c r="RRX182" s="168"/>
      <c r="RRY182" s="168"/>
      <c r="RRZ182" s="168"/>
      <c r="RSA182" s="168"/>
      <c r="RSB182" s="168"/>
      <c r="RSC182" s="168"/>
      <c r="RSD182" s="168"/>
      <c r="RSE182" s="168"/>
      <c r="RSF182" s="168"/>
      <c r="RSG182" s="168"/>
      <c r="RSH182" s="168"/>
      <c r="RSI182" s="168"/>
      <c r="RSJ182" s="168"/>
      <c r="RSK182" s="168"/>
      <c r="RSL182" s="168"/>
      <c r="RSM182" s="168"/>
      <c r="RSN182" s="168"/>
      <c r="RSO182" s="168"/>
      <c r="RSP182" s="168"/>
      <c r="RSQ182" s="168"/>
      <c r="RSR182" s="168"/>
      <c r="RSS182" s="168"/>
      <c r="RST182" s="168"/>
      <c r="RSU182" s="168"/>
      <c r="RSV182" s="168"/>
      <c r="RSW182" s="168"/>
      <c r="RSX182" s="168"/>
      <c r="RSY182" s="168"/>
      <c r="RSZ182" s="168"/>
      <c r="RTA182" s="168"/>
      <c r="RTB182" s="168"/>
      <c r="RTC182" s="168"/>
      <c r="RTD182" s="168"/>
      <c r="RTE182" s="168"/>
      <c r="RTF182" s="168"/>
      <c r="RTG182" s="168"/>
      <c r="RTH182" s="168"/>
      <c r="RTI182" s="168"/>
      <c r="RTJ182" s="168"/>
      <c r="RTK182" s="168"/>
      <c r="RTL182" s="168"/>
      <c r="RTM182" s="168"/>
      <c r="RTN182" s="168"/>
      <c r="RTO182" s="168"/>
      <c r="RTP182" s="168"/>
      <c r="RTQ182" s="168"/>
      <c r="RTR182" s="168"/>
      <c r="RTS182" s="168"/>
      <c r="RTT182" s="168"/>
      <c r="RTU182" s="168"/>
      <c r="RTV182" s="168"/>
      <c r="RTW182" s="168"/>
      <c r="RTX182" s="168"/>
      <c r="RTY182" s="168"/>
      <c r="RTZ182" s="168"/>
      <c r="RUA182" s="168"/>
      <c r="RUB182" s="168"/>
      <c r="RUC182" s="168"/>
      <c r="RUD182" s="168"/>
      <c r="RUE182" s="168"/>
      <c r="RUF182" s="168"/>
      <c r="RUG182" s="168"/>
      <c r="RUH182" s="168"/>
      <c r="RUI182" s="168"/>
      <c r="RUJ182" s="168"/>
      <c r="RUK182" s="168"/>
      <c r="RUL182" s="168"/>
      <c r="RUM182" s="168"/>
      <c r="RUN182" s="168"/>
      <c r="RUO182" s="168"/>
      <c r="RUP182" s="168"/>
      <c r="RUQ182" s="168"/>
      <c r="RUR182" s="168"/>
      <c r="RUS182" s="168"/>
      <c r="RUT182" s="168"/>
      <c r="RUU182" s="168"/>
      <c r="RUV182" s="168"/>
      <c r="RUW182" s="168"/>
      <c r="RUX182" s="168"/>
      <c r="RUY182" s="168"/>
      <c r="RUZ182" s="168"/>
      <c r="RVA182" s="168"/>
      <c r="RVB182" s="168"/>
      <c r="RVC182" s="168"/>
      <c r="RVD182" s="168"/>
      <c r="RVE182" s="168"/>
      <c r="RVF182" s="168"/>
      <c r="RVG182" s="168"/>
      <c r="RVH182" s="168"/>
      <c r="RVI182" s="168"/>
      <c r="RVJ182" s="168"/>
      <c r="RVK182" s="168"/>
      <c r="RVL182" s="168"/>
      <c r="RVM182" s="168"/>
      <c r="RVN182" s="168"/>
      <c r="RVO182" s="168"/>
      <c r="RVP182" s="168"/>
      <c r="RVQ182" s="168"/>
      <c r="RVR182" s="168"/>
      <c r="RVS182" s="168"/>
      <c r="RVT182" s="168"/>
      <c r="RVU182" s="168"/>
      <c r="RVV182" s="168"/>
      <c r="RVW182" s="168"/>
      <c r="RVX182" s="168"/>
      <c r="RVY182" s="168"/>
      <c r="RVZ182" s="168"/>
      <c r="RWA182" s="168"/>
      <c r="RWB182" s="168"/>
      <c r="RWC182" s="168"/>
      <c r="RWD182" s="168"/>
      <c r="RWE182" s="168"/>
      <c r="RWF182" s="168"/>
      <c r="RWG182" s="168"/>
      <c r="RWH182" s="168"/>
      <c r="RWI182" s="168"/>
      <c r="RWJ182" s="168"/>
      <c r="RWK182" s="168"/>
      <c r="RWL182" s="168"/>
      <c r="RWM182" s="168"/>
      <c r="RWN182" s="168"/>
      <c r="RWO182" s="168"/>
      <c r="RWP182" s="168"/>
      <c r="RWQ182" s="168"/>
      <c r="RWR182" s="168"/>
      <c r="RWS182" s="168"/>
      <c r="RWT182" s="168"/>
      <c r="RWU182" s="168"/>
      <c r="RWV182" s="168"/>
      <c r="RWW182" s="168"/>
      <c r="RWX182" s="168"/>
      <c r="RWY182" s="168"/>
      <c r="RWZ182" s="168"/>
      <c r="RXA182" s="168"/>
      <c r="RXB182" s="168"/>
      <c r="RXC182" s="168"/>
      <c r="RXD182" s="168"/>
      <c r="RXE182" s="168"/>
      <c r="RXF182" s="168"/>
      <c r="RXG182" s="168"/>
      <c r="RXH182" s="168"/>
      <c r="RXI182" s="168"/>
      <c r="RXJ182" s="168"/>
      <c r="RXK182" s="168"/>
      <c r="RXL182" s="168"/>
      <c r="RXM182" s="168"/>
      <c r="RXN182" s="168"/>
      <c r="RXO182" s="168"/>
      <c r="RXP182" s="168"/>
      <c r="RXQ182" s="168"/>
      <c r="RXR182" s="168"/>
      <c r="RXS182" s="168"/>
      <c r="RXT182" s="168"/>
      <c r="RXU182" s="168"/>
      <c r="RXV182" s="168"/>
      <c r="RXW182" s="168"/>
      <c r="RXX182" s="168"/>
      <c r="RXY182" s="168"/>
      <c r="RXZ182" s="168"/>
      <c r="RYA182" s="168"/>
      <c r="RYB182" s="168"/>
      <c r="RYC182" s="168"/>
      <c r="RYD182" s="168"/>
      <c r="RYE182" s="168"/>
      <c r="RYF182" s="168"/>
      <c r="RYG182" s="168"/>
      <c r="RYH182" s="168"/>
      <c r="RYI182" s="168"/>
      <c r="RYJ182" s="168"/>
      <c r="RYK182" s="168"/>
      <c r="RYL182" s="168"/>
      <c r="RYM182" s="168"/>
      <c r="RYN182" s="168"/>
      <c r="RYO182" s="168"/>
      <c r="RYP182" s="168"/>
      <c r="RYQ182" s="168"/>
      <c r="RYR182" s="168"/>
      <c r="RYS182" s="168"/>
      <c r="RYT182" s="168"/>
      <c r="RYU182" s="168"/>
      <c r="RYV182" s="168"/>
      <c r="RYW182" s="168"/>
      <c r="RYX182" s="168"/>
      <c r="RYY182" s="168"/>
      <c r="RYZ182" s="168"/>
      <c r="RZA182" s="168"/>
      <c r="RZB182" s="168"/>
      <c r="RZC182" s="168"/>
      <c r="RZD182" s="168"/>
      <c r="RZE182" s="168"/>
      <c r="RZF182" s="168"/>
      <c r="RZG182" s="168"/>
      <c r="RZH182" s="168"/>
      <c r="RZI182" s="168"/>
      <c r="RZJ182" s="168"/>
      <c r="RZK182" s="168"/>
      <c r="RZL182" s="168"/>
      <c r="RZM182" s="168"/>
      <c r="RZN182" s="168"/>
      <c r="RZO182" s="168"/>
      <c r="RZP182" s="168"/>
      <c r="RZQ182" s="168"/>
      <c r="RZR182" s="168"/>
      <c r="RZS182" s="168"/>
      <c r="RZT182" s="168"/>
      <c r="RZU182" s="168"/>
      <c r="RZV182" s="168"/>
      <c r="RZW182" s="168"/>
      <c r="RZX182" s="168"/>
      <c r="RZY182" s="168"/>
      <c r="RZZ182" s="168"/>
      <c r="SAA182" s="168"/>
      <c r="SAB182" s="168"/>
      <c r="SAC182" s="168"/>
      <c r="SAD182" s="168"/>
      <c r="SAE182" s="168"/>
      <c r="SAF182" s="168"/>
      <c r="SAG182" s="168"/>
      <c r="SAH182" s="168"/>
      <c r="SAI182" s="168"/>
      <c r="SAJ182" s="168"/>
      <c r="SAK182" s="168"/>
      <c r="SAL182" s="168"/>
      <c r="SAM182" s="168"/>
      <c r="SAN182" s="168"/>
      <c r="SAO182" s="168"/>
      <c r="SAP182" s="168"/>
      <c r="SAQ182" s="168"/>
      <c r="SAR182" s="168"/>
      <c r="SAS182" s="168"/>
      <c r="SAT182" s="168"/>
      <c r="SAU182" s="168"/>
      <c r="SAV182" s="168"/>
      <c r="SAW182" s="168"/>
      <c r="SAX182" s="168"/>
      <c r="SAY182" s="168"/>
      <c r="SAZ182" s="168"/>
      <c r="SBA182" s="168"/>
      <c r="SBB182" s="168"/>
      <c r="SBC182" s="168"/>
      <c r="SBD182" s="168"/>
      <c r="SBE182" s="168"/>
      <c r="SBF182" s="168"/>
      <c r="SBG182" s="168"/>
      <c r="SBH182" s="168"/>
      <c r="SBI182" s="168"/>
      <c r="SBJ182" s="168"/>
      <c r="SBK182" s="168"/>
      <c r="SBL182" s="168"/>
      <c r="SBM182" s="168"/>
      <c r="SBN182" s="168"/>
      <c r="SBO182" s="168"/>
      <c r="SBP182" s="168"/>
      <c r="SBQ182" s="168"/>
      <c r="SBR182" s="168"/>
      <c r="SBS182" s="168"/>
      <c r="SBT182" s="168"/>
      <c r="SBU182" s="168"/>
      <c r="SBV182" s="168"/>
      <c r="SBW182" s="168"/>
      <c r="SBX182" s="168"/>
      <c r="SBY182" s="168"/>
      <c r="SBZ182" s="168"/>
      <c r="SCA182" s="168"/>
      <c r="SCB182" s="168"/>
      <c r="SCC182" s="168"/>
      <c r="SCD182" s="168"/>
      <c r="SCE182" s="168"/>
      <c r="SCF182" s="168"/>
      <c r="SCG182" s="168"/>
      <c r="SCH182" s="168"/>
      <c r="SCI182" s="168"/>
      <c r="SCJ182" s="168"/>
      <c r="SCK182" s="168"/>
      <c r="SCL182" s="168"/>
      <c r="SCM182" s="168"/>
      <c r="SCN182" s="168"/>
      <c r="SCO182" s="168"/>
      <c r="SCP182" s="168"/>
      <c r="SCQ182" s="168"/>
      <c r="SCR182" s="168"/>
      <c r="SCS182" s="168"/>
      <c r="SCT182" s="168"/>
      <c r="SCU182" s="168"/>
      <c r="SCV182" s="168"/>
      <c r="SCW182" s="168"/>
      <c r="SCX182" s="168"/>
      <c r="SCY182" s="168"/>
      <c r="SCZ182" s="168"/>
      <c r="SDA182" s="168"/>
      <c r="SDB182" s="168"/>
      <c r="SDC182" s="168"/>
      <c r="SDD182" s="168"/>
      <c r="SDE182" s="168"/>
      <c r="SDF182" s="168"/>
      <c r="SDG182" s="168"/>
      <c r="SDH182" s="168"/>
      <c r="SDI182" s="168"/>
      <c r="SDJ182" s="168"/>
      <c r="SDK182" s="168"/>
      <c r="SDL182" s="168"/>
      <c r="SDM182" s="168"/>
      <c r="SDN182" s="168"/>
      <c r="SDO182" s="168"/>
      <c r="SDP182" s="168"/>
      <c r="SDQ182" s="168"/>
      <c r="SDR182" s="168"/>
      <c r="SDS182" s="168"/>
      <c r="SDT182" s="168"/>
      <c r="SDU182" s="168"/>
      <c r="SDV182" s="168"/>
      <c r="SDW182" s="168"/>
      <c r="SDX182" s="168"/>
      <c r="SDY182" s="168"/>
      <c r="SDZ182" s="168"/>
      <c r="SEA182" s="168"/>
      <c r="SEB182" s="168"/>
      <c r="SEC182" s="168"/>
      <c r="SED182" s="168"/>
      <c r="SEE182" s="168"/>
      <c r="SEF182" s="168"/>
      <c r="SEG182" s="168"/>
      <c r="SEH182" s="168"/>
      <c r="SEI182" s="168"/>
      <c r="SEJ182" s="168"/>
      <c r="SEK182" s="168"/>
      <c r="SEL182" s="168"/>
      <c r="SEM182" s="168"/>
      <c r="SEN182" s="168"/>
      <c r="SEO182" s="168"/>
      <c r="SEP182" s="168"/>
      <c r="SEQ182" s="168"/>
      <c r="SER182" s="168"/>
      <c r="SES182" s="168"/>
      <c r="SET182" s="168"/>
      <c r="SEU182" s="168"/>
      <c r="SEV182" s="168"/>
      <c r="SEW182" s="168"/>
      <c r="SEX182" s="168"/>
      <c r="SEY182" s="168"/>
      <c r="SEZ182" s="168"/>
      <c r="SFA182" s="168"/>
      <c r="SFB182" s="168"/>
      <c r="SFC182" s="168"/>
      <c r="SFD182" s="168"/>
      <c r="SFE182" s="168"/>
      <c r="SFF182" s="168"/>
      <c r="SFG182" s="168"/>
      <c r="SFH182" s="168"/>
      <c r="SFI182" s="168"/>
      <c r="SFJ182" s="168"/>
      <c r="SFK182" s="168"/>
      <c r="SFL182" s="168"/>
      <c r="SFM182" s="168"/>
      <c r="SFN182" s="168"/>
      <c r="SFO182" s="168"/>
      <c r="SFP182" s="168"/>
      <c r="SFQ182" s="168"/>
      <c r="SFR182" s="168"/>
      <c r="SFS182" s="168"/>
      <c r="SFT182" s="168"/>
      <c r="SFU182" s="168"/>
      <c r="SFV182" s="168"/>
      <c r="SFW182" s="168"/>
      <c r="SFX182" s="168"/>
      <c r="SFY182" s="168"/>
      <c r="SFZ182" s="168"/>
      <c r="SGA182" s="168"/>
      <c r="SGB182" s="168"/>
      <c r="SGC182" s="168"/>
      <c r="SGD182" s="168"/>
      <c r="SGE182" s="168"/>
      <c r="SGF182" s="168"/>
      <c r="SGG182" s="168"/>
      <c r="SGH182" s="168"/>
      <c r="SGI182" s="168"/>
      <c r="SGJ182" s="168"/>
      <c r="SGK182" s="168"/>
      <c r="SGL182" s="168"/>
      <c r="SGM182" s="168"/>
      <c r="SGN182" s="168"/>
      <c r="SGO182" s="168"/>
      <c r="SGP182" s="168"/>
      <c r="SGQ182" s="168"/>
      <c r="SGR182" s="168"/>
      <c r="SGS182" s="168"/>
      <c r="SGT182" s="168"/>
      <c r="SGU182" s="168"/>
      <c r="SGV182" s="168"/>
      <c r="SGW182" s="168"/>
      <c r="SGX182" s="168"/>
      <c r="SGY182" s="168"/>
      <c r="SGZ182" s="168"/>
      <c r="SHA182" s="168"/>
      <c r="SHB182" s="168"/>
      <c r="SHC182" s="168"/>
      <c r="SHD182" s="168"/>
      <c r="SHE182" s="168"/>
      <c r="SHF182" s="168"/>
      <c r="SHG182" s="168"/>
      <c r="SHH182" s="168"/>
      <c r="SHI182" s="168"/>
      <c r="SHJ182" s="168"/>
      <c r="SHK182" s="168"/>
      <c r="SHL182" s="168"/>
      <c r="SHM182" s="168"/>
      <c r="SHN182" s="168"/>
      <c r="SHO182" s="168"/>
      <c r="SHP182" s="168"/>
      <c r="SHQ182" s="168"/>
      <c r="SHR182" s="168"/>
      <c r="SHS182" s="168"/>
      <c r="SHT182" s="168"/>
      <c r="SHU182" s="168"/>
      <c r="SHV182" s="168"/>
      <c r="SHW182" s="168"/>
      <c r="SHX182" s="168"/>
      <c r="SHY182" s="168"/>
      <c r="SHZ182" s="168"/>
      <c r="SIA182" s="168"/>
      <c r="SIB182" s="168"/>
      <c r="SIC182" s="168"/>
      <c r="SID182" s="168"/>
      <c r="SIE182" s="168"/>
      <c r="SIF182" s="168"/>
      <c r="SIG182" s="168"/>
      <c r="SIH182" s="168"/>
      <c r="SII182" s="168"/>
      <c r="SIJ182" s="168"/>
      <c r="SIK182" s="168"/>
      <c r="SIL182" s="168"/>
      <c r="SIM182" s="168"/>
      <c r="SIN182" s="168"/>
      <c r="SIO182" s="168"/>
      <c r="SIP182" s="168"/>
      <c r="SIQ182" s="168"/>
      <c r="SIR182" s="168"/>
      <c r="SIS182" s="168"/>
      <c r="SIT182" s="168"/>
      <c r="SIU182" s="168"/>
      <c r="SIV182" s="168"/>
      <c r="SIW182" s="168"/>
      <c r="SIX182" s="168"/>
      <c r="SIY182" s="168"/>
      <c r="SIZ182" s="168"/>
      <c r="SJA182" s="168"/>
      <c r="SJB182" s="168"/>
      <c r="SJC182" s="168"/>
      <c r="SJD182" s="168"/>
      <c r="SJE182" s="168"/>
      <c r="SJF182" s="168"/>
      <c r="SJG182" s="168"/>
      <c r="SJH182" s="168"/>
      <c r="SJI182" s="168"/>
      <c r="SJJ182" s="168"/>
      <c r="SJK182" s="168"/>
      <c r="SJL182" s="168"/>
      <c r="SJM182" s="168"/>
      <c r="SJN182" s="168"/>
      <c r="SJO182" s="168"/>
      <c r="SJP182" s="168"/>
      <c r="SJQ182" s="168"/>
      <c r="SJR182" s="168"/>
      <c r="SJS182" s="168"/>
      <c r="SJT182" s="168"/>
      <c r="SJU182" s="168"/>
      <c r="SJV182" s="168"/>
      <c r="SJW182" s="168"/>
      <c r="SJX182" s="168"/>
      <c r="SJY182" s="168"/>
      <c r="SJZ182" s="168"/>
      <c r="SKA182" s="168"/>
      <c r="SKB182" s="168"/>
      <c r="SKC182" s="168"/>
      <c r="SKD182" s="168"/>
      <c r="SKE182" s="168"/>
      <c r="SKF182" s="168"/>
      <c r="SKG182" s="168"/>
      <c r="SKH182" s="168"/>
      <c r="SKI182" s="168"/>
      <c r="SKJ182" s="168"/>
      <c r="SKK182" s="168"/>
      <c r="SKL182" s="168"/>
      <c r="SKM182" s="168"/>
      <c r="SKN182" s="168"/>
      <c r="SKO182" s="168"/>
      <c r="SKP182" s="168"/>
      <c r="SKQ182" s="168"/>
      <c r="SKR182" s="168"/>
      <c r="SKS182" s="168"/>
      <c r="SKT182" s="168"/>
      <c r="SKU182" s="168"/>
      <c r="SKV182" s="168"/>
      <c r="SKW182" s="168"/>
      <c r="SKX182" s="168"/>
      <c r="SKY182" s="168"/>
      <c r="SKZ182" s="168"/>
      <c r="SLA182" s="168"/>
      <c r="SLB182" s="168"/>
      <c r="SLC182" s="168"/>
      <c r="SLD182" s="168"/>
      <c r="SLE182" s="168"/>
      <c r="SLF182" s="168"/>
      <c r="SLG182" s="168"/>
      <c r="SLH182" s="168"/>
      <c r="SLI182" s="168"/>
      <c r="SLJ182" s="168"/>
      <c r="SLK182" s="168"/>
      <c r="SLL182" s="168"/>
      <c r="SLM182" s="168"/>
      <c r="SLN182" s="168"/>
      <c r="SLO182" s="168"/>
      <c r="SLP182" s="168"/>
      <c r="SLQ182" s="168"/>
      <c r="SLR182" s="168"/>
      <c r="SLS182" s="168"/>
      <c r="SLT182" s="168"/>
      <c r="SLU182" s="168"/>
      <c r="SLV182" s="168"/>
      <c r="SLW182" s="168"/>
      <c r="SLX182" s="168"/>
      <c r="SLY182" s="168"/>
      <c r="SLZ182" s="168"/>
      <c r="SMA182" s="168"/>
      <c r="SMB182" s="168"/>
      <c r="SMC182" s="168"/>
      <c r="SMD182" s="168"/>
      <c r="SME182" s="168"/>
      <c r="SMF182" s="168"/>
      <c r="SMG182" s="168"/>
      <c r="SMH182" s="168"/>
      <c r="SMI182" s="168"/>
      <c r="SMJ182" s="168"/>
      <c r="SMK182" s="168"/>
      <c r="SML182" s="168"/>
      <c r="SMM182" s="168"/>
      <c r="SMN182" s="168"/>
      <c r="SMO182" s="168"/>
      <c r="SMP182" s="168"/>
      <c r="SMQ182" s="168"/>
      <c r="SMR182" s="168"/>
      <c r="SMS182" s="168"/>
      <c r="SMT182" s="168"/>
      <c r="SMU182" s="168"/>
      <c r="SMV182" s="168"/>
      <c r="SMW182" s="168"/>
      <c r="SMX182" s="168"/>
      <c r="SMY182" s="168"/>
      <c r="SMZ182" s="168"/>
      <c r="SNA182" s="168"/>
      <c r="SNB182" s="168"/>
      <c r="SNC182" s="168"/>
      <c r="SND182" s="168"/>
      <c r="SNE182" s="168"/>
      <c r="SNF182" s="168"/>
      <c r="SNG182" s="168"/>
      <c r="SNH182" s="168"/>
      <c r="SNI182" s="168"/>
      <c r="SNJ182" s="168"/>
      <c r="SNK182" s="168"/>
      <c r="SNL182" s="168"/>
      <c r="SNM182" s="168"/>
      <c r="SNN182" s="168"/>
      <c r="SNO182" s="168"/>
      <c r="SNP182" s="168"/>
      <c r="SNQ182" s="168"/>
      <c r="SNR182" s="168"/>
      <c r="SNS182" s="168"/>
      <c r="SNT182" s="168"/>
      <c r="SNU182" s="168"/>
      <c r="SNV182" s="168"/>
      <c r="SNW182" s="168"/>
      <c r="SNX182" s="168"/>
      <c r="SNY182" s="168"/>
      <c r="SNZ182" s="168"/>
      <c r="SOA182" s="168"/>
      <c r="SOB182" s="168"/>
      <c r="SOC182" s="168"/>
      <c r="SOD182" s="168"/>
      <c r="SOE182" s="168"/>
      <c r="SOF182" s="168"/>
      <c r="SOG182" s="168"/>
      <c r="SOH182" s="168"/>
      <c r="SOI182" s="168"/>
      <c r="SOJ182" s="168"/>
      <c r="SOK182" s="168"/>
      <c r="SOL182" s="168"/>
      <c r="SOM182" s="168"/>
      <c r="SON182" s="168"/>
      <c r="SOO182" s="168"/>
      <c r="SOP182" s="168"/>
      <c r="SOQ182" s="168"/>
      <c r="SOR182" s="168"/>
      <c r="SOS182" s="168"/>
      <c r="SOT182" s="168"/>
      <c r="SOU182" s="168"/>
      <c r="SOV182" s="168"/>
      <c r="SOW182" s="168"/>
      <c r="SOX182" s="168"/>
      <c r="SOY182" s="168"/>
      <c r="SOZ182" s="168"/>
      <c r="SPA182" s="168"/>
      <c r="SPB182" s="168"/>
      <c r="SPC182" s="168"/>
      <c r="SPD182" s="168"/>
      <c r="SPE182" s="168"/>
      <c r="SPF182" s="168"/>
      <c r="SPG182" s="168"/>
      <c r="SPH182" s="168"/>
      <c r="SPI182" s="168"/>
      <c r="SPJ182" s="168"/>
      <c r="SPK182" s="168"/>
      <c r="SPL182" s="168"/>
      <c r="SPM182" s="168"/>
      <c r="SPN182" s="168"/>
      <c r="SPO182" s="168"/>
      <c r="SPP182" s="168"/>
      <c r="SPQ182" s="168"/>
      <c r="SPR182" s="168"/>
      <c r="SPS182" s="168"/>
      <c r="SPT182" s="168"/>
      <c r="SPU182" s="168"/>
      <c r="SPV182" s="168"/>
      <c r="SPW182" s="168"/>
      <c r="SPX182" s="168"/>
      <c r="SPY182" s="168"/>
      <c r="SPZ182" s="168"/>
      <c r="SQA182" s="168"/>
      <c r="SQB182" s="168"/>
      <c r="SQC182" s="168"/>
      <c r="SQD182" s="168"/>
      <c r="SQE182" s="168"/>
      <c r="SQF182" s="168"/>
      <c r="SQG182" s="168"/>
      <c r="SQH182" s="168"/>
      <c r="SQI182" s="168"/>
      <c r="SQJ182" s="168"/>
      <c r="SQK182" s="168"/>
      <c r="SQL182" s="168"/>
      <c r="SQM182" s="168"/>
      <c r="SQN182" s="168"/>
      <c r="SQO182" s="168"/>
      <c r="SQP182" s="168"/>
      <c r="SQQ182" s="168"/>
      <c r="SQR182" s="168"/>
      <c r="SQS182" s="168"/>
      <c r="SQT182" s="168"/>
      <c r="SQU182" s="168"/>
      <c r="SQV182" s="168"/>
      <c r="SQW182" s="168"/>
      <c r="SQX182" s="168"/>
      <c r="SQY182" s="168"/>
      <c r="SQZ182" s="168"/>
      <c r="SRA182" s="168"/>
      <c r="SRB182" s="168"/>
      <c r="SRC182" s="168"/>
      <c r="SRD182" s="168"/>
      <c r="SRE182" s="168"/>
      <c r="SRF182" s="168"/>
      <c r="SRG182" s="168"/>
      <c r="SRH182" s="168"/>
      <c r="SRI182" s="168"/>
      <c r="SRJ182" s="168"/>
      <c r="SRK182" s="168"/>
      <c r="SRL182" s="168"/>
      <c r="SRM182" s="168"/>
      <c r="SRN182" s="168"/>
      <c r="SRO182" s="168"/>
      <c r="SRP182" s="168"/>
      <c r="SRQ182" s="168"/>
      <c r="SRR182" s="168"/>
      <c r="SRS182" s="168"/>
      <c r="SRT182" s="168"/>
      <c r="SRU182" s="168"/>
      <c r="SRV182" s="168"/>
      <c r="SRW182" s="168"/>
      <c r="SRX182" s="168"/>
      <c r="SRY182" s="168"/>
      <c r="SRZ182" s="168"/>
      <c r="SSA182" s="168"/>
      <c r="SSB182" s="168"/>
      <c r="SSC182" s="168"/>
      <c r="SSD182" s="168"/>
      <c r="SSE182" s="168"/>
      <c r="SSF182" s="168"/>
      <c r="SSG182" s="168"/>
      <c r="SSH182" s="168"/>
      <c r="SSI182" s="168"/>
      <c r="SSJ182" s="168"/>
      <c r="SSK182" s="168"/>
      <c r="SSL182" s="168"/>
      <c r="SSM182" s="168"/>
      <c r="SSN182" s="168"/>
      <c r="SSO182" s="168"/>
      <c r="SSP182" s="168"/>
      <c r="SSQ182" s="168"/>
      <c r="SSR182" s="168"/>
      <c r="SSS182" s="168"/>
      <c r="SST182" s="168"/>
      <c r="SSU182" s="168"/>
      <c r="SSV182" s="168"/>
      <c r="SSW182" s="168"/>
      <c r="SSX182" s="168"/>
      <c r="SSY182" s="168"/>
      <c r="SSZ182" s="168"/>
      <c r="STA182" s="168"/>
      <c r="STB182" s="168"/>
      <c r="STC182" s="168"/>
      <c r="STD182" s="168"/>
      <c r="STE182" s="168"/>
      <c r="STF182" s="168"/>
      <c r="STG182" s="168"/>
      <c r="STH182" s="168"/>
      <c r="STI182" s="168"/>
      <c r="STJ182" s="168"/>
      <c r="STK182" s="168"/>
      <c r="STL182" s="168"/>
      <c r="STM182" s="168"/>
      <c r="STN182" s="168"/>
      <c r="STO182" s="168"/>
      <c r="STP182" s="168"/>
      <c r="STQ182" s="168"/>
      <c r="STR182" s="168"/>
      <c r="STS182" s="168"/>
      <c r="STT182" s="168"/>
      <c r="STU182" s="168"/>
      <c r="STV182" s="168"/>
      <c r="STW182" s="168"/>
      <c r="STX182" s="168"/>
      <c r="STY182" s="168"/>
      <c r="STZ182" s="168"/>
      <c r="SUA182" s="168"/>
      <c r="SUB182" s="168"/>
      <c r="SUC182" s="168"/>
      <c r="SUD182" s="168"/>
      <c r="SUE182" s="168"/>
      <c r="SUF182" s="168"/>
      <c r="SUG182" s="168"/>
      <c r="SUH182" s="168"/>
      <c r="SUI182" s="168"/>
      <c r="SUJ182" s="168"/>
      <c r="SUK182" s="168"/>
      <c r="SUL182" s="168"/>
      <c r="SUM182" s="168"/>
      <c r="SUN182" s="168"/>
      <c r="SUO182" s="168"/>
      <c r="SUP182" s="168"/>
      <c r="SUQ182" s="168"/>
      <c r="SUR182" s="168"/>
      <c r="SUS182" s="168"/>
      <c r="SUT182" s="168"/>
      <c r="SUU182" s="168"/>
      <c r="SUV182" s="168"/>
      <c r="SUW182" s="168"/>
      <c r="SUX182" s="168"/>
      <c r="SUY182" s="168"/>
      <c r="SUZ182" s="168"/>
      <c r="SVA182" s="168"/>
      <c r="SVB182" s="168"/>
      <c r="SVC182" s="168"/>
      <c r="SVD182" s="168"/>
      <c r="SVE182" s="168"/>
      <c r="SVF182" s="168"/>
      <c r="SVG182" s="168"/>
      <c r="SVH182" s="168"/>
      <c r="SVI182" s="168"/>
      <c r="SVJ182" s="168"/>
      <c r="SVK182" s="168"/>
      <c r="SVL182" s="168"/>
      <c r="SVM182" s="168"/>
      <c r="SVN182" s="168"/>
      <c r="SVO182" s="168"/>
      <c r="SVP182" s="168"/>
      <c r="SVQ182" s="168"/>
      <c r="SVR182" s="168"/>
      <c r="SVS182" s="168"/>
      <c r="SVT182" s="168"/>
      <c r="SVU182" s="168"/>
      <c r="SVV182" s="168"/>
      <c r="SVW182" s="168"/>
      <c r="SVX182" s="168"/>
      <c r="SVY182" s="168"/>
      <c r="SVZ182" s="168"/>
      <c r="SWA182" s="168"/>
      <c r="SWB182" s="168"/>
      <c r="SWC182" s="168"/>
      <c r="SWD182" s="168"/>
      <c r="SWE182" s="168"/>
      <c r="SWF182" s="168"/>
      <c r="SWG182" s="168"/>
      <c r="SWH182" s="168"/>
      <c r="SWI182" s="168"/>
      <c r="SWJ182" s="168"/>
      <c r="SWK182" s="168"/>
      <c r="SWL182" s="168"/>
      <c r="SWM182" s="168"/>
      <c r="SWN182" s="168"/>
      <c r="SWO182" s="168"/>
      <c r="SWP182" s="168"/>
      <c r="SWQ182" s="168"/>
      <c r="SWR182" s="168"/>
      <c r="SWS182" s="168"/>
      <c r="SWT182" s="168"/>
      <c r="SWU182" s="168"/>
      <c r="SWV182" s="168"/>
      <c r="SWW182" s="168"/>
      <c r="SWX182" s="168"/>
      <c r="SWY182" s="168"/>
      <c r="SWZ182" s="168"/>
      <c r="SXA182" s="168"/>
      <c r="SXB182" s="168"/>
      <c r="SXC182" s="168"/>
      <c r="SXD182" s="168"/>
      <c r="SXE182" s="168"/>
      <c r="SXF182" s="168"/>
      <c r="SXG182" s="168"/>
      <c r="SXH182" s="168"/>
      <c r="SXI182" s="168"/>
      <c r="SXJ182" s="168"/>
      <c r="SXK182" s="168"/>
      <c r="SXL182" s="168"/>
      <c r="SXM182" s="168"/>
      <c r="SXN182" s="168"/>
      <c r="SXO182" s="168"/>
      <c r="SXP182" s="168"/>
      <c r="SXQ182" s="168"/>
      <c r="SXR182" s="168"/>
      <c r="SXS182" s="168"/>
      <c r="SXT182" s="168"/>
      <c r="SXU182" s="168"/>
      <c r="SXV182" s="168"/>
      <c r="SXW182" s="168"/>
      <c r="SXX182" s="168"/>
      <c r="SXY182" s="168"/>
      <c r="SXZ182" s="168"/>
      <c r="SYA182" s="168"/>
      <c r="SYB182" s="168"/>
      <c r="SYC182" s="168"/>
      <c r="SYD182" s="168"/>
      <c r="SYE182" s="168"/>
      <c r="SYF182" s="168"/>
      <c r="SYG182" s="168"/>
      <c r="SYH182" s="168"/>
      <c r="SYI182" s="168"/>
      <c r="SYJ182" s="168"/>
      <c r="SYK182" s="168"/>
      <c r="SYL182" s="168"/>
      <c r="SYM182" s="168"/>
      <c r="SYN182" s="168"/>
      <c r="SYO182" s="168"/>
      <c r="SYP182" s="168"/>
      <c r="SYQ182" s="168"/>
      <c r="SYR182" s="168"/>
      <c r="SYS182" s="168"/>
      <c r="SYT182" s="168"/>
      <c r="SYU182" s="168"/>
      <c r="SYV182" s="168"/>
      <c r="SYW182" s="168"/>
      <c r="SYX182" s="168"/>
      <c r="SYY182" s="168"/>
      <c r="SYZ182" s="168"/>
      <c r="SZA182" s="168"/>
      <c r="SZB182" s="168"/>
      <c r="SZC182" s="168"/>
      <c r="SZD182" s="168"/>
      <c r="SZE182" s="168"/>
      <c r="SZF182" s="168"/>
      <c r="SZG182" s="168"/>
      <c r="SZH182" s="168"/>
      <c r="SZI182" s="168"/>
      <c r="SZJ182" s="168"/>
      <c r="SZK182" s="168"/>
      <c r="SZL182" s="168"/>
      <c r="SZM182" s="168"/>
      <c r="SZN182" s="168"/>
      <c r="SZO182" s="168"/>
      <c r="SZP182" s="168"/>
      <c r="SZQ182" s="168"/>
      <c r="SZR182" s="168"/>
      <c r="SZS182" s="168"/>
      <c r="SZT182" s="168"/>
      <c r="SZU182" s="168"/>
      <c r="SZV182" s="168"/>
      <c r="SZW182" s="168"/>
      <c r="SZX182" s="168"/>
      <c r="SZY182" s="168"/>
      <c r="SZZ182" s="168"/>
      <c r="TAA182" s="168"/>
      <c r="TAB182" s="168"/>
      <c r="TAC182" s="168"/>
      <c r="TAD182" s="168"/>
      <c r="TAE182" s="168"/>
      <c r="TAF182" s="168"/>
      <c r="TAG182" s="168"/>
      <c r="TAH182" s="168"/>
      <c r="TAI182" s="168"/>
      <c r="TAJ182" s="168"/>
      <c r="TAK182" s="168"/>
      <c r="TAL182" s="168"/>
      <c r="TAM182" s="168"/>
      <c r="TAN182" s="168"/>
      <c r="TAO182" s="168"/>
      <c r="TAP182" s="168"/>
      <c r="TAQ182" s="168"/>
      <c r="TAR182" s="168"/>
      <c r="TAS182" s="168"/>
      <c r="TAT182" s="168"/>
      <c r="TAU182" s="168"/>
      <c r="TAV182" s="168"/>
      <c r="TAW182" s="168"/>
      <c r="TAX182" s="168"/>
      <c r="TAY182" s="168"/>
      <c r="TAZ182" s="168"/>
      <c r="TBA182" s="168"/>
      <c r="TBB182" s="168"/>
      <c r="TBC182" s="168"/>
      <c r="TBD182" s="168"/>
      <c r="TBE182" s="168"/>
      <c r="TBF182" s="168"/>
      <c r="TBG182" s="168"/>
      <c r="TBH182" s="168"/>
      <c r="TBI182" s="168"/>
      <c r="TBJ182" s="168"/>
      <c r="TBK182" s="168"/>
      <c r="TBL182" s="168"/>
      <c r="TBM182" s="168"/>
      <c r="TBN182" s="168"/>
      <c r="TBO182" s="168"/>
      <c r="TBP182" s="168"/>
      <c r="TBQ182" s="168"/>
      <c r="TBR182" s="168"/>
      <c r="TBS182" s="168"/>
      <c r="TBT182" s="168"/>
      <c r="TBU182" s="168"/>
      <c r="TBV182" s="168"/>
      <c r="TBW182" s="168"/>
      <c r="TBX182" s="168"/>
      <c r="TBY182" s="168"/>
      <c r="TBZ182" s="168"/>
      <c r="TCA182" s="168"/>
      <c r="TCB182" s="168"/>
      <c r="TCC182" s="168"/>
      <c r="TCD182" s="168"/>
      <c r="TCE182" s="168"/>
      <c r="TCF182" s="168"/>
      <c r="TCG182" s="168"/>
      <c r="TCH182" s="168"/>
      <c r="TCI182" s="168"/>
      <c r="TCJ182" s="168"/>
      <c r="TCK182" s="168"/>
      <c r="TCL182" s="168"/>
      <c r="TCM182" s="168"/>
      <c r="TCN182" s="168"/>
      <c r="TCO182" s="168"/>
      <c r="TCP182" s="168"/>
      <c r="TCQ182" s="168"/>
      <c r="TCR182" s="168"/>
      <c r="TCS182" s="168"/>
      <c r="TCT182" s="168"/>
      <c r="TCU182" s="168"/>
      <c r="TCV182" s="168"/>
      <c r="TCW182" s="168"/>
      <c r="TCX182" s="168"/>
      <c r="TCY182" s="168"/>
      <c r="TCZ182" s="168"/>
      <c r="TDA182" s="168"/>
      <c r="TDB182" s="168"/>
      <c r="TDC182" s="168"/>
      <c r="TDD182" s="168"/>
      <c r="TDE182" s="168"/>
      <c r="TDF182" s="168"/>
      <c r="TDG182" s="168"/>
      <c r="TDH182" s="168"/>
      <c r="TDI182" s="168"/>
      <c r="TDJ182" s="168"/>
      <c r="TDK182" s="168"/>
      <c r="TDL182" s="168"/>
      <c r="TDM182" s="168"/>
      <c r="TDN182" s="168"/>
      <c r="TDO182" s="168"/>
      <c r="TDP182" s="168"/>
      <c r="TDQ182" s="168"/>
      <c r="TDR182" s="168"/>
      <c r="TDS182" s="168"/>
      <c r="TDT182" s="168"/>
      <c r="TDU182" s="168"/>
      <c r="TDV182" s="168"/>
      <c r="TDW182" s="168"/>
      <c r="TDX182" s="168"/>
      <c r="TDY182" s="168"/>
      <c r="TDZ182" s="168"/>
      <c r="TEA182" s="168"/>
      <c r="TEB182" s="168"/>
      <c r="TEC182" s="168"/>
      <c r="TED182" s="168"/>
      <c r="TEE182" s="168"/>
      <c r="TEF182" s="168"/>
      <c r="TEG182" s="168"/>
      <c r="TEH182" s="168"/>
      <c r="TEI182" s="168"/>
      <c r="TEJ182" s="168"/>
      <c r="TEK182" s="168"/>
      <c r="TEL182" s="168"/>
      <c r="TEM182" s="168"/>
      <c r="TEN182" s="168"/>
      <c r="TEO182" s="168"/>
      <c r="TEP182" s="168"/>
      <c r="TEQ182" s="168"/>
      <c r="TER182" s="168"/>
      <c r="TES182" s="168"/>
      <c r="TET182" s="168"/>
      <c r="TEU182" s="168"/>
      <c r="TEV182" s="168"/>
      <c r="TEW182" s="168"/>
      <c r="TEX182" s="168"/>
      <c r="TEY182" s="168"/>
      <c r="TEZ182" s="168"/>
      <c r="TFA182" s="168"/>
      <c r="TFB182" s="168"/>
      <c r="TFC182" s="168"/>
      <c r="TFD182" s="168"/>
      <c r="TFE182" s="168"/>
      <c r="TFF182" s="168"/>
      <c r="TFG182" s="168"/>
      <c r="TFH182" s="168"/>
      <c r="TFI182" s="168"/>
      <c r="TFJ182" s="168"/>
      <c r="TFK182" s="168"/>
      <c r="TFL182" s="168"/>
      <c r="TFM182" s="168"/>
      <c r="TFN182" s="168"/>
      <c r="TFO182" s="168"/>
      <c r="TFP182" s="168"/>
      <c r="TFQ182" s="168"/>
      <c r="TFR182" s="168"/>
      <c r="TFS182" s="168"/>
      <c r="TFT182" s="168"/>
      <c r="TFU182" s="168"/>
      <c r="TFV182" s="168"/>
      <c r="TFW182" s="168"/>
      <c r="TFX182" s="168"/>
      <c r="TFY182" s="168"/>
      <c r="TFZ182" s="168"/>
      <c r="TGA182" s="168"/>
      <c r="TGB182" s="168"/>
      <c r="TGC182" s="168"/>
      <c r="TGD182" s="168"/>
      <c r="TGE182" s="168"/>
      <c r="TGF182" s="168"/>
      <c r="TGG182" s="168"/>
      <c r="TGH182" s="168"/>
      <c r="TGI182" s="168"/>
      <c r="TGJ182" s="168"/>
      <c r="TGK182" s="168"/>
      <c r="TGL182" s="168"/>
      <c r="TGM182" s="168"/>
      <c r="TGN182" s="168"/>
      <c r="TGO182" s="168"/>
      <c r="TGP182" s="168"/>
      <c r="TGQ182" s="168"/>
      <c r="TGR182" s="168"/>
      <c r="TGS182" s="168"/>
      <c r="TGT182" s="168"/>
      <c r="TGU182" s="168"/>
      <c r="TGV182" s="168"/>
      <c r="TGW182" s="168"/>
      <c r="TGX182" s="168"/>
      <c r="TGY182" s="168"/>
      <c r="TGZ182" s="168"/>
      <c r="THA182" s="168"/>
      <c r="THB182" s="168"/>
      <c r="THC182" s="168"/>
      <c r="THD182" s="168"/>
      <c r="THE182" s="168"/>
      <c r="THF182" s="168"/>
      <c r="THG182" s="168"/>
      <c r="THH182" s="168"/>
      <c r="THI182" s="168"/>
      <c r="THJ182" s="168"/>
      <c r="THK182" s="168"/>
      <c r="THL182" s="168"/>
      <c r="THM182" s="168"/>
      <c r="THN182" s="168"/>
      <c r="THO182" s="168"/>
      <c r="THP182" s="168"/>
      <c r="THQ182" s="168"/>
      <c r="THR182" s="168"/>
      <c r="THS182" s="168"/>
      <c r="THT182" s="168"/>
      <c r="THU182" s="168"/>
      <c r="THV182" s="168"/>
      <c r="THW182" s="168"/>
      <c r="THX182" s="168"/>
      <c r="THY182" s="168"/>
      <c r="THZ182" s="168"/>
      <c r="TIA182" s="168"/>
      <c r="TIB182" s="168"/>
      <c r="TIC182" s="168"/>
      <c r="TID182" s="168"/>
      <c r="TIE182" s="168"/>
      <c r="TIF182" s="168"/>
      <c r="TIG182" s="168"/>
      <c r="TIH182" s="168"/>
      <c r="TII182" s="168"/>
      <c r="TIJ182" s="168"/>
      <c r="TIK182" s="168"/>
      <c r="TIL182" s="168"/>
      <c r="TIM182" s="168"/>
      <c r="TIN182" s="168"/>
      <c r="TIO182" s="168"/>
      <c r="TIP182" s="168"/>
      <c r="TIQ182" s="168"/>
      <c r="TIR182" s="168"/>
      <c r="TIS182" s="168"/>
      <c r="TIT182" s="168"/>
      <c r="TIU182" s="168"/>
      <c r="TIV182" s="168"/>
      <c r="TIW182" s="168"/>
      <c r="TIX182" s="168"/>
      <c r="TIY182" s="168"/>
      <c r="TIZ182" s="168"/>
      <c r="TJA182" s="168"/>
      <c r="TJB182" s="168"/>
      <c r="TJC182" s="168"/>
      <c r="TJD182" s="168"/>
      <c r="TJE182" s="168"/>
      <c r="TJF182" s="168"/>
      <c r="TJG182" s="168"/>
      <c r="TJH182" s="168"/>
      <c r="TJI182" s="168"/>
      <c r="TJJ182" s="168"/>
      <c r="TJK182" s="168"/>
      <c r="TJL182" s="168"/>
      <c r="TJM182" s="168"/>
      <c r="TJN182" s="168"/>
      <c r="TJO182" s="168"/>
      <c r="TJP182" s="168"/>
      <c r="TJQ182" s="168"/>
      <c r="TJR182" s="168"/>
      <c r="TJS182" s="168"/>
      <c r="TJT182" s="168"/>
      <c r="TJU182" s="168"/>
      <c r="TJV182" s="168"/>
      <c r="TJW182" s="168"/>
      <c r="TJX182" s="168"/>
      <c r="TJY182" s="168"/>
      <c r="TJZ182" s="168"/>
      <c r="TKA182" s="168"/>
      <c r="TKB182" s="168"/>
      <c r="TKC182" s="168"/>
      <c r="TKD182" s="168"/>
      <c r="TKE182" s="168"/>
      <c r="TKF182" s="168"/>
      <c r="TKG182" s="168"/>
      <c r="TKH182" s="168"/>
      <c r="TKI182" s="168"/>
      <c r="TKJ182" s="168"/>
      <c r="TKK182" s="168"/>
      <c r="TKL182" s="168"/>
      <c r="TKM182" s="168"/>
      <c r="TKN182" s="168"/>
      <c r="TKO182" s="168"/>
      <c r="TKP182" s="168"/>
      <c r="TKQ182" s="168"/>
      <c r="TKR182" s="168"/>
      <c r="TKS182" s="168"/>
      <c r="TKT182" s="168"/>
      <c r="TKU182" s="168"/>
      <c r="TKV182" s="168"/>
      <c r="TKW182" s="168"/>
      <c r="TKX182" s="168"/>
      <c r="TKY182" s="168"/>
      <c r="TKZ182" s="168"/>
      <c r="TLA182" s="168"/>
      <c r="TLB182" s="168"/>
      <c r="TLC182" s="168"/>
      <c r="TLD182" s="168"/>
      <c r="TLE182" s="168"/>
      <c r="TLF182" s="168"/>
      <c r="TLG182" s="168"/>
      <c r="TLH182" s="168"/>
      <c r="TLI182" s="168"/>
      <c r="TLJ182" s="168"/>
      <c r="TLK182" s="168"/>
      <c r="TLL182" s="168"/>
      <c r="TLM182" s="168"/>
      <c r="TLN182" s="168"/>
      <c r="TLO182" s="168"/>
      <c r="TLP182" s="168"/>
      <c r="TLQ182" s="168"/>
      <c r="TLR182" s="168"/>
      <c r="TLS182" s="168"/>
      <c r="TLT182" s="168"/>
      <c r="TLU182" s="168"/>
      <c r="TLV182" s="168"/>
      <c r="TLW182" s="168"/>
      <c r="TLX182" s="168"/>
      <c r="TLY182" s="168"/>
      <c r="TLZ182" s="168"/>
      <c r="TMA182" s="168"/>
      <c r="TMB182" s="168"/>
      <c r="TMC182" s="168"/>
      <c r="TMD182" s="168"/>
      <c r="TME182" s="168"/>
      <c r="TMF182" s="168"/>
      <c r="TMG182" s="168"/>
      <c r="TMH182" s="168"/>
      <c r="TMI182" s="168"/>
      <c r="TMJ182" s="168"/>
      <c r="TMK182" s="168"/>
      <c r="TML182" s="168"/>
      <c r="TMM182" s="168"/>
      <c r="TMN182" s="168"/>
      <c r="TMO182" s="168"/>
      <c r="TMP182" s="168"/>
      <c r="TMQ182" s="168"/>
      <c r="TMR182" s="168"/>
      <c r="TMS182" s="168"/>
      <c r="TMT182" s="168"/>
      <c r="TMU182" s="168"/>
      <c r="TMV182" s="168"/>
      <c r="TMW182" s="168"/>
      <c r="TMX182" s="168"/>
      <c r="TMY182" s="168"/>
      <c r="TMZ182" s="168"/>
      <c r="TNA182" s="168"/>
      <c r="TNB182" s="168"/>
      <c r="TNC182" s="168"/>
      <c r="TND182" s="168"/>
      <c r="TNE182" s="168"/>
      <c r="TNF182" s="168"/>
      <c r="TNG182" s="168"/>
      <c r="TNH182" s="168"/>
      <c r="TNI182" s="168"/>
      <c r="TNJ182" s="168"/>
      <c r="TNK182" s="168"/>
      <c r="TNL182" s="168"/>
      <c r="TNM182" s="168"/>
      <c r="TNN182" s="168"/>
      <c r="TNO182" s="168"/>
      <c r="TNP182" s="168"/>
      <c r="TNQ182" s="168"/>
      <c r="TNR182" s="168"/>
      <c r="TNS182" s="168"/>
      <c r="TNT182" s="168"/>
      <c r="TNU182" s="168"/>
      <c r="TNV182" s="168"/>
      <c r="TNW182" s="168"/>
      <c r="TNX182" s="168"/>
      <c r="TNY182" s="168"/>
      <c r="TNZ182" s="168"/>
      <c r="TOA182" s="168"/>
      <c r="TOB182" s="168"/>
      <c r="TOC182" s="168"/>
      <c r="TOD182" s="168"/>
      <c r="TOE182" s="168"/>
      <c r="TOF182" s="168"/>
      <c r="TOG182" s="168"/>
      <c r="TOH182" s="168"/>
      <c r="TOI182" s="168"/>
      <c r="TOJ182" s="168"/>
      <c r="TOK182" s="168"/>
      <c r="TOL182" s="168"/>
      <c r="TOM182" s="168"/>
      <c r="TON182" s="168"/>
      <c r="TOO182" s="168"/>
      <c r="TOP182" s="168"/>
      <c r="TOQ182" s="168"/>
      <c r="TOR182" s="168"/>
      <c r="TOS182" s="168"/>
      <c r="TOT182" s="168"/>
      <c r="TOU182" s="168"/>
      <c r="TOV182" s="168"/>
      <c r="TOW182" s="168"/>
      <c r="TOX182" s="168"/>
      <c r="TOY182" s="168"/>
      <c r="TOZ182" s="168"/>
      <c r="TPA182" s="168"/>
      <c r="TPB182" s="168"/>
      <c r="TPC182" s="168"/>
      <c r="TPD182" s="168"/>
      <c r="TPE182" s="168"/>
      <c r="TPF182" s="168"/>
      <c r="TPG182" s="168"/>
      <c r="TPH182" s="168"/>
      <c r="TPI182" s="168"/>
      <c r="TPJ182" s="168"/>
      <c r="TPK182" s="168"/>
      <c r="TPL182" s="168"/>
      <c r="TPM182" s="168"/>
      <c r="TPN182" s="168"/>
      <c r="TPO182" s="168"/>
      <c r="TPP182" s="168"/>
      <c r="TPQ182" s="168"/>
      <c r="TPR182" s="168"/>
      <c r="TPS182" s="168"/>
      <c r="TPT182" s="168"/>
      <c r="TPU182" s="168"/>
      <c r="TPV182" s="168"/>
      <c r="TPW182" s="168"/>
      <c r="TPX182" s="168"/>
      <c r="TPY182" s="168"/>
      <c r="TPZ182" s="168"/>
      <c r="TQA182" s="168"/>
      <c r="TQB182" s="168"/>
      <c r="TQC182" s="168"/>
      <c r="TQD182" s="168"/>
      <c r="TQE182" s="168"/>
      <c r="TQF182" s="168"/>
      <c r="TQG182" s="168"/>
      <c r="TQH182" s="168"/>
      <c r="TQI182" s="168"/>
      <c r="TQJ182" s="168"/>
      <c r="TQK182" s="168"/>
      <c r="TQL182" s="168"/>
      <c r="TQM182" s="168"/>
      <c r="TQN182" s="168"/>
      <c r="TQO182" s="168"/>
      <c r="TQP182" s="168"/>
      <c r="TQQ182" s="168"/>
      <c r="TQR182" s="168"/>
      <c r="TQS182" s="168"/>
      <c r="TQT182" s="168"/>
      <c r="TQU182" s="168"/>
      <c r="TQV182" s="168"/>
      <c r="TQW182" s="168"/>
      <c r="TQX182" s="168"/>
      <c r="TQY182" s="168"/>
      <c r="TQZ182" s="168"/>
      <c r="TRA182" s="168"/>
      <c r="TRB182" s="168"/>
      <c r="TRC182" s="168"/>
      <c r="TRD182" s="168"/>
      <c r="TRE182" s="168"/>
      <c r="TRF182" s="168"/>
      <c r="TRG182" s="168"/>
      <c r="TRH182" s="168"/>
      <c r="TRI182" s="168"/>
      <c r="TRJ182" s="168"/>
      <c r="TRK182" s="168"/>
      <c r="TRL182" s="168"/>
      <c r="TRM182" s="168"/>
      <c r="TRN182" s="168"/>
      <c r="TRO182" s="168"/>
      <c r="TRP182" s="168"/>
      <c r="TRQ182" s="168"/>
      <c r="TRR182" s="168"/>
      <c r="TRS182" s="168"/>
      <c r="TRT182" s="168"/>
      <c r="TRU182" s="168"/>
      <c r="TRV182" s="168"/>
      <c r="TRW182" s="168"/>
      <c r="TRX182" s="168"/>
      <c r="TRY182" s="168"/>
      <c r="TRZ182" s="168"/>
      <c r="TSA182" s="168"/>
      <c r="TSB182" s="168"/>
      <c r="TSC182" s="168"/>
      <c r="TSD182" s="168"/>
      <c r="TSE182" s="168"/>
      <c r="TSF182" s="168"/>
      <c r="TSG182" s="168"/>
      <c r="TSH182" s="168"/>
      <c r="TSI182" s="168"/>
      <c r="TSJ182" s="168"/>
      <c r="TSK182" s="168"/>
      <c r="TSL182" s="168"/>
      <c r="TSM182" s="168"/>
      <c r="TSN182" s="168"/>
      <c r="TSO182" s="168"/>
      <c r="TSP182" s="168"/>
      <c r="TSQ182" s="168"/>
      <c r="TSR182" s="168"/>
      <c r="TSS182" s="168"/>
      <c r="TST182" s="168"/>
      <c r="TSU182" s="168"/>
      <c r="TSV182" s="168"/>
      <c r="TSW182" s="168"/>
      <c r="TSX182" s="168"/>
      <c r="TSY182" s="168"/>
      <c r="TSZ182" s="168"/>
      <c r="TTA182" s="168"/>
      <c r="TTB182" s="168"/>
      <c r="TTC182" s="168"/>
      <c r="TTD182" s="168"/>
      <c r="TTE182" s="168"/>
      <c r="TTF182" s="168"/>
      <c r="TTG182" s="168"/>
      <c r="TTH182" s="168"/>
      <c r="TTI182" s="168"/>
      <c r="TTJ182" s="168"/>
      <c r="TTK182" s="168"/>
      <c r="TTL182" s="168"/>
      <c r="TTM182" s="168"/>
      <c r="TTN182" s="168"/>
      <c r="TTO182" s="168"/>
      <c r="TTP182" s="168"/>
      <c r="TTQ182" s="168"/>
      <c r="TTR182" s="168"/>
      <c r="TTS182" s="168"/>
      <c r="TTT182" s="168"/>
      <c r="TTU182" s="168"/>
      <c r="TTV182" s="168"/>
      <c r="TTW182" s="168"/>
      <c r="TTX182" s="168"/>
      <c r="TTY182" s="168"/>
      <c r="TTZ182" s="168"/>
      <c r="TUA182" s="168"/>
      <c r="TUB182" s="168"/>
      <c r="TUC182" s="168"/>
      <c r="TUD182" s="168"/>
      <c r="TUE182" s="168"/>
      <c r="TUF182" s="168"/>
      <c r="TUG182" s="168"/>
      <c r="TUH182" s="168"/>
      <c r="TUI182" s="168"/>
      <c r="TUJ182" s="168"/>
      <c r="TUK182" s="168"/>
      <c r="TUL182" s="168"/>
      <c r="TUM182" s="168"/>
      <c r="TUN182" s="168"/>
      <c r="TUO182" s="168"/>
      <c r="TUP182" s="168"/>
      <c r="TUQ182" s="168"/>
      <c r="TUR182" s="168"/>
      <c r="TUS182" s="168"/>
      <c r="TUT182" s="168"/>
      <c r="TUU182" s="168"/>
      <c r="TUV182" s="168"/>
      <c r="TUW182" s="168"/>
      <c r="TUX182" s="168"/>
      <c r="TUY182" s="168"/>
      <c r="TUZ182" s="168"/>
      <c r="TVA182" s="168"/>
      <c r="TVB182" s="168"/>
      <c r="TVC182" s="168"/>
      <c r="TVD182" s="168"/>
      <c r="TVE182" s="168"/>
      <c r="TVF182" s="168"/>
      <c r="TVG182" s="168"/>
      <c r="TVH182" s="168"/>
      <c r="TVI182" s="168"/>
      <c r="TVJ182" s="168"/>
      <c r="TVK182" s="168"/>
      <c r="TVL182" s="168"/>
      <c r="TVM182" s="168"/>
      <c r="TVN182" s="168"/>
      <c r="TVO182" s="168"/>
      <c r="TVP182" s="168"/>
      <c r="TVQ182" s="168"/>
      <c r="TVR182" s="168"/>
      <c r="TVS182" s="168"/>
      <c r="TVT182" s="168"/>
      <c r="TVU182" s="168"/>
      <c r="TVV182" s="168"/>
      <c r="TVW182" s="168"/>
      <c r="TVX182" s="168"/>
      <c r="TVY182" s="168"/>
      <c r="TVZ182" s="168"/>
      <c r="TWA182" s="168"/>
      <c r="TWB182" s="168"/>
      <c r="TWC182" s="168"/>
      <c r="TWD182" s="168"/>
      <c r="TWE182" s="168"/>
      <c r="TWF182" s="168"/>
      <c r="TWG182" s="168"/>
      <c r="TWH182" s="168"/>
      <c r="TWI182" s="168"/>
      <c r="TWJ182" s="168"/>
      <c r="TWK182" s="168"/>
      <c r="TWL182" s="168"/>
      <c r="TWM182" s="168"/>
      <c r="TWN182" s="168"/>
      <c r="TWO182" s="168"/>
      <c r="TWP182" s="168"/>
      <c r="TWQ182" s="168"/>
      <c r="TWR182" s="168"/>
      <c r="TWS182" s="168"/>
      <c r="TWT182" s="168"/>
      <c r="TWU182" s="168"/>
      <c r="TWV182" s="168"/>
      <c r="TWW182" s="168"/>
      <c r="TWX182" s="168"/>
      <c r="TWY182" s="168"/>
      <c r="TWZ182" s="168"/>
      <c r="TXA182" s="168"/>
      <c r="TXB182" s="168"/>
      <c r="TXC182" s="168"/>
      <c r="TXD182" s="168"/>
      <c r="TXE182" s="168"/>
      <c r="TXF182" s="168"/>
      <c r="TXG182" s="168"/>
      <c r="TXH182" s="168"/>
      <c r="TXI182" s="168"/>
      <c r="TXJ182" s="168"/>
      <c r="TXK182" s="168"/>
      <c r="TXL182" s="168"/>
      <c r="TXM182" s="168"/>
      <c r="TXN182" s="168"/>
      <c r="TXO182" s="168"/>
      <c r="TXP182" s="168"/>
      <c r="TXQ182" s="168"/>
      <c r="TXR182" s="168"/>
      <c r="TXS182" s="168"/>
      <c r="TXT182" s="168"/>
      <c r="TXU182" s="168"/>
      <c r="TXV182" s="168"/>
      <c r="TXW182" s="168"/>
      <c r="TXX182" s="168"/>
      <c r="TXY182" s="168"/>
      <c r="TXZ182" s="168"/>
      <c r="TYA182" s="168"/>
      <c r="TYB182" s="168"/>
      <c r="TYC182" s="168"/>
      <c r="TYD182" s="168"/>
      <c r="TYE182" s="168"/>
      <c r="TYF182" s="168"/>
      <c r="TYG182" s="168"/>
      <c r="TYH182" s="168"/>
      <c r="TYI182" s="168"/>
      <c r="TYJ182" s="168"/>
      <c r="TYK182" s="168"/>
      <c r="TYL182" s="168"/>
      <c r="TYM182" s="168"/>
      <c r="TYN182" s="168"/>
      <c r="TYO182" s="168"/>
      <c r="TYP182" s="168"/>
      <c r="TYQ182" s="168"/>
      <c r="TYR182" s="168"/>
      <c r="TYS182" s="168"/>
      <c r="TYT182" s="168"/>
      <c r="TYU182" s="168"/>
      <c r="TYV182" s="168"/>
      <c r="TYW182" s="168"/>
      <c r="TYX182" s="168"/>
      <c r="TYY182" s="168"/>
      <c r="TYZ182" s="168"/>
      <c r="TZA182" s="168"/>
      <c r="TZB182" s="168"/>
      <c r="TZC182" s="168"/>
      <c r="TZD182" s="168"/>
      <c r="TZE182" s="168"/>
      <c r="TZF182" s="168"/>
      <c r="TZG182" s="168"/>
      <c r="TZH182" s="168"/>
      <c r="TZI182" s="168"/>
      <c r="TZJ182" s="168"/>
      <c r="TZK182" s="168"/>
      <c r="TZL182" s="168"/>
      <c r="TZM182" s="168"/>
      <c r="TZN182" s="168"/>
      <c r="TZO182" s="168"/>
      <c r="TZP182" s="168"/>
      <c r="TZQ182" s="168"/>
      <c r="TZR182" s="168"/>
      <c r="TZS182" s="168"/>
      <c r="TZT182" s="168"/>
      <c r="TZU182" s="168"/>
      <c r="TZV182" s="168"/>
      <c r="TZW182" s="168"/>
      <c r="TZX182" s="168"/>
      <c r="TZY182" s="168"/>
      <c r="TZZ182" s="168"/>
      <c r="UAA182" s="168"/>
      <c r="UAB182" s="168"/>
      <c r="UAC182" s="168"/>
      <c r="UAD182" s="168"/>
      <c r="UAE182" s="168"/>
      <c r="UAF182" s="168"/>
      <c r="UAG182" s="168"/>
      <c r="UAH182" s="168"/>
      <c r="UAI182" s="168"/>
      <c r="UAJ182" s="168"/>
      <c r="UAK182" s="168"/>
      <c r="UAL182" s="168"/>
      <c r="UAM182" s="168"/>
      <c r="UAN182" s="168"/>
      <c r="UAO182" s="168"/>
      <c r="UAP182" s="168"/>
      <c r="UAQ182" s="168"/>
      <c r="UAR182" s="168"/>
      <c r="UAS182" s="168"/>
      <c r="UAT182" s="168"/>
      <c r="UAU182" s="168"/>
      <c r="UAV182" s="168"/>
      <c r="UAW182" s="168"/>
      <c r="UAX182" s="168"/>
      <c r="UAY182" s="168"/>
      <c r="UAZ182" s="168"/>
      <c r="UBA182" s="168"/>
      <c r="UBB182" s="168"/>
      <c r="UBC182" s="168"/>
      <c r="UBD182" s="168"/>
      <c r="UBE182" s="168"/>
      <c r="UBF182" s="168"/>
      <c r="UBG182" s="168"/>
      <c r="UBH182" s="168"/>
      <c r="UBI182" s="168"/>
      <c r="UBJ182" s="168"/>
      <c r="UBK182" s="168"/>
      <c r="UBL182" s="168"/>
      <c r="UBM182" s="168"/>
      <c r="UBN182" s="168"/>
      <c r="UBO182" s="168"/>
      <c r="UBP182" s="168"/>
      <c r="UBQ182" s="168"/>
      <c r="UBR182" s="168"/>
      <c r="UBS182" s="168"/>
      <c r="UBT182" s="168"/>
      <c r="UBU182" s="168"/>
      <c r="UBV182" s="168"/>
      <c r="UBW182" s="168"/>
      <c r="UBX182" s="168"/>
      <c r="UBY182" s="168"/>
      <c r="UBZ182" s="168"/>
      <c r="UCA182" s="168"/>
      <c r="UCB182" s="168"/>
      <c r="UCC182" s="168"/>
      <c r="UCD182" s="168"/>
      <c r="UCE182" s="168"/>
      <c r="UCF182" s="168"/>
      <c r="UCG182" s="168"/>
      <c r="UCH182" s="168"/>
      <c r="UCI182" s="168"/>
      <c r="UCJ182" s="168"/>
      <c r="UCK182" s="168"/>
      <c r="UCL182" s="168"/>
      <c r="UCM182" s="168"/>
      <c r="UCN182" s="168"/>
      <c r="UCO182" s="168"/>
      <c r="UCP182" s="168"/>
      <c r="UCQ182" s="168"/>
      <c r="UCR182" s="168"/>
      <c r="UCS182" s="168"/>
      <c r="UCT182" s="168"/>
      <c r="UCU182" s="168"/>
      <c r="UCV182" s="168"/>
      <c r="UCW182" s="168"/>
      <c r="UCX182" s="168"/>
      <c r="UCY182" s="168"/>
      <c r="UCZ182" s="168"/>
      <c r="UDA182" s="168"/>
      <c r="UDB182" s="168"/>
      <c r="UDC182" s="168"/>
      <c r="UDD182" s="168"/>
      <c r="UDE182" s="168"/>
      <c r="UDF182" s="168"/>
      <c r="UDG182" s="168"/>
      <c r="UDH182" s="168"/>
      <c r="UDI182" s="168"/>
      <c r="UDJ182" s="168"/>
      <c r="UDK182" s="168"/>
      <c r="UDL182" s="168"/>
      <c r="UDM182" s="168"/>
      <c r="UDN182" s="168"/>
      <c r="UDO182" s="168"/>
      <c r="UDP182" s="168"/>
      <c r="UDQ182" s="168"/>
      <c r="UDR182" s="168"/>
      <c r="UDS182" s="168"/>
      <c r="UDT182" s="168"/>
      <c r="UDU182" s="168"/>
      <c r="UDV182" s="168"/>
      <c r="UDW182" s="168"/>
      <c r="UDX182" s="168"/>
      <c r="UDY182" s="168"/>
      <c r="UDZ182" s="168"/>
      <c r="UEA182" s="168"/>
      <c r="UEB182" s="168"/>
      <c r="UEC182" s="168"/>
      <c r="UED182" s="168"/>
      <c r="UEE182" s="168"/>
      <c r="UEF182" s="168"/>
      <c r="UEG182" s="168"/>
      <c r="UEH182" s="168"/>
      <c r="UEI182" s="168"/>
      <c r="UEJ182" s="168"/>
      <c r="UEK182" s="168"/>
      <c r="UEL182" s="168"/>
      <c r="UEM182" s="168"/>
      <c r="UEN182" s="168"/>
      <c r="UEO182" s="168"/>
      <c r="UEP182" s="168"/>
      <c r="UEQ182" s="168"/>
      <c r="UER182" s="168"/>
      <c r="UES182" s="168"/>
      <c r="UET182" s="168"/>
      <c r="UEU182" s="168"/>
      <c r="UEV182" s="168"/>
      <c r="UEW182" s="168"/>
      <c r="UEX182" s="168"/>
      <c r="UEY182" s="168"/>
      <c r="UEZ182" s="168"/>
      <c r="UFA182" s="168"/>
      <c r="UFB182" s="168"/>
      <c r="UFC182" s="168"/>
      <c r="UFD182" s="168"/>
      <c r="UFE182" s="168"/>
      <c r="UFF182" s="168"/>
      <c r="UFG182" s="168"/>
      <c r="UFH182" s="168"/>
      <c r="UFI182" s="168"/>
      <c r="UFJ182" s="168"/>
      <c r="UFK182" s="168"/>
      <c r="UFL182" s="168"/>
      <c r="UFM182" s="168"/>
      <c r="UFN182" s="168"/>
      <c r="UFO182" s="168"/>
      <c r="UFP182" s="168"/>
      <c r="UFQ182" s="168"/>
      <c r="UFR182" s="168"/>
      <c r="UFS182" s="168"/>
      <c r="UFT182" s="168"/>
      <c r="UFU182" s="168"/>
      <c r="UFV182" s="168"/>
      <c r="UFW182" s="168"/>
      <c r="UFX182" s="168"/>
      <c r="UFY182" s="168"/>
      <c r="UFZ182" s="168"/>
      <c r="UGA182" s="168"/>
      <c r="UGB182" s="168"/>
      <c r="UGC182" s="168"/>
      <c r="UGD182" s="168"/>
      <c r="UGE182" s="168"/>
      <c r="UGF182" s="168"/>
      <c r="UGG182" s="168"/>
      <c r="UGH182" s="168"/>
      <c r="UGI182" s="168"/>
      <c r="UGJ182" s="168"/>
      <c r="UGK182" s="168"/>
      <c r="UGL182" s="168"/>
      <c r="UGM182" s="168"/>
      <c r="UGN182" s="168"/>
      <c r="UGO182" s="168"/>
      <c r="UGP182" s="168"/>
      <c r="UGQ182" s="168"/>
      <c r="UGR182" s="168"/>
      <c r="UGS182" s="168"/>
      <c r="UGT182" s="168"/>
      <c r="UGU182" s="168"/>
      <c r="UGV182" s="168"/>
      <c r="UGW182" s="168"/>
      <c r="UGX182" s="168"/>
      <c r="UGY182" s="168"/>
      <c r="UGZ182" s="168"/>
      <c r="UHA182" s="168"/>
      <c r="UHB182" s="168"/>
      <c r="UHC182" s="168"/>
      <c r="UHD182" s="168"/>
      <c r="UHE182" s="168"/>
      <c r="UHF182" s="168"/>
      <c r="UHG182" s="168"/>
      <c r="UHH182" s="168"/>
      <c r="UHI182" s="168"/>
      <c r="UHJ182" s="168"/>
      <c r="UHK182" s="168"/>
      <c r="UHL182" s="168"/>
      <c r="UHM182" s="168"/>
      <c r="UHN182" s="168"/>
      <c r="UHO182" s="168"/>
      <c r="UHP182" s="168"/>
      <c r="UHQ182" s="168"/>
      <c r="UHR182" s="168"/>
      <c r="UHS182" s="168"/>
      <c r="UHT182" s="168"/>
      <c r="UHU182" s="168"/>
      <c r="UHV182" s="168"/>
      <c r="UHW182" s="168"/>
      <c r="UHX182" s="168"/>
      <c r="UHY182" s="168"/>
      <c r="UHZ182" s="168"/>
      <c r="UIA182" s="168"/>
      <c r="UIB182" s="168"/>
      <c r="UIC182" s="168"/>
      <c r="UID182" s="168"/>
      <c r="UIE182" s="168"/>
      <c r="UIF182" s="168"/>
      <c r="UIG182" s="168"/>
      <c r="UIH182" s="168"/>
      <c r="UII182" s="168"/>
      <c r="UIJ182" s="168"/>
      <c r="UIK182" s="168"/>
      <c r="UIL182" s="168"/>
      <c r="UIM182" s="168"/>
      <c r="UIN182" s="168"/>
      <c r="UIO182" s="168"/>
      <c r="UIP182" s="168"/>
      <c r="UIQ182" s="168"/>
      <c r="UIR182" s="168"/>
      <c r="UIS182" s="168"/>
      <c r="UIT182" s="168"/>
      <c r="UIU182" s="168"/>
      <c r="UIV182" s="168"/>
      <c r="UIW182" s="168"/>
      <c r="UIX182" s="168"/>
      <c r="UIY182" s="168"/>
      <c r="UIZ182" s="168"/>
      <c r="UJA182" s="168"/>
      <c r="UJB182" s="168"/>
      <c r="UJC182" s="168"/>
      <c r="UJD182" s="168"/>
      <c r="UJE182" s="168"/>
      <c r="UJF182" s="168"/>
      <c r="UJG182" s="168"/>
      <c r="UJH182" s="168"/>
      <c r="UJI182" s="168"/>
      <c r="UJJ182" s="168"/>
      <c r="UJK182" s="168"/>
      <c r="UJL182" s="168"/>
      <c r="UJM182" s="168"/>
      <c r="UJN182" s="168"/>
      <c r="UJO182" s="168"/>
      <c r="UJP182" s="168"/>
      <c r="UJQ182" s="168"/>
      <c r="UJR182" s="168"/>
      <c r="UJS182" s="168"/>
      <c r="UJT182" s="168"/>
      <c r="UJU182" s="168"/>
      <c r="UJV182" s="168"/>
      <c r="UJW182" s="168"/>
      <c r="UJX182" s="168"/>
      <c r="UJY182" s="168"/>
      <c r="UJZ182" s="168"/>
      <c r="UKA182" s="168"/>
      <c r="UKB182" s="168"/>
      <c r="UKC182" s="168"/>
      <c r="UKD182" s="168"/>
      <c r="UKE182" s="168"/>
      <c r="UKF182" s="168"/>
      <c r="UKG182" s="168"/>
      <c r="UKH182" s="168"/>
      <c r="UKI182" s="168"/>
      <c r="UKJ182" s="168"/>
      <c r="UKK182" s="168"/>
      <c r="UKL182" s="168"/>
      <c r="UKM182" s="168"/>
      <c r="UKN182" s="168"/>
      <c r="UKO182" s="168"/>
      <c r="UKP182" s="168"/>
      <c r="UKQ182" s="168"/>
      <c r="UKR182" s="168"/>
      <c r="UKS182" s="168"/>
      <c r="UKT182" s="168"/>
      <c r="UKU182" s="168"/>
      <c r="UKV182" s="168"/>
      <c r="UKW182" s="168"/>
      <c r="UKX182" s="168"/>
      <c r="UKY182" s="168"/>
      <c r="UKZ182" s="168"/>
      <c r="ULA182" s="168"/>
      <c r="ULB182" s="168"/>
      <c r="ULC182" s="168"/>
      <c r="ULD182" s="168"/>
      <c r="ULE182" s="168"/>
      <c r="ULF182" s="168"/>
      <c r="ULG182" s="168"/>
      <c r="ULH182" s="168"/>
      <c r="ULI182" s="168"/>
      <c r="ULJ182" s="168"/>
      <c r="ULK182" s="168"/>
      <c r="ULL182" s="168"/>
      <c r="ULM182" s="168"/>
      <c r="ULN182" s="168"/>
      <c r="ULO182" s="168"/>
      <c r="ULP182" s="168"/>
      <c r="ULQ182" s="168"/>
      <c r="ULR182" s="168"/>
      <c r="ULS182" s="168"/>
      <c r="ULT182" s="168"/>
      <c r="ULU182" s="168"/>
      <c r="ULV182" s="168"/>
      <c r="ULW182" s="168"/>
      <c r="ULX182" s="168"/>
      <c r="ULY182" s="168"/>
      <c r="ULZ182" s="168"/>
      <c r="UMA182" s="168"/>
      <c r="UMB182" s="168"/>
      <c r="UMC182" s="168"/>
      <c r="UMD182" s="168"/>
      <c r="UME182" s="168"/>
      <c r="UMF182" s="168"/>
      <c r="UMG182" s="168"/>
      <c r="UMH182" s="168"/>
      <c r="UMI182" s="168"/>
      <c r="UMJ182" s="168"/>
      <c r="UMK182" s="168"/>
      <c r="UML182" s="168"/>
      <c r="UMM182" s="168"/>
      <c r="UMN182" s="168"/>
      <c r="UMO182" s="168"/>
      <c r="UMP182" s="168"/>
      <c r="UMQ182" s="168"/>
      <c r="UMR182" s="168"/>
      <c r="UMS182" s="168"/>
      <c r="UMT182" s="168"/>
      <c r="UMU182" s="168"/>
      <c r="UMV182" s="168"/>
      <c r="UMW182" s="168"/>
      <c r="UMX182" s="168"/>
      <c r="UMY182" s="168"/>
      <c r="UMZ182" s="168"/>
      <c r="UNA182" s="168"/>
      <c r="UNB182" s="168"/>
      <c r="UNC182" s="168"/>
      <c r="UND182" s="168"/>
      <c r="UNE182" s="168"/>
      <c r="UNF182" s="168"/>
      <c r="UNG182" s="168"/>
      <c r="UNH182" s="168"/>
      <c r="UNI182" s="168"/>
      <c r="UNJ182" s="168"/>
      <c r="UNK182" s="168"/>
      <c r="UNL182" s="168"/>
      <c r="UNM182" s="168"/>
      <c r="UNN182" s="168"/>
      <c r="UNO182" s="168"/>
      <c r="UNP182" s="168"/>
      <c r="UNQ182" s="168"/>
      <c r="UNR182" s="168"/>
      <c r="UNS182" s="168"/>
      <c r="UNT182" s="168"/>
      <c r="UNU182" s="168"/>
      <c r="UNV182" s="168"/>
      <c r="UNW182" s="168"/>
      <c r="UNX182" s="168"/>
      <c r="UNY182" s="168"/>
      <c r="UNZ182" s="168"/>
      <c r="UOA182" s="168"/>
      <c r="UOB182" s="168"/>
      <c r="UOC182" s="168"/>
      <c r="UOD182" s="168"/>
      <c r="UOE182" s="168"/>
      <c r="UOF182" s="168"/>
      <c r="UOG182" s="168"/>
      <c r="UOH182" s="168"/>
      <c r="UOI182" s="168"/>
      <c r="UOJ182" s="168"/>
      <c r="UOK182" s="168"/>
      <c r="UOL182" s="168"/>
      <c r="UOM182" s="168"/>
      <c r="UON182" s="168"/>
      <c r="UOO182" s="168"/>
      <c r="UOP182" s="168"/>
      <c r="UOQ182" s="168"/>
      <c r="UOR182" s="168"/>
      <c r="UOS182" s="168"/>
      <c r="UOT182" s="168"/>
      <c r="UOU182" s="168"/>
      <c r="UOV182" s="168"/>
      <c r="UOW182" s="168"/>
      <c r="UOX182" s="168"/>
      <c r="UOY182" s="168"/>
      <c r="UOZ182" s="168"/>
      <c r="UPA182" s="168"/>
      <c r="UPB182" s="168"/>
      <c r="UPC182" s="168"/>
      <c r="UPD182" s="168"/>
      <c r="UPE182" s="168"/>
      <c r="UPF182" s="168"/>
      <c r="UPG182" s="168"/>
      <c r="UPH182" s="168"/>
      <c r="UPI182" s="168"/>
      <c r="UPJ182" s="168"/>
      <c r="UPK182" s="168"/>
      <c r="UPL182" s="168"/>
      <c r="UPM182" s="168"/>
      <c r="UPN182" s="168"/>
      <c r="UPO182" s="168"/>
      <c r="UPP182" s="168"/>
      <c r="UPQ182" s="168"/>
      <c r="UPR182" s="168"/>
      <c r="UPS182" s="168"/>
      <c r="UPT182" s="168"/>
      <c r="UPU182" s="168"/>
      <c r="UPV182" s="168"/>
      <c r="UPW182" s="168"/>
      <c r="UPX182" s="168"/>
      <c r="UPY182" s="168"/>
      <c r="UPZ182" s="168"/>
      <c r="UQA182" s="168"/>
      <c r="UQB182" s="168"/>
      <c r="UQC182" s="168"/>
      <c r="UQD182" s="168"/>
      <c r="UQE182" s="168"/>
      <c r="UQF182" s="168"/>
      <c r="UQG182" s="168"/>
      <c r="UQH182" s="168"/>
      <c r="UQI182" s="168"/>
      <c r="UQJ182" s="168"/>
      <c r="UQK182" s="168"/>
      <c r="UQL182" s="168"/>
      <c r="UQM182" s="168"/>
      <c r="UQN182" s="168"/>
      <c r="UQO182" s="168"/>
      <c r="UQP182" s="168"/>
      <c r="UQQ182" s="168"/>
      <c r="UQR182" s="168"/>
      <c r="UQS182" s="168"/>
      <c r="UQT182" s="168"/>
      <c r="UQU182" s="168"/>
      <c r="UQV182" s="168"/>
      <c r="UQW182" s="168"/>
      <c r="UQX182" s="168"/>
      <c r="UQY182" s="168"/>
      <c r="UQZ182" s="168"/>
      <c r="URA182" s="168"/>
      <c r="URB182" s="168"/>
      <c r="URC182" s="168"/>
      <c r="URD182" s="168"/>
      <c r="URE182" s="168"/>
      <c r="URF182" s="168"/>
      <c r="URG182" s="168"/>
      <c r="URH182" s="168"/>
      <c r="URI182" s="168"/>
      <c r="URJ182" s="168"/>
      <c r="URK182" s="168"/>
      <c r="URL182" s="168"/>
      <c r="URM182" s="168"/>
      <c r="URN182" s="168"/>
      <c r="URO182" s="168"/>
      <c r="URP182" s="168"/>
      <c r="URQ182" s="168"/>
      <c r="URR182" s="168"/>
      <c r="URS182" s="168"/>
      <c r="URT182" s="168"/>
      <c r="URU182" s="168"/>
      <c r="URV182" s="168"/>
      <c r="URW182" s="168"/>
      <c r="URX182" s="168"/>
      <c r="URY182" s="168"/>
      <c r="URZ182" s="168"/>
      <c r="USA182" s="168"/>
      <c r="USB182" s="168"/>
      <c r="USC182" s="168"/>
      <c r="USD182" s="168"/>
      <c r="USE182" s="168"/>
      <c r="USF182" s="168"/>
      <c r="USG182" s="168"/>
      <c r="USH182" s="168"/>
      <c r="USI182" s="168"/>
      <c r="USJ182" s="168"/>
      <c r="USK182" s="168"/>
      <c r="USL182" s="168"/>
      <c r="USM182" s="168"/>
      <c r="USN182" s="168"/>
      <c r="USO182" s="168"/>
      <c r="USP182" s="168"/>
      <c r="USQ182" s="168"/>
      <c r="USR182" s="168"/>
      <c r="USS182" s="168"/>
      <c r="UST182" s="168"/>
      <c r="USU182" s="168"/>
      <c r="USV182" s="168"/>
      <c r="USW182" s="168"/>
      <c r="USX182" s="168"/>
      <c r="USY182" s="168"/>
      <c r="USZ182" s="168"/>
      <c r="UTA182" s="168"/>
      <c r="UTB182" s="168"/>
      <c r="UTC182" s="168"/>
      <c r="UTD182" s="168"/>
      <c r="UTE182" s="168"/>
      <c r="UTF182" s="168"/>
      <c r="UTG182" s="168"/>
      <c r="UTH182" s="168"/>
      <c r="UTI182" s="168"/>
      <c r="UTJ182" s="168"/>
      <c r="UTK182" s="168"/>
      <c r="UTL182" s="168"/>
      <c r="UTM182" s="168"/>
      <c r="UTN182" s="168"/>
      <c r="UTO182" s="168"/>
      <c r="UTP182" s="168"/>
      <c r="UTQ182" s="168"/>
      <c r="UTR182" s="168"/>
      <c r="UTS182" s="168"/>
      <c r="UTT182" s="168"/>
      <c r="UTU182" s="168"/>
      <c r="UTV182" s="168"/>
      <c r="UTW182" s="168"/>
      <c r="UTX182" s="168"/>
      <c r="UTY182" s="168"/>
      <c r="UTZ182" s="168"/>
      <c r="UUA182" s="168"/>
      <c r="UUB182" s="168"/>
      <c r="UUC182" s="168"/>
      <c r="UUD182" s="168"/>
      <c r="UUE182" s="168"/>
      <c r="UUF182" s="168"/>
      <c r="UUG182" s="168"/>
      <c r="UUH182" s="168"/>
      <c r="UUI182" s="168"/>
      <c r="UUJ182" s="168"/>
      <c r="UUK182" s="168"/>
      <c r="UUL182" s="168"/>
      <c r="UUM182" s="168"/>
      <c r="UUN182" s="168"/>
      <c r="UUO182" s="168"/>
      <c r="UUP182" s="168"/>
      <c r="UUQ182" s="168"/>
      <c r="UUR182" s="168"/>
      <c r="UUS182" s="168"/>
      <c r="UUT182" s="168"/>
      <c r="UUU182" s="168"/>
      <c r="UUV182" s="168"/>
      <c r="UUW182" s="168"/>
      <c r="UUX182" s="168"/>
      <c r="UUY182" s="168"/>
      <c r="UUZ182" s="168"/>
      <c r="UVA182" s="168"/>
      <c r="UVB182" s="168"/>
      <c r="UVC182" s="168"/>
      <c r="UVD182" s="168"/>
      <c r="UVE182" s="168"/>
      <c r="UVF182" s="168"/>
      <c r="UVG182" s="168"/>
      <c r="UVH182" s="168"/>
      <c r="UVI182" s="168"/>
      <c r="UVJ182" s="168"/>
      <c r="UVK182" s="168"/>
      <c r="UVL182" s="168"/>
      <c r="UVM182" s="168"/>
      <c r="UVN182" s="168"/>
      <c r="UVO182" s="168"/>
      <c r="UVP182" s="168"/>
      <c r="UVQ182" s="168"/>
      <c r="UVR182" s="168"/>
      <c r="UVS182" s="168"/>
      <c r="UVT182" s="168"/>
      <c r="UVU182" s="168"/>
      <c r="UVV182" s="168"/>
      <c r="UVW182" s="168"/>
      <c r="UVX182" s="168"/>
      <c r="UVY182" s="168"/>
      <c r="UVZ182" s="168"/>
      <c r="UWA182" s="168"/>
      <c r="UWB182" s="168"/>
      <c r="UWC182" s="168"/>
      <c r="UWD182" s="168"/>
      <c r="UWE182" s="168"/>
      <c r="UWF182" s="168"/>
      <c r="UWG182" s="168"/>
      <c r="UWH182" s="168"/>
      <c r="UWI182" s="168"/>
      <c r="UWJ182" s="168"/>
      <c r="UWK182" s="168"/>
      <c r="UWL182" s="168"/>
      <c r="UWM182" s="168"/>
      <c r="UWN182" s="168"/>
      <c r="UWO182" s="168"/>
      <c r="UWP182" s="168"/>
      <c r="UWQ182" s="168"/>
      <c r="UWR182" s="168"/>
      <c r="UWS182" s="168"/>
      <c r="UWT182" s="168"/>
      <c r="UWU182" s="168"/>
      <c r="UWV182" s="168"/>
      <c r="UWW182" s="168"/>
      <c r="UWX182" s="168"/>
      <c r="UWY182" s="168"/>
      <c r="UWZ182" s="168"/>
      <c r="UXA182" s="168"/>
      <c r="UXB182" s="168"/>
      <c r="UXC182" s="168"/>
      <c r="UXD182" s="168"/>
      <c r="UXE182" s="168"/>
      <c r="UXF182" s="168"/>
      <c r="UXG182" s="168"/>
      <c r="UXH182" s="168"/>
      <c r="UXI182" s="168"/>
      <c r="UXJ182" s="168"/>
      <c r="UXK182" s="168"/>
      <c r="UXL182" s="168"/>
      <c r="UXM182" s="168"/>
      <c r="UXN182" s="168"/>
      <c r="UXO182" s="168"/>
      <c r="UXP182" s="168"/>
      <c r="UXQ182" s="168"/>
      <c r="UXR182" s="168"/>
      <c r="UXS182" s="168"/>
      <c r="UXT182" s="168"/>
      <c r="UXU182" s="168"/>
      <c r="UXV182" s="168"/>
      <c r="UXW182" s="168"/>
      <c r="UXX182" s="168"/>
      <c r="UXY182" s="168"/>
      <c r="UXZ182" s="168"/>
      <c r="UYA182" s="168"/>
      <c r="UYB182" s="168"/>
      <c r="UYC182" s="168"/>
      <c r="UYD182" s="168"/>
      <c r="UYE182" s="168"/>
      <c r="UYF182" s="168"/>
      <c r="UYG182" s="168"/>
      <c r="UYH182" s="168"/>
      <c r="UYI182" s="168"/>
      <c r="UYJ182" s="168"/>
      <c r="UYK182" s="168"/>
      <c r="UYL182" s="168"/>
      <c r="UYM182" s="168"/>
      <c r="UYN182" s="168"/>
      <c r="UYO182" s="168"/>
      <c r="UYP182" s="168"/>
      <c r="UYQ182" s="168"/>
      <c r="UYR182" s="168"/>
      <c r="UYS182" s="168"/>
      <c r="UYT182" s="168"/>
      <c r="UYU182" s="168"/>
      <c r="UYV182" s="168"/>
      <c r="UYW182" s="168"/>
      <c r="UYX182" s="168"/>
      <c r="UYY182" s="168"/>
      <c r="UYZ182" s="168"/>
      <c r="UZA182" s="168"/>
      <c r="UZB182" s="168"/>
      <c r="UZC182" s="168"/>
      <c r="UZD182" s="168"/>
      <c r="UZE182" s="168"/>
      <c r="UZF182" s="168"/>
      <c r="UZG182" s="168"/>
      <c r="UZH182" s="168"/>
      <c r="UZI182" s="168"/>
      <c r="UZJ182" s="168"/>
      <c r="UZK182" s="168"/>
      <c r="UZL182" s="168"/>
      <c r="UZM182" s="168"/>
      <c r="UZN182" s="168"/>
      <c r="UZO182" s="168"/>
      <c r="UZP182" s="168"/>
      <c r="UZQ182" s="168"/>
      <c r="UZR182" s="168"/>
      <c r="UZS182" s="168"/>
      <c r="UZT182" s="168"/>
      <c r="UZU182" s="168"/>
      <c r="UZV182" s="168"/>
      <c r="UZW182" s="168"/>
      <c r="UZX182" s="168"/>
      <c r="UZY182" s="168"/>
      <c r="UZZ182" s="168"/>
      <c r="VAA182" s="168"/>
      <c r="VAB182" s="168"/>
      <c r="VAC182" s="168"/>
      <c r="VAD182" s="168"/>
      <c r="VAE182" s="168"/>
      <c r="VAF182" s="168"/>
      <c r="VAG182" s="168"/>
      <c r="VAH182" s="168"/>
      <c r="VAI182" s="168"/>
      <c r="VAJ182" s="168"/>
      <c r="VAK182" s="168"/>
      <c r="VAL182" s="168"/>
      <c r="VAM182" s="168"/>
      <c r="VAN182" s="168"/>
      <c r="VAO182" s="168"/>
      <c r="VAP182" s="168"/>
      <c r="VAQ182" s="168"/>
      <c r="VAR182" s="168"/>
      <c r="VAS182" s="168"/>
      <c r="VAT182" s="168"/>
      <c r="VAU182" s="168"/>
      <c r="VAV182" s="168"/>
      <c r="VAW182" s="168"/>
      <c r="VAX182" s="168"/>
      <c r="VAY182" s="168"/>
      <c r="VAZ182" s="168"/>
      <c r="VBA182" s="168"/>
      <c r="VBB182" s="168"/>
      <c r="VBC182" s="168"/>
      <c r="VBD182" s="168"/>
      <c r="VBE182" s="168"/>
      <c r="VBF182" s="168"/>
      <c r="VBG182" s="168"/>
      <c r="VBH182" s="168"/>
      <c r="VBI182" s="168"/>
      <c r="VBJ182" s="168"/>
      <c r="VBK182" s="168"/>
      <c r="VBL182" s="168"/>
      <c r="VBM182" s="168"/>
      <c r="VBN182" s="168"/>
      <c r="VBO182" s="168"/>
      <c r="VBP182" s="168"/>
      <c r="VBQ182" s="168"/>
      <c r="VBR182" s="168"/>
      <c r="VBS182" s="168"/>
      <c r="VBT182" s="168"/>
      <c r="VBU182" s="168"/>
      <c r="VBV182" s="168"/>
      <c r="VBW182" s="168"/>
      <c r="VBX182" s="168"/>
      <c r="VBY182" s="168"/>
      <c r="VBZ182" s="168"/>
      <c r="VCA182" s="168"/>
      <c r="VCB182" s="168"/>
      <c r="VCC182" s="168"/>
      <c r="VCD182" s="168"/>
      <c r="VCE182" s="168"/>
      <c r="VCF182" s="168"/>
      <c r="VCG182" s="168"/>
      <c r="VCH182" s="168"/>
      <c r="VCI182" s="168"/>
      <c r="VCJ182" s="168"/>
      <c r="VCK182" s="168"/>
      <c r="VCL182" s="168"/>
      <c r="VCM182" s="168"/>
      <c r="VCN182" s="168"/>
      <c r="VCO182" s="168"/>
      <c r="VCP182" s="168"/>
      <c r="VCQ182" s="168"/>
      <c r="VCR182" s="168"/>
      <c r="VCS182" s="168"/>
      <c r="VCT182" s="168"/>
      <c r="VCU182" s="168"/>
      <c r="VCV182" s="168"/>
      <c r="VCW182" s="168"/>
      <c r="VCX182" s="168"/>
      <c r="VCY182" s="168"/>
      <c r="VCZ182" s="168"/>
      <c r="VDA182" s="168"/>
      <c r="VDB182" s="168"/>
      <c r="VDC182" s="168"/>
      <c r="VDD182" s="168"/>
      <c r="VDE182" s="168"/>
      <c r="VDF182" s="168"/>
      <c r="VDG182" s="168"/>
      <c r="VDH182" s="168"/>
      <c r="VDI182" s="168"/>
      <c r="VDJ182" s="168"/>
      <c r="VDK182" s="168"/>
      <c r="VDL182" s="168"/>
      <c r="VDM182" s="168"/>
      <c r="VDN182" s="168"/>
      <c r="VDO182" s="168"/>
      <c r="VDP182" s="168"/>
      <c r="VDQ182" s="168"/>
      <c r="VDR182" s="168"/>
      <c r="VDS182" s="168"/>
      <c r="VDT182" s="168"/>
      <c r="VDU182" s="168"/>
      <c r="VDV182" s="168"/>
      <c r="VDW182" s="168"/>
      <c r="VDX182" s="168"/>
      <c r="VDY182" s="168"/>
      <c r="VDZ182" s="168"/>
      <c r="VEA182" s="168"/>
      <c r="VEB182" s="168"/>
      <c r="VEC182" s="168"/>
      <c r="VED182" s="168"/>
      <c r="VEE182" s="168"/>
      <c r="VEF182" s="168"/>
      <c r="VEG182" s="168"/>
      <c r="VEH182" s="168"/>
      <c r="VEI182" s="168"/>
      <c r="VEJ182" s="168"/>
      <c r="VEK182" s="168"/>
      <c r="VEL182" s="168"/>
      <c r="VEM182" s="168"/>
      <c r="VEN182" s="168"/>
      <c r="VEO182" s="168"/>
      <c r="VEP182" s="168"/>
      <c r="VEQ182" s="168"/>
      <c r="VER182" s="168"/>
      <c r="VES182" s="168"/>
      <c r="VET182" s="168"/>
      <c r="VEU182" s="168"/>
      <c r="VEV182" s="168"/>
      <c r="VEW182" s="168"/>
      <c r="VEX182" s="168"/>
      <c r="VEY182" s="168"/>
      <c r="VEZ182" s="168"/>
      <c r="VFA182" s="168"/>
      <c r="VFB182" s="168"/>
      <c r="VFC182" s="168"/>
      <c r="VFD182" s="168"/>
      <c r="VFE182" s="168"/>
      <c r="VFF182" s="168"/>
      <c r="VFG182" s="168"/>
      <c r="VFH182" s="168"/>
      <c r="VFI182" s="168"/>
      <c r="VFJ182" s="168"/>
      <c r="VFK182" s="168"/>
      <c r="VFL182" s="168"/>
      <c r="VFM182" s="168"/>
      <c r="VFN182" s="168"/>
      <c r="VFO182" s="168"/>
      <c r="VFP182" s="168"/>
      <c r="VFQ182" s="168"/>
      <c r="VFR182" s="168"/>
      <c r="VFS182" s="168"/>
      <c r="VFT182" s="168"/>
      <c r="VFU182" s="168"/>
      <c r="VFV182" s="168"/>
      <c r="VFW182" s="168"/>
      <c r="VFX182" s="168"/>
      <c r="VFY182" s="168"/>
      <c r="VFZ182" s="168"/>
      <c r="VGA182" s="168"/>
      <c r="VGB182" s="168"/>
      <c r="VGC182" s="168"/>
      <c r="VGD182" s="168"/>
      <c r="VGE182" s="168"/>
      <c r="VGF182" s="168"/>
      <c r="VGG182" s="168"/>
      <c r="VGH182" s="168"/>
      <c r="VGI182" s="168"/>
      <c r="VGJ182" s="168"/>
      <c r="VGK182" s="168"/>
      <c r="VGL182" s="168"/>
      <c r="VGM182" s="168"/>
      <c r="VGN182" s="168"/>
      <c r="VGO182" s="168"/>
      <c r="VGP182" s="168"/>
      <c r="VGQ182" s="168"/>
      <c r="VGR182" s="168"/>
      <c r="VGS182" s="168"/>
      <c r="VGT182" s="168"/>
      <c r="VGU182" s="168"/>
      <c r="VGV182" s="168"/>
      <c r="VGW182" s="168"/>
      <c r="VGX182" s="168"/>
      <c r="VGY182" s="168"/>
      <c r="VGZ182" s="168"/>
      <c r="VHA182" s="168"/>
      <c r="VHB182" s="168"/>
      <c r="VHC182" s="168"/>
      <c r="VHD182" s="168"/>
      <c r="VHE182" s="168"/>
      <c r="VHF182" s="168"/>
      <c r="VHG182" s="168"/>
      <c r="VHH182" s="168"/>
      <c r="VHI182" s="168"/>
      <c r="VHJ182" s="168"/>
      <c r="VHK182" s="168"/>
      <c r="VHL182" s="168"/>
      <c r="VHM182" s="168"/>
      <c r="VHN182" s="168"/>
      <c r="VHO182" s="168"/>
      <c r="VHP182" s="168"/>
      <c r="VHQ182" s="168"/>
      <c r="VHR182" s="168"/>
      <c r="VHS182" s="168"/>
      <c r="VHT182" s="168"/>
      <c r="VHU182" s="168"/>
      <c r="VHV182" s="168"/>
      <c r="VHW182" s="168"/>
      <c r="VHX182" s="168"/>
      <c r="VHY182" s="168"/>
      <c r="VHZ182" s="168"/>
      <c r="VIA182" s="168"/>
      <c r="VIB182" s="168"/>
      <c r="VIC182" s="168"/>
      <c r="VID182" s="168"/>
      <c r="VIE182" s="168"/>
      <c r="VIF182" s="168"/>
      <c r="VIG182" s="168"/>
      <c r="VIH182" s="168"/>
      <c r="VII182" s="168"/>
      <c r="VIJ182" s="168"/>
      <c r="VIK182" s="168"/>
      <c r="VIL182" s="168"/>
      <c r="VIM182" s="168"/>
      <c r="VIN182" s="168"/>
      <c r="VIO182" s="168"/>
      <c r="VIP182" s="168"/>
      <c r="VIQ182" s="168"/>
      <c r="VIR182" s="168"/>
      <c r="VIS182" s="168"/>
      <c r="VIT182" s="168"/>
      <c r="VIU182" s="168"/>
      <c r="VIV182" s="168"/>
      <c r="VIW182" s="168"/>
      <c r="VIX182" s="168"/>
      <c r="VIY182" s="168"/>
      <c r="VIZ182" s="168"/>
      <c r="VJA182" s="168"/>
      <c r="VJB182" s="168"/>
      <c r="VJC182" s="168"/>
      <c r="VJD182" s="168"/>
      <c r="VJE182" s="168"/>
      <c r="VJF182" s="168"/>
      <c r="VJG182" s="168"/>
      <c r="VJH182" s="168"/>
      <c r="VJI182" s="168"/>
      <c r="VJJ182" s="168"/>
      <c r="VJK182" s="168"/>
      <c r="VJL182" s="168"/>
      <c r="VJM182" s="168"/>
      <c r="VJN182" s="168"/>
      <c r="VJO182" s="168"/>
      <c r="VJP182" s="168"/>
      <c r="VJQ182" s="168"/>
      <c r="VJR182" s="168"/>
      <c r="VJS182" s="168"/>
      <c r="VJT182" s="168"/>
      <c r="VJU182" s="168"/>
      <c r="VJV182" s="168"/>
      <c r="VJW182" s="168"/>
      <c r="VJX182" s="168"/>
      <c r="VJY182" s="168"/>
      <c r="VJZ182" s="168"/>
      <c r="VKA182" s="168"/>
      <c r="VKB182" s="168"/>
      <c r="VKC182" s="168"/>
      <c r="VKD182" s="168"/>
      <c r="VKE182" s="168"/>
      <c r="VKF182" s="168"/>
      <c r="VKG182" s="168"/>
      <c r="VKH182" s="168"/>
      <c r="VKI182" s="168"/>
      <c r="VKJ182" s="168"/>
      <c r="VKK182" s="168"/>
      <c r="VKL182" s="168"/>
      <c r="VKM182" s="168"/>
      <c r="VKN182" s="168"/>
      <c r="VKO182" s="168"/>
      <c r="VKP182" s="168"/>
      <c r="VKQ182" s="168"/>
      <c r="VKR182" s="168"/>
      <c r="VKS182" s="168"/>
      <c r="VKT182" s="168"/>
      <c r="VKU182" s="168"/>
      <c r="VKV182" s="168"/>
      <c r="VKW182" s="168"/>
      <c r="VKX182" s="168"/>
      <c r="VKY182" s="168"/>
      <c r="VKZ182" s="168"/>
      <c r="VLA182" s="168"/>
      <c r="VLB182" s="168"/>
      <c r="VLC182" s="168"/>
      <c r="VLD182" s="168"/>
      <c r="VLE182" s="168"/>
      <c r="VLF182" s="168"/>
      <c r="VLG182" s="168"/>
      <c r="VLH182" s="168"/>
      <c r="VLI182" s="168"/>
      <c r="VLJ182" s="168"/>
      <c r="VLK182" s="168"/>
      <c r="VLL182" s="168"/>
      <c r="VLM182" s="168"/>
      <c r="VLN182" s="168"/>
      <c r="VLO182" s="168"/>
      <c r="VLP182" s="168"/>
      <c r="VLQ182" s="168"/>
      <c r="VLR182" s="168"/>
      <c r="VLS182" s="168"/>
      <c r="VLT182" s="168"/>
      <c r="VLU182" s="168"/>
      <c r="VLV182" s="168"/>
      <c r="VLW182" s="168"/>
      <c r="VLX182" s="168"/>
      <c r="VLY182" s="168"/>
      <c r="VLZ182" s="168"/>
      <c r="VMA182" s="168"/>
      <c r="VMB182" s="168"/>
      <c r="VMC182" s="168"/>
      <c r="VMD182" s="168"/>
      <c r="VME182" s="168"/>
      <c r="VMF182" s="168"/>
      <c r="VMG182" s="168"/>
      <c r="VMH182" s="168"/>
      <c r="VMI182" s="168"/>
      <c r="VMJ182" s="168"/>
      <c r="VMK182" s="168"/>
      <c r="VML182" s="168"/>
      <c r="VMM182" s="168"/>
      <c r="VMN182" s="168"/>
      <c r="VMO182" s="168"/>
      <c r="VMP182" s="168"/>
      <c r="VMQ182" s="168"/>
      <c r="VMR182" s="168"/>
      <c r="VMS182" s="168"/>
      <c r="VMT182" s="168"/>
      <c r="VMU182" s="168"/>
      <c r="VMV182" s="168"/>
      <c r="VMW182" s="168"/>
      <c r="VMX182" s="168"/>
      <c r="VMY182" s="168"/>
      <c r="VMZ182" s="168"/>
      <c r="VNA182" s="168"/>
      <c r="VNB182" s="168"/>
      <c r="VNC182" s="168"/>
      <c r="VND182" s="168"/>
      <c r="VNE182" s="168"/>
      <c r="VNF182" s="168"/>
      <c r="VNG182" s="168"/>
      <c r="VNH182" s="168"/>
      <c r="VNI182" s="168"/>
      <c r="VNJ182" s="168"/>
      <c r="VNK182" s="168"/>
      <c r="VNL182" s="168"/>
      <c r="VNM182" s="168"/>
      <c r="VNN182" s="168"/>
      <c r="VNO182" s="168"/>
      <c r="VNP182" s="168"/>
      <c r="VNQ182" s="168"/>
      <c r="VNR182" s="168"/>
      <c r="VNS182" s="168"/>
      <c r="VNT182" s="168"/>
      <c r="VNU182" s="168"/>
      <c r="VNV182" s="168"/>
      <c r="VNW182" s="168"/>
      <c r="VNX182" s="168"/>
      <c r="VNY182" s="168"/>
      <c r="VNZ182" s="168"/>
      <c r="VOA182" s="168"/>
      <c r="VOB182" s="168"/>
      <c r="VOC182" s="168"/>
      <c r="VOD182" s="168"/>
      <c r="VOE182" s="168"/>
      <c r="VOF182" s="168"/>
      <c r="VOG182" s="168"/>
      <c r="VOH182" s="168"/>
      <c r="VOI182" s="168"/>
      <c r="VOJ182" s="168"/>
      <c r="VOK182" s="168"/>
      <c r="VOL182" s="168"/>
      <c r="VOM182" s="168"/>
      <c r="VON182" s="168"/>
      <c r="VOO182" s="168"/>
      <c r="VOP182" s="168"/>
      <c r="VOQ182" s="168"/>
      <c r="VOR182" s="168"/>
      <c r="VOS182" s="168"/>
      <c r="VOT182" s="168"/>
      <c r="VOU182" s="168"/>
      <c r="VOV182" s="168"/>
      <c r="VOW182" s="168"/>
      <c r="VOX182" s="168"/>
      <c r="VOY182" s="168"/>
      <c r="VOZ182" s="168"/>
      <c r="VPA182" s="168"/>
      <c r="VPB182" s="168"/>
      <c r="VPC182" s="168"/>
      <c r="VPD182" s="168"/>
      <c r="VPE182" s="168"/>
      <c r="VPF182" s="168"/>
      <c r="VPG182" s="168"/>
      <c r="VPH182" s="168"/>
      <c r="VPI182" s="168"/>
      <c r="VPJ182" s="168"/>
      <c r="VPK182" s="168"/>
      <c r="VPL182" s="168"/>
      <c r="VPM182" s="168"/>
      <c r="VPN182" s="168"/>
      <c r="VPO182" s="168"/>
      <c r="VPP182" s="168"/>
      <c r="VPQ182" s="168"/>
      <c r="VPR182" s="168"/>
      <c r="VPS182" s="168"/>
      <c r="VPT182" s="168"/>
      <c r="VPU182" s="168"/>
      <c r="VPV182" s="168"/>
      <c r="VPW182" s="168"/>
      <c r="VPX182" s="168"/>
      <c r="VPY182" s="168"/>
      <c r="VPZ182" s="168"/>
      <c r="VQA182" s="168"/>
      <c r="VQB182" s="168"/>
      <c r="VQC182" s="168"/>
      <c r="VQD182" s="168"/>
      <c r="VQE182" s="168"/>
      <c r="VQF182" s="168"/>
      <c r="VQG182" s="168"/>
      <c r="VQH182" s="168"/>
      <c r="VQI182" s="168"/>
      <c r="VQJ182" s="168"/>
      <c r="VQK182" s="168"/>
      <c r="VQL182" s="168"/>
      <c r="VQM182" s="168"/>
      <c r="VQN182" s="168"/>
      <c r="VQO182" s="168"/>
      <c r="VQP182" s="168"/>
      <c r="VQQ182" s="168"/>
      <c r="VQR182" s="168"/>
      <c r="VQS182" s="168"/>
      <c r="VQT182" s="168"/>
      <c r="VQU182" s="168"/>
      <c r="VQV182" s="168"/>
      <c r="VQW182" s="168"/>
      <c r="VQX182" s="168"/>
      <c r="VQY182" s="168"/>
      <c r="VQZ182" s="168"/>
      <c r="VRA182" s="168"/>
      <c r="VRB182" s="168"/>
      <c r="VRC182" s="168"/>
      <c r="VRD182" s="168"/>
      <c r="VRE182" s="168"/>
      <c r="VRF182" s="168"/>
      <c r="VRG182" s="168"/>
      <c r="VRH182" s="168"/>
      <c r="VRI182" s="168"/>
      <c r="VRJ182" s="168"/>
      <c r="VRK182" s="168"/>
      <c r="VRL182" s="168"/>
      <c r="VRM182" s="168"/>
      <c r="VRN182" s="168"/>
      <c r="VRO182" s="168"/>
      <c r="VRP182" s="168"/>
      <c r="VRQ182" s="168"/>
      <c r="VRR182" s="168"/>
      <c r="VRS182" s="168"/>
      <c r="VRT182" s="168"/>
      <c r="VRU182" s="168"/>
      <c r="VRV182" s="168"/>
      <c r="VRW182" s="168"/>
      <c r="VRX182" s="168"/>
      <c r="VRY182" s="168"/>
      <c r="VRZ182" s="168"/>
      <c r="VSA182" s="168"/>
      <c r="VSB182" s="168"/>
      <c r="VSC182" s="168"/>
      <c r="VSD182" s="168"/>
      <c r="VSE182" s="168"/>
      <c r="VSF182" s="168"/>
      <c r="VSG182" s="168"/>
      <c r="VSH182" s="168"/>
      <c r="VSI182" s="168"/>
      <c r="VSJ182" s="168"/>
      <c r="VSK182" s="168"/>
      <c r="VSL182" s="168"/>
      <c r="VSM182" s="168"/>
      <c r="VSN182" s="168"/>
      <c r="VSO182" s="168"/>
      <c r="VSP182" s="168"/>
      <c r="VSQ182" s="168"/>
      <c r="VSR182" s="168"/>
      <c r="VSS182" s="168"/>
      <c r="VST182" s="168"/>
      <c r="VSU182" s="168"/>
      <c r="VSV182" s="168"/>
      <c r="VSW182" s="168"/>
      <c r="VSX182" s="168"/>
      <c r="VSY182" s="168"/>
      <c r="VSZ182" s="168"/>
      <c r="VTA182" s="168"/>
      <c r="VTB182" s="168"/>
      <c r="VTC182" s="168"/>
      <c r="VTD182" s="168"/>
      <c r="VTE182" s="168"/>
      <c r="VTF182" s="168"/>
      <c r="VTG182" s="168"/>
      <c r="VTH182" s="168"/>
      <c r="VTI182" s="168"/>
      <c r="VTJ182" s="168"/>
      <c r="VTK182" s="168"/>
      <c r="VTL182" s="168"/>
      <c r="VTM182" s="168"/>
      <c r="VTN182" s="168"/>
      <c r="VTO182" s="168"/>
      <c r="VTP182" s="168"/>
      <c r="VTQ182" s="168"/>
      <c r="VTR182" s="168"/>
      <c r="VTS182" s="168"/>
      <c r="VTT182" s="168"/>
      <c r="VTU182" s="168"/>
      <c r="VTV182" s="168"/>
      <c r="VTW182" s="168"/>
      <c r="VTX182" s="168"/>
      <c r="VTY182" s="168"/>
      <c r="VTZ182" s="168"/>
      <c r="VUA182" s="168"/>
      <c r="VUB182" s="168"/>
      <c r="VUC182" s="168"/>
      <c r="VUD182" s="168"/>
      <c r="VUE182" s="168"/>
      <c r="VUF182" s="168"/>
      <c r="VUG182" s="168"/>
      <c r="VUH182" s="168"/>
      <c r="VUI182" s="168"/>
      <c r="VUJ182" s="168"/>
      <c r="VUK182" s="168"/>
      <c r="VUL182" s="168"/>
      <c r="VUM182" s="168"/>
      <c r="VUN182" s="168"/>
      <c r="VUO182" s="168"/>
      <c r="VUP182" s="168"/>
      <c r="VUQ182" s="168"/>
      <c r="VUR182" s="168"/>
      <c r="VUS182" s="168"/>
      <c r="VUT182" s="168"/>
      <c r="VUU182" s="168"/>
      <c r="VUV182" s="168"/>
      <c r="VUW182" s="168"/>
      <c r="VUX182" s="168"/>
      <c r="VUY182" s="168"/>
      <c r="VUZ182" s="168"/>
      <c r="VVA182" s="168"/>
      <c r="VVB182" s="168"/>
      <c r="VVC182" s="168"/>
      <c r="VVD182" s="168"/>
      <c r="VVE182" s="168"/>
      <c r="VVF182" s="168"/>
      <c r="VVG182" s="168"/>
      <c r="VVH182" s="168"/>
      <c r="VVI182" s="168"/>
      <c r="VVJ182" s="168"/>
      <c r="VVK182" s="168"/>
      <c r="VVL182" s="168"/>
      <c r="VVM182" s="168"/>
      <c r="VVN182" s="168"/>
      <c r="VVO182" s="168"/>
      <c r="VVP182" s="168"/>
      <c r="VVQ182" s="168"/>
      <c r="VVR182" s="168"/>
      <c r="VVS182" s="168"/>
      <c r="VVT182" s="168"/>
      <c r="VVU182" s="168"/>
      <c r="VVV182" s="168"/>
      <c r="VVW182" s="168"/>
      <c r="VVX182" s="168"/>
      <c r="VVY182" s="168"/>
      <c r="VVZ182" s="168"/>
      <c r="VWA182" s="168"/>
      <c r="VWB182" s="168"/>
      <c r="VWC182" s="168"/>
      <c r="VWD182" s="168"/>
      <c r="VWE182" s="168"/>
      <c r="VWF182" s="168"/>
      <c r="VWG182" s="168"/>
      <c r="VWH182" s="168"/>
      <c r="VWI182" s="168"/>
      <c r="VWJ182" s="168"/>
      <c r="VWK182" s="168"/>
      <c r="VWL182" s="168"/>
      <c r="VWM182" s="168"/>
      <c r="VWN182" s="168"/>
      <c r="VWO182" s="168"/>
      <c r="VWP182" s="168"/>
      <c r="VWQ182" s="168"/>
      <c r="VWR182" s="168"/>
      <c r="VWS182" s="168"/>
      <c r="VWT182" s="168"/>
      <c r="VWU182" s="168"/>
      <c r="VWV182" s="168"/>
      <c r="VWW182" s="168"/>
      <c r="VWX182" s="168"/>
      <c r="VWY182" s="168"/>
      <c r="VWZ182" s="168"/>
      <c r="VXA182" s="168"/>
      <c r="VXB182" s="168"/>
      <c r="VXC182" s="168"/>
      <c r="VXD182" s="168"/>
      <c r="VXE182" s="168"/>
      <c r="VXF182" s="168"/>
      <c r="VXG182" s="168"/>
      <c r="VXH182" s="168"/>
      <c r="VXI182" s="168"/>
      <c r="VXJ182" s="168"/>
      <c r="VXK182" s="168"/>
      <c r="VXL182" s="168"/>
      <c r="VXM182" s="168"/>
      <c r="VXN182" s="168"/>
      <c r="VXO182" s="168"/>
      <c r="VXP182" s="168"/>
      <c r="VXQ182" s="168"/>
      <c r="VXR182" s="168"/>
      <c r="VXS182" s="168"/>
      <c r="VXT182" s="168"/>
      <c r="VXU182" s="168"/>
      <c r="VXV182" s="168"/>
      <c r="VXW182" s="168"/>
      <c r="VXX182" s="168"/>
      <c r="VXY182" s="168"/>
      <c r="VXZ182" s="168"/>
      <c r="VYA182" s="168"/>
      <c r="VYB182" s="168"/>
      <c r="VYC182" s="168"/>
      <c r="VYD182" s="168"/>
      <c r="VYE182" s="168"/>
      <c r="VYF182" s="168"/>
      <c r="VYG182" s="168"/>
      <c r="VYH182" s="168"/>
      <c r="VYI182" s="168"/>
      <c r="VYJ182" s="168"/>
      <c r="VYK182" s="168"/>
      <c r="VYL182" s="168"/>
      <c r="VYM182" s="168"/>
      <c r="VYN182" s="168"/>
      <c r="VYO182" s="168"/>
      <c r="VYP182" s="168"/>
      <c r="VYQ182" s="168"/>
      <c r="VYR182" s="168"/>
      <c r="VYS182" s="168"/>
      <c r="VYT182" s="168"/>
      <c r="VYU182" s="168"/>
      <c r="VYV182" s="168"/>
      <c r="VYW182" s="168"/>
      <c r="VYX182" s="168"/>
      <c r="VYY182" s="168"/>
      <c r="VYZ182" s="168"/>
      <c r="VZA182" s="168"/>
      <c r="VZB182" s="168"/>
      <c r="VZC182" s="168"/>
      <c r="VZD182" s="168"/>
      <c r="VZE182" s="168"/>
      <c r="VZF182" s="168"/>
      <c r="VZG182" s="168"/>
      <c r="VZH182" s="168"/>
      <c r="VZI182" s="168"/>
      <c r="VZJ182" s="168"/>
      <c r="VZK182" s="168"/>
      <c r="VZL182" s="168"/>
      <c r="VZM182" s="168"/>
      <c r="VZN182" s="168"/>
      <c r="VZO182" s="168"/>
      <c r="VZP182" s="168"/>
      <c r="VZQ182" s="168"/>
      <c r="VZR182" s="168"/>
      <c r="VZS182" s="168"/>
      <c r="VZT182" s="168"/>
      <c r="VZU182" s="168"/>
      <c r="VZV182" s="168"/>
      <c r="VZW182" s="168"/>
      <c r="VZX182" s="168"/>
      <c r="VZY182" s="168"/>
      <c r="VZZ182" s="168"/>
      <c r="WAA182" s="168"/>
      <c r="WAB182" s="168"/>
      <c r="WAC182" s="168"/>
      <c r="WAD182" s="168"/>
      <c r="WAE182" s="168"/>
      <c r="WAF182" s="168"/>
      <c r="WAG182" s="168"/>
      <c r="WAH182" s="168"/>
      <c r="WAI182" s="168"/>
      <c r="WAJ182" s="168"/>
      <c r="WAK182" s="168"/>
      <c r="WAL182" s="168"/>
      <c r="WAM182" s="168"/>
      <c r="WAN182" s="168"/>
      <c r="WAO182" s="168"/>
      <c r="WAP182" s="168"/>
      <c r="WAQ182" s="168"/>
      <c r="WAR182" s="168"/>
      <c r="WAS182" s="168"/>
      <c r="WAT182" s="168"/>
      <c r="WAU182" s="168"/>
      <c r="WAV182" s="168"/>
      <c r="WAW182" s="168"/>
      <c r="WAX182" s="168"/>
      <c r="WAY182" s="168"/>
      <c r="WAZ182" s="168"/>
      <c r="WBA182" s="168"/>
      <c r="WBB182" s="168"/>
      <c r="WBC182" s="168"/>
      <c r="WBD182" s="168"/>
      <c r="WBE182" s="168"/>
      <c r="WBF182" s="168"/>
      <c r="WBG182" s="168"/>
      <c r="WBH182" s="168"/>
      <c r="WBI182" s="168"/>
      <c r="WBJ182" s="168"/>
      <c r="WBK182" s="168"/>
      <c r="WBL182" s="168"/>
      <c r="WBM182" s="168"/>
      <c r="WBN182" s="168"/>
      <c r="WBO182" s="168"/>
      <c r="WBP182" s="168"/>
      <c r="WBQ182" s="168"/>
      <c r="WBR182" s="168"/>
      <c r="WBS182" s="168"/>
      <c r="WBT182" s="168"/>
      <c r="WBU182" s="168"/>
      <c r="WBV182" s="168"/>
      <c r="WBW182" s="168"/>
      <c r="WBX182" s="168"/>
      <c r="WBY182" s="168"/>
      <c r="WBZ182" s="168"/>
      <c r="WCA182" s="168"/>
      <c r="WCB182" s="168"/>
      <c r="WCC182" s="168"/>
      <c r="WCD182" s="168"/>
      <c r="WCE182" s="168"/>
      <c r="WCF182" s="168"/>
      <c r="WCG182" s="168"/>
      <c r="WCH182" s="168"/>
      <c r="WCI182" s="168"/>
      <c r="WCJ182" s="168"/>
      <c r="WCK182" s="168"/>
      <c r="WCL182" s="168"/>
      <c r="WCM182" s="168"/>
      <c r="WCN182" s="168"/>
      <c r="WCO182" s="168"/>
      <c r="WCP182" s="168"/>
      <c r="WCQ182" s="168"/>
      <c r="WCR182" s="168"/>
      <c r="WCS182" s="168"/>
      <c r="WCT182" s="168"/>
      <c r="WCU182" s="168"/>
      <c r="WCV182" s="168"/>
      <c r="WCW182" s="168"/>
      <c r="WCX182" s="168"/>
      <c r="WCY182" s="168"/>
      <c r="WCZ182" s="168"/>
      <c r="WDA182" s="168"/>
      <c r="WDB182" s="168"/>
      <c r="WDC182" s="168"/>
      <c r="WDD182" s="168"/>
      <c r="WDE182" s="168"/>
      <c r="WDF182" s="168"/>
      <c r="WDG182" s="168"/>
      <c r="WDH182" s="168"/>
      <c r="WDI182" s="168"/>
      <c r="WDJ182" s="168"/>
      <c r="WDK182" s="168"/>
      <c r="WDL182" s="168"/>
      <c r="WDM182" s="168"/>
      <c r="WDN182" s="168"/>
      <c r="WDO182" s="168"/>
      <c r="WDP182" s="168"/>
      <c r="WDQ182" s="168"/>
      <c r="WDR182" s="168"/>
      <c r="WDS182" s="168"/>
      <c r="WDT182" s="168"/>
      <c r="WDU182" s="168"/>
      <c r="WDV182" s="168"/>
      <c r="WDW182" s="168"/>
      <c r="WDX182" s="168"/>
      <c r="WDY182" s="168"/>
      <c r="WDZ182" s="168"/>
      <c r="WEA182" s="168"/>
      <c r="WEB182" s="168"/>
      <c r="WEC182" s="168"/>
      <c r="WED182" s="168"/>
      <c r="WEE182" s="168"/>
      <c r="WEF182" s="168"/>
      <c r="WEG182" s="168"/>
      <c r="WEH182" s="168"/>
      <c r="WEI182" s="168"/>
      <c r="WEJ182" s="168"/>
      <c r="WEK182" s="168"/>
      <c r="WEL182" s="168"/>
      <c r="WEM182" s="168"/>
      <c r="WEN182" s="168"/>
      <c r="WEO182" s="168"/>
      <c r="WEP182" s="168"/>
      <c r="WEQ182" s="168"/>
      <c r="WER182" s="168"/>
      <c r="WES182" s="168"/>
      <c r="WET182" s="168"/>
      <c r="WEU182" s="168"/>
      <c r="WEV182" s="168"/>
      <c r="WEW182" s="168"/>
      <c r="WEX182" s="168"/>
      <c r="WEY182" s="168"/>
      <c r="WEZ182" s="168"/>
      <c r="WFA182" s="168"/>
      <c r="WFB182" s="168"/>
      <c r="WFC182" s="168"/>
      <c r="WFD182" s="168"/>
      <c r="WFE182" s="168"/>
      <c r="WFF182" s="168"/>
      <c r="WFG182" s="168"/>
      <c r="WFH182" s="168"/>
      <c r="WFI182" s="168"/>
      <c r="WFJ182" s="168"/>
      <c r="WFK182" s="168"/>
      <c r="WFL182" s="168"/>
      <c r="WFM182" s="168"/>
      <c r="WFN182" s="168"/>
      <c r="WFO182" s="168"/>
      <c r="WFP182" s="168"/>
      <c r="WFQ182" s="168"/>
      <c r="WFR182" s="168"/>
      <c r="WFS182" s="168"/>
      <c r="WFT182" s="168"/>
      <c r="WFU182" s="168"/>
      <c r="WFV182" s="168"/>
      <c r="WFW182" s="168"/>
      <c r="WFX182" s="168"/>
      <c r="WFY182" s="168"/>
      <c r="WFZ182" s="168"/>
      <c r="WGA182" s="168"/>
      <c r="WGB182" s="168"/>
      <c r="WGC182" s="168"/>
      <c r="WGD182" s="168"/>
      <c r="WGE182" s="168"/>
      <c r="WGF182" s="168"/>
      <c r="WGG182" s="168"/>
      <c r="WGH182" s="168"/>
      <c r="WGI182" s="168"/>
      <c r="WGJ182" s="168"/>
      <c r="WGK182" s="168"/>
      <c r="WGL182" s="168"/>
      <c r="WGM182" s="168"/>
      <c r="WGN182" s="168"/>
      <c r="WGO182" s="168"/>
      <c r="WGP182" s="168"/>
      <c r="WGQ182" s="168"/>
      <c r="WGR182" s="168"/>
      <c r="WGS182" s="168"/>
      <c r="WGT182" s="168"/>
      <c r="WGU182" s="168"/>
      <c r="WGV182" s="168"/>
      <c r="WGW182" s="168"/>
      <c r="WGX182" s="168"/>
      <c r="WGY182" s="168"/>
      <c r="WGZ182" s="168"/>
      <c r="WHA182" s="168"/>
      <c r="WHB182" s="168"/>
      <c r="WHC182" s="168"/>
      <c r="WHD182" s="168"/>
      <c r="WHE182" s="168"/>
      <c r="WHF182" s="168"/>
      <c r="WHG182" s="168"/>
      <c r="WHH182" s="168"/>
      <c r="WHI182" s="168"/>
      <c r="WHJ182" s="168"/>
      <c r="WHK182" s="168"/>
      <c r="WHL182" s="168"/>
      <c r="WHM182" s="168"/>
      <c r="WHN182" s="168"/>
      <c r="WHO182" s="168"/>
      <c r="WHP182" s="168"/>
      <c r="WHQ182" s="168"/>
      <c r="WHR182" s="168"/>
      <c r="WHS182" s="168"/>
      <c r="WHT182" s="168"/>
      <c r="WHU182" s="168"/>
      <c r="WHV182" s="168"/>
      <c r="WHW182" s="168"/>
      <c r="WHX182" s="168"/>
      <c r="WHY182" s="168"/>
      <c r="WHZ182" s="168"/>
      <c r="WIA182" s="168"/>
      <c r="WIB182" s="168"/>
      <c r="WIC182" s="168"/>
      <c r="WID182" s="168"/>
      <c r="WIE182" s="168"/>
      <c r="WIF182" s="168"/>
      <c r="WIG182" s="168"/>
      <c r="WIH182" s="168"/>
      <c r="WII182" s="168"/>
      <c r="WIJ182" s="168"/>
      <c r="WIK182" s="168"/>
      <c r="WIL182" s="168"/>
      <c r="WIM182" s="168"/>
      <c r="WIN182" s="168"/>
      <c r="WIO182" s="168"/>
      <c r="WIP182" s="168"/>
      <c r="WIQ182" s="168"/>
      <c r="WIR182" s="168"/>
      <c r="WIS182" s="168"/>
      <c r="WIT182" s="168"/>
      <c r="WIU182" s="168"/>
      <c r="WIV182" s="168"/>
      <c r="WIW182" s="168"/>
      <c r="WIX182" s="168"/>
      <c r="WIY182" s="168"/>
      <c r="WIZ182" s="168"/>
      <c r="WJA182" s="168"/>
      <c r="WJB182" s="168"/>
      <c r="WJC182" s="168"/>
      <c r="WJD182" s="168"/>
      <c r="WJE182" s="168"/>
      <c r="WJF182" s="168"/>
      <c r="WJG182" s="168"/>
      <c r="WJH182" s="168"/>
      <c r="WJI182" s="168"/>
      <c r="WJJ182" s="168"/>
      <c r="WJK182" s="168"/>
      <c r="WJL182" s="168"/>
      <c r="WJM182" s="168"/>
      <c r="WJN182" s="168"/>
      <c r="WJO182" s="168"/>
      <c r="WJP182" s="168"/>
      <c r="WJQ182" s="168"/>
      <c r="WJR182" s="168"/>
      <c r="WJS182" s="168"/>
      <c r="WJT182" s="168"/>
      <c r="WJU182" s="168"/>
      <c r="WJV182" s="168"/>
      <c r="WJW182" s="168"/>
      <c r="WJX182" s="168"/>
      <c r="WJY182" s="168"/>
      <c r="WJZ182" s="168"/>
      <c r="WKA182" s="168"/>
      <c r="WKB182" s="168"/>
      <c r="WKC182" s="168"/>
      <c r="WKD182" s="168"/>
      <c r="WKE182" s="168"/>
      <c r="WKF182" s="168"/>
      <c r="WKG182" s="168"/>
      <c r="WKH182" s="168"/>
      <c r="WKI182" s="168"/>
      <c r="WKJ182" s="168"/>
      <c r="WKK182" s="168"/>
      <c r="WKL182" s="168"/>
      <c r="WKM182" s="168"/>
      <c r="WKN182" s="168"/>
      <c r="WKO182" s="168"/>
      <c r="WKP182" s="168"/>
      <c r="WKQ182" s="168"/>
      <c r="WKR182" s="168"/>
      <c r="WKS182" s="168"/>
      <c r="WKT182" s="168"/>
      <c r="WKU182" s="168"/>
      <c r="WKV182" s="168"/>
      <c r="WKW182" s="168"/>
      <c r="WKX182" s="168"/>
      <c r="WKY182" s="168"/>
      <c r="WKZ182" s="168"/>
      <c r="WLA182" s="168"/>
      <c r="WLB182" s="168"/>
      <c r="WLC182" s="168"/>
      <c r="WLD182" s="168"/>
      <c r="WLE182" s="168"/>
      <c r="WLF182" s="168"/>
      <c r="WLG182" s="168"/>
      <c r="WLH182" s="168"/>
      <c r="WLI182" s="168"/>
      <c r="WLJ182" s="168"/>
      <c r="WLK182" s="168"/>
      <c r="WLL182" s="168"/>
      <c r="WLM182" s="168"/>
      <c r="WLN182" s="168"/>
      <c r="WLO182" s="168"/>
      <c r="WLP182" s="168"/>
      <c r="WLQ182" s="168"/>
      <c r="WLR182" s="168"/>
      <c r="WLS182" s="168"/>
      <c r="WLT182" s="168"/>
      <c r="WLU182" s="168"/>
      <c r="WLV182" s="168"/>
      <c r="WLW182" s="168"/>
      <c r="WLX182" s="168"/>
      <c r="WLY182" s="168"/>
      <c r="WLZ182" s="168"/>
      <c r="WMA182" s="168"/>
      <c r="WMB182" s="168"/>
      <c r="WMC182" s="168"/>
      <c r="WMD182" s="168"/>
      <c r="WME182" s="168"/>
      <c r="WMF182" s="168"/>
      <c r="WMG182" s="168"/>
      <c r="WMH182" s="168"/>
      <c r="WMI182" s="168"/>
      <c r="WMJ182" s="168"/>
      <c r="WMK182" s="168"/>
      <c r="WML182" s="168"/>
      <c r="WMM182" s="168"/>
      <c r="WMN182" s="168"/>
      <c r="WMO182" s="168"/>
      <c r="WMP182" s="168"/>
      <c r="WMQ182" s="168"/>
      <c r="WMR182" s="168"/>
      <c r="WMS182" s="168"/>
      <c r="WMT182" s="168"/>
      <c r="WMU182" s="168"/>
      <c r="WMV182" s="168"/>
      <c r="WMW182" s="168"/>
      <c r="WMX182" s="168"/>
      <c r="WMY182" s="168"/>
      <c r="WMZ182" s="168"/>
      <c r="WNA182" s="168"/>
      <c r="WNB182" s="168"/>
      <c r="WNC182" s="168"/>
      <c r="WND182" s="168"/>
      <c r="WNE182" s="168"/>
      <c r="WNF182" s="168"/>
      <c r="WNG182" s="168"/>
      <c r="WNH182" s="168"/>
      <c r="WNI182" s="168"/>
      <c r="WNJ182" s="168"/>
      <c r="WNK182" s="168"/>
      <c r="WNL182" s="168"/>
      <c r="WNM182" s="168"/>
      <c r="WNN182" s="168"/>
      <c r="WNO182" s="168"/>
      <c r="WNP182" s="168"/>
      <c r="WNQ182" s="168"/>
      <c r="WNR182" s="168"/>
      <c r="WNS182" s="168"/>
      <c r="WNT182" s="168"/>
      <c r="WNU182" s="168"/>
      <c r="WNV182" s="168"/>
      <c r="WNW182" s="168"/>
      <c r="WNX182" s="168"/>
      <c r="WNY182" s="168"/>
      <c r="WNZ182" s="168"/>
      <c r="WOA182" s="168"/>
      <c r="WOB182" s="168"/>
      <c r="WOC182" s="168"/>
      <c r="WOD182" s="168"/>
      <c r="WOE182" s="168"/>
      <c r="WOF182" s="168"/>
      <c r="WOG182" s="168"/>
      <c r="WOH182" s="168"/>
      <c r="WOI182" s="168"/>
      <c r="WOJ182" s="168"/>
      <c r="WOK182" s="168"/>
      <c r="WOL182" s="168"/>
      <c r="WOM182" s="168"/>
      <c r="WON182" s="168"/>
      <c r="WOO182" s="168"/>
      <c r="WOP182" s="168"/>
      <c r="WOQ182" s="168"/>
      <c r="WOR182" s="168"/>
      <c r="WOS182" s="168"/>
      <c r="WOT182" s="168"/>
      <c r="WOU182" s="168"/>
      <c r="WOV182" s="168"/>
      <c r="WOW182" s="168"/>
      <c r="WOX182" s="168"/>
      <c r="WOY182" s="168"/>
      <c r="WOZ182" s="168"/>
      <c r="WPA182" s="168"/>
      <c r="WPB182" s="168"/>
      <c r="WPC182" s="168"/>
      <c r="WPD182" s="168"/>
      <c r="WPE182" s="168"/>
      <c r="WPF182" s="168"/>
      <c r="WPG182" s="168"/>
      <c r="WPH182" s="168"/>
      <c r="WPI182" s="168"/>
      <c r="WPJ182" s="168"/>
      <c r="WPK182" s="168"/>
      <c r="WPL182" s="168"/>
      <c r="WPM182" s="168"/>
      <c r="WPN182" s="168"/>
      <c r="WPO182" s="168"/>
      <c r="WPP182" s="168"/>
      <c r="WPQ182" s="168"/>
      <c r="WPR182" s="168"/>
      <c r="WPS182" s="168"/>
      <c r="WPT182" s="168"/>
      <c r="WPU182" s="168"/>
      <c r="WPV182" s="168"/>
      <c r="WPW182" s="168"/>
      <c r="WPX182" s="168"/>
      <c r="WPY182" s="168"/>
      <c r="WPZ182" s="168"/>
      <c r="WQA182" s="168"/>
      <c r="WQB182" s="168"/>
      <c r="WQC182" s="168"/>
      <c r="WQD182" s="168"/>
      <c r="WQE182" s="168"/>
      <c r="WQF182" s="168"/>
      <c r="WQG182" s="168"/>
      <c r="WQH182" s="168"/>
      <c r="WQI182" s="168"/>
      <c r="WQJ182" s="168"/>
      <c r="WQK182" s="168"/>
      <c r="WQL182" s="168"/>
      <c r="WQM182" s="168"/>
      <c r="WQN182" s="168"/>
      <c r="WQO182" s="168"/>
      <c r="WQP182" s="168"/>
      <c r="WQQ182" s="168"/>
      <c r="WQR182" s="168"/>
      <c r="WQS182" s="168"/>
      <c r="WQT182" s="168"/>
      <c r="WQU182" s="168"/>
      <c r="WQV182" s="168"/>
      <c r="WQW182" s="168"/>
      <c r="WQX182" s="168"/>
      <c r="WQY182" s="168"/>
      <c r="WQZ182" s="168"/>
      <c r="WRA182" s="168"/>
      <c r="WRB182" s="168"/>
      <c r="WRC182" s="168"/>
      <c r="WRD182" s="168"/>
      <c r="WRE182" s="168"/>
      <c r="WRF182" s="168"/>
      <c r="WRG182" s="168"/>
      <c r="WRH182" s="168"/>
      <c r="WRI182" s="168"/>
      <c r="WRJ182" s="168"/>
      <c r="WRK182" s="168"/>
      <c r="WRL182" s="168"/>
      <c r="WRM182" s="168"/>
      <c r="WRN182" s="168"/>
      <c r="WRO182" s="168"/>
      <c r="WRP182" s="168"/>
      <c r="WRQ182" s="168"/>
      <c r="WRR182" s="168"/>
      <c r="WRS182" s="168"/>
      <c r="WRT182" s="168"/>
      <c r="WRU182" s="168"/>
      <c r="WRV182" s="168"/>
      <c r="WRW182" s="168"/>
      <c r="WRX182" s="168"/>
      <c r="WRY182" s="168"/>
      <c r="WRZ182" s="168"/>
      <c r="WSA182" s="168"/>
      <c r="WSB182" s="168"/>
      <c r="WSC182" s="168"/>
      <c r="WSD182" s="168"/>
      <c r="WSE182" s="168"/>
      <c r="WSF182" s="168"/>
      <c r="WSG182" s="168"/>
      <c r="WSH182" s="168"/>
      <c r="WSI182" s="168"/>
      <c r="WSJ182" s="168"/>
      <c r="WSK182" s="168"/>
      <c r="WSL182" s="168"/>
      <c r="WSM182" s="168"/>
      <c r="WSN182" s="168"/>
      <c r="WSO182" s="168"/>
      <c r="WSP182" s="168"/>
      <c r="WSQ182" s="168"/>
      <c r="WSR182" s="168"/>
      <c r="WSS182" s="168"/>
      <c r="WST182" s="168"/>
      <c r="WSU182" s="168"/>
      <c r="WSV182" s="168"/>
      <c r="WSW182" s="168"/>
      <c r="WSX182" s="168"/>
      <c r="WSY182" s="168"/>
      <c r="WSZ182" s="168"/>
      <c r="WTA182" s="168"/>
      <c r="WTB182" s="168"/>
      <c r="WTC182" s="168"/>
      <c r="WTD182" s="168"/>
      <c r="WTE182" s="168"/>
      <c r="WTF182" s="168"/>
      <c r="WTG182" s="168"/>
      <c r="WTH182" s="168"/>
      <c r="WTI182" s="168"/>
      <c r="WTJ182" s="168"/>
      <c r="WTK182" s="168"/>
      <c r="WTL182" s="168"/>
      <c r="WTM182" s="168"/>
      <c r="WTN182" s="168"/>
      <c r="WTO182" s="168"/>
      <c r="WTP182" s="168"/>
      <c r="WTQ182" s="168"/>
      <c r="WTR182" s="168"/>
      <c r="WTS182" s="168"/>
      <c r="WTT182" s="168"/>
      <c r="WTU182" s="168"/>
      <c r="WTV182" s="168"/>
      <c r="WTW182" s="168"/>
      <c r="WTX182" s="168"/>
      <c r="WTY182" s="168"/>
      <c r="WTZ182" s="168"/>
      <c r="WUA182" s="168"/>
      <c r="WUB182" s="168"/>
      <c r="WUC182" s="168"/>
      <c r="WUD182" s="168"/>
      <c r="WUE182" s="168"/>
      <c r="WUF182" s="168"/>
      <c r="WUG182" s="168"/>
      <c r="WUH182" s="168"/>
      <c r="WUI182" s="168"/>
      <c r="WUJ182" s="168"/>
      <c r="WUK182" s="168"/>
      <c r="WUL182" s="168"/>
      <c r="WUM182" s="168"/>
      <c r="WUN182" s="168"/>
      <c r="WUO182" s="168"/>
      <c r="WUP182" s="168"/>
      <c r="WUQ182" s="168"/>
      <c r="WUR182" s="168"/>
      <c r="WUS182" s="168"/>
      <c r="WUT182" s="168"/>
      <c r="WUU182" s="168"/>
      <c r="WUV182" s="168"/>
      <c r="WUW182" s="168"/>
      <c r="WUX182" s="168"/>
      <c r="WUY182" s="168"/>
      <c r="WUZ182" s="168"/>
      <c r="WVA182" s="168"/>
      <c r="WVB182" s="168"/>
      <c r="WVC182" s="168"/>
      <c r="WVD182" s="168"/>
      <c r="WVE182" s="168"/>
      <c r="WVF182" s="168"/>
      <c r="WVG182" s="168"/>
      <c r="WVH182" s="168"/>
      <c r="WVI182" s="168"/>
      <c r="WVJ182" s="168"/>
      <c r="WVK182" s="168"/>
      <c r="WVL182" s="168"/>
      <c r="WVM182" s="168"/>
      <c r="WVN182" s="168"/>
      <c r="WVO182" s="168"/>
      <c r="WVP182" s="168"/>
      <c r="WVQ182" s="168"/>
      <c r="WVR182" s="168"/>
      <c r="WVS182" s="168"/>
      <c r="WVT182" s="168"/>
      <c r="WVU182" s="168"/>
      <c r="WVV182" s="168"/>
      <c r="WVW182" s="168"/>
      <c r="WVX182" s="168"/>
      <c r="WVY182" s="168"/>
      <c r="WVZ182" s="168"/>
      <c r="WWA182" s="168"/>
      <c r="WWB182" s="168"/>
      <c r="WWC182" s="168"/>
      <c r="WWD182" s="168"/>
      <c r="WWE182" s="168"/>
      <c r="WWF182" s="168"/>
      <c r="WWG182" s="168"/>
      <c r="WWH182" s="168"/>
      <c r="WWI182" s="168"/>
      <c r="WWJ182" s="168"/>
      <c r="WWK182" s="168"/>
      <c r="WWL182" s="168"/>
      <c r="WWM182" s="168"/>
      <c r="WWN182" s="168"/>
      <c r="WWO182" s="168"/>
      <c r="WWP182" s="168"/>
      <c r="WWQ182" s="168"/>
      <c r="WWR182" s="168"/>
      <c r="WWS182" s="168"/>
      <c r="WWT182" s="168"/>
      <c r="WWU182" s="168"/>
      <c r="WWV182" s="168"/>
      <c r="WWW182" s="168"/>
      <c r="WWX182" s="168"/>
      <c r="WWY182" s="168"/>
      <c r="WWZ182" s="168"/>
      <c r="WXA182" s="168"/>
      <c r="WXB182" s="168"/>
      <c r="WXC182" s="168"/>
      <c r="WXD182" s="168"/>
      <c r="WXE182" s="168"/>
      <c r="WXF182" s="168"/>
      <c r="WXG182" s="168"/>
      <c r="WXH182" s="168"/>
      <c r="WXI182" s="168"/>
      <c r="WXJ182" s="168"/>
      <c r="WXK182" s="168"/>
      <c r="WXL182" s="168"/>
      <c r="WXM182" s="168"/>
      <c r="WXN182" s="168"/>
      <c r="WXO182" s="168"/>
      <c r="WXP182" s="168"/>
      <c r="WXQ182" s="168"/>
      <c r="WXR182" s="168"/>
      <c r="WXS182" s="168"/>
      <c r="WXT182" s="168"/>
      <c r="WXU182" s="168"/>
      <c r="WXV182" s="168"/>
      <c r="WXW182" s="168"/>
      <c r="WXX182" s="168"/>
      <c r="WXY182" s="168"/>
      <c r="WXZ182" s="168"/>
      <c r="WYA182" s="168"/>
      <c r="WYB182" s="168"/>
      <c r="WYC182" s="168"/>
      <c r="WYD182" s="168"/>
      <c r="WYE182" s="168"/>
      <c r="WYF182" s="168"/>
      <c r="WYG182" s="168"/>
      <c r="WYH182" s="168"/>
      <c r="WYI182" s="168"/>
      <c r="WYJ182" s="168"/>
      <c r="WYK182" s="168"/>
      <c r="WYL182" s="168"/>
      <c r="WYM182" s="168"/>
      <c r="WYN182" s="168"/>
      <c r="WYO182" s="168"/>
      <c r="WYP182" s="168"/>
      <c r="WYQ182" s="168"/>
      <c r="WYR182" s="168"/>
      <c r="WYS182" s="168"/>
      <c r="WYT182" s="168"/>
      <c r="WYU182" s="168"/>
      <c r="WYV182" s="168"/>
      <c r="WYW182" s="168"/>
      <c r="WYX182" s="168"/>
      <c r="WYY182" s="168"/>
      <c r="WYZ182" s="168"/>
      <c r="WZA182" s="168"/>
      <c r="WZB182" s="168"/>
      <c r="WZC182" s="168"/>
      <c r="WZD182" s="168"/>
      <c r="WZE182" s="168"/>
      <c r="WZF182" s="168"/>
      <c r="WZG182" s="168"/>
      <c r="WZH182" s="168"/>
      <c r="WZI182" s="168"/>
      <c r="WZJ182" s="168"/>
      <c r="WZK182" s="168"/>
      <c r="WZL182" s="168"/>
      <c r="WZM182" s="168"/>
      <c r="WZN182" s="168"/>
      <c r="WZO182" s="168"/>
      <c r="WZP182" s="168"/>
      <c r="WZQ182" s="168"/>
      <c r="WZR182" s="168"/>
      <c r="WZS182" s="168"/>
      <c r="WZT182" s="168"/>
      <c r="WZU182" s="168"/>
      <c r="WZV182" s="168"/>
      <c r="WZW182" s="168"/>
      <c r="WZX182" s="168"/>
      <c r="WZY182" s="168"/>
      <c r="WZZ182" s="168"/>
      <c r="XAA182" s="168"/>
      <c r="XAB182" s="168"/>
      <c r="XAC182" s="168"/>
      <c r="XAD182" s="168"/>
      <c r="XAE182" s="168"/>
      <c r="XAF182" s="168"/>
      <c r="XAG182" s="168"/>
      <c r="XAH182" s="168"/>
      <c r="XAI182" s="168"/>
      <c r="XAJ182" s="168"/>
      <c r="XAK182" s="168"/>
      <c r="XAL182" s="168"/>
      <c r="XAM182" s="168"/>
      <c r="XAN182" s="168"/>
      <c r="XAO182" s="168"/>
      <c r="XAP182" s="168"/>
      <c r="XAQ182" s="168"/>
      <c r="XAR182" s="168"/>
      <c r="XAS182" s="168"/>
      <c r="XAT182" s="168"/>
      <c r="XAU182" s="168"/>
      <c r="XAV182" s="168"/>
      <c r="XAW182" s="168"/>
      <c r="XAX182" s="168"/>
      <c r="XAY182" s="168"/>
      <c r="XAZ182" s="168"/>
      <c r="XBA182" s="168"/>
      <c r="XBB182" s="168"/>
      <c r="XBC182" s="168"/>
      <c r="XBD182" s="168"/>
      <c r="XBE182" s="168"/>
      <c r="XBF182" s="168"/>
      <c r="XBG182" s="168"/>
      <c r="XBH182" s="168"/>
      <c r="XBI182" s="168"/>
      <c r="XBJ182" s="168"/>
      <c r="XBK182" s="168"/>
      <c r="XBL182" s="168"/>
      <c r="XBM182" s="168"/>
      <c r="XBN182" s="168"/>
      <c r="XBO182" s="168"/>
      <c r="XBP182" s="168"/>
      <c r="XBQ182" s="168"/>
      <c r="XBR182" s="168"/>
      <c r="XBS182" s="168"/>
      <c r="XBT182" s="168"/>
      <c r="XBU182" s="168"/>
      <c r="XBV182" s="168"/>
      <c r="XBW182" s="168"/>
      <c r="XBX182" s="168"/>
      <c r="XBY182" s="168"/>
      <c r="XBZ182" s="168"/>
      <c r="XCA182" s="168"/>
      <c r="XCB182" s="168"/>
      <c r="XCC182" s="168"/>
      <c r="XCD182" s="168"/>
      <c r="XCE182" s="168"/>
      <c r="XCF182" s="168"/>
      <c r="XCG182" s="168"/>
      <c r="XCH182" s="168"/>
      <c r="XCI182" s="168"/>
      <c r="XCJ182" s="168"/>
      <c r="XCK182" s="168"/>
      <c r="XCL182" s="168"/>
      <c r="XCM182" s="168"/>
      <c r="XCN182" s="168"/>
      <c r="XCO182" s="168"/>
      <c r="XCP182" s="168"/>
      <c r="XCQ182" s="168"/>
      <c r="XCR182" s="168"/>
      <c r="XCS182" s="168"/>
      <c r="XCT182" s="168"/>
      <c r="XCU182" s="168"/>
      <c r="XCV182" s="168"/>
      <c r="XCW182" s="168"/>
      <c r="XCX182" s="168"/>
      <c r="XCY182" s="168"/>
      <c r="XCZ182" s="168"/>
      <c r="XDA182" s="168"/>
      <c r="XDB182" s="168"/>
      <c r="XDC182" s="168"/>
      <c r="XDD182" s="168"/>
      <c r="XDE182" s="168"/>
      <c r="XDF182" s="168"/>
      <c r="XDG182" s="168"/>
      <c r="XDH182" s="168"/>
      <c r="XDI182" s="168"/>
      <c r="XDJ182" s="168"/>
      <c r="XDK182" s="168"/>
      <c r="XDL182" s="168"/>
      <c r="XDM182" s="168"/>
      <c r="XDN182" s="168"/>
      <c r="XDO182" s="168"/>
      <c r="XDP182" s="168"/>
      <c r="XDQ182" s="168"/>
      <c r="XDR182" s="168"/>
      <c r="XDS182" s="168"/>
      <c r="XDT182" s="168"/>
      <c r="XDU182" s="168"/>
      <c r="XDV182" s="168"/>
      <c r="XDW182" s="168"/>
      <c r="XDX182" s="168"/>
      <c r="XDY182" s="168"/>
      <c r="XDZ182" s="168"/>
      <c r="XEA182" s="168"/>
      <c r="XEB182" s="168"/>
      <c r="XEC182" s="168"/>
      <c r="XED182" s="168"/>
      <c r="XEE182" s="168"/>
      <c r="XEF182" s="168"/>
      <c r="XEG182" s="168"/>
      <c r="XEH182" s="168"/>
      <c r="XEI182" s="168"/>
      <c r="XEJ182" s="168"/>
      <c r="XEK182" s="168"/>
      <c r="XEL182" s="168"/>
      <c r="XEM182" s="168"/>
      <c r="XEN182" s="168"/>
      <c r="XEO182" s="168"/>
      <c r="XEP182" s="168"/>
      <c r="XEQ182" s="168"/>
      <c r="XER182" s="168"/>
      <c r="XES182" s="168"/>
      <c r="XET182" s="168"/>
      <c r="XEU182" s="168"/>
      <c r="XEV182" s="168"/>
      <c r="XEW182" s="168"/>
      <c r="XEX182" s="168"/>
      <c r="XEY182" s="168"/>
      <c r="XEZ182" s="168"/>
      <c r="XFA182" s="168"/>
      <c r="XFB182" s="168"/>
    </row>
    <row r="183" spans="1:16382" s="164" customFormat="1" ht="20.100000000000001" customHeight="1" x14ac:dyDescent="0.25">
      <c r="A183" s="467" t="s">
        <v>1295</v>
      </c>
      <c r="B183" s="467"/>
      <c r="C183" s="467"/>
      <c r="D183" s="467"/>
      <c r="E183" s="471"/>
      <c r="F183" s="471"/>
      <c r="G183" s="471"/>
      <c r="H183" s="471"/>
      <c r="I183" s="471"/>
      <c r="J183" s="47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</row>
    <row r="184" spans="1:16382" s="107" customFormat="1" ht="20.100000000000001" customHeight="1" x14ac:dyDescent="0.25">
      <c r="A184" s="482"/>
      <c r="B184" s="482"/>
      <c r="C184" s="482"/>
      <c r="D184" s="482"/>
      <c r="E184" s="207" t="s">
        <v>232</v>
      </c>
      <c r="F184" s="208"/>
      <c r="G184" s="208"/>
      <c r="H184" s="208"/>
      <c r="I184" s="208"/>
      <c r="J184" s="209"/>
      <c r="K184" s="164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58"/>
      <c r="AF184" s="158"/>
      <c r="AG184" s="158"/>
    </row>
    <row r="185" spans="1:16382" s="164" customFormat="1" ht="20.100000000000001" customHeight="1" x14ac:dyDescent="0.3">
      <c r="A185" s="474" t="s">
        <v>1296</v>
      </c>
      <c r="B185" s="474"/>
      <c r="C185" s="474"/>
      <c r="D185" s="474"/>
      <c r="E185" s="106" t="s">
        <v>30</v>
      </c>
      <c r="F185" s="170" t="s">
        <v>1194</v>
      </c>
      <c r="G185" s="170" t="s">
        <v>1195</v>
      </c>
      <c r="H185" s="170" t="s">
        <v>1283</v>
      </c>
      <c r="I185" s="170"/>
      <c r="J185" s="171" t="s">
        <v>61</v>
      </c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</row>
    <row r="186" spans="1:16382" s="164" customFormat="1" ht="20.100000000000001" customHeight="1" x14ac:dyDescent="0.3">
      <c r="A186" s="172" t="s">
        <v>1251</v>
      </c>
      <c r="B186" s="172"/>
      <c r="C186" s="172"/>
      <c r="D186" s="185"/>
      <c r="E186" s="185"/>
      <c r="F186" s="185">
        <v>21.76</v>
      </c>
      <c r="G186" s="185">
        <v>3.4</v>
      </c>
      <c r="H186" s="185">
        <v>5.68</v>
      </c>
      <c r="I186" s="185"/>
      <c r="J186" s="213">
        <f>TRUNC(G186*F186-H186,2)</f>
        <v>68.3</v>
      </c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</row>
    <row r="187" spans="1:16382" s="164" customFormat="1" ht="20.100000000000001" customHeight="1" x14ac:dyDescent="0.3">
      <c r="A187" s="172" t="s">
        <v>1253</v>
      </c>
      <c r="B187" s="172"/>
      <c r="C187" s="172"/>
      <c r="D187" s="186"/>
      <c r="E187" s="185"/>
      <c r="F187" s="186">
        <v>23.85</v>
      </c>
      <c r="G187" s="185">
        <v>3.4</v>
      </c>
      <c r="H187" s="185">
        <v>4.5</v>
      </c>
      <c r="I187" s="185"/>
      <c r="J187" s="213">
        <f t="shared" ref="J187:J190" si="13">TRUNC(G187*F187-H187,2)</f>
        <v>76.59</v>
      </c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</row>
    <row r="188" spans="1:16382" s="164" customFormat="1" ht="20.100000000000001" customHeight="1" x14ac:dyDescent="0.3">
      <c r="A188" s="172" t="s">
        <v>1254</v>
      </c>
      <c r="B188" s="172"/>
      <c r="C188" s="172"/>
      <c r="D188" s="185"/>
      <c r="E188" s="185"/>
      <c r="F188" s="185">
        <v>31.73</v>
      </c>
      <c r="G188" s="185">
        <v>3</v>
      </c>
      <c r="H188" s="185">
        <v>9.68</v>
      </c>
      <c r="I188" s="185"/>
      <c r="J188" s="213">
        <f t="shared" si="13"/>
        <v>85.51</v>
      </c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</row>
    <row r="189" spans="1:16382" s="164" customFormat="1" ht="20.100000000000001" customHeight="1" x14ac:dyDescent="0.3">
      <c r="A189" s="172" t="s">
        <v>1255</v>
      </c>
      <c r="B189" s="172"/>
      <c r="C189" s="172"/>
      <c r="D189" s="185"/>
      <c r="E189" s="185"/>
      <c r="F189" s="185">
        <v>54.1</v>
      </c>
      <c r="G189" s="185">
        <v>3</v>
      </c>
      <c r="H189" s="185">
        <v>11.78</v>
      </c>
      <c r="I189" s="185"/>
      <c r="J189" s="213">
        <f t="shared" si="13"/>
        <v>150.52000000000001</v>
      </c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</row>
    <row r="190" spans="1:16382" s="177" customFormat="1" ht="20.100000000000001" customHeight="1" x14ac:dyDescent="0.3">
      <c r="A190" s="172" t="s">
        <v>1256</v>
      </c>
      <c r="B190" s="172"/>
      <c r="C190" s="172"/>
      <c r="D190" s="185"/>
      <c r="E190" s="185"/>
      <c r="F190" s="185">
        <v>54.29</v>
      </c>
      <c r="G190" s="185">
        <v>3</v>
      </c>
      <c r="H190" s="186">
        <v>17.78</v>
      </c>
      <c r="I190" s="185"/>
      <c r="J190" s="213">
        <f t="shared" si="13"/>
        <v>145.09</v>
      </c>
      <c r="K190" s="164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</row>
    <row r="191" spans="1:16382" s="107" customFormat="1" ht="20.100000000000001" customHeight="1" x14ac:dyDescent="0.25">
      <c r="A191" s="475"/>
      <c r="B191" s="475"/>
      <c r="C191" s="475"/>
      <c r="D191" s="475"/>
      <c r="E191" s="476"/>
      <c r="F191" s="476"/>
      <c r="G191" s="476"/>
      <c r="H191" s="476"/>
      <c r="I191" s="476"/>
      <c r="J191" s="163">
        <f>TRUNC(SUM(J186:J190),2)</f>
        <v>526.01</v>
      </c>
      <c r="K191" s="164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58"/>
      <c r="AF191" s="158"/>
      <c r="AG191" s="158"/>
    </row>
    <row r="192" spans="1:16382" s="164" customFormat="1" ht="20.100000000000001" customHeight="1" x14ac:dyDescent="0.3">
      <c r="A192" s="474" t="s">
        <v>1297</v>
      </c>
      <c r="B192" s="474"/>
      <c r="C192" s="234"/>
      <c r="D192" s="235"/>
      <c r="E192" s="106" t="s">
        <v>30</v>
      </c>
      <c r="F192" s="170" t="s">
        <v>1194</v>
      </c>
      <c r="G192" s="170" t="s">
        <v>1195</v>
      </c>
      <c r="H192" s="170" t="s">
        <v>1283</v>
      </c>
      <c r="I192" s="170"/>
      <c r="J192" s="171" t="s">
        <v>61</v>
      </c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</row>
    <row r="193" spans="1:33" s="164" customFormat="1" ht="20.100000000000001" customHeight="1" x14ac:dyDescent="0.3">
      <c r="A193" s="172" t="s">
        <v>1251</v>
      </c>
      <c r="B193" s="172"/>
      <c r="C193" s="172"/>
      <c r="D193" s="185"/>
      <c r="E193" s="185"/>
      <c r="F193" s="185">
        <v>21.76</v>
      </c>
      <c r="G193" s="185">
        <v>3.4</v>
      </c>
      <c r="H193" s="185">
        <v>5.68</v>
      </c>
      <c r="I193" s="185"/>
      <c r="J193" s="213">
        <f>TRUNC(G193*F193-H193,2)</f>
        <v>68.3</v>
      </c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</row>
    <row r="194" spans="1:33" s="164" customFormat="1" ht="20.100000000000001" customHeight="1" x14ac:dyDescent="0.3">
      <c r="A194" s="172" t="s">
        <v>1253</v>
      </c>
      <c r="B194" s="172"/>
      <c r="C194" s="172"/>
      <c r="D194" s="186"/>
      <c r="E194" s="185"/>
      <c r="F194" s="186">
        <v>23.85</v>
      </c>
      <c r="G194" s="185">
        <v>3.4</v>
      </c>
      <c r="H194" s="185">
        <v>4.5</v>
      </c>
      <c r="I194" s="185"/>
      <c r="J194" s="213">
        <f t="shared" ref="J194:J197" si="14">TRUNC(G194*F194-H194,2)</f>
        <v>76.59</v>
      </c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</row>
    <row r="195" spans="1:33" s="164" customFormat="1" ht="20.100000000000001" customHeight="1" x14ac:dyDescent="0.3">
      <c r="A195" s="172" t="s">
        <v>1254</v>
      </c>
      <c r="B195" s="172"/>
      <c r="C195" s="172"/>
      <c r="D195" s="185"/>
      <c r="E195" s="185"/>
      <c r="F195" s="185">
        <v>31.73</v>
      </c>
      <c r="G195" s="185">
        <v>3</v>
      </c>
      <c r="H195" s="185">
        <v>9.68</v>
      </c>
      <c r="I195" s="185"/>
      <c r="J195" s="213">
        <f t="shared" si="14"/>
        <v>85.51</v>
      </c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</row>
    <row r="196" spans="1:33" s="164" customFormat="1" ht="20.100000000000001" customHeight="1" x14ac:dyDescent="0.3">
      <c r="A196" s="172" t="s">
        <v>1255</v>
      </c>
      <c r="B196" s="172"/>
      <c r="C196" s="172"/>
      <c r="D196" s="185"/>
      <c r="E196" s="185"/>
      <c r="F196" s="185">
        <v>54.1</v>
      </c>
      <c r="G196" s="185">
        <v>3</v>
      </c>
      <c r="H196" s="185">
        <v>11.78</v>
      </c>
      <c r="I196" s="185"/>
      <c r="J196" s="213">
        <f t="shared" si="14"/>
        <v>150.52000000000001</v>
      </c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</row>
    <row r="197" spans="1:33" s="164" customFormat="1" ht="20.100000000000001" customHeight="1" x14ac:dyDescent="0.3">
      <c r="A197" s="172" t="s">
        <v>1256</v>
      </c>
      <c r="B197" s="172"/>
      <c r="C197" s="172"/>
      <c r="D197" s="185"/>
      <c r="E197" s="185"/>
      <c r="F197" s="185">
        <v>54.29</v>
      </c>
      <c r="G197" s="185">
        <v>3</v>
      </c>
      <c r="H197" s="186">
        <v>17.78</v>
      </c>
      <c r="I197" s="185"/>
      <c r="J197" s="213">
        <f t="shared" si="14"/>
        <v>145.09</v>
      </c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</row>
    <row r="198" spans="1:33" s="164" customFormat="1" ht="20.100000000000001" customHeight="1" x14ac:dyDescent="0.25">
      <c r="A198" s="475"/>
      <c r="B198" s="475"/>
      <c r="C198" s="475"/>
      <c r="D198" s="475"/>
      <c r="E198" s="476"/>
      <c r="F198" s="476"/>
      <c r="G198" s="476"/>
      <c r="H198" s="476"/>
      <c r="I198" s="476"/>
      <c r="J198" s="163">
        <f>TRUNC(SUM(J193:J197),2)</f>
        <v>526.01</v>
      </c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</row>
    <row r="199" spans="1:33" s="215" customFormat="1" ht="20.100000000000001" customHeight="1" x14ac:dyDescent="0.3">
      <c r="A199" s="474" t="s">
        <v>1298</v>
      </c>
      <c r="B199" s="474"/>
      <c r="C199" s="474"/>
      <c r="D199" s="474"/>
      <c r="E199" s="106" t="s">
        <v>30</v>
      </c>
      <c r="F199" s="170" t="s">
        <v>1194</v>
      </c>
      <c r="G199" s="170" t="s">
        <v>1195</v>
      </c>
      <c r="H199" s="170" t="s">
        <v>1283</v>
      </c>
      <c r="I199" s="170"/>
      <c r="J199" s="171" t="s">
        <v>61</v>
      </c>
      <c r="K199" s="164"/>
    </row>
    <row r="200" spans="1:33" s="215" customFormat="1" ht="20.100000000000001" customHeight="1" x14ac:dyDescent="0.25">
      <c r="A200" s="172" t="s">
        <v>1288</v>
      </c>
      <c r="B200" s="172"/>
      <c r="C200" s="172"/>
      <c r="D200" s="185"/>
      <c r="E200" s="185"/>
      <c r="F200" s="186">
        <v>72.95</v>
      </c>
      <c r="G200" s="185">
        <v>4.5</v>
      </c>
      <c r="H200" s="185">
        <v>35.89</v>
      </c>
      <c r="I200" s="185"/>
      <c r="J200" s="213">
        <f t="shared" ref="J200:J202" si="15">TRUNC(G200*F200-H200,2)</f>
        <v>292.38</v>
      </c>
      <c r="K200" s="164"/>
    </row>
    <row r="201" spans="1:33" s="215" customFormat="1" ht="20.100000000000001" customHeight="1" x14ac:dyDescent="0.25">
      <c r="A201" s="172" t="s">
        <v>1288</v>
      </c>
      <c r="B201" s="172"/>
      <c r="C201" s="172"/>
      <c r="D201" s="185"/>
      <c r="E201" s="185"/>
      <c r="F201" s="186">
        <v>17.5</v>
      </c>
      <c r="G201" s="185">
        <v>2.2000000000000002</v>
      </c>
      <c r="H201" s="185">
        <v>2.31</v>
      </c>
      <c r="I201" s="185"/>
      <c r="J201" s="213">
        <f t="shared" si="15"/>
        <v>36.19</v>
      </c>
      <c r="K201" s="164"/>
    </row>
    <row r="202" spans="1:33" s="215" customFormat="1" ht="20.100000000000001" customHeight="1" x14ac:dyDescent="0.25">
      <c r="A202" s="172" t="s">
        <v>1288</v>
      </c>
      <c r="B202" s="172"/>
      <c r="C202" s="172"/>
      <c r="D202" s="186"/>
      <c r="E202" s="185"/>
      <c r="F202" s="186">
        <v>38.700000000000003</v>
      </c>
      <c r="G202" s="185">
        <v>3.5</v>
      </c>
      <c r="H202" s="185">
        <v>5.89</v>
      </c>
      <c r="I202" s="185"/>
      <c r="J202" s="213">
        <f t="shared" si="15"/>
        <v>129.56</v>
      </c>
      <c r="K202" s="164"/>
    </row>
    <row r="203" spans="1:33" s="107" customFormat="1" ht="20.100000000000001" customHeight="1" x14ac:dyDescent="0.25">
      <c r="A203" s="475"/>
      <c r="B203" s="475"/>
      <c r="C203" s="475"/>
      <c r="D203" s="475"/>
      <c r="E203" s="476"/>
      <c r="F203" s="476"/>
      <c r="G203" s="476"/>
      <c r="H203" s="476"/>
      <c r="I203" s="476"/>
      <c r="J203" s="163">
        <f>TRUNC(SUM(J200:J202),2)</f>
        <v>458.13</v>
      </c>
      <c r="K203" s="164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</row>
    <row r="204" spans="1:33" s="177" customFormat="1" ht="20.100000000000001" customHeight="1" x14ac:dyDescent="0.3">
      <c r="A204" s="474" t="s">
        <v>1299</v>
      </c>
      <c r="B204" s="474"/>
      <c r="C204" s="474"/>
      <c r="D204" s="474"/>
      <c r="E204" s="106" t="s">
        <v>30</v>
      </c>
      <c r="F204" s="170" t="s">
        <v>1194</v>
      </c>
      <c r="G204" s="170" t="s">
        <v>1195</v>
      </c>
      <c r="H204" s="170" t="s">
        <v>1283</v>
      </c>
      <c r="I204" s="170" t="s">
        <v>233</v>
      </c>
      <c r="J204" s="171" t="s">
        <v>61</v>
      </c>
      <c r="K204" s="164"/>
    </row>
    <row r="205" spans="1:33" s="177" customFormat="1" ht="20.100000000000001" customHeight="1" x14ac:dyDescent="0.25">
      <c r="A205" s="172" t="s">
        <v>1288</v>
      </c>
      <c r="B205" s="172"/>
      <c r="C205" s="172"/>
      <c r="D205" s="185"/>
      <c r="E205" s="185"/>
      <c r="F205" s="186">
        <v>72.95</v>
      </c>
      <c r="G205" s="185">
        <v>4.5</v>
      </c>
      <c r="H205" s="185">
        <v>35.89</v>
      </c>
      <c r="I205" s="185"/>
      <c r="J205" s="213">
        <f t="shared" ref="J205:J207" si="16">TRUNC(G205*F205-H205,2)</f>
        <v>292.38</v>
      </c>
      <c r="K205" s="164"/>
    </row>
    <row r="206" spans="1:33" s="177" customFormat="1" ht="20.100000000000001" customHeight="1" x14ac:dyDescent="0.25">
      <c r="A206" s="172" t="s">
        <v>1288</v>
      </c>
      <c r="B206" s="172"/>
      <c r="C206" s="172"/>
      <c r="D206" s="185"/>
      <c r="E206" s="185"/>
      <c r="F206" s="186">
        <v>17.5</v>
      </c>
      <c r="G206" s="185">
        <v>2.2000000000000002</v>
      </c>
      <c r="H206" s="185">
        <v>2.31</v>
      </c>
      <c r="I206" s="185"/>
      <c r="J206" s="213">
        <f t="shared" si="16"/>
        <v>36.19</v>
      </c>
      <c r="K206" s="164"/>
    </row>
    <row r="207" spans="1:33" s="177" customFormat="1" ht="20.100000000000001" customHeight="1" x14ac:dyDescent="0.25">
      <c r="A207" s="172" t="s">
        <v>1288</v>
      </c>
      <c r="B207" s="172"/>
      <c r="C207" s="172"/>
      <c r="D207" s="186"/>
      <c r="E207" s="185"/>
      <c r="F207" s="186">
        <v>38.700000000000003</v>
      </c>
      <c r="G207" s="185">
        <v>3.5</v>
      </c>
      <c r="H207" s="185">
        <v>5.89</v>
      </c>
      <c r="I207" s="185"/>
      <c r="J207" s="213">
        <f t="shared" si="16"/>
        <v>129.56</v>
      </c>
      <c r="K207" s="164"/>
    </row>
    <row r="208" spans="1:33" s="177" customFormat="1" ht="20.100000000000001" customHeight="1" x14ac:dyDescent="0.25">
      <c r="A208" s="475"/>
      <c r="B208" s="475"/>
      <c r="C208" s="475"/>
      <c r="D208" s="475"/>
      <c r="E208" s="476"/>
      <c r="F208" s="476"/>
      <c r="G208" s="476"/>
      <c r="H208" s="476"/>
      <c r="I208" s="476"/>
      <c r="J208" s="163">
        <f>TRUNC(SUM(J205:J207),2)</f>
        <v>458.13</v>
      </c>
      <c r="K208" s="164"/>
    </row>
    <row r="209" spans="1:33" ht="20.100000000000001" customHeight="1" x14ac:dyDescent="0.3">
      <c r="A209" s="474" t="s">
        <v>1300</v>
      </c>
      <c r="B209" s="474"/>
      <c r="C209" s="474"/>
      <c r="D209" s="474"/>
      <c r="E209" s="106" t="s">
        <v>30</v>
      </c>
      <c r="F209" s="170" t="s">
        <v>1191</v>
      </c>
      <c r="G209" s="170"/>
      <c r="H209" s="170"/>
      <c r="I209" s="170"/>
      <c r="J209" s="171" t="s">
        <v>61</v>
      </c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</row>
    <row r="210" spans="1:33" ht="16.95" customHeight="1" x14ac:dyDescent="0.25">
      <c r="A210" s="172"/>
      <c r="B210" s="172"/>
      <c r="C210" s="172"/>
      <c r="D210" s="172"/>
      <c r="E210" s="203"/>
      <c r="F210" s="172">
        <v>24</v>
      </c>
      <c r="G210" s="175"/>
      <c r="H210" s="175"/>
      <c r="I210" s="164"/>
      <c r="J210" s="178">
        <f>F210</f>
        <v>24</v>
      </c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</row>
    <row r="211" spans="1:33" ht="12" customHeight="1" x14ac:dyDescent="0.25">
      <c r="A211" s="475"/>
      <c r="B211" s="475"/>
      <c r="C211" s="475"/>
      <c r="D211" s="475"/>
      <c r="E211" s="476"/>
      <c r="F211" s="476"/>
      <c r="G211" s="476"/>
      <c r="H211" s="476"/>
      <c r="I211" s="476"/>
      <c r="J211" s="163">
        <f>TRUNC(SUM(J210),2)</f>
        <v>24</v>
      </c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</row>
    <row r="212" spans="1:33" s="164" customFormat="1" ht="20.100000000000001" customHeight="1" x14ac:dyDescent="0.3">
      <c r="A212" s="467" t="s">
        <v>1301</v>
      </c>
      <c r="B212" s="467"/>
      <c r="C212" s="467"/>
      <c r="D212" s="467"/>
      <c r="E212" s="471"/>
      <c r="F212" s="471"/>
      <c r="G212" s="471"/>
      <c r="H212" s="471"/>
      <c r="I212" s="471"/>
      <c r="J212" s="472"/>
    </row>
    <row r="213" spans="1:33" s="107" customFormat="1" ht="20.100000000000001" customHeight="1" x14ac:dyDescent="0.25">
      <c r="A213" s="482"/>
      <c r="B213" s="482"/>
      <c r="C213" s="482"/>
      <c r="D213" s="482"/>
      <c r="E213" s="207" t="s">
        <v>232</v>
      </c>
      <c r="F213" s="208"/>
      <c r="G213" s="208"/>
      <c r="H213" s="230"/>
      <c r="I213" s="208"/>
      <c r="J213" s="209"/>
      <c r="K213" s="164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</row>
    <row r="214" spans="1:33" s="164" customFormat="1" ht="20.100000000000001" customHeight="1" x14ac:dyDescent="0.3">
      <c r="A214" s="474" t="s">
        <v>1302</v>
      </c>
      <c r="B214" s="474"/>
      <c r="C214" s="474"/>
      <c r="D214" s="474"/>
      <c r="E214" s="106" t="s">
        <v>30</v>
      </c>
      <c r="F214" s="170"/>
      <c r="G214" s="170"/>
      <c r="H214" s="170"/>
      <c r="I214" s="170"/>
      <c r="J214" s="171" t="s">
        <v>61</v>
      </c>
    </row>
    <row r="215" spans="1:33" s="164" customFormat="1" ht="20.100000000000001" customHeight="1" x14ac:dyDescent="0.25">
      <c r="A215" s="172" t="s">
        <v>1303</v>
      </c>
      <c r="B215" s="172"/>
      <c r="C215" s="172"/>
      <c r="D215" s="172"/>
      <c r="E215" s="174">
        <v>28.8</v>
      </c>
      <c r="F215" s="176"/>
      <c r="G215" s="176"/>
      <c r="H215" s="176"/>
      <c r="I215" s="176"/>
      <c r="J215" s="236">
        <f>TRUNC(E215,2)</f>
        <v>28.8</v>
      </c>
    </row>
    <row r="216" spans="1:33" s="164" customFormat="1" ht="20.100000000000001" customHeight="1" x14ac:dyDescent="0.25">
      <c r="A216" s="172" t="s">
        <v>1304</v>
      </c>
      <c r="B216" s="172"/>
      <c r="C216" s="172"/>
      <c r="D216" s="172"/>
      <c r="E216" s="174">
        <v>3.4</v>
      </c>
      <c r="F216" s="176"/>
      <c r="G216" s="176"/>
      <c r="H216" s="176"/>
      <c r="I216" s="176"/>
      <c r="J216" s="236">
        <f>TRUNC(E216,2)</f>
        <v>3.4</v>
      </c>
    </row>
    <row r="217" spans="1:33" s="164" customFormat="1" ht="20.100000000000001" customHeight="1" x14ac:dyDescent="0.25">
      <c r="A217" s="172" t="s">
        <v>1305</v>
      </c>
      <c r="B217" s="172"/>
      <c r="C217" s="172"/>
      <c r="D217" s="172"/>
      <c r="E217" s="174">
        <v>3.4</v>
      </c>
      <c r="F217" s="176"/>
      <c r="G217" s="176"/>
      <c r="H217" s="176"/>
      <c r="I217" s="176"/>
      <c r="J217" s="236">
        <f>TRUNC(E217,2)</f>
        <v>3.4</v>
      </c>
    </row>
    <row r="218" spans="1:33" s="164" customFormat="1" ht="20.100000000000001" customHeight="1" x14ac:dyDescent="0.25">
      <c r="A218" s="172" t="s">
        <v>1215</v>
      </c>
      <c r="B218" s="172"/>
      <c r="C218" s="172"/>
      <c r="D218" s="172"/>
      <c r="E218" s="174">
        <v>58.68</v>
      </c>
      <c r="F218" s="176"/>
      <c r="G218" s="176"/>
      <c r="H218" s="176"/>
      <c r="I218" s="176"/>
      <c r="J218" s="236">
        <f t="shared" ref="J218:J223" si="17">E218</f>
        <v>58.68</v>
      </c>
    </row>
    <row r="219" spans="1:33" s="164" customFormat="1" ht="20.100000000000001" customHeight="1" x14ac:dyDescent="0.3">
      <c r="A219" s="172" t="s">
        <v>1254</v>
      </c>
      <c r="B219" s="172"/>
      <c r="C219" s="172"/>
      <c r="D219" s="172"/>
      <c r="E219" s="174">
        <v>59.1</v>
      </c>
      <c r="F219" s="176"/>
      <c r="G219" s="176"/>
      <c r="H219" s="176"/>
      <c r="I219" s="176"/>
      <c r="J219" s="236">
        <f t="shared" si="17"/>
        <v>59.1</v>
      </c>
    </row>
    <row r="220" spans="1:33" s="164" customFormat="1" ht="20.100000000000001" customHeight="1" x14ac:dyDescent="0.25">
      <c r="A220" s="172" t="s">
        <v>1306</v>
      </c>
      <c r="B220" s="172"/>
      <c r="C220" s="172"/>
      <c r="D220" s="172"/>
      <c r="E220" s="174">
        <v>153.85</v>
      </c>
      <c r="F220" s="176"/>
      <c r="G220" s="176"/>
      <c r="H220" s="176"/>
      <c r="I220" s="176"/>
      <c r="J220" s="236">
        <f t="shared" si="17"/>
        <v>153.85</v>
      </c>
    </row>
    <row r="221" spans="1:33" s="164" customFormat="1" ht="20.100000000000001" customHeight="1" x14ac:dyDescent="0.25">
      <c r="A221" s="172" t="s">
        <v>1307</v>
      </c>
      <c r="B221" s="172"/>
      <c r="C221" s="172"/>
      <c r="D221" s="172"/>
      <c r="E221" s="174">
        <v>51.94</v>
      </c>
      <c r="F221" s="176"/>
      <c r="G221" s="176"/>
      <c r="H221" s="176"/>
      <c r="I221" s="176"/>
      <c r="J221" s="236">
        <f t="shared" si="17"/>
        <v>51.94</v>
      </c>
    </row>
    <row r="222" spans="1:33" s="164" customFormat="1" ht="20.100000000000001" customHeight="1" x14ac:dyDescent="0.25">
      <c r="A222" s="172" t="s">
        <v>1308</v>
      </c>
      <c r="B222" s="172"/>
      <c r="C222" s="172"/>
      <c r="D222" s="172"/>
      <c r="E222" s="174">
        <v>10</v>
      </c>
      <c r="F222" s="176"/>
      <c r="G222" s="176"/>
      <c r="H222" s="176"/>
      <c r="I222" s="176"/>
      <c r="J222" s="236">
        <f t="shared" si="17"/>
        <v>10</v>
      </c>
    </row>
    <row r="223" spans="1:33" s="164" customFormat="1" ht="20.100000000000001" customHeight="1" x14ac:dyDescent="0.25">
      <c r="A223" s="172" t="s">
        <v>1309</v>
      </c>
      <c r="B223" s="172"/>
      <c r="C223" s="172"/>
      <c r="D223" s="172"/>
      <c r="E223" s="174">
        <v>10</v>
      </c>
      <c r="F223" s="176"/>
      <c r="G223" s="176"/>
      <c r="H223" s="176"/>
      <c r="I223" s="176"/>
      <c r="J223" s="236">
        <f t="shared" si="17"/>
        <v>10</v>
      </c>
    </row>
    <row r="224" spans="1:33" s="107" customFormat="1" ht="20.100000000000001" customHeight="1" x14ac:dyDescent="0.25">
      <c r="A224" s="475"/>
      <c r="B224" s="475"/>
      <c r="C224" s="475"/>
      <c r="D224" s="475"/>
      <c r="E224" s="476"/>
      <c r="F224" s="476"/>
      <c r="G224" s="476"/>
      <c r="H224" s="476"/>
      <c r="I224" s="476"/>
      <c r="J224" s="163">
        <f>TRUNC(SUM(J215:J223),2)</f>
        <v>379.17</v>
      </c>
      <c r="K224" s="164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</row>
    <row r="225" spans="1:16382" ht="14.4" x14ac:dyDescent="0.3">
      <c r="A225" s="474" t="s">
        <v>1310</v>
      </c>
      <c r="B225" s="474"/>
      <c r="C225" s="474"/>
      <c r="D225" s="474"/>
      <c r="E225" s="106" t="s">
        <v>30</v>
      </c>
      <c r="F225" s="170"/>
      <c r="G225" s="170"/>
      <c r="H225" s="237"/>
      <c r="I225" s="170"/>
      <c r="J225" s="171" t="s">
        <v>61</v>
      </c>
    </row>
    <row r="226" spans="1:16382" ht="15" x14ac:dyDescent="0.25">
      <c r="A226" s="172" t="s">
        <v>1303</v>
      </c>
      <c r="B226" s="172"/>
      <c r="C226" s="172"/>
      <c r="D226" s="172"/>
      <c r="E226" s="174">
        <v>28.8</v>
      </c>
      <c r="F226" s="176"/>
      <c r="G226" s="176"/>
      <c r="H226" s="176"/>
      <c r="I226" s="176"/>
      <c r="J226" s="236">
        <f>TRUNC(E226,2)</f>
        <v>28.8</v>
      </c>
    </row>
    <row r="227" spans="1:16382" s="164" customFormat="1" ht="15" x14ac:dyDescent="0.25">
      <c r="A227" s="172" t="s">
        <v>1215</v>
      </c>
      <c r="B227" s="172"/>
      <c r="C227" s="172"/>
      <c r="D227" s="172"/>
      <c r="E227" s="174">
        <v>58.68</v>
      </c>
      <c r="F227" s="176"/>
      <c r="G227" s="176"/>
      <c r="H227" s="176"/>
      <c r="I227" s="176"/>
      <c r="J227" s="236">
        <f>E227</f>
        <v>58.68</v>
      </c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  <c r="GS227" s="168"/>
      <c r="GT227" s="168"/>
      <c r="GU227" s="168"/>
      <c r="GV227" s="168"/>
      <c r="GW227" s="168"/>
      <c r="GX227" s="168"/>
      <c r="GY227" s="168"/>
      <c r="GZ227" s="168"/>
      <c r="HA227" s="168"/>
      <c r="HB227" s="168"/>
      <c r="HC227" s="168"/>
      <c r="HD227" s="168"/>
      <c r="HE227" s="168"/>
      <c r="HF227" s="168"/>
      <c r="HG227" s="168"/>
      <c r="HH227" s="168"/>
      <c r="HI227" s="168"/>
      <c r="HJ227" s="168"/>
      <c r="HK227" s="168"/>
      <c r="HL227" s="168"/>
      <c r="HM227" s="168"/>
      <c r="HN227" s="168"/>
      <c r="HO227" s="168"/>
      <c r="HP227" s="168"/>
      <c r="HQ227" s="168"/>
      <c r="HR227" s="168"/>
      <c r="HS227" s="168"/>
      <c r="HT227" s="168"/>
      <c r="HU227" s="168"/>
      <c r="HV227" s="168"/>
      <c r="HW227" s="168"/>
      <c r="HX227" s="168"/>
      <c r="HY227" s="168"/>
      <c r="HZ227" s="168"/>
      <c r="IA227" s="168"/>
      <c r="IB227" s="168"/>
      <c r="IC227" s="168"/>
      <c r="ID227" s="168"/>
      <c r="IE227" s="168"/>
      <c r="IF227" s="168"/>
      <c r="IG227" s="168"/>
      <c r="IH227" s="168"/>
      <c r="II227" s="168"/>
      <c r="IJ227" s="168"/>
      <c r="IK227" s="168"/>
      <c r="IL227" s="168"/>
      <c r="IM227" s="168"/>
      <c r="IN227" s="168"/>
      <c r="IO227" s="168"/>
      <c r="IP227" s="168"/>
      <c r="IQ227" s="168"/>
      <c r="IR227" s="168"/>
      <c r="IS227" s="168"/>
      <c r="IT227" s="168"/>
      <c r="IU227" s="168"/>
      <c r="IV227" s="168"/>
      <c r="IW227" s="168"/>
      <c r="IX227" s="168"/>
      <c r="IY227" s="168"/>
      <c r="IZ227" s="168"/>
      <c r="JA227" s="168"/>
      <c r="JB227" s="168"/>
      <c r="JC227" s="168"/>
      <c r="JD227" s="168"/>
      <c r="JE227" s="168"/>
      <c r="JF227" s="168"/>
      <c r="JG227" s="168"/>
      <c r="JH227" s="168"/>
      <c r="JI227" s="168"/>
      <c r="JJ227" s="168"/>
      <c r="JK227" s="168"/>
      <c r="JL227" s="168"/>
      <c r="JM227" s="168"/>
      <c r="JN227" s="168"/>
      <c r="JO227" s="168"/>
      <c r="JP227" s="168"/>
      <c r="JQ227" s="168"/>
      <c r="JR227" s="168"/>
      <c r="JS227" s="168"/>
      <c r="JT227" s="168"/>
      <c r="JU227" s="168"/>
      <c r="JV227" s="168"/>
      <c r="JW227" s="168"/>
      <c r="JX227" s="168"/>
      <c r="JY227" s="168"/>
      <c r="JZ227" s="168"/>
      <c r="KA227" s="168"/>
      <c r="KB227" s="168"/>
      <c r="KC227" s="168"/>
      <c r="KD227" s="168"/>
      <c r="KE227" s="168"/>
      <c r="KF227" s="168"/>
      <c r="KG227" s="168"/>
      <c r="KH227" s="168"/>
      <c r="KI227" s="168"/>
      <c r="KJ227" s="168"/>
      <c r="KK227" s="168"/>
      <c r="KL227" s="168"/>
      <c r="KM227" s="168"/>
      <c r="KN227" s="168"/>
      <c r="KO227" s="168"/>
      <c r="KP227" s="168"/>
      <c r="KQ227" s="168"/>
      <c r="KR227" s="168"/>
      <c r="KS227" s="168"/>
      <c r="KT227" s="168"/>
      <c r="KU227" s="168"/>
      <c r="KV227" s="168"/>
      <c r="KW227" s="168"/>
      <c r="KX227" s="168"/>
      <c r="KY227" s="168"/>
      <c r="KZ227" s="168"/>
      <c r="LA227" s="168"/>
      <c r="LB227" s="168"/>
      <c r="LC227" s="168"/>
      <c r="LD227" s="168"/>
      <c r="LE227" s="168"/>
      <c r="LF227" s="168"/>
      <c r="LG227" s="168"/>
      <c r="LH227" s="168"/>
      <c r="LI227" s="168"/>
      <c r="LJ227" s="168"/>
      <c r="LK227" s="168"/>
      <c r="LL227" s="168"/>
      <c r="LM227" s="168"/>
      <c r="LN227" s="168"/>
      <c r="LO227" s="168"/>
      <c r="LP227" s="168"/>
      <c r="LQ227" s="168"/>
      <c r="LR227" s="168"/>
      <c r="LS227" s="168"/>
      <c r="LT227" s="168"/>
      <c r="LU227" s="168"/>
      <c r="LV227" s="168"/>
      <c r="LW227" s="168"/>
      <c r="LX227" s="168"/>
      <c r="LY227" s="168"/>
      <c r="LZ227" s="168"/>
      <c r="MA227" s="168"/>
      <c r="MB227" s="168"/>
      <c r="MC227" s="168"/>
      <c r="MD227" s="168"/>
      <c r="ME227" s="168"/>
      <c r="MF227" s="168"/>
      <c r="MG227" s="168"/>
      <c r="MH227" s="168"/>
      <c r="MI227" s="168"/>
      <c r="MJ227" s="168"/>
      <c r="MK227" s="168"/>
      <c r="ML227" s="168"/>
      <c r="MM227" s="168"/>
      <c r="MN227" s="168"/>
      <c r="MO227" s="168"/>
      <c r="MP227" s="168"/>
      <c r="MQ227" s="168"/>
      <c r="MR227" s="168"/>
      <c r="MS227" s="168"/>
      <c r="MT227" s="168"/>
      <c r="MU227" s="168"/>
      <c r="MV227" s="168"/>
      <c r="MW227" s="168"/>
      <c r="MX227" s="168"/>
      <c r="MY227" s="168"/>
      <c r="MZ227" s="168"/>
      <c r="NA227" s="168"/>
      <c r="NB227" s="168"/>
      <c r="NC227" s="168"/>
      <c r="ND227" s="168"/>
      <c r="NE227" s="168"/>
      <c r="NF227" s="168"/>
      <c r="NG227" s="168"/>
      <c r="NH227" s="168"/>
      <c r="NI227" s="168"/>
      <c r="NJ227" s="168"/>
      <c r="NK227" s="168"/>
      <c r="NL227" s="168"/>
      <c r="NM227" s="168"/>
      <c r="NN227" s="168"/>
      <c r="NO227" s="168"/>
      <c r="NP227" s="168"/>
      <c r="NQ227" s="168"/>
      <c r="NR227" s="168"/>
      <c r="NS227" s="168"/>
      <c r="NT227" s="168"/>
      <c r="NU227" s="168"/>
      <c r="NV227" s="168"/>
      <c r="NW227" s="168"/>
      <c r="NX227" s="168"/>
      <c r="NY227" s="168"/>
      <c r="NZ227" s="168"/>
      <c r="OA227" s="168"/>
      <c r="OB227" s="168"/>
      <c r="OC227" s="168"/>
      <c r="OD227" s="168"/>
      <c r="OE227" s="168"/>
      <c r="OF227" s="168"/>
      <c r="OG227" s="168"/>
      <c r="OH227" s="168"/>
      <c r="OI227" s="168"/>
      <c r="OJ227" s="168"/>
      <c r="OK227" s="168"/>
      <c r="OL227" s="168"/>
      <c r="OM227" s="168"/>
      <c r="ON227" s="168"/>
      <c r="OO227" s="168"/>
      <c r="OP227" s="168"/>
      <c r="OQ227" s="168"/>
      <c r="OR227" s="168"/>
      <c r="OS227" s="168"/>
      <c r="OT227" s="168"/>
      <c r="OU227" s="168"/>
      <c r="OV227" s="168"/>
      <c r="OW227" s="168"/>
      <c r="OX227" s="168"/>
      <c r="OY227" s="168"/>
      <c r="OZ227" s="168"/>
      <c r="PA227" s="168"/>
      <c r="PB227" s="168"/>
      <c r="PC227" s="168"/>
      <c r="PD227" s="168"/>
      <c r="PE227" s="168"/>
      <c r="PF227" s="168"/>
      <c r="PG227" s="168"/>
      <c r="PH227" s="168"/>
      <c r="PI227" s="168"/>
      <c r="PJ227" s="168"/>
      <c r="PK227" s="168"/>
      <c r="PL227" s="168"/>
      <c r="PM227" s="168"/>
      <c r="PN227" s="168"/>
      <c r="PO227" s="168"/>
      <c r="PP227" s="168"/>
      <c r="PQ227" s="168"/>
      <c r="PR227" s="168"/>
      <c r="PS227" s="168"/>
      <c r="PT227" s="168"/>
      <c r="PU227" s="168"/>
      <c r="PV227" s="168"/>
      <c r="PW227" s="168"/>
      <c r="PX227" s="168"/>
      <c r="PY227" s="168"/>
      <c r="PZ227" s="168"/>
      <c r="QA227" s="168"/>
      <c r="QB227" s="168"/>
      <c r="QC227" s="168"/>
      <c r="QD227" s="168"/>
      <c r="QE227" s="168"/>
      <c r="QF227" s="168"/>
      <c r="QG227" s="168"/>
      <c r="QH227" s="168"/>
      <c r="QI227" s="168"/>
      <c r="QJ227" s="168"/>
      <c r="QK227" s="168"/>
      <c r="QL227" s="168"/>
      <c r="QM227" s="168"/>
      <c r="QN227" s="168"/>
      <c r="QO227" s="168"/>
      <c r="QP227" s="168"/>
      <c r="QQ227" s="168"/>
      <c r="QR227" s="168"/>
      <c r="QS227" s="168"/>
      <c r="QT227" s="168"/>
      <c r="QU227" s="168"/>
      <c r="QV227" s="168"/>
      <c r="QW227" s="168"/>
      <c r="QX227" s="168"/>
      <c r="QY227" s="168"/>
      <c r="QZ227" s="168"/>
      <c r="RA227" s="168"/>
      <c r="RB227" s="168"/>
      <c r="RC227" s="168"/>
      <c r="RD227" s="168"/>
      <c r="RE227" s="168"/>
      <c r="RF227" s="168"/>
      <c r="RG227" s="168"/>
      <c r="RH227" s="168"/>
      <c r="RI227" s="168"/>
      <c r="RJ227" s="168"/>
      <c r="RK227" s="168"/>
      <c r="RL227" s="168"/>
      <c r="RM227" s="168"/>
      <c r="RN227" s="168"/>
      <c r="RO227" s="168"/>
      <c r="RP227" s="168"/>
      <c r="RQ227" s="168"/>
      <c r="RR227" s="168"/>
      <c r="RS227" s="168"/>
      <c r="RT227" s="168"/>
      <c r="RU227" s="168"/>
      <c r="RV227" s="168"/>
      <c r="RW227" s="168"/>
      <c r="RX227" s="168"/>
      <c r="RY227" s="168"/>
      <c r="RZ227" s="168"/>
      <c r="SA227" s="168"/>
      <c r="SB227" s="168"/>
      <c r="SC227" s="168"/>
      <c r="SD227" s="168"/>
      <c r="SE227" s="168"/>
      <c r="SF227" s="168"/>
      <c r="SG227" s="168"/>
      <c r="SH227" s="168"/>
      <c r="SI227" s="168"/>
      <c r="SJ227" s="168"/>
      <c r="SK227" s="168"/>
      <c r="SL227" s="168"/>
      <c r="SM227" s="168"/>
      <c r="SN227" s="168"/>
      <c r="SO227" s="168"/>
      <c r="SP227" s="168"/>
      <c r="SQ227" s="168"/>
      <c r="SR227" s="168"/>
      <c r="SS227" s="168"/>
      <c r="ST227" s="168"/>
      <c r="SU227" s="168"/>
      <c r="SV227" s="168"/>
      <c r="SW227" s="168"/>
      <c r="SX227" s="168"/>
      <c r="SY227" s="168"/>
      <c r="SZ227" s="168"/>
      <c r="TA227" s="168"/>
      <c r="TB227" s="168"/>
      <c r="TC227" s="168"/>
      <c r="TD227" s="168"/>
      <c r="TE227" s="168"/>
      <c r="TF227" s="168"/>
      <c r="TG227" s="168"/>
      <c r="TH227" s="168"/>
      <c r="TI227" s="168"/>
      <c r="TJ227" s="168"/>
      <c r="TK227" s="168"/>
      <c r="TL227" s="168"/>
      <c r="TM227" s="168"/>
      <c r="TN227" s="168"/>
      <c r="TO227" s="168"/>
      <c r="TP227" s="168"/>
      <c r="TQ227" s="168"/>
      <c r="TR227" s="168"/>
      <c r="TS227" s="168"/>
      <c r="TT227" s="168"/>
      <c r="TU227" s="168"/>
      <c r="TV227" s="168"/>
      <c r="TW227" s="168"/>
      <c r="TX227" s="168"/>
      <c r="TY227" s="168"/>
      <c r="TZ227" s="168"/>
      <c r="UA227" s="168"/>
      <c r="UB227" s="168"/>
      <c r="UC227" s="168"/>
      <c r="UD227" s="168"/>
      <c r="UE227" s="168"/>
      <c r="UF227" s="168"/>
      <c r="UG227" s="168"/>
      <c r="UH227" s="168"/>
      <c r="UI227" s="168"/>
      <c r="UJ227" s="168"/>
      <c r="UK227" s="168"/>
      <c r="UL227" s="168"/>
      <c r="UM227" s="168"/>
      <c r="UN227" s="168"/>
      <c r="UO227" s="168"/>
      <c r="UP227" s="168"/>
      <c r="UQ227" s="168"/>
      <c r="UR227" s="168"/>
      <c r="US227" s="168"/>
      <c r="UT227" s="168"/>
      <c r="UU227" s="168"/>
      <c r="UV227" s="168"/>
      <c r="UW227" s="168"/>
      <c r="UX227" s="168"/>
      <c r="UY227" s="168"/>
      <c r="UZ227" s="168"/>
      <c r="VA227" s="168"/>
      <c r="VB227" s="168"/>
      <c r="VC227" s="168"/>
      <c r="VD227" s="168"/>
      <c r="VE227" s="168"/>
      <c r="VF227" s="168"/>
      <c r="VG227" s="168"/>
      <c r="VH227" s="168"/>
      <c r="VI227" s="168"/>
      <c r="VJ227" s="168"/>
      <c r="VK227" s="168"/>
      <c r="VL227" s="168"/>
      <c r="VM227" s="168"/>
      <c r="VN227" s="168"/>
      <c r="VO227" s="168"/>
      <c r="VP227" s="168"/>
      <c r="VQ227" s="168"/>
      <c r="VR227" s="168"/>
      <c r="VS227" s="168"/>
      <c r="VT227" s="168"/>
      <c r="VU227" s="168"/>
      <c r="VV227" s="168"/>
      <c r="VW227" s="168"/>
      <c r="VX227" s="168"/>
      <c r="VY227" s="168"/>
      <c r="VZ227" s="168"/>
      <c r="WA227" s="168"/>
      <c r="WB227" s="168"/>
      <c r="WC227" s="168"/>
      <c r="WD227" s="168"/>
      <c r="WE227" s="168"/>
      <c r="WF227" s="168"/>
      <c r="WG227" s="168"/>
      <c r="WH227" s="168"/>
      <c r="WI227" s="168"/>
      <c r="WJ227" s="168"/>
      <c r="WK227" s="168"/>
      <c r="WL227" s="168"/>
      <c r="WM227" s="168"/>
      <c r="WN227" s="168"/>
      <c r="WO227" s="168"/>
      <c r="WP227" s="168"/>
      <c r="WQ227" s="168"/>
      <c r="WR227" s="168"/>
      <c r="WS227" s="168"/>
      <c r="WT227" s="168"/>
      <c r="WU227" s="168"/>
      <c r="WV227" s="168"/>
      <c r="WW227" s="168"/>
      <c r="WX227" s="168"/>
      <c r="WY227" s="168"/>
      <c r="WZ227" s="168"/>
      <c r="XA227" s="168"/>
      <c r="XB227" s="168"/>
      <c r="XC227" s="168"/>
      <c r="XD227" s="168"/>
      <c r="XE227" s="168"/>
      <c r="XF227" s="168"/>
      <c r="XG227" s="168"/>
      <c r="XH227" s="168"/>
      <c r="XI227" s="168"/>
      <c r="XJ227" s="168"/>
      <c r="XK227" s="168"/>
      <c r="XL227" s="168"/>
      <c r="XM227" s="168"/>
      <c r="XN227" s="168"/>
      <c r="XO227" s="168"/>
      <c r="XP227" s="168"/>
      <c r="XQ227" s="168"/>
      <c r="XR227" s="168"/>
      <c r="XS227" s="168"/>
      <c r="XT227" s="168"/>
      <c r="XU227" s="168"/>
      <c r="XV227" s="168"/>
      <c r="XW227" s="168"/>
      <c r="XX227" s="168"/>
      <c r="XY227" s="168"/>
      <c r="XZ227" s="168"/>
      <c r="YA227" s="168"/>
      <c r="YB227" s="168"/>
      <c r="YC227" s="168"/>
      <c r="YD227" s="168"/>
      <c r="YE227" s="168"/>
      <c r="YF227" s="168"/>
      <c r="YG227" s="168"/>
      <c r="YH227" s="168"/>
      <c r="YI227" s="168"/>
      <c r="YJ227" s="168"/>
      <c r="YK227" s="168"/>
      <c r="YL227" s="168"/>
      <c r="YM227" s="168"/>
      <c r="YN227" s="168"/>
      <c r="YO227" s="168"/>
      <c r="YP227" s="168"/>
      <c r="YQ227" s="168"/>
      <c r="YR227" s="168"/>
      <c r="YS227" s="168"/>
      <c r="YT227" s="168"/>
      <c r="YU227" s="168"/>
      <c r="YV227" s="168"/>
      <c r="YW227" s="168"/>
      <c r="YX227" s="168"/>
      <c r="YY227" s="168"/>
      <c r="YZ227" s="168"/>
      <c r="ZA227" s="168"/>
      <c r="ZB227" s="168"/>
      <c r="ZC227" s="168"/>
      <c r="ZD227" s="168"/>
      <c r="ZE227" s="168"/>
      <c r="ZF227" s="168"/>
      <c r="ZG227" s="168"/>
      <c r="ZH227" s="168"/>
      <c r="ZI227" s="168"/>
      <c r="ZJ227" s="168"/>
      <c r="ZK227" s="168"/>
      <c r="ZL227" s="168"/>
      <c r="ZM227" s="168"/>
      <c r="ZN227" s="168"/>
      <c r="ZO227" s="168"/>
      <c r="ZP227" s="168"/>
      <c r="ZQ227" s="168"/>
      <c r="ZR227" s="168"/>
      <c r="ZS227" s="168"/>
      <c r="ZT227" s="168"/>
      <c r="ZU227" s="168"/>
      <c r="ZV227" s="168"/>
      <c r="ZW227" s="168"/>
      <c r="ZX227" s="168"/>
      <c r="ZY227" s="168"/>
      <c r="ZZ227" s="168"/>
      <c r="AAA227" s="168"/>
      <c r="AAB227" s="168"/>
      <c r="AAC227" s="168"/>
      <c r="AAD227" s="168"/>
      <c r="AAE227" s="168"/>
      <c r="AAF227" s="168"/>
      <c r="AAG227" s="168"/>
      <c r="AAH227" s="168"/>
      <c r="AAI227" s="168"/>
      <c r="AAJ227" s="168"/>
      <c r="AAK227" s="168"/>
      <c r="AAL227" s="168"/>
      <c r="AAM227" s="168"/>
      <c r="AAN227" s="168"/>
      <c r="AAO227" s="168"/>
      <c r="AAP227" s="168"/>
      <c r="AAQ227" s="168"/>
      <c r="AAR227" s="168"/>
      <c r="AAS227" s="168"/>
      <c r="AAT227" s="168"/>
      <c r="AAU227" s="168"/>
      <c r="AAV227" s="168"/>
      <c r="AAW227" s="168"/>
      <c r="AAX227" s="168"/>
      <c r="AAY227" s="168"/>
      <c r="AAZ227" s="168"/>
      <c r="ABA227" s="168"/>
      <c r="ABB227" s="168"/>
      <c r="ABC227" s="168"/>
      <c r="ABD227" s="168"/>
      <c r="ABE227" s="168"/>
      <c r="ABF227" s="168"/>
      <c r="ABG227" s="168"/>
      <c r="ABH227" s="168"/>
      <c r="ABI227" s="168"/>
      <c r="ABJ227" s="168"/>
      <c r="ABK227" s="168"/>
      <c r="ABL227" s="168"/>
      <c r="ABM227" s="168"/>
      <c r="ABN227" s="168"/>
      <c r="ABO227" s="168"/>
      <c r="ABP227" s="168"/>
      <c r="ABQ227" s="168"/>
      <c r="ABR227" s="168"/>
      <c r="ABS227" s="168"/>
      <c r="ABT227" s="168"/>
      <c r="ABU227" s="168"/>
      <c r="ABV227" s="168"/>
      <c r="ABW227" s="168"/>
      <c r="ABX227" s="168"/>
      <c r="ABY227" s="168"/>
      <c r="ABZ227" s="168"/>
      <c r="ACA227" s="168"/>
      <c r="ACB227" s="168"/>
      <c r="ACC227" s="168"/>
      <c r="ACD227" s="168"/>
      <c r="ACE227" s="168"/>
      <c r="ACF227" s="168"/>
      <c r="ACG227" s="168"/>
      <c r="ACH227" s="168"/>
      <c r="ACI227" s="168"/>
      <c r="ACJ227" s="168"/>
      <c r="ACK227" s="168"/>
      <c r="ACL227" s="168"/>
      <c r="ACM227" s="168"/>
      <c r="ACN227" s="168"/>
      <c r="ACO227" s="168"/>
      <c r="ACP227" s="168"/>
      <c r="ACQ227" s="168"/>
      <c r="ACR227" s="168"/>
      <c r="ACS227" s="168"/>
      <c r="ACT227" s="168"/>
      <c r="ACU227" s="168"/>
      <c r="ACV227" s="168"/>
      <c r="ACW227" s="168"/>
      <c r="ACX227" s="168"/>
      <c r="ACY227" s="168"/>
      <c r="ACZ227" s="168"/>
      <c r="ADA227" s="168"/>
      <c r="ADB227" s="168"/>
      <c r="ADC227" s="168"/>
      <c r="ADD227" s="168"/>
      <c r="ADE227" s="168"/>
      <c r="ADF227" s="168"/>
      <c r="ADG227" s="168"/>
      <c r="ADH227" s="168"/>
      <c r="ADI227" s="168"/>
      <c r="ADJ227" s="168"/>
      <c r="ADK227" s="168"/>
      <c r="ADL227" s="168"/>
      <c r="ADM227" s="168"/>
      <c r="ADN227" s="168"/>
      <c r="ADO227" s="168"/>
      <c r="ADP227" s="168"/>
      <c r="ADQ227" s="168"/>
      <c r="ADR227" s="168"/>
      <c r="ADS227" s="168"/>
      <c r="ADT227" s="168"/>
      <c r="ADU227" s="168"/>
      <c r="ADV227" s="168"/>
      <c r="ADW227" s="168"/>
      <c r="ADX227" s="168"/>
      <c r="ADY227" s="168"/>
      <c r="ADZ227" s="168"/>
      <c r="AEA227" s="168"/>
      <c r="AEB227" s="168"/>
      <c r="AEC227" s="168"/>
      <c r="AED227" s="168"/>
      <c r="AEE227" s="168"/>
      <c r="AEF227" s="168"/>
      <c r="AEG227" s="168"/>
      <c r="AEH227" s="168"/>
      <c r="AEI227" s="168"/>
      <c r="AEJ227" s="168"/>
      <c r="AEK227" s="168"/>
      <c r="AEL227" s="168"/>
      <c r="AEM227" s="168"/>
      <c r="AEN227" s="168"/>
      <c r="AEO227" s="168"/>
      <c r="AEP227" s="168"/>
      <c r="AEQ227" s="168"/>
      <c r="AER227" s="168"/>
      <c r="AES227" s="168"/>
      <c r="AET227" s="168"/>
      <c r="AEU227" s="168"/>
      <c r="AEV227" s="168"/>
      <c r="AEW227" s="168"/>
      <c r="AEX227" s="168"/>
      <c r="AEY227" s="168"/>
      <c r="AEZ227" s="168"/>
      <c r="AFA227" s="168"/>
      <c r="AFB227" s="168"/>
      <c r="AFC227" s="168"/>
      <c r="AFD227" s="168"/>
      <c r="AFE227" s="168"/>
      <c r="AFF227" s="168"/>
      <c r="AFG227" s="168"/>
      <c r="AFH227" s="168"/>
      <c r="AFI227" s="168"/>
      <c r="AFJ227" s="168"/>
      <c r="AFK227" s="168"/>
      <c r="AFL227" s="168"/>
      <c r="AFM227" s="168"/>
      <c r="AFN227" s="168"/>
      <c r="AFO227" s="168"/>
      <c r="AFP227" s="168"/>
      <c r="AFQ227" s="168"/>
      <c r="AFR227" s="168"/>
      <c r="AFS227" s="168"/>
      <c r="AFT227" s="168"/>
      <c r="AFU227" s="168"/>
      <c r="AFV227" s="168"/>
      <c r="AFW227" s="168"/>
      <c r="AFX227" s="168"/>
      <c r="AFY227" s="168"/>
      <c r="AFZ227" s="168"/>
      <c r="AGA227" s="168"/>
      <c r="AGB227" s="168"/>
      <c r="AGC227" s="168"/>
      <c r="AGD227" s="168"/>
      <c r="AGE227" s="168"/>
      <c r="AGF227" s="168"/>
      <c r="AGG227" s="168"/>
      <c r="AGH227" s="168"/>
      <c r="AGI227" s="168"/>
      <c r="AGJ227" s="168"/>
      <c r="AGK227" s="168"/>
      <c r="AGL227" s="168"/>
      <c r="AGM227" s="168"/>
      <c r="AGN227" s="168"/>
      <c r="AGO227" s="168"/>
      <c r="AGP227" s="168"/>
      <c r="AGQ227" s="168"/>
      <c r="AGR227" s="168"/>
      <c r="AGS227" s="168"/>
      <c r="AGT227" s="168"/>
      <c r="AGU227" s="168"/>
      <c r="AGV227" s="168"/>
      <c r="AGW227" s="168"/>
      <c r="AGX227" s="168"/>
      <c r="AGY227" s="168"/>
      <c r="AGZ227" s="168"/>
      <c r="AHA227" s="168"/>
      <c r="AHB227" s="168"/>
      <c r="AHC227" s="168"/>
      <c r="AHD227" s="168"/>
      <c r="AHE227" s="168"/>
      <c r="AHF227" s="168"/>
      <c r="AHG227" s="168"/>
      <c r="AHH227" s="168"/>
      <c r="AHI227" s="168"/>
      <c r="AHJ227" s="168"/>
      <c r="AHK227" s="168"/>
      <c r="AHL227" s="168"/>
      <c r="AHM227" s="168"/>
      <c r="AHN227" s="168"/>
      <c r="AHO227" s="168"/>
      <c r="AHP227" s="168"/>
      <c r="AHQ227" s="168"/>
      <c r="AHR227" s="168"/>
      <c r="AHS227" s="168"/>
      <c r="AHT227" s="168"/>
      <c r="AHU227" s="168"/>
      <c r="AHV227" s="168"/>
      <c r="AHW227" s="168"/>
      <c r="AHX227" s="168"/>
      <c r="AHY227" s="168"/>
      <c r="AHZ227" s="168"/>
      <c r="AIA227" s="168"/>
      <c r="AIB227" s="168"/>
      <c r="AIC227" s="168"/>
      <c r="AID227" s="168"/>
      <c r="AIE227" s="168"/>
      <c r="AIF227" s="168"/>
      <c r="AIG227" s="168"/>
      <c r="AIH227" s="168"/>
      <c r="AII227" s="168"/>
      <c r="AIJ227" s="168"/>
      <c r="AIK227" s="168"/>
      <c r="AIL227" s="168"/>
      <c r="AIM227" s="168"/>
      <c r="AIN227" s="168"/>
      <c r="AIO227" s="168"/>
      <c r="AIP227" s="168"/>
      <c r="AIQ227" s="168"/>
      <c r="AIR227" s="168"/>
      <c r="AIS227" s="168"/>
      <c r="AIT227" s="168"/>
      <c r="AIU227" s="168"/>
      <c r="AIV227" s="168"/>
      <c r="AIW227" s="168"/>
      <c r="AIX227" s="168"/>
      <c r="AIY227" s="168"/>
      <c r="AIZ227" s="168"/>
      <c r="AJA227" s="168"/>
      <c r="AJB227" s="168"/>
      <c r="AJC227" s="168"/>
      <c r="AJD227" s="168"/>
      <c r="AJE227" s="168"/>
      <c r="AJF227" s="168"/>
      <c r="AJG227" s="168"/>
      <c r="AJH227" s="168"/>
      <c r="AJI227" s="168"/>
      <c r="AJJ227" s="168"/>
      <c r="AJK227" s="168"/>
      <c r="AJL227" s="168"/>
      <c r="AJM227" s="168"/>
      <c r="AJN227" s="168"/>
      <c r="AJO227" s="168"/>
      <c r="AJP227" s="168"/>
      <c r="AJQ227" s="168"/>
      <c r="AJR227" s="168"/>
      <c r="AJS227" s="168"/>
      <c r="AJT227" s="168"/>
      <c r="AJU227" s="168"/>
      <c r="AJV227" s="168"/>
      <c r="AJW227" s="168"/>
      <c r="AJX227" s="168"/>
      <c r="AJY227" s="168"/>
      <c r="AJZ227" s="168"/>
      <c r="AKA227" s="168"/>
      <c r="AKB227" s="168"/>
      <c r="AKC227" s="168"/>
      <c r="AKD227" s="168"/>
      <c r="AKE227" s="168"/>
      <c r="AKF227" s="168"/>
      <c r="AKG227" s="168"/>
      <c r="AKH227" s="168"/>
      <c r="AKI227" s="168"/>
      <c r="AKJ227" s="168"/>
      <c r="AKK227" s="168"/>
      <c r="AKL227" s="168"/>
      <c r="AKM227" s="168"/>
      <c r="AKN227" s="168"/>
      <c r="AKO227" s="168"/>
      <c r="AKP227" s="168"/>
      <c r="AKQ227" s="168"/>
      <c r="AKR227" s="168"/>
      <c r="AKS227" s="168"/>
      <c r="AKT227" s="168"/>
      <c r="AKU227" s="168"/>
      <c r="AKV227" s="168"/>
      <c r="AKW227" s="168"/>
      <c r="AKX227" s="168"/>
      <c r="AKY227" s="168"/>
      <c r="AKZ227" s="168"/>
      <c r="ALA227" s="168"/>
      <c r="ALB227" s="168"/>
      <c r="ALC227" s="168"/>
      <c r="ALD227" s="168"/>
      <c r="ALE227" s="168"/>
      <c r="ALF227" s="168"/>
      <c r="ALG227" s="168"/>
      <c r="ALH227" s="168"/>
      <c r="ALI227" s="168"/>
      <c r="ALJ227" s="168"/>
      <c r="ALK227" s="168"/>
      <c r="ALL227" s="168"/>
      <c r="ALM227" s="168"/>
      <c r="ALN227" s="168"/>
      <c r="ALO227" s="168"/>
      <c r="ALP227" s="168"/>
      <c r="ALQ227" s="168"/>
      <c r="ALR227" s="168"/>
      <c r="ALS227" s="168"/>
      <c r="ALT227" s="168"/>
      <c r="ALU227" s="168"/>
      <c r="ALV227" s="168"/>
      <c r="ALW227" s="168"/>
      <c r="ALX227" s="168"/>
      <c r="ALY227" s="168"/>
      <c r="ALZ227" s="168"/>
      <c r="AMA227" s="168"/>
      <c r="AMB227" s="168"/>
      <c r="AMC227" s="168"/>
      <c r="AMD227" s="168"/>
      <c r="AME227" s="168"/>
      <c r="AMF227" s="168"/>
      <c r="AMG227" s="168"/>
      <c r="AMH227" s="168"/>
      <c r="AMI227" s="168"/>
      <c r="AMJ227" s="168"/>
      <c r="AMK227" s="168"/>
      <c r="AML227" s="168"/>
      <c r="AMM227" s="168"/>
      <c r="AMN227" s="168"/>
      <c r="AMO227" s="168"/>
      <c r="AMP227" s="168"/>
      <c r="AMQ227" s="168"/>
      <c r="AMR227" s="168"/>
      <c r="AMS227" s="168"/>
      <c r="AMT227" s="168"/>
      <c r="AMU227" s="168"/>
      <c r="AMV227" s="168"/>
      <c r="AMW227" s="168"/>
      <c r="AMX227" s="168"/>
      <c r="AMY227" s="168"/>
      <c r="AMZ227" s="168"/>
      <c r="ANA227" s="168"/>
      <c r="ANB227" s="168"/>
      <c r="ANC227" s="168"/>
      <c r="AND227" s="168"/>
      <c r="ANE227" s="168"/>
      <c r="ANF227" s="168"/>
      <c r="ANG227" s="168"/>
      <c r="ANH227" s="168"/>
      <c r="ANI227" s="168"/>
      <c r="ANJ227" s="168"/>
      <c r="ANK227" s="168"/>
      <c r="ANL227" s="168"/>
      <c r="ANM227" s="168"/>
      <c r="ANN227" s="168"/>
      <c r="ANO227" s="168"/>
      <c r="ANP227" s="168"/>
      <c r="ANQ227" s="168"/>
      <c r="ANR227" s="168"/>
      <c r="ANS227" s="168"/>
      <c r="ANT227" s="168"/>
      <c r="ANU227" s="168"/>
      <c r="ANV227" s="168"/>
      <c r="ANW227" s="168"/>
      <c r="ANX227" s="168"/>
      <c r="ANY227" s="168"/>
      <c r="ANZ227" s="168"/>
      <c r="AOA227" s="168"/>
      <c r="AOB227" s="168"/>
      <c r="AOC227" s="168"/>
      <c r="AOD227" s="168"/>
      <c r="AOE227" s="168"/>
      <c r="AOF227" s="168"/>
      <c r="AOG227" s="168"/>
      <c r="AOH227" s="168"/>
      <c r="AOI227" s="168"/>
      <c r="AOJ227" s="168"/>
      <c r="AOK227" s="168"/>
      <c r="AOL227" s="168"/>
      <c r="AOM227" s="168"/>
      <c r="AON227" s="168"/>
      <c r="AOO227" s="168"/>
      <c r="AOP227" s="168"/>
      <c r="AOQ227" s="168"/>
      <c r="AOR227" s="168"/>
      <c r="AOS227" s="168"/>
      <c r="AOT227" s="168"/>
      <c r="AOU227" s="168"/>
      <c r="AOV227" s="168"/>
      <c r="AOW227" s="168"/>
      <c r="AOX227" s="168"/>
      <c r="AOY227" s="168"/>
      <c r="AOZ227" s="168"/>
      <c r="APA227" s="168"/>
      <c r="APB227" s="168"/>
      <c r="APC227" s="168"/>
      <c r="APD227" s="168"/>
      <c r="APE227" s="168"/>
      <c r="APF227" s="168"/>
      <c r="APG227" s="168"/>
      <c r="APH227" s="168"/>
      <c r="API227" s="168"/>
      <c r="APJ227" s="168"/>
      <c r="APK227" s="168"/>
      <c r="APL227" s="168"/>
      <c r="APM227" s="168"/>
      <c r="APN227" s="168"/>
      <c r="APO227" s="168"/>
      <c r="APP227" s="168"/>
      <c r="APQ227" s="168"/>
      <c r="APR227" s="168"/>
      <c r="APS227" s="168"/>
      <c r="APT227" s="168"/>
      <c r="APU227" s="168"/>
      <c r="APV227" s="168"/>
      <c r="APW227" s="168"/>
      <c r="APX227" s="168"/>
      <c r="APY227" s="168"/>
      <c r="APZ227" s="168"/>
      <c r="AQA227" s="168"/>
      <c r="AQB227" s="168"/>
      <c r="AQC227" s="168"/>
      <c r="AQD227" s="168"/>
      <c r="AQE227" s="168"/>
      <c r="AQF227" s="168"/>
      <c r="AQG227" s="168"/>
      <c r="AQH227" s="168"/>
      <c r="AQI227" s="168"/>
      <c r="AQJ227" s="168"/>
      <c r="AQK227" s="168"/>
      <c r="AQL227" s="168"/>
      <c r="AQM227" s="168"/>
      <c r="AQN227" s="168"/>
      <c r="AQO227" s="168"/>
      <c r="AQP227" s="168"/>
      <c r="AQQ227" s="168"/>
      <c r="AQR227" s="168"/>
      <c r="AQS227" s="168"/>
      <c r="AQT227" s="168"/>
      <c r="AQU227" s="168"/>
      <c r="AQV227" s="168"/>
      <c r="AQW227" s="168"/>
      <c r="AQX227" s="168"/>
      <c r="AQY227" s="168"/>
      <c r="AQZ227" s="168"/>
      <c r="ARA227" s="168"/>
      <c r="ARB227" s="168"/>
      <c r="ARC227" s="168"/>
      <c r="ARD227" s="168"/>
      <c r="ARE227" s="168"/>
      <c r="ARF227" s="168"/>
      <c r="ARG227" s="168"/>
      <c r="ARH227" s="168"/>
      <c r="ARI227" s="168"/>
      <c r="ARJ227" s="168"/>
      <c r="ARK227" s="168"/>
      <c r="ARL227" s="168"/>
      <c r="ARM227" s="168"/>
      <c r="ARN227" s="168"/>
      <c r="ARO227" s="168"/>
      <c r="ARP227" s="168"/>
      <c r="ARQ227" s="168"/>
      <c r="ARR227" s="168"/>
      <c r="ARS227" s="168"/>
      <c r="ART227" s="168"/>
      <c r="ARU227" s="168"/>
      <c r="ARV227" s="168"/>
      <c r="ARW227" s="168"/>
      <c r="ARX227" s="168"/>
      <c r="ARY227" s="168"/>
      <c r="ARZ227" s="168"/>
      <c r="ASA227" s="168"/>
      <c r="ASB227" s="168"/>
      <c r="ASC227" s="168"/>
      <c r="ASD227" s="168"/>
      <c r="ASE227" s="168"/>
      <c r="ASF227" s="168"/>
      <c r="ASG227" s="168"/>
      <c r="ASH227" s="168"/>
      <c r="ASI227" s="168"/>
      <c r="ASJ227" s="168"/>
      <c r="ASK227" s="168"/>
      <c r="ASL227" s="168"/>
      <c r="ASM227" s="168"/>
      <c r="ASN227" s="168"/>
      <c r="ASO227" s="168"/>
      <c r="ASP227" s="168"/>
      <c r="ASQ227" s="168"/>
      <c r="ASR227" s="168"/>
      <c r="ASS227" s="168"/>
      <c r="AST227" s="168"/>
      <c r="ASU227" s="168"/>
      <c r="ASV227" s="168"/>
      <c r="ASW227" s="168"/>
      <c r="ASX227" s="168"/>
      <c r="ASY227" s="168"/>
      <c r="ASZ227" s="168"/>
      <c r="ATA227" s="168"/>
      <c r="ATB227" s="168"/>
      <c r="ATC227" s="168"/>
      <c r="ATD227" s="168"/>
      <c r="ATE227" s="168"/>
      <c r="ATF227" s="168"/>
      <c r="ATG227" s="168"/>
      <c r="ATH227" s="168"/>
      <c r="ATI227" s="168"/>
      <c r="ATJ227" s="168"/>
      <c r="ATK227" s="168"/>
      <c r="ATL227" s="168"/>
      <c r="ATM227" s="168"/>
      <c r="ATN227" s="168"/>
      <c r="ATO227" s="168"/>
      <c r="ATP227" s="168"/>
      <c r="ATQ227" s="168"/>
      <c r="ATR227" s="168"/>
      <c r="ATS227" s="168"/>
      <c r="ATT227" s="168"/>
      <c r="ATU227" s="168"/>
      <c r="ATV227" s="168"/>
      <c r="ATW227" s="168"/>
      <c r="ATX227" s="168"/>
      <c r="ATY227" s="168"/>
      <c r="ATZ227" s="168"/>
      <c r="AUA227" s="168"/>
      <c r="AUB227" s="168"/>
      <c r="AUC227" s="168"/>
      <c r="AUD227" s="168"/>
      <c r="AUE227" s="168"/>
      <c r="AUF227" s="168"/>
      <c r="AUG227" s="168"/>
      <c r="AUH227" s="168"/>
      <c r="AUI227" s="168"/>
      <c r="AUJ227" s="168"/>
      <c r="AUK227" s="168"/>
      <c r="AUL227" s="168"/>
      <c r="AUM227" s="168"/>
      <c r="AUN227" s="168"/>
      <c r="AUO227" s="168"/>
      <c r="AUP227" s="168"/>
      <c r="AUQ227" s="168"/>
      <c r="AUR227" s="168"/>
      <c r="AUS227" s="168"/>
      <c r="AUT227" s="168"/>
      <c r="AUU227" s="168"/>
      <c r="AUV227" s="168"/>
      <c r="AUW227" s="168"/>
      <c r="AUX227" s="168"/>
      <c r="AUY227" s="168"/>
      <c r="AUZ227" s="168"/>
      <c r="AVA227" s="168"/>
      <c r="AVB227" s="168"/>
      <c r="AVC227" s="168"/>
      <c r="AVD227" s="168"/>
      <c r="AVE227" s="168"/>
      <c r="AVF227" s="168"/>
      <c r="AVG227" s="168"/>
      <c r="AVH227" s="168"/>
      <c r="AVI227" s="168"/>
      <c r="AVJ227" s="168"/>
      <c r="AVK227" s="168"/>
      <c r="AVL227" s="168"/>
      <c r="AVM227" s="168"/>
      <c r="AVN227" s="168"/>
      <c r="AVO227" s="168"/>
      <c r="AVP227" s="168"/>
      <c r="AVQ227" s="168"/>
      <c r="AVR227" s="168"/>
      <c r="AVS227" s="168"/>
      <c r="AVT227" s="168"/>
      <c r="AVU227" s="168"/>
      <c r="AVV227" s="168"/>
      <c r="AVW227" s="168"/>
      <c r="AVX227" s="168"/>
      <c r="AVY227" s="168"/>
      <c r="AVZ227" s="168"/>
      <c r="AWA227" s="168"/>
      <c r="AWB227" s="168"/>
      <c r="AWC227" s="168"/>
      <c r="AWD227" s="168"/>
      <c r="AWE227" s="168"/>
      <c r="AWF227" s="168"/>
      <c r="AWG227" s="168"/>
      <c r="AWH227" s="168"/>
      <c r="AWI227" s="168"/>
      <c r="AWJ227" s="168"/>
      <c r="AWK227" s="168"/>
      <c r="AWL227" s="168"/>
      <c r="AWM227" s="168"/>
      <c r="AWN227" s="168"/>
      <c r="AWO227" s="168"/>
      <c r="AWP227" s="168"/>
      <c r="AWQ227" s="168"/>
      <c r="AWR227" s="168"/>
      <c r="AWS227" s="168"/>
      <c r="AWT227" s="168"/>
      <c r="AWU227" s="168"/>
      <c r="AWV227" s="168"/>
      <c r="AWW227" s="168"/>
      <c r="AWX227" s="168"/>
      <c r="AWY227" s="168"/>
      <c r="AWZ227" s="168"/>
      <c r="AXA227" s="168"/>
      <c r="AXB227" s="168"/>
      <c r="AXC227" s="168"/>
      <c r="AXD227" s="168"/>
      <c r="AXE227" s="168"/>
      <c r="AXF227" s="168"/>
      <c r="AXG227" s="168"/>
      <c r="AXH227" s="168"/>
      <c r="AXI227" s="168"/>
      <c r="AXJ227" s="168"/>
      <c r="AXK227" s="168"/>
      <c r="AXL227" s="168"/>
      <c r="AXM227" s="168"/>
      <c r="AXN227" s="168"/>
      <c r="AXO227" s="168"/>
      <c r="AXP227" s="168"/>
      <c r="AXQ227" s="168"/>
      <c r="AXR227" s="168"/>
      <c r="AXS227" s="168"/>
      <c r="AXT227" s="168"/>
      <c r="AXU227" s="168"/>
      <c r="AXV227" s="168"/>
      <c r="AXW227" s="168"/>
      <c r="AXX227" s="168"/>
      <c r="AXY227" s="168"/>
      <c r="AXZ227" s="168"/>
      <c r="AYA227" s="168"/>
      <c r="AYB227" s="168"/>
      <c r="AYC227" s="168"/>
      <c r="AYD227" s="168"/>
      <c r="AYE227" s="168"/>
      <c r="AYF227" s="168"/>
      <c r="AYG227" s="168"/>
      <c r="AYH227" s="168"/>
      <c r="AYI227" s="168"/>
      <c r="AYJ227" s="168"/>
      <c r="AYK227" s="168"/>
      <c r="AYL227" s="168"/>
      <c r="AYM227" s="168"/>
      <c r="AYN227" s="168"/>
      <c r="AYO227" s="168"/>
      <c r="AYP227" s="168"/>
      <c r="AYQ227" s="168"/>
      <c r="AYR227" s="168"/>
      <c r="AYS227" s="168"/>
      <c r="AYT227" s="168"/>
      <c r="AYU227" s="168"/>
      <c r="AYV227" s="168"/>
      <c r="AYW227" s="168"/>
      <c r="AYX227" s="168"/>
      <c r="AYY227" s="168"/>
      <c r="AYZ227" s="168"/>
      <c r="AZA227" s="168"/>
      <c r="AZB227" s="168"/>
      <c r="AZC227" s="168"/>
      <c r="AZD227" s="168"/>
      <c r="AZE227" s="168"/>
      <c r="AZF227" s="168"/>
      <c r="AZG227" s="168"/>
      <c r="AZH227" s="168"/>
      <c r="AZI227" s="168"/>
      <c r="AZJ227" s="168"/>
      <c r="AZK227" s="168"/>
      <c r="AZL227" s="168"/>
      <c r="AZM227" s="168"/>
      <c r="AZN227" s="168"/>
      <c r="AZO227" s="168"/>
      <c r="AZP227" s="168"/>
      <c r="AZQ227" s="168"/>
      <c r="AZR227" s="168"/>
      <c r="AZS227" s="168"/>
      <c r="AZT227" s="168"/>
      <c r="AZU227" s="168"/>
      <c r="AZV227" s="168"/>
      <c r="AZW227" s="168"/>
      <c r="AZX227" s="168"/>
      <c r="AZY227" s="168"/>
      <c r="AZZ227" s="168"/>
      <c r="BAA227" s="168"/>
      <c r="BAB227" s="168"/>
      <c r="BAC227" s="168"/>
      <c r="BAD227" s="168"/>
      <c r="BAE227" s="168"/>
      <c r="BAF227" s="168"/>
      <c r="BAG227" s="168"/>
      <c r="BAH227" s="168"/>
      <c r="BAI227" s="168"/>
      <c r="BAJ227" s="168"/>
      <c r="BAK227" s="168"/>
      <c r="BAL227" s="168"/>
      <c r="BAM227" s="168"/>
      <c r="BAN227" s="168"/>
      <c r="BAO227" s="168"/>
      <c r="BAP227" s="168"/>
      <c r="BAQ227" s="168"/>
      <c r="BAR227" s="168"/>
      <c r="BAS227" s="168"/>
      <c r="BAT227" s="168"/>
      <c r="BAU227" s="168"/>
      <c r="BAV227" s="168"/>
      <c r="BAW227" s="168"/>
      <c r="BAX227" s="168"/>
      <c r="BAY227" s="168"/>
      <c r="BAZ227" s="168"/>
      <c r="BBA227" s="168"/>
      <c r="BBB227" s="168"/>
      <c r="BBC227" s="168"/>
      <c r="BBD227" s="168"/>
      <c r="BBE227" s="168"/>
      <c r="BBF227" s="168"/>
      <c r="BBG227" s="168"/>
      <c r="BBH227" s="168"/>
      <c r="BBI227" s="168"/>
      <c r="BBJ227" s="168"/>
      <c r="BBK227" s="168"/>
      <c r="BBL227" s="168"/>
      <c r="BBM227" s="168"/>
      <c r="BBN227" s="168"/>
      <c r="BBO227" s="168"/>
      <c r="BBP227" s="168"/>
      <c r="BBQ227" s="168"/>
      <c r="BBR227" s="168"/>
      <c r="BBS227" s="168"/>
      <c r="BBT227" s="168"/>
      <c r="BBU227" s="168"/>
      <c r="BBV227" s="168"/>
      <c r="BBW227" s="168"/>
      <c r="BBX227" s="168"/>
      <c r="BBY227" s="168"/>
      <c r="BBZ227" s="168"/>
      <c r="BCA227" s="168"/>
      <c r="BCB227" s="168"/>
      <c r="BCC227" s="168"/>
      <c r="BCD227" s="168"/>
      <c r="BCE227" s="168"/>
      <c r="BCF227" s="168"/>
      <c r="BCG227" s="168"/>
      <c r="BCH227" s="168"/>
      <c r="BCI227" s="168"/>
      <c r="BCJ227" s="168"/>
      <c r="BCK227" s="168"/>
      <c r="BCL227" s="168"/>
      <c r="BCM227" s="168"/>
      <c r="BCN227" s="168"/>
      <c r="BCO227" s="168"/>
      <c r="BCP227" s="168"/>
      <c r="BCQ227" s="168"/>
      <c r="BCR227" s="168"/>
      <c r="BCS227" s="168"/>
      <c r="BCT227" s="168"/>
      <c r="BCU227" s="168"/>
      <c r="BCV227" s="168"/>
      <c r="BCW227" s="168"/>
      <c r="BCX227" s="168"/>
      <c r="BCY227" s="168"/>
      <c r="BCZ227" s="168"/>
      <c r="BDA227" s="168"/>
      <c r="BDB227" s="168"/>
      <c r="BDC227" s="168"/>
      <c r="BDD227" s="168"/>
      <c r="BDE227" s="168"/>
      <c r="BDF227" s="168"/>
      <c r="BDG227" s="168"/>
      <c r="BDH227" s="168"/>
      <c r="BDI227" s="168"/>
      <c r="BDJ227" s="168"/>
      <c r="BDK227" s="168"/>
      <c r="BDL227" s="168"/>
      <c r="BDM227" s="168"/>
      <c r="BDN227" s="168"/>
      <c r="BDO227" s="168"/>
      <c r="BDP227" s="168"/>
      <c r="BDQ227" s="168"/>
      <c r="BDR227" s="168"/>
      <c r="BDS227" s="168"/>
      <c r="BDT227" s="168"/>
      <c r="BDU227" s="168"/>
      <c r="BDV227" s="168"/>
      <c r="BDW227" s="168"/>
      <c r="BDX227" s="168"/>
      <c r="BDY227" s="168"/>
      <c r="BDZ227" s="168"/>
      <c r="BEA227" s="168"/>
      <c r="BEB227" s="168"/>
      <c r="BEC227" s="168"/>
      <c r="BED227" s="168"/>
      <c r="BEE227" s="168"/>
      <c r="BEF227" s="168"/>
      <c r="BEG227" s="168"/>
      <c r="BEH227" s="168"/>
      <c r="BEI227" s="168"/>
      <c r="BEJ227" s="168"/>
      <c r="BEK227" s="168"/>
      <c r="BEL227" s="168"/>
      <c r="BEM227" s="168"/>
      <c r="BEN227" s="168"/>
      <c r="BEO227" s="168"/>
      <c r="BEP227" s="168"/>
      <c r="BEQ227" s="168"/>
      <c r="BER227" s="168"/>
      <c r="BES227" s="168"/>
      <c r="BET227" s="168"/>
      <c r="BEU227" s="168"/>
      <c r="BEV227" s="168"/>
      <c r="BEW227" s="168"/>
      <c r="BEX227" s="168"/>
      <c r="BEY227" s="168"/>
      <c r="BEZ227" s="168"/>
      <c r="BFA227" s="168"/>
      <c r="BFB227" s="168"/>
      <c r="BFC227" s="168"/>
      <c r="BFD227" s="168"/>
      <c r="BFE227" s="168"/>
      <c r="BFF227" s="168"/>
      <c r="BFG227" s="168"/>
      <c r="BFH227" s="168"/>
      <c r="BFI227" s="168"/>
      <c r="BFJ227" s="168"/>
      <c r="BFK227" s="168"/>
      <c r="BFL227" s="168"/>
      <c r="BFM227" s="168"/>
      <c r="BFN227" s="168"/>
      <c r="BFO227" s="168"/>
      <c r="BFP227" s="168"/>
      <c r="BFQ227" s="168"/>
      <c r="BFR227" s="168"/>
      <c r="BFS227" s="168"/>
      <c r="BFT227" s="168"/>
      <c r="BFU227" s="168"/>
      <c r="BFV227" s="168"/>
      <c r="BFW227" s="168"/>
      <c r="BFX227" s="168"/>
      <c r="BFY227" s="168"/>
      <c r="BFZ227" s="168"/>
      <c r="BGA227" s="168"/>
      <c r="BGB227" s="168"/>
      <c r="BGC227" s="168"/>
      <c r="BGD227" s="168"/>
      <c r="BGE227" s="168"/>
      <c r="BGF227" s="168"/>
      <c r="BGG227" s="168"/>
      <c r="BGH227" s="168"/>
      <c r="BGI227" s="168"/>
      <c r="BGJ227" s="168"/>
      <c r="BGK227" s="168"/>
      <c r="BGL227" s="168"/>
      <c r="BGM227" s="168"/>
      <c r="BGN227" s="168"/>
      <c r="BGO227" s="168"/>
      <c r="BGP227" s="168"/>
      <c r="BGQ227" s="168"/>
      <c r="BGR227" s="168"/>
      <c r="BGS227" s="168"/>
      <c r="BGT227" s="168"/>
      <c r="BGU227" s="168"/>
      <c r="BGV227" s="168"/>
      <c r="BGW227" s="168"/>
      <c r="BGX227" s="168"/>
      <c r="BGY227" s="168"/>
      <c r="BGZ227" s="168"/>
      <c r="BHA227" s="168"/>
      <c r="BHB227" s="168"/>
      <c r="BHC227" s="168"/>
      <c r="BHD227" s="168"/>
      <c r="BHE227" s="168"/>
      <c r="BHF227" s="168"/>
      <c r="BHG227" s="168"/>
      <c r="BHH227" s="168"/>
      <c r="BHI227" s="168"/>
      <c r="BHJ227" s="168"/>
      <c r="BHK227" s="168"/>
      <c r="BHL227" s="168"/>
      <c r="BHM227" s="168"/>
      <c r="BHN227" s="168"/>
      <c r="BHO227" s="168"/>
      <c r="BHP227" s="168"/>
      <c r="BHQ227" s="168"/>
      <c r="BHR227" s="168"/>
      <c r="BHS227" s="168"/>
      <c r="BHT227" s="168"/>
      <c r="BHU227" s="168"/>
      <c r="BHV227" s="168"/>
      <c r="BHW227" s="168"/>
      <c r="BHX227" s="168"/>
      <c r="BHY227" s="168"/>
      <c r="BHZ227" s="168"/>
      <c r="BIA227" s="168"/>
      <c r="BIB227" s="168"/>
      <c r="BIC227" s="168"/>
      <c r="BID227" s="168"/>
      <c r="BIE227" s="168"/>
      <c r="BIF227" s="168"/>
      <c r="BIG227" s="168"/>
      <c r="BIH227" s="168"/>
      <c r="BII227" s="168"/>
      <c r="BIJ227" s="168"/>
      <c r="BIK227" s="168"/>
      <c r="BIL227" s="168"/>
      <c r="BIM227" s="168"/>
      <c r="BIN227" s="168"/>
      <c r="BIO227" s="168"/>
      <c r="BIP227" s="168"/>
      <c r="BIQ227" s="168"/>
      <c r="BIR227" s="168"/>
      <c r="BIS227" s="168"/>
      <c r="BIT227" s="168"/>
      <c r="BIU227" s="168"/>
      <c r="BIV227" s="168"/>
      <c r="BIW227" s="168"/>
      <c r="BIX227" s="168"/>
      <c r="BIY227" s="168"/>
      <c r="BIZ227" s="168"/>
      <c r="BJA227" s="168"/>
      <c r="BJB227" s="168"/>
      <c r="BJC227" s="168"/>
      <c r="BJD227" s="168"/>
      <c r="BJE227" s="168"/>
      <c r="BJF227" s="168"/>
      <c r="BJG227" s="168"/>
      <c r="BJH227" s="168"/>
      <c r="BJI227" s="168"/>
      <c r="BJJ227" s="168"/>
      <c r="BJK227" s="168"/>
      <c r="BJL227" s="168"/>
      <c r="BJM227" s="168"/>
      <c r="BJN227" s="168"/>
      <c r="BJO227" s="168"/>
      <c r="BJP227" s="168"/>
      <c r="BJQ227" s="168"/>
      <c r="BJR227" s="168"/>
      <c r="BJS227" s="168"/>
      <c r="BJT227" s="168"/>
      <c r="BJU227" s="168"/>
      <c r="BJV227" s="168"/>
      <c r="BJW227" s="168"/>
      <c r="BJX227" s="168"/>
      <c r="BJY227" s="168"/>
      <c r="BJZ227" s="168"/>
      <c r="BKA227" s="168"/>
      <c r="BKB227" s="168"/>
      <c r="BKC227" s="168"/>
      <c r="BKD227" s="168"/>
      <c r="BKE227" s="168"/>
      <c r="BKF227" s="168"/>
      <c r="BKG227" s="168"/>
      <c r="BKH227" s="168"/>
      <c r="BKI227" s="168"/>
      <c r="BKJ227" s="168"/>
      <c r="BKK227" s="168"/>
      <c r="BKL227" s="168"/>
      <c r="BKM227" s="168"/>
      <c r="BKN227" s="168"/>
      <c r="BKO227" s="168"/>
      <c r="BKP227" s="168"/>
      <c r="BKQ227" s="168"/>
      <c r="BKR227" s="168"/>
      <c r="BKS227" s="168"/>
      <c r="BKT227" s="168"/>
      <c r="BKU227" s="168"/>
      <c r="BKV227" s="168"/>
      <c r="BKW227" s="168"/>
      <c r="BKX227" s="168"/>
      <c r="BKY227" s="168"/>
      <c r="BKZ227" s="168"/>
      <c r="BLA227" s="168"/>
      <c r="BLB227" s="168"/>
      <c r="BLC227" s="168"/>
      <c r="BLD227" s="168"/>
      <c r="BLE227" s="168"/>
      <c r="BLF227" s="168"/>
      <c r="BLG227" s="168"/>
      <c r="BLH227" s="168"/>
      <c r="BLI227" s="168"/>
      <c r="BLJ227" s="168"/>
      <c r="BLK227" s="168"/>
      <c r="BLL227" s="168"/>
      <c r="BLM227" s="168"/>
      <c r="BLN227" s="168"/>
      <c r="BLO227" s="168"/>
      <c r="BLP227" s="168"/>
      <c r="BLQ227" s="168"/>
      <c r="BLR227" s="168"/>
      <c r="BLS227" s="168"/>
      <c r="BLT227" s="168"/>
      <c r="BLU227" s="168"/>
      <c r="BLV227" s="168"/>
      <c r="BLW227" s="168"/>
      <c r="BLX227" s="168"/>
      <c r="BLY227" s="168"/>
      <c r="BLZ227" s="168"/>
      <c r="BMA227" s="168"/>
      <c r="BMB227" s="168"/>
      <c r="BMC227" s="168"/>
      <c r="BMD227" s="168"/>
      <c r="BME227" s="168"/>
      <c r="BMF227" s="168"/>
      <c r="BMG227" s="168"/>
      <c r="BMH227" s="168"/>
      <c r="BMI227" s="168"/>
      <c r="BMJ227" s="168"/>
      <c r="BMK227" s="168"/>
      <c r="BML227" s="168"/>
      <c r="BMM227" s="168"/>
      <c r="BMN227" s="168"/>
      <c r="BMO227" s="168"/>
      <c r="BMP227" s="168"/>
      <c r="BMQ227" s="168"/>
      <c r="BMR227" s="168"/>
      <c r="BMS227" s="168"/>
      <c r="BMT227" s="168"/>
      <c r="BMU227" s="168"/>
      <c r="BMV227" s="168"/>
      <c r="BMW227" s="168"/>
      <c r="BMX227" s="168"/>
      <c r="BMY227" s="168"/>
      <c r="BMZ227" s="168"/>
      <c r="BNA227" s="168"/>
      <c r="BNB227" s="168"/>
      <c r="BNC227" s="168"/>
      <c r="BND227" s="168"/>
      <c r="BNE227" s="168"/>
      <c r="BNF227" s="168"/>
      <c r="BNG227" s="168"/>
      <c r="BNH227" s="168"/>
      <c r="BNI227" s="168"/>
      <c r="BNJ227" s="168"/>
      <c r="BNK227" s="168"/>
      <c r="BNL227" s="168"/>
      <c r="BNM227" s="168"/>
      <c r="BNN227" s="168"/>
      <c r="BNO227" s="168"/>
      <c r="BNP227" s="168"/>
      <c r="BNQ227" s="168"/>
      <c r="BNR227" s="168"/>
      <c r="BNS227" s="168"/>
      <c r="BNT227" s="168"/>
      <c r="BNU227" s="168"/>
      <c r="BNV227" s="168"/>
      <c r="BNW227" s="168"/>
      <c r="BNX227" s="168"/>
      <c r="BNY227" s="168"/>
      <c r="BNZ227" s="168"/>
      <c r="BOA227" s="168"/>
      <c r="BOB227" s="168"/>
      <c r="BOC227" s="168"/>
      <c r="BOD227" s="168"/>
      <c r="BOE227" s="168"/>
      <c r="BOF227" s="168"/>
      <c r="BOG227" s="168"/>
      <c r="BOH227" s="168"/>
      <c r="BOI227" s="168"/>
      <c r="BOJ227" s="168"/>
      <c r="BOK227" s="168"/>
      <c r="BOL227" s="168"/>
      <c r="BOM227" s="168"/>
      <c r="BON227" s="168"/>
      <c r="BOO227" s="168"/>
      <c r="BOP227" s="168"/>
      <c r="BOQ227" s="168"/>
      <c r="BOR227" s="168"/>
      <c r="BOS227" s="168"/>
      <c r="BOT227" s="168"/>
      <c r="BOU227" s="168"/>
      <c r="BOV227" s="168"/>
      <c r="BOW227" s="168"/>
      <c r="BOX227" s="168"/>
      <c r="BOY227" s="168"/>
      <c r="BOZ227" s="168"/>
      <c r="BPA227" s="168"/>
      <c r="BPB227" s="168"/>
      <c r="BPC227" s="168"/>
      <c r="BPD227" s="168"/>
      <c r="BPE227" s="168"/>
      <c r="BPF227" s="168"/>
      <c r="BPG227" s="168"/>
      <c r="BPH227" s="168"/>
      <c r="BPI227" s="168"/>
      <c r="BPJ227" s="168"/>
      <c r="BPK227" s="168"/>
      <c r="BPL227" s="168"/>
      <c r="BPM227" s="168"/>
      <c r="BPN227" s="168"/>
      <c r="BPO227" s="168"/>
      <c r="BPP227" s="168"/>
      <c r="BPQ227" s="168"/>
      <c r="BPR227" s="168"/>
      <c r="BPS227" s="168"/>
      <c r="BPT227" s="168"/>
      <c r="BPU227" s="168"/>
      <c r="BPV227" s="168"/>
      <c r="BPW227" s="168"/>
      <c r="BPX227" s="168"/>
      <c r="BPY227" s="168"/>
      <c r="BPZ227" s="168"/>
      <c r="BQA227" s="168"/>
      <c r="BQB227" s="168"/>
      <c r="BQC227" s="168"/>
      <c r="BQD227" s="168"/>
      <c r="BQE227" s="168"/>
      <c r="BQF227" s="168"/>
      <c r="BQG227" s="168"/>
      <c r="BQH227" s="168"/>
      <c r="BQI227" s="168"/>
      <c r="BQJ227" s="168"/>
      <c r="BQK227" s="168"/>
      <c r="BQL227" s="168"/>
      <c r="BQM227" s="168"/>
      <c r="BQN227" s="168"/>
      <c r="BQO227" s="168"/>
      <c r="BQP227" s="168"/>
      <c r="BQQ227" s="168"/>
      <c r="BQR227" s="168"/>
      <c r="BQS227" s="168"/>
      <c r="BQT227" s="168"/>
      <c r="BQU227" s="168"/>
      <c r="BQV227" s="168"/>
      <c r="BQW227" s="168"/>
      <c r="BQX227" s="168"/>
      <c r="BQY227" s="168"/>
      <c r="BQZ227" s="168"/>
      <c r="BRA227" s="168"/>
      <c r="BRB227" s="168"/>
      <c r="BRC227" s="168"/>
      <c r="BRD227" s="168"/>
      <c r="BRE227" s="168"/>
      <c r="BRF227" s="168"/>
      <c r="BRG227" s="168"/>
      <c r="BRH227" s="168"/>
      <c r="BRI227" s="168"/>
      <c r="BRJ227" s="168"/>
      <c r="BRK227" s="168"/>
      <c r="BRL227" s="168"/>
      <c r="BRM227" s="168"/>
      <c r="BRN227" s="168"/>
      <c r="BRO227" s="168"/>
      <c r="BRP227" s="168"/>
      <c r="BRQ227" s="168"/>
      <c r="BRR227" s="168"/>
      <c r="BRS227" s="168"/>
      <c r="BRT227" s="168"/>
      <c r="BRU227" s="168"/>
      <c r="BRV227" s="168"/>
      <c r="BRW227" s="168"/>
      <c r="BRX227" s="168"/>
      <c r="BRY227" s="168"/>
      <c r="BRZ227" s="168"/>
      <c r="BSA227" s="168"/>
      <c r="BSB227" s="168"/>
      <c r="BSC227" s="168"/>
      <c r="BSD227" s="168"/>
      <c r="BSE227" s="168"/>
      <c r="BSF227" s="168"/>
      <c r="BSG227" s="168"/>
      <c r="BSH227" s="168"/>
      <c r="BSI227" s="168"/>
      <c r="BSJ227" s="168"/>
      <c r="BSK227" s="168"/>
      <c r="BSL227" s="168"/>
      <c r="BSM227" s="168"/>
      <c r="BSN227" s="168"/>
      <c r="BSO227" s="168"/>
      <c r="BSP227" s="168"/>
      <c r="BSQ227" s="168"/>
      <c r="BSR227" s="168"/>
      <c r="BSS227" s="168"/>
      <c r="BST227" s="168"/>
      <c r="BSU227" s="168"/>
      <c r="BSV227" s="168"/>
      <c r="BSW227" s="168"/>
      <c r="BSX227" s="168"/>
      <c r="BSY227" s="168"/>
      <c r="BSZ227" s="168"/>
      <c r="BTA227" s="168"/>
      <c r="BTB227" s="168"/>
      <c r="BTC227" s="168"/>
      <c r="BTD227" s="168"/>
      <c r="BTE227" s="168"/>
      <c r="BTF227" s="168"/>
      <c r="BTG227" s="168"/>
      <c r="BTH227" s="168"/>
      <c r="BTI227" s="168"/>
      <c r="BTJ227" s="168"/>
      <c r="BTK227" s="168"/>
      <c r="BTL227" s="168"/>
      <c r="BTM227" s="168"/>
      <c r="BTN227" s="168"/>
      <c r="BTO227" s="168"/>
      <c r="BTP227" s="168"/>
      <c r="BTQ227" s="168"/>
      <c r="BTR227" s="168"/>
      <c r="BTS227" s="168"/>
      <c r="BTT227" s="168"/>
      <c r="BTU227" s="168"/>
      <c r="BTV227" s="168"/>
      <c r="BTW227" s="168"/>
      <c r="BTX227" s="168"/>
      <c r="BTY227" s="168"/>
      <c r="BTZ227" s="168"/>
      <c r="BUA227" s="168"/>
      <c r="BUB227" s="168"/>
      <c r="BUC227" s="168"/>
      <c r="BUD227" s="168"/>
      <c r="BUE227" s="168"/>
      <c r="BUF227" s="168"/>
      <c r="BUG227" s="168"/>
      <c r="BUH227" s="168"/>
      <c r="BUI227" s="168"/>
      <c r="BUJ227" s="168"/>
      <c r="BUK227" s="168"/>
      <c r="BUL227" s="168"/>
      <c r="BUM227" s="168"/>
      <c r="BUN227" s="168"/>
      <c r="BUO227" s="168"/>
      <c r="BUP227" s="168"/>
      <c r="BUQ227" s="168"/>
      <c r="BUR227" s="168"/>
      <c r="BUS227" s="168"/>
      <c r="BUT227" s="168"/>
      <c r="BUU227" s="168"/>
      <c r="BUV227" s="168"/>
      <c r="BUW227" s="168"/>
      <c r="BUX227" s="168"/>
      <c r="BUY227" s="168"/>
      <c r="BUZ227" s="168"/>
      <c r="BVA227" s="168"/>
      <c r="BVB227" s="168"/>
      <c r="BVC227" s="168"/>
      <c r="BVD227" s="168"/>
      <c r="BVE227" s="168"/>
      <c r="BVF227" s="168"/>
      <c r="BVG227" s="168"/>
      <c r="BVH227" s="168"/>
      <c r="BVI227" s="168"/>
      <c r="BVJ227" s="168"/>
      <c r="BVK227" s="168"/>
      <c r="BVL227" s="168"/>
      <c r="BVM227" s="168"/>
      <c r="BVN227" s="168"/>
      <c r="BVO227" s="168"/>
      <c r="BVP227" s="168"/>
      <c r="BVQ227" s="168"/>
      <c r="BVR227" s="168"/>
      <c r="BVS227" s="168"/>
      <c r="BVT227" s="168"/>
      <c r="BVU227" s="168"/>
      <c r="BVV227" s="168"/>
      <c r="BVW227" s="168"/>
      <c r="BVX227" s="168"/>
      <c r="BVY227" s="168"/>
      <c r="BVZ227" s="168"/>
      <c r="BWA227" s="168"/>
      <c r="BWB227" s="168"/>
      <c r="BWC227" s="168"/>
      <c r="BWD227" s="168"/>
      <c r="BWE227" s="168"/>
      <c r="BWF227" s="168"/>
      <c r="BWG227" s="168"/>
      <c r="BWH227" s="168"/>
      <c r="BWI227" s="168"/>
      <c r="BWJ227" s="168"/>
      <c r="BWK227" s="168"/>
      <c r="BWL227" s="168"/>
      <c r="BWM227" s="168"/>
      <c r="BWN227" s="168"/>
      <c r="BWO227" s="168"/>
      <c r="BWP227" s="168"/>
      <c r="BWQ227" s="168"/>
      <c r="BWR227" s="168"/>
      <c r="BWS227" s="168"/>
      <c r="BWT227" s="168"/>
      <c r="BWU227" s="168"/>
      <c r="BWV227" s="168"/>
      <c r="BWW227" s="168"/>
      <c r="BWX227" s="168"/>
      <c r="BWY227" s="168"/>
      <c r="BWZ227" s="168"/>
      <c r="BXA227" s="168"/>
      <c r="BXB227" s="168"/>
      <c r="BXC227" s="168"/>
      <c r="BXD227" s="168"/>
      <c r="BXE227" s="168"/>
      <c r="BXF227" s="168"/>
      <c r="BXG227" s="168"/>
      <c r="BXH227" s="168"/>
      <c r="BXI227" s="168"/>
      <c r="BXJ227" s="168"/>
      <c r="BXK227" s="168"/>
      <c r="BXL227" s="168"/>
      <c r="BXM227" s="168"/>
      <c r="BXN227" s="168"/>
      <c r="BXO227" s="168"/>
      <c r="BXP227" s="168"/>
      <c r="BXQ227" s="168"/>
      <c r="BXR227" s="168"/>
      <c r="BXS227" s="168"/>
      <c r="BXT227" s="168"/>
      <c r="BXU227" s="168"/>
      <c r="BXV227" s="168"/>
      <c r="BXW227" s="168"/>
      <c r="BXX227" s="168"/>
      <c r="BXY227" s="168"/>
      <c r="BXZ227" s="168"/>
      <c r="BYA227" s="168"/>
      <c r="BYB227" s="168"/>
      <c r="BYC227" s="168"/>
      <c r="BYD227" s="168"/>
      <c r="BYE227" s="168"/>
      <c r="BYF227" s="168"/>
      <c r="BYG227" s="168"/>
      <c r="BYH227" s="168"/>
      <c r="BYI227" s="168"/>
      <c r="BYJ227" s="168"/>
      <c r="BYK227" s="168"/>
      <c r="BYL227" s="168"/>
      <c r="BYM227" s="168"/>
      <c r="BYN227" s="168"/>
      <c r="BYO227" s="168"/>
      <c r="BYP227" s="168"/>
      <c r="BYQ227" s="168"/>
      <c r="BYR227" s="168"/>
      <c r="BYS227" s="168"/>
      <c r="BYT227" s="168"/>
      <c r="BYU227" s="168"/>
      <c r="BYV227" s="168"/>
      <c r="BYW227" s="168"/>
      <c r="BYX227" s="168"/>
      <c r="BYY227" s="168"/>
      <c r="BYZ227" s="168"/>
      <c r="BZA227" s="168"/>
      <c r="BZB227" s="168"/>
      <c r="BZC227" s="168"/>
      <c r="BZD227" s="168"/>
      <c r="BZE227" s="168"/>
      <c r="BZF227" s="168"/>
      <c r="BZG227" s="168"/>
      <c r="BZH227" s="168"/>
      <c r="BZI227" s="168"/>
      <c r="BZJ227" s="168"/>
      <c r="BZK227" s="168"/>
      <c r="BZL227" s="168"/>
      <c r="BZM227" s="168"/>
      <c r="BZN227" s="168"/>
      <c r="BZO227" s="168"/>
      <c r="BZP227" s="168"/>
      <c r="BZQ227" s="168"/>
      <c r="BZR227" s="168"/>
      <c r="BZS227" s="168"/>
      <c r="BZT227" s="168"/>
      <c r="BZU227" s="168"/>
      <c r="BZV227" s="168"/>
      <c r="BZW227" s="168"/>
      <c r="BZX227" s="168"/>
      <c r="BZY227" s="168"/>
      <c r="BZZ227" s="168"/>
      <c r="CAA227" s="168"/>
      <c r="CAB227" s="168"/>
      <c r="CAC227" s="168"/>
      <c r="CAD227" s="168"/>
      <c r="CAE227" s="168"/>
      <c r="CAF227" s="168"/>
      <c r="CAG227" s="168"/>
      <c r="CAH227" s="168"/>
      <c r="CAI227" s="168"/>
      <c r="CAJ227" s="168"/>
      <c r="CAK227" s="168"/>
      <c r="CAL227" s="168"/>
      <c r="CAM227" s="168"/>
      <c r="CAN227" s="168"/>
      <c r="CAO227" s="168"/>
      <c r="CAP227" s="168"/>
      <c r="CAQ227" s="168"/>
      <c r="CAR227" s="168"/>
      <c r="CAS227" s="168"/>
      <c r="CAT227" s="168"/>
      <c r="CAU227" s="168"/>
      <c r="CAV227" s="168"/>
      <c r="CAW227" s="168"/>
      <c r="CAX227" s="168"/>
      <c r="CAY227" s="168"/>
      <c r="CAZ227" s="168"/>
      <c r="CBA227" s="168"/>
      <c r="CBB227" s="168"/>
      <c r="CBC227" s="168"/>
      <c r="CBD227" s="168"/>
      <c r="CBE227" s="168"/>
      <c r="CBF227" s="168"/>
      <c r="CBG227" s="168"/>
      <c r="CBH227" s="168"/>
      <c r="CBI227" s="168"/>
      <c r="CBJ227" s="168"/>
      <c r="CBK227" s="168"/>
      <c r="CBL227" s="168"/>
      <c r="CBM227" s="168"/>
      <c r="CBN227" s="168"/>
      <c r="CBO227" s="168"/>
      <c r="CBP227" s="168"/>
      <c r="CBQ227" s="168"/>
      <c r="CBR227" s="168"/>
      <c r="CBS227" s="168"/>
      <c r="CBT227" s="168"/>
      <c r="CBU227" s="168"/>
      <c r="CBV227" s="168"/>
      <c r="CBW227" s="168"/>
      <c r="CBX227" s="168"/>
      <c r="CBY227" s="168"/>
      <c r="CBZ227" s="168"/>
      <c r="CCA227" s="168"/>
      <c r="CCB227" s="168"/>
      <c r="CCC227" s="168"/>
      <c r="CCD227" s="168"/>
      <c r="CCE227" s="168"/>
      <c r="CCF227" s="168"/>
      <c r="CCG227" s="168"/>
      <c r="CCH227" s="168"/>
      <c r="CCI227" s="168"/>
      <c r="CCJ227" s="168"/>
      <c r="CCK227" s="168"/>
      <c r="CCL227" s="168"/>
      <c r="CCM227" s="168"/>
      <c r="CCN227" s="168"/>
      <c r="CCO227" s="168"/>
      <c r="CCP227" s="168"/>
      <c r="CCQ227" s="168"/>
      <c r="CCR227" s="168"/>
      <c r="CCS227" s="168"/>
      <c r="CCT227" s="168"/>
      <c r="CCU227" s="168"/>
      <c r="CCV227" s="168"/>
      <c r="CCW227" s="168"/>
      <c r="CCX227" s="168"/>
      <c r="CCY227" s="168"/>
      <c r="CCZ227" s="168"/>
      <c r="CDA227" s="168"/>
      <c r="CDB227" s="168"/>
      <c r="CDC227" s="168"/>
      <c r="CDD227" s="168"/>
      <c r="CDE227" s="168"/>
      <c r="CDF227" s="168"/>
      <c r="CDG227" s="168"/>
      <c r="CDH227" s="168"/>
      <c r="CDI227" s="168"/>
      <c r="CDJ227" s="168"/>
      <c r="CDK227" s="168"/>
      <c r="CDL227" s="168"/>
      <c r="CDM227" s="168"/>
      <c r="CDN227" s="168"/>
      <c r="CDO227" s="168"/>
      <c r="CDP227" s="168"/>
      <c r="CDQ227" s="168"/>
      <c r="CDR227" s="168"/>
      <c r="CDS227" s="168"/>
      <c r="CDT227" s="168"/>
      <c r="CDU227" s="168"/>
      <c r="CDV227" s="168"/>
      <c r="CDW227" s="168"/>
      <c r="CDX227" s="168"/>
      <c r="CDY227" s="168"/>
      <c r="CDZ227" s="168"/>
      <c r="CEA227" s="168"/>
      <c r="CEB227" s="168"/>
      <c r="CEC227" s="168"/>
      <c r="CED227" s="168"/>
      <c r="CEE227" s="168"/>
      <c r="CEF227" s="168"/>
      <c r="CEG227" s="168"/>
      <c r="CEH227" s="168"/>
      <c r="CEI227" s="168"/>
      <c r="CEJ227" s="168"/>
      <c r="CEK227" s="168"/>
      <c r="CEL227" s="168"/>
      <c r="CEM227" s="168"/>
      <c r="CEN227" s="168"/>
      <c r="CEO227" s="168"/>
      <c r="CEP227" s="168"/>
      <c r="CEQ227" s="168"/>
      <c r="CER227" s="168"/>
      <c r="CES227" s="168"/>
      <c r="CET227" s="168"/>
      <c r="CEU227" s="168"/>
      <c r="CEV227" s="168"/>
      <c r="CEW227" s="168"/>
      <c r="CEX227" s="168"/>
      <c r="CEY227" s="168"/>
      <c r="CEZ227" s="168"/>
      <c r="CFA227" s="168"/>
      <c r="CFB227" s="168"/>
      <c r="CFC227" s="168"/>
      <c r="CFD227" s="168"/>
      <c r="CFE227" s="168"/>
      <c r="CFF227" s="168"/>
      <c r="CFG227" s="168"/>
      <c r="CFH227" s="168"/>
      <c r="CFI227" s="168"/>
      <c r="CFJ227" s="168"/>
      <c r="CFK227" s="168"/>
      <c r="CFL227" s="168"/>
      <c r="CFM227" s="168"/>
      <c r="CFN227" s="168"/>
      <c r="CFO227" s="168"/>
      <c r="CFP227" s="168"/>
      <c r="CFQ227" s="168"/>
      <c r="CFR227" s="168"/>
      <c r="CFS227" s="168"/>
      <c r="CFT227" s="168"/>
      <c r="CFU227" s="168"/>
      <c r="CFV227" s="168"/>
      <c r="CFW227" s="168"/>
      <c r="CFX227" s="168"/>
      <c r="CFY227" s="168"/>
      <c r="CFZ227" s="168"/>
      <c r="CGA227" s="168"/>
      <c r="CGB227" s="168"/>
      <c r="CGC227" s="168"/>
      <c r="CGD227" s="168"/>
      <c r="CGE227" s="168"/>
      <c r="CGF227" s="168"/>
      <c r="CGG227" s="168"/>
      <c r="CGH227" s="168"/>
      <c r="CGI227" s="168"/>
      <c r="CGJ227" s="168"/>
      <c r="CGK227" s="168"/>
      <c r="CGL227" s="168"/>
      <c r="CGM227" s="168"/>
      <c r="CGN227" s="168"/>
      <c r="CGO227" s="168"/>
      <c r="CGP227" s="168"/>
      <c r="CGQ227" s="168"/>
      <c r="CGR227" s="168"/>
      <c r="CGS227" s="168"/>
      <c r="CGT227" s="168"/>
      <c r="CGU227" s="168"/>
      <c r="CGV227" s="168"/>
      <c r="CGW227" s="168"/>
      <c r="CGX227" s="168"/>
      <c r="CGY227" s="168"/>
      <c r="CGZ227" s="168"/>
      <c r="CHA227" s="168"/>
      <c r="CHB227" s="168"/>
      <c r="CHC227" s="168"/>
      <c r="CHD227" s="168"/>
      <c r="CHE227" s="168"/>
      <c r="CHF227" s="168"/>
      <c r="CHG227" s="168"/>
      <c r="CHH227" s="168"/>
      <c r="CHI227" s="168"/>
      <c r="CHJ227" s="168"/>
      <c r="CHK227" s="168"/>
      <c r="CHL227" s="168"/>
      <c r="CHM227" s="168"/>
      <c r="CHN227" s="168"/>
      <c r="CHO227" s="168"/>
      <c r="CHP227" s="168"/>
      <c r="CHQ227" s="168"/>
      <c r="CHR227" s="168"/>
      <c r="CHS227" s="168"/>
      <c r="CHT227" s="168"/>
      <c r="CHU227" s="168"/>
      <c r="CHV227" s="168"/>
      <c r="CHW227" s="168"/>
      <c r="CHX227" s="168"/>
      <c r="CHY227" s="168"/>
      <c r="CHZ227" s="168"/>
      <c r="CIA227" s="168"/>
      <c r="CIB227" s="168"/>
      <c r="CIC227" s="168"/>
      <c r="CID227" s="168"/>
      <c r="CIE227" s="168"/>
      <c r="CIF227" s="168"/>
      <c r="CIG227" s="168"/>
      <c r="CIH227" s="168"/>
      <c r="CII227" s="168"/>
      <c r="CIJ227" s="168"/>
      <c r="CIK227" s="168"/>
      <c r="CIL227" s="168"/>
      <c r="CIM227" s="168"/>
      <c r="CIN227" s="168"/>
      <c r="CIO227" s="168"/>
      <c r="CIP227" s="168"/>
      <c r="CIQ227" s="168"/>
      <c r="CIR227" s="168"/>
      <c r="CIS227" s="168"/>
      <c r="CIT227" s="168"/>
      <c r="CIU227" s="168"/>
      <c r="CIV227" s="168"/>
      <c r="CIW227" s="168"/>
      <c r="CIX227" s="168"/>
      <c r="CIY227" s="168"/>
      <c r="CIZ227" s="168"/>
      <c r="CJA227" s="168"/>
      <c r="CJB227" s="168"/>
      <c r="CJC227" s="168"/>
      <c r="CJD227" s="168"/>
      <c r="CJE227" s="168"/>
      <c r="CJF227" s="168"/>
      <c r="CJG227" s="168"/>
      <c r="CJH227" s="168"/>
      <c r="CJI227" s="168"/>
      <c r="CJJ227" s="168"/>
      <c r="CJK227" s="168"/>
      <c r="CJL227" s="168"/>
      <c r="CJM227" s="168"/>
      <c r="CJN227" s="168"/>
      <c r="CJO227" s="168"/>
      <c r="CJP227" s="168"/>
      <c r="CJQ227" s="168"/>
      <c r="CJR227" s="168"/>
      <c r="CJS227" s="168"/>
      <c r="CJT227" s="168"/>
      <c r="CJU227" s="168"/>
      <c r="CJV227" s="168"/>
      <c r="CJW227" s="168"/>
      <c r="CJX227" s="168"/>
      <c r="CJY227" s="168"/>
      <c r="CJZ227" s="168"/>
      <c r="CKA227" s="168"/>
      <c r="CKB227" s="168"/>
      <c r="CKC227" s="168"/>
      <c r="CKD227" s="168"/>
      <c r="CKE227" s="168"/>
      <c r="CKF227" s="168"/>
      <c r="CKG227" s="168"/>
      <c r="CKH227" s="168"/>
      <c r="CKI227" s="168"/>
      <c r="CKJ227" s="168"/>
      <c r="CKK227" s="168"/>
      <c r="CKL227" s="168"/>
      <c r="CKM227" s="168"/>
      <c r="CKN227" s="168"/>
      <c r="CKO227" s="168"/>
      <c r="CKP227" s="168"/>
      <c r="CKQ227" s="168"/>
      <c r="CKR227" s="168"/>
      <c r="CKS227" s="168"/>
      <c r="CKT227" s="168"/>
      <c r="CKU227" s="168"/>
      <c r="CKV227" s="168"/>
      <c r="CKW227" s="168"/>
      <c r="CKX227" s="168"/>
      <c r="CKY227" s="168"/>
      <c r="CKZ227" s="168"/>
      <c r="CLA227" s="168"/>
      <c r="CLB227" s="168"/>
      <c r="CLC227" s="168"/>
      <c r="CLD227" s="168"/>
      <c r="CLE227" s="168"/>
      <c r="CLF227" s="168"/>
      <c r="CLG227" s="168"/>
      <c r="CLH227" s="168"/>
      <c r="CLI227" s="168"/>
      <c r="CLJ227" s="168"/>
      <c r="CLK227" s="168"/>
      <c r="CLL227" s="168"/>
      <c r="CLM227" s="168"/>
      <c r="CLN227" s="168"/>
      <c r="CLO227" s="168"/>
      <c r="CLP227" s="168"/>
      <c r="CLQ227" s="168"/>
      <c r="CLR227" s="168"/>
      <c r="CLS227" s="168"/>
      <c r="CLT227" s="168"/>
      <c r="CLU227" s="168"/>
      <c r="CLV227" s="168"/>
      <c r="CLW227" s="168"/>
      <c r="CLX227" s="168"/>
      <c r="CLY227" s="168"/>
      <c r="CLZ227" s="168"/>
      <c r="CMA227" s="168"/>
      <c r="CMB227" s="168"/>
      <c r="CMC227" s="168"/>
      <c r="CMD227" s="168"/>
      <c r="CME227" s="168"/>
      <c r="CMF227" s="168"/>
      <c r="CMG227" s="168"/>
      <c r="CMH227" s="168"/>
      <c r="CMI227" s="168"/>
      <c r="CMJ227" s="168"/>
      <c r="CMK227" s="168"/>
      <c r="CML227" s="168"/>
      <c r="CMM227" s="168"/>
      <c r="CMN227" s="168"/>
      <c r="CMO227" s="168"/>
      <c r="CMP227" s="168"/>
      <c r="CMQ227" s="168"/>
      <c r="CMR227" s="168"/>
      <c r="CMS227" s="168"/>
      <c r="CMT227" s="168"/>
      <c r="CMU227" s="168"/>
      <c r="CMV227" s="168"/>
      <c r="CMW227" s="168"/>
      <c r="CMX227" s="168"/>
      <c r="CMY227" s="168"/>
      <c r="CMZ227" s="168"/>
      <c r="CNA227" s="168"/>
      <c r="CNB227" s="168"/>
      <c r="CNC227" s="168"/>
      <c r="CND227" s="168"/>
      <c r="CNE227" s="168"/>
      <c r="CNF227" s="168"/>
      <c r="CNG227" s="168"/>
      <c r="CNH227" s="168"/>
      <c r="CNI227" s="168"/>
      <c r="CNJ227" s="168"/>
      <c r="CNK227" s="168"/>
      <c r="CNL227" s="168"/>
      <c r="CNM227" s="168"/>
      <c r="CNN227" s="168"/>
      <c r="CNO227" s="168"/>
      <c r="CNP227" s="168"/>
      <c r="CNQ227" s="168"/>
      <c r="CNR227" s="168"/>
      <c r="CNS227" s="168"/>
      <c r="CNT227" s="168"/>
      <c r="CNU227" s="168"/>
      <c r="CNV227" s="168"/>
      <c r="CNW227" s="168"/>
      <c r="CNX227" s="168"/>
      <c r="CNY227" s="168"/>
      <c r="CNZ227" s="168"/>
      <c r="COA227" s="168"/>
      <c r="COB227" s="168"/>
      <c r="COC227" s="168"/>
      <c r="COD227" s="168"/>
      <c r="COE227" s="168"/>
      <c r="COF227" s="168"/>
      <c r="COG227" s="168"/>
      <c r="COH227" s="168"/>
      <c r="COI227" s="168"/>
      <c r="COJ227" s="168"/>
      <c r="COK227" s="168"/>
      <c r="COL227" s="168"/>
      <c r="COM227" s="168"/>
      <c r="CON227" s="168"/>
      <c r="COO227" s="168"/>
      <c r="COP227" s="168"/>
      <c r="COQ227" s="168"/>
      <c r="COR227" s="168"/>
      <c r="COS227" s="168"/>
      <c r="COT227" s="168"/>
      <c r="COU227" s="168"/>
      <c r="COV227" s="168"/>
      <c r="COW227" s="168"/>
      <c r="COX227" s="168"/>
      <c r="COY227" s="168"/>
      <c r="COZ227" s="168"/>
      <c r="CPA227" s="168"/>
      <c r="CPB227" s="168"/>
      <c r="CPC227" s="168"/>
      <c r="CPD227" s="168"/>
      <c r="CPE227" s="168"/>
      <c r="CPF227" s="168"/>
      <c r="CPG227" s="168"/>
      <c r="CPH227" s="168"/>
      <c r="CPI227" s="168"/>
      <c r="CPJ227" s="168"/>
      <c r="CPK227" s="168"/>
      <c r="CPL227" s="168"/>
      <c r="CPM227" s="168"/>
      <c r="CPN227" s="168"/>
      <c r="CPO227" s="168"/>
      <c r="CPP227" s="168"/>
      <c r="CPQ227" s="168"/>
      <c r="CPR227" s="168"/>
      <c r="CPS227" s="168"/>
      <c r="CPT227" s="168"/>
      <c r="CPU227" s="168"/>
      <c r="CPV227" s="168"/>
      <c r="CPW227" s="168"/>
      <c r="CPX227" s="168"/>
      <c r="CPY227" s="168"/>
      <c r="CPZ227" s="168"/>
      <c r="CQA227" s="168"/>
      <c r="CQB227" s="168"/>
      <c r="CQC227" s="168"/>
      <c r="CQD227" s="168"/>
      <c r="CQE227" s="168"/>
      <c r="CQF227" s="168"/>
      <c r="CQG227" s="168"/>
      <c r="CQH227" s="168"/>
      <c r="CQI227" s="168"/>
      <c r="CQJ227" s="168"/>
      <c r="CQK227" s="168"/>
      <c r="CQL227" s="168"/>
      <c r="CQM227" s="168"/>
      <c r="CQN227" s="168"/>
      <c r="CQO227" s="168"/>
      <c r="CQP227" s="168"/>
      <c r="CQQ227" s="168"/>
      <c r="CQR227" s="168"/>
      <c r="CQS227" s="168"/>
      <c r="CQT227" s="168"/>
      <c r="CQU227" s="168"/>
      <c r="CQV227" s="168"/>
      <c r="CQW227" s="168"/>
      <c r="CQX227" s="168"/>
      <c r="CQY227" s="168"/>
      <c r="CQZ227" s="168"/>
      <c r="CRA227" s="168"/>
      <c r="CRB227" s="168"/>
      <c r="CRC227" s="168"/>
      <c r="CRD227" s="168"/>
      <c r="CRE227" s="168"/>
      <c r="CRF227" s="168"/>
      <c r="CRG227" s="168"/>
      <c r="CRH227" s="168"/>
      <c r="CRI227" s="168"/>
      <c r="CRJ227" s="168"/>
      <c r="CRK227" s="168"/>
      <c r="CRL227" s="168"/>
      <c r="CRM227" s="168"/>
      <c r="CRN227" s="168"/>
      <c r="CRO227" s="168"/>
      <c r="CRP227" s="168"/>
      <c r="CRQ227" s="168"/>
      <c r="CRR227" s="168"/>
      <c r="CRS227" s="168"/>
      <c r="CRT227" s="168"/>
      <c r="CRU227" s="168"/>
      <c r="CRV227" s="168"/>
      <c r="CRW227" s="168"/>
      <c r="CRX227" s="168"/>
      <c r="CRY227" s="168"/>
      <c r="CRZ227" s="168"/>
      <c r="CSA227" s="168"/>
      <c r="CSB227" s="168"/>
      <c r="CSC227" s="168"/>
      <c r="CSD227" s="168"/>
      <c r="CSE227" s="168"/>
      <c r="CSF227" s="168"/>
      <c r="CSG227" s="168"/>
      <c r="CSH227" s="168"/>
      <c r="CSI227" s="168"/>
      <c r="CSJ227" s="168"/>
      <c r="CSK227" s="168"/>
      <c r="CSL227" s="168"/>
      <c r="CSM227" s="168"/>
      <c r="CSN227" s="168"/>
      <c r="CSO227" s="168"/>
      <c r="CSP227" s="168"/>
      <c r="CSQ227" s="168"/>
      <c r="CSR227" s="168"/>
      <c r="CSS227" s="168"/>
      <c r="CST227" s="168"/>
      <c r="CSU227" s="168"/>
      <c r="CSV227" s="168"/>
      <c r="CSW227" s="168"/>
      <c r="CSX227" s="168"/>
      <c r="CSY227" s="168"/>
      <c r="CSZ227" s="168"/>
      <c r="CTA227" s="168"/>
      <c r="CTB227" s="168"/>
      <c r="CTC227" s="168"/>
      <c r="CTD227" s="168"/>
      <c r="CTE227" s="168"/>
      <c r="CTF227" s="168"/>
      <c r="CTG227" s="168"/>
      <c r="CTH227" s="168"/>
      <c r="CTI227" s="168"/>
      <c r="CTJ227" s="168"/>
      <c r="CTK227" s="168"/>
      <c r="CTL227" s="168"/>
      <c r="CTM227" s="168"/>
      <c r="CTN227" s="168"/>
      <c r="CTO227" s="168"/>
      <c r="CTP227" s="168"/>
      <c r="CTQ227" s="168"/>
      <c r="CTR227" s="168"/>
      <c r="CTS227" s="168"/>
      <c r="CTT227" s="168"/>
      <c r="CTU227" s="168"/>
      <c r="CTV227" s="168"/>
      <c r="CTW227" s="168"/>
      <c r="CTX227" s="168"/>
      <c r="CTY227" s="168"/>
      <c r="CTZ227" s="168"/>
      <c r="CUA227" s="168"/>
      <c r="CUB227" s="168"/>
      <c r="CUC227" s="168"/>
      <c r="CUD227" s="168"/>
      <c r="CUE227" s="168"/>
      <c r="CUF227" s="168"/>
      <c r="CUG227" s="168"/>
      <c r="CUH227" s="168"/>
      <c r="CUI227" s="168"/>
      <c r="CUJ227" s="168"/>
      <c r="CUK227" s="168"/>
      <c r="CUL227" s="168"/>
      <c r="CUM227" s="168"/>
      <c r="CUN227" s="168"/>
      <c r="CUO227" s="168"/>
      <c r="CUP227" s="168"/>
      <c r="CUQ227" s="168"/>
      <c r="CUR227" s="168"/>
      <c r="CUS227" s="168"/>
      <c r="CUT227" s="168"/>
      <c r="CUU227" s="168"/>
      <c r="CUV227" s="168"/>
      <c r="CUW227" s="168"/>
      <c r="CUX227" s="168"/>
      <c r="CUY227" s="168"/>
      <c r="CUZ227" s="168"/>
      <c r="CVA227" s="168"/>
      <c r="CVB227" s="168"/>
      <c r="CVC227" s="168"/>
      <c r="CVD227" s="168"/>
      <c r="CVE227" s="168"/>
      <c r="CVF227" s="168"/>
      <c r="CVG227" s="168"/>
      <c r="CVH227" s="168"/>
      <c r="CVI227" s="168"/>
      <c r="CVJ227" s="168"/>
      <c r="CVK227" s="168"/>
      <c r="CVL227" s="168"/>
      <c r="CVM227" s="168"/>
      <c r="CVN227" s="168"/>
      <c r="CVO227" s="168"/>
      <c r="CVP227" s="168"/>
      <c r="CVQ227" s="168"/>
      <c r="CVR227" s="168"/>
      <c r="CVS227" s="168"/>
      <c r="CVT227" s="168"/>
      <c r="CVU227" s="168"/>
      <c r="CVV227" s="168"/>
      <c r="CVW227" s="168"/>
      <c r="CVX227" s="168"/>
      <c r="CVY227" s="168"/>
      <c r="CVZ227" s="168"/>
      <c r="CWA227" s="168"/>
      <c r="CWB227" s="168"/>
      <c r="CWC227" s="168"/>
      <c r="CWD227" s="168"/>
      <c r="CWE227" s="168"/>
      <c r="CWF227" s="168"/>
      <c r="CWG227" s="168"/>
      <c r="CWH227" s="168"/>
      <c r="CWI227" s="168"/>
      <c r="CWJ227" s="168"/>
      <c r="CWK227" s="168"/>
      <c r="CWL227" s="168"/>
      <c r="CWM227" s="168"/>
      <c r="CWN227" s="168"/>
      <c r="CWO227" s="168"/>
      <c r="CWP227" s="168"/>
      <c r="CWQ227" s="168"/>
      <c r="CWR227" s="168"/>
      <c r="CWS227" s="168"/>
      <c r="CWT227" s="168"/>
      <c r="CWU227" s="168"/>
      <c r="CWV227" s="168"/>
      <c r="CWW227" s="168"/>
      <c r="CWX227" s="168"/>
      <c r="CWY227" s="168"/>
      <c r="CWZ227" s="168"/>
      <c r="CXA227" s="168"/>
      <c r="CXB227" s="168"/>
      <c r="CXC227" s="168"/>
      <c r="CXD227" s="168"/>
      <c r="CXE227" s="168"/>
      <c r="CXF227" s="168"/>
      <c r="CXG227" s="168"/>
      <c r="CXH227" s="168"/>
      <c r="CXI227" s="168"/>
      <c r="CXJ227" s="168"/>
      <c r="CXK227" s="168"/>
      <c r="CXL227" s="168"/>
      <c r="CXM227" s="168"/>
      <c r="CXN227" s="168"/>
      <c r="CXO227" s="168"/>
      <c r="CXP227" s="168"/>
      <c r="CXQ227" s="168"/>
      <c r="CXR227" s="168"/>
      <c r="CXS227" s="168"/>
      <c r="CXT227" s="168"/>
      <c r="CXU227" s="168"/>
      <c r="CXV227" s="168"/>
      <c r="CXW227" s="168"/>
      <c r="CXX227" s="168"/>
      <c r="CXY227" s="168"/>
      <c r="CXZ227" s="168"/>
      <c r="CYA227" s="168"/>
      <c r="CYB227" s="168"/>
      <c r="CYC227" s="168"/>
      <c r="CYD227" s="168"/>
      <c r="CYE227" s="168"/>
      <c r="CYF227" s="168"/>
      <c r="CYG227" s="168"/>
      <c r="CYH227" s="168"/>
      <c r="CYI227" s="168"/>
      <c r="CYJ227" s="168"/>
      <c r="CYK227" s="168"/>
      <c r="CYL227" s="168"/>
      <c r="CYM227" s="168"/>
      <c r="CYN227" s="168"/>
      <c r="CYO227" s="168"/>
      <c r="CYP227" s="168"/>
      <c r="CYQ227" s="168"/>
      <c r="CYR227" s="168"/>
      <c r="CYS227" s="168"/>
      <c r="CYT227" s="168"/>
      <c r="CYU227" s="168"/>
      <c r="CYV227" s="168"/>
      <c r="CYW227" s="168"/>
      <c r="CYX227" s="168"/>
      <c r="CYY227" s="168"/>
      <c r="CYZ227" s="168"/>
      <c r="CZA227" s="168"/>
      <c r="CZB227" s="168"/>
      <c r="CZC227" s="168"/>
      <c r="CZD227" s="168"/>
      <c r="CZE227" s="168"/>
      <c r="CZF227" s="168"/>
      <c r="CZG227" s="168"/>
      <c r="CZH227" s="168"/>
      <c r="CZI227" s="168"/>
      <c r="CZJ227" s="168"/>
      <c r="CZK227" s="168"/>
      <c r="CZL227" s="168"/>
      <c r="CZM227" s="168"/>
      <c r="CZN227" s="168"/>
      <c r="CZO227" s="168"/>
      <c r="CZP227" s="168"/>
      <c r="CZQ227" s="168"/>
      <c r="CZR227" s="168"/>
      <c r="CZS227" s="168"/>
      <c r="CZT227" s="168"/>
      <c r="CZU227" s="168"/>
      <c r="CZV227" s="168"/>
      <c r="CZW227" s="168"/>
      <c r="CZX227" s="168"/>
      <c r="CZY227" s="168"/>
      <c r="CZZ227" s="168"/>
      <c r="DAA227" s="168"/>
      <c r="DAB227" s="168"/>
      <c r="DAC227" s="168"/>
      <c r="DAD227" s="168"/>
      <c r="DAE227" s="168"/>
      <c r="DAF227" s="168"/>
      <c r="DAG227" s="168"/>
      <c r="DAH227" s="168"/>
      <c r="DAI227" s="168"/>
      <c r="DAJ227" s="168"/>
      <c r="DAK227" s="168"/>
      <c r="DAL227" s="168"/>
      <c r="DAM227" s="168"/>
      <c r="DAN227" s="168"/>
      <c r="DAO227" s="168"/>
      <c r="DAP227" s="168"/>
      <c r="DAQ227" s="168"/>
      <c r="DAR227" s="168"/>
      <c r="DAS227" s="168"/>
      <c r="DAT227" s="168"/>
      <c r="DAU227" s="168"/>
      <c r="DAV227" s="168"/>
      <c r="DAW227" s="168"/>
      <c r="DAX227" s="168"/>
      <c r="DAY227" s="168"/>
      <c r="DAZ227" s="168"/>
      <c r="DBA227" s="168"/>
      <c r="DBB227" s="168"/>
      <c r="DBC227" s="168"/>
      <c r="DBD227" s="168"/>
      <c r="DBE227" s="168"/>
      <c r="DBF227" s="168"/>
      <c r="DBG227" s="168"/>
      <c r="DBH227" s="168"/>
      <c r="DBI227" s="168"/>
      <c r="DBJ227" s="168"/>
      <c r="DBK227" s="168"/>
      <c r="DBL227" s="168"/>
      <c r="DBM227" s="168"/>
      <c r="DBN227" s="168"/>
      <c r="DBO227" s="168"/>
      <c r="DBP227" s="168"/>
      <c r="DBQ227" s="168"/>
      <c r="DBR227" s="168"/>
      <c r="DBS227" s="168"/>
      <c r="DBT227" s="168"/>
      <c r="DBU227" s="168"/>
      <c r="DBV227" s="168"/>
      <c r="DBW227" s="168"/>
      <c r="DBX227" s="168"/>
      <c r="DBY227" s="168"/>
      <c r="DBZ227" s="168"/>
      <c r="DCA227" s="168"/>
      <c r="DCB227" s="168"/>
      <c r="DCC227" s="168"/>
      <c r="DCD227" s="168"/>
      <c r="DCE227" s="168"/>
      <c r="DCF227" s="168"/>
      <c r="DCG227" s="168"/>
      <c r="DCH227" s="168"/>
      <c r="DCI227" s="168"/>
      <c r="DCJ227" s="168"/>
      <c r="DCK227" s="168"/>
      <c r="DCL227" s="168"/>
      <c r="DCM227" s="168"/>
      <c r="DCN227" s="168"/>
      <c r="DCO227" s="168"/>
      <c r="DCP227" s="168"/>
      <c r="DCQ227" s="168"/>
      <c r="DCR227" s="168"/>
      <c r="DCS227" s="168"/>
      <c r="DCT227" s="168"/>
      <c r="DCU227" s="168"/>
      <c r="DCV227" s="168"/>
      <c r="DCW227" s="168"/>
      <c r="DCX227" s="168"/>
      <c r="DCY227" s="168"/>
      <c r="DCZ227" s="168"/>
      <c r="DDA227" s="168"/>
      <c r="DDB227" s="168"/>
      <c r="DDC227" s="168"/>
      <c r="DDD227" s="168"/>
      <c r="DDE227" s="168"/>
      <c r="DDF227" s="168"/>
      <c r="DDG227" s="168"/>
      <c r="DDH227" s="168"/>
      <c r="DDI227" s="168"/>
      <c r="DDJ227" s="168"/>
      <c r="DDK227" s="168"/>
      <c r="DDL227" s="168"/>
      <c r="DDM227" s="168"/>
      <c r="DDN227" s="168"/>
      <c r="DDO227" s="168"/>
      <c r="DDP227" s="168"/>
      <c r="DDQ227" s="168"/>
      <c r="DDR227" s="168"/>
      <c r="DDS227" s="168"/>
      <c r="DDT227" s="168"/>
      <c r="DDU227" s="168"/>
      <c r="DDV227" s="168"/>
      <c r="DDW227" s="168"/>
      <c r="DDX227" s="168"/>
      <c r="DDY227" s="168"/>
      <c r="DDZ227" s="168"/>
      <c r="DEA227" s="168"/>
      <c r="DEB227" s="168"/>
      <c r="DEC227" s="168"/>
      <c r="DED227" s="168"/>
      <c r="DEE227" s="168"/>
      <c r="DEF227" s="168"/>
      <c r="DEG227" s="168"/>
      <c r="DEH227" s="168"/>
      <c r="DEI227" s="168"/>
      <c r="DEJ227" s="168"/>
      <c r="DEK227" s="168"/>
      <c r="DEL227" s="168"/>
      <c r="DEM227" s="168"/>
      <c r="DEN227" s="168"/>
      <c r="DEO227" s="168"/>
      <c r="DEP227" s="168"/>
      <c r="DEQ227" s="168"/>
      <c r="DER227" s="168"/>
      <c r="DES227" s="168"/>
      <c r="DET227" s="168"/>
      <c r="DEU227" s="168"/>
      <c r="DEV227" s="168"/>
      <c r="DEW227" s="168"/>
      <c r="DEX227" s="168"/>
      <c r="DEY227" s="168"/>
      <c r="DEZ227" s="168"/>
      <c r="DFA227" s="168"/>
      <c r="DFB227" s="168"/>
      <c r="DFC227" s="168"/>
      <c r="DFD227" s="168"/>
      <c r="DFE227" s="168"/>
      <c r="DFF227" s="168"/>
      <c r="DFG227" s="168"/>
      <c r="DFH227" s="168"/>
      <c r="DFI227" s="168"/>
      <c r="DFJ227" s="168"/>
      <c r="DFK227" s="168"/>
      <c r="DFL227" s="168"/>
      <c r="DFM227" s="168"/>
      <c r="DFN227" s="168"/>
      <c r="DFO227" s="168"/>
      <c r="DFP227" s="168"/>
      <c r="DFQ227" s="168"/>
      <c r="DFR227" s="168"/>
      <c r="DFS227" s="168"/>
      <c r="DFT227" s="168"/>
      <c r="DFU227" s="168"/>
      <c r="DFV227" s="168"/>
      <c r="DFW227" s="168"/>
      <c r="DFX227" s="168"/>
      <c r="DFY227" s="168"/>
      <c r="DFZ227" s="168"/>
      <c r="DGA227" s="168"/>
      <c r="DGB227" s="168"/>
      <c r="DGC227" s="168"/>
      <c r="DGD227" s="168"/>
      <c r="DGE227" s="168"/>
      <c r="DGF227" s="168"/>
      <c r="DGG227" s="168"/>
      <c r="DGH227" s="168"/>
      <c r="DGI227" s="168"/>
      <c r="DGJ227" s="168"/>
      <c r="DGK227" s="168"/>
      <c r="DGL227" s="168"/>
      <c r="DGM227" s="168"/>
      <c r="DGN227" s="168"/>
      <c r="DGO227" s="168"/>
      <c r="DGP227" s="168"/>
      <c r="DGQ227" s="168"/>
      <c r="DGR227" s="168"/>
      <c r="DGS227" s="168"/>
      <c r="DGT227" s="168"/>
      <c r="DGU227" s="168"/>
      <c r="DGV227" s="168"/>
      <c r="DGW227" s="168"/>
      <c r="DGX227" s="168"/>
      <c r="DGY227" s="168"/>
      <c r="DGZ227" s="168"/>
      <c r="DHA227" s="168"/>
      <c r="DHB227" s="168"/>
      <c r="DHC227" s="168"/>
      <c r="DHD227" s="168"/>
      <c r="DHE227" s="168"/>
      <c r="DHF227" s="168"/>
      <c r="DHG227" s="168"/>
      <c r="DHH227" s="168"/>
      <c r="DHI227" s="168"/>
      <c r="DHJ227" s="168"/>
      <c r="DHK227" s="168"/>
      <c r="DHL227" s="168"/>
      <c r="DHM227" s="168"/>
      <c r="DHN227" s="168"/>
      <c r="DHO227" s="168"/>
      <c r="DHP227" s="168"/>
      <c r="DHQ227" s="168"/>
      <c r="DHR227" s="168"/>
      <c r="DHS227" s="168"/>
      <c r="DHT227" s="168"/>
      <c r="DHU227" s="168"/>
      <c r="DHV227" s="168"/>
      <c r="DHW227" s="168"/>
      <c r="DHX227" s="168"/>
      <c r="DHY227" s="168"/>
      <c r="DHZ227" s="168"/>
      <c r="DIA227" s="168"/>
      <c r="DIB227" s="168"/>
      <c r="DIC227" s="168"/>
      <c r="DID227" s="168"/>
      <c r="DIE227" s="168"/>
      <c r="DIF227" s="168"/>
      <c r="DIG227" s="168"/>
      <c r="DIH227" s="168"/>
      <c r="DII227" s="168"/>
      <c r="DIJ227" s="168"/>
      <c r="DIK227" s="168"/>
      <c r="DIL227" s="168"/>
      <c r="DIM227" s="168"/>
      <c r="DIN227" s="168"/>
      <c r="DIO227" s="168"/>
      <c r="DIP227" s="168"/>
      <c r="DIQ227" s="168"/>
      <c r="DIR227" s="168"/>
      <c r="DIS227" s="168"/>
      <c r="DIT227" s="168"/>
      <c r="DIU227" s="168"/>
      <c r="DIV227" s="168"/>
      <c r="DIW227" s="168"/>
      <c r="DIX227" s="168"/>
      <c r="DIY227" s="168"/>
      <c r="DIZ227" s="168"/>
      <c r="DJA227" s="168"/>
      <c r="DJB227" s="168"/>
      <c r="DJC227" s="168"/>
      <c r="DJD227" s="168"/>
      <c r="DJE227" s="168"/>
      <c r="DJF227" s="168"/>
      <c r="DJG227" s="168"/>
      <c r="DJH227" s="168"/>
      <c r="DJI227" s="168"/>
      <c r="DJJ227" s="168"/>
      <c r="DJK227" s="168"/>
      <c r="DJL227" s="168"/>
      <c r="DJM227" s="168"/>
      <c r="DJN227" s="168"/>
      <c r="DJO227" s="168"/>
      <c r="DJP227" s="168"/>
      <c r="DJQ227" s="168"/>
      <c r="DJR227" s="168"/>
      <c r="DJS227" s="168"/>
      <c r="DJT227" s="168"/>
      <c r="DJU227" s="168"/>
      <c r="DJV227" s="168"/>
      <c r="DJW227" s="168"/>
      <c r="DJX227" s="168"/>
      <c r="DJY227" s="168"/>
      <c r="DJZ227" s="168"/>
      <c r="DKA227" s="168"/>
      <c r="DKB227" s="168"/>
      <c r="DKC227" s="168"/>
      <c r="DKD227" s="168"/>
      <c r="DKE227" s="168"/>
      <c r="DKF227" s="168"/>
      <c r="DKG227" s="168"/>
      <c r="DKH227" s="168"/>
      <c r="DKI227" s="168"/>
      <c r="DKJ227" s="168"/>
      <c r="DKK227" s="168"/>
      <c r="DKL227" s="168"/>
      <c r="DKM227" s="168"/>
      <c r="DKN227" s="168"/>
      <c r="DKO227" s="168"/>
      <c r="DKP227" s="168"/>
      <c r="DKQ227" s="168"/>
      <c r="DKR227" s="168"/>
      <c r="DKS227" s="168"/>
      <c r="DKT227" s="168"/>
      <c r="DKU227" s="168"/>
      <c r="DKV227" s="168"/>
      <c r="DKW227" s="168"/>
      <c r="DKX227" s="168"/>
      <c r="DKY227" s="168"/>
      <c r="DKZ227" s="168"/>
      <c r="DLA227" s="168"/>
      <c r="DLB227" s="168"/>
      <c r="DLC227" s="168"/>
      <c r="DLD227" s="168"/>
      <c r="DLE227" s="168"/>
      <c r="DLF227" s="168"/>
      <c r="DLG227" s="168"/>
      <c r="DLH227" s="168"/>
      <c r="DLI227" s="168"/>
      <c r="DLJ227" s="168"/>
      <c r="DLK227" s="168"/>
      <c r="DLL227" s="168"/>
      <c r="DLM227" s="168"/>
      <c r="DLN227" s="168"/>
      <c r="DLO227" s="168"/>
      <c r="DLP227" s="168"/>
      <c r="DLQ227" s="168"/>
      <c r="DLR227" s="168"/>
      <c r="DLS227" s="168"/>
      <c r="DLT227" s="168"/>
      <c r="DLU227" s="168"/>
      <c r="DLV227" s="168"/>
      <c r="DLW227" s="168"/>
      <c r="DLX227" s="168"/>
      <c r="DLY227" s="168"/>
      <c r="DLZ227" s="168"/>
      <c r="DMA227" s="168"/>
      <c r="DMB227" s="168"/>
      <c r="DMC227" s="168"/>
      <c r="DMD227" s="168"/>
      <c r="DME227" s="168"/>
      <c r="DMF227" s="168"/>
      <c r="DMG227" s="168"/>
      <c r="DMH227" s="168"/>
      <c r="DMI227" s="168"/>
      <c r="DMJ227" s="168"/>
      <c r="DMK227" s="168"/>
      <c r="DML227" s="168"/>
      <c r="DMM227" s="168"/>
      <c r="DMN227" s="168"/>
      <c r="DMO227" s="168"/>
      <c r="DMP227" s="168"/>
      <c r="DMQ227" s="168"/>
      <c r="DMR227" s="168"/>
      <c r="DMS227" s="168"/>
      <c r="DMT227" s="168"/>
      <c r="DMU227" s="168"/>
      <c r="DMV227" s="168"/>
      <c r="DMW227" s="168"/>
      <c r="DMX227" s="168"/>
      <c r="DMY227" s="168"/>
      <c r="DMZ227" s="168"/>
      <c r="DNA227" s="168"/>
      <c r="DNB227" s="168"/>
      <c r="DNC227" s="168"/>
      <c r="DND227" s="168"/>
      <c r="DNE227" s="168"/>
      <c r="DNF227" s="168"/>
      <c r="DNG227" s="168"/>
      <c r="DNH227" s="168"/>
      <c r="DNI227" s="168"/>
      <c r="DNJ227" s="168"/>
      <c r="DNK227" s="168"/>
      <c r="DNL227" s="168"/>
      <c r="DNM227" s="168"/>
      <c r="DNN227" s="168"/>
      <c r="DNO227" s="168"/>
      <c r="DNP227" s="168"/>
      <c r="DNQ227" s="168"/>
      <c r="DNR227" s="168"/>
      <c r="DNS227" s="168"/>
      <c r="DNT227" s="168"/>
      <c r="DNU227" s="168"/>
      <c r="DNV227" s="168"/>
      <c r="DNW227" s="168"/>
      <c r="DNX227" s="168"/>
      <c r="DNY227" s="168"/>
      <c r="DNZ227" s="168"/>
      <c r="DOA227" s="168"/>
      <c r="DOB227" s="168"/>
      <c r="DOC227" s="168"/>
      <c r="DOD227" s="168"/>
      <c r="DOE227" s="168"/>
      <c r="DOF227" s="168"/>
      <c r="DOG227" s="168"/>
      <c r="DOH227" s="168"/>
      <c r="DOI227" s="168"/>
      <c r="DOJ227" s="168"/>
      <c r="DOK227" s="168"/>
      <c r="DOL227" s="168"/>
      <c r="DOM227" s="168"/>
      <c r="DON227" s="168"/>
      <c r="DOO227" s="168"/>
      <c r="DOP227" s="168"/>
      <c r="DOQ227" s="168"/>
      <c r="DOR227" s="168"/>
      <c r="DOS227" s="168"/>
      <c r="DOT227" s="168"/>
      <c r="DOU227" s="168"/>
      <c r="DOV227" s="168"/>
      <c r="DOW227" s="168"/>
      <c r="DOX227" s="168"/>
      <c r="DOY227" s="168"/>
      <c r="DOZ227" s="168"/>
      <c r="DPA227" s="168"/>
      <c r="DPB227" s="168"/>
      <c r="DPC227" s="168"/>
      <c r="DPD227" s="168"/>
      <c r="DPE227" s="168"/>
      <c r="DPF227" s="168"/>
      <c r="DPG227" s="168"/>
      <c r="DPH227" s="168"/>
      <c r="DPI227" s="168"/>
      <c r="DPJ227" s="168"/>
      <c r="DPK227" s="168"/>
      <c r="DPL227" s="168"/>
      <c r="DPM227" s="168"/>
      <c r="DPN227" s="168"/>
      <c r="DPO227" s="168"/>
      <c r="DPP227" s="168"/>
      <c r="DPQ227" s="168"/>
      <c r="DPR227" s="168"/>
      <c r="DPS227" s="168"/>
      <c r="DPT227" s="168"/>
      <c r="DPU227" s="168"/>
      <c r="DPV227" s="168"/>
      <c r="DPW227" s="168"/>
      <c r="DPX227" s="168"/>
      <c r="DPY227" s="168"/>
      <c r="DPZ227" s="168"/>
      <c r="DQA227" s="168"/>
      <c r="DQB227" s="168"/>
      <c r="DQC227" s="168"/>
      <c r="DQD227" s="168"/>
      <c r="DQE227" s="168"/>
      <c r="DQF227" s="168"/>
      <c r="DQG227" s="168"/>
      <c r="DQH227" s="168"/>
      <c r="DQI227" s="168"/>
      <c r="DQJ227" s="168"/>
      <c r="DQK227" s="168"/>
      <c r="DQL227" s="168"/>
      <c r="DQM227" s="168"/>
      <c r="DQN227" s="168"/>
      <c r="DQO227" s="168"/>
      <c r="DQP227" s="168"/>
      <c r="DQQ227" s="168"/>
      <c r="DQR227" s="168"/>
      <c r="DQS227" s="168"/>
      <c r="DQT227" s="168"/>
      <c r="DQU227" s="168"/>
      <c r="DQV227" s="168"/>
      <c r="DQW227" s="168"/>
      <c r="DQX227" s="168"/>
      <c r="DQY227" s="168"/>
      <c r="DQZ227" s="168"/>
      <c r="DRA227" s="168"/>
      <c r="DRB227" s="168"/>
      <c r="DRC227" s="168"/>
      <c r="DRD227" s="168"/>
      <c r="DRE227" s="168"/>
      <c r="DRF227" s="168"/>
      <c r="DRG227" s="168"/>
      <c r="DRH227" s="168"/>
      <c r="DRI227" s="168"/>
      <c r="DRJ227" s="168"/>
      <c r="DRK227" s="168"/>
      <c r="DRL227" s="168"/>
      <c r="DRM227" s="168"/>
      <c r="DRN227" s="168"/>
      <c r="DRO227" s="168"/>
      <c r="DRP227" s="168"/>
      <c r="DRQ227" s="168"/>
      <c r="DRR227" s="168"/>
      <c r="DRS227" s="168"/>
      <c r="DRT227" s="168"/>
      <c r="DRU227" s="168"/>
      <c r="DRV227" s="168"/>
      <c r="DRW227" s="168"/>
      <c r="DRX227" s="168"/>
      <c r="DRY227" s="168"/>
      <c r="DRZ227" s="168"/>
      <c r="DSA227" s="168"/>
      <c r="DSB227" s="168"/>
      <c r="DSC227" s="168"/>
      <c r="DSD227" s="168"/>
      <c r="DSE227" s="168"/>
      <c r="DSF227" s="168"/>
      <c r="DSG227" s="168"/>
      <c r="DSH227" s="168"/>
      <c r="DSI227" s="168"/>
      <c r="DSJ227" s="168"/>
      <c r="DSK227" s="168"/>
      <c r="DSL227" s="168"/>
      <c r="DSM227" s="168"/>
      <c r="DSN227" s="168"/>
      <c r="DSO227" s="168"/>
      <c r="DSP227" s="168"/>
      <c r="DSQ227" s="168"/>
      <c r="DSR227" s="168"/>
      <c r="DSS227" s="168"/>
      <c r="DST227" s="168"/>
      <c r="DSU227" s="168"/>
      <c r="DSV227" s="168"/>
      <c r="DSW227" s="168"/>
      <c r="DSX227" s="168"/>
      <c r="DSY227" s="168"/>
      <c r="DSZ227" s="168"/>
      <c r="DTA227" s="168"/>
      <c r="DTB227" s="168"/>
      <c r="DTC227" s="168"/>
      <c r="DTD227" s="168"/>
      <c r="DTE227" s="168"/>
      <c r="DTF227" s="168"/>
      <c r="DTG227" s="168"/>
      <c r="DTH227" s="168"/>
      <c r="DTI227" s="168"/>
      <c r="DTJ227" s="168"/>
      <c r="DTK227" s="168"/>
      <c r="DTL227" s="168"/>
      <c r="DTM227" s="168"/>
      <c r="DTN227" s="168"/>
      <c r="DTO227" s="168"/>
      <c r="DTP227" s="168"/>
      <c r="DTQ227" s="168"/>
      <c r="DTR227" s="168"/>
      <c r="DTS227" s="168"/>
      <c r="DTT227" s="168"/>
      <c r="DTU227" s="168"/>
      <c r="DTV227" s="168"/>
      <c r="DTW227" s="168"/>
      <c r="DTX227" s="168"/>
      <c r="DTY227" s="168"/>
      <c r="DTZ227" s="168"/>
      <c r="DUA227" s="168"/>
      <c r="DUB227" s="168"/>
      <c r="DUC227" s="168"/>
      <c r="DUD227" s="168"/>
      <c r="DUE227" s="168"/>
      <c r="DUF227" s="168"/>
      <c r="DUG227" s="168"/>
      <c r="DUH227" s="168"/>
      <c r="DUI227" s="168"/>
      <c r="DUJ227" s="168"/>
      <c r="DUK227" s="168"/>
      <c r="DUL227" s="168"/>
      <c r="DUM227" s="168"/>
      <c r="DUN227" s="168"/>
      <c r="DUO227" s="168"/>
      <c r="DUP227" s="168"/>
      <c r="DUQ227" s="168"/>
      <c r="DUR227" s="168"/>
      <c r="DUS227" s="168"/>
      <c r="DUT227" s="168"/>
      <c r="DUU227" s="168"/>
      <c r="DUV227" s="168"/>
      <c r="DUW227" s="168"/>
      <c r="DUX227" s="168"/>
      <c r="DUY227" s="168"/>
      <c r="DUZ227" s="168"/>
      <c r="DVA227" s="168"/>
      <c r="DVB227" s="168"/>
      <c r="DVC227" s="168"/>
      <c r="DVD227" s="168"/>
      <c r="DVE227" s="168"/>
      <c r="DVF227" s="168"/>
      <c r="DVG227" s="168"/>
      <c r="DVH227" s="168"/>
      <c r="DVI227" s="168"/>
      <c r="DVJ227" s="168"/>
      <c r="DVK227" s="168"/>
      <c r="DVL227" s="168"/>
      <c r="DVM227" s="168"/>
      <c r="DVN227" s="168"/>
      <c r="DVO227" s="168"/>
      <c r="DVP227" s="168"/>
      <c r="DVQ227" s="168"/>
      <c r="DVR227" s="168"/>
      <c r="DVS227" s="168"/>
      <c r="DVT227" s="168"/>
      <c r="DVU227" s="168"/>
      <c r="DVV227" s="168"/>
      <c r="DVW227" s="168"/>
      <c r="DVX227" s="168"/>
      <c r="DVY227" s="168"/>
      <c r="DVZ227" s="168"/>
      <c r="DWA227" s="168"/>
      <c r="DWB227" s="168"/>
      <c r="DWC227" s="168"/>
      <c r="DWD227" s="168"/>
      <c r="DWE227" s="168"/>
      <c r="DWF227" s="168"/>
      <c r="DWG227" s="168"/>
      <c r="DWH227" s="168"/>
      <c r="DWI227" s="168"/>
      <c r="DWJ227" s="168"/>
      <c r="DWK227" s="168"/>
      <c r="DWL227" s="168"/>
      <c r="DWM227" s="168"/>
      <c r="DWN227" s="168"/>
      <c r="DWO227" s="168"/>
      <c r="DWP227" s="168"/>
      <c r="DWQ227" s="168"/>
      <c r="DWR227" s="168"/>
      <c r="DWS227" s="168"/>
      <c r="DWT227" s="168"/>
      <c r="DWU227" s="168"/>
      <c r="DWV227" s="168"/>
      <c r="DWW227" s="168"/>
      <c r="DWX227" s="168"/>
      <c r="DWY227" s="168"/>
      <c r="DWZ227" s="168"/>
      <c r="DXA227" s="168"/>
      <c r="DXB227" s="168"/>
      <c r="DXC227" s="168"/>
      <c r="DXD227" s="168"/>
      <c r="DXE227" s="168"/>
      <c r="DXF227" s="168"/>
      <c r="DXG227" s="168"/>
      <c r="DXH227" s="168"/>
      <c r="DXI227" s="168"/>
      <c r="DXJ227" s="168"/>
      <c r="DXK227" s="168"/>
      <c r="DXL227" s="168"/>
      <c r="DXM227" s="168"/>
      <c r="DXN227" s="168"/>
      <c r="DXO227" s="168"/>
      <c r="DXP227" s="168"/>
      <c r="DXQ227" s="168"/>
      <c r="DXR227" s="168"/>
      <c r="DXS227" s="168"/>
      <c r="DXT227" s="168"/>
      <c r="DXU227" s="168"/>
      <c r="DXV227" s="168"/>
      <c r="DXW227" s="168"/>
      <c r="DXX227" s="168"/>
      <c r="DXY227" s="168"/>
      <c r="DXZ227" s="168"/>
      <c r="DYA227" s="168"/>
      <c r="DYB227" s="168"/>
      <c r="DYC227" s="168"/>
      <c r="DYD227" s="168"/>
      <c r="DYE227" s="168"/>
      <c r="DYF227" s="168"/>
      <c r="DYG227" s="168"/>
      <c r="DYH227" s="168"/>
      <c r="DYI227" s="168"/>
      <c r="DYJ227" s="168"/>
      <c r="DYK227" s="168"/>
      <c r="DYL227" s="168"/>
      <c r="DYM227" s="168"/>
      <c r="DYN227" s="168"/>
      <c r="DYO227" s="168"/>
      <c r="DYP227" s="168"/>
      <c r="DYQ227" s="168"/>
      <c r="DYR227" s="168"/>
      <c r="DYS227" s="168"/>
      <c r="DYT227" s="168"/>
      <c r="DYU227" s="168"/>
      <c r="DYV227" s="168"/>
      <c r="DYW227" s="168"/>
      <c r="DYX227" s="168"/>
      <c r="DYY227" s="168"/>
      <c r="DYZ227" s="168"/>
      <c r="DZA227" s="168"/>
      <c r="DZB227" s="168"/>
      <c r="DZC227" s="168"/>
      <c r="DZD227" s="168"/>
      <c r="DZE227" s="168"/>
      <c r="DZF227" s="168"/>
      <c r="DZG227" s="168"/>
      <c r="DZH227" s="168"/>
      <c r="DZI227" s="168"/>
      <c r="DZJ227" s="168"/>
      <c r="DZK227" s="168"/>
      <c r="DZL227" s="168"/>
      <c r="DZM227" s="168"/>
      <c r="DZN227" s="168"/>
      <c r="DZO227" s="168"/>
      <c r="DZP227" s="168"/>
      <c r="DZQ227" s="168"/>
      <c r="DZR227" s="168"/>
      <c r="DZS227" s="168"/>
      <c r="DZT227" s="168"/>
      <c r="DZU227" s="168"/>
      <c r="DZV227" s="168"/>
      <c r="DZW227" s="168"/>
      <c r="DZX227" s="168"/>
      <c r="DZY227" s="168"/>
      <c r="DZZ227" s="168"/>
      <c r="EAA227" s="168"/>
      <c r="EAB227" s="168"/>
      <c r="EAC227" s="168"/>
      <c r="EAD227" s="168"/>
      <c r="EAE227" s="168"/>
      <c r="EAF227" s="168"/>
      <c r="EAG227" s="168"/>
      <c r="EAH227" s="168"/>
      <c r="EAI227" s="168"/>
      <c r="EAJ227" s="168"/>
      <c r="EAK227" s="168"/>
      <c r="EAL227" s="168"/>
      <c r="EAM227" s="168"/>
      <c r="EAN227" s="168"/>
      <c r="EAO227" s="168"/>
      <c r="EAP227" s="168"/>
      <c r="EAQ227" s="168"/>
      <c r="EAR227" s="168"/>
      <c r="EAS227" s="168"/>
      <c r="EAT227" s="168"/>
      <c r="EAU227" s="168"/>
      <c r="EAV227" s="168"/>
      <c r="EAW227" s="168"/>
      <c r="EAX227" s="168"/>
      <c r="EAY227" s="168"/>
      <c r="EAZ227" s="168"/>
      <c r="EBA227" s="168"/>
      <c r="EBB227" s="168"/>
      <c r="EBC227" s="168"/>
      <c r="EBD227" s="168"/>
      <c r="EBE227" s="168"/>
      <c r="EBF227" s="168"/>
      <c r="EBG227" s="168"/>
      <c r="EBH227" s="168"/>
      <c r="EBI227" s="168"/>
      <c r="EBJ227" s="168"/>
      <c r="EBK227" s="168"/>
      <c r="EBL227" s="168"/>
      <c r="EBM227" s="168"/>
      <c r="EBN227" s="168"/>
      <c r="EBO227" s="168"/>
      <c r="EBP227" s="168"/>
      <c r="EBQ227" s="168"/>
      <c r="EBR227" s="168"/>
      <c r="EBS227" s="168"/>
      <c r="EBT227" s="168"/>
      <c r="EBU227" s="168"/>
      <c r="EBV227" s="168"/>
      <c r="EBW227" s="168"/>
      <c r="EBX227" s="168"/>
      <c r="EBY227" s="168"/>
      <c r="EBZ227" s="168"/>
      <c r="ECA227" s="168"/>
      <c r="ECB227" s="168"/>
      <c r="ECC227" s="168"/>
      <c r="ECD227" s="168"/>
      <c r="ECE227" s="168"/>
      <c r="ECF227" s="168"/>
      <c r="ECG227" s="168"/>
      <c r="ECH227" s="168"/>
      <c r="ECI227" s="168"/>
      <c r="ECJ227" s="168"/>
      <c r="ECK227" s="168"/>
      <c r="ECL227" s="168"/>
      <c r="ECM227" s="168"/>
      <c r="ECN227" s="168"/>
      <c r="ECO227" s="168"/>
      <c r="ECP227" s="168"/>
      <c r="ECQ227" s="168"/>
      <c r="ECR227" s="168"/>
      <c r="ECS227" s="168"/>
      <c r="ECT227" s="168"/>
      <c r="ECU227" s="168"/>
      <c r="ECV227" s="168"/>
      <c r="ECW227" s="168"/>
      <c r="ECX227" s="168"/>
      <c r="ECY227" s="168"/>
      <c r="ECZ227" s="168"/>
      <c r="EDA227" s="168"/>
      <c r="EDB227" s="168"/>
      <c r="EDC227" s="168"/>
      <c r="EDD227" s="168"/>
      <c r="EDE227" s="168"/>
      <c r="EDF227" s="168"/>
      <c r="EDG227" s="168"/>
      <c r="EDH227" s="168"/>
      <c r="EDI227" s="168"/>
      <c r="EDJ227" s="168"/>
      <c r="EDK227" s="168"/>
      <c r="EDL227" s="168"/>
      <c r="EDM227" s="168"/>
      <c r="EDN227" s="168"/>
      <c r="EDO227" s="168"/>
      <c r="EDP227" s="168"/>
      <c r="EDQ227" s="168"/>
      <c r="EDR227" s="168"/>
      <c r="EDS227" s="168"/>
      <c r="EDT227" s="168"/>
      <c r="EDU227" s="168"/>
      <c r="EDV227" s="168"/>
      <c r="EDW227" s="168"/>
      <c r="EDX227" s="168"/>
      <c r="EDY227" s="168"/>
      <c r="EDZ227" s="168"/>
      <c r="EEA227" s="168"/>
      <c r="EEB227" s="168"/>
      <c r="EEC227" s="168"/>
      <c r="EED227" s="168"/>
      <c r="EEE227" s="168"/>
      <c r="EEF227" s="168"/>
      <c r="EEG227" s="168"/>
      <c r="EEH227" s="168"/>
      <c r="EEI227" s="168"/>
      <c r="EEJ227" s="168"/>
      <c r="EEK227" s="168"/>
      <c r="EEL227" s="168"/>
      <c r="EEM227" s="168"/>
      <c r="EEN227" s="168"/>
      <c r="EEO227" s="168"/>
      <c r="EEP227" s="168"/>
      <c r="EEQ227" s="168"/>
      <c r="EER227" s="168"/>
      <c r="EES227" s="168"/>
      <c r="EET227" s="168"/>
      <c r="EEU227" s="168"/>
      <c r="EEV227" s="168"/>
      <c r="EEW227" s="168"/>
      <c r="EEX227" s="168"/>
      <c r="EEY227" s="168"/>
      <c r="EEZ227" s="168"/>
      <c r="EFA227" s="168"/>
      <c r="EFB227" s="168"/>
      <c r="EFC227" s="168"/>
      <c r="EFD227" s="168"/>
      <c r="EFE227" s="168"/>
      <c r="EFF227" s="168"/>
      <c r="EFG227" s="168"/>
      <c r="EFH227" s="168"/>
      <c r="EFI227" s="168"/>
      <c r="EFJ227" s="168"/>
      <c r="EFK227" s="168"/>
      <c r="EFL227" s="168"/>
      <c r="EFM227" s="168"/>
      <c r="EFN227" s="168"/>
      <c r="EFO227" s="168"/>
      <c r="EFP227" s="168"/>
      <c r="EFQ227" s="168"/>
      <c r="EFR227" s="168"/>
      <c r="EFS227" s="168"/>
      <c r="EFT227" s="168"/>
      <c r="EFU227" s="168"/>
      <c r="EFV227" s="168"/>
      <c r="EFW227" s="168"/>
      <c r="EFX227" s="168"/>
      <c r="EFY227" s="168"/>
      <c r="EFZ227" s="168"/>
      <c r="EGA227" s="168"/>
      <c r="EGB227" s="168"/>
      <c r="EGC227" s="168"/>
      <c r="EGD227" s="168"/>
      <c r="EGE227" s="168"/>
      <c r="EGF227" s="168"/>
      <c r="EGG227" s="168"/>
      <c r="EGH227" s="168"/>
      <c r="EGI227" s="168"/>
      <c r="EGJ227" s="168"/>
      <c r="EGK227" s="168"/>
      <c r="EGL227" s="168"/>
      <c r="EGM227" s="168"/>
      <c r="EGN227" s="168"/>
      <c r="EGO227" s="168"/>
      <c r="EGP227" s="168"/>
      <c r="EGQ227" s="168"/>
      <c r="EGR227" s="168"/>
      <c r="EGS227" s="168"/>
      <c r="EGT227" s="168"/>
      <c r="EGU227" s="168"/>
      <c r="EGV227" s="168"/>
      <c r="EGW227" s="168"/>
      <c r="EGX227" s="168"/>
      <c r="EGY227" s="168"/>
      <c r="EGZ227" s="168"/>
      <c r="EHA227" s="168"/>
      <c r="EHB227" s="168"/>
      <c r="EHC227" s="168"/>
      <c r="EHD227" s="168"/>
      <c r="EHE227" s="168"/>
      <c r="EHF227" s="168"/>
      <c r="EHG227" s="168"/>
      <c r="EHH227" s="168"/>
      <c r="EHI227" s="168"/>
      <c r="EHJ227" s="168"/>
      <c r="EHK227" s="168"/>
      <c r="EHL227" s="168"/>
      <c r="EHM227" s="168"/>
      <c r="EHN227" s="168"/>
      <c r="EHO227" s="168"/>
      <c r="EHP227" s="168"/>
      <c r="EHQ227" s="168"/>
      <c r="EHR227" s="168"/>
      <c r="EHS227" s="168"/>
      <c r="EHT227" s="168"/>
      <c r="EHU227" s="168"/>
      <c r="EHV227" s="168"/>
      <c r="EHW227" s="168"/>
      <c r="EHX227" s="168"/>
      <c r="EHY227" s="168"/>
      <c r="EHZ227" s="168"/>
      <c r="EIA227" s="168"/>
      <c r="EIB227" s="168"/>
      <c r="EIC227" s="168"/>
      <c r="EID227" s="168"/>
      <c r="EIE227" s="168"/>
      <c r="EIF227" s="168"/>
      <c r="EIG227" s="168"/>
      <c r="EIH227" s="168"/>
      <c r="EII227" s="168"/>
      <c r="EIJ227" s="168"/>
      <c r="EIK227" s="168"/>
      <c r="EIL227" s="168"/>
      <c r="EIM227" s="168"/>
      <c r="EIN227" s="168"/>
      <c r="EIO227" s="168"/>
      <c r="EIP227" s="168"/>
      <c r="EIQ227" s="168"/>
      <c r="EIR227" s="168"/>
      <c r="EIS227" s="168"/>
      <c r="EIT227" s="168"/>
      <c r="EIU227" s="168"/>
      <c r="EIV227" s="168"/>
      <c r="EIW227" s="168"/>
      <c r="EIX227" s="168"/>
      <c r="EIY227" s="168"/>
      <c r="EIZ227" s="168"/>
      <c r="EJA227" s="168"/>
      <c r="EJB227" s="168"/>
      <c r="EJC227" s="168"/>
      <c r="EJD227" s="168"/>
      <c r="EJE227" s="168"/>
      <c r="EJF227" s="168"/>
      <c r="EJG227" s="168"/>
      <c r="EJH227" s="168"/>
      <c r="EJI227" s="168"/>
      <c r="EJJ227" s="168"/>
      <c r="EJK227" s="168"/>
      <c r="EJL227" s="168"/>
      <c r="EJM227" s="168"/>
      <c r="EJN227" s="168"/>
      <c r="EJO227" s="168"/>
      <c r="EJP227" s="168"/>
      <c r="EJQ227" s="168"/>
      <c r="EJR227" s="168"/>
      <c r="EJS227" s="168"/>
      <c r="EJT227" s="168"/>
      <c r="EJU227" s="168"/>
      <c r="EJV227" s="168"/>
      <c r="EJW227" s="168"/>
      <c r="EJX227" s="168"/>
      <c r="EJY227" s="168"/>
      <c r="EJZ227" s="168"/>
      <c r="EKA227" s="168"/>
      <c r="EKB227" s="168"/>
      <c r="EKC227" s="168"/>
      <c r="EKD227" s="168"/>
      <c r="EKE227" s="168"/>
      <c r="EKF227" s="168"/>
      <c r="EKG227" s="168"/>
      <c r="EKH227" s="168"/>
      <c r="EKI227" s="168"/>
      <c r="EKJ227" s="168"/>
      <c r="EKK227" s="168"/>
      <c r="EKL227" s="168"/>
      <c r="EKM227" s="168"/>
      <c r="EKN227" s="168"/>
      <c r="EKO227" s="168"/>
      <c r="EKP227" s="168"/>
      <c r="EKQ227" s="168"/>
      <c r="EKR227" s="168"/>
      <c r="EKS227" s="168"/>
      <c r="EKT227" s="168"/>
      <c r="EKU227" s="168"/>
      <c r="EKV227" s="168"/>
      <c r="EKW227" s="168"/>
      <c r="EKX227" s="168"/>
      <c r="EKY227" s="168"/>
      <c r="EKZ227" s="168"/>
      <c r="ELA227" s="168"/>
      <c r="ELB227" s="168"/>
      <c r="ELC227" s="168"/>
      <c r="ELD227" s="168"/>
      <c r="ELE227" s="168"/>
      <c r="ELF227" s="168"/>
      <c r="ELG227" s="168"/>
      <c r="ELH227" s="168"/>
      <c r="ELI227" s="168"/>
      <c r="ELJ227" s="168"/>
      <c r="ELK227" s="168"/>
      <c r="ELL227" s="168"/>
      <c r="ELM227" s="168"/>
      <c r="ELN227" s="168"/>
      <c r="ELO227" s="168"/>
      <c r="ELP227" s="168"/>
      <c r="ELQ227" s="168"/>
      <c r="ELR227" s="168"/>
      <c r="ELS227" s="168"/>
      <c r="ELT227" s="168"/>
      <c r="ELU227" s="168"/>
      <c r="ELV227" s="168"/>
      <c r="ELW227" s="168"/>
      <c r="ELX227" s="168"/>
      <c r="ELY227" s="168"/>
      <c r="ELZ227" s="168"/>
      <c r="EMA227" s="168"/>
      <c r="EMB227" s="168"/>
      <c r="EMC227" s="168"/>
      <c r="EMD227" s="168"/>
      <c r="EME227" s="168"/>
      <c r="EMF227" s="168"/>
      <c r="EMG227" s="168"/>
      <c r="EMH227" s="168"/>
      <c r="EMI227" s="168"/>
      <c r="EMJ227" s="168"/>
      <c r="EMK227" s="168"/>
      <c r="EML227" s="168"/>
      <c r="EMM227" s="168"/>
      <c r="EMN227" s="168"/>
      <c r="EMO227" s="168"/>
      <c r="EMP227" s="168"/>
      <c r="EMQ227" s="168"/>
      <c r="EMR227" s="168"/>
      <c r="EMS227" s="168"/>
      <c r="EMT227" s="168"/>
      <c r="EMU227" s="168"/>
      <c r="EMV227" s="168"/>
      <c r="EMW227" s="168"/>
      <c r="EMX227" s="168"/>
      <c r="EMY227" s="168"/>
      <c r="EMZ227" s="168"/>
      <c r="ENA227" s="168"/>
      <c r="ENB227" s="168"/>
      <c r="ENC227" s="168"/>
      <c r="END227" s="168"/>
      <c r="ENE227" s="168"/>
      <c r="ENF227" s="168"/>
      <c r="ENG227" s="168"/>
      <c r="ENH227" s="168"/>
      <c r="ENI227" s="168"/>
      <c r="ENJ227" s="168"/>
      <c r="ENK227" s="168"/>
      <c r="ENL227" s="168"/>
      <c r="ENM227" s="168"/>
      <c r="ENN227" s="168"/>
      <c r="ENO227" s="168"/>
      <c r="ENP227" s="168"/>
      <c r="ENQ227" s="168"/>
      <c r="ENR227" s="168"/>
      <c r="ENS227" s="168"/>
      <c r="ENT227" s="168"/>
      <c r="ENU227" s="168"/>
      <c r="ENV227" s="168"/>
      <c r="ENW227" s="168"/>
      <c r="ENX227" s="168"/>
      <c r="ENY227" s="168"/>
      <c r="ENZ227" s="168"/>
      <c r="EOA227" s="168"/>
      <c r="EOB227" s="168"/>
      <c r="EOC227" s="168"/>
      <c r="EOD227" s="168"/>
      <c r="EOE227" s="168"/>
      <c r="EOF227" s="168"/>
      <c r="EOG227" s="168"/>
      <c r="EOH227" s="168"/>
      <c r="EOI227" s="168"/>
      <c r="EOJ227" s="168"/>
      <c r="EOK227" s="168"/>
      <c r="EOL227" s="168"/>
      <c r="EOM227" s="168"/>
      <c r="EON227" s="168"/>
      <c r="EOO227" s="168"/>
      <c r="EOP227" s="168"/>
      <c r="EOQ227" s="168"/>
      <c r="EOR227" s="168"/>
      <c r="EOS227" s="168"/>
      <c r="EOT227" s="168"/>
      <c r="EOU227" s="168"/>
      <c r="EOV227" s="168"/>
      <c r="EOW227" s="168"/>
      <c r="EOX227" s="168"/>
      <c r="EOY227" s="168"/>
      <c r="EOZ227" s="168"/>
      <c r="EPA227" s="168"/>
      <c r="EPB227" s="168"/>
      <c r="EPC227" s="168"/>
      <c r="EPD227" s="168"/>
      <c r="EPE227" s="168"/>
      <c r="EPF227" s="168"/>
      <c r="EPG227" s="168"/>
      <c r="EPH227" s="168"/>
      <c r="EPI227" s="168"/>
      <c r="EPJ227" s="168"/>
      <c r="EPK227" s="168"/>
      <c r="EPL227" s="168"/>
      <c r="EPM227" s="168"/>
      <c r="EPN227" s="168"/>
      <c r="EPO227" s="168"/>
      <c r="EPP227" s="168"/>
      <c r="EPQ227" s="168"/>
      <c r="EPR227" s="168"/>
      <c r="EPS227" s="168"/>
      <c r="EPT227" s="168"/>
      <c r="EPU227" s="168"/>
      <c r="EPV227" s="168"/>
      <c r="EPW227" s="168"/>
      <c r="EPX227" s="168"/>
      <c r="EPY227" s="168"/>
      <c r="EPZ227" s="168"/>
      <c r="EQA227" s="168"/>
      <c r="EQB227" s="168"/>
      <c r="EQC227" s="168"/>
      <c r="EQD227" s="168"/>
      <c r="EQE227" s="168"/>
      <c r="EQF227" s="168"/>
      <c r="EQG227" s="168"/>
      <c r="EQH227" s="168"/>
      <c r="EQI227" s="168"/>
      <c r="EQJ227" s="168"/>
      <c r="EQK227" s="168"/>
      <c r="EQL227" s="168"/>
      <c r="EQM227" s="168"/>
      <c r="EQN227" s="168"/>
      <c r="EQO227" s="168"/>
      <c r="EQP227" s="168"/>
      <c r="EQQ227" s="168"/>
      <c r="EQR227" s="168"/>
      <c r="EQS227" s="168"/>
      <c r="EQT227" s="168"/>
      <c r="EQU227" s="168"/>
      <c r="EQV227" s="168"/>
      <c r="EQW227" s="168"/>
      <c r="EQX227" s="168"/>
      <c r="EQY227" s="168"/>
      <c r="EQZ227" s="168"/>
      <c r="ERA227" s="168"/>
      <c r="ERB227" s="168"/>
      <c r="ERC227" s="168"/>
      <c r="ERD227" s="168"/>
      <c r="ERE227" s="168"/>
      <c r="ERF227" s="168"/>
      <c r="ERG227" s="168"/>
      <c r="ERH227" s="168"/>
      <c r="ERI227" s="168"/>
      <c r="ERJ227" s="168"/>
      <c r="ERK227" s="168"/>
      <c r="ERL227" s="168"/>
      <c r="ERM227" s="168"/>
      <c r="ERN227" s="168"/>
      <c r="ERO227" s="168"/>
      <c r="ERP227" s="168"/>
      <c r="ERQ227" s="168"/>
      <c r="ERR227" s="168"/>
      <c r="ERS227" s="168"/>
      <c r="ERT227" s="168"/>
      <c r="ERU227" s="168"/>
      <c r="ERV227" s="168"/>
      <c r="ERW227" s="168"/>
      <c r="ERX227" s="168"/>
      <c r="ERY227" s="168"/>
      <c r="ERZ227" s="168"/>
      <c r="ESA227" s="168"/>
      <c r="ESB227" s="168"/>
      <c r="ESC227" s="168"/>
      <c r="ESD227" s="168"/>
      <c r="ESE227" s="168"/>
      <c r="ESF227" s="168"/>
      <c r="ESG227" s="168"/>
      <c r="ESH227" s="168"/>
      <c r="ESI227" s="168"/>
      <c r="ESJ227" s="168"/>
      <c r="ESK227" s="168"/>
      <c r="ESL227" s="168"/>
      <c r="ESM227" s="168"/>
      <c r="ESN227" s="168"/>
      <c r="ESO227" s="168"/>
      <c r="ESP227" s="168"/>
      <c r="ESQ227" s="168"/>
      <c r="ESR227" s="168"/>
      <c r="ESS227" s="168"/>
      <c r="EST227" s="168"/>
      <c r="ESU227" s="168"/>
      <c r="ESV227" s="168"/>
      <c r="ESW227" s="168"/>
      <c r="ESX227" s="168"/>
      <c r="ESY227" s="168"/>
      <c r="ESZ227" s="168"/>
      <c r="ETA227" s="168"/>
      <c r="ETB227" s="168"/>
      <c r="ETC227" s="168"/>
      <c r="ETD227" s="168"/>
      <c r="ETE227" s="168"/>
      <c r="ETF227" s="168"/>
      <c r="ETG227" s="168"/>
      <c r="ETH227" s="168"/>
      <c r="ETI227" s="168"/>
      <c r="ETJ227" s="168"/>
      <c r="ETK227" s="168"/>
      <c r="ETL227" s="168"/>
      <c r="ETM227" s="168"/>
      <c r="ETN227" s="168"/>
      <c r="ETO227" s="168"/>
      <c r="ETP227" s="168"/>
      <c r="ETQ227" s="168"/>
      <c r="ETR227" s="168"/>
      <c r="ETS227" s="168"/>
      <c r="ETT227" s="168"/>
      <c r="ETU227" s="168"/>
      <c r="ETV227" s="168"/>
      <c r="ETW227" s="168"/>
      <c r="ETX227" s="168"/>
      <c r="ETY227" s="168"/>
      <c r="ETZ227" s="168"/>
      <c r="EUA227" s="168"/>
      <c r="EUB227" s="168"/>
      <c r="EUC227" s="168"/>
      <c r="EUD227" s="168"/>
      <c r="EUE227" s="168"/>
      <c r="EUF227" s="168"/>
      <c r="EUG227" s="168"/>
      <c r="EUH227" s="168"/>
      <c r="EUI227" s="168"/>
      <c r="EUJ227" s="168"/>
      <c r="EUK227" s="168"/>
      <c r="EUL227" s="168"/>
      <c r="EUM227" s="168"/>
      <c r="EUN227" s="168"/>
      <c r="EUO227" s="168"/>
      <c r="EUP227" s="168"/>
      <c r="EUQ227" s="168"/>
      <c r="EUR227" s="168"/>
      <c r="EUS227" s="168"/>
      <c r="EUT227" s="168"/>
      <c r="EUU227" s="168"/>
      <c r="EUV227" s="168"/>
      <c r="EUW227" s="168"/>
      <c r="EUX227" s="168"/>
      <c r="EUY227" s="168"/>
      <c r="EUZ227" s="168"/>
      <c r="EVA227" s="168"/>
      <c r="EVB227" s="168"/>
      <c r="EVC227" s="168"/>
      <c r="EVD227" s="168"/>
      <c r="EVE227" s="168"/>
      <c r="EVF227" s="168"/>
      <c r="EVG227" s="168"/>
      <c r="EVH227" s="168"/>
      <c r="EVI227" s="168"/>
      <c r="EVJ227" s="168"/>
      <c r="EVK227" s="168"/>
      <c r="EVL227" s="168"/>
      <c r="EVM227" s="168"/>
      <c r="EVN227" s="168"/>
      <c r="EVO227" s="168"/>
      <c r="EVP227" s="168"/>
      <c r="EVQ227" s="168"/>
      <c r="EVR227" s="168"/>
      <c r="EVS227" s="168"/>
      <c r="EVT227" s="168"/>
      <c r="EVU227" s="168"/>
      <c r="EVV227" s="168"/>
      <c r="EVW227" s="168"/>
      <c r="EVX227" s="168"/>
      <c r="EVY227" s="168"/>
      <c r="EVZ227" s="168"/>
      <c r="EWA227" s="168"/>
      <c r="EWB227" s="168"/>
      <c r="EWC227" s="168"/>
      <c r="EWD227" s="168"/>
      <c r="EWE227" s="168"/>
      <c r="EWF227" s="168"/>
      <c r="EWG227" s="168"/>
      <c r="EWH227" s="168"/>
      <c r="EWI227" s="168"/>
      <c r="EWJ227" s="168"/>
      <c r="EWK227" s="168"/>
      <c r="EWL227" s="168"/>
      <c r="EWM227" s="168"/>
      <c r="EWN227" s="168"/>
      <c r="EWO227" s="168"/>
      <c r="EWP227" s="168"/>
      <c r="EWQ227" s="168"/>
      <c r="EWR227" s="168"/>
      <c r="EWS227" s="168"/>
      <c r="EWT227" s="168"/>
      <c r="EWU227" s="168"/>
      <c r="EWV227" s="168"/>
      <c r="EWW227" s="168"/>
      <c r="EWX227" s="168"/>
      <c r="EWY227" s="168"/>
      <c r="EWZ227" s="168"/>
      <c r="EXA227" s="168"/>
      <c r="EXB227" s="168"/>
      <c r="EXC227" s="168"/>
      <c r="EXD227" s="168"/>
      <c r="EXE227" s="168"/>
      <c r="EXF227" s="168"/>
      <c r="EXG227" s="168"/>
      <c r="EXH227" s="168"/>
      <c r="EXI227" s="168"/>
      <c r="EXJ227" s="168"/>
      <c r="EXK227" s="168"/>
      <c r="EXL227" s="168"/>
      <c r="EXM227" s="168"/>
      <c r="EXN227" s="168"/>
      <c r="EXO227" s="168"/>
      <c r="EXP227" s="168"/>
      <c r="EXQ227" s="168"/>
      <c r="EXR227" s="168"/>
      <c r="EXS227" s="168"/>
      <c r="EXT227" s="168"/>
      <c r="EXU227" s="168"/>
      <c r="EXV227" s="168"/>
      <c r="EXW227" s="168"/>
      <c r="EXX227" s="168"/>
      <c r="EXY227" s="168"/>
      <c r="EXZ227" s="168"/>
      <c r="EYA227" s="168"/>
      <c r="EYB227" s="168"/>
      <c r="EYC227" s="168"/>
      <c r="EYD227" s="168"/>
      <c r="EYE227" s="168"/>
      <c r="EYF227" s="168"/>
      <c r="EYG227" s="168"/>
      <c r="EYH227" s="168"/>
      <c r="EYI227" s="168"/>
      <c r="EYJ227" s="168"/>
      <c r="EYK227" s="168"/>
      <c r="EYL227" s="168"/>
      <c r="EYM227" s="168"/>
      <c r="EYN227" s="168"/>
      <c r="EYO227" s="168"/>
      <c r="EYP227" s="168"/>
      <c r="EYQ227" s="168"/>
      <c r="EYR227" s="168"/>
      <c r="EYS227" s="168"/>
      <c r="EYT227" s="168"/>
      <c r="EYU227" s="168"/>
      <c r="EYV227" s="168"/>
      <c r="EYW227" s="168"/>
      <c r="EYX227" s="168"/>
      <c r="EYY227" s="168"/>
      <c r="EYZ227" s="168"/>
      <c r="EZA227" s="168"/>
      <c r="EZB227" s="168"/>
      <c r="EZC227" s="168"/>
      <c r="EZD227" s="168"/>
      <c r="EZE227" s="168"/>
      <c r="EZF227" s="168"/>
      <c r="EZG227" s="168"/>
      <c r="EZH227" s="168"/>
      <c r="EZI227" s="168"/>
      <c r="EZJ227" s="168"/>
      <c r="EZK227" s="168"/>
      <c r="EZL227" s="168"/>
      <c r="EZM227" s="168"/>
      <c r="EZN227" s="168"/>
      <c r="EZO227" s="168"/>
      <c r="EZP227" s="168"/>
      <c r="EZQ227" s="168"/>
      <c r="EZR227" s="168"/>
      <c r="EZS227" s="168"/>
      <c r="EZT227" s="168"/>
      <c r="EZU227" s="168"/>
      <c r="EZV227" s="168"/>
      <c r="EZW227" s="168"/>
      <c r="EZX227" s="168"/>
      <c r="EZY227" s="168"/>
      <c r="EZZ227" s="168"/>
      <c r="FAA227" s="168"/>
      <c r="FAB227" s="168"/>
      <c r="FAC227" s="168"/>
      <c r="FAD227" s="168"/>
      <c r="FAE227" s="168"/>
      <c r="FAF227" s="168"/>
      <c r="FAG227" s="168"/>
      <c r="FAH227" s="168"/>
      <c r="FAI227" s="168"/>
      <c r="FAJ227" s="168"/>
      <c r="FAK227" s="168"/>
      <c r="FAL227" s="168"/>
      <c r="FAM227" s="168"/>
      <c r="FAN227" s="168"/>
      <c r="FAO227" s="168"/>
      <c r="FAP227" s="168"/>
      <c r="FAQ227" s="168"/>
      <c r="FAR227" s="168"/>
      <c r="FAS227" s="168"/>
      <c r="FAT227" s="168"/>
      <c r="FAU227" s="168"/>
      <c r="FAV227" s="168"/>
      <c r="FAW227" s="168"/>
      <c r="FAX227" s="168"/>
      <c r="FAY227" s="168"/>
      <c r="FAZ227" s="168"/>
      <c r="FBA227" s="168"/>
      <c r="FBB227" s="168"/>
      <c r="FBC227" s="168"/>
      <c r="FBD227" s="168"/>
      <c r="FBE227" s="168"/>
      <c r="FBF227" s="168"/>
      <c r="FBG227" s="168"/>
      <c r="FBH227" s="168"/>
      <c r="FBI227" s="168"/>
      <c r="FBJ227" s="168"/>
      <c r="FBK227" s="168"/>
      <c r="FBL227" s="168"/>
      <c r="FBM227" s="168"/>
      <c r="FBN227" s="168"/>
      <c r="FBO227" s="168"/>
      <c r="FBP227" s="168"/>
      <c r="FBQ227" s="168"/>
      <c r="FBR227" s="168"/>
      <c r="FBS227" s="168"/>
      <c r="FBT227" s="168"/>
      <c r="FBU227" s="168"/>
      <c r="FBV227" s="168"/>
      <c r="FBW227" s="168"/>
      <c r="FBX227" s="168"/>
      <c r="FBY227" s="168"/>
      <c r="FBZ227" s="168"/>
      <c r="FCA227" s="168"/>
      <c r="FCB227" s="168"/>
      <c r="FCC227" s="168"/>
      <c r="FCD227" s="168"/>
      <c r="FCE227" s="168"/>
      <c r="FCF227" s="168"/>
      <c r="FCG227" s="168"/>
      <c r="FCH227" s="168"/>
      <c r="FCI227" s="168"/>
      <c r="FCJ227" s="168"/>
      <c r="FCK227" s="168"/>
      <c r="FCL227" s="168"/>
      <c r="FCM227" s="168"/>
      <c r="FCN227" s="168"/>
      <c r="FCO227" s="168"/>
      <c r="FCP227" s="168"/>
      <c r="FCQ227" s="168"/>
      <c r="FCR227" s="168"/>
      <c r="FCS227" s="168"/>
      <c r="FCT227" s="168"/>
      <c r="FCU227" s="168"/>
      <c r="FCV227" s="168"/>
      <c r="FCW227" s="168"/>
      <c r="FCX227" s="168"/>
      <c r="FCY227" s="168"/>
      <c r="FCZ227" s="168"/>
      <c r="FDA227" s="168"/>
      <c r="FDB227" s="168"/>
      <c r="FDC227" s="168"/>
      <c r="FDD227" s="168"/>
      <c r="FDE227" s="168"/>
      <c r="FDF227" s="168"/>
      <c r="FDG227" s="168"/>
      <c r="FDH227" s="168"/>
      <c r="FDI227" s="168"/>
      <c r="FDJ227" s="168"/>
      <c r="FDK227" s="168"/>
      <c r="FDL227" s="168"/>
      <c r="FDM227" s="168"/>
      <c r="FDN227" s="168"/>
      <c r="FDO227" s="168"/>
      <c r="FDP227" s="168"/>
      <c r="FDQ227" s="168"/>
      <c r="FDR227" s="168"/>
      <c r="FDS227" s="168"/>
      <c r="FDT227" s="168"/>
      <c r="FDU227" s="168"/>
      <c r="FDV227" s="168"/>
      <c r="FDW227" s="168"/>
      <c r="FDX227" s="168"/>
      <c r="FDY227" s="168"/>
      <c r="FDZ227" s="168"/>
      <c r="FEA227" s="168"/>
      <c r="FEB227" s="168"/>
      <c r="FEC227" s="168"/>
      <c r="FED227" s="168"/>
      <c r="FEE227" s="168"/>
      <c r="FEF227" s="168"/>
      <c r="FEG227" s="168"/>
      <c r="FEH227" s="168"/>
      <c r="FEI227" s="168"/>
      <c r="FEJ227" s="168"/>
      <c r="FEK227" s="168"/>
      <c r="FEL227" s="168"/>
      <c r="FEM227" s="168"/>
      <c r="FEN227" s="168"/>
      <c r="FEO227" s="168"/>
      <c r="FEP227" s="168"/>
      <c r="FEQ227" s="168"/>
      <c r="FER227" s="168"/>
      <c r="FES227" s="168"/>
      <c r="FET227" s="168"/>
      <c r="FEU227" s="168"/>
      <c r="FEV227" s="168"/>
      <c r="FEW227" s="168"/>
      <c r="FEX227" s="168"/>
      <c r="FEY227" s="168"/>
      <c r="FEZ227" s="168"/>
      <c r="FFA227" s="168"/>
      <c r="FFB227" s="168"/>
      <c r="FFC227" s="168"/>
      <c r="FFD227" s="168"/>
      <c r="FFE227" s="168"/>
      <c r="FFF227" s="168"/>
      <c r="FFG227" s="168"/>
      <c r="FFH227" s="168"/>
      <c r="FFI227" s="168"/>
      <c r="FFJ227" s="168"/>
      <c r="FFK227" s="168"/>
      <c r="FFL227" s="168"/>
      <c r="FFM227" s="168"/>
      <c r="FFN227" s="168"/>
      <c r="FFO227" s="168"/>
      <c r="FFP227" s="168"/>
      <c r="FFQ227" s="168"/>
      <c r="FFR227" s="168"/>
      <c r="FFS227" s="168"/>
      <c r="FFT227" s="168"/>
      <c r="FFU227" s="168"/>
      <c r="FFV227" s="168"/>
      <c r="FFW227" s="168"/>
      <c r="FFX227" s="168"/>
      <c r="FFY227" s="168"/>
      <c r="FFZ227" s="168"/>
      <c r="FGA227" s="168"/>
      <c r="FGB227" s="168"/>
      <c r="FGC227" s="168"/>
      <c r="FGD227" s="168"/>
      <c r="FGE227" s="168"/>
      <c r="FGF227" s="168"/>
      <c r="FGG227" s="168"/>
      <c r="FGH227" s="168"/>
      <c r="FGI227" s="168"/>
      <c r="FGJ227" s="168"/>
      <c r="FGK227" s="168"/>
      <c r="FGL227" s="168"/>
      <c r="FGM227" s="168"/>
      <c r="FGN227" s="168"/>
      <c r="FGO227" s="168"/>
      <c r="FGP227" s="168"/>
      <c r="FGQ227" s="168"/>
      <c r="FGR227" s="168"/>
      <c r="FGS227" s="168"/>
      <c r="FGT227" s="168"/>
      <c r="FGU227" s="168"/>
      <c r="FGV227" s="168"/>
      <c r="FGW227" s="168"/>
      <c r="FGX227" s="168"/>
      <c r="FGY227" s="168"/>
      <c r="FGZ227" s="168"/>
      <c r="FHA227" s="168"/>
      <c r="FHB227" s="168"/>
      <c r="FHC227" s="168"/>
      <c r="FHD227" s="168"/>
      <c r="FHE227" s="168"/>
      <c r="FHF227" s="168"/>
      <c r="FHG227" s="168"/>
      <c r="FHH227" s="168"/>
      <c r="FHI227" s="168"/>
      <c r="FHJ227" s="168"/>
      <c r="FHK227" s="168"/>
      <c r="FHL227" s="168"/>
      <c r="FHM227" s="168"/>
      <c r="FHN227" s="168"/>
      <c r="FHO227" s="168"/>
      <c r="FHP227" s="168"/>
      <c r="FHQ227" s="168"/>
      <c r="FHR227" s="168"/>
      <c r="FHS227" s="168"/>
      <c r="FHT227" s="168"/>
      <c r="FHU227" s="168"/>
      <c r="FHV227" s="168"/>
      <c r="FHW227" s="168"/>
      <c r="FHX227" s="168"/>
      <c r="FHY227" s="168"/>
      <c r="FHZ227" s="168"/>
      <c r="FIA227" s="168"/>
      <c r="FIB227" s="168"/>
      <c r="FIC227" s="168"/>
      <c r="FID227" s="168"/>
      <c r="FIE227" s="168"/>
      <c r="FIF227" s="168"/>
      <c r="FIG227" s="168"/>
      <c r="FIH227" s="168"/>
      <c r="FII227" s="168"/>
      <c r="FIJ227" s="168"/>
      <c r="FIK227" s="168"/>
      <c r="FIL227" s="168"/>
      <c r="FIM227" s="168"/>
      <c r="FIN227" s="168"/>
      <c r="FIO227" s="168"/>
      <c r="FIP227" s="168"/>
      <c r="FIQ227" s="168"/>
      <c r="FIR227" s="168"/>
      <c r="FIS227" s="168"/>
      <c r="FIT227" s="168"/>
      <c r="FIU227" s="168"/>
      <c r="FIV227" s="168"/>
      <c r="FIW227" s="168"/>
      <c r="FIX227" s="168"/>
      <c r="FIY227" s="168"/>
      <c r="FIZ227" s="168"/>
      <c r="FJA227" s="168"/>
      <c r="FJB227" s="168"/>
      <c r="FJC227" s="168"/>
      <c r="FJD227" s="168"/>
      <c r="FJE227" s="168"/>
      <c r="FJF227" s="168"/>
      <c r="FJG227" s="168"/>
      <c r="FJH227" s="168"/>
      <c r="FJI227" s="168"/>
      <c r="FJJ227" s="168"/>
      <c r="FJK227" s="168"/>
      <c r="FJL227" s="168"/>
      <c r="FJM227" s="168"/>
      <c r="FJN227" s="168"/>
      <c r="FJO227" s="168"/>
      <c r="FJP227" s="168"/>
      <c r="FJQ227" s="168"/>
      <c r="FJR227" s="168"/>
      <c r="FJS227" s="168"/>
      <c r="FJT227" s="168"/>
      <c r="FJU227" s="168"/>
      <c r="FJV227" s="168"/>
      <c r="FJW227" s="168"/>
      <c r="FJX227" s="168"/>
      <c r="FJY227" s="168"/>
      <c r="FJZ227" s="168"/>
      <c r="FKA227" s="168"/>
      <c r="FKB227" s="168"/>
      <c r="FKC227" s="168"/>
      <c r="FKD227" s="168"/>
      <c r="FKE227" s="168"/>
      <c r="FKF227" s="168"/>
      <c r="FKG227" s="168"/>
      <c r="FKH227" s="168"/>
      <c r="FKI227" s="168"/>
      <c r="FKJ227" s="168"/>
      <c r="FKK227" s="168"/>
      <c r="FKL227" s="168"/>
      <c r="FKM227" s="168"/>
      <c r="FKN227" s="168"/>
      <c r="FKO227" s="168"/>
      <c r="FKP227" s="168"/>
      <c r="FKQ227" s="168"/>
      <c r="FKR227" s="168"/>
      <c r="FKS227" s="168"/>
      <c r="FKT227" s="168"/>
      <c r="FKU227" s="168"/>
      <c r="FKV227" s="168"/>
      <c r="FKW227" s="168"/>
      <c r="FKX227" s="168"/>
      <c r="FKY227" s="168"/>
      <c r="FKZ227" s="168"/>
      <c r="FLA227" s="168"/>
      <c r="FLB227" s="168"/>
      <c r="FLC227" s="168"/>
      <c r="FLD227" s="168"/>
      <c r="FLE227" s="168"/>
      <c r="FLF227" s="168"/>
      <c r="FLG227" s="168"/>
      <c r="FLH227" s="168"/>
      <c r="FLI227" s="168"/>
      <c r="FLJ227" s="168"/>
      <c r="FLK227" s="168"/>
      <c r="FLL227" s="168"/>
      <c r="FLM227" s="168"/>
      <c r="FLN227" s="168"/>
      <c r="FLO227" s="168"/>
      <c r="FLP227" s="168"/>
      <c r="FLQ227" s="168"/>
      <c r="FLR227" s="168"/>
      <c r="FLS227" s="168"/>
      <c r="FLT227" s="168"/>
      <c r="FLU227" s="168"/>
      <c r="FLV227" s="168"/>
      <c r="FLW227" s="168"/>
      <c r="FLX227" s="168"/>
      <c r="FLY227" s="168"/>
      <c r="FLZ227" s="168"/>
      <c r="FMA227" s="168"/>
      <c r="FMB227" s="168"/>
      <c r="FMC227" s="168"/>
      <c r="FMD227" s="168"/>
      <c r="FME227" s="168"/>
      <c r="FMF227" s="168"/>
      <c r="FMG227" s="168"/>
      <c r="FMH227" s="168"/>
      <c r="FMI227" s="168"/>
      <c r="FMJ227" s="168"/>
      <c r="FMK227" s="168"/>
      <c r="FML227" s="168"/>
      <c r="FMM227" s="168"/>
      <c r="FMN227" s="168"/>
      <c r="FMO227" s="168"/>
      <c r="FMP227" s="168"/>
      <c r="FMQ227" s="168"/>
      <c r="FMR227" s="168"/>
      <c r="FMS227" s="168"/>
      <c r="FMT227" s="168"/>
      <c r="FMU227" s="168"/>
      <c r="FMV227" s="168"/>
      <c r="FMW227" s="168"/>
      <c r="FMX227" s="168"/>
      <c r="FMY227" s="168"/>
      <c r="FMZ227" s="168"/>
      <c r="FNA227" s="168"/>
      <c r="FNB227" s="168"/>
      <c r="FNC227" s="168"/>
      <c r="FND227" s="168"/>
      <c r="FNE227" s="168"/>
      <c r="FNF227" s="168"/>
      <c r="FNG227" s="168"/>
      <c r="FNH227" s="168"/>
      <c r="FNI227" s="168"/>
      <c r="FNJ227" s="168"/>
      <c r="FNK227" s="168"/>
      <c r="FNL227" s="168"/>
      <c r="FNM227" s="168"/>
      <c r="FNN227" s="168"/>
      <c r="FNO227" s="168"/>
      <c r="FNP227" s="168"/>
      <c r="FNQ227" s="168"/>
      <c r="FNR227" s="168"/>
      <c r="FNS227" s="168"/>
      <c r="FNT227" s="168"/>
      <c r="FNU227" s="168"/>
      <c r="FNV227" s="168"/>
      <c r="FNW227" s="168"/>
      <c r="FNX227" s="168"/>
      <c r="FNY227" s="168"/>
      <c r="FNZ227" s="168"/>
      <c r="FOA227" s="168"/>
      <c r="FOB227" s="168"/>
      <c r="FOC227" s="168"/>
      <c r="FOD227" s="168"/>
      <c r="FOE227" s="168"/>
      <c r="FOF227" s="168"/>
      <c r="FOG227" s="168"/>
      <c r="FOH227" s="168"/>
      <c r="FOI227" s="168"/>
      <c r="FOJ227" s="168"/>
      <c r="FOK227" s="168"/>
      <c r="FOL227" s="168"/>
      <c r="FOM227" s="168"/>
      <c r="FON227" s="168"/>
      <c r="FOO227" s="168"/>
      <c r="FOP227" s="168"/>
      <c r="FOQ227" s="168"/>
      <c r="FOR227" s="168"/>
      <c r="FOS227" s="168"/>
      <c r="FOT227" s="168"/>
      <c r="FOU227" s="168"/>
      <c r="FOV227" s="168"/>
      <c r="FOW227" s="168"/>
      <c r="FOX227" s="168"/>
      <c r="FOY227" s="168"/>
      <c r="FOZ227" s="168"/>
      <c r="FPA227" s="168"/>
      <c r="FPB227" s="168"/>
      <c r="FPC227" s="168"/>
      <c r="FPD227" s="168"/>
      <c r="FPE227" s="168"/>
      <c r="FPF227" s="168"/>
      <c r="FPG227" s="168"/>
      <c r="FPH227" s="168"/>
      <c r="FPI227" s="168"/>
      <c r="FPJ227" s="168"/>
      <c r="FPK227" s="168"/>
      <c r="FPL227" s="168"/>
      <c r="FPM227" s="168"/>
      <c r="FPN227" s="168"/>
      <c r="FPO227" s="168"/>
      <c r="FPP227" s="168"/>
      <c r="FPQ227" s="168"/>
      <c r="FPR227" s="168"/>
      <c r="FPS227" s="168"/>
      <c r="FPT227" s="168"/>
      <c r="FPU227" s="168"/>
      <c r="FPV227" s="168"/>
      <c r="FPW227" s="168"/>
      <c r="FPX227" s="168"/>
      <c r="FPY227" s="168"/>
      <c r="FPZ227" s="168"/>
      <c r="FQA227" s="168"/>
      <c r="FQB227" s="168"/>
      <c r="FQC227" s="168"/>
      <c r="FQD227" s="168"/>
      <c r="FQE227" s="168"/>
      <c r="FQF227" s="168"/>
      <c r="FQG227" s="168"/>
      <c r="FQH227" s="168"/>
      <c r="FQI227" s="168"/>
      <c r="FQJ227" s="168"/>
      <c r="FQK227" s="168"/>
      <c r="FQL227" s="168"/>
      <c r="FQM227" s="168"/>
      <c r="FQN227" s="168"/>
      <c r="FQO227" s="168"/>
      <c r="FQP227" s="168"/>
      <c r="FQQ227" s="168"/>
      <c r="FQR227" s="168"/>
      <c r="FQS227" s="168"/>
      <c r="FQT227" s="168"/>
      <c r="FQU227" s="168"/>
      <c r="FQV227" s="168"/>
      <c r="FQW227" s="168"/>
      <c r="FQX227" s="168"/>
      <c r="FQY227" s="168"/>
      <c r="FQZ227" s="168"/>
      <c r="FRA227" s="168"/>
      <c r="FRB227" s="168"/>
      <c r="FRC227" s="168"/>
      <c r="FRD227" s="168"/>
      <c r="FRE227" s="168"/>
      <c r="FRF227" s="168"/>
      <c r="FRG227" s="168"/>
      <c r="FRH227" s="168"/>
      <c r="FRI227" s="168"/>
      <c r="FRJ227" s="168"/>
      <c r="FRK227" s="168"/>
      <c r="FRL227" s="168"/>
      <c r="FRM227" s="168"/>
      <c r="FRN227" s="168"/>
      <c r="FRO227" s="168"/>
      <c r="FRP227" s="168"/>
      <c r="FRQ227" s="168"/>
      <c r="FRR227" s="168"/>
      <c r="FRS227" s="168"/>
      <c r="FRT227" s="168"/>
      <c r="FRU227" s="168"/>
      <c r="FRV227" s="168"/>
      <c r="FRW227" s="168"/>
      <c r="FRX227" s="168"/>
      <c r="FRY227" s="168"/>
      <c r="FRZ227" s="168"/>
      <c r="FSA227" s="168"/>
      <c r="FSB227" s="168"/>
      <c r="FSC227" s="168"/>
      <c r="FSD227" s="168"/>
      <c r="FSE227" s="168"/>
      <c r="FSF227" s="168"/>
      <c r="FSG227" s="168"/>
      <c r="FSH227" s="168"/>
      <c r="FSI227" s="168"/>
      <c r="FSJ227" s="168"/>
      <c r="FSK227" s="168"/>
      <c r="FSL227" s="168"/>
      <c r="FSM227" s="168"/>
      <c r="FSN227" s="168"/>
      <c r="FSO227" s="168"/>
      <c r="FSP227" s="168"/>
      <c r="FSQ227" s="168"/>
      <c r="FSR227" s="168"/>
      <c r="FSS227" s="168"/>
      <c r="FST227" s="168"/>
      <c r="FSU227" s="168"/>
      <c r="FSV227" s="168"/>
      <c r="FSW227" s="168"/>
      <c r="FSX227" s="168"/>
      <c r="FSY227" s="168"/>
      <c r="FSZ227" s="168"/>
      <c r="FTA227" s="168"/>
      <c r="FTB227" s="168"/>
      <c r="FTC227" s="168"/>
      <c r="FTD227" s="168"/>
      <c r="FTE227" s="168"/>
      <c r="FTF227" s="168"/>
      <c r="FTG227" s="168"/>
      <c r="FTH227" s="168"/>
      <c r="FTI227" s="168"/>
      <c r="FTJ227" s="168"/>
      <c r="FTK227" s="168"/>
      <c r="FTL227" s="168"/>
      <c r="FTM227" s="168"/>
      <c r="FTN227" s="168"/>
      <c r="FTO227" s="168"/>
      <c r="FTP227" s="168"/>
      <c r="FTQ227" s="168"/>
      <c r="FTR227" s="168"/>
      <c r="FTS227" s="168"/>
      <c r="FTT227" s="168"/>
      <c r="FTU227" s="168"/>
      <c r="FTV227" s="168"/>
      <c r="FTW227" s="168"/>
      <c r="FTX227" s="168"/>
      <c r="FTY227" s="168"/>
      <c r="FTZ227" s="168"/>
      <c r="FUA227" s="168"/>
      <c r="FUB227" s="168"/>
      <c r="FUC227" s="168"/>
      <c r="FUD227" s="168"/>
      <c r="FUE227" s="168"/>
      <c r="FUF227" s="168"/>
      <c r="FUG227" s="168"/>
      <c r="FUH227" s="168"/>
      <c r="FUI227" s="168"/>
      <c r="FUJ227" s="168"/>
      <c r="FUK227" s="168"/>
      <c r="FUL227" s="168"/>
      <c r="FUM227" s="168"/>
      <c r="FUN227" s="168"/>
      <c r="FUO227" s="168"/>
      <c r="FUP227" s="168"/>
      <c r="FUQ227" s="168"/>
      <c r="FUR227" s="168"/>
      <c r="FUS227" s="168"/>
      <c r="FUT227" s="168"/>
      <c r="FUU227" s="168"/>
      <c r="FUV227" s="168"/>
      <c r="FUW227" s="168"/>
      <c r="FUX227" s="168"/>
      <c r="FUY227" s="168"/>
      <c r="FUZ227" s="168"/>
      <c r="FVA227" s="168"/>
      <c r="FVB227" s="168"/>
      <c r="FVC227" s="168"/>
      <c r="FVD227" s="168"/>
      <c r="FVE227" s="168"/>
      <c r="FVF227" s="168"/>
      <c r="FVG227" s="168"/>
      <c r="FVH227" s="168"/>
      <c r="FVI227" s="168"/>
      <c r="FVJ227" s="168"/>
      <c r="FVK227" s="168"/>
      <c r="FVL227" s="168"/>
      <c r="FVM227" s="168"/>
      <c r="FVN227" s="168"/>
      <c r="FVO227" s="168"/>
      <c r="FVP227" s="168"/>
      <c r="FVQ227" s="168"/>
      <c r="FVR227" s="168"/>
      <c r="FVS227" s="168"/>
      <c r="FVT227" s="168"/>
      <c r="FVU227" s="168"/>
      <c r="FVV227" s="168"/>
      <c r="FVW227" s="168"/>
      <c r="FVX227" s="168"/>
      <c r="FVY227" s="168"/>
      <c r="FVZ227" s="168"/>
      <c r="FWA227" s="168"/>
      <c r="FWB227" s="168"/>
      <c r="FWC227" s="168"/>
      <c r="FWD227" s="168"/>
      <c r="FWE227" s="168"/>
      <c r="FWF227" s="168"/>
      <c r="FWG227" s="168"/>
      <c r="FWH227" s="168"/>
      <c r="FWI227" s="168"/>
      <c r="FWJ227" s="168"/>
      <c r="FWK227" s="168"/>
      <c r="FWL227" s="168"/>
      <c r="FWM227" s="168"/>
      <c r="FWN227" s="168"/>
      <c r="FWO227" s="168"/>
      <c r="FWP227" s="168"/>
      <c r="FWQ227" s="168"/>
      <c r="FWR227" s="168"/>
      <c r="FWS227" s="168"/>
      <c r="FWT227" s="168"/>
      <c r="FWU227" s="168"/>
      <c r="FWV227" s="168"/>
      <c r="FWW227" s="168"/>
      <c r="FWX227" s="168"/>
      <c r="FWY227" s="168"/>
      <c r="FWZ227" s="168"/>
      <c r="FXA227" s="168"/>
      <c r="FXB227" s="168"/>
      <c r="FXC227" s="168"/>
      <c r="FXD227" s="168"/>
      <c r="FXE227" s="168"/>
      <c r="FXF227" s="168"/>
      <c r="FXG227" s="168"/>
      <c r="FXH227" s="168"/>
      <c r="FXI227" s="168"/>
      <c r="FXJ227" s="168"/>
      <c r="FXK227" s="168"/>
      <c r="FXL227" s="168"/>
      <c r="FXM227" s="168"/>
      <c r="FXN227" s="168"/>
      <c r="FXO227" s="168"/>
      <c r="FXP227" s="168"/>
      <c r="FXQ227" s="168"/>
      <c r="FXR227" s="168"/>
      <c r="FXS227" s="168"/>
      <c r="FXT227" s="168"/>
      <c r="FXU227" s="168"/>
      <c r="FXV227" s="168"/>
      <c r="FXW227" s="168"/>
      <c r="FXX227" s="168"/>
      <c r="FXY227" s="168"/>
      <c r="FXZ227" s="168"/>
      <c r="FYA227" s="168"/>
      <c r="FYB227" s="168"/>
      <c r="FYC227" s="168"/>
      <c r="FYD227" s="168"/>
      <c r="FYE227" s="168"/>
      <c r="FYF227" s="168"/>
      <c r="FYG227" s="168"/>
      <c r="FYH227" s="168"/>
      <c r="FYI227" s="168"/>
      <c r="FYJ227" s="168"/>
      <c r="FYK227" s="168"/>
      <c r="FYL227" s="168"/>
      <c r="FYM227" s="168"/>
      <c r="FYN227" s="168"/>
      <c r="FYO227" s="168"/>
      <c r="FYP227" s="168"/>
      <c r="FYQ227" s="168"/>
      <c r="FYR227" s="168"/>
      <c r="FYS227" s="168"/>
      <c r="FYT227" s="168"/>
      <c r="FYU227" s="168"/>
      <c r="FYV227" s="168"/>
      <c r="FYW227" s="168"/>
      <c r="FYX227" s="168"/>
      <c r="FYY227" s="168"/>
      <c r="FYZ227" s="168"/>
      <c r="FZA227" s="168"/>
      <c r="FZB227" s="168"/>
      <c r="FZC227" s="168"/>
      <c r="FZD227" s="168"/>
      <c r="FZE227" s="168"/>
      <c r="FZF227" s="168"/>
      <c r="FZG227" s="168"/>
      <c r="FZH227" s="168"/>
      <c r="FZI227" s="168"/>
      <c r="FZJ227" s="168"/>
      <c r="FZK227" s="168"/>
      <c r="FZL227" s="168"/>
      <c r="FZM227" s="168"/>
      <c r="FZN227" s="168"/>
      <c r="FZO227" s="168"/>
      <c r="FZP227" s="168"/>
      <c r="FZQ227" s="168"/>
      <c r="FZR227" s="168"/>
      <c r="FZS227" s="168"/>
      <c r="FZT227" s="168"/>
      <c r="FZU227" s="168"/>
      <c r="FZV227" s="168"/>
      <c r="FZW227" s="168"/>
      <c r="FZX227" s="168"/>
      <c r="FZY227" s="168"/>
      <c r="FZZ227" s="168"/>
      <c r="GAA227" s="168"/>
      <c r="GAB227" s="168"/>
      <c r="GAC227" s="168"/>
      <c r="GAD227" s="168"/>
      <c r="GAE227" s="168"/>
      <c r="GAF227" s="168"/>
      <c r="GAG227" s="168"/>
      <c r="GAH227" s="168"/>
      <c r="GAI227" s="168"/>
      <c r="GAJ227" s="168"/>
      <c r="GAK227" s="168"/>
      <c r="GAL227" s="168"/>
      <c r="GAM227" s="168"/>
      <c r="GAN227" s="168"/>
      <c r="GAO227" s="168"/>
      <c r="GAP227" s="168"/>
      <c r="GAQ227" s="168"/>
      <c r="GAR227" s="168"/>
      <c r="GAS227" s="168"/>
      <c r="GAT227" s="168"/>
      <c r="GAU227" s="168"/>
      <c r="GAV227" s="168"/>
      <c r="GAW227" s="168"/>
      <c r="GAX227" s="168"/>
      <c r="GAY227" s="168"/>
      <c r="GAZ227" s="168"/>
      <c r="GBA227" s="168"/>
      <c r="GBB227" s="168"/>
      <c r="GBC227" s="168"/>
      <c r="GBD227" s="168"/>
      <c r="GBE227" s="168"/>
      <c r="GBF227" s="168"/>
      <c r="GBG227" s="168"/>
      <c r="GBH227" s="168"/>
      <c r="GBI227" s="168"/>
      <c r="GBJ227" s="168"/>
      <c r="GBK227" s="168"/>
      <c r="GBL227" s="168"/>
      <c r="GBM227" s="168"/>
      <c r="GBN227" s="168"/>
      <c r="GBO227" s="168"/>
      <c r="GBP227" s="168"/>
      <c r="GBQ227" s="168"/>
      <c r="GBR227" s="168"/>
      <c r="GBS227" s="168"/>
      <c r="GBT227" s="168"/>
      <c r="GBU227" s="168"/>
      <c r="GBV227" s="168"/>
      <c r="GBW227" s="168"/>
      <c r="GBX227" s="168"/>
      <c r="GBY227" s="168"/>
      <c r="GBZ227" s="168"/>
      <c r="GCA227" s="168"/>
      <c r="GCB227" s="168"/>
      <c r="GCC227" s="168"/>
      <c r="GCD227" s="168"/>
      <c r="GCE227" s="168"/>
      <c r="GCF227" s="168"/>
      <c r="GCG227" s="168"/>
      <c r="GCH227" s="168"/>
      <c r="GCI227" s="168"/>
      <c r="GCJ227" s="168"/>
      <c r="GCK227" s="168"/>
      <c r="GCL227" s="168"/>
      <c r="GCM227" s="168"/>
      <c r="GCN227" s="168"/>
      <c r="GCO227" s="168"/>
      <c r="GCP227" s="168"/>
      <c r="GCQ227" s="168"/>
      <c r="GCR227" s="168"/>
      <c r="GCS227" s="168"/>
      <c r="GCT227" s="168"/>
      <c r="GCU227" s="168"/>
      <c r="GCV227" s="168"/>
      <c r="GCW227" s="168"/>
      <c r="GCX227" s="168"/>
      <c r="GCY227" s="168"/>
      <c r="GCZ227" s="168"/>
      <c r="GDA227" s="168"/>
      <c r="GDB227" s="168"/>
      <c r="GDC227" s="168"/>
      <c r="GDD227" s="168"/>
      <c r="GDE227" s="168"/>
      <c r="GDF227" s="168"/>
      <c r="GDG227" s="168"/>
      <c r="GDH227" s="168"/>
      <c r="GDI227" s="168"/>
      <c r="GDJ227" s="168"/>
      <c r="GDK227" s="168"/>
      <c r="GDL227" s="168"/>
      <c r="GDM227" s="168"/>
      <c r="GDN227" s="168"/>
      <c r="GDO227" s="168"/>
      <c r="GDP227" s="168"/>
      <c r="GDQ227" s="168"/>
      <c r="GDR227" s="168"/>
      <c r="GDS227" s="168"/>
      <c r="GDT227" s="168"/>
      <c r="GDU227" s="168"/>
      <c r="GDV227" s="168"/>
      <c r="GDW227" s="168"/>
      <c r="GDX227" s="168"/>
      <c r="GDY227" s="168"/>
      <c r="GDZ227" s="168"/>
      <c r="GEA227" s="168"/>
      <c r="GEB227" s="168"/>
      <c r="GEC227" s="168"/>
      <c r="GED227" s="168"/>
      <c r="GEE227" s="168"/>
      <c r="GEF227" s="168"/>
      <c r="GEG227" s="168"/>
      <c r="GEH227" s="168"/>
      <c r="GEI227" s="168"/>
      <c r="GEJ227" s="168"/>
      <c r="GEK227" s="168"/>
      <c r="GEL227" s="168"/>
      <c r="GEM227" s="168"/>
      <c r="GEN227" s="168"/>
      <c r="GEO227" s="168"/>
      <c r="GEP227" s="168"/>
      <c r="GEQ227" s="168"/>
      <c r="GER227" s="168"/>
      <c r="GES227" s="168"/>
      <c r="GET227" s="168"/>
      <c r="GEU227" s="168"/>
      <c r="GEV227" s="168"/>
      <c r="GEW227" s="168"/>
      <c r="GEX227" s="168"/>
      <c r="GEY227" s="168"/>
      <c r="GEZ227" s="168"/>
      <c r="GFA227" s="168"/>
      <c r="GFB227" s="168"/>
      <c r="GFC227" s="168"/>
      <c r="GFD227" s="168"/>
      <c r="GFE227" s="168"/>
      <c r="GFF227" s="168"/>
      <c r="GFG227" s="168"/>
      <c r="GFH227" s="168"/>
      <c r="GFI227" s="168"/>
      <c r="GFJ227" s="168"/>
      <c r="GFK227" s="168"/>
      <c r="GFL227" s="168"/>
      <c r="GFM227" s="168"/>
      <c r="GFN227" s="168"/>
      <c r="GFO227" s="168"/>
      <c r="GFP227" s="168"/>
      <c r="GFQ227" s="168"/>
      <c r="GFR227" s="168"/>
      <c r="GFS227" s="168"/>
      <c r="GFT227" s="168"/>
      <c r="GFU227" s="168"/>
      <c r="GFV227" s="168"/>
      <c r="GFW227" s="168"/>
      <c r="GFX227" s="168"/>
      <c r="GFY227" s="168"/>
      <c r="GFZ227" s="168"/>
      <c r="GGA227" s="168"/>
      <c r="GGB227" s="168"/>
      <c r="GGC227" s="168"/>
      <c r="GGD227" s="168"/>
      <c r="GGE227" s="168"/>
      <c r="GGF227" s="168"/>
      <c r="GGG227" s="168"/>
      <c r="GGH227" s="168"/>
      <c r="GGI227" s="168"/>
      <c r="GGJ227" s="168"/>
      <c r="GGK227" s="168"/>
      <c r="GGL227" s="168"/>
      <c r="GGM227" s="168"/>
      <c r="GGN227" s="168"/>
      <c r="GGO227" s="168"/>
      <c r="GGP227" s="168"/>
      <c r="GGQ227" s="168"/>
      <c r="GGR227" s="168"/>
      <c r="GGS227" s="168"/>
      <c r="GGT227" s="168"/>
      <c r="GGU227" s="168"/>
      <c r="GGV227" s="168"/>
      <c r="GGW227" s="168"/>
      <c r="GGX227" s="168"/>
      <c r="GGY227" s="168"/>
      <c r="GGZ227" s="168"/>
      <c r="GHA227" s="168"/>
      <c r="GHB227" s="168"/>
      <c r="GHC227" s="168"/>
      <c r="GHD227" s="168"/>
      <c r="GHE227" s="168"/>
      <c r="GHF227" s="168"/>
      <c r="GHG227" s="168"/>
      <c r="GHH227" s="168"/>
      <c r="GHI227" s="168"/>
      <c r="GHJ227" s="168"/>
      <c r="GHK227" s="168"/>
      <c r="GHL227" s="168"/>
      <c r="GHM227" s="168"/>
      <c r="GHN227" s="168"/>
      <c r="GHO227" s="168"/>
      <c r="GHP227" s="168"/>
      <c r="GHQ227" s="168"/>
      <c r="GHR227" s="168"/>
      <c r="GHS227" s="168"/>
      <c r="GHT227" s="168"/>
      <c r="GHU227" s="168"/>
      <c r="GHV227" s="168"/>
      <c r="GHW227" s="168"/>
      <c r="GHX227" s="168"/>
      <c r="GHY227" s="168"/>
      <c r="GHZ227" s="168"/>
      <c r="GIA227" s="168"/>
      <c r="GIB227" s="168"/>
      <c r="GIC227" s="168"/>
      <c r="GID227" s="168"/>
      <c r="GIE227" s="168"/>
      <c r="GIF227" s="168"/>
      <c r="GIG227" s="168"/>
      <c r="GIH227" s="168"/>
      <c r="GII227" s="168"/>
      <c r="GIJ227" s="168"/>
      <c r="GIK227" s="168"/>
      <c r="GIL227" s="168"/>
      <c r="GIM227" s="168"/>
      <c r="GIN227" s="168"/>
      <c r="GIO227" s="168"/>
      <c r="GIP227" s="168"/>
      <c r="GIQ227" s="168"/>
      <c r="GIR227" s="168"/>
      <c r="GIS227" s="168"/>
      <c r="GIT227" s="168"/>
      <c r="GIU227" s="168"/>
      <c r="GIV227" s="168"/>
      <c r="GIW227" s="168"/>
      <c r="GIX227" s="168"/>
      <c r="GIY227" s="168"/>
      <c r="GIZ227" s="168"/>
      <c r="GJA227" s="168"/>
      <c r="GJB227" s="168"/>
      <c r="GJC227" s="168"/>
      <c r="GJD227" s="168"/>
      <c r="GJE227" s="168"/>
      <c r="GJF227" s="168"/>
      <c r="GJG227" s="168"/>
      <c r="GJH227" s="168"/>
      <c r="GJI227" s="168"/>
      <c r="GJJ227" s="168"/>
      <c r="GJK227" s="168"/>
      <c r="GJL227" s="168"/>
      <c r="GJM227" s="168"/>
      <c r="GJN227" s="168"/>
      <c r="GJO227" s="168"/>
      <c r="GJP227" s="168"/>
      <c r="GJQ227" s="168"/>
      <c r="GJR227" s="168"/>
      <c r="GJS227" s="168"/>
      <c r="GJT227" s="168"/>
      <c r="GJU227" s="168"/>
      <c r="GJV227" s="168"/>
      <c r="GJW227" s="168"/>
      <c r="GJX227" s="168"/>
      <c r="GJY227" s="168"/>
      <c r="GJZ227" s="168"/>
      <c r="GKA227" s="168"/>
      <c r="GKB227" s="168"/>
      <c r="GKC227" s="168"/>
      <c r="GKD227" s="168"/>
      <c r="GKE227" s="168"/>
      <c r="GKF227" s="168"/>
      <c r="GKG227" s="168"/>
      <c r="GKH227" s="168"/>
      <c r="GKI227" s="168"/>
      <c r="GKJ227" s="168"/>
      <c r="GKK227" s="168"/>
      <c r="GKL227" s="168"/>
      <c r="GKM227" s="168"/>
      <c r="GKN227" s="168"/>
      <c r="GKO227" s="168"/>
      <c r="GKP227" s="168"/>
      <c r="GKQ227" s="168"/>
      <c r="GKR227" s="168"/>
      <c r="GKS227" s="168"/>
      <c r="GKT227" s="168"/>
      <c r="GKU227" s="168"/>
      <c r="GKV227" s="168"/>
      <c r="GKW227" s="168"/>
      <c r="GKX227" s="168"/>
      <c r="GKY227" s="168"/>
      <c r="GKZ227" s="168"/>
      <c r="GLA227" s="168"/>
      <c r="GLB227" s="168"/>
      <c r="GLC227" s="168"/>
      <c r="GLD227" s="168"/>
      <c r="GLE227" s="168"/>
      <c r="GLF227" s="168"/>
      <c r="GLG227" s="168"/>
      <c r="GLH227" s="168"/>
      <c r="GLI227" s="168"/>
      <c r="GLJ227" s="168"/>
      <c r="GLK227" s="168"/>
      <c r="GLL227" s="168"/>
      <c r="GLM227" s="168"/>
      <c r="GLN227" s="168"/>
      <c r="GLO227" s="168"/>
      <c r="GLP227" s="168"/>
      <c r="GLQ227" s="168"/>
      <c r="GLR227" s="168"/>
      <c r="GLS227" s="168"/>
      <c r="GLT227" s="168"/>
      <c r="GLU227" s="168"/>
      <c r="GLV227" s="168"/>
      <c r="GLW227" s="168"/>
      <c r="GLX227" s="168"/>
      <c r="GLY227" s="168"/>
      <c r="GLZ227" s="168"/>
      <c r="GMA227" s="168"/>
      <c r="GMB227" s="168"/>
      <c r="GMC227" s="168"/>
      <c r="GMD227" s="168"/>
      <c r="GME227" s="168"/>
      <c r="GMF227" s="168"/>
      <c r="GMG227" s="168"/>
      <c r="GMH227" s="168"/>
      <c r="GMI227" s="168"/>
      <c r="GMJ227" s="168"/>
      <c r="GMK227" s="168"/>
      <c r="GML227" s="168"/>
      <c r="GMM227" s="168"/>
      <c r="GMN227" s="168"/>
      <c r="GMO227" s="168"/>
      <c r="GMP227" s="168"/>
      <c r="GMQ227" s="168"/>
      <c r="GMR227" s="168"/>
      <c r="GMS227" s="168"/>
      <c r="GMT227" s="168"/>
      <c r="GMU227" s="168"/>
      <c r="GMV227" s="168"/>
      <c r="GMW227" s="168"/>
      <c r="GMX227" s="168"/>
      <c r="GMY227" s="168"/>
      <c r="GMZ227" s="168"/>
      <c r="GNA227" s="168"/>
      <c r="GNB227" s="168"/>
      <c r="GNC227" s="168"/>
      <c r="GND227" s="168"/>
      <c r="GNE227" s="168"/>
      <c r="GNF227" s="168"/>
      <c r="GNG227" s="168"/>
      <c r="GNH227" s="168"/>
      <c r="GNI227" s="168"/>
      <c r="GNJ227" s="168"/>
      <c r="GNK227" s="168"/>
      <c r="GNL227" s="168"/>
      <c r="GNM227" s="168"/>
      <c r="GNN227" s="168"/>
      <c r="GNO227" s="168"/>
      <c r="GNP227" s="168"/>
      <c r="GNQ227" s="168"/>
      <c r="GNR227" s="168"/>
      <c r="GNS227" s="168"/>
      <c r="GNT227" s="168"/>
      <c r="GNU227" s="168"/>
      <c r="GNV227" s="168"/>
      <c r="GNW227" s="168"/>
      <c r="GNX227" s="168"/>
      <c r="GNY227" s="168"/>
      <c r="GNZ227" s="168"/>
      <c r="GOA227" s="168"/>
      <c r="GOB227" s="168"/>
      <c r="GOC227" s="168"/>
      <c r="GOD227" s="168"/>
      <c r="GOE227" s="168"/>
      <c r="GOF227" s="168"/>
      <c r="GOG227" s="168"/>
      <c r="GOH227" s="168"/>
      <c r="GOI227" s="168"/>
      <c r="GOJ227" s="168"/>
      <c r="GOK227" s="168"/>
      <c r="GOL227" s="168"/>
      <c r="GOM227" s="168"/>
      <c r="GON227" s="168"/>
      <c r="GOO227" s="168"/>
      <c r="GOP227" s="168"/>
      <c r="GOQ227" s="168"/>
      <c r="GOR227" s="168"/>
      <c r="GOS227" s="168"/>
      <c r="GOT227" s="168"/>
      <c r="GOU227" s="168"/>
      <c r="GOV227" s="168"/>
      <c r="GOW227" s="168"/>
      <c r="GOX227" s="168"/>
      <c r="GOY227" s="168"/>
      <c r="GOZ227" s="168"/>
      <c r="GPA227" s="168"/>
      <c r="GPB227" s="168"/>
      <c r="GPC227" s="168"/>
      <c r="GPD227" s="168"/>
      <c r="GPE227" s="168"/>
      <c r="GPF227" s="168"/>
      <c r="GPG227" s="168"/>
      <c r="GPH227" s="168"/>
      <c r="GPI227" s="168"/>
      <c r="GPJ227" s="168"/>
      <c r="GPK227" s="168"/>
      <c r="GPL227" s="168"/>
      <c r="GPM227" s="168"/>
      <c r="GPN227" s="168"/>
      <c r="GPO227" s="168"/>
      <c r="GPP227" s="168"/>
      <c r="GPQ227" s="168"/>
      <c r="GPR227" s="168"/>
      <c r="GPS227" s="168"/>
      <c r="GPT227" s="168"/>
      <c r="GPU227" s="168"/>
      <c r="GPV227" s="168"/>
      <c r="GPW227" s="168"/>
      <c r="GPX227" s="168"/>
      <c r="GPY227" s="168"/>
      <c r="GPZ227" s="168"/>
      <c r="GQA227" s="168"/>
      <c r="GQB227" s="168"/>
      <c r="GQC227" s="168"/>
      <c r="GQD227" s="168"/>
      <c r="GQE227" s="168"/>
      <c r="GQF227" s="168"/>
      <c r="GQG227" s="168"/>
      <c r="GQH227" s="168"/>
      <c r="GQI227" s="168"/>
      <c r="GQJ227" s="168"/>
      <c r="GQK227" s="168"/>
      <c r="GQL227" s="168"/>
      <c r="GQM227" s="168"/>
      <c r="GQN227" s="168"/>
      <c r="GQO227" s="168"/>
      <c r="GQP227" s="168"/>
      <c r="GQQ227" s="168"/>
      <c r="GQR227" s="168"/>
      <c r="GQS227" s="168"/>
      <c r="GQT227" s="168"/>
      <c r="GQU227" s="168"/>
      <c r="GQV227" s="168"/>
      <c r="GQW227" s="168"/>
      <c r="GQX227" s="168"/>
      <c r="GQY227" s="168"/>
      <c r="GQZ227" s="168"/>
      <c r="GRA227" s="168"/>
      <c r="GRB227" s="168"/>
      <c r="GRC227" s="168"/>
      <c r="GRD227" s="168"/>
      <c r="GRE227" s="168"/>
      <c r="GRF227" s="168"/>
      <c r="GRG227" s="168"/>
      <c r="GRH227" s="168"/>
      <c r="GRI227" s="168"/>
      <c r="GRJ227" s="168"/>
      <c r="GRK227" s="168"/>
      <c r="GRL227" s="168"/>
      <c r="GRM227" s="168"/>
      <c r="GRN227" s="168"/>
      <c r="GRO227" s="168"/>
      <c r="GRP227" s="168"/>
      <c r="GRQ227" s="168"/>
      <c r="GRR227" s="168"/>
      <c r="GRS227" s="168"/>
      <c r="GRT227" s="168"/>
      <c r="GRU227" s="168"/>
      <c r="GRV227" s="168"/>
      <c r="GRW227" s="168"/>
      <c r="GRX227" s="168"/>
      <c r="GRY227" s="168"/>
      <c r="GRZ227" s="168"/>
      <c r="GSA227" s="168"/>
      <c r="GSB227" s="168"/>
      <c r="GSC227" s="168"/>
      <c r="GSD227" s="168"/>
      <c r="GSE227" s="168"/>
      <c r="GSF227" s="168"/>
      <c r="GSG227" s="168"/>
      <c r="GSH227" s="168"/>
      <c r="GSI227" s="168"/>
      <c r="GSJ227" s="168"/>
      <c r="GSK227" s="168"/>
      <c r="GSL227" s="168"/>
      <c r="GSM227" s="168"/>
      <c r="GSN227" s="168"/>
      <c r="GSO227" s="168"/>
      <c r="GSP227" s="168"/>
      <c r="GSQ227" s="168"/>
      <c r="GSR227" s="168"/>
      <c r="GSS227" s="168"/>
      <c r="GST227" s="168"/>
      <c r="GSU227" s="168"/>
      <c r="GSV227" s="168"/>
      <c r="GSW227" s="168"/>
      <c r="GSX227" s="168"/>
      <c r="GSY227" s="168"/>
      <c r="GSZ227" s="168"/>
      <c r="GTA227" s="168"/>
      <c r="GTB227" s="168"/>
      <c r="GTC227" s="168"/>
      <c r="GTD227" s="168"/>
      <c r="GTE227" s="168"/>
      <c r="GTF227" s="168"/>
      <c r="GTG227" s="168"/>
      <c r="GTH227" s="168"/>
      <c r="GTI227" s="168"/>
      <c r="GTJ227" s="168"/>
      <c r="GTK227" s="168"/>
      <c r="GTL227" s="168"/>
      <c r="GTM227" s="168"/>
      <c r="GTN227" s="168"/>
      <c r="GTO227" s="168"/>
      <c r="GTP227" s="168"/>
      <c r="GTQ227" s="168"/>
      <c r="GTR227" s="168"/>
      <c r="GTS227" s="168"/>
      <c r="GTT227" s="168"/>
      <c r="GTU227" s="168"/>
      <c r="GTV227" s="168"/>
      <c r="GTW227" s="168"/>
      <c r="GTX227" s="168"/>
      <c r="GTY227" s="168"/>
      <c r="GTZ227" s="168"/>
      <c r="GUA227" s="168"/>
      <c r="GUB227" s="168"/>
      <c r="GUC227" s="168"/>
      <c r="GUD227" s="168"/>
      <c r="GUE227" s="168"/>
      <c r="GUF227" s="168"/>
      <c r="GUG227" s="168"/>
      <c r="GUH227" s="168"/>
      <c r="GUI227" s="168"/>
      <c r="GUJ227" s="168"/>
      <c r="GUK227" s="168"/>
      <c r="GUL227" s="168"/>
      <c r="GUM227" s="168"/>
      <c r="GUN227" s="168"/>
      <c r="GUO227" s="168"/>
      <c r="GUP227" s="168"/>
      <c r="GUQ227" s="168"/>
      <c r="GUR227" s="168"/>
      <c r="GUS227" s="168"/>
      <c r="GUT227" s="168"/>
      <c r="GUU227" s="168"/>
      <c r="GUV227" s="168"/>
      <c r="GUW227" s="168"/>
      <c r="GUX227" s="168"/>
      <c r="GUY227" s="168"/>
      <c r="GUZ227" s="168"/>
      <c r="GVA227" s="168"/>
      <c r="GVB227" s="168"/>
      <c r="GVC227" s="168"/>
      <c r="GVD227" s="168"/>
      <c r="GVE227" s="168"/>
      <c r="GVF227" s="168"/>
      <c r="GVG227" s="168"/>
      <c r="GVH227" s="168"/>
      <c r="GVI227" s="168"/>
      <c r="GVJ227" s="168"/>
      <c r="GVK227" s="168"/>
      <c r="GVL227" s="168"/>
      <c r="GVM227" s="168"/>
      <c r="GVN227" s="168"/>
      <c r="GVO227" s="168"/>
      <c r="GVP227" s="168"/>
      <c r="GVQ227" s="168"/>
      <c r="GVR227" s="168"/>
      <c r="GVS227" s="168"/>
      <c r="GVT227" s="168"/>
      <c r="GVU227" s="168"/>
      <c r="GVV227" s="168"/>
      <c r="GVW227" s="168"/>
      <c r="GVX227" s="168"/>
      <c r="GVY227" s="168"/>
      <c r="GVZ227" s="168"/>
      <c r="GWA227" s="168"/>
      <c r="GWB227" s="168"/>
      <c r="GWC227" s="168"/>
      <c r="GWD227" s="168"/>
      <c r="GWE227" s="168"/>
      <c r="GWF227" s="168"/>
      <c r="GWG227" s="168"/>
      <c r="GWH227" s="168"/>
      <c r="GWI227" s="168"/>
      <c r="GWJ227" s="168"/>
      <c r="GWK227" s="168"/>
      <c r="GWL227" s="168"/>
      <c r="GWM227" s="168"/>
      <c r="GWN227" s="168"/>
      <c r="GWO227" s="168"/>
      <c r="GWP227" s="168"/>
      <c r="GWQ227" s="168"/>
      <c r="GWR227" s="168"/>
      <c r="GWS227" s="168"/>
      <c r="GWT227" s="168"/>
      <c r="GWU227" s="168"/>
      <c r="GWV227" s="168"/>
      <c r="GWW227" s="168"/>
      <c r="GWX227" s="168"/>
      <c r="GWY227" s="168"/>
      <c r="GWZ227" s="168"/>
      <c r="GXA227" s="168"/>
      <c r="GXB227" s="168"/>
      <c r="GXC227" s="168"/>
      <c r="GXD227" s="168"/>
      <c r="GXE227" s="168"/>
      <c r="GXF227" s="168"/>
      <c r="GXG227" s="168"/>
      <c r="GXH227" s="168"/>
      <c r="GXI227" s="168"/>
      <c r="GXJ227" s="168"/>
      <c r="GXK227" s="168"/>
      <c r="GXL227" s="168"/>
      <c r="GXM227" s="168"/>
      <c r="GXN227" s="168"/>
      <c r="GXO227" s="168"/>
      <c r="GXP227" s="168"/>
      <c r="GXQ227" s="168"/>
      <c r="GXR227" s="168"/>
      <c r="GXS227" s="168"/>
      <c r="GXT227" s="168"/>
      <c r="GXU227" s="168"/>
      <c r="GXV227" s="168"/>
      <c r="GXW227" s="168"/>
      <c r="GXX227" s="168"/>
      <c r="GXY227" s="168"/>
      <c r="GXZ227" s="168"/>
      <c r="GYA227" s="168"/>
      <c r="GYB227" s="168"/>
      <c r="GYC227" s="168"/>
      <c r="GYD227" s="168"/>
      <c r="GYE227" s="168"/>
      <c r="GYF227" s="168"/>
      <c r="GYG227" s="168"/>
      <c r="GYH227" s="168"/>
      <c r="GYI227" s="168"/>
      <c r="GYJ227" s="168"/>
      <c r="GYK227" s="168"/>
      <c r="GYL227" s="168"/>
      <c r="GYM227" s="168"/>
      <c r="GYN227" s="168"/>
      <c r="GYO227" s="168"/>
      <c r="GYP227" s="168"/>
      <c r="GYQ227" s="168"/>
      <c r="GYR227" s="168"/>
      <c r="GYS227" s="168"/>
      <c r="GYT227" s="168"/>
      <c r="GYU227" s="168"/>
      <c r="GYV227" s="168"/>
      <c r="GYW227" s="168"/>
      <c r="GYX227" s="168"/>
      <c r="GYY227" s="168"/>
      <c r="GYZ227" s="168"/>
      <c r="GZA227" s="168"/>
      <c r="GZB227" s="168"/>
      <c r="GZC227" s="168"/>
      <c r="GZD227" s="168"/>
      <c r="GZE227" s="168"/>
      <c r="GZF227" s="168"/>
      <c r="GZG227" s="168"/>
      <c r="GZH227" s="168"/>
      <c r="GZI227" s="168"/>
      <c r="GZJ227" s="168"/>
      <c r="GZK227" s="168"/>
      <c r="GZL227" s="168"/>
      <c r="GZM227" s="168"/>
      <c r="GZN227" s="168"/>
      <c r="GZO227" s="168"/>
      <c r="GZP227" s="168"/>
      <c r="GZQ227" s="168"/>
      <c r="GZR227" s="168"/>
      <c r="GZS227" s="168"/>
      <c r="GZT227" s="168"/>
      <c r="GZU227" s="168"/>
      <c r="GZV227" s="168"/>
      <c r="GZW227" s="168"/>
      <c r="GZX227" s="168"/>
      <c r="GZY227" s="168"/>
      <c r="GZZ227" s="168"/>
      <c r="HAA227" s="168"/>
      <c r="HAB227" s="168"/>
      <c r="HAC227" s="168"/>
      <c r="HAD227" s="168"/>
      <c r="HAE227" s="168"/>
      <c r="HAF227" s="168"/>
      <c r="HAG227" s="168"/>
      <c r="HAH227" s="168"/>
      <c r="HAI227" s="168"/>
      <c r="HAJ227" s="168"/>
      <c r="HAK227" s="168"/>
      <c r="HAL227" s="168"/>
      <c r="HAM227" s="168"/>
      <c r="HAN227" s="168"/>
      <c r="HAO227" s="168"/>
      <c r="HAP227" s="168"/>
      <c r="HAQ227" s="168"/>
      <c r="HAR227" s="168"/>
      <c r="HAS227" s="168"/>
      <c r="HAT227" s="168"/>
      <c r="HAU227" s="168"/>
      <c r="HAV227" s="168"/>
      <c r="HAW227" s="168"/>
      <c r="HAX227" s="168"/>
      <c r="HAY227" s="168"/>
      <c r="HAZ227" s="168"/>
      <c r="HBA227" s="168"/>
      <c r="HBB227" s="168"/>
      <c r="HBC227" s="168"/>
      <c r="HBD227" s="168"/>
      <c r="HBE227" s="168"/>
      <c r="HBF227" s="168"/>
      <c r="HBG227" s="168"/>
      <c r="HBH227" s="168"/>
      <c r="HBI227" s="168"/>
      <c r="HBJ227" s="168"/>
      <c r="HBK227" s="168"/>
      <c r="HBL227" s="168"/>
      <c r="HBM227" s="168"/>
      <c r="HBN227" s="168"/>
      <c r="HBO227" s="168"/>
      <c r="HBP227" s="168"/>
      <c r="HBQ227" s="168"/>
      <c r="HBR227" s="168"/>
      <c r="HBS227" s="168"/>
      <c r="HBT227" s="168"/>
      <c r="HBU227" s="168"/>
      <c r="HBV227" s="168"/>
      <c r="HBW227" s="168"/>
      <c r="HBX227" s="168"/>
      <c r="HBY227" s="168"/>
      <c r="HBZ227" s="168"/>
      <c r="HCA227" s="168"/>
      <c r="HCB227" s="168"/>
      <c r="HCC227" s="168"/>
      <c r="HCD227" s="168"/>
      <c r="HCE227" s="168"/>
      <c r="HCF227" s="168"/>
      <c r="HCG227" s="168"/>
      <c r="HCH227" s="168"/>
      <c r="HCI227" s="168"/>
      <c r="HCJ227" s="168"/>
      <c r="HCK227" s="168"/>
      <c r="HCL227" s="168"/>
      <c r="HCM227" s="168"/>
      <c r="HCN227" s="168"/>
      <c r="HCO227" s="168"/>
      <c r="HCP227" s="168"/>
      <c r="HCQ227" s="168"/>
      <c r="HCR227" s="168"/>
      <c r="HCS227" s="168"/>
      <c r="HCT227" s="168"/>
      <c r="HCU227" s="168"/>
      <c r="HCV227" s="168"/>
      <c r="HCW227" s="168"/>
      <c r="HCX227" s="168"/>
      <c r="HCY227" s="168"/>
      <c r="HCZ227" s="168"/>
      <c r="HDA227" s="168"/>
      <c r="HDB227" s="168"/>
      <c r="HDC227" s="168"/>
      <c r="HDD227" s="168"/>
      <c r="HDE227" s="168"/>
      <c r="HDF227" s="168"/>
      <c r="HDG227" s="168"/>
      <c r="HDH227" s="168"/>
      <c r="HDI227" s="168"/>
      <c r="HDJ227" s="168"/>
      <c r="HDK227" s="168"/>
      <c r="HDL227" s="168"/>
      <c r="HDM227" s="168"/>
      <c r="HDN227" s="168"/>
      <c r="HDO227" s="168"/>
      <c r="HDP227" s="168"/>
      <c r="HDQ227" s="168"/>
      <c r="HDR227" s="168"/>
      <c r="HDS227" s="168"/>
      <c r="HDT227" s="168"/>
      <c r="HDU227" s="168"/>
      <c r="HDV227" s="168"/>
      <c r="HDW227" s="168"/>
      <c r="HDX227" s="168"/>
      <c r="HDY227" s="168"/>
      <c r="HDZ227" s="168"/>
      <c r="HEA227" s="168"/>
      <c r="HEB227" s="168"/>
      <c r="HEC227" s="168"/>
      <c r="HED227" s="168"/>
      <c r="HEE227" s="168"/>
      <c r="HEF227" s="168"/>
      <c r="HEG227" s="168"/>
      <c r="HEH227" s="168"/>
      <c r="HEI227" s="168"/>
      <c r="HEJ227" s="168"/>
      <c r="HEK227" s="168"/>
      <c r="HEL227" s="168"/>
      <c r="HEM227" s="168"/>
      <c r="HEN227" s="168"/>
      <c r="HEO227" s="168"/>
      <c r="HEP227" s="168"/>
      <c r="HEQ227" s="168"/>
      <c r="HER227" s="168"/>
      <c r="HES227" s="168"/>
      <c r="HET227" s="168"/>
      <c r="HEU227" s="168"/>
      <c r="HEV227" s="168"/>
      <c r="HEW227" s="168"/>
      <c r="HEX227" s="168"/>
      <c r="HEY227" s="168"/>
      <c r="HEZ227" s="168"/>
      <c r="HFA227" s="168"/>
      <c r="HFB227" s="168"/>
      <c r="HFC227" s="168"/>
      <c r="HFD227" s="168"/>
      <c r="HFE227" s="168"/>
      <c r="HFF227" s="168"/>
      <c r="HFG227" s="168"/>
      <c r="HFH227" s="168"/>
      <c r="HFI227" s="168"/>
      <c r="HFJ227" s="168"/>
      <c r="HFK227" s="168"/>
      <c r="HFL227" s="168"/>
      <c r="HFM227" s="168"/>
      <c r="HFN227" s="168"/>
      <c r="HFO227" s="168"/>
      <c r="HFP227" s="168"/>
      <c r="HFQ227" s="168"/>
      <c r="HFR227" s="168"/>
      <c r="HFS227" s="168"/>
      <c r="HFT227" s="168"/>
      <c r="HFU227" s="168"/>
      <c r="HFV227" s="168"/>
      <c r="HFW227" s="168"/>
      <c r="HFX227" s="168"/>
      <c r="HFY227" s="168"/>
      <c r="HFZ227" s="168"/>
      <c r="HGA227" s="168"/>
      <c r="HGB227" s="168"/>
      <c r="HGC227" s="168"/>
      <c r="HGD227" s="168"/>
      <c r="HGE227" s="168"/>
      <c r="HGF227" s="168"/>
      <c r="HGG227" s="168"/>
      <c r="HGH227" s="168"/>
      <c r="HGI227" s="168"/>
      <c r="HGJ227" s="168"/>
      <c r="HGK227" s="168"/>
      <c r="HGL227" s="168"/>
      <c r="HGM227" s="168"/>
      <c r="HGN227" s="168"/>
      <c r="HGO227" s="168"/>
      <c r="HGP227" s="168"/>
      <c r="HGQ227" s="168"/>
      <c r="HGR227" s="168"/>
      <c r="HGS227" s="168"/>
      <c r="HGT227" s="168"/>
      <c r="HGU227" s="168"/>
      <c r="HGV227" s="168"/>
      <c r="HGW227" s="168"/>
      <c r="HGX227" s="168"/>
      <c r="HGY227" s="168"/>
      <c r="HGZ227" s="168"/>
      <c r="HHA227" s="168"/>
      <c r="HHB227" s="168"/>
      <c r="HHC227" s="168"/>
      <c r="HHD227" s="168"/>
      <c r="HHE227" s="168"/>
      <c r="HHF227" s="168"/>
      <c r="HHG227" s="168"/>
      <c r="HHH227" s="168"/>
      <c r="HHI227" s="168"/>
      <c r="HHJ227" s="168"/>
      <c r="HHK227" s="168"/>
      <c r="HHL227" s="168"/>
      <c r="HHM227" s="168"/>
      <c r="HHN227" s="168"/>
      <c r="HHO227" s="168"/>
      <c r="HHP227" s="168"/>
      <c r="HHQ227" s="168"/>
      <c r="HHR227" s="168"/>
      <c r="HHS227" s="168"/>
      <c r="HHT227" s="168"/>
      <c r="HHU227" s="168"/>
      <c r="HHV227" s="168"/>
      <c r="HHW227" s="168"/>
      <c r="HHX227" s="168"/>
      <c r="HHY227" s="168"/>
      <c r="HHZ227" s="168"/>
      <c r="HIA227" s="168"/>
      <c r="HIB227" s="168"/>
      <c r="HIC227" s="168"/>
      <c r="HID227" s="168"/>
      <c r="HIE227" s="168"/>
      <c r="HIF227" s="168"/>
      <c r="HIG227" s="168"/>
      <c r="HIH227" s="168"/>
      <c r="HII227" s="168"/>
      <c r="HIJ227" s="168"/>
      <c r="HIK227" s="168"/>
      <c r="HIL227" s="168"/>
      <c r="HIM227" s="168"/>
      <c r="HIN227" s="168"/>
      <c r="HIO227" s="168"/>
      <c r="HIP227" s="168"/>
      <c r="HIQ227" s="168"/>
      <c r="HIR227" s="168"/>
      <c r="HIS227" s="168"/>
      <c r="HIT227" s="168"/>
      <c r="HIU227" s="168"/>
      <c r="HIV227" s="168"/>
      <c r="HIW227" s="168"/>
      <c r="HIX227" s="168"/>
      <c r="HIY227" s="168"/>
      <c r="HIZ227" s="168"/>
      <c r="HJA227" s="168"/>
      <c r="HJB227" s="168"/>
      <c r="HJC227" s="168"/>
      <c r="HJD227" s="168"/>
      <c r="HJE227" s="168"/>
      <c r="HJF227" s="168"/>
      <c r="HJG227" s="168"/>
      <c r="HJH227" s="168"/>
      <c r="HJI227" s="168"/>
      <c r="HJJ227" s="168"/>
      <c r="HJK227" s="168"/>
      <c r="HJL227" s="168"/>
      <c r="HJM227" s="168"/>
      <c r="HJN227" s="168"/>
      <c r="HJO227" s="168"/>
      <c r="HJP227" s="168"/>
      <c r="HJQ227" s="168"/>
      <c r="HJR227" s="168"/>
      <c r="HJS227" s="168"/>
      <c r="HJT227" s="168"/>
      <c r="HJU227" s="168"/>
      <c r="HJV227" s="168"/>
      <c r="HJW227" s="168"/>
      <c r="HJX227" s="168"/>
      <c r="HJY227" s="168"/>
      <c r="HJZ227" s="168"/>
      <c r="HKA227" s="168"/>
      <c r="HKB227" s="168"/>
      <c r="HKC227" s="168"/>
      <c r="HKD227" s="168"/>
      <c r="HKE227" s="168"/>
      <c r="HKF227" s="168"/>
      <c r="HKG227" s="168"/>
      <c r="HKH227" s="168"/>
      <c r="HKI227" s="168"/>
      <c r="HKJ227" s="168"/>
      <c r="HKK227" s="168"/>
      <c r="HKL227" s="168"/>
      <c r="HKM227" s="168"/>
      <c r="HKN227" s="168"/>
      <c r="HKO227" s="168"/>
      <c r="HKP227" s="168"/>
      <c r="HKQ227" s="168"/>
      <c r="HKR227" s="168"/>
      <c r="HKS227" s="168"/>
      <c r="HKT227" s="168"/>
      <c r="HKU227" s="168"/>
      <c r="HKV227" s="168"/>
      <c r="HKW227" s="168"/>
      <c r="HKX227" s="168"/>
      <c r="HKY227" s="168"/>
      <c r="HKZ227" s="168"/>
      <c r="HLA227" s="168"/>
      <c r="HLB227" s="168"/>
      <c r="HLC227" s="168"/>
      <c r="HLD227" s="168"/>
      <c r="HLE227" s="168"/>
      <c r="HLF227" s="168"/>
      <c r="HLG227" s="168"/>
      <c r="HLH227" s="168"/>
      <c r="HLI227" s="168"/>
      <c r="HLJ227" s="168"/>
      <c r="HLK227" s="168"/>
      <c r="HLL227" s="168"/>
      <c r="HLM227" s="168"/>
      <c r="HLN227" s="168"/>
      <c r="HLO227" s="168"/>
      <c r="HLP227" s="168"/>
      <c r="HLQ227" s="168"/>
      <c r="HLR227" s="168"/>
      <c r="HLS227" s="168"/>
      <c r="HLT227" s="168"/>
      <c r="HLU227" s="168"/>
      <c r="HLV227" s="168"/>
      <c r="HLW227" s="168"/>
      <c r="HLX227" s="168"/>
      <c r="HLY227" s="168"/>
      <c r="HLZ227" s="168"/>
      <c r="HMA227" s="168"/>
      <c r="HMB227" s="168"/>
      <c r="HMC227" s="168"/>
      <c r="HMD227" s="168"/>
      <c r="HME227" s="168"/>
      <c r="HMF227" s="168"/>
      <c r="HMG227" s="168"/>
      <c r="HMH227" s="168"/>
      <c r="HMI227" s="168"/>
      <c r="HMJ227" s="168"/>
      <c r="HMK227" s="168"/>
      <c r="HML227" s="168"/>
      <c r="HMM227" s="168"/>
      <c r="HMN227" s="168"/>
      <c r="HMO227" s="168"/>
      <c r="HMP227" s="168"/>
      <c r="HMQ227" s="168"/>
      <c r="HMR227" s="168"/>
      <c r="HMS227" s="168"/>
      <c r="HMT227" s="168"/>
      <c r="HMU227" s="168"/>
      <c r="HMV227" s="168"/>
      <c r="HMW227" s="168"/>
      <c r="HMX227" s="168"/>
      <c r="HMY227" s="168"/>
      <c r="HMZ227" s="168"/>
      <c r="HNA227" s="168"/>
      <c r="HNB227" s="168"/>
      <c r="HNC227" s="168"/>
      <c r="HND227" s="168"/>
      <c r="HNE227" s="168"/>
      <c r="HNF227" s="168"/>
      <c r="HNG227" s="168"/>
      <c r="HNH227" s="168"/>
      <c r="HNI227" s="168"/>
      <c r="HNJ227" s="168"/>
      <c r="HNK227" s="168"/>
      <c r="HNL227" s="168"/>
      <c r="HNM227" s="168"/>
      <c r="HNN227" s="168"/>
      <c r="HNO227" s="168"/>
      <c r="HNP227" s="168"/>
      <c r="HNQ227" s="168"/>
      <c r="HNR227" s="168"/>
      <c r="HNS227" s="168"/>
      <c r="HNT227" s="168"/>
      <c r="HNU227" s="168"/>
      <c r="HNV227" s="168"/>
      <c r="HNW227" s="168"/>
      <c r="HNX227" s="168"/>
      <c r="HNY227" s="168"/>
      <c r="HNZ227" s="168"/>
      <c r="HOA227" s="168"/>
      <c r="HOB227" s="168"/>
      <c r="HOC227" s="168"/>
      <c r="HOD227" s="168"/>
      <c r="HOE227" s="168"/>
      <c r="HOF227" s="168"/>
      <c r="HOG227" s="168"/>
      <c r="HOH227" s="168"/>
      <c r="HOI227" s="168"/>
      <c r="HOJ227" s="168"/>
      <c r="HOK227" s="168"/>
      <c r="HOL227" s="168"/>
      <c r="HOM227" s="168"/>
      <c r="HON227" s="168"/>
      <c r="HOO227" s="168"/>
      <c r="HOP227" s="168"/>
      <c r="HOQ227" s="168"/>
      <c r="HOR227" s="168"/>
      <c r="HOS227" s="168"/>
      <c r="HOT227" s="168"/>
      <c r="HOU227" s="168"/>
      <c r="HOV227" s="168"/>
      <c r="HOW227" s="168"/>
      <c r="HOX227" s="168"/>
      <c r="HOY227" s="168"/>
      <c r="HOZ227" s="168"/>
      <c r="HPA227" s="168"/>
      <c r="HPB227" s="168"/>
      <c r="HPC227" s="168"/>
      <c r="HPD227" s="168"/>
      <c r="HPE227" s="168"/>
      <c r="HPF227" s="168"/>
      <c r="HPG227" s="168"/>
      <c r="HPH227" s="168"/>
      <c r="HPI227" s="168"/>
      <c r="HPJ227" s="168"/>
      <c r="HPK227" s="168"/>
      <c r="HPL227" s="168"/>
      <c r="HPM227" s="168"/>
      <c r="HPN227" s="168"/>
      <c r="HPO227" s="168"/>
      <c r="HPP227" s="168"/>
      <c r="HPQ227" s="168"/>
      <c r="HPR227" s="168"/>
      <c r="HPS227" s="168"/>
      <c r="HPT227" s="168"/>
      <c r="HPU227" s="168"/>
      <c r="HPV227" s="168"/>
      <c r="HPW227" s="168"/>
      <c r="HPX227" s="168"/>
      <c r="HPY227" s="168"/>
      <c r="HPZ227" s="168"/>
      <c r="HQA227" s="168"/>
      <c r="HQB227" s="168"/>
      <c r="HQC227" s="168"/>
      <c r="HQD227" s="168"/>
      <c r="HQE227" s="168"/>
      <c r="HQF227" s="168"/>
      <c r="HQG227" s="168"/>
      <c r="HQH227" s="168"/>
      <c r="HQI227" s="168"/>
      <c r="HQJ227" s="168"/>
      <c r="HQK227" s="168"/>
      <c r="HQL227" s="168"/>
      <c r="HQM227" s="168"/>
      <c r="HQN227" s="168"/>
      <c r="HQO227" s="168"/>
      <c r="HQP227" s="168"/>
      <c r="HQQ227" s="168"/>
      <c r="HQR227" s="168"/>
      <c r="HQS227" s="168"/>
      <c r="HQT227" s="168"/>
      <c r="HQU227" s="168"/>
      <c r="HQV227" s="168"/>
      <c r="HQW227" s="168"/>
      <c r="HQX227" s="168"/>
      <c r="HQY227" s="168"/>
      <c r="HQZ227" s="168"/>
      <c r="HRA227" s="168"/>
      <c r="HRB227" s="168"/>
      <c r="HRC227" s="168"/>
      <c r="HRD227" s="168"/>
      <c r="HRE227" s="168"/>
      <c r="HRF227" s="168"/>
      <c r="HRG227" s="168"/>
      <c r="HRH227" s="168"/>
      <c r="HRI227" s="168"/>
      <c r="HRJ227" s="168"/>
      <c r="HRK227" s="168"/>
      <c r="HRL227" s="168"/>
      <c r="HRM227" s="168"/>
      <c r="HRN227" s="168"/>
      <c r="HRO227" s="168"/>
      <c r="HRP227" s="168"/>
      <c r="HRQ227" s="168"/>
      <c r="HRR227" s="168"/>
      <c r="HRS227" s="168"/>
      <c r="HRT227" s="168"/>
      <c r="HRU227" s="168"/>
      <c r="HRV227" s="168"/>
      <c r="HRW227" s="168"/>
      <c r="HRX227" s="168"/>
      <c r="HRY227" s="168"/>
      <c r="HRZ227" s="168"/>
      <c r="HSA227" s="168"/>
      <c r="HSB227" s="168"/>
      <c r="HSC227" s="168"/>
      <c r="HSD227" s="168"/>
      <c r="HSE227" s="168"/>
      <c r="HSF227" s="168"/>
      <c r="HSG227" s="168"/>
      <c r="HSH227" s="168"/>
      <c r="HSI227" s="168"/>
      <c r="HSJ227" s="168"/>
      <c r="HSK227" s="168"/>
      <c r="HSL227" s="168"/>
      <c r="HSM227" s="168"/>
      <c r="HSN227" s="168"/>
      <c r="HSO227" s="168"/>
      <c r="HSP227" s="168"/>
      <c r="HSQ227" s="168"/>
      <c r="HSR227" s="168"/>
      <c r="HSS227" s="168"/>
      <c r="HST227" s="168"/>
      <c r="HSU227" s="168"/>
      <c r="HSV227" s="168"/>
      <c r="HSW227" s="168"/>
      <c r="HSX227" s="168"/>
      <c r="HSY227" s="168"/>
      <c r="HSZ227" s="168"/>
      <c r="HTA227" s="168"/>
      <c r="HTB227" s="168"/>
      <c r="HTC227" s="168"/>
      <c r="HTD227" s="168"/>
      <c r="HTE227" s="168"/>
      <c r="HTF227" s="168"/>
      <c r="HTG227" s="168"/>
      <c r="HTH227" s="168"/>
      <c r="HTI227" s="168"/>
      <c r="HTJ227" s="168"/>
      <c r="HTK227" s="168"/>
      <c r="HTL227" s="168"/>
      <c r="HTM227" s="168"/>
      <c r="HTN227" s="168"/>
      <c r="HTO227" s="168"/>
      <c r="HTP227" s="168"/>
      <c r="HTQ227" s="168"/>
      <c r="HTR227" s="168"/>
      <c r="HTS227" s="168"/>
      <c r="HTT227" s="168"/>
      <c r="HTU227" s="168"/>
      <c r="HTV227" s="168"/>
      <c r="HTW227" s="168"/>
      <c r="HTX227" s="168"/>
      <c r="HTY227" s="168"/>
      <c r="HTZ227" s="168"/>
      <c r="HUA227" s="168"/>
      <c r="HUB227" s="168"/>
      <c r="HUC227" s="168"/>
      <c r="HUD227" s="168"/>
      <c r="HUE227" s="168"/>
      <c r="HUF227" s="168"/>
      <c r="HUG227" s="168"/>
      <c r="HUH227" s="168"/>
      <c r="HUI227" s="168"/>
      <c r="HUJ227" s="168"/>
      <c r="HUK227" s="168"/>
      <c r="HUL227" s="168"/>
      <c r="HUM227" s="168"/>
      <c r="HUN227" s="168"/>
      <c r="HUO227" s="168"/>
      <c r="HUP227" s="168"/>
      <c r="HUQ227" s="168"/>
      <c r="HUR227" s="168"/>
      <c r="HUS227" s="168"/>
      <c r="HUT227" s="168"/>
      <c r="HUU227" s="168"/>
      <c r="HUV227" s="168"/>
      <c r="HUW227" s="168"/>
      <c r="HUX227" s="168"/>
      <c r="HUY227" s="168"/>
      <c r="HUZ227" s="168"/>
      <c r="HVA227" s="168"/>
      <c r="HVB227" s="168"/>
      <c r="HVC227" s="168"/>
      <c r="HVD227" s="168"/>
      <c r="HVE227" s="168"/>
      <c r="HVF227" s="168"/>
      <c r="HVG227" s="168"/>
      <c r="HVH227" s="168"/>
      <c r="HVI227" s="168"/>
      <c r="HVJ227" s="168"/>
      <c r="HVK227" s="168"/>
      <c r="HVL227" s="168"/>
      <c r="HVM227" s="168"/>
      <c r="HVN227" s="168"/>
      <c r="HVO227" s="168"/>
      <c r="HVP227" s="168"/>
      <c r="HVQ227" s="168"/>
      <c r="HVR227" s="168"/>
      <c r="HVS227" s="168"/>
      <c r="HVT227" s="168"/>
      <c r="HVU227" s="168"/>
      <c r="HVV227" s="168"/>
      <c r="HVW227" s="168"/>
      <c r="HVX227" s="168"/>
      <c r="HVY227" s="168"/>
      <c r="HVZ227" s="168"/>
      <c r="HWA227" s="168"/>
      <c r="HWB227" s="168"/>
      <c r="HWC227" s="168"/>
      <c r="HWD227" s="168"/>
      <c r="HWE227" s="168"/>
      <c r="HWF227" s="168"/>
      <c r="HWG227" s="168"/>
      <c r="HWH227" s="168"/>
      <c r="HWI227" s="168"/>
      <c r="HWJ227" s="168"/>
      <c r="HWK227" s="168"/>
      <c r="HWL227" s="168"/>
      <c r="HWM227" s="168"/>
      <c r="HWN227" s="168"/>
      <c r="HWO227" s="168"/>
      <c r="HWP227" s="168"/>
      <c r="HWQ227" s="168"/>
      <c r="HWR227" s="168"/>
      <c r="HWS227" s="168"/>
      <c r="HWT227" s="168"/>
      <c r="HWU227" s="168"/>
      <c r="HWV227" s="168"/>
      <c r="HWW227" s="168"/>
      <c r="HWX227" s="168"/>
      <c r="HWY227" s="168"/>
      <c r="HWZ227" s="168"/>
      <c r="HXA227" s="168"/>
      <c r="HXB227" s="168"/>
      <c r="HXC227" s="168"/>
      <c r="HXD227" s="168"/>
      <c r="HXE227" s="168"/>
      <c r="HXF227" s="168"/>
      <c r="HXG227" s="168"/>
      <c r="HXH227" s="168"/>
      <c r="HXI227" s="168"/>
      <c r="HXJ227" s="168"/>
      <c r="HXK227" s="168"/>
      <c r="HXL227" s="168"/>
      <c r="HXM227" s="168"/>
      <c r="HXN227" s="168"/>
      <c r="HXO227" s="168"/>
      <c r="HXP227" s="168"/>
      <c r="HXQ227" s="168"/>
      <c r="HXR227" s="168"/>
      <c r="HXS227" s="168"/>
      <c r="HXT227" s="168"/>
      <c r="HXU227" s="168"/>
      <c r="HXV227" s="168"/>
      <c r="HXW227" s="168"/>
      <c r="HXX227" s="168"/>
      <c r="HXY227" s="168"/>
      <c r="HXZ227" s="168"/>
      <c r="HYA227" s="168"/>
      <c r="HYB227" s="168"/>
      <c r="HYC227" s="168"/>
      <c r="HYD227" s="168"/>
      <c r="HYE227" s="168"/>
      <c r="HYF227" s="168"/>
      <c r="HYG227" s="168"/>
      <c r="HYH227" s="168"/>
      <c r="HYI227" s="168"/>
      <c r="HYJ227" s="168"/>
      <c r="HYK227" s="168"/>
      <c r="HYL227" s="168"/>
      <c r="HYM227" s="168"/>
      <c r="HYN227" s="168"/>
      <c r="HYO227" s="168"/>
      <c r="HYP227" s="168"/>
      <c r="HYQ227" s="168"/>
      <c r="HYR227" s="168"/>
      <c r="HYS227" s="168"/>
      <c r="HYT227" s="168"/>
      <c r="HYU227" s="168"/>
      <c r="HYV227" s="168"/>
      <c r="HYW227" s="168"/>
      <c r="HYX227" s="168"/>
      <c r="HYY227" s="168"/>
      <c r="HYZ227" s="168"/>
      <c r="HZA227" s="168"/>
      <c r="HZB227" s="168"/>
      <c r="HZC227" s="168"/>
      <c r="HZD227" s="168"/>
      <c r="HZE227" s="168"/>
      <c r="HZF227" s="168"/>
      <c r="HZG227" s="168"/>
      <c r="HZH227" s="168"/>
      <c r="HZI227" s="168"/>
      <c r="HZJ227" s="168"/>
      <c r="HZK227" s="168"/>
      <c r="HZL227" s="168"/>
      <c r="HZM227" s="168"/>
      <c r="HZN227" s="168"/>
      <c r="HZO227" s="168"/>
      <c r="HZP227" s="168"/>
      <c r="HZQ227" s="168"/>
      <c r="HZR227" s="168"/>
      <c r="HZS227" s="168"/>
      <c r="HZT227" s="168"/>
      <c r="HZU227" s="168"/>
      <c r="HZV227" s="168"/>
      <c r="HZW227" s="168"/>
      <c r="HZX227" s="168"/>
      <c r="HZY227" s="168"/>
      <c r="HZZ227" s="168"/>
      <c r="IAA227" s="168"/>
      <c r="IAB227" s="168"/>
      <c r="IAC227" s="168"/>
      <c r="IAD227" s="168"/>
      <c r="IAE227" s="168"/>
      <c r="IAF227" s="168"/>
      <c r="IAG227" s="168"/>
      <c r="IAH227" s="168"/>
      <c r="IAI227" s="168"/>
      <c r="IAJ227" s="168"/>
      <c r="IAK227" s="168"/>
      <c r="IAL227" s="168"/>
      <c r="IAM227" s="168"/>
      <c r="IAN227" s="168"/>
      <c r="IAO227" s="168"/>
      <c r="IAP227" s="168"/>
      <c r="IAQ227" s="168"/>
      <c r="IAR227" s="168"/>
      <c r="IAS227" s="168"/>
      <c r="IAT227" s="168"/>
      <c r="IAU227" s="168"/>
      <c r="IAV227" s="168"/>
      <c r="IAW227" s="168"/>
      <c r="IAX227" s="168"/>
      <c r="IAY227" s="168"/>
      <c r="IAZ227" s="168"/>
      <c r="IBA227" s="168"/>
      <c r="IBB227" s="168"/>
      <c r="IBC227" s="168"/>
      <c r="IBD227" s="168"/>
      <c r="IBE227" s="168"/>
      <c r="IBF227" s="168"/>
      <c r="IBG227" s="168"/>
      <c r="IBH227" s="168"/>
      <c r="IBI227" s="168"/>
      <c r="IBJ227" s="168"/>
      <c r="IBK227" s="168"/>
      <c r="IBL227" s="168"/>
      <c r="IBM227" s="168"/>
      <c r="IBN227" s="168"/>
      <c r="IBO227" s="168"/>
      <c r="IBP227" s="168"/>
      <c r="IBQ227" s="168"/>
      <c r="IBR227" s="168"/>
      <c r="IBS227" s="168"/>
      <c r="IBT227" s="168"/>
      <c r="IBU227" s="168"/>
      <c r="IBV227" s="168"/>
      <c r="IBW227" s="168"/>
      <c r="IBX227" s="168"/>
      <c r="IBY227" s="168"/>
      <c r="IBZ227" s="168"/>
      <c r="ICA227" s="168"/>
      <c r="ICB227" s="168"/>
      <c r="ICC227" s="168"/>
      <c r="ICD227" s="168"/>
      <c r="ICE227" s="168"/>
      <c r="ICF227" s="168"/>
      <c r="ICG227" s="168"/>
      <c r="ICH227" s="168"/>
      <c r="ICI227" s="168"/>
      <c r="ICJ227" s="168"/>
      <c r="ICK227" s="168"/>
      <c r="ICL227" s="168"/>
      <c r="ICM227" s="168"/>
      <c r="ICN227" s="168"/>
      <c r="ICO227" s="168"/>
      <c r="ICP227" s="168"/>
      <c r="ICQ227" s="168"/>
      <c r="ICR227" s="168"/>
      <c r="ICS227" s="168"/>
      <c r="ICT227" s="168"/>
      <c r="ICU227" s="168"/>
      <c r="ICV227" s="168"/>
      <c r="ICW227" s="168"/>
      <c r="ICX227" s="168"/>
      <c r="ICY227" s="168"/>
      <c r="ICZ227" s="168"/>
      <c r="IDA227" s="168"/>
      <c r="IDB227" s="168"/>
      <c r="IDC227" s="168"/>
      <c r="IDD227" s="168"/>
      <c r="IDE227" s="168"/>
      <c r="IDF227" s="168"/>
      <c r="IDG227" s="168"/>
      <c r="IDH227" s="168"/>
      <c r="IDI227" s="168"/>
      <c r="IDJ227" s="168"/>
      <c r="IDK227" s="168"/>
      <c r="IDL227" s="168"/>
      <c r="IDM227" s="168"/>
      <c r="IDN227" s="168"/>
      <c r="IDO227" s="168"/>
      <c r="IDP227" s="168"/>
      <c r="IDQ227" s="168"/>
      <c r="IDR227" s="168"/>
      <c r="IDS227" s="168"/>
      <c r="IDT227" s="168"/>
      <c r="IDU227" s="168"/>
      <c r="IDV227" s="168"/>
      <c r="IDW227" s="168"/>
      <c r="IDX227" s="168"/>
      <c r="IDY227" s="168"/>
      <c r="IDZ227" s="168"/>
      <c r="IEA227" s="168"/>
      <c r="IEB227" s="168"/>
      <c r="IEC227" s="168"/>
      <c r="IED227" s="168"/>
      <c r="IEE227" s="168"/>
      <c r="IEF227" s="168"/>
      <c r="IEG227" s="168"/>
      <c r="IEH227" s="168"/>
      <c r="IEI227" s="168"/>
      <c r="IEJ227" s="168"/>
      <c r="IEK227" s="168"/>
      <c r="IEL227" s="168"/>
      <c r="IEM227" s="168"/>
      <c r="IEN227" s="168"/>
      <c r="IEO227" s="168"/>
      <c r="IEP227" s="168"/>
      <c r="IEQ227" s="168"/>
      <c r="IER227" s="168"/>
      <c r="IES227" s="168"/>
      <c r="IET227" s="168"/>
      <c r="IEU227" s="168"/>
      <c r="IEV227" s="168"/>
      <c r="IEW227" s="168"/>
      <c r="IEX227" s="168"/>
      <c r="IEY227" s="168"/>
      <c r="IEZ227" s="168"/>
      <c r="IFA227" s="168"/>
      <c r="IFB227" s="168"/>
      <c r="IFC227" s="168"/>
      <c r="IFD227" s="168"/>
      <c r="IFE227" s="168"/>
      <c r="IFF227" s="168"/>
      <c r="IFG227" s="168"/>
      <c r="IFH227" s="168"/>
      <c r="IFI227" s="168"/>
      <c r="IFJ227" s="168"/>
      <c r="IFK227" s="168"/>
      <c r="IFL227" s="168"/>
      <c r="IFM227" s="168"/>
      <c r="IFN227" s="168"/>
      <c r="IFO227" s="168"/>
      <c r="IFP227" s="168"/>
      <c r="IFQ227" s="168"/>
      <c r="IFR227" s="168"/>
      <c r="IFS227" s="168"/>
      <c r="IFT227" s="168"/>
      <c r="IFU227" s="168"/>
      <c r="IFV227" s="168"/>
      <c r="IFW227" s="168"/>
      <c r="IFX227" s="168"/>
      <c r="IFY227" s="168"/>
      <c r="IFZ227" s="168"/>
      <c r="IGA227" s="168"/>
      <c r="IGB227" s="168"/>
      <c r="IGC227" s="168"/>
      <c r="IGD227" s="168"/>
      <c r="IGE227" s="168"/>
      <c r="IGF227" s="168"/>
      <c r="IGG227" s="168"/>
      <c r="IGH227" s="168"/>
      <c r="IGI227" s="168"/>
      <c r="IGJ227" s="168"/>
      <c r="IGK227" s="168"/>
      <c r="IGL227" s="168"/>
      <c r="IGM227" s="168"/>
      <c r="IGN227" s="168"/>
      <c r="IGO227" s="168"/>
      <c r="IGP227" s="168"/>
      <c r="IGQ227" s="168"/>
      <c r="IGR227" s="168"/>
      <c r="IGS227" s="168"/>
      <c r="IGT227" s="168"/>
      <c r="IGU227" s="168"/>
      <c r="IGV227" s="168"/>
      <c r="IGW227" s="168"/>
      <c r="IGX227" s="168"/>
      <c r="IGY227" s="168"/>
      <c r="IGZ227" s="168"/>
      <c r="IHA227" s="168"/>
      <c r="IHB227" s="168"/>
      <c r="IHC227" s="168"/>
      <c r="IHD227" s="168"/>
      <c r="IHE227" s="168"/>
      <c r="IHF227" s="168"/>
      <c r="IHG227" s="168"/>
      <c r="IHH227" s="168"/>
      <c r="IHI227" s="168"/>
      <c r="IHJ227" s="168"/>
      <c r="IHK227" s="168"/>
      <c r="IHL227" s="168"/>
      <c r="IHM227" s="168"/>
      <c r="IHN227" s="168"/>
      <c r="IHO227" s="168"/>
      <c r="IHP227" s="168"/>
      <c r="IHQ227" s="168"/>
      <c r="IHR227" s="168"/>
      <c r="IHS227" s="168"/>
      <c r="IHT227" s="168"/>
      <c r="IHU227" s="168"/>
      <c r="IHV227" s="168"/>
      <c r="IHW227" s="168"/>
      <c r="IHX227" s="168"/>
      <c r="IHY227" s="168"/>
      <c r="IHZ227" s="168"/>
      <c r="IIA227" s="168"/>
      <c r="IIB227" s="168"/>
      <c r="IIC227" s="168"/>
      <c r="IID227" s="168"/>
      <c r="IIE227" s="168"/>
      <c r="IIF227" s="168"/>
      <c r="IIG227" s="168"/>
      <c r="IIH227" s="168"/>
      <c r="III227" s="168"/>
      <c r="IIJ227" s="168"/>
      <c r="IIK227" s="168"/>
      <c r="IIL227" s="168"/>
      <c r="IIM227" s="168"/>
      <c r="IIN227" s="168"/>
      <c r="IIO227" s="168"/>
      <c r="IIP227" s="168"/>
      <c r="IIQ227" s="168"/>
      <c r="IIR227" s="168"/>
      <c r="IIS227" s="168"/>
      <c r="IIT227" s="168"/>
      <c r="IIU227" s="168"/>
      <c r="IIV227" s="168"/>
      <c r="IIW227" s="168"/>
      <c r="IIX227" s="168"/>
      <c r="IIY227" s="168"/>
      <c r="IIZ227" s="168"/>
      <c r="IJA227" s="168"/>
      <c r="IJB227" s="168"/>
      <c r="IJC227" s="168"/>
      <c r="IJD227" s="168"/>
      <c r="IJE227" s="168"/>
      <c r="IJF227" s="168"/>
      <c r="IJG227" s="168"/>
      <c r="IJH227" s="168"/>
      <c r="IJI227" s="168"/>
      <c r="IJJ227" s="168"/>
      <c r="IJK227" s="168"/>
      <c r="IJL227" s="168"/>
      <c r="IJM227" s="168"/>
      <c r="IJN227" s="168"/>
      <c r="IJO227" s="168"/>
      <c r="IJP227" s="168"/>
      <c r="IJQ227" s="168"/>
      <c r="IJR227" s="168"/>
      <c r="IJS227" s="168"/>
      <c r="IJT227" s="168"/>
      <c r="IJU227" s="168"/>
      <c r="IJV227" s="168"/>
      <c r="IJW227" s="168"/>
      <c r="IJX227" s="168"/>
      <c r="IJY227" s="168"/>
      <c r="IJZ227" s="168"/>
      <c r="IKA227" s="168"/>
      <c r="IKB227" s="168"/>
      <c r="IKC227" s="168"/>
      <c r="IKD227" s="168"/>
      <c r="IKE227" s="168"/>
      <c r="IKF227" s="168"/>
      <c r="IKG227" s="168"/>
      <c r="IKH227" s="168"/>
      <c r="IKI227" s="168"/>
      <c r="IKJ227" s="168"/>
      <c r="IKK227" s="168"/>
      <c r="IKL227" s="168"/>
      <c r="IKM227" s="168"/>
      <c r="IKN227" s="168"/>
      <c r="IKO227" s="168"/>
      <c r="IKP227" s="168"/>
      <c r="IKQ227" s="168"/>
      <c r="IKR227" s="168"/>
      <c r="IKS227" s="168"/>
      <c r="IKT227" s="168"/>
      <c r="IKU227" s="168"/>
      <c r="IKV227" s="168"/>
      <c r="IKW227" s="168"/>
      <c r="IKX227" s="168"/>
      <c r="IKY227" s="168"/>
      <c r="IKZ227" s="168"/>
      <c r="ILA227" s="168"/>
      <c r="ILB227" s="168"/>
      <c r="ILC227" s="168"/>
      <c r="ILD227" s="168"/>
      <c r="ILE227" s="168"/>
      <c r="ILF227" s="168"/>
      <c r="ILG227" s="168"/>
      <c r="ILH227" s="168"/>
      <c r="ILI227" s="168"/>
      <c r="ILJ227" s="168"/>
      <c r="ILK227" s="168"/>
      <c r="ILL227" s="168"/>
      <c r="ILM227" s="168"/>
      <c r="ILN227" s="168"/>
      <c r="ILO227" s="168"/>
      <c r="ILP227" s="168"/>
      <c r="ILQ227" s="168"/>
      <c r="ILR227" s="168"/>
      <c r="ILS227" s="168"/>
      <c r="ILT227" s="168"/>
      <c r="ILU227" s="168"/>
      <c r="ILV227" s="168"/>
      <c r="ILW227" s="168"/>
      <c r="ILX227" s="168"/>
      <c r="ILY227" s="168"/>
      <c r="ILZ227" s="168"/>
      <c r="IMA227" s="168"/>
      <c r="IMB227" s="168"/>
      <c r="IMC227" s="168"/>
      <c r="IMD227" s="168"/>
      <c r="IME227" s="168"/>
      <c r="IMF227" s="168"/>
      <c r="IMG227" s="168"/>
      <c r="IMH227" s="168"/>
      <c r="IMI227" s="168"/>
      <c r="IMJ227" s="168"/>
      <c r="IMK227" s="168"/>
      <c r="IML227" s="168"/>
      <c r="IMM227" s="168"/>
      <c r="IMN227" s="168"/>
      <c r="IMO227" s="168"/>
      <c r="IMP227" s="168"/>
      <c r="IMQ227" s="168"/>
      <c r="IMR227" s="168"/>
      <c r="IMS227" s="168"/>
      <c r="IMT227" s="168"/>
      <c r="IMU227" s="168"/>
      <c r="IMV227" s="168"/>
      <c r="IMW227" s="168"/>
      <c r="IMX227" s="168"/>
      <c r="IMY227" s="168"/>
      <c r="IMZ227" s="168"/>
      <c r="INA227" s="168"/>
      <c r="INB227" s="168"/>
      <c r="INC227" s="168"/>
      <c r="IND227" s="168"/>
      <c r="INE227" s="168"/>
      <c r="INF227" s="168"/>
      <c r="ING227" s="168"/>
      <c r="INH227" s="168"/>
      <c r="INI227" s="168"/>
      <c r="INJ227" s="168"/>
      <c r="INK227" s="168"/>
      <c r="INL227" s="168"/>
      <c r="INM227" s="168"/>
      <c r="INN227" s="168"/>
      <c r="INO227" s="168"/>
      <c r="INP227" s="168"/>
      <c r="INQ227" s="168"/>
      <c r="INR227" s="168"/>
      <c r="INS227" s="168"/>
      <c r="INT227" s="168"/>
      <c r="INU227" s="168"/>
      <c r="INV227" s="168"/>
      <c r="INW227" s="168"/>
      <c r="INX227" s="168"/>
      <c r="INY227" s="168"/>
      <c r="INZ227" s="168"/>
      <c r="IOA227" s="168"/>
      <c r="IOB227" s="168"/>
      <c r="IOC227" s="168"/>
      <c r="IOD227" s="168"/>
      <c r="IOE227" s="168"/>
      <c r="IOF227" s="168"/>
      <c r="IOG227" s="168"/>
      <c r="IOH227" s="168"/>
      <c r="IOI227" s="168"/>
      <c r="IOJ227" s="168"/>
      <c r="IOK227" s="168"/>
      <c r="IOL227" s="168"/>
      <c r="IOM227" s="168"/>
      <c r="ION227" s="168"/>
      <c r="IOO227" s="168"/>
      <c r="IOP227" s="168"/>
      <c r="IOQ227" s="168"/>
      <c r="IOR227" s="168"/>
      <c r="IOS227" s="168"/>
      <c r="IOT227" s="168"/>
      <c r="IOU227" s="168"/>
      <c r="IOV227" s="168"/>
      <c r="IOW227" s="168"/>
      <c r="IOX227" s="168"/>
      <c r="IOY227" s="168"/>
      <c r="IOZ227" s="168"/>
      <c r="IPA227" s="168"/>
      <c r="IPB227" s="168"/>
      <c r="IPC227" s="168"/>
      <c r="IPD227" s="168"/>
      <c r="IPE227" s="168"/>
      <c r="IPF227" s="168"/>
      <c r="IPG227" s="168"/>
      <c r="IPH227" s="168"/>
      <c r="IPI227" s="168"/>
      <c r="IPJ227" s="168"/>
      <c r="IPK227" s="168"/>
      <c r="IPL227" s="168"/>
      <c r="IPM227" s="168"/>
      <c r="IPN227" s="168"/>
      <c r="IPO227" s="168"/>
      <c r="IPP227" s="168"/>
      <c r="IPQ227" s="168"/>
      <c r="IPR227" s="168"/>
      <c r="IPS227" s="168"/>
      <c r="IPT227" s="168"/>
      <c r="IPU227" s="168"/>
      <c r="IPV227" s="168"/>
      <c r="IPW227" s="168"/>
      <c r="IPX227" s="168"/>
      <c r="IPY227" s="168"/>
      <c r="IPZ227" s="168"/>
      <c r="IQA227" s="168"/>
      <c r="IQB227" s="168"/>
      <c r="IQC227" s="168"/>
      <c r="IQD227" s="168"/>
      <c r="IQE227" s="168"/>
      <c r="IQF227" s="168"/>
      <c r="IQG227" s="168"/>
      <c r="IQH227" s="168"/>
      <c r="IQI227" s="168"/>
      <c r="IQJ227" s="168"/>
      <c r="IQK227" s="168"/>
      <c r="IQL227" s="168"/>
      <c r="IQM227" s="168"/>
      <c r="IQN227" s="168"/>
      <c r="IQO227" s="168"/>
      <c r="IQP227" s="168"/>
      <c r="IQQ227" s="168"/>
      <c r="IQR227" s="168"/>
      <c r="IQS227" s="168"/>
      <c r="IQT227" s="168"/>
      <c r="IQU227" s="168"/>
      <c r="IQV227" s="168"/>
      <c r="IQW227" s="168"/>
      <c r="IQX227" s="168"/>
      <c r="IQY227" s="168"/>
      <c r="IQZ227" s="168"/>
      <c r="IRA227" s="168"/>
      <c r="IRB227" s="168"/>
      <c r="IRC227" s="168"/>
      <c r="IRD227" s="168"/>
      <c r="IRE227" s="168"/>
      <c r="IRF227" s="168"/>
      <c r="IRG227" s="168"/>
      <c r="IRH227" s="168"/>
      <c r="IRI227" s="168"/>
      <c r="IRJ227" s="168"/>
      <c r="IRK227" s="168"/>
      <c r="IRL227" s="168"/>
      <c r="IRM227" s="168"/>
      <c r="IRN227" s="168"/>
      <c r="IRO227" s="168"/>
      <c r="IRP227" s="168"/>
      <c r="IRQ227" s="168"/>
      <c r="IRR227" s="168"/>
      <c r="IRS227" s="168"/>
      <c r="IRT227" s="168"/>
      <c r="IRU227" s="168"/>
      <c r="IRV227" s="168"/>
      <c r="IRW227" s="168"/>
      <c r="IRX227" s="168"/>
      <c r="IRY227" s="168"/>
      <c r="IRZ227" s="168"/>
      <c r="ISA227" s="168"/>
      <c r="ISB227" s="168"/>
      <c r="ISC227" s="168"/>
      <c r="ISD227" s="168"/>
      <c r="ISE227" s="168"/>
      <c r="ISF227" s="168"/>
      <c r="ISG227" s="168"/>
      <c r="ISH227" s="168"/>
      <c r="ISI227" s="168"/>
      <c r="ISJ227" s="168"/>
      <c r="ISK227" s="168"/>
      <c r="ISL227" s="168"/>
      <c r="ISM227" s="168"/>
      <c r="ISN227" s="168"/>
      <c r="ISO227" s="168"/>
      <c r="ISP227" s="168"/>
      <c r="ISQ227" s="168"/>
      <c r="ISR227" s="168"/>
      <c r="ISS227" s="168"/>
      <c r="IST227" s="168"/>
      <c r="ISU227" s="168"/>
      <c r="ISV227" s="168"/>
      <c r="ISW227" s="168"/>
      <c r="ISX227" s="168"/>
      <c r="ISY227" s="168"/>
      <c r="ISZ227" s="168"/>
      <c r="ITA227" s="168"/>
      <c r="ITB227" s="168"/>
      <c r="ITC227" s="168"/>
      <c r="ITD227" s="168"/>
      <c r="ITE227" s="168"/>
      <c r="ITF227" s="168"/>
      <c r="ITG227" s="168"/>
      <c r="ITH227" s="168"/>
      <c r="ITI227" s="168"/>
      <c r="ITJ227" s="168"/>
      <c r="ITK227" s="168"/>
      <c r="ITL227" s="168"/>
      <c r="ITM227" s="168"/>
      <c r="ITN227" s="168"/>
      <c r="ITO227" s="168"/>
      <c r="ITP227" s="168"/>
      <c r="ITQ227" s="168"/>
      <c r="ITR227" s="168"/>
      <c r="ITS227" s="168"/>
      <c r="ITT227" s="168"/>
      <c r="ITU227" s="168"/>
      <c r="ITV227" s="168"/>
      <c r="ITW227" s="168"/>
      <c r="ITX227" s="168"/>
      <c r="ITY227" s="168"/>
      <c r="ITZ227" s="168"/>
      <c r="IUA227" s="168"/>
      <c r="IUB227" s="168"/>
      <c r="IUC227" s="168"/>
      <c r="IUD227" s="168"/>
      <c r="IUE227" s="168"/>
      <c r="IUF227" s="168"/>
      <c r="IUG227" s="168"/>
      <c r="IUH227" s="168"/>
      <c r="IUI227" s="168"/>
      <c r="IUJ227" s="168"/>
      <c r="IUK227" s="168"/>
      <c r="IUL227" s="168"/>
      <c r="IUM227" s="168"/>
      <c r="IUN227" s="168"/>
      <c r="IUO227" s="168"/>
      <c r="IUP227" s="168"/>
      <c r="IUQ227" s="168"/>
      <c r="IUR227" s="168"/>
      <c r="IUS227" s="168"/>
      <c r="IUT227" s="168"/>
      <c r="IUU227" s="168"/>
      <c r="IUV227" s="168"/>
      <c r="IUW227" s="168"/>
      <c r="IUX227" s="168"/>
      <c r="IUY227" s="168"/>
      <c r="IUZ227" s="168"/>
      <c r="IVA227" s="168"/>
      <c r="IVB227" s="168"/>
      <c r="IVC227" s="168"/>
      <c r="IVD227" s="168"/>
      <c r="IVE227" s="168"/>
      <c r="IVF227" s="168"/>
      <c r="IVG227" s="168"/>
      <c r="IVH227" s="168"/>
      <c r="IVI227" s="168"/>
      <c r="IVJ227" s="168"/>
      <c r="IVK227" s="168"/>
      <c r="IVL227" s="168"/>
      <c r="IVM227" s="168"/>
      <c r="IVN227" s="168"/>
      <c r="IVO227" s="168"/>
      <c r="IVP227" s="168"/>
      <c r="IVQ227" s="168"/>
      <c r="IVR227" s="168"/>
      <c r="IVS227" s="168"/>
      <c r="IVT227" s="168"/>
      <c r="IVU227" s="168"/>
      <c r="IVV227" s="168"/>
      <c r="IVW227" s="168"/>
      <c r="IVX227" s="168"/>
      <c r="IVY227" s="168"/>
      <c r="IVZ227" s="168"/>
      <c r="IWA227" s="168"/>
      <c r="IWB227" s="168"/>
      <c r="IWC227" s="168"/>
      <c r="IWD227" s="168"/>
      <c r="IWE227" s="168"/>
      <c r="IWF227" s="168"/>
      <c r="IWG227" s="168"/>
      <c r="IWH227" s="168"/>
      <c r="IWI227" s="168"/>
      <c r="IWJ227" s="168"/>
      <c r="IWK227" s="168"/>
      <c r="IWL227" s="168"/>
      <c r="IWM227" s="168"/>
      <c r="IWN227" s="168"/>
      <c r="IWO227" s="168"/>
      <c r="IWP227" s="168"/>
      <c r="IWQ227" s="168"/>
      <c r="IWR227" s="168"/>
      <c r="IWS227" s="168"/>
      <c r="IWT227" s="168"/>
      <c r="IWU227" s="168"/>
      <c r="IWV227" s="168"/>
      <c r="IWW227" s="168"/>
      <c r="IWX227" s="168"/>
      <c r="IWY227" s="168"/>
      <c r="IWZ227" s="168"/>
      <c r="IXA227" s="168"/>
      <c r="IXB227" s="168"/>
      <c r="IXC227" s="168"/>
      <c r="IXD227" s="168"/>
      <c r="IXE227" s="168"/>
      <c r="IXF227" s="168"/>
      <c r="IXG227" s="168"/>
      <c r="IXH227" s="168"/>
      <c r="IXI227" s="168"/>
      <c r="IXJ227" s="168"/>
      <c r="IXK227" s="168"/>
      <c r="IXL227" s="168"/>
      <c r="IXM227" s="168"/>
      <c r="IXN227" s="168"/>
      <c r="IXO227" s="168"/>
      <c r="IXP227" s="168"/>
      <c r="IXQ227" s="168"/>
      <c r="IXR227" s="168"/>
      <c r="IXS227" s="168"/>
      <c r="IXT227" s="168"/>
      <c r="IXU227" s="168"/>
      <c r="IXV227" s="168"/>
      <c r="IXW227" s="168"/>
      <c r="IXX227" s="168"/>
      <c r="IXY227" s="168"/>
      <c r="IXZ227" s="168"/>
      <c r="IYA227" s="168"/>
      <c r="IYB227" s="168"/>
      <c r="IYC227" s="168"/>
      <c r="IYD227" s="168"/>
      <c r="IYE227" s="168"/>
      <c r="IYF227" s="168"/>
      <c r="IYG227" s="168"/>
      <c r="IYH227" s="168"/>
      <c r="IYI227" s="168"/>
      <c r="IYJ227" s="168"/>
      <c r="IYK227" s="168"/>
      <c r="IYL227" s="168"/>
      <c r="IYM227" s="168"/>
      <c r="IYN227" s="168"/>
      <c r="IYO227" s="168"/>
      <c r="IYP227" s="168"/>
      <c r="IYQ227" s="168"/>
      <c r="IYR227" s="168"/>
      <c r="IYS227" s="168"/>
      <c r="IYT227" s="168"/>
      <c r="IYU227" s="168"/>
      <c r="IYV227" s="168"/>
      <c r="IYW227" s="168"/>
      <c r="IYX227" s="168"/>
      <c r="IYY227" s="168"/>
      <c r="IYZ227" s="168"/>
      <c r="IZA227" s="168"/>
      <c r="IZB227" s="168"/>
      <c r="IZC227" s="168"/>
      <c r="IZD227" s="168"/>
      <c r="IZE227" s="168"/>
      <c r="IZF227" s="168"/>
      <c r="IZG227" s="168"/>
      <c r="IZH227" s="168"/>
      <c r="IZI227" s="168"/>
      <c r="IZJ227" s="168"/>
      <c r="IZK227" s="168"/>
      <c r="IZL227" s="168"/>
      <c r="IZM227" s="168"/>
      <c r="IZN227" s="168"/>
      <c r="IZO227" s="168"/>
      <c r="IZP227" s="168"/>
      <c r="IZQ227" s="168"/>
      <c r="IZR227" s="168"/>
      <c r="IZS227" s="168"/>
      <c r="IZT227" s="168"/>
      <c r="IZU227" s="168"/>
      <c r="IZV227" s="168"/>
      <c r="IZW227" s="168"/>
      <c r="IZX227" s="168"/>
      <c r="IZY227" s="168"/>
      <c r="IZZ227" s="168"/>
      <c r="JAA227" s="168"/>
      <c r="JAB227" s="168"/>
      <c r="JAC227" s="168"/>
      <c r="JAD227" s="168"/>
      <c r="JAE227" s="168"/>
      <c r="JAF227" s="168"/>
      <c r="JAG227" s="168"/>
      <c r="JAH227" s="168"/>
      <c r="JAI227" s="168"/>
      <c r="JAJ227" s="168"/>
      <c r="JAK227" s="168"/>
      <c r="JAL227" s="168"/>
      <c r="JAM227" s="168"/>
      <c r="JAN227" s="168"/>
      <c r="JAO227" s="168"/>
      <c r="JAP227" s="168"/>
      <c r="JAQ227" s="168"/>
      <c r="JAR227" s="168"/>
      <c r="JAS227" s="168"/>
      <c r="JAT227" s="168"/>
      <c r="JAU227" s="168"/>
      <c r="JAV227" s="168"/>
      <c r="JAW227" s="168"/>
      <c r="JAX227" s="168"/>
      <c r="JAY227" s="168"/>
      <c r="JAZ227" s="168"/>
      <c r="JBA227" s="168"/>
      <c r="JBB227" s="168"/>
      <c r="JBC227" s="168"/>
      <c r="JBD227" s="168"/>
      <c r="JBE227" s="168"/>
      <c r="JBF227" s="168"/>
      <c r="JBG227" s="168"/>
      <c r="JBH227" s="168"/>
      <c r="JBI227" s="168"/>
      <c r="JBJ227" s="168"/>
      <c r="JBK227" s="168"/>
      <c r="JBL227" s="168"/>
      <c r="JBM227" s="168"/>
      <c r="JBN227" s="168"/>
      <c r="JBO227" s="168"/>
      <c r="JBP227" s="168"/>
      <c r="JBQ227" s="168"/>
      <c r="JBR227" s="168"/>
      <c r="JBS227" s="168"/>
      <c r="JBT227" s="168"/>
      <c r="JBU227" s="168"/>
      <c r="JBV227" s="168"/>
      <c r="JBW227" s="168"/>
      <c r="JBX227" s="168"/>
      <c r="JBY227" s="168"/>
      <c r="JBZ227" s="168"/>
      <c r="JCA227" s="168"/>
      <c r="JCB227" s="168"/>
      <c r="JCC227" s="168"/>
      <c r="JCD227" s="168"/>
      <c r="JCE227" s="168"/>
      <c r="JCF227" s="168"/>
      <c r="JCG227" s="168"/>
      <c r="JCH227" s="168"/>
      <c r="JCI227" s="168"/>
      <c r="JCJ227" s="168"/>
      <c r="JCK227" s="168"/>
      <c r="JCL227" s="168"/>
      <c r="JCM227" s="168"/>
      <c r="JCN227" s="168"/>
      <c r="JCO227" s="168"/>
      <c r="JCP227" s="168"/>
      <c r="JCQ227" s="168"/>
      <c r="JCR227" s="168"/>
      <c r="JCS227" s="168"/>
      <c r="JCT227" s="168"/>
      <c r="JCU227" s="168"/>
      <c r="JCV227" s="168"/>
      <c r="JCW227" s="168"/>
      <c r="JCX227" s="168"/>
      <c r="JCY227" s="168"/>
      <c r="JCZ227" s="168"/>
      <c r="JDA227" s="168"/>
      <c r="JDB227" s="168"/>
      <c r="JDC227" s="168"/>
      <c r="JDD227" s="168"/>
      <c r="JDE227" s="168"/>
      <c r="JDF227" s="168"/>
      <c r="JDG227" s="168"/>
      <c r="JDH227" s="168"/>
      <c r="JDI227" s="168"/>
      <c r="JDJ227" s="168"/>
      <c r="JDK227" s="168"/>
      <c r="JDL227" s="168"/>
      <c r="JDM227" s="168"/>
      <c r="JDN227" s="168"/>
      <c r="JDO227" s="168"/>
      <c r="JDP227" s="168"/>
      <c r="JDQ227" s="168"/>
      <c r="JDR227" s="168"/>
      <c r="JDS227" s="168"/>
      <c r="JDT227" s="168"/>
      <c r="JDU227" s="168"/>
      <c r="JDV227" s="168"/>
      <c r="JDW227" s="168"/>
      <c r="JDX227" s="168"/>
      <c r="JDY227" s="168"/>
      <c r="JDZ227" s="168"/>
      <c r="JEA227" s="168"/>
      <c r="JEB227" s="168"/>
      <c r="JEC227" s="168"/>
      <c r="JED227" s="168"/>
      <c r="JEE227" s="168"/>
      <c r="JEF227" s="168"/>
      <c r="JEG227" s="168"/>
      <c r="JEH227" s="168"/>
      <c r="JEI227" s="168"/>
      <c r="JEJ227" s="168"/>
      <c r="JEK227" s="168"/>
      <c r="JEL227" s="168"/>
      <c r="JEM227" s="168"/>
      <c r="JEN227" s="168"/>
      <c r="JEO227" s="168"/>
      <c r="JEP227" s="168"/>
      <c r="JEQ227" s="168"/>
      <c r="JER227" s="168"/>
      <c r="JES227" s="168"/>
      <c r="JET227" s="168"/>
      <c r="JEU227" s="168"/>
      <c r="JEV227" s="168"/>
      <c r="JEW227" s="168"/>
      <c r="JEX227" s="168"/>
      <c r="JEY227" s="168"/>
      <c r="JEZ227" s="168"/>
      <c r="JFA227" s="168"/>
      <c r="JFB227" s="168"/>
      <c r="JFC227" s="168"/>
      <c r="JFD227" s="168"/>
      <c r="JFE227" s="168"/>
      <c r="JFF227" s="168"/>
      <c r="JFG227" s="168"/>
      <c r="JFH227" s="168"/>
      <c r="JFI227" s="168"/>
      <c r="JFJ227" s="168"/>
      <c r="JFK227" s="168"/>
      <c r="JFL227" s="168"/>
      <c r="JFM227" s="168"/>
      <c r="JFN227" s="168"/>
      <c r="JFO227" s="168"/>
      <c r="JFP227" s="168"/>
      <c r="JFQ227" s="168"/>
      <c r="JFR227" s="168"/>
      <c r="JFS227" s="168"/>
      <c r="JFT227" s="168"/>
      <c r="JFU227" s="168"/>
      <c r="JFV227" s="168"/>
      <c r="JFW227" s="168"/>
      <c r="JFX227" s="168"/>
      <c r="JFY227" s="168"/>
      <c r="JFZ227" s="168"/>
      <c r="JGA227" s="168"/>
      <c r="JGB227" s="168"/>
      <c r="JGC227" s="168"/>
      <c r="JGD227" s="168"/>
      <c r="JGE227" s="168"/>
      <c r="JGF227" s="168"/>
      <c r="JGG227" s="168"/>
      <c r="JGH227" s="168"/>
      <c r="JGI227" s="168"/>
      <c r="JGJ227" s="168"/>
      <c r="JGK227" s="168"/>
      <c r="JGL227" s="168"/>
      <c r="JGM227" s="168"/>
      <c r="JGN227" s="168"/>
      <c r="JGO227" s="168"/>
      <c r="JGP227" s="168"/>
      <c r="JGQ227" s="168"/>
      <c r="JGR227" s="168"/>
      <c r="JGS227" s="168"/>
      <c r="JGT227" s="168"/>
      <c r="JGU227" s="168"/>
      <c r="JGV227" s="168"/>
      <c r="JGW227" s="168"/>
      <c r="JGX227" s="168"/>
      <c r="JGY227" s="168"/>
      <c r="JGZ227" s="168"/>
      <c r="JHA227" s="168"/>
      <c r="JHB227" s="168"/>
      <c r="JHC227" s="168"/>
      <c r="JHD227" s="168"/>
      <c r="JHE227" s="168"/>
      <c r="JHF227" s="168"/>
      <c r="JHG227" s="168"/>
      <c r="JHH227" s="168"/>
      <c r="JHI227" s="168"/>
      <c r="JHJ227" s="168"/>
      <c r="JHK227" s="168"/>
      <c r="JHL227" s="168"/>
      <c r="JHM227" s="168"/>
      <c r="JHN227" s="168"/>
      <c r="JHO227" s="168"/>
      <c r="JHP227" s="168"/>
      <c r="JHQ227" s="168"/>
      <c r="JHR227" s="168"/>
      <c r="JHS227" s="168"/>
      <c r="JHT227" s="168"/>
      <c r="JHU227" s="168"/>
      <c r="JHV227" s="168"/>
      <c r="JHW227" s="168"/>
      <c r="JHX227" s="168"/>
      <c r="JHY227" s="168"/>
      <c r="JHZ227" s="168"/>
      <c r="JIA227" s="168"/>
      <c r="JIB227" s="168"/>
      <c r="JIC227" s="168"/>
      <c r="JID227" s="168"/>
      <c r="JIE227" s="168"/>
      <c r="JIF227" s="168"/>
      <c r="JIG227" s="168"/>
      <c r="JIH227" s="168"/>
      <c r="JII227" s="168"/>
      <c r="JIJ227" s="168"/>
      <c r="JIK227" s="168"/>
      <c r="JIL227" s="168"/>
      <c r="JIM227" s="168"/>
      <c r="JIN227" s="168"/>
      <c r="JIO227" s="168"/>
      <c r="JIP227" s="168"/>
      <c r="JIQ227" s="168"/>
      <c r="JIR227" s="168"/>
      <c r="JIS227" s="168"/>
      <c r="JIT227" s="168"/>
      <c r="JIU227" s="168"/>
      <c r="JIV227" s="168"/>
      <c r="JIW227" s="168"/>
      <c r="JIX227" s="168"/>
      <c r="JIY227" s="168"/>
      <c r="JIZ227" s="168"/>
      <c r="JJA227" s="168"/>
      <c r="JJB227" s="168"/>
      <c r="JJC227" s="168"/>
      <c r="JJD227" s="168"/>
      <c r="JJE227" s="168"/>
      <c r="JJF227" s="168"/>
      <c r="JJG227" s="168"/>
      <c r="JJH227" s="168"/>
      <c r="JJI227" s="168"/>
      <c r="JJJ227" s="168"/>
      <c r="JJK227" s="168"/>
      <c r="JJL227" s="168"/>
      <c r="JJM227" s="168"/>
      <c r="JJN227" s="168"/>
      <c r="JJO227" s="168"/>
      <c r="JJP227" s="168"/>
      <c r="JJQ227" s="168"/>
      <c r="JJR227" s="168"/>
      <c r="JJS227" s="168"/>
      <c r="JJT227" s="168"/>
      <c r="JJU227" s="168"/>
      <c r="JJV227" s="168"/>
      <c r="JJW227" s="168"/>
      <c r="JJX227" s="168"/>
      <c r="JJY227" s="168"/>
      <c r="JJZ227" s="168"/>
      <c r="JKA227" s="168"/>
      <c r="JKB227" s="168"/>
      <c r="JKC227" s="168"/>
      <c r="JKD227" s="168"/>
      <c r="JKE227" s="168"/>
      <c r="JKF227" s="168"/>
      <c r="JKG227" s="168"/>
      <c r="JKH227" s="168"/>
      <c r="JKI227" s="168"/>
      <c r="JKJ227" s="168"/>
      <c r="JKK227" s="168"/>
      <c r="JKL227" s="168"/>
      <c r="JKM227" s="168"/>
      <c r="JKN227" s="168"/>
      <c r="JKO227" s="168"/>
      <c r="JKP227" s="168"/>
      <c r="JKQ227" s="168"/>
      <c r="JKR227" s="168"/>
      <c r="JKS227" s="168"/>
      <c r="JKT227" s="168"/>
      <c r="JKU227" s="168"/>
      <c r="JKV227" s="168"/>
      <c r="JKW227" s="168"/>
      <c r="JKX227" s="168"/>
      <c r="JKY227" s="168"/>
      <c r="JKZ227" s="168"/>
      <c r="JLA227" s="168"/>
      <c r="JLB227" s="168"/>
      <c r="JLC227" s="168"/>
      <c r="JLD227" s="168"/>
      <c r="JLE227" s="168"/>
      <c r="JLF227" s="168"/>
      <c r="JLG227" s="168"/>
      <c r="JLH227" s="168"/>
      <c r="JLI227" s="168"/>
      <c r="JLJ227" s="168"/>
      <c r="JLK227" s="168"/>
      <c r="JLL227" s="168"/>
      <c r="JLM227" s="168"/>
      <c r="JLN227" s="168"/>
      <c r="JLO227" s="168"/>
      <c r="JLP227" s="168"/>
      <c r="JLQ227" s="168"/>
      <c r="JLR227" s="168"/>
      <c r="JLS227" s="168"/>
      <c r="JLT227" s="168"/>
      <c r="JLU227" s="168"/>
      <c r="JLV227" s="168"/>
      <c r="JLW227" s="168"/>
      <c r="JLX227" s="168"/>
      <c r="JLY227" s="168"/>
      <c r="JLZ227" s="168"/>
      <c r="JMA227" s="168"/>
      <c r="JMB227" s="168"/>
      <c r="JMC227" s="168"/>
      <c r="JMD227" s="168"/>
      <c r="JME227" s="168"/>
      <c r="JMF227" s="168"/>
      <c r="JMG227" s="168"/>
      <c r="JMH227" s="168"/>
      <c r="JMI227" s="168"/>
      <c r="JMJ227" s="168"/>
      <c r="JMK227" s="168"/>
      <c r="JML227" s="168"/>
      <c r="JMM227" s="168"/>
      <c r="JMN227" s="168"/>
      <c r="JMO227" s="168"/>
      <c r="JMP227" s="168"/>
      <c r="JMQ227" s="168"/>
      <c r="JMR227" s="168"/>
      <c r="JMS227" s="168"/>
      <c r="JMT227" s="168"/>
      <c r="JMU227" s="168"/>
      <c r="JMV227" s="168"/>
      <c r="JMW227" s="168"/>
      <c r="JMX227" s="168"/>
      <c r="JMY227" s="168"/>
      <c r="JMZ227" s="168"/>
      <c r="JNA227" s="168"/>
      <c r="JNB227" s="168"/>
      <c r="JNC227" s="168"/>
      <c r="JND227" s="168"/>
      <c r="JNE227" s="168"/>
      <c r="JNF227" s="168"/>
      <c r="JNG227" s="168"/>
      <c r="JNH227" s="168"/>
      <c r="JNI227" s="168"/>
      <c r="JNJ227" s="168"/>
      <c r="JNK227" s="168"/>
      <c r="JNL227" s="168"/>
      <c r="JNM227" s="168"/>
      <c r="JNN227" s="168"/>
      <c r="JNO227" s="168"/>
      <c r="JNP227" s="168"/>
      <c r="JNQ227" s="168"/>
      <c r="JNR227" s="168"/>
      <c r="JNS227" s="168"/>
      <c r="JNT227" s="168"/>
      <c r="JNU227" s="168"/>
      <c r="JNV227" s="168"/>
      <c r="JNW227" s="168"/>
      <c r="JNX227" s="168"/>
      <c r="JNY227" s="168"/>
      <c r="JNZ227" s="168"/>
      <c r="JOA227" s="168"/>
      <c r="JOB227" s="168"/>
      <c r="JOC227" s="168"/>
      <c r="JOD227" s="168"/>
      <c r="JOE227" s="168"/>
      <c r="JOF227" s="168"/>
      <c r="JOG227" s="168"/>
      <c r="JOH227" s="168"/>
      <c r="JOI227" s="168"/>
      <c r="JOJ227" s="168"/>
      <c r="JOK227" s="168"/>
      <c r="JOL227" s="168"/>
      <c r="JOM227" s="168"/>
      <c r="JON227" s="168"/>
      <c r="JOO227" s="168"/>
      <c r="JOP227" s="168"/>
      <c r="JOQ227" s="168"/>
      <c r="JOR227" s="168"/>
      <c r="JOS227" s="168"/>
      <c r="JOT227" s="168"/>
      <c r="JOU227" s="168"/>
      <c r="JOV227" s="168"/>
      <c r="JOW227" s="168"/>
      <c r="JOX227" s="168"/>
      <c r="JOY227" s="168"/>
      <c r="JOZ227" s="168"/>
      <c r="JPA227" s="168"/>
      <c r="JPB227" s="168"/>
      <c r="JPC227" s="168"/>
      <c r="JPD227" s="168"/>
      <c r="JPE227" s="168"/>
      <c r="JPF227" s="168"/>
      <c r="JPG227" s="168"/>
      <c r="JPH227" s="168"/>
      <c r="JPI227" s="168"/>
      <c r="JPJ227" s="168"/>
      <c r="JPK227" s="168"/>
      <c r="JPL227" s="168"/>
      <c r="JPM227" s="168"/>
      <c r="JPN227" s="168"/>
      <c r="JPO227" s="168"/>
      <c r="JPP227" s="168"/>
      <c r="JPQ227" s="168"/>
      <c r="JPR227" s="168"/>
      <c r="JPS227" s="168"/>
      <c r="JPT227" s="168"/>
      <c r="JPU227" s="168"/>
      <c r="JPV227" s="168"/>
      <c r="JPW227" s="168"/>
      <c r="JPX227" s="168"/>
      <c r="JPY227" s="168"/>
      <c r="JPZ227" s="168"/>
      <c r="JQA227" s="168"/>
      <c r="JQB227" s="168"/>
      <c r="JQC227" s="168"/>
      <c r="JQD227" s="168"/>
      <c r="JQE227" s="168"/>
      <c r="JQF227" s="168"/>
      <c r="JQG227" s="168"/>
      <c r="JQH227" s="168"/>
      <c r="JQI227" s="168"/>
      <c r="JQJ227" s="168"/>
      <c r="JQK227" s="168"/>
      <c r="JQL227" s="168"/>
      <c r="JQM227" s="168"/>
      <c r="JQN227" s="168"/>
      <c r="JQO227" s="168"/>
      <c r="JQP227" s="168"/>
      <c r="JQQ227" s="168"/>
      <c r="JQR227" s="168"/>
      <c r="JQS227" s="168"/>
      <c r="JQT227" s="168"/>
      <c r="JQU227" s="168"/>
      <c r="JQV227" s="168"/>
      <c r="JQW227" s="168"/>
      <c r="JQX227" s="168"/>
      <c r="JQY227" s="168"/>
      <c r="JQZ227" s="168"/>
      <c r="JRA227" s="168"/>
      <c r="JRB227" s="168"/>
      <c r="JRC227" s="168"/>
      <c r="JRD227" s="168"/>
      <c r="JRE227" s="168"/>
      <c r="JRF227" s="168"/>
      <c r="JRG227" s="168"/>
      <c r="JRH227" s="168"/>
      <c r="JRI227" s="168"/>
      <c r="JRJ227" s="168"/>
      <c r="JRK227" s="168"/>
      <c r="JRL227" s="168"/>
      <c r="JRM227" s="168"/>
      <c r="JRN227" s="168"/>
      <c r="JRO227" s="168"/>
      <c r="JRP227" s="168"/>
      <c r="JRQ227" s="168"/>
      <c r="JRR227" s="168"/>
      <c r="JRS227" s="168"/>
      <c r="JRT227" s="168"/>
      <c r="JRU227" s="168"/>
      <c r="JRV227" s="168"/>
      <c r="JRW227" s="168"/>
      <c r="JRX227" s="168"/>
      <c r="JRY227" s="168"/>
      <c r="JRZ227" s="168"/>
      <c r="JSA227" s="168"/>
      <c r="JSB227" s="168"/>
      <c r="JSC227" s="168"/>
      <c r="JSD227" s="168"/>
      <c r="JSE227" s="168"/>
      <c r="JSF227" s="168"/>
      <c r="JSG227" s="168"/>
      <c r="JSH227" s="168"/>
      <c r="JSI227" s="168"/>
      <c r="JSJ227" s="168"/>
      <c r="JSK227" s="168"/>
      <c r="JSL227" s="168"/>
      <c r="JSM227" s="168"/>
      <c r="JSN227" s="168"/>
      <c r="JSO227" s="168"/>
      <c r="JSP227" s="168"/>
      <c r="JSQ227" s="168"/>
      <c r="JSR227" s="168"/>
      <c r="JSS227" s="168"/>
      <c r="JST227" s="168"/>
      <c r="JSU227" s="168"/>
      <c r="JSV227" s="168"/>
      <c r="JSW227" s="168"/>
      <c r="JSX227" s="168"/>
      <c r="JSY227" s="168"/>
      <c r="JSZ227" s="168"/>
      <c r="JTA227" s="168"/>
      <c r="JTB227" s="168"/>
      <c r="JTC227" s="168"/>
      <c r="JTD227" s="168"/>
      <c r="JTE227" s="168"/>
      <c r="JTF227" s="168"/>
      <c r="JTG227" s="168"/>
      <c r="JTH227" s="168"/>
      <c r="JTI227" s="168"/>
      <c r="JTJ227" s="168"/>
      <c r="JTK227" s="168"/>
      <c r="JTL227" s="168"/>
      <c r="JTM227" s="168"/>
      <c r="JTN227" s="168"/>
      <c r="JTO227" s="168"/>
      <c r="JTP227" s="168"/>
      <c r="JTQ227" s="168"/>
      <c r="JTR227" s="168"/>
      <c r="JTS227" s="168"/>
      <c r="JTT227" s="168"/>
      <c r="JTU227" s="168"/>
      <c r="JTV227" s="168"/>
      <c r="JTW227" s="168"/>
      <c r="JTX227" s="168"/>
      <c r="JTY227" s="168"/>
      <c r="JTZ227" s="168"/>
      <c r="JUA227" s="168"/>
      <c r="JUB227" s="168"/>
      <c r="JUC227" s="168"/>
      <c r="JUD227" s="168"/>
      <c r="JUE227" s="168"/>
      <c r="JUF227" s="168"/>
      <c r="JUG227" s="168"/>
      <c r="JUH227" s="168"/>
      <c r="JUI227" s="168"/>
      <c r="JUJ227" s="168"/>
      <c r="JUK227" s="168"/>
      <c r="JUL227" s="168"/>
      <c r="JUM227" s="168"/>
      <c r="JUN227" s="168"/>
      <c r="JUO227" s="168"/>
      <c r="JUP227" s="168"/>
      <c r="JUQ227" s="168"/>
      <c r="JUR227" s="168"/>
      <c r="JUS227" s="168"/>
      <c r="JUT227" s="168"/>
      <c r="JUU227" s="168"/>
      <c r="JUV227" s="168"/>
      <c r="JUW227" s="168"/>
      <c r="JUX227" s="168"/>
      <c r="JUY227" s="168"/>
      <c r="JUZ227" s="168"/>
      <c r="JVA227" s="168"/>
      <c r="JVB227" s="168"/>
      <c r="JVC227" s="168"/>
      <c r="JVD227" s="168"/>
      <c r="JVE227" s="168"/>
      <c r="JVF227" s="168"/>
      <c r="JVG227" s="168"/>
      <c r="JVH227" s="168"/>
      <c r="JVI227" s="168"/>
      <c r="JVJ227" s="168"/>
      <c r="JVK227" s="168"/>
      <c r="JVL227" s="168"/>
      <c r="JVM227" s="168"/>
      <c r="JVN227" s="168"/>
      <c r="JVO227" s="168"/>
      <c r="JVP227" s="168"/>
      <c r="JVQ227" s="168"/>
      <c r="JVR227" s="168"/>
      <c r="JVS227" s="168"/>
      <c r="JVT227" s="168"/>
      <c r="JVU227" s="168"/>
      <c r="JVV227" s="168"/>
      <c r="JVW227" s="168"/>
      <c r="JVX227" s="168"/>
      <c r="JVY227" s="168"/>
      <c r="JVZ227" s="168"/>
      <c r="JWA227" s="168"/>
      <c r="JWB227" s="168"/>
      <c r="JWC227" s="168"/>
      <c r="JWD227" s="168"/>
      <c r="JWE227" s="168"/>
      <c r="JWF227" s="168"/>
      <c r="JWG227" s="168"/>
      <c r="JWH227" s="168"/>
      <c r="JWI227" s="168"/>
      <c r="JWJ227" s="168"/>
      <c r="JWK227" s="168"/>
      <c r="JWL227" s="168"/>
      <c r="JWM227" s="168"/>
      <c r="JWN227" s="168"/>
      <c r="JWO227" s="168"/>
      <c r="JWP227" s="168"/>
      <c r="JWQ227" s="168"/>
      <c r="JWR227" s="168"/>
      <c r="JWS227" s="168"/>
      <c r="JWT227" s="168"/>
      <c r="JWU227" s="168"/>
      <c r="JWV227" s="168"/>
      <c r="JWW227" s="168"/>
      <c r="JWX227" s="168"/>
      <c r="JWY227" s="168"/>
      <c r="JWZ227" s="168"/>
      <c r="JXA227" s="168"/>
      <c r="JXB227" s="168"/>
      <c r="JXC227" s="168"/>
      <c r="JXD227" s="168"/>
      <c r="JXE227" s="168"/>
      <c r="JXF227" s="168"/>
      <c r="JXG227" s="168"/>
      <c r="JXH227" s="168"/>
      <c r="JXI227" s="168"/>
      <c r="JXJ227" s="168"/>
      <c r="JXK227" s="168"/>
      <c r="JXL227" s="168"/>
      <c r="JXM227" s="168"/>
      <c r="JXN227" s="168"/>
      <c r="JXO227" s="168"/>
      <c r="JXP227" s="168"/>
      <c r="JXQ227" s="168"/>
      <c r="JXR227" s="168"/>
      <c r="JXS227" s="168"/>
      <c r="JXT227" s="168"/>
      <c r="JXU227" s="168"/>
      <c r="JXV227" s="168"/>
      <c r="JXW227" s="168"/>
      <c r="JXX227" s="168"/>
      <c r="JXY227" s="168"/>
      <c r="JXZ227" s="168"/>
      <c r="JYA227" s="168"/>
      <c r="JYB227" s="168"/>
      <c r="JYC227" s="168"/>
      <c r="JYD227" s="168"/>
      <c r="JYE227" s="168"/>
      <c r="JYF227" s="168"/>
      <c r="JYG227" s="168"/>
      <c r="JYH227" s="168"/>
      <c r="JYI227" s="168"/>
      <c r="JYJ227" s="168"/>
      <c r="JYK227" s="168"/>
      <c r="JYL227" s="168"/>
      <c r="JYM227" s="168"/>
      <c r="JYN227" s="168"/>
      <c r="JYO227" s="168"/>
      <c r="JYP227" s="168"/>
      <c r="JYQ227" s="168"/>
      <c r="JYR227" s="168"/>
      <c r="JYS227" s="168"/>
      <c r="JYT227" s="168"/>
      <c r="JYU227" s="168"/>
      <c r="JYV227" s="168"/>
      <c r="JYW227" s="168"/>
      <c r="JYX227" s="168"/>
      <c r="JYY227" s="168"/>
      <c r="JYZ227" s="168"/>
      <c r="JZA227" s="168"/>
      <c r="JZB227" s="168"/>
      <c r="JZC227" s="168"/>
      <c r="JZD227" s="168"/>
      <c r="JZE227" s="168"/>
      <c r="JZF227" s="168"/>
      <c r="JZG227" s="168"/>
      <c r="JZH227" s="168"/>
      <c r="JZI227" s="168"/>
      <c r="JZJ227" s="168"/>
      <c r="JZK227" s="168"/>
      <c r="JZL227" s="168"/>
      <c r="JZM227" s="168"/>
      <c r="JZN227" s="168"/>
      <c r="JZO227" s="168"/>
      <c r="JZP227" s="168"/>
      <c r="JZQ227" s="168"/>
      <c r="JZR227" s="168"/>
      <c r="JZS227" s="168"/>
      <c r="JZT227" s="168"/>
      <c r="JZU227" s="168"/>
      <c r="JZV227" s="168"/>
      <c r="JZW227" s="168"/>
      <c r="JZX227" s="168"/>
      <c r="JZY227" s="168"/>
      <c r="JZZ227" s="168"/>
      <c r="KAA227" s="168"/>
      <c r="KAB227" s="168"/>
      <c r="KAC227" s="168"/>
      <c r="KAD227" s="168"/>
      <c r="KAE227" s="168"/>
      <c r="KAF227" s="168"/>
      <c r="KAG227" s="168"/>
      <c r="KAH227" s="168"/>
      <c r="KAI227" s="168"/>
      <c r="KAJ227" s="168"/>
      <c r="KAK227" s="168"/>
      <c r="KAL227" s="168"/>
      <c r="KAM227" s="168"/>
      <c r="KAN227" s="168"/>
      <c r="KAO227" s="168"/>
      <c r="KAP227" s="168"/>
      <c r="KAQ227" s="168"/>
      <c r="KAR227" s="168"/>
      <c r="KAS227" s="168"/>
      <c r="KAT227" s="168"/>
      <c r="KAU227" s="168"/>
      <c r="KAV227" s="168"/>
      <c r="KAW227" s="168"/>
      <c r="KAX227" s="168"/>
      <c r="KAY227" s="168"/>
      <c r="KAZ227" s="168"/>
      <c r="KBA227" s="168"/>
      <c r="KBB227" s="168"/>
      <c r="KBC227" s="168"/>
      <c r="KBD227" s="168"/>
      <c r="KBE227" s="168"/>
      <c r="KBF227" s="168"/>
      <c r="KBG227" s="168"/>
      <c r="KBH227" s="168"/>
      <c r="KBI227" s="168"/>
      <c r="KBJ227" s="168"/>
      <c r="KBK227" s="168"/>
      <c r="KBL227" s="168"/>
      <c r="KBM227" s="168"/>
      <c r="KBN227" s="168"/>
      <c r="KBO227" s="168"/>
      <c r="KBP227" s="168"/>
      <c r="KBQ227" s="168"/>
      <c r="KBR227" s="168"/>
      <c r="KBS227" s="168"/>
      <c r="KBT227" s="168"/>
      <c r="KBU227" s="168"/>
      <c r="KBV227" s="168"/>
      <c r="KBW227" s="168"/>
      <c r="KBX227" s="168"/>
      <c r="KBY227" s="168"/>
      <c r="KBZ227" s="168"/>
      <c r="KCA227" s="168"/>
      <c r="KCB227" s="168"/>
      <c r="KCC227" s="168"/>
      <c r="KCD227" s="168"/>
      <c r="KCE227" s="168"/>
      <c r="KCF227" s="168"/>
      <c r="KCG227" s="168"/>
      <c r="KCH227" s="168"/>
      <c r="KCI227" s="168"/>
      <c r="KCJ227" s="168"/>
      <c r="KCK227" s="168"/>
      <c r="KCL227" s="168"/>
      <c r="KCM227" s="168"/>
      <c r="KCN227" s="168"/>
      <c r="KCO227" s="168"/>
      <c r="KCP227" s="168"/>
      <c r="KCQ227" s="168"/>
      <c r="KCR227" s="168"/>
      <c r="KCS227" s="168"/>
      <c r="KCT227" s="168"/>
      <c r="KCU227" s="168"/>
      <c r="KCV227" s="168"/>
      <c r="KCW227" s="168"/>
      <c r="KCX227" s="168"/>
      <c r="KCY227" s="168"/>
      <c r="KCZ227" s="168"/>
      <c r="KDA227" s="168"/>
      <c r="KDB227" s="168"/>
      <c r="KDC227" s="168"/>
      <c r="KDD227" s="168"/>
      <c r="KDE227" s="168"/>
      <c r="KDF227" s="168"/>
      <c r="KDG227" s="168"/>
      <c r="KDH227" s="168"/>
      <c r="KDI227" s="168"/>
      <c r="KDJ227" s="168"/>
      <c r="KDK227" s="168"/>
      <c r="KDL227" s="168"/>
      <c r="KDM227" s="168"/>
      <c r="KDN227" s="168"/>
      <c r="KDO227" s="168"/>
      <c r="KDP227" s="168"/>
      <c r="KDQ227" s="168"/>
      <c r="KDR227" s="168"/>
      <c r="KDS227" s="168"/>
      <c r="KDT227" s="168"/>
      <c r="KDU227" s="168"/>
      <c r="KDV227" s="168"/>
      <c r="KDW227" s="168"/>
      <c r="KDX227" s="168"/>
      <c r="KDY227" s="168"/>
      <c r="KDZ227" s="168"/>
      <c r="KEA227" s="168"/>
      <c r="KEB227" s="168"/>
      <c r="KEC227" s="168"/>
      <c r="KED227" s="168"/>
      <c r="KEE227" s="168"/>
      <c r="KEF227" s="168"/>
      <c r="KEG227" s="168"/>
      <c r="KEH227" s="168"/>
      <c r="KEI227" s="168"/>
      <c r="KEJ227" s="168"/>
      <c r="KEK227" s="168"/>
      <c r="KEL227" s="168"/>
      <c r="KEM227" s="168"/>
      <c r="KEN227" s="168"/>
      <c r="KEO227" s="168"/>
      <c r="KEP227" s="168"/>
      <c r="KEQ227" s="168"/>
      <c r="KER227" s="168"/>
      <c r="KES227" s="168"/>
      <c r="KET227" s="168"/>
      <c r="KEU227" s="168"/>
      <c r="KEV227" s="168"/>
      <c r="KEW227" s="168"/>
      <c r="KEX227" s="168"/>
      <c r="KEY227" s="168"/>
      <c r="KEZ227" s="168"/>
      <c r="KFA227" s="168"/>
      <c r="KFB227" s="168"/>
      <c r="KFC227" s="168"/>
      <c r="KFD227" s="168"/>
      <c r="KFE227" s="168"/>
      <c r="KFF227" s="168"/>
      <c r="KFG227" s="168"/>
      <c r="KFH227" s="168"/>
      <c r="KFI227" s="168"/>
      <c r="KFJ227" s="168"/>
      <c r="KFK227" s="168"/>
      <c r="KFL227" s="168"/>
      <c r="KFM227" s="168"/>
      <c r="KFN227" s="168"/>
      <c r="KFO227" s="168"/>
      <c r="KFP227" s="168"/>
      <c r="KFQ227" s="168"/>
      <c r="KFR227" s="168"/>
      <c r="KFS227" s="168"/>
      <c r="KFT227" s="168"/>
      <c r="KFU227" s="168"/>
      <c r="KFV227" s="168"/>
      <c r="KFW227" s="168"/>
      <c r="KFX227" s="168"/>
      <c r="KFY227" s="168"/>
      <c r="KFZ227" s="168"/>
      <c r="KGA227" s="168"/>
      <c r="KGB227" s="168"/>
      <c r="KGC227" s="168"/>
      <c r="KGD227" s="168"/>
      <c r="KGE227" s="168"/>
      <c r="KGF227" s="168"/>
      <c r="KGG227" s="168"/>
      <c r="KGH227" s="168"/>
      <c r="KGI227" s="168"/>
      <c r="KGJ227" s="168"/>
      <c r="KGK227" s="168"/>
      <c r="KGL227" s="168"/>
      <c r="KGM227" s="168"/>
      <c r="KGN227" s="168"/>
      <c r="KGO227" s="168"/>
      <c r="KGP227" s="168"/>
      <c r="KGQ227" s="168"/>
      <c r="KGR227" s="168"/>
      <c r="KGS227" s="168"/>
      <c r="KGT227" s="168"/>
      <c r="KGU227" s="168"/>
      <c r="KGV227" s="168"/>
      <c r="KGW227" s="168"/>
      <c r="KGX227" s="168"/>
      <c r="KGY227" s="168"/>
      <c r="KGZ227" s="168"/>
      <c r="KHA227" s="168"/>
      <c r="KHB227" s="168"/>
      <c r="KHC227" s="168"/>
      <c r="KHD227" s="168"/>
      <c r="KHE227" s="168"/>
      <c r="KHF227" s="168"/>
      <c r="KHG227" s="168"/>
      <c r="KHH227" s="168"/>
      <c r="KHI227" s="168"/>
      <c r="KHJ227" s="168"/>
      <c r="KHK227" s="168"/>
      <c r="KHL227" s="168"/>
      <c r="KHM227" s="168"/>
      <c r="KHN227" s="168"/>
      <c r="KHO227" s="168"/>
      <c r="KHP227" s="168"/>
      <c r="KHQ227" s="168"/>
      <c r="KHR227" s="168"/>
      <c r="KHS227" s="168"/>
      <c r="KHT227" s="168"/>
      <c r="KHU227" s="168"/>
      <c r="KHV227" s="168"/>
      <c r="KHW227" s="168"/>
      <c r="KHX227" s="168"/>
      <c r="KHY227" s="168"/>
      <c r="KHZ227" s="168"/>
      <c r="KIA227" s="168"/>
      <c r="KIB227" s="168"/>
      <c r="KIC227" s="168"/>
      <c r="KID227" s="168"/>
      <c r="KIE227" s="168"/>
      <c r="KIF227" s="168"/>
      <c r="KIG227" s="168"/>
      <c r="KIH227" s="168"/>
      <c r="KII227" s="168"/>
      <c r="KIJ227" s="168"/>
      <c r="KIK227" s="168"/>
      <c r="KIL227" s="168"/>
      <c r="KIM227" s="168"/>
      <c r="KIN227" s="168"/>
      <c r="KIO227" s="168"/>
      <c r="KIP227" s="168"/>
      <c r="KIQ227" s="168"/>
      <c r="KIR227" s="168"/>
      <c r="KIS227" s="168"/>
      <c r="KIT227" s="168"/>
      <c r="KIU227" s="168"/>
      <c r="KIV227" s="168"/>
      <c r="KIW227" s="168"/>
      <c r="KIX227" s="168"/>
      <c r="KIY227" s="168"/>
      <c r="KIZ227" s="168"/>
      <c r="KJA227" s="168"/>
      <c r="KJB227" s="168"/>
      <c r="KJC227" s="168"/>
      <c r="KJD227" s="168"/>
      <c r="KJE227" s="168"/>
      <c r="KJF227" s="168"/>
      <c r="KJG227" s="168"/>
      <c r="KJH227" s="168"/>
      <c r="KJI227" s="168"/>
      <c r="KJJ227" s="168"/>
      <c r="KJK227" s="168"/>
      <c r="KJL227" s="168"/>
      <c r="KJM227" s="168"/>
      <c r="KJN227" s="168"/>
      <c r="KJO227" s="168"/>
      <c r="KJP227" s="168"/>
      <c r="KJQ227" s="168"/>
      <c r="KJR227" s="168"/>
      <c r="KJS227" s="168"/>
      <c r="KJT227" s="168"/>
      <c r="KJU227" s="168"/>
      <c r="KJV227" s="168"/>
      <c r="KJW227" s="168"/>
      <c r="KJX227" s="168"/>
      <c r="KJY227" s="168"/>
      <c r="KJZ227" s="168"/>
      <c r="KKA227" s="168"/>
      <c r="KKB227" s="168"/>
      <c r="KKC227" s="168"/>
      <c r="KKD227" s="168"/>
      <c r="KKE227" s="168"/>
      <c r="KKF227" s="168"/>
      <c r="KKG227" s="168"/>
      <c r="KKH227" s="168"/>
      <c r="KKI227" s="168"/>
      <c r="KKJ227" s="168"/>
      <c r="KKK227" s="168"/>
      <c r="KKL227" s="168"/>
      <c r="KKM227" s="168"/>
      <c r="KKN227" s="168"/>
      <c r="KKO227" s="168"/>
      <c r="KKP227" s="168"/>
      <c r="KKQ227" s="168"/>
      <c r="KKR227" s="168"/>
      <c r="KKS227" s="168"/>
      <c r="KKT227" s="168"/>
      <c r="KKU227" s="168"/>
      <c r="KKV227" s="168"/>
      <c r="KKW227" s="168"/>
      <c r="KKX227" s="168"/>
      <c r="KKY227" s="168"/>
      <c r="KKZ227" s="168"/>
      <c r="KLA227" s="168"/>
      <c r="KLB227" s="168"/>
      <c r="KLC227" s="168"/>
      <c r="KLD227" s="168"/>
      <c r="KLE227" s="168"/>
      <c r="KLF227" s="168"/>
      <c r="KLG227" s="168"/>
      <c r="KLH227" s="168"/>
      <c r="KLI227" s="168"/>
      <c r="KLJ227" s="168"/>
      <c r="KLK227" s="168"/>
      <c r="KLL227" s="168"/>
      <c r="KLM227" s="168"/>
      <c r="KLN227" s="168"/>
      <c r="KLO227" s="168"/>
      <c r="KLP227" s="168"/>
      <c r="KLQ227" s="168"/>
      <c r="KLR227" s="168"/>
      <c r="KLS227" s="168"/>
      <c r="KLT227" s="168"/>
      <c r="KLU227" s="168"/>
      <c r="KLV227" s="168"/>
      <c r="KLW227" s="168"/>
      <c r="KLX227" s="168"/>
      <c r="KLY227" s="168"/>
      <c r="KLZ227" s="168"/>
      <c r="KMA227" s="168"/>
      <c r="KMB227" s="168"/>
      <c r="KMC227" s="168"/>
      <c r="KMD227" s="168"/>
      <c r="KME227" s="168"/>
      <c r="KMF227" s="168"/>
      <c r="KMG227" s="168"/>
      <c r="KMH227" s="168"/>
      <c r="KMI227" s="168"/>
      <c r="KMJ227" s="168"/>
      <c r="KMK227" s="168"/>
      <c r="KML227" s="168"/>
      <c r="KMM227" s="168"/>
      <c r="KMN227" s="168"/>
      <c r="KMO227" s="168"/>
      <c r="KMP227" s="168"/>
      <c r="KMQ227" s="168"/>
      <c r="KMR227" s="168"/>
      <c r="KMS227" s="168"/>
      <c r="KMT227" s="168"/>
      <c r="KMU227" s="168"/>
      <c r="KMV227" s="168"/>
      <c r="KMW227" s="168"/>
      <c r="KMX227" s="168"/>
      <c r="KMY227" s="168"/>
      <c r="KMZ227" s="168"/>
      <c r="KNA227" s="168"/>
      <c r="KNB227" s="168"/>
      <c r="KNC227" s="168"/>
      <c r="KND227" s="168"/>
      <c r="KNE227" s="168"/>
      <c r="KNF227" s="168"/>
      <c r="KNG227" s="168"/>
      <c r="KNH227" s="168"/>
      <c r="KNI227" s="168"/>
      <c r="KNJ227" s="168"/>
      <c r="KNK227" s="168"/>
      <c r="KNL227" s="168"/>
      <c r="KNM227" s="168"/>
      <c r="KNN227" s="168"/>
      <c r="KNO227" s="168"/>
      <c r="KNP227" s="168"/>
      <c r="KNQ227" s="168"/>
      <c r="KNR227" s="168"/>
      <c r="KNS227" s="168"/>
      <c r="KNT227" s="168"/>
      <c r="KNU227" s="168"/>
      <c r="KNV227" s="168"/>
      <c r="KNW227" s="168"/>
      <c r="KNX227" s="168"/>
      <c r="KNY227" s="168"/>
      <c r="KNZ227" s="168"/>
      <c r="KOA227" s="168"/>
      <c r="KOB227" s="168"/>
      <c r="KOC227" s="168"/>
      <c r="KOD227" s="168"/>
      <c r="KOE227" s="168"/>
      <c r="KOF227" s="168"/>
      <c r="KOG227" s="168"/>
      <c r="KOH227" s="168"/>
      <c r="KOI227" s="168"/>
      <c r="KOJ227" s="168"/>
      <c r="KOK227" s="168"/>
      <c r="KOL227" s="168"/>
      <c r="KOM227" s="168"/>
      <c r="KON227" s="168"/>
      <c r="KOO227" s="168"/>
      <c r="KOP227" s="168"/>
      <c r="KOQ227" s="168"/>
      <c r="KOR227" s="168"/>
      <c r="KOS227" s="168"/>
      <c r="KOT227" s="168"/>
      <c r="KOU227" s="168"/>
      <c r="KOV227" s="168"/>
      <c r="KOW227" s="168"/>
      <c r="KOX227" s="168"/>
      <c r="KOY227" s="168"/>
      <c r="KOZ227" s="168"/>
      <c r="KPA227" s="168"/>
      <c r="KPB227" s="168"/>
      <c r="KPC227" s="168"/>
      <c r="KPD227" s="168"/>
      <c r="KPE227" s="168"/>
      <c r="KPF227" s="168"/>
      <c r="KPG227" s="168"/>
      <c r="KPH227" s="168"/>
      <c r="KPI227" s="168"/>
      <c r="KPJ227" s="168"/>
      <c r="KPK227" s="168"/>
      <c r="KPL227" s="168"/>
      <c r="KPM227" s="168"/>
      <c r="KPN227" s="168"/>
      <c r="KPO227" s="168"/>
      <c r="KPP227" s="168"/>
      <c r="KPQ227" s="168"/>
      <c r="KPR227" s="168"/>
      <c r="KPS227" s="168"/>
      <c r="KPT227" s="168"/>
      <c r="KPU227" s="168"/>
      <c r="KPV227" s="168"/>
      <c r="KPW227" s="168"/>
      <c r="KPX227" s="168"/>
      <c r="KPY227" s="168"/>
      <c r="KPZ227" s="168"/>
      <c r="KQA227" s="168"/>
      <c r="KQB227" s="168"/>
      <c r="KQC227" s="168"/>
      <c r="KQD227" s="168"/>
      <c r="KQE227" s="168"/>
      <c r="KQF227" s="168"/>
      <c r="KQG227" s="168"/>
      <c r="KQH227" s="168"/>
      <c r="KQI227" s="168"/>
      <c r="KQJ227" s="168"/>
      <c r="KQK227" s="168"/>
      <c r="KQL227" s="168"/>
      <c r="KQM227" s="168"/>
      <c r="KQN227" s="168"/>
      <c r="KQO227" s="168"/>
      <c r="KQP227" s="168"/>
      <c r="KQQ227" s="168"/>
      <c r="KQR227" s="168"/>
      <c r="KQS227" s="168"/>
      <c r="KQT227" s="168"/>
      <c r="KQU227" s="168"/>
      <c r="KQV227" s="168"/>
      <c r="KQW227" s="168"/>
      <c r="KQX227" s="168"/>
      <c r="KQY227" s="168"/>
      <c r="KQZ227" s="168"/>
      <c r="KRA227" s="168"/>
      <c r="KRB227" s="168"/>
      <c r="KRC227" s="168"/>
      <c r="KRD227" s="168"/>
      <c r="KRE227" s="168"/>
      <c r="KRF227" s="168"/>
      <c r="KRG227" s="168"/>
      <c r="KRH227" s="168"/>
      <c r="KRI227" s="168"/>
      <c r="KRJ227" s="168"/>
      <c r="KRK227" s="168"/>
      <c r="KRL227" s="168"/>
      <c r="KRM227" s="168"/>
      <c r="KRN227" s="168"/>
      <c r="KRO227" s="168"/>
      <c r="KRP227" s="168"/>
      <c r="KRQ227" s="168"/>
      <c r="KRR227" s="168"/>
      <c r="KRS227" s="168"/>
      <c r="KRT227" s="168"/>
      <c r="KRU227" s="168"/>
      <c r="KRV227" s="168"/>
      <c r="KRW227" s="168"/>
      <c r="KRX227" s="168"/>
      <c r="KRY227" s="168"/>
      <c r="KRZ227" s="168"/>
      <c r="KSA227" s="168"/>
      <c r="KSB227" s="168"/>
      <c r="KSC227" s="168"/>
      <c r="KSD227" s="168"/>
      <c r="KSE227" s="168"/>
      <c r="KSF227" s="168"/>
      <c r="KSG227" s="168"/>
      <c r="KSH227" s="168"/>
      <c r="KSI227" s="168"/>
      <c r="KSJ227" s="168"/>
      <c r="KSK227" s="168"/>
      <c r="KSL227" s="168"/>
      <c r="KSM227" s="168"/>
      <c r="KSN227" s="168"/>
      <c r="KSO227" s="168"/>
      <c r="KSP227" s="168"/>
      <c r="KSQ227" s="168"/>
      <c r="KSR227" s="168"/>
      <c r="KSS227" s="168"/>
      <c r="KST227" s="168"/>
      <c r="KSU227" s="168"/>
      <c r="KSV227" s="168"/>
      <c r="KSW227" s="168"/>
      <c r="KSX227" s="168"/>
      <c r="KSY227" s="168"/>
      <c r="KSZ227" s="168"/>
      <c r="KTA227" s="168"/>
      <c r="KTB227" s="168"/>
      <c r="KTC227" s="168"/>
      <c r="KTD227" s="168"/>
      <c r="KTE227" s="168"/>
      <c r="KTF227" s="168"/>
      <c r="KTG227" s="168"/>
      <c r="KTH227" s="168"/>
      <c r="KTI227" s="168"/>
      <c r="KTJ227" s="168"/>
      <c r="KTK227" s="168"/>
      <c r="KTL227" s="168"/>
      <c r="KTM227" s="168"/>
      <c r="KTN227" s="168"/>
      <c r="KTO227" s="168"/>
      <c r="KTP227" s="168"/>
      <c r="KTQ227" s="168"/>
      <c r="KTR227" s="168"/>
      <c r="KTS227" s="168"/>
      <c r="KTT227" s="168"/>
      <c r="KTU227" s="168"/>
      <c r="KTV227" s="168"/>
      <c r="KTW227" s="168"/>
      <c r="KTX227" s="168"/>
      <c r="KTY227" s="168"/>
      <c r="KTZ227" s="168"/>
      <c r="KUA227" s="168"/>
      <c r="KUB227" s="168"/>
      <c r="KUC227" s="168"/>
      <c r="KUD227" s="168"/>
      <c r="KUE227" s="168"/>
      <c r="KUF227" s="168"/>
      <c r="KUG227" s="168"/>
      <c r="KUH227" s="168"/>
      <c r="KUI227" s="168"/>
      <c r="KUJ227" s="168"/>
      <c r="KUK227" s="168"/>
      <c r="KUL227" s="168"/>
      <c r="KUM227" s="168"/>
      <c r="KUN227" s="168"/>
      <c r="KUO227" s="168"/>
      <c r="KUP227" s="168"/>
      <c r="KUQ227" s="168"/>
      <c r="KUR227" s="168"/>
      <c r="KUS227" s="168"/>
      <c r="KUT227" s="168"/>
      <c r="KUU227" s="168"/>
      <c r="KUV227" s="168"/>
      <c r="KUW227" s="168"/>
      <c r="KUX227" s="168"/>
      <c r="KUY227" s="168"/>
      <c r="KUZ227" s="168"/>
      <c r="KVA227" s="168"/>
      <c r="KVB227" s="168"/>
      <c r="KVC227" s="168"/>
      <c r="KVD227" s="168"/>
      <c r="KVE227" s="168"/>
      <c r="KVF227" s="168"/>
      <c r="KVG227" s="168"/>
      <c r="KVH227" s="168"/>
      <c r="KVI227" s="168"/>
      <c r="KVJ227" s="168"/>
      <c r="KVK227" s="168"/>
      <c r="KVL227" s="168"/>
      <c r="KVM227" s="168"/>
      <c r="KVN227" s="168"/>
      <c r="KVO227" s="168"/>
      <c r="KVP227" s="168"/>
      <c r="KVQ227" s="168"/>
      <c r="KVR227" s="168"/>
      <c r="KVS227" s="168"/>
      <c r="KVT227" s="168"/>
      <c r="KVU227" s="168"/>
      <c r="KVV227" s="168"/>
      <c r="KVW227" s="168"/>
      <c r="KVX227" s="168"/>
      <c r="KVY227" s="168"/>
      <c r="KVZ227" s="168"/>
      <c r="KWA227" s="168"/>
      <c r="KWB227" s="168"/>
      <c r="KWC227" s="168"/>
      <c r="KWD227" s="168"/>
      <c r="KWE227" s="168"/>
      <c r="KWF227" s="168"/>
      <c r="KWG227" s="168"/>
      <c r="KWH227" s="168"/>
      <c r="KWI227" s="168"/>
      <c r="KWJ227" s="168"/>
      <c r="KWK227" s="168"/>
      <c r="KWL227" s="168"/>
      <c r="KWM227" s="168"/>
      <c r="KWN227" s="168"/>
      <c r="KWO227" s="168"/>
      <c r="KWP227" s="168"/>
      <c r="KWQ227" s="168"/>
      <c r="KWR227" s="168"/>
      <c r="KWS227" s="168"/>
      <c r="KWT227" s="168"/>
      <c r="KWU227" s="168"/>
      <c r="KWV227" s="168"/>
      <c r="KWW227" s="168"/>
      <c r="KWX227" s="168"/>
      <c r="KWY227" s="168"/>
      <c r="KWZ227" s="168"/>
      <c r="KXA227" s="168"/>
      <c r="KXB227" s="168"/>
      <c r="KXC227" s="168"/>
      <c r="KXD227" s="168"/>
      <c r="KXE227" s="168"/>
      <c r="KXF227" s="168"/>
      <c r="KXG227" s="168"/>
      <c r="KXH227" s="168"/>
      <c r="KXI227" s="168"/>
      <c r="KXJ227" s="168"/>
      <c r="KXK227" s="168"/>
      <c r="KXL227" s="168"/>
      <c r="KXM227" s="168"/>
      <c r="KXN227" s="168"/>
      <c r="KXO227" s="168"/>
      <c r="KXP227" s="168"/>
      <c r="KXQ227" s="168"/>
      <c r="KXR227" s="168"/>
      <c r="KXS227" s="168"/>
      <c r="KXT227" s="168"/>
      <c r="KXU227" s="168"/>
      <c r="KXV227" s="168"/>
      <c r="KXW227" s="168"/>
      <c r="KXX227" s="168"/>
      <c r="KXY227" s="168"/>
      <c r="KXZ227" s="168"/>
      <c r="KYA227" s="168"/>
      <c r="KYB227" s="168"/>
      <c r="KYC227" s="168"/>
      <c r="KYD227" s="168"/>
      <c r="KYE227" s="168"/>
      <c r="KYF227" s="168"/>
      <c r="KYG227" s="168"/>
      <c r="KYH227" s="168"/>
      <c r="KYI227" s="168"/>
      <c r="KYJ227" s="168"/>
      <c r="KYK227" s="168"/>
      <c r="KYL227" s="168"/>
      <c r="KYM227" s="168"/>
      <c r="KYN227" s="168"/>
      <c r="KYO227" s="168"/>
      <c r="KYP227" s="168"/>
      <c r="KYQ227" s="168"/>
      <c r="KYR227" s="168"/>
      <c r="KYS227" s="168"/>
      <c r="KYT227" s="168"/>
      <c r="KYU227" s="168"/>
      <c r="KYV227" s="168"/>
      <c r="KYW227" s="168"/>
      <c r="KYX227" s="168"/>
      <c r="KYY227" s="168"/>
      <c r="KYZ227" s="168"/>
      <c r="KZA227" s="168"/>
      <c r="KZB227" s="168"/>
      <c r="KZC227" s="168"/>
      <c r="KZD227" s="168"/>
      <c r="KZE227" s="168"/>
      <c r="KZF227" s="168"/>
      <c r="KZG227" s="168"/>
      <c r="KZH227" s="168"/>
      <c r="KZI227" s="168"/>
      <c r="KZJ227" s="168"/>
      <c r="KZK227" s="168"/>
      <c r="KZL227" s="168"/>
      <c r="KZM227" s="168"/>
      <c r="KZN227" s="168"/>
      <c r="KZO227" s="168"/>
      <c r="KZP227" s="168"/>
      <c r="KZQ227" s="168"/>
      <c r="KZR227" s="168"/>
      <c r="KZS227" s="168"/>
      <c r="KZT227" s="168"/>
      <c r="KZU227" s="168"/>
      <c r="KZV227" s="168"/>
      <c r="KZW227" s="168"/>
      <c r="KZX227" s="168"/>
      <c r="KZY227" s="168"/>
      <c r="KZZ227" s="168"/>
      <c r="LAA227" s="168"/>
      <c r="LAB227" s="168"/>
      <c r="LAC227" s="168"/>
      <c r="LAD227" s="168"/>
      <c r="LAE227" s="168"/>
      <c r="LAF227" s="168"/>
      <c r="LAG227" s="168"/>
      <c r="LAH227" s="168"/>
      <c r="LAI227" s="168"/>
      <c r="LAJ227" s="168"/>
      <c r="LAK227" s="168"/>
      <c r="LAL227" s="168"/>
      <c r="LAM227" s="168"/>
      <c r="LAN227" s="168"/>
      <c r="LAO227" s="168"/>
      <c r="LAP227" s="168"/>
      <c r="LAQ227" s="168"/>
      <c r="LAR227" s="168"/>
      <c r="LAS227" s="168"/>
      <c r="LAT227" s="168"/>
      <c r="LAU227" s="168"/>
      <c r="LAV227" s="168"/>
      <c r="LAW227" s="168"/>
      <c r="LAX227" s="168"/>
      <c r="LAY227" s="168"/>
      <c r="LAZ227" s="168"/>
      <c r="LBA227" s="168"/>
      <c r="LBB227" s="168"/>
      <c r="LBC227" s="168"/>
      <c r="LBD227" s="168"/>
      <c r="LBE227" s="168"/>
      <c r="LBF227" s="168"/>
      <c r="LBG227" s="168"/>
      <c r="LBH227" s="168"/>
      <c r="LBI227" s="168"/>
      <c r="LBJ227" s="168"/>
      <c r="LBK227" s="168"/>
      <c r="LBL227" s="168"/>
      <c r="LBM227" s="168"/>
      <c r="LBN227" s="168"/>
      <c r="LBO227" s="168"/>
      <c r="LBP227" s="168"/>
      <c r="LBQ227" s="168"/>
      <c r="LBR227" s="168"/>
      <c r="LBS227" s="168"/>
      <c r="LBT227" s="168"/>
      <c r="LBU227" s="168"/>
      <c r="LBV227" s="168"/>
      <c r="LBW227" s="168"/>
      <c r="LBX227" s="168"/>
      <c r="LBY227" s="168"/>
      <c r="LBZ227" s="168"/>
      <c r="LCA227" s="168"/>
      <c r="LCB227" s="168"/>
      <c r="LCC227" s="168"/>
      <c r="LCD227" s="168"/>
      <c r="LCE227" s="168"/>
      <c r="LCF227" s="168"/>
      <c r="LCG227" s="168"/>
      <c r="LCH227" s="168"/>
      <c r="LCI227" s="168"/>
      <c r="LCJ227" s="168"/>
      <c r="LCK227" s="168"/>
      <c r="LCL227" s="168"/>
      <c r="LCM227" s="168"/>
      <c r="LCN227" s="168"/>
      <c r="LCO227" s="168"/>
      <c r="LCP227" s="168"/>
      <c r="LCQ227" s="168"/>
      <c r="LCR227" s="168"/>
      <c r="LCS227" s="168"/>
      <c r="LCT227" s="168"/>
      <c r="LCU227" s="168"/>
      <c r="LCV227" s="168"/>
      <c r="LCW227" s="168"/>
      <c r="LCX227" s="168"/>
      <c r="LCY227" s="168"/>
      <c r="LCZ227" s="168"/>
      <c r="LDA227" s="168"/>
      <c r="LDB227" s="168"/>
      <c r="LDC227" s="168"/>
      <c r="LDD227" s="168"/>
      <c r="LDE227" s="168"/>
      <c r="LDF227" s="168"/>
      <c r="LDG227" s="168"/>
      <c r="LDH227" s="168"/>
      <c r="LDI227" s="168"/>
      <c r="LDJ227" s="168"/>
      <c r="LDK227" s="168"/>
      <c r="LDL227" s="168"/>
      <c r="LDM227" s="168"/>
      <c r="LDN227" s="168"/>
      <c r="LDO227" s="168"/>
      <c r="LDP227" s="168"/>
      <c r="LDQ227" s="168"/>
      <c r="LDR227" s="168"/>
      <c r="LDS227" s="168"/>
      <c r="LDT227" s="168"/>
      <c r="LDU227" s="168"/>
      <c r="LDV227" s="168"/>
      <c r="LDW227" s="168"/>
      <c r="LDX227" s="168"/>
      <c r="LDY227" s="168"/>
      <c r="LDZ227" s="168"/>
      <c r="LEA227" s="168"/>
      <c r="LEB227" s="168"/>
      <c r="LEC227" s="168"/>
      <c r="LED227" s="168"/>
      <c r="LEE227" s="168"/>
      <c r="LEF227" s="168"/>
      <c r="LEG227" s="168"/>
      <c r="LEH227" s="168"/>
      <c r="LEI227" s="168"/>
      <c r="LEJ227" s="168"/>
      <c r="LEK227" s="168"/>
      <c r="LEL227" s="168"/>
      <c r="LEM227" s="168"/>
      <c r="LEN227" s="168"/>
      <c r="LEO227" s="168"/>
      <c r="LEP227" s="168"/>
      <c r="LEQ227" s="168"/>
      <c r="LER227" s="168"/>
      <c r="LES227" s="168"/>
      <c r="LET227" s="168"/>
      <c r="LEU227" s="168"/>
      <c r="LEV227" s="168"/>
      <c r="LEW227" s="168"/>
      <c r="LEX227" s="168"/>
      <c r="LEY227" s="168"/>
      <c r="LEZ227" s="168"/>
      <c r="LFA227" s="168"/>
      <c r="LFB227" s="168"/>
      <c r="LFC227" s="168"/>
      <c r="LFD227" s="168"/>
      <c r="LFE227" s="168"/>
      <c r="LFF227" s="168"/>
      <c r="LFG227" s="168"/>
      <c r="LFH227" s="168"/>
      <c r="LFI227" s="168"/>
      <c r="LFJ227" s="168"/>
      <c r="LFK227" s="168"/>
      <c r="LFL227" s="168"/>
      <c r="LFM227" s="168"/>
      <c r="LFN227" s="168"/>
      <c r="LFO227" s="168"/>
      <c r="LFP227" s="168"/>
      <c r="LFQ227" s="168"/>
      <c r="LFR227" s="168"/>
      <c r="LFS227" s="168"/>
      <c r="LFT227" s="168"/>
      <c r="LFU227" s="168"/>
      <c r="LFV227" s="168"/>
      <c r="LFW227" s="168"/>
      <c r="LFX227" s="168"/>
      <c r="LFY227" s="168"/>
      <c r="LFZ227" s="168"/>
      <c r="LGA227" s="168"/>
      <c r="LGB227" s="168"/>
      <c r="LGC227" s="168"/>
      <c r="LGD227" s="168"/>
      <c r="LGE227" s="168"/>
      <c r="LGF227" s="168"/>
      <c r="LGG227" s="168"/>
      <c r="LGH227" s="168"/>
      <c r="LGI227" s="168"/>
      <c r="LGJ227" s="168"/>
      <c r="LGK227" s="168"/>
      <c r="LGL227" s="168"/>
      <c r="LGM227" s="168"/>
      <c r="LGN227" s="168"/>
      <c r="LGO227" s="168"/>
      <c r="LGP227" s="168"/>
      <c r="LGQ227" s="168"/>
      <c r="LGR227" s="168"/>
      <c r="LGS227" s="168"/>
      <c r="LGT227" s="168"/>
      <c r="LGU227" s="168"/>
      <c r="LGV227" s="168"/>
      <c r="LGW227" s="168"/>
      <c r="LGX227" s="168"/>
      <c r="LGY227" s="168"/>
      <c r="LGZ227" s="168"/>
      <c r="LHA227" s="168"/>
      <c r="LHB227" s="168"/>
      <c r="LHC227" s="168"/>
      <c r="LHD227" s="168"/>
      <c r="LHE227" s="168"/>
      <c r="LHF227" s="168"/>
      <c r="LHG227" s="168"/>
      <c r="LHH227" s="168"/>
      <c r="LHI227" s="168"/>
      <c r="LHJ227" s="168"/>
      <c r="LHK227" s="168"/>
      <c r="LHL227" s="168"/>
      <c r="LHM227" s="168"/>
      <c r="LHN227" s="168"/>
      <c r="LHO227" s="168"/>
      <c r="LHP227" s="168"/>
      <c r="LHQ227" s="168"/>
      <c r="LHR227" s="168"/>
      <c r="LHS227" s="168"/>
      <c r="LHT227" s="168"/>
      <c r="LHU227" s="168"/>
      <c r="LHV227" s="168"/>
      <c r="LHW227" s="168"/>
      <c r="LHX227" s="168"/>
      <c r="LHY227" s="168"/>
      <c r="LHZ227" s="168"/>
      <c r="LIA227" s="168"/>
      <c r="LIB227" s="168"/>
      <c r="LIC227" s="168"/>
      <c r="LID227" s="168"/>
      <c r="LIE227" s="168"/>
      <c r="LIF227" s="168"/>
      <c r="LIG227" s="168"/>
      <c r="LIH227" s="168"/>
      <c r="LII227" s="168"/>
      <c r="LIJ227" s="168"/>
      <c r="LIK227" s="168"/>
      <c r="LIL227" s="168"/>
      <c r="LIM227" s="168"/>
      <c r="LIN227" s="168"/>
      <c r="LIO227" s="168"/>
      <c r="LIP227" s="168"/>
      <c r="LIQ227" s="168"/>
      <c r="LIR227" s="168"/>
      <c r="LIS227" s="168"/>
      <c r="LIT227" s="168"/>
      <c r="LIU227" s="168"/>
      <c r="LIV227" s="168"/>
      <c r="LIW227" s="168"/>
      <c r="LIX227" s="168"/>
      <c r="LIY227" s="168"/>
      <c r="LIZ227" s="168"/>
      <c r="LJA227" s="168"/>
      <c r="LJB227" s="168"/>
      <c r="LJC227" s="168"/>
      <c r="LJD227" s="168"/>
      <c r="LJE227" s="168"/>
      <c r="LJF227" s="168"/>
      <c r="LJG227" s="168"/>
      <c r="LJH227" s="168"/>
      <c r="LJI227" s="168"/>
      <c r="LJJ227" s="168"/>
      <c r="LJK227" s="168"/>
      <c r="LJL227" s="168"/>
      <c r="LJM227" s="168"/>
      <c r="LJN227" s="168"/>
      <c r="LJO227" s="168"/>
      <c r="LJP227" s="168"/>
      <c r="LJQ227" s="168"/>
      <c r="LJR227" s="168"/>
      <c r="LJS227" s="168"/>
      <c r="LJT227" s="168"/>
      <c r="LJU227" s="168"/>
      <c r="LJV227" s="168"/>
      <c r="LJW227" s="168"/>
      <c r="LJX227" s="168"/>
      <c r="LJY227" s="168"/>
      <c r="LJZ227" s="168"/>
      <c r="LKA227" s="168"/>
      <c r="LKB227" s="168"/>
      <c r="LKC227" s="168"/>
      <c r="LKD227" s="168"/>
      <c r="LKE227" s="168"/>
      <c r="LKF227" s="168"/>
      <c r="LKG227" s="168"/>
      <c r="LKH227" s="168"/>
      <c r="LKI227" s="168"/>
      <c r="LKJ227" s="168"/>
      <c r="LKK227" s="168"/>
      <c r="LKL227" s="168"/>
      <c r="LKM227" s="168"/>
      <c r="LKN227" s="168"/>
      <c r="LKO227" s="168"/>
      <c r="LKP227" s="168"/>
      <c r="LKQ227" s="168"/>
      <c r="LKR227" s="168"/>
      <c r="LKS227" s="168"/>
      <c r="LKT227" s="168"/>
      <c r="LKU227" s="168"/>
      <c r="LKV227" s="168"/>
      <c r="LKW227" s="168"/>
      <c r="LKX227" s="168"/>
      <c r="LKY227" s="168"/>
      <c r="LKZ227" s="168"/>
      <c r="LLA227" s="168"/>
      <c r="LLB227" s="168"/>
      <c r="LLC227" s="168"/>
      <c r="LLD227" s="168"/>
      <c r="LLE227" s="168"/>
      <c r="LLF227" s="168"/>
      <c r="LLG227" s="168"/>
      <c r="LLH227" s="168"/>
      <c r="LLI227" s="168"/>
      <c r="LLJ227" s="168"/>
      <c r="LLK227" s="168"/>
      <c r="LLL227" s="168"/>
      <c r="LLM227" s="168"/>
      <c r="LLN227" s="168"/>
      <c r="LLO227" s="168"/>
      <c r="LLP227" s="168"/>
      <c r="LLQ227" s="168"/>
      <c r="LLR227" s="168"/>
      <c r="LLS227" s="168"/>
      <c r="LLT227" s="168"/>
      <c r="LLU227" s="168"/>
      <c r="LLV227" s="168"/>
      <c r="LLW227" s="168"/>
      <c r="LLX227" s="168"/>
      <c r="LLY227" s="168"/>
      <c r="LLZ227" s="168"/>
      <c r="LMA227" s="168"/>
      <c r="LMB227" s="168"/>
      <c r="LMC227" s="168"/>
      <c r="LMD227" s="168"/>
      <c r="LME227" s="168"/>
      <c r="LMF227" s="168"/>
      <c r="LMG227" s="168"/>
      <c r="LMH227" s="168"/>
      <c r="LMI227" s="168"/>
      <c r="LMJ227" s="168"/>
      <c r="LMK227" s="168"/>
      <c r="LML227" s="168"/>
      <c r="LMM227" s="168"/>
      <c r="LMN227" s="168"/>
      <c r="LMO227" s="168"/>
      <c r="LMP227" s="168"/>
      <c r="LMQ227" s="168"/>
      <c r="LMR227" s="168"/>
      <c r="LMS227" s="168"/>
      <c r="LMT227" s="168"/>
      <c r="LMU227" s="168"/>
      <c r="LMV227" s="168"/>
      <c r="LMW227" s="168"/>
      <c r="LMX227" s="168"/>
      <c r="LMY227" s="168"/>
      <c r="LMZ227" s="168"/>
      <c r="LNA227" s="168"/>
      <c r="LNB227" s="168"/>
      <c r="LNC227" s="168"/>
      <c r="LND227" s="168"/>
      <c r="LNE227" s="168"/>
      <c r="LNF227" s="168"/>
      <c r="LNG227" s="168"/>
      <c r="LNH227" s="168"/>
      <c r="LNI227" s="168"/>
      <c r="LNJ227" s="168"/>
      <c r="LNK227" s="168"/>
      <c r="LNL227" s="168"/>
      <c r="LNM227" s="168"/>
      <c r="LNN227" s="168"/>
      <c r="LNO227" s="168"/>
      <c r="LNP227" s="168"/>
      <c r="LNQ227" s="168"/>
      <c r="LNR227" s="168"/>
      <c r="LNS227" s="168"/>
      <c r="LNT227" s="168"/>
      <c r="LNU227" s="168"/>
      <c r="LNV227" s="168"/>
      <c r="LNW227" s="168"/>
      <c r="LNX227" s="168"/>
      <c r="LNY227" s="168"/>
      <c r="LNZ227" s="168"/>
      <c r="LOA227" s="168"/>
      <c r="LOB227" s="168"/>
      <c r="LOC227" s="168"/>
      <c r="LOD227" s="168"/>
      <c r="LOE227" s="168"/>
      <c r="LOF227" s="168"/>
      <c r="LOG227" s="168"/>
      <c r="LOH227" s="168"/>
      <c r="LOI227" s="168"/>
      <c r="LOJ227" s="168"/>
      <c r="LOK227" s="168"/>
      <c r="LOL227" s="168"/>
      <c r="LOM227" s="168"/>
      <c r="LON227" s="168"/>
      <c r="LOO227" s="168"/>
      <c r="LOP227" s="168"/>
      <c r="LOQ227" s="168"/>
      <c r="LOR227" s="168"/>
      <c r="LOS227" s="168"/>
      <c r="LOT227" s="168"/>
      <c r="LOU227" s="168"/>
      <c r="LOV227" s="168"/>
      <c r="LOW227" s="168"/>
      <c r="LOX227" s="168"/>
      <c r="LOY227" s="168"/>
      <c r="LOZ227" s="168"/>
      <c r="LPA227" s="168"/>
      <c r="LPB227" s="168"/>
      <c r="LPC227" s="168"/>
      <c r="LPD227" s="168"/>
      <c r="LPE227" s="168"/>
      <c r="LPF227" s="168"/>
      <c r="LPG227" s="168"/>
      <c r="LPH227" s="168"/>
      <c r="LPI227" s="168"/>
      <c r="LPJ227" s="168"/>
      <c r="LPK227" s="168"/>
      <c r="LPL227" s="168"/>
      <c r="LPM227" s="168"/>
      <c r="LPN227" s="168"/>
      <c r="LPO227" s="168"/>
      <c r="LPP227" s="168"/>
      <c r="LPQ227" s="168"/>
      <c r="LPR227" s="168"/>
      <c r="LPS227" s="168"/>
      <c r="LPT227" s="168"/>
      <c r="LPU227" s="168"/>
      <c r="LPV227" s="168"/>
      <c r="LPW227" s="168"/>
      <c r="LPX227" s="168"/>
      <c r="LPY227" s="168"/>
      <c r="LPZ227" s="168"/>
      <c r="LQA227" s="168"/>
      <c r="LQB227" s="168"/>
      <c r="LQC227" s="168"/>
      <c r="LQD227" s="168"/>
      <c r="LQE227" s="168"/>
      <c r="LQF227" s="168"/>
      <c r="LQG227" s="168"/>
      <c r="LQH227" s="168"/>
      <c r="LQI227" s="168"/>
      <c r="LQJ227" s="168"/>
      <c r="LQK227" s="168"/>
      <c r="LQL227" s="168"/>
      <c r="LQM227" s="168"/>
      <c r="LQN227" s="168"/>
      <c r="LQO227" s="168"/>
      <c r="LQP227" s="168"/>
      <c r="LQQ227" s="168"/>
      <c r="LQR227" s="168"/>
      <c r="LQS227" s="168"/>
      <c r="LQT227" s="168"/>
      <c r="LQU227" s="168"/>
      <c r="LQV227" s="168"/>
      <c r="LQW227" s="168"/>
      <c r="LQX227" s="168"/>
      <c r="LQY227" s="168"/>
      <c r="LQZ227" s="168"/>
      <c r="LRA227" s="168"/>
      <c r="LRB227" s="168"/>
      <c r="LRC227" s="168"/>
      <c r="LRD227" s="168"/>
      <c r="LRE227" s="168"/>
      <c r="LRF227" s="168"/>
      <c r="LRG227" s="168"/>
      <c r="LRH227" s="168"/>
      <c r="LRI227" s="168"/>
      <c r="LRJ227" s="168"/>
      <c r="LRK227" s="168"/>
      <c r="LRL227" s="168"/>
      <c r="LRM227" s="168"/>
      <c r="LRN227" s="168"/>
      <c r="LRO227" s="168"/>
      <c r="LRP227" s="168"/>
      <c r="LRQ227" s="168"/>
      <c r="LRR227" s="168"/>
      <c r="LRS227" s="168"/>
      <c r="LRT227" s="168"/>
      <c r="LRU227" s="168"/>
      <c r="LRV227" s="168"/>
      <c r="LRW227" s="168"/>
      <c r="LRX227" s="168"/>
      <c r="LRY227" s="168"/>
      <c r="LRZ227" s="168"/>
      <c r="LSA227" s="168"/>
      <c r="LSB227" s="168"/>
      <c r="LSC227" s="168"/>
      <c r="LSD227" s="168"/>
      <c r="LSE227" s="168"/>
      <c r="LSF227" s="168"/>
      <c r="LSG227" s="168"/>
      <c r="LSH227" s="168"/>
      <c r="LSI227" s="168"/>
      <c r="LSJ227" s="168"/>
      <c r="LSK227" s="168"/>
      <c r="LSL227" s="168"/>
      <c r="LSM227" s="168"/>
      <c r="LSN227" s="168"/>
      <c r="LSO227" s="168"/>
      <c r="LSP227" s="168"/>
      <c r="LSQ227" s="168"/>
      <c r="LSR227" s="168"/>
      <c r="LSS227" s="168"/>
      <c r="LST227" s="168"/>
      <c r="LSU227" s="168"/>
      <c r="LSV227" s="168"/>
      <c r="LSW227" s="168"/>
      <c r="LSX227" s="168"/>
      <c r="LSY227" s="168"/>
      <c r="LSZ227" s="168"/>
      <c r="LTA227" s="168"/>
      <c r="LTB227" s="168"/>
      <c r="LTC227" s="168"/>
      <c r="LTD227" s="168"/>
      <c r="LTE227" s="168"/>
      <c r="LTF227" s="168"/>
      <c r="LTG227" s="168"/>
      <c r="LTH227" s="168"/>
      <c r="LTI227" s="168"/>
      <c r="LTJ227" s="168"/>
      <c r="LTK227" s="168"/>
      <c r="LTL227" s="168"/>
      <c r="LTM227" s="168"/>
      <c r="LTN227" s="168"/>
      <c r="LTO227" s="168"/>
      <c r="LTP227" s="168"/>
      <c r="LTQ227" s="168"/>
      <c r="LTR227" s="168"/>
      <c r="LTS227" s="168"/>
      <c r="LTT227" s="168"/>
      <c r="LTU227" s="168"/>
      <c r="LTV227" s="168"/>
      <c r="LTW227" s="168"/>
      <c r="LTX227" s="168"/>
      <c r="LTY227" s="168"/>
      <c r="LTZ227" s="168"/>
      <c r="LUA227" s="168"/>
      <c r="LUB227" s="168"/>
      <c r="LUC227" s="168"/>
      <c r="LUD227" s="168"/>
      <c r="LUE227" s="168"/>
      <c r="LUF227" s="168"/>
      <c r="LUG227" s="168"/>
      <c r="LUH227" s="168"/>
      <c r="LUI227" s="168"/>
      <c r="LUJ227" s="168"/>
      <c r="LUK227" s="168"/>
      <c r="LUL227" s="168"/>
      <c r="LUM227" s="168"/>
      <c r="LUN227" s="168"/>
      <c r="LUO227" s="168"/>
      <c r="LUP227" s="168"/>
      <c r="LUQ227" s="168"/>
      <c r="LUR227" s="168"/>
      <c r="LUS227" s="168"/>
      <c r="LUT227" s="168"/>
      <c r="LUU227" s="168"/>
      <c r="LUV227" s="168"/>
      <c r="LUW227" s="168"/>
      <c r="LUX227" s="168"/>
      <c r="LUY227" s="168"/>
      <c r="LUZ227" s="168"/>
      <c r="LVA227" s="168"/>
      <c r="LVB227" s="168"/>
      <c r="LVC227" s="168"/>
      <c r="LVD227" s="168"/>
      <c r="LVE227" s="168"/>
      <c r="LVF227" s="168"/>
      <c r="LVG227" s="168"/>
      <c r="LVH227" s="168"/>
      <c r="LVI227" s="168"/>
      <c r="LVJ227" s="168"/>
      <c r="LVK227" s="168"/>
      <c r="LVL227" s="168"/>
      <c r="LVM227" s="168"/>
      <c r="LVN227" s="168"/>
      <c r="LVO227" s="168"/>
      <c r="LVP227" s="168"/>
      <c r="LVQ227" s="168"/>
      <c r="LVR227" s="168"/>
      <c r="LVS227" s="168"/>
      <c r="LVT227" s="168"/>
      <c r="LVU227" s="168"/>
      <c r="LVV227" s="168"/>
      <c r="LVW227" s="168"/>
      <c r="LVX227" s="168"/>
      <c r="LVY227" s="168"/>
      <c r="LVZ227" s="168"/>
      <c r="LWA227" s="168"/>
      <c r="LWB227" s="168"/>
      <c r="LWC227" s="168"/>
      <c r="LWD227" s="168"/>
      <c r="LWE227" s="168"/>
      <c r="LWF227" s="168"/>
      <c r="LWG227" s="168"/>
      <c r="LWH227" s="168"/>
      <c r="LWI227" s="168"/>
      <c r="LWJ227" s="168"/>
      <c r="LWK227" s="168"/>
      <c r="LWL227" s="168"/>
      <c r="LWM227" s="168"/>
      <c r="LWN227" s="168"/>
      <c r="LWO227" s="168"/>
      <c r="LWP227" s="168"/>
      <c r="LWQ227" s="168"/>
      <c r="LWR227" s="168"/>
      <c r="LWS227" s="168"/>
      <c r="LWT227" s="168"/>
      <c r="LWU227" s="168"/>
      <c r="LWV227" s="168"/>
      <c r="LWW227" s="168"/>
      <c r="LWX227" s="168"/>
      <c r="LWY227" s="168"/>
      <c r="LWZ227" s="168"/>
      <c r="LXA227" s="168"/>
      <c r="LXB227" s="168"/>
      <c r="LXC227" s="168"/>
      <c r="LXD227" s="168"/>
      <c r="LXE227" s="168"/>
      <c r="LXF227" s="168"/>
      <c r="LXG227" s="168"/>
      <c r="LXH227" s="168"/>
      <c r="LXI227" s="168"/>
      <c r="LXJ227" s="168"/>
      <c r="LXK227" s="168"/>
      <c r="LXL227" s="168"/>
      <c r="LXM227" s="168"/>
      <c r="LXN227" s="168"/>
      <c r="LXO227" s="168"/>
      <c r="LXP227" s="168"/>
      <c r="LXQ227" s="168"/>
      <c r="LXR227" s="168"/>
      <c r="LXS227" s="168"/>
      <c r="LXT227" s="168"/>
      <c r="LXU227" s="168"/>
      <c r="LXV227" s="168"/>
      <c r="LXW227" s="168"/>
      <c r="LXX227" s="168"/>
      <c r="LXY227" s="168"/>
      <c r="LXZ227" s="168"/>
      <c r="LYA227" s="168"/>
      <c r="LYB227" s="168"/>
      <c r="LYC227" s="168"/>
      <c r="LYD227" s="168"/>
      <c r="LYE227" s="168"/>
      <c r="LYF227" s="168"/>
      <c r="LYG227" s="168"/>
      <c r="LYH227" s="168"/>
      <c r="LYI227" s="168"/>
      <c r="LYJ227" s="168"/>
      <c r="LYK227" s="168"/>
      <c r="LYL227" s="168"/>
      <c r="LYM227" s="168"/>
      <c r="LYN227" s="168"/>
      <c r="LYO227" s="168"/>
      <c r="LYP227" s="168"/>
      <c r="LYQ227" s="168"/>
      <c r="LYR227" s="168"/>
      <c r="LYS227" s="168"/>
      <c r="LYT227" s="168"/>
      <c r="LYU227" s="168"/>
      <c r="LYV227" s="168"/>
      <c r="LYW227" s="168"/>
      <c r="LYX227" s="168"/>
      <c r="LYY227" s="168"/>
      <c r="LYZ227" s="168"/>
      <c r="LZA227" s="168"/>
      <c r="LZB227" s="168"/>
      <c r="LZC227" s="168"/>
      <c r="LZD227" s="168"/>
      <c r="LZE227" s="168"/>
      <c r="LZF227" s="168"/>
      <c r="LZG227" s="168"/>
      <c r="LZH227" s="168"/>
      <c r="LZI227" s="168"/>
      <c r="LZJ227" s="168"/>
      <c r="LZK227" s="168"/>
      <c r="LZL227" s="168"/>
      <c r="LZM227" s="168"/>
      <c r="LZN227" s="168"/>
      <c r="LZO227" s="168"/>
      <c r="LZP227" s="168"/>
      <c r="LZQ227" s="168"/>
      <c r="LZR227" s="168"/>
      <c r="LZS227" s="168"/>
      <c r="LZT227" s="168"/>
      <c r="LZU227" s="168"/>
      <c r="LZV227" s="168"/>
      <c r="LZW227" s="168"/>
      <c r="LZX227" s="168"/>
      <c r="LZY227" s="168"/>
      <c r="LZZ227" s="168"/>
      <c r="MAA227" s="168"/>
      <c r="MAB227" s="168"/>
      <c r="MAC227" s="168"/>
      <c r="MAD227" s="168"/>
      <c r="MAE227" s="168"/>
      <c r="MAF227" s="168"/>
      <c r="MAG227" s="168"/>
      <c r="MAH227" s="168"/>
      <c r="MAI227" s="168"/>
      <c r="MAJ227" s="168"/>
      <c r="MAK227" s="168"/>
      <c r="MAL227" s="168"/>
      <c r="MAM227" s="168"/>
      <c r="MAN227" s="168"/>
      <c r="MAO227" s="168"/>
      <c r="MAP227" s="168"/>
      <c r="MAQ227" s="168"/>
      <c r="MAR227" s="168"/>
      <c r="MAS227" s="168"/>
      <c r="MAT227" s="168"/>
      <c r="MAU227" s="168"/>
      <c r="MAV227" s="168"/>
      <c r="MAW227" s="168"/>
      <c r="MAX227" s="168"/>
      <c r="MAY227" s="168"/>
      <c r="MAZ227" s="168"/>
      <c r="MBA227" s="168"/>
      <c r="MBB227" s="168"/>
      <c r="MBC227" s="168"/>
      <c r="MBD227" s="168"/>
      <c r="MBE227" s="168"/>
      <c r="MBF227" s="168"/>
      <c r="MBG227" s="168"/>
      <c r="MBH227" s="168"/>
      <c r="MBI227" s="168"/>
      <c r="MBJ227" s="168"/>
      <c r="MBK227" s="168"/>
      <c r="MBL227" s="168"/>
      <c r="MBM227" s="168"/>
      <c r="MBN227" s="168"/>
      <c r="MBO227" s="168"/>
      <c r="MBP227" s="168"/>
      <c r="MBQ227" s="168"/>
      <c r="MBR227" s="168"/>
      <c r="MBS227" s="168"/>
      <c r="MBT227" s="168"/>
      <c r="MBU227" s="168"/>
      <c r="MBV227" s="168"/>
      <c r="MBW227" s="168"/>
      <c r="MBX227" s="168"/>
      <c r="MBY227" s="168"/>
      <c r="MBZ227" s="168"/>
      <c r="MCA227" s="168"/>
      <c r="MCB227" s="168"/>
      <c r="MCC227" s="168"/>
      <c r="MCD227" s="168"/>
      <c r="MCE227" s="168"/>
      <c r="MCF227" s="168"/>
      <c r="MCG227" s="168"/>
      <c r="MCH227" s="168"/>
      <c r="MCI227" s="168"/>
      <c r="MCJ227" s="168"/>
      <c r="MCK227" s="168"/>
      <c r="MCL227" s="168"/>
      <c r="MCM227" s="168"/>
      <c r="MCN227" s="168"/>
      <c r="MCO227" s="168"/>
      <c r="MCP227" s="168"/>
      <c r="MCQ227" s="168"/>
      <c r="MCR227" s="168"/>
      <c r="MCS227" s="168"/>
      <c r="MCT227" s="168"/>
      <c r="MCU227" s="168"/>
      <c r="MCV227" s="168"/>
      <c r="MCW227" s="168"/>
      <c r="MCX227" s="168"/>
      <c r="MCY227" s="168"/>
      <c r="MCZ227" s="168"/>
      <c r="MDA227" s="168"/>
      <c r="MDB227" s="168"/>
      <c r="MDC227" s="168"/>
      <c r="MDD227" s="168"/>
      <c r="MDE227" s="168"/>
      <c r="MDF227" s="168"/>
      <c r="MDG227" s="168"/>
      <c r="MDH227" s="168"/>
      <c r="MDI227" s="168"/>
      <c r="MDJ227" s="168"/>
      <c r="MDK227" s="168"/>
      <c r="MDL227" s="168"/>
      <c r="MDM227" s="168"/>
      <c r="MDN227" s="168"/>
      <c r="MDO227" s="168"/>
      <c r="MDP227" s="168"/>
      <c r="MDQ227" s="168"/>
      <c r="MDR227" s="168"/>
      <c r="MDS227" s="168"/>
      <c r="MDT227" s="168"/>
      <c r="MDU227" s="168"/>
      <c r="MDV227" s="168"/>
      <c r="MDW227" s="168"/>
      <c r="MDX227" s="168"/>
      <c r="MDY227" s="168"/>
      <c r="MDZ227" s="168"/>
      <c r="MEA227" s="168"/>
      <c r="MEB227" s="168"/>
      <c r="MEC227" s="168"/>
      <c r="MED227" s="168"/>
      <c r="MEE227" s="168"/>
      <c r="MEF227" s="168"/>
      <c r="MEG227" s="168"/>
      <c r="MEH227" s="168"/>
      <c r="MEI227" s="168"/>
      <c r="MEJ227" s="168"/>
      <c r="MEK227" s="168"/>
      <c r="MEL227" s="168"/>
      <c r="MEM227" s="168"/>
      <c r="MEN227" s="168"/>
      <c r="MEO227" s="168"/>
      <c r="MEP227" s="168"/>
      <c r="MEQ227" s="168"/>
      <c r="MER227" s="168"/>
      <c r="MES227" s="168"/>
      <c r="MET227" s="168"/>
      <c r="MEU227" s="168"/>
      <c r="MEV227" s="168"/>
      <c r="MEW227" s="168"/>
      <c r="MEX227" s="168"/>
      <c r="MEY227" s="168"/>
      <c r="MEZ227" s="168"/>
      <c r="MFA227" s="168"/>
      <c r="MFB227" s="168"/>
      <c r="MFC227" s="168"/>
      <c r="MFD227" s="168"/>
      <c r="MFE227" s="168"/>
      <c r="MFF227" s="168"/>
      <c r="MFG227" s="168"/>
      <c r="MFH227" s="168"/>
      <c r="MFI227" s="168"/>
      <c r="MFJ227" s="168"/>
      <c r="MFK227" s="168"/>
      <c r="MFL227" s="168"/>
      <c r="MFM227" s="168"/>
      <c r="MFN227" s="168"/>
      <c r="MFO227" s="168"/>
      <c r="MFP227" s="168"/>
      <c r="MFQ227" s="168"/>
      <c r="MFR227" s="168"/>
      <c r="MFS227" s="168"/>
      <c r="MFT227" s="168"/>
      <c r="MFU227" s="168"/>
      <c r="MFV227" s="168"/>
      <c r="MFW227" s="168"/>
      <c r="MFX227" s="168"/>
      <c r="MFY227" s="168"/>
      <c r="MFZ227" s="168"/>
      <c r="MGA227" s="168"/>
      <c r="MGB227" s="168"/>
      <c r="MGC227" s="168"/>
      <c r="MGD227" s="168"/>
      <c r="MGE227" s="168"/>
      <c r="MGF227" s="168"/>
      <c r="MGG227" s="168"/>
      <c r="MGH227" s="168"/>
      <c r="MGI227" s="168"/>
      <c r="MGJ227" s="168"/>
      <c r="MGK227" s="168"/>
      <c r="MGL227" s="168"/>
      <c r="MGM227" s="168"/>
      <c r="MGN227" s="168"/>
      <c r="MGO227" s="168"/>
      <c r="MGP227" s="168"/>
      <c r="MGQ227" s="168"/>
      <c r="MGR227" s="168"/>
      <c r="MGS227" s="168"/>
      <c r="MGT227" s="168"/>
      <c r="MGU227" s="168"/>
      <c r="MGV227" s="168"/>
      <c r="MGW227" s="168"/>
      <c r="MGX227" s="168"/>
      <c r="MGY227" s="168"/>
      <c r="MGZ227" s="168"/>
      <c r="MHA227" s="168"/>
      <c r="MHB227" s="168"/>
      <c r="MHC227" s="168"/>
      <c r="MHD227" s="168"/>
      <c r="MHE227" s="168"/>
      <c r="MHF227" s="168"/>
      <c r="MHG227" s="168"/>
      <c r="MHH227" s="168"/>
      <c r="MHI227" s="168"/>
      <c r="MHJ227" s="168"/>
      <c r="MHK227" s="168"/>
      <c r="MHL227" s="168"/>
      <c r="MHM227" s="168"/>
      <c r="MHN227" s="168"/>
      <c r="MHO227" s="168"/>
      <c r="MHP227" s="168"/>
      <c r="MHQ227" s="168"/>
      <c r="MHR227" s="168"/>
      <c r="MHS227" s="168"/>
      <c r="MHT227" s="168"/>
      <c r="MHU227" s="168"/>
      <c r="MHV227" s="168"/>
      <c r="MHW227" s="168"/>
      <c r="MHX227" s="168"/>
      <c r="MHY227" s="168"/>
      <c r="MHZ227" s="168"/>
      <c r="MIA227" s="168"/>
      <c r="MIB227" s="168"/>
      <c r="MIC227" s="168"/>
      <c r="MID227" s="168"/>
      <c r="MIE227" s="168"/>
      <c r="MIF227" s="168"/>
      <c r="MIG227" s="168"/>
      <c r="MIH227" s="168"/>
      <c r="MII227" s="168"/>
      <c r="MIJ227" s="168"/>
      <c r="MIK227" s="168"/>
      <c r="MIL227" s="168"/>
      <c r="MIM227" s="168"/>
      <c r="MIN227" s="168"/>
      <c r="MIO227" s="168"/>
      <c r="MIP227" s="168"/>
      <c r="MIQ227" s="168"/>
      <c r="MIR227" s="168"/>
      <c r="MIS227" s="168"/>
      <c r="MIT227" s="168"/>
      <c r="MIU227" s="168"/>
      <c r="MIV227" s="168"/>
      <c r="MIW227" s="168"/>
      <c r="MIX227" s="168"/>
      <c r="MIY227" s="168"/>
      <c r="MIZ227" s="168"/>
      <c r="MJA227" s="168"/>
      <c r="MJB227" s="168"/>
      <c r="MJC227" s="168"/>
      <c r="MJD227" s="168"/>
      <c r="MJE227" s="168"/>
      <c r="MJF227" s="168"/>
      <c r="MJG227" s="168"/>
      <c r="MJH227" s="168"/>
      <c r="MJI227" s="168"/>
      <c r="MJJ227" s="168"/>
      <c r="MJK227" s="168"/>
      <c r="MJL227" s="168"/>
      <c r="MJM227" s="168"/>
      <c r="MJN227" s="168"/>
      <c r="MJO227" s="168"/>
      <c r="MJP227" s="168"/>
      <c r="MJQ227" s="168"/>
      <c r="MJR227" s="168"/>
      <c r="MJS227" s="168"/>
      <c r="MJT227" s="168"/>
      <c r="MJU227" s="168"/>
      <c r="MJV227" s="168"/>
      <c r="MJW227" s="168"/>
      <c r="MJX227" s="168"/>
      <c r="MJY227" s="168"/>
      <c r="MJZ227" s="168"/>
      <c r="MKA227" s="168"/>
      <c r="MKB227" s="168"/>
      <c r="MKC227" s="168"/>
      <c r="MKD227" s="168"/>
      <c r="MKE227" s="168"/>
      <c r="MKF227" s="168"/>
      <c r="MKG227" s="168"/>
      <c r="MKH227" s="168"/>
      <c r="MKI227" s="168"/>
      <c r="MKJ227" s="168"/>
      <c r="MKK227" s="168"/>
      <c r="MKL227" s="168"/>
      <c r="MKM227" s="168"/>
      <c r="MKN227" s="168"/>
      <c r="MKO227" s="168"/>
      <c r="MKP227" s="168"/>
      <c r="MKQ227" s="168"/>
      <c r="MKR227" s="168"/>
      <c r="MKS227" s="168"/>
      <c r="MKT227" s="168"/>
      <c r="MKU227" s="168"/>
      <c r="MKV227" s="168"/>
      <c r="MKW227" s="168"/>
      <c r="MKX227" s="168"/>
      <c r="MKY227" s="168"/>
      <c r="MKZ227" s="168"/>
      <c r="MLA227" s="168"/>
      <c r="MLB227" s="168"/>
      <c r="MLC227" s="168"/>
      <c r="MLD227" s="168"/>
      <c r="MLE227" s="168"/>
      <c r="MLF227" s="168"/>
      <c r="MLG227" s="168"/>
      <c r="MLH227" s="168"/>
      <c r="MLI227" s="168"/>
      <c r="MLJ227" s="168"/>
      <c r="MLK227" s="168"/>
      <c r="MLL227" s="168"/>
      <c r="MLM227" s="168"/>
      <c r="MLN227" s="168"/>
      <c r="MLO227" s="168"/>
      <c r="MLP227" s="168"/>
      <c r="MLQ227" s="168"/>
      <c r="MLR227" s="168"/>
      <c r="MLS227" s="168"/>
      <c r="MLT227" s="168"/>
      <c r="MLU227" s="168"/>
      <c r="MLV227" s="168"/>
      <c r="MLW227" s="168"/>
      <c r="MLX227" s="168"/>
      <c r="MLY227" s="168"/>
      <c r="MLZ227" s="168"/>
      <c r="MMA227" s="168"/>
      <c r="MMB227" s="168"/>
      <c r="MMC227" s="168"/>
      <c r="MMD227" s="168"/>
      <c r="MME227" s="168"/>
      <c r="MMF227" s="168"/>
      <c r="MMG227" s="168"/>
      <c r="MMH227" s="168"/>
      <c r="MMI227" s="168"/>
      <c r="MMJ227" s="168"/>
      <c r="MMK227" s="168"/>
      <c r="MML227" s="168"/>
      <c r="MMM227" s="168"/>
      <c r="MMN227" s="168"/>
      <c r="MMO227" s="168"/>
      <c r="MMP227" s="168"/>
      <c r="MMQ227" s="168"/>
      <c r="MMR227" s="168"/>
      <c r="MMS227" s="168"/>
      <c r="MMT227" s="168"/>
      <c r="MMU227" s="168"/>
      <c r="MMV227" s="168"/>
      <c r="MMW227" s="168"/>
      <c r="MMX227" s="168"/>
      <c r="MMY227" s="168"/>
      <c r="MMZ227" s="168"/>
      <c r="MNA227" s="168"/>
      <c r="MNB227" s="168"/>
      <c r="MNC227" s="168"/>
      <c r="MND227" s="168"/>
      <c r="MNE227" s="168"/>
      <c r="MNF227" s="168"/>
      <c r="MNG227" s="168"/>
      <c r="MNH227" s="168"/>
      <c r="MNI227" s="168"/>
      <c r="MNJ227" s="168"/>
      <c r="MNK227" s="168"/>
      <c r="MNL227" s="168"/>
      <c r="MNM227" s="168"/>
      <c r="MNN227" s="168"/>
      <c r="MNO227" s="168"/>
      <c r="MNP227" s="168"/>
      <c r="MNQ227" s="168"/>
      <c r="MNR227" s="168"/>
      <c r="MNS227" s="168"/>
      <c r="MNT227" s="168"/>
      <c r="MNU227" s="168"/>
      <c r="MNV227" s="168"/>
      <c r="MNW227" s="168"/>
      <c r="MNX227" s="168"/>
      <c r="MNY227" s="168"/>
      <c r="MNZ227" s="168"/>
      <c r="MOA227" s="168"/>
      <c r="MOB227" s="168"/>
      <c r="MOC227" s="168"/>
      <c r="MOD227" s="168"/>
      <c r="MOE227" s="168"/>
      <c r="MOF227" s="168"/>
      <c r="MOG227" s="168"/>
      <c r="MOH227" s="168"/>
      <c r="MOI227" s="168"/>
      <c r="MOJ227" s="168"/>
      <c r="MOK227" s="168"/>
      <c r="MOL227" s="168"/>
      <c r="MOM227" s="168"/>
      <c r="MON227" s="168"/>
      <c r="MOO227" s="168"/>
      <c r="MOP227" s="168"/>
      <c r="MOQ227" s="168"/>
      <c r="MOR227" s="168"/>
      <c r="MOS227" s="168"/>
      <c r="MOT227" s="168"/>
      <c r="MOU227" s="168"/>
      <c r="MOV227" s="168"/>
      <c r="MOW227" s="168"/>
      <c r="MOX227" s="168"/>
      <c r="MOY227" s="168"/>
      <c r="MOZ227" s="168"/>
      <c r="MPA227" s="168"/>
      <c r="MPB227" s="168"/>
      <c r="MPC227" s="168"/>
      <c r="MPD227" s="168"/>
      <c r="MPE227" s="168"/>
      <c r="MPF227" s="168"/>
      <c r="MPG227" s="168"/>
      <c r="MPH227" s="168"/>
      <c r="MPI227" s="168"/>
      <c r="MPJ227" s="168"/>
      <c r="MPK227" s="168"/>
      <c r="MPL227" s="168"/>
      <c r="MPM227" s="168"/>
      <c r="MPN227" s="168"/>
      <c r="MPO227" s="168"/>
      <c r="MPP227" s="168"/>
      <c r="MPQ227" s="168"/>
      <c r="MPR227" s="168"/>
      <c r="MPS227" s="168"/>
      <c r="MPT227" s="168"/>
      <c r="MPU227" s="168"/>
      <c r="MPV227" s="168"/>
      <c r="MPW227" s="168"/>
      <c r="MPX227" s="168"/>
      <c r="MPY227" s="168"/>
      <c r="MPZ227" s="168"/>
      <c r="MQA227" s="168"/>
      <c r="MQB227" s="168"/>
      <c r="MQC227" s="168"/>
      <c r="MQD227" s="168"/>
      <c r="MQE227" s="168"/>
      <c r="MQF227" s="168"/>
      <c r="MQG227" s="168"/>
      <c r="MQH227" s="168"/>
      <c r="MQI227" s="168"/>
      <c r="MQJ227" s="168"/>
      <c r="MQK227" s="168"/>
      <c r="MQL227" s="168"/>
      <c r="MQM227" s="168"/>
      <c r="MQN227" s="168"/>
      <c r="MQO227" s="168"/>
      <c r="MQP227" s="168"/>
      <c r="MQQ227" s="168"/>
      <c r="MQR227" s="168"/>
      <c r="MQS227" s="168"/>
      <c r="MQT227" s="168"/>
      <c r="MQU227" s="168"/>
      <c r="MQV227" s="168"/>
      <c r="MQW227" s="168"/>
      <c r="MQX227" s="168"/>
      <c r="MQY227" s="168"/>
      <c r="MQZ227" s="168"/>
      <c r="MRA227" s="168"/>
      <c r="MRB227" s="168"/>
      <c r="MRC227" s="168"/>
      <c r="MRD227" s="168"/>
      <c r="MRE227" s="168"/>
      <c r="MRF227" s="168"/>
      <c r="MRG227" s="168"/>
      <c r="MRH227" s="168"/>
      <c r="MRI227" s="168"/>
      <c r="MRJ227" s="168"/>
      <c r="MRK227" s="168"/>
      <c r="MRL227" s="168"/>
      <c r="MRM227" s="168"/>
      <c r="MRN227" s="168"/>
      <c r="MRO227" s="168"/>
      <c r="MRP227" s="168"/>
      <c r="MRQ227" s="168"/>
      <c r="MRR227" s="168"/>
      <c r="MRS227" s="168"/>
      <c r="MRT227" s="168"/>
      <c r="MRU227" s="168"/>
      <c r="MRV227" s="168"/>
      <c r="MRW227" s="168"/>
      <c r="MRX227" s="168"/>
      <c r="MRY227" s="168"/>
      <c r="MRZ227" s="168"/>
      <c r="MSA227" s="168"/>
      <c r="MSB227" s="168"/>
      <c r="MSC227" s="168"/>
      <c r="MSD227" s="168"/>
      <c r="MSE227" s="168"/>
      <c r="MSF227" s="168"/>
      <c r="MSG227" s="168"/>
      <c r="MSH227" s="168"/>
      <c r="MSI227" s="168"/>
      <c r="MSJ227" s="168"/>
      <c r="MSK227" s="168"/>
      <c r="MSL227" s="168"/>
      <c r="MSM227" s="168"/>
      <c r="MSN227" s="168"/>
      <c r="MSO227" s="168"/>
      <c r="MSP227" s="168"/>
      <c r="MSQ227" s="168"/>
      <c r="MSR227" s="168"/>
      <c r="MSS227" s="168"/>
      <c r="MST227" s="168"/>
      <c r="MSU227" s="168"/>
      <c r="MSV227" s="168"/>
      <c r="MSW227" s="168"/>
      <c r="MSX227" s="168"/>
      <c r="MSY227" s="168"/>
      <c r="MSZ227" s="168"/>
      <c r="MTA227" s="168"/>
      <c r="MTB227" s="168"/>
      <c r="MTC227" s="168"/>
      <c r="MTD227" s="168"/>
      <c r="MTE227" s="168"/>
      <c r="MTF227" s="168"/>
      <c r="MTG227" s="168"/>
      <c r="MTH227" s="168"/>
      <c r="MTI227" s="168"/>
      <c r="MTJ227" s="168"/>
      <c r="MTK227" s="168"/>
      <c r="MTL227" s="168"/>
      <c r="MTM227" s="168"/>
      <c r="MTN227" s="168"/>
      <c r="MTO227" s="168"/>
      <c r="MTP227" s="168"/>
      <c r="MTQ227" s="168"/>
      <c r="MTR227" s="168"/>
      <c r="MTS227" s="168"/>
      <c r="MTT227" s="168"/>
      <c r="MTU227" s="168"/>
      <c r="MTV227" s="168"/>
      <c r="MTW227" s="168"/>
      <c r="MTX227" s="168"/>
      <c r="MTY227" s="168"/>
      <c r="MTZ227" s="168"/>
      <c r="MUA227" s="168"/>
      <c r="MUB227" s="168"/>
      <c r="MUC227" s="168"/>
      <c r="MUD227" s="168"/>
      <c r="MUE227" s="168"/>
      <c r="MUF227" s="168"/>
      <c r="MUG227" s="168"/>
      <c r="MUH227" s="168"/>
      <c r="MUI227" s="168"/>
      <c r="MUJ227" s="168"/>
      <c r="MUK227" s="168"/>
      <c r="MUL227" s="168"/>
      <c r="MUM227" s="168"/>
      <c r="MUN227" s="168"/>
      <c r="MUO227" s="168"/>
      <c r="MUP227" s="168"/>
      <c r="MUQ227" s="168"/>
      <c r="MUR227" s="168"/>
      <c r="MUS227" s="168"/>
      <c r="MUT227" s="168"/>
      <c r="MUU227" s="168"/>
      <c r="MUV227" s="168"/>
      <c r="MUW227" s="168"/>
      <c r="MUX227" s="168"/>
      <c r="MUY227" s="168"/>
      <c r="MUZ227" s="168"/>
      <c r="MVA227" s="168"/>
      <c r="MVB227" s="168"/>
      <c r="MVC227" s="168"/>
      <c r="MVD227" s="168"/>
      <c r="MVE227" s="168"/>
      <c r="MVF227" s="168"/>
      <c r="MVG227" s="168"/>
      <c r="MVH227" s="168"/>
      <c r="MVI227" s="168"/>
      <c r="MVJ227" s="168"/>
      <c r="MVK227" s="168"/>
      <c r="MVL227" s="168"/>
      <c r="MVM227" s="168"/>
      <c r="MVN227" s="168"/>
      <c r="MVO227" s="168"/>
      <c r="MVP227" s="168"/>
      <c r="MVQ227" s="168"/>
      <c r="MVR227" s="168"/>
      <c r="MVS227" s="168"/>
      <c r="MVT227" s="168"/>
      <c r="MVU227" s="168"/>
      <c r="MVV227" s="168"/>
      <c r="MVW227" s="168"/>
      <c r="MVX227" s="168"/>
      <c r="MVY227" s="168"/>
      <c r="MVZ227" s="168"/>
      <c r="MWA227" s="168"/>
      <c r="MWB227" s="168"/>
      <c r="MWC227" s="168"/>
      <c r="MWD227" s="168"/>
      <c r="MWE227" s="168"/>
      <c r="MWF227" s="168"/>
      <c r="MWG227" s="168"/>
      <c r="MWH227" s="168"/>
      <c r="MWI227" s="168"/>
      <c r="MWJ227" s="168"/>
      <c r="MWK227" s="168"/>
      <c r="MWL227" s="168"/>
      <c r="MWM227" s="168"/>
      <c r="MWN227" s="168"/>
      <c r="MWO227" s="168"/>
      <c r="MWP227" s="168"/>
      <c r="MWQ227" s="168"/>
      <c r="MWR227" s="168"/>
      <c r="MWS227" s="168"/>
      <c r="MWT227" s="168"/>
      <c r="MWU227" s="168"/>
      <c r="MWV227" s="168"/>
      <c r="MWW227" s="168"/>
      <c r="MWX227" s="168"/>
      <c r="MWY227" s="168"/>
      <c r="MWZ227" s="168"/>
      <c r="MXA227" s="168"/>
      <c r="MXB227" s="168"/>
      <c r="MXC227" s="168"/>
      <c r="MXD227" s="168"/>
      <c r="MXE227" s="168"/>
      <c r="MXF227" s="168"/>
      <c r="MXG227" s="168"/>
      <c r="MXH227" s="168"/>
      <c r="MXI227" s="168"/>
      <c r="MXJ227" s="168"/>
      <c r="MXK227" s="168"/>
      <c r="MXL227" s="168"/>
      <c r="MXM227" s="168"/>
      <c r="MXN227" s="168"/>
      <c r="MXO227" s="168"/>
      <c r="MXP227" s="168"/>
      <c r="MXQ227" s="168"/>
      <c r="MXR227" s="168"/>
      <c r="MXS227" s="168"/>
      <c r="MXT227" s="168"/>
      <c r="MXU227" s="168"/>
      <c r="MXV227" s="168"/>
      <c r="MXW227" s="168"/>
      <c r="MXX227" s="168"/>
      <c r="MXY227" s="168"/>
      <c r="MXZ227" s="168"/>
      <c r="MYA227" s="168"/>
      <c r="MYB227" s="168"/>
      <c r="MYC227" s="168"/>
      <c r="MYD227" s="168"/>
      <c r="MYE227" s="168"/>
      <c r="MYF227" s="168"/>
      <c r="MYG227" s="168"/>
      <c r="MYH227" s="168"/>
      <c r="MYI227" s="168"/>
      <c r="MYJ227" s="168"/>
      <c r="MYK227" s="168"/>
      <c r="MYL227" s="168"/>
      <c r="MYM227" s="168"/>
      <c r="MYN227" s="168"/>
      <c r="MYO227" s="168"/>
      <c r="MYP227" s="168"/>
      <c r="MYQ227" s="168"/>
      <c r="MYR227" s="168"/>
      <c r="MYS227" s="168"/>
      <c r="MYT227" s="168"/>
      <c r="MYU227" s="168"/>
      <c r="MYV227" s="168"/>
      <c r="MYW227" s="168"/>
      <c r="MYX227" s="168"/>
      <c r="MYY227" s="168"/>
      <c r="MYZ227" s="168"/>
      <c r="MZA227" s="168"/>
      <c r="MZB227" s="168"/>
      <c r="MZC227" s="168"/>
      <c r="MZD227" s="168"/>
      <c r="MZE227" s="168"/>
      <c r="MZF227" s="168"/>
      <c r="MZG227" s="168"/>
      <c r="MZH227" s="168"/>
      <c r="MZI227" s="168"/>
      <c r="MZJ227" s="168"/>
      <c r="MZK227" s="168"/>
      <c r="MZL227" s="168"/>
      <c r="MZM227" s="168"/>
      <c r="MZN227" s="168"/>
      <c r="MZO227" s="168"/>
      <c r="MZP227" s="168"/>
      <c r="MZQ227" s="168"/>
      <c r="MZR227" s="168"/>
      <c r="MZS227" s="168"/>
      <c r="MZT227" s="168"/>
      <c r="MZU227" s="168"/>
      <c r="MZV227" s="168"/>
      <c r="MZW227" s="168"/>
      <c r="MZX227" s="168"/>
      <c r="MZY227" s="168"/>
      <c r="MZZ227" s="168"/>
      <c r="NAA227" s="168"/>
      <c r="NAB227" s="168"/>
      <c r="NAC227" s="168"/>
      <c r="NAD227" s="168"/>
      <c r="NAE227" s="168"/>
      <c r="NAF227" s="168"/>
      <c r="NAG227" s="168"/>
      <c r="NAH227" s="168"/>
      <c r="NAI227" s="168"/>
      <c r="NAJ227" s="168"/>
      <c r="NAK227" s="168"/>
      <c r="NAL227" s="168"/>
      <c r="NAM227" s="168"/>
      <c r="NAN227" s="168"/>
      <c r="NAO227" s="168"/>
      <c r="NAP227" s="168"/>
      <c r="NAQ227" s="168"/>
      <c r="NAR227" s="168"/>
      <c r="NAS227" s="168"/>
      <c r="NAT227" s="168"/>
      <c r="NAU227" s="168"/>
      <c r="NAV227" s="168"/>
      <c r="NAW227" s="168"/>
      <c r="NAX227" s="168"/>
      <c r="NAY227" s="168"/>
      <c r="NAZ227" s="168"/>
      <c r="NBA227" s="168"/>
      <c r="NBB227" s="168"/>
      <c r="NBC227" s="168"/>
      <c r="NBD227" s="168"/>
      <c r="NBE227" s="168"/>
      <c r="NBF227" s="168"/>
      <c r="NBG227" s="168"/>
      <c r="NBH227" s="168"/>
      <c r="NBI227" s="168"/>
      <c r="NBJ227" s="168"/>
      <c r="NBK227" s="168"/>
      <c r="NBL227" s="168"/>
      <c r="NBM227" s="168"/>
      <c r="NBN227" s="168"/>
      <c r="NBO227" s="168"/>
      <c r="NBP227" s="168"/>
      <c r="NBQ227" s="168"/>
      <c r="NBR227" s="168"/>
      <c r="NBS227" s="168"/>
      <c r="NBT227" s="168"/>
      <c r="NBU227" s="168"/>
      <c r="NBV227" s="168"/>
      <c r="NBW227" s="168"/>
      <c r="NBX227" s="168"/>
      <c r="NBY227" s="168"/>
      <c r="NBZ227" s="168"/>
      <c r="NCA227" s="168"/>
      <c r="NCB227" s="168"/>
      <c r="NCC227" s="168"/>
      <c r="NCD227" s="168"/>
      <c r="NCE227" s="168"/>
      <c r="NCF227" s="168"/>
      <c r="NCG227" s="168"/>
      <c r="NCH227" s="168"/>
      <c r="NCI227" s="168"/>
      <c r="NCJ227" s="168"/>
      <c r="NCK227" s="168"/>
      <c r="NCL227" s="168"/>
      <c r="NCM227" s="168"/>
      <c r="NCN227" s="168"/>
      <c r="NCO227" s="168"/>
      <c r="NCP227" s="168"/>
      <c r="NCQ227" s="168"/>
      <c r="NCR227" s="168"/>
      <c r="NCS227" s="168"/>
      <c r="NCT227" s="168"/>
      <c r="NCU227" s="168"/>
      <c r="NCV227" s="168"/>
      <c r="NCW227" s="168"/>
      <c r="NCX227" s="168"/>
      <c r="NCY227" s="168"/>
      <c r="NCZ227" s="168"/>
      <c r="NDA227" s="168"/>
      <c r="NDB227" s="168"/>
      <c r="NDC227" s="168"/>
      <c r="NDD227" s="168"/>
      <c r="NDE227" s="168"/>
      <c r="NDF227" s="168"/>
      <c r="NDG227" s="168"/>
      <c r="NDH227" s="168"/>
      <c r="NDI227" s="168"/>
      <c r="NDJ227" s="168"/>
      <c r="NDK227" s="168"/>
      <c r="NDL227" s="168"/>
      <c r="NDM227" s="168"/>
      <c r="NDN227" s="168"/>
      <c r="NDO227" s="168"/>
      <c r="NDP227" s="168"/>
      <c r="NDQ227" s="168"/>
      <c r="NDR227" s="168"/>
      <c r="NDS227" s="168"/>
      <c r="NDT227" s="168"/>
      <c r="NDU227" s="168"/>
      <c r="NDV227" s="168"/>
      <c r="NDW227" s="168"/>
      <c r="NDX227" s="168"/>
      <c r="NDY227" s="168"/>
      <c r="NDZ227" s="168"/>
      <c r="NEA227" s="168"/>
      <c r="NEB227" s="168"/>
      <c r="NEC227" s="168"/>
      <c r="NED227" s="168"/>
      <c r="NEE227" s="168"/>
      <c r="NEF227" s="168"/>
      <c r="NEG227" s="168"/>
      <c r="NEH227" s="168"/>
      <c r="NEI227" s="168"/>
      <c r="NEJ227" s="168"/>
      <c r="NEK227" s="168"/>
      <c r="NEL227" s="168"/>
      <c r="NEM227" s="168"/>
      <c r="NEN227" s="168"/>
      <c r="NEO227" s="168"/>
      <c r="NEP227" s="168"/>
      <c r="NEQ227" s="168"/>
      <c r="NER227" s="168"/>
      <c r="NES227" s="168"/>
      <c r="NET227" s="168"/>
      <c r="NEU227" s="168"/>
      <c r="NEV227" s="168"/>
      <c r="NEW227" s="168"/>
      <c r="NEX227" s="168"/>
      <c r="NEY227" s="168"/>
      <c r="NEZ227" s="168"/>
      <c r="NFA227" s="168"/>
      <c r="NFB227" s="168"/>
      <c r="NFC227" s="168"/>
      <c r="NFD227" s="168"/>
      <c r="NFE227" s="168"/>
      <c r="NFF227" s="168"/>
      <c r="NFG227" s="168"/>
      <c r="NFH227" s="168"/>
      <c r="NFI227" s="168"/>
      <c r="NFJ227" s="168"/>
      <c r="NFK227" s="168"/>
      <c r="NFL227" s="168"/>
      <c r="NFM227" s="168"/>
      <c r="NFN227" s="168"/>
      <c r="NFO227" s="168"/>
      <c r="NFP227" s="168"/>
      <c r="NFQ227" s="168"/>
      <c r="NFR227" s="168"/>
      <c r="NFS227" s="168"/>
      <c r="NFT227" s="168"/>
      <c r="NFU227" s="168"/>
      <c r="NFV227" s="168"/>
      <c r="NFW227" s="168"/>
      <c r="NFX227" s="168"/>
      <c r="NFY227" s="168"/>
      <c r="NFZ227" s="168"/>
      <c r="NGA227" s="168"/>
      <c r="NGB227" s="168"/>
      <c r="NGC227" s="168"/>
      <c r="NGD227" s="168"/>
      <c r="NGE227" s="168"/>
      <c r="NGF227" s="168"/>
      <c r="NGG227" s="168"/>
      <c r="NGH227" s="168"/>
      <c r="NGI227" s="168"/>
      <c r="NGJ227" s="168"/>
      <c r="NGK227" s="168"/>
      <c r="NGL227" s="168"/>
      <c r="NGM227" s="168"/>
      <c r="NGN227" s="168"/>
      <c r="NGO227" s="168"/>
      <c r="NGP227" s="168"/>
      <c r="NGQ227" s="168"/>
      <c r="NGR227" s="168"/>
      <c r="NGS227" s="168"/>
      <c r="NGT227" s="168"/>
      <c r="NGU227" s="168"/>
      <c r="NGV227" s="168"/>
      <c r="NGW227" s="168"/>
      <c r="NGX227" s="168"/>
      <c r="NGY227" s="168"/>
      <c r="NGZ227" s="168"/>
      <c r="NHA227" s="168"/>
      <c r="NHB227" s="168"/>
      <c r="NHC227" s="168"/>
      <c r="NHD227" s="168"/>
      <c r="NHE227" s="168"/>
      <c r="NHF227" s="168"/>
      <c r="NHG227" s="168"/>
      <c r="NHH227" s="168"/>
      <c r="NHI227" s="168"/>
      <c r="NHJ227" s="168"/>
      <c r="NHK227" s="168"/>
      <c r="NHL227" s="168"/>
      <c r="NHM227" s="168"/>
      <c r="NHN227" s="168"/>
      <c r="NHO227" s="168"/>
      <c r="NHP227" s="168"/>
      <c r="NHQ227" s="168"/>
      <c r="NHR227" s="168"/>
      <c r="NHS227" s="168"/>
      <c r="NHT227" s="168"/>
      <c r="NHU227" s="168"/>
      <c r="NHV227" s="168"/>
      <c r="NHW227" s="168"/>
      <c r="NHX227" s="168"/>
      <c r="NHY227" s="168"/>
      <c r="NHZ227" s="168"/>
      <c r="NIA227" s="168"/>
      <c r="NIB227" s="168"/>
      <c r="NIC227" s="168"/>
      <c r="NID227" s="168"/>
      <c r="NIE227" s="168"/>
      <c r="NIF227" s="168"/>
      <c r="NIG227" s="168"/>
      <c r="NIH227" s="168"/>
      <c r="NII227" s="168"/>
      <c r="NIJ227" s="168"/>
      <c r="NIK227" s="168"/>
      <c r="NIL227" s="168"/>
      <c r="NIM227" s="168"/>
      <c r="NIN227" s="168"/>
      <c r="NIO227" s="168"/>
      <c r="NIP227" s="168"/>
      <c r="NIQ227" s="168"/>
      <c r="NIR227" s="168"/>
      <c r="NIS227" s="168"/>
      <c r="NIT227" s="168"/>
      <c r="NIU227" s="168"/>
      <c r="NIV227" s="168"/>
      <c r="NIW227" s="168"/>
      <c r="NIX227" s="168"/>
      <c r="NIY227" s="168"/>
      <c r="NIZ227" s="168"/>
      <c r="NJA227" s="168"/>
      <c r="NJB227" s="168"/>
      <c r="NJC227" s="168"/>
      <c r="NJD227" s="168"/>
      <c r="NJE227" s="168"/>
      <c r="NJF227" s="168"/>
      <c r="NJG227" s="168"/>
      <c r="NJH227" s="168"/>
      <c r="NJI227" s="168"/>
      <c r="NJJ227" s="168"/>
      <c r="NJK227" s="168"/>
      <c r="NJL227" s="168"/>
      <c r="NJM227" s="168"/>
      <c r="NJN227" s="168"/>
      <c r="NJO227" s="168"/>
      <c r="NJP227" s="168"/>
      <c r="NJQ227" s="168"/>
      <c r="NJR227" s="168"/>
      <c r="NJS227" s="168"/>
      <c r="NJT227" s="168"/>
      <c r="NJU227" s="168"/>
      <c r="NJV227" s="168"/>
      <c r="NJW227" s="168"/>
      <c r="NJX227" s="168"/>
      <c r="NJY227" s="168"/>
      <c r="NJZ227" s="168"/>
      <c r="NKA227" s="168"/>
      <c r="NKB227" s="168"/>
      <c r="NKC227" s="168"/>
      <c r="NKD227" s="168"/>
      <c r="NKE227" s="168"/>
      <c r="NKF227" s="168"/>
      <c r="NKG227" s="168"/>
      <c r="NKH227" s="168"/>
      <c r="NKI227" s="168"/>
      <c r="NKJ227" s="168"/>
      <c r="NKK227" s="168"/>
      <c r="NKL227" s="168"/>
      <c r="NKM227" s="168"/>
      <c r="NKN227" s="168"/>
      <c r="NKO227" s="168"/>
      <c r="NKP227" s="168"/>
      <c r="NKQ227" s="168"/>
      <c r="NKR227" s="168"/>
      <c r="NKS227" s="168"/>
      <c r="NKT227" s="168"/>
      <c r="NKU227" s="168"/>
      <c r="NKV227" s="168"/>
      <c r="NKW227" s="168"/>
      <c r="NKX227" s="168"/>
      <c r="NKY227" s="168"/>
      <c r="NKZ227" s="168"/>
      <c r="NLA227" s="168"/>
      <c r="NLB227" s="168"/>
      <c r="NLC227" s="168"/>
      <c r="NLD227" s="168"/>
      <c r="NLE227" s="168"/>
      <c r="NLF227" s="168"/>
      <c r="NLG227" s="168"/>
      <c r="NLH227" s="168"/>
      <c r="NLI227" s="168"/>
      <c r="NLJ227" s="168"/>
      <c r="NLK227" s="168"/>
      <c r="NLL227" s="168"/>
      <c r="NLM227" s="168"/>
      <c r="NLN227" s="168"/>
      <c r="NLO227" s="168"/>
      <c r="NLP227" s="168"/>
      <c r="NLQ227" s="168"/>
      <c r="NLR227" s="168"/>
      <c r="NLS227" s="168"/>
      <c r="NLT227" s="168"/>
      <c r="NLU227" s="168"/>
      <c r="NLV227" s="168"/>
      <c r="NLW227" s="168"/>
      <c r="NLX227" s="168"/>
      <c r="NLY227" s="168"/>
      <c r="NLZ227" s="168"/>
      <c r="NMA227" s="168"/>
      <c r="NMB227" s="168"/>
      <c r="NMC227" s="168"/>
      <c r="NMD227" s="168"/>
      <c r="NME227" s="168"/>
      <c r="NMF227" s="168"/>
      <c r="NMG227" s="168"/>
      <c r="NMH227" s="168"/>
      <c r="NMI227" s="168"/>
      <c r="NMJ227" s="168"/>
      <c r="NMK227" s="168"/>
      <c r="NML227" s="168"/>
      <c r="NMM227" s="168"/>
      <c r="NMN227" s="168"/>
      <c r="NMO227" s="168"/>
      <c r="NMP227" s="168"/>
      <c r="NMQ227" s="168"/>
      <c r="NMR227" s="168"/>
      <c r="NMS227" s="168"/>
      <c r="NMT227" s="168"/>
      <c r="NMU227" s="168"/>
      <c r="NMV227" s="168"/>
      <c r="NMW227" s="168"/>
      <c r="NMX227" s="168"/>
      <c r="NMY227" s="168"/>
      <c r="NMZ227" s="168"/>
      <c r="NNA227" s="168"/>
      <c r="NNB227" s="168"/>
      <c r="NNC227" s="168"/>
      <c r="NND227" s="168"/>
      <c r="NNE227" s="168"/>
      <c r="NNF227" s="168"/>
      <c r="NNG227" s="168"/>
      <c r="NNH227" s="168"/>
      <c r="NNI227" s="168"/>
      <c r="NNJ227" s="168"/>
      <c r="NNK227" s="168"/>
      <c r="NNL227" s="168"/>
      <c r="NNM227" s="168"/>
      <c r="NNN227" s="168"/>
      <c r="NNO227" s="168"/>
      <c r="NNP227" s="168"/>
      <c r="NNQ227" s="168"/>
      <c r="NNR227" s="168"/>
      <c r="NNS227" s="168"/>
      <c r="NNT227" s="168"/>
      <c r="NNU227" s="168"/>
      <c r="NNV227" s="168"/>
      <c r="NNW227" s="168"/>
      <c r="NNX227" s="168"/>
      <c r="NNY227" s="168"/>
      <c r="NNZ227" s="168"/>
      <c r="NOA227" s="168"/>
      <c r="NOB227" s="168"/>
      <c r="NOC227" s="168"/>
      <c r="NOD227" s="168"/>
      <c r="NOE227" s="168"/>
      <c r="NOF227" s="168"/>
      <c r="NOG227" s="168"/>
      <c r="NOH227" s="168"/>
      <c r="NOI227" s="168"/>
      <c r="NOJ227" s="168"/>
      <c r="NOK227" s="168"/>
      <c r="NOL227" s="168"/>
      <c r="NOM227" s="168"/>
      <c r="NON227" s="168"/>
      <c r="NOO227" s="168"/>
      <c r="NOP227" s="168"/>
      <c r="NOQ227" s="168"/>
      <c r="NOR227" s="168"/>
      <c r="NOS227" s="168"/>
      <c r="NOT227" s="168"/>
      <c r="NOU227" s="168"/>
      <c r="NOV227" s="168"/>
      <c r="NOW227" s="168"/>
      <c r="NOX227" s="168"/>
      <c r="NOY227" s="168"/>
      <c r="NOZ227" s="168"/>
      <c r="NPA227" s="168"/>
      <c r="NPB227" s="168"/>
      <c r="NPC227" s="168"/>
      <c r="NPD227" s="168"/>
      <c r="NPE227" s="168"/>
      <c r="NPF227" s="168"/>
      <c r="NPG227" s="168"/>
      <c r="NPH227" s="168"/>
      <c r="NPI227" s="168"/>
      <c r="NPJ227" s="168"/>
      <c r="NPK227" s="168"/>
      <c r="NPL227" s="168"/>
      <c r="NPM227" s="168"/>
      <c r="NPN227" s="168"/>
      <c r="NPO227" s="168"/>
      <c r="NPP227" s="168"/>
      <c r="NPQ227" s="168"/>
      <c r="NPR227" s="168"/>
      <c r="NPS227" s="168"/>
      <c r="NPT227" s="168"/>
      <c r="NPU227" s="168"/>
      <c r="NPV227" s="168"/>
      <c r="NPW227" s="168"/>
      <c r="NPX227" s="168"/>
      <c r="NPY227" s="168"/>
      <c r="NPZ227" s="168"/>
      <c r="NQA227" s="168"/>
      <c r="NQB227" s="168"/>
      <c r="NQC227" s="168"/>
      <c r="NQD227" s="168"/>
      <c r="NQE227" s="168"/>
      <c r="NQF227" s="168"/>
      <c r="NQG227" s="168"/>
      <c r="NQH227" s="168"/>
      <c r="NQI227" s="168"/>
      <c r="NQJ227" s="168"/>
      <c r="NQK227" s="168"/>
      <c r="NQL227" s="168"/>
      <c r="NQM227" s="168"/>
      <c r="NQN227" s="168"/>
      <c r="NQO227" s="168"/>
      <c r="NQP227" s="168"/>
      <c r="NQQ227" s="168"/>
      <c r="NQR227" s="168"/>
      <c r="NQS227" s="168"/>
      <c r="NQT227" s="168"/>
      <c r="NQU227" s="168"/>
      <c r="NQV227" s="168"/>
      <c r="NQW227" s="168"/>
      <c r="NQX227" s="168"/>
      <c r="NQY227" s="168"/>
      <c r="NQZ227" s="168"/>
      <c r="NRA227" s="168"/>
      <c r="NRB227" s="168"/>
      <c r="NRC227" s="168"/>
      <c r="NRD227" s="168"/>
      <c r="NRE227" s="168"/>
      <c r="NRF227" s="168"/>
      <c r="NRG227" s="168"/>
      <c r="NRH227" s="168"/>
      <c r="NRI227" s="168"/>
      <c r="NRJ227" s="168"/>
      <c r="NRK227" s="168"/>
      <c r="NRL227" s="168"/>
      <c r="NRM227" s="168"/>
      <c r="NRN227" s="168"/>
      <c r="NRO227" s="168"/>
      <c r="NRP227" s="168"/>
      <c r="NRQ227" s="168"/>
      <c r="NRR227" s="168"/>
      <c r="NRS227" s="168"/>
      <c r="NRT227" s="168"/>
      <c r="NRU227" s="168"/>
      <c r="NRV227" s="168"/>
      <c r="NRW227" s="168"/>
      <c r="NRX227" s="168"/>
      <c r="NRY227" s="168"/>
      <c r="NRZ227" s="168"/>
      <c r="NSA227" s="168"/>
      <c r="NSB227" s="168"/>
      <c r="NSC227" s="168"/>
      <c r="NSD227" s="168"/>
      <c r="NSE227" s="168"/>
      <c r="NSF227" s="168"/>
      <c r="NSG227" s="168"/>
      <c r="NSH227" s="168"/>
      <c r="NSI227" s="168"/>
      <c r="NSJ227" s="168"/>
      <c r="NSK227" s="168"/>
      <c r="NSL227" s="168"/>
      <c r="NSM227" s="168"/>
      <c r="NSN227" s="168"/>
      <c r="NSO227" s="168"/>
      <c r="NSP227" s="168"/>
      <c r="NSQ227" s="168"/>
      <c r="NSR227" s="168"/>
      <c r="NSS227" s="168"/>
      <c r="NST227" s="168"/>
      <c r="NSU227" s="168"/>
      <c r="NSV227" s="168"/>
      <c r="NSW227" s="168"/>
      <c r="NSX227" s="168"/>
      <c r="NSY227" s="168"/>
      <c r="NSZ227" s="168"/>
      <c r="NTA227" s="168"/>
      <c r="NTB227" s="168"/>
      <c r="NTC227" s="168"/>
      <c r="NTD227" s="168"/>
      <c r="NTE227" s="168"/>
      <c r="NTF227" s="168"/>
      <c r="NTG227" s="168"/>
      <c r="NTH227" s="168"/>
      <c r="NTI227" s="168"/>
      <c r="NTJ227" s="168"/>
      <c r="NTK227" s="168"/>
      <c r="NTL227" s="168"/>
      <c r="NTM227" s="168"/>
      <c r="NTN227" s="168"/>
      <c r="NTO227" s="168"/>
      <c r="NTP227" s="168"/>
      <c r="NTQ227" s="168"/>
      <c r="NTR227" s="168"/>
      <c r="NTS227" s="168"/>
      <c r="NTT227" s="168"/>
      <c r="NTU227" s="168"/>
      <c r="NTV227" s="168"/>
      <c r="NTW227" s="168"/>
      <c r="NTX227" s="168"/>
      <c r="NTY227" s="168"/>
      <c r="NTZ227" s="168"/>
      <c r="NUA227" s="168"/>
      <c r="NUB227" s="168"/>
      <c r="NUC227" s="168"/>
      <c r="NUD227" s="168"/>
      <c r="NUE227" s="168"/>
      <c r="NUF227" s="168"/>
      <c r="NUG227" s="168"/>
      <c r="NUH227" s="168"/>
      <c r="NUI227" s="168"/>
      <c r="NUJ227" s="168"/>
      <c r="NUK227" s="168"/>
      <c r="NUL227" s="168"/>
      <c r="NUM227" s="168"/>
      <c r="NUN227" s="168"/>
      <c r="NUO227" s="168"/>
      <c r="NUP227" s="168"/>
      <c r="NUQ227" s="168"/>
      <c r="NUR227" s="168"/>
      <c r="NUS227" s="168"/>
      <c r="NUT227" s="168"/>
      <c r="NUU227" s="168"/>
      <c r="NUV227" s="168"/>
      <c r="NUW227" s="168"/>
      <c r="NUX227" s="168"/>
      <c r="NUY227" s="168"/>
      <c r="NUZ227" s="168"/>
      <c r="NVA227" s="168"/>
      <c r="NVB227" s="168"/>
      <c r="NVC227" s="168"/>
      <c r="NVD227" s="168"/>
      <c r="NVE227" s="168"/>
      <c r="NVF227" s="168"/>
      <c r="NVG227" s="168"/>
      <c r="NVH227" s="168"/>
      <c r="NVI227" s="168"/>
      <c r="NVJ227" s="168"/>
      <c r="NVK227" s="168"/>
      <c r="NVL227" s="168"/>
      <c r="NVM227" s="168"/>
      <c r="NVN227" s="168"/>
      <c r="NVO227" s="168"/>
      <c r="NVP227" s="168"/>
      <c r="NVQ227" s="168"/>
      <c r="NVR227" s="168"/>
      <c r="NVS227" s="168"/>
      <c r="NVT227" s="168"/>
      <c r="NVU227" s="168"/>
      <c r="NVV227" s="168"/>
      <c r="NVW227" s="168"/>
      <c r="NVX227" s="168"/>
      <c r="NVY227" s="168"/>
      <c r="NVZ227" s="168"/>
      <c r="NWA227" s="168"/>
      <c r="NWB227" s="168"/>
      <c r="NWC227" s="168"/>
      <c r="NWD227" s="168"/>
      <c r="NWE227" s="168"/>
      <c r="NWF227" s="168"/>
      <c r="NWG227" s="168"/>
      <c r="NWH227" s="168"/>
      <c r="NWI227" s="168"/>
      <c r="NWJ227" s="168"/>
      <c r="NWK227" s="168"/>
      <c r="NWL227" s="168"/>
      <c r="NWM227" s="168"/>
      <c r="NWN227" s="168"/>
      <c r="NWO227" s="168"/>
      <c r="NWP227" s="168"/>
      <c r="NWQ227" s="168"/>
      <c r="NWR227" s="168"/>
      <c r="NWS227" s="168"/>
      <c r="NWT227" s="168"/>
      <c r="NWU227" s="168"/>
      <c r="NWV227" s="168"/>
      <c r="NWW227" s="168"/>
      <c r="NWX227" s="168"/>
      <c r="NWY227" s="168"/>
      <c r="NWZ227" s="168"/>
      <c r="NXA227" s="168"/>
      <c r="NXB227" s="168"/>
      <c r="NXC227" s="168"/>
      <c r="NXD227" s="168"/>
      <c r="NXE227" s="168"/>
      <c r="NXF227" s="168"/>
      <c r="NXG227" s="168"/>
      <c r="NXH227" s="168"/>
      <c r="NXI227" s="168"/>
      <c r="NXJ227" s="168"/>
      <c r="NXK227" s="168"/>
      <c r="NXL227" s="168"/>
      <c r="NXM227" s="168"/>
      <c r="NXN227" s="168"/>
      <c r="NXO227" s="168"/>
      <c r="NXP227" s="168"/>
      <c r="NXQ227" s="168"/>
      <c r="NXR227" s="168"/>
      <c r="NXS227" s="168"/>
      <c r="NXT227" s="168"/>
      <c r="NXU227" s="168"/>
      <c r="NXV227" s="168"/>
      <c r="NXW227" s="168"/>
      <c r="NXX227" s="168"/>
      <c r="NXY227" s="168"/>
      <c r="NXZ227" s="168"/>
      <c r="NYA227" s="168"/>
      <c r="NYB227" s="168"/>
      <c r="NYC227" s="168"/>
      <c r="NYD227" s="168"/>
      <c r="NYE227" s="168"/>
      <c r="NYF227" s="168"/>
      <c r="NYG227" s="168"/>
      <c r="NYH227" s="168"/>
      <c r="NYI227" s="168"/>
      <c r="NYJ227" s="168"/>
      <c r="NYK227" s="168"/>
      <c r="NYL227" s="168"/>
      <c r="NYM227" s="168"/>
      <c r="NYN227" s="168"/>
      <c r="NYO227" s="168"/>
      <c r="NYP227" s="168"/>
      <c r="NYQ227" s="168"/>
      <c r="NYR227" s="168"/>
      <c r="NYS227" s="168"/>
      <c r="NYT227" s="168"/>
      <c r="NYU227" s="168"/>
      <c r="NYV227" s="168"/>
      <c r="NYW227" s="168"/>
      <c r="NYX227" s="168"/>
      <c r="NYY227" s="168"/>
      <c r="NYZ227" s="168"/>
      <c r="NZA227" s="168"/>
      <c r="NZB227" s="168"/>
      <c r="NZC227" s="168"/>
      <c r="NZD227" s="168"/>
      <c r="NZE227" s="168"/>
      <c r="NZF227" s="168"/>
      <c r="NZG227" s="168"/>
      <c r="NZH227" s="168"/>
      <c r="NZI227" s="168"/>
      <c r="NZJ227" s="168"/>
      <c r="NZK227" s="168"/>
      <c r="NZL227" s="168"/>
      <c r="NZM227" s="168"/>
      <c r="NZN227" s="168"/>
      <c r="NZO227" s="168"/>
      <c r="NZP227" s="168"/>
      <c r="NZQ227" s="168"/>
      <c r="NZR227" s="168"/>
      <c r="NZS227" s="168"/>
      <c r="NZT227" s="168"/>
      <c r="NZU227" s="168"/>
      <c r="NZV227" s="168"/>
      <c r="NZW227" s="168"/>
      <c r="NZX227" s="168"/>
      <c r="NZY227" s="168"/>
      <c r="NZZ227" s="168"/>
      <c r="OAA227" s="168"/>
      <c r="OAB227" s="168"/>
      <c r="OAC227" s="168"/>
      <c r="OAD227" s="168"/>
      <c r="OAE227" s="168"/>
      <c r="OAF227" s="168"/>
      <c r="OAG227" s="168"/>
      <c r="OAH227" s="168"/>
      <c r="OAI227" s="168"/>
      <c r="OAJ227" s="168"/>
      <c r="OAK227" s="168"/>
      <c r="OAL227" s="168"/>
      <c r="OAM227" s="168"/>
      <c r="OAN227" s="168"/>
      <c r="OAO227" s="168"/>
      <c r="OAP227" s="168"/>
      <c r="OAQ227" s="168"/>
      <c r="OAR227" s="168"/>
      <c r="OAS227" s="168"/>
      <c r="OAT227" s="168"/>
      <c r="OAU227" s="168"/>
      <c r="OAV227" s="168"/>
      <c r="OAW227" s="168"/>
      <c r="OAX227" s="168"/>
      <c r="OAY227" s="168"/>
      <c r="OAZ227" s="168"/>
      <c r="OBA227" s="168"/>
      <c r="OBB227" s="168"/>
      <c r="OBC227" s="168"/>
      <c r="OBD227" s="168"/>
      <c r="OBE227" s="168"/>
      <c r="OBF227" s="168"/>
      <c r="OBG227" s="168"/>
      <c r="OBH227" s="168"/>
      <c r="OBI227" s="168"/>
      <c r="OBJ227" s="168"/>
      <c r="OBK227" s="168"/>
      <c r="OBL227" s="168"/>
      <c r="OBM227" s="168"/>
      <c r="OBN227" s="168"/>
      <c r="OBO227" s="168"/>
      <c r="OBP227" s="168"/>
      <c r="OBQ227" s="168"/>
      <c r="OBR227" s="168"/>
      <c r="OBS227" s="168"/>
      <c r="OBT227" s="168"/>
      <c r="OBU227" s="168"/>
      <c r="OBV227" s="168"/>
      <c r="OBW227" s="168"/>
      <c r="OBX227" s="168"/>
      <c r="OBY227" s="168"/>
      <c r="OBZ227" s="168"/>
      <c r="OCA227" s="168"/>
      <c r="OCB227" s="168"/>
      <c r="OCC227" s="168"/>
      <c r="OCD227" s="168"/>
      <c r="OCE227" s="168"/>
      <c r="OCF227" s="168"/>
      <c r="OCG227" s="168"/>
      <c r="OCH227" s="168"/>
      <c r="OCI227" s="168"/>
      <c r="OCJ227" s="168"/>
      <c r="OCK227" s="168"/>
      <c r="OCL227" s="168"/>
      <c r="OCM227" s="168"/>
      <c r="OCN227" s="168"/>
      <c r="OCO227" s="168"/>
      <c r="OCP227" s="168"/>
      <c r="OCQ227" s="168"/>
      <c r="OCR227" s="168"/>
      <c r="OCS227" s="168"/>
      <c r="OCT227" s="168"/>
      <c r="OCU227" s="168"/>
      <c r="OCV227" s="168"/>
      <c r="OCW227" s="168"/>
      <c r="OCX227" s="168"/>
      <c r="OCY227" s="168"/>
      <c r="OCZ227" s="168"/>
      <c r="ODA227" s="168"/>
      <c r="ODB227" s="168"/>
      <c r="ODC227" s="168"/>
      <c r="ODD227" s="168"/>
      <c r="ODE227" s="168"/>
      <c r="ODF227" s="168"/>
      <c r="ODG227" s="168"/>
      <c r="ODH227" s="168"/>
      <c r="ODI227" s="168"/>
      <c r="ODJ227" s="168"/>
      <c r="ODK227" s="168"/>
      <c r="ODL227" s="168"/>
      <c r="ODM227" s="168"/>
      <c r="ODN227" s="168"/>
      <c r="ODO227" s="168"/>
      <c r="ODP227" s="168"/>
      <c r="ODQ227" s="168"/>
      <c r="ODR227" s="168"/>
      <c r="ODS227" s="168"/>
      <c r="ODT227" s="168"/>
      <c r="ODU227" s="168"/>
      <c r="ODV227" s="168"/>
      <c r="ODW227" s="168"/>
      <c r="ODX227" s="168"/>
      <c r="ODY227" s="168"/>
      <c r="ODZ227" s="168"/>
      <c r="OEA227" s="168"/>
      <c r="OEB227" s="168"/>
      <c r="OEC227" s="168"/>
      <c r="OED227" s="168"/>
      <c r="OEE227" s="168"/>
      <c r="OEF227" s="168"/>
      <c r="OEG227" s="168"/>
      <c r="OEH227" s="168"/>
      <c r="OEI227" s="168"/>
      <c r="OEJ227" s="168"/>
      <c r="OEK227" s="168"/>
      <c r="OEL227" s="168"/>
      <c r="OEM227" s="168"/>
      <c r="OEN227" s="168"/>
      <c r="OEO227" s="168"/>
      <c r="OEP227" s="168"/>
      <c r="OEQ227" s="168"/>
      <c r="OER227" s="168"/>
      <c r="OES227" s="168"/>
      <c r="OET227" s="168"/>
      <c r="OEU227" s="168"/>
      <c r="OEV227" s="168"/>
      <c r="OEW227" s="168"/>
      <c r="OEX227" s="168"/>
      <c r="OEY227" s="168"/>
      <c r="OEZ227" s="168"/>
      <c r="OFA227" s="168"/>
      <c r="OFB227" s="168"/>
      <c r="OFC227" s="168"/>
      <c r="OFD227" s="168"/>
      <c r="OFE227" s="168"/>
      <c r="OFF227" s="168"/>
      <c r="OFG227" s="168"/>
      <c r="OFH227" s="168"/>
      <c r="OFI227" s="168"/>
      <c r="OFJ227" s="168"/>
      <c r="OFK227" s="168"/>
      <c r="OFL227" s="168"/>
      <c r="OFM227" s="168"/>
      <c r="OFN227" s="168"/>
      <c r="OFO227" s="168"/>
      <c r="OFP227" s="168"/>
      <c r="OFQ227" s="168"/>
      <c r="OFR227" s="168"/>
      <c r="OFS227" s="168"/>
      <c r="OFT227" s="168"/>
      <c r="OFU227" s="168"/>
      <c r="OFV227" s="168"/>
      <c r="OFW227" s="168"/>
      <c r="OFX227" s="168"/>
      <c r="OFY227" s="168"/>
      <c r="OFZ227" s="168"/>
      <c r="OGA227" s="168"/>
      <c r="OGB227" s="168"/>
      <c r="OGC227" s="168"/>
      <c r="OGD227" s="168"/>
      <c r="OGE227" s="168"/>
      <c r="OGF227" s="168"/>
      <c r="OGG227" s="168"/>
      <c r="OGH227" s="168"/>
      <c r="OGI227" s="168"/>
      <c r="OGJ227" s="168"/>
      <c r="OGK227" s="168"/>
      <c r="OGL227" s="168"/>
      <c r="OGM227" s="168"/>
      <c r="OGN227" s="168"/>
      <c r="OGO227" s="168"/>
      <c r="OGP227" s="168"/>
      <c r="OGQ227" s="168"/>
      <c r="OGR227" s="168"/>
      <c r="OGS227" s="168"/>
      <c r="OGT227" s="168"/>
      <c r="OGU227" s="168"/>
      <c r="OGV227" s="168"/>
      <c r="OGW227" s="168"/>
      <c r="OGX227" s="168"/>
      <c r="OGY227" s="168"/>
      <c r="OGZ227" s="168"/>
      <c r="OHA227" s="168"/>
      <c r="OHB227" s="168"/>
      <c r="OHC227" s="168"/>
      <c r="OHD227" s="168"/>
      <c r="OHE227" s="168"/>
      <c r="OHF227" s="168"/>
      <c r="OHG227" s="168"/>
      <c r="OHH227" s="168"/>
      <c r="OHI227" s="168"/>
      <c r="OHJ227" s="168"/>
      <c r="OHK227" s="168"/>
      <c r="OHL227" s="168"/>
      <c r="OHM227" s="168"/>
      <c r="OHN227" s="168"/>
      <c r="OHO227" s="168"/>
      <c r="OHP227" s="168"/>
      <c r="OHQ227" s="168"/>
      <c r="OHR227" s="168"/>
      <c r="OHS227" s="168"/>
      <c r="OHT227" s="168"/>
      <c r="OHU227" s="168"/>
      <c r="OHV227" s="168"/>
      <c r="OHW227" s="168"/>
      <c r="OHX227" s="168"/>
      <c r="OHY227" s="168"/>
      <c r="OHZ227" s="168"/>
      <c r="OIA227" s="168"/>
      <c r="OIB227" s="168"/>
      <c r="OIC227" s="168"/>
      <c r="OID227" s="168"/>
      <c r="OIE227" s="168"/>
      <c r="OIF227" s="168"/>
      <c r="OIG227" s="168"/>
      <c r="OIH227" s="168"/>
      <c r="OII227" s="168"/>
      <c r="OIJ227" s="168"/>
      <c r="OIK227" s="168"/>
      <c r="OIL227" s="168"/>
      <c r="OIM227" s="168"/>
      <c r="OIN227" s="168"/>
      <c r="OIO227" s="168"/>
      <c r="OIP227" s="168"/>
      <c r="OIQ227" s="168"/>
      <c r="OIR227" s="168"/>
      <c r="OIS227" s="168"/>
      <c r="OIT227" s="168"/>
      <c r="OIU227" s="168"/>
      <c r="OIV227" s="168"/>
      <c r="OIW227" s="168"/>
      <c r="OIX227" s="168"/>
      <c r="OIY227" s="168"/>
      <c r="OIZ227" s="168"/>
      <c r="OJA227" s="168"/>
      <c r="OJB227" s="168"/>
      <c r="OJC227" s="168"/>
      <c r="OJD227" s="168"/>
      <c r="OJE227" s="168"/>
      <c r="OJF227" s="168"/>
      <c r="OJG227" s="168"/>
      <c r="OJH227" s="168"/>
      <c r="OJI227" s="168"/>
      <c r="OJJ227" s="168"/>
      <c r="OJK227" s="168"/>
      <c r="OJL227" s="168"/>
      <c r="OJM227" s="168"/>
      <c r="OJN227" s="168"/>
      <c r="OJO227" s="168"/>
      <c r="OJP227" s="168"/>
      <c r="OJQ227" s="168"/>
      <c r="OJR227" s="168"/>
      <c r="OJS227" s="168"/>
      <c r="OJT227" s="168"/>
      <c r="OJU227" s="168"/>
      <c r="OJV227" s="168"/>
      <c r="OJW227" s="168"/>
      <c r="OJX227" s="168"/>
      <c r="OJY227" s="168"/>
      <c r="OJZ227" s="168"/>
      <c r="OKA227" s="168"/>
      <c r="OKB227" s="168"/>
      <c r="OKC227" s="168"/>
      <c r="OKD227" s="168"/>
      <c r="OKE227" s="168"/>
      <c r="OKF227" s="168"/>
      <c r="OKG227" s="168"/>
      <c r="OKH227" s="168"/>
      <c r="OKI227" s="168"/>
      <c r="OKJ227" s="168"/>
      <c r="OKK227" s="168"/>
      <c r="OKL227" s="168"/>
      <c r="OKM227" s="168"/>
      <c r="OKN227" s="168"/>
      <c r="OKO227" s="168"/>
      <c r="OKP227" s="168"/>
      <c r="OKQ227" s="168"/>
      <c r="OKR227" s="168"/>
      <c r="OKS227" s="168"/>
      <c r="OKT227" s="168"/>
      <c r="OKU227" s="168"/>
      <c r="OKV227" s="168"/>
      <c r="OKW227" s="168"/>
      <c r="OKX227" s="168"/>
      <c r="OKY227" s="168"/>
      <c r="OKZ227" s="168"/>
      <c r="OLA227" s="168"/>
      <c r="OLB227" s="168"/>
      <c r="OLC227" s="168"/>
      <c r="OLD227" s="168"/>
      <c r="OLE227" s="168"/>
      <c r="OLF227" s="168"/>
      <c r="OLG227" s="168"/>
      <c r="OLH227" s="168"/>
      <c r="OLI227" s="168"/>
      <c r="OLJ227" s="168"/>
      <c r="OLK227" s="168"/>
      <c r="OLL227" s="168"/>
      <c r="OLM227" s="168"/>
      <c r="OLN227" s="168"/>
      <c r="OLO227" s="168"/>
      <c r="OLP227" s="168"/>
      <c r="OLQ227" s="168"/>
      <c r="OLR227" s="168"/>
      <c r="OLS227" s="168"/>
      <c r="OLT227" s="168"/>
      <c r="OLU227" s="168"/>
      <c r="OLV227" s="168"/>
      <c r="OLW227" s="168"/>
      <c r="OLX227" s="168"/>
      <c r="OLY227" s="168"/>
      <c r="OLZ227" s="168"/>
      <c r="OMA227" s="168"/>
      <c r="OMB227" s="168"/>
      <c r="OMC227" s="168"/>
      <c r="OMD227" s="168"/>
      <c r="OME227" s="168"/>
      <c r="OMF227" s="168"/>
      <c r="OMG227" s="168"/>
      <c r="OMH227" s="168"/>
      <c r="OMI227" s="168"/>
      <c r="OMJ227" s="168"/>
      <c r="OMK227" s="168"/>
      <c r="OML227" s="168"/>
      <c r="OMM227" s="168"/>
      <c r="OMN227" s="168"/>
      <c r="OMO227" s="168"/>
      <c r="OMP227" s="168"/>
      <c r="OMQ227" s="168"/>
      <c r="OMR227" s="168"/>
      <c r="OMS227" s="168"/>
      <c r="OMT227" s="168"/>
      <c r="OMU227" s="168"/>
      <c r="OMV227" s="168"/>
      <c r="OMW227" s="168"/>
      <c r="OMX227" s="168"/>
      <c r="OMY227" s="168"/>
      <c r="OMZ227" s="168"/>
      <c r="ONA227" s="168"/>
      <c r="ONB227" s="168"/>
      <c r="ONC227" s="168"/>
      <c r="OND227" s="168"/>
      <c r="ONE227" s="168"/>
      <c r="ONF227" s="168"/>
      <c r="ONG227" s="168"/>
      <c r="ONH227" s="168"/>
      <c r="ONI227" s="168"/>
      <c r="ONJ227" s="168"/>
      <c r="ONK227" s="168"/>
      <c r="ONL227" s="168"/>
      <c r="ONM227" s="168"/>
      <c r="ONN227" s="168"/>
      <c r="ONO227" s="168"/>
      <c r="ONP227" s="168"/>
      <c r="ONQ227" s="168"/>
      <c r="ONR227" s="168"/>
      <c r="ONS227" s="168"/>
      <c r="ONT227" s="168"/>
      <c r="ONU227" s="168"/>
      <c r="ONV227" s="168"/>
      <c r="ONW227" s="168"/>
      <c r="ONX227" s="168"/>
      <c r="ONY227" s="168"/>
      <c r="ONZ227" s="168"/>
      <c r="OOA227" s="168"/>
      <c r="OOB227" s="168"/>
      <c r="OOC227" s="168"/>
      <c r="OOD227" s="168"/>
      <c r="OOE227" s="168"/>
      <c r="OOF227" s="168"/>
      <c r="OOG227" s="168"/>
      <c r="OOH227" s="168"/>
      <c r="OOI227" s="168"/>
      <c r="OOJ227" s="168"/>
      <c r="OOK227" s="168"/>
      <c r="OOL227" s="168"/>
      <c r="OOM227" s="168"/>
      <c r="OON227" s="168"/>
      <c r="OOO227" s="168"/>
      <c r="OOP227" s="168"/>
      <c r="OOQ227" s="168"/>
      <c r="OOR227" s="168"/>
      <c r="OOS227" s="168"/>
      <c r="OOT227" s="168"/>
      <c r="OOU227" s="168"/>
      <c r="OOV227" s="168"/>
      <c r="OOW227" s="168"/>
      <c r="OOX227" s="168"/>
      <c r="OOY227" s="168"/>
      <c r="OOZ227" s="168"/>
      <c r="OPA227" s="168"/>
      <c r="OPB227" s="168"/>
      <c r="OPC227" s="168"/>
      <c r="OPD227" s="168"/>
      <c r="OPE227" s="168"/>
      <c r="OPF227" s="168"/>
      <c r="OPG227" s="168"/>
      <c r="OPH227" s="168"/>
      <c r="OPI227" s="168"/>
      <c r="OPJ227" s="168"/>
      <c r="OPK227" s="168"/>
      <c r="OPL227" s="168"/>
      <c r="OPM227" s="168"/>
      <c r="OPN227" s="168"/>
      <c r="OPO227" s="168"/>
      <c r="OPP227" s="168"/>
      <c r="OPQ227" s="168"/>
      <c r="OPR227" s="168"/>
      <c r="OPS227" s="168"/>
      <c r="OPT227" s="168"/>
      <c r="OPU227" s="168"/>
      <c r="OPV227" s="168"/>
      <c r="OPW227" s="168"/>
      <c r="OPX227" s="168"/>
      <c r="OPY227" s="168"/>
      <c r="OPZ227" s="168"/>
      <c r="OQA227" s="168"/>
      <c r="OQB227" s="168"/>
      <c r="OQC227" s="168"/>
      <c r="OQD227" s="168"/>
      <c r="OQE227" s="168"/>
      <c r="OQF227" s="168"/>
      <c r="OQG227" s="168"/>
      <c r="OQH227" s="168"/>
      <c r="OQI227" s="168"/>
      <c r="OQJ227" s="168"/>
      <c r="OQK227" s="168"/>
      <c r="OQL227" s="168"/>
      <c r="OQM227" s="168"/>
      <c r="OQN227" s="168"/>
      <c r="OQO227" s="168"/>
      <c r="OQP227" s="168"/>
      <c r="OQQ227" s="168"/>
      <c r="OQR227" s="168"/>
      <c r="OQS227" s="168"/>
      <c r="OQT227" s="168"/>
      <c r="OQU227" s="168"/>
      <c r="OQV227" s="168"/>
      <c r="OQW227" s="168"/>
      <c r="OQX227" s="168"/>
      <c r="OQY227" s="168"/>
      <c r="OQZ227" s="168"/>
      <c r="ORA227" s="168"/>
      <c r="ORB227" s="168"/>
      <c r="ORC227" s="168"/>
      <c r="ORD227" s="168"/>
      <c r="ORE227" s="168"/>
      <c r="ORF227" s="168"/>
      <c r="ORG227" s="168"/>
      <c r="ORH227" s="168"/>
      <c r="ORI227" s="168"/>
      <c r="ORJ227" s="168"/>
      <c r="ORK227" s="168"/>
      <c r="ORL227" s="168"/>
      <c r="ORM227" s="168"/>
      <c r="ORN227" s="168"/>
      <c r="ORO227" s="168"/>
      <c r="ORP227" s="168"/>
      <c r="ORQ227" s="168"/>
      <c r="ORR227" s="168"/>
      <c r="ORS227" s="168"/>
      <c r="ORT227" s="168"/>
      <c r="ORU227" s="168"/>
      <c r="ORV227" s="168"/>
      <c r="ORW227" s="168"/>
      <c r="ORX227" s="168"/>
      <c r="ORY227" s="168"/>
      <c r="ORZ227" s="168"/>
      <c r="OSA227" s="168"/>
      <c r="OSB227" s="168"/>
      <c r="OSC227" s="168"/>
      <c r="OSD227" s="168"/>
      <c r="OSE227" s="168"/>
      <c r="OSF227" s="168"/>
      <c r="OSG227" s="168"/>
      <c r="OSH227" s="168"/>
      <c r="OSI227" s="168"/>
      <c r="OSJ227" s="168"/>
      <c r="OSK227" s="168"/>
      <c r="OSL227" s="168"/>
      <c r="OSM227" s="168"/>
      <c r="OSN227" s="168"/>
      <c r="OSO227" s="168"/>
      <c r="OSP227" s="168"/>
      <c r="OSQ227" s="168"/>
      <c r="OSR227" s="168"/>
      <c r="OSS227" s="168"/>
      <c r="OST227" s="168"/>
      <c r="OSU227" s="168"/>
      <c r="OSV227" s="168"/>
      <c r="OSW227" s="168"/>
      <c r="OSX227" s="168"/>
      <c r="OSY227" s="168"/>
      <c r="OSZ227" s="168"/>
      <c r="OTA227" s="168"/>
      <c r="OTB227" s="168"/>
      <c r="OTC227" s="168"/>
      <c r="OTD227" s="168"/>
      <c r="OTE227" s="168"/>
      <c r="OTF227" s="168"/>
      <c r="OTG227" s="168"/>
      <c r="OTH227" s="168"/>
      <c r="OTI227" s="168"/>
      <c r="OTJ227" s="168"/>
      <c r="OTK227" s="168"/>
      <c r="OTL227" s="168"/>
      <c r="OTM227" s="168"/>
      <c r="OTN227" s="168"/>
      <c r="OTO227" s="168"/>
      <c r="OTP227" s="168"/>
      <c r="OTQ227" s="168"/>
      <c r="OTR227" s="168"/>
      <c r="OTS227" s="168"/>
      <c r="OTT227" s="168"/>
      <c r="OTU227" s="168"/>
      <c r="OTV227" s="168"/>
      <c r="OTW227" s="168"/>
      <c r="OTX227" s="168"/>
      <c r="OTY227" s="168"/>
      <c r="OTZ227" s="168"/>
      <c r="OUA227" s="168"/>
      <c r="OUB227" s="168"/>
      <c r="OUC227" s="168"/>
      <c r="OUD227" s="168"/>
      <c r="OUE227" s="168"/>
      <c r="OUF227" s="168"/>
      <c r="OUG227" s="168"/>
      <c r="OUH227" s="168"/>
      <c r="OUI227" s="168"/>
      <c r="OUJ227" s="168"/>
      <c r="OUK227" s="168"/>
      <c r="OUL227" s="168"/>
      <c r="OUM227" s="168"/>
      <c r="OUN227" s="168"/>
      <c r="OUO227" s="168"/>
      <c r="OUP227" s="168"/>
      <c r="OUQ227" s="168"/>
      <c r="OUR227" s="168"/>
      <c r="OUS227" s="168"/>
      <c r="OUT227" s="168"/>
      <c r="OUU227" s="168"/>
      <c r="OUV227" s="168"/>
      <c r="OUW227" s="168"/>
      <c r="OUX227" s="168"/>
      <c r="OUY227" s="168"/>
      <c r="OUZ227" s="168"/>
      <c r="OVA227" s="168"/>
      <c r="OVB227" s="168"/>
      <c r="OVC227" s="168"/>
      <c r="OVD227" s="168"/>
      <c r="OVE227" s="168"/>
      <c r="OVF227" s="168"/>
      <c r="OVG227" s="168"/>
      <c r="OVH227" s="168"/>
      <c r="OVI227" s="168"/>
      <c r="OVJ227" s="168"/>
      <c r="OVK227" s="168"/>
      <c r="OVL227" s="168"/>
      <c r="OVM227" s="168"/>
      <c r="OVN227" s="168"/>
      <c r="OVO227" s="168"/>
      <c r="OVP227" s="168"/>
      <c r="OVQ227" s="168"/>
      <c r="OVR227" s="168"/>
      <c r="OVS227" s="168"/>
      <c r="OVT227" s="168"/>
      <c r="OVU227" s="168"/>
      <c r="OVV227" s="168"/>
      <c r="OVW227" s="168"/>
      <c r="OVX227" s="168"/>
      <c r="OVY227" s="168"/>
      <c r="OVZ227" s="168"/>
      <c r="OWA227" s="168"/>
      <c r="OWB227" s="168"/>
      <c r="OWC227" s="168"/>
      <c r="OWD227" s="168"/>
      <c r="OWE227" s="168"/>
      <c r="OWF227" s="168"/>
      <c r="OWG227" s="168"/>
      <c r="OWH227" s="168"/>
      <c r="OWI227" s="168"/>
      <c r="OWJ227" s="168"/>
      <c r="OWK227" s="168"/>
      <c r="OWL227" s="168"/>
      <c r="OWM227" s="168"/>
      <c r="OWN227" s="168"/>
      <c r="OWO227" s="168"/>
      <c r="OWP227" s="168"/>
      <c r="OWQ227" s="168"/>
      <c r="OWR227" s="168"/>
      <c r="OWS227" s="168"/>
      <c r="OWT227" s="168"/>
      <c r="OWU227" s="168"/>
      <c r="OWV227" s="168"/>
      <c r="OWW227" s="168"/>
      <c r="OWX227" s="168"/>
      <c r="OWY227" s="168"/>
      <c r="OWZ227" s="168"/>
      <c r="OXA227" s="168"/>
      <c r="OXB227" s="168"/>
      <c r="OXC227" s="168"/>
      <c r="OXD227" s="168"/>
      <c r="OXE227" s="168"/>
      <c r="OXF227" s="168"/>
      <c r="OXG227" s="168"/>
      <c r="OXH227" s="168"/>
      <c r="OXI227" s="168"/>
      <c r="OXJ227" s="168"/>
      <c r="OXK227" s="168"/>
      <c r="OXL227" s="168"/>
      <c r="OXM227" s="168"/>
      <c r="OXN227" s="168"/>
      <c r="OXO227" s="168"/>
      <c r="OXP227" s="168"/>
      <c r="OXQ227" s="168"/>
      <c r="OXR227" s="168"/>
      <c r="OXS227" s="168"/>
      <c r="OXT227" s="168"/>
      <c r="OXU227" s="168"/>
      <c r="OXV227" s="168"/>
      <c r="OXW227" s="168"/>
      <c r="OXX227" s="168"/>
      <c r="OXY227" s="168"/>
      <c r="OXZ227" s="168"/>
      <c r="OYA227" s="168"/>
      <c r="OYB227" s="168"/>
      <c r="OYC227" s="168"/>
      <c r="OYD227" s="168"/>
      <c r="OYE227" s="168"/>
      <c r="OYF227" s="168"/>
      <c r="OYG227" s="168"/>
      <c r="OYH227" s="168"/>
      <c r="OYI227" s="168"/>
      <c r="OYJ227" s="168"/>
      <c r="OYK227" s="168"/>
      <c r="OYL227" s="168"/>
      <c r="OYM227" s="168"/>
      <c r="OYN227" s="168"/>
      <c r="OYO227" s="168"/>
      <c r="OYP227" s="168"/>
      <c r="OYQ227" s="168"/>
      <c r="OYR227" s="168"/>
      <c r="OYS227" s="168"/>
      <c r="OYT227" s="168"/>
      <c r="OYU227" s="168"/>
      <c r="OYV227" s="168"/>
      <c r="OYW227" s="168"/>
      <c r="OYX227" s="168"/>
      <c r="OYY227" s="168"/>
      <c r="OYZ227" s="168"/>
      <c r="OZA227" s="168"/>
      <c r="OZB227" s="168"/>
      <c r="OZC227" s="168"/>
      <c r="OZD227" s="168"/>
      <c r="OZE227" s="168"/>
      <c r="OZF227" s="168"/>
      <c r="OZG227" s="168"/>
      <c r="OZH227" s="168"/>
      <c r="OZI227" s="168"/>
      <c r="OZJ227" s="168"/>
      <c r="OZK227" s="168"/>
      <c r="OZL227" s="168"/>
      <c r="OZM227" s="168"/>
      <c r="OZN227" s="168"/>
      <c r="OZO227" s="168"/>
      <c r="OZP227" s="168"/>
      <c r="OZQ227" s="168"/>
      <c r="OZR227" s="168"/>
      <c r="OZS227" s="168"/>
      <c r="OZT227" s="168"/>
      <c r="OZU227" s="168"/>
      <c r="OZV227" s="168"/>
      <c r="OZW227" s="168"/>
      <c r="OZX227" s="168"/>
      <c r="OZY227" s="168"/>
      <c r="OZZ227" s="168"/>
      <c r="PAA227" s="168"/>
      <c r="PAB227" s="168"/>
      <c r="PAC227" s="168"/>
      <c r="PAD227" s="168"/>
      <c r="PAE227" s="168"/>
      <c r="PAF227" s="168"/>
      <c r="PAG227" s="168"/>
      <c r="PAH227" s="168"/>
      <c r="PAI227" s="168"/>
      <c r="PAJ227" s="168"/>
      <c r="PAK227" s="168"/>
      <c r="PAL227" s="168"/>
      <c r="PAM227" s="168"/>
      <c r="PAN227" s="168"/>
      <c r="PAO227" s="168"/>
      <c r="PAP227" s="168"/>
      <c r="PAQ227" s="168"/>
      <c r="PAR227" s="168"/>
      <c r="PAS227" s="168"/>
      <c r="PAT227" s="168"/>
      <c r="PAU227" s="168"/>
      <c r="PAV227" s="168"/>
      <c r="PAW227" s="168"/>
      <c r="PAX227" s="168"/>
      <c r="PAY227" s="168"/>
      <c r="PAZ227" s="168"/>
      <c r="PBA227" s="168"/>
      <c r="PBB227" s="168"/>
      <c r="PBC227" s="168"/>
      <c r="PBD227" s="168"/>
      <c r="PBE227" s="168"/>
      <c r="PBF227" s="168"/>
      <c r="PBG227" s="168"/>
      <c r="PBH227" s="168"/>
      <c r="PBI227" s="168"/>
      <c r="PBJ227" s="168"/>
      <c r="PBK227" s="168"/>
      <c r="PBL227" s="168"/>
      <c r="PBM227" s="168"/>
      <c r="PBN227" s="168"/>
      <c r="PBO227" s="168"/>
      <c r="PBP227" s="168"/>
      <c r="PBQ227" s="168"/>
      <c r="PBR227" s="168"/>
      <c r="PBS227" s="168"/>
      <c r="PBT227" s="168"/>
      <c r="PBU227" s="168"/>
      <c r="PBV227" s="168"/>
      <c r="PBW227" s="168"/>
      <c r="PBX227" s="168"/>
      <c r="PBY227" s="168"/>
      <c r="PBZ227" s="168"/>
      <c r="PCA227" s="168"/>
      <c r="PCB227" s="168"/>
      <c r="PCC227" s="168"/>
      <c r="PCD227" s="168"/>
      <c r="PCE227" s="168"/>
      <c r="PCF227" s="168"/>
      <c r="PCG227" s="168"/>
      <c r="PCH227" s="168"/>
      <c r="PCI227" s="168"/>
      <c r="PCJ227" s="168"/>
      <c r="PCK227" s="168"/>
      <c r="PCL227" s="168"/>
      <c r="PCM227" s="168"/>
      <c r="PCN227" s="168"/>
      <c r="PCO227" s="168"/>
      <c r="PCP227" s="168"/>
      <c r="PCQ227" s="168"/>
      <c r="PCR227" s="168"/>
      <c r="PCS227" s="168"/>
      <c r="PCT227" s="168"/>
      <c r="PCU227" s="168"/>
      <c r="PCV227" s="168"/>
      <c r="PCW227" s="168"/>
      <c r="PCX227" s="168"/>
      <c r="PCY227" s="168"/>
      <c r="PCZ227" s="168"/>
      <c r="PDA227" s="168"/>
      <c r="PDB227" s="168"/>
      <c r="PDC227" s="168"/>
      <c r="PDD227" s="168"/>
      <c r="PDE227" s="168"/>
      <c r="PDF227" s="168"/>
      <c r="PDG227" s="168"/>
      <c r="PDH227" s="168"/>
      <c r="PDI227" s="168"/>
      <c r="PDJ227" s="168"/>
      <c r="PDK227" s="168"/>
      <c r="PDL227" s="168"/>
      <c r="PDM227" s="168"/>
      <c r="PDN227" s="168"/>
      <c r="PDO227" s="168"/>
      <c r="PDP227" s="168"/>
      <c r="PDQ227" s="168"/>
      <c r="PDR227" s="168"/>
      <c r="PDS227" s="168"/>
      <c r="PDT227" s="168"/>
      <c r="PDU227" s="168"/>
      <c r="PDV227" s="168"/>
      <c r="PDW227" s="168"/>
      <c r="PDX227" s="168"/>
      <c r="PDY227" s="168"/>
      <c r="PDZ227" s="168"/>
      <c r="PEA227" s="168"/>
      <c r="PEB227" s="168"/>
      <c r="PEC227" s="168"/>
      <c r="PED227" s="168"/>
      <c r="PEE227" s="168"/>
      <c r="PEF227" s="168"/>
      <c r="PEG227" s="168"/>
      <c r="PEH227" s="168"/>
      <c r="PEI227" s="168"/>
      <c r="PEJ227" s="168"/>
      <c r="PEK227" s="168"/>
      <c r="PEL227" s="168"/>
      <c r="PEM227" s="168"/>
      <c r="PEN227" s="168"/>
      <c r="PEO227" s="168"/>
      <c r="PEP227" s="168"/>
      <c r="PEQ227" s="168"/>
      <c r="PER227" s="168"/>
      <c r="PES227" s="168"/>
      <c r="PET227" s="168"/>
      <c r="PEU227" s="168"/>
      <c r="PEV227" s="168"/>
      <c r="PEW227" s="168"/>
      <c r="PEX227" s="168"/>
      <c r="PEY227" s="168"/>
      <c r="PEZ227" s="168"/>
      <c r="PFA227" s="168"/>
      <c r="PFB227" s="168"/>
      <c r="PFC227" s="168"/>
      <c r="PFD227" s="168"/>
      <c r="PFE227" s="168"/>
      <c r="PFF227" s="168"/>
      <c r="PFG227" s="168"/>
      <c r="PFH227" s="168"/>
      <c r="PFI227" s="168"/>
      <c r="PFJ227" s="168"/>
      <c r="PFK227" s="168"/>
      <c r="PFL227" s="168"/>
      <c r="PFM227" s="168"/>
      <c r="PFN227" s="168"/>
      <c r="PFO227" s="168"/>
      <c r="PFP227" s="168"/>
      <c r="PFQ227" s="168"/>
      <c r="PFR227" s="168"/>
      <c r="PFS227" s="168"/>
      <c r="PFT227" s="168"/>
      <c r="PFU227" s="168"/>
      <c r="PFV227" s="168"/>
      <c r="PFW227" s="168"/>
      <c r="PFX227" s="168"/>
      <c r="PFY227" s="168"/>
      <c r="PFZ227" s="168"/>
      <c r="PGA227" s="168"/>
      <c r="PGB227" s="168"/>
      <c r="PGC227" s="168"/>
      <c r="PGD227" s="168"/>
      <c r="PGE227" s="168"/>
      <c r="PGF227" s="168"/>
      <c r="PGG227" s="168"/>
      <c r="PGH227" s="168"/>
      <c r="PGI227" s="168"/>
      <c r="PGJ227" s="168"/>
      <c r="PGK227" s="168"/>
      <c r="PGL227" s="168"/>
      <c r="PGM227" s="168"/>
      <c r="PGN227" s="168"/>
      <c r="PGO227" s="168"/>
      <c r="PGP227" s="168"/>
      <c r="PGQ227" s="168"/>
      <c r="PGR227" s="168"/>
      <c r="PGS227" s="168"/>
      <c r="PGT227" s="168"/>
      <c r="PGU227" s="168"/>
      <c r="PGV227" s="168"/>
      <c r="PGW227" s="168"/>
      <c r="PGX227" s="168"/>
      <c r="PGY227" s="168"/>
      <c r="PGZ227" s="168"/>
      <c r="PHA227" s="168"/>
      <c r="PHB227" s="168"/>
      <c r="PHC227" s="168"/>
      <c r="PHD227" s="168"/>
      <c r="PHE227" s="168"/>
      <c r="PHF227" s="168"/>
      <c r="PHG227" s="168"/>
      <c r="PHH227" s="168"/>
      <c r="PHI227" s="168"/>
      <c r="PHJ227" s="168"/>
      <c r="PHK227" s="168"/>
      <c r="PHL227" s="168"/>
      <c r="PHM227" s="168"/>
      <c r="PHN227" s="168"/>
      <c r="PHO227" s="168"/>
      <c r="PHP227" s="168"/>
      <c r="PHQ227" s="168"/>
      <c r="PHR227" s="168"/>
      <c r="PHS227" s="168"/>
      <c r="PHT227" s="168"/>
      <c r="PHU227" s="168"/>
      <c r="PHV227" s="168"/>
      <c r="PHW227" s="168"/>
      <c r="PHX227" s="168"/>
      <c r="PHY227" s="168"/>
      <c r="PHZ227" s="168"/>
      <c r="PIA227" s="168"/>
      <c r="PIB227" s="168"/>
      <c r="PIC227" s="168"/>
      <c r="PID227" s="168"/>
      <c r="PIE227" s="168"/>
      <c r="PIF227" s="168"/>
      <c r="PIG227" s="168"/>
      <c r="PIH227" s="168"/>
      <c r="PII227" s="168"/>
      <c r="PIJ227" s="168"/>
      <c r="PIK227" s="168"/>
      <c r="PIL227" s="168"/>
      <c r="PIM227" s="168"/>
      <c r="PIN227" s="168"/>
      <c r="PIO227" s="168"/>
      <c r="PIP227" s="168"/>
      <c r="PIQ227" s="168"/>
      <c r="PIR227" s="168"/>
      <c r="PIS227" s="168"/>
      <c r="PIT227" s="168"/>
      <c r="PIU227" s="168"/>
      <c r="PIV227" s="168"/>
      <c r="PIW227" s="168"/>
      <c r="PIX227" s="168"/>
      <c r="PIY227" s="168"/>
      <c r="PIZ227" s="168"/>
      <c r="PJA227" s="168"/>
      <c r="PJB227" s="168"/>
      <c r="PJC227" s="168"/>
      <c r="PJD227" s="168"/>
      <c r="PJE227" s="168"/>
      <c r="PJF227" s="168"/>
      <c r="PJG227" s="168"/>
      <c r="PJH227" s="168"/>
      <c r="PJI227" s="168"/>
      <c r="PJJ227" s="168"/>
      <c r="PJK227" s="168"/>
      <c r="PJL227" s="168"/>
      <c r="PJM227" s="168"/>
      <c r="PJN227" s="168"/>
      <c r="PJO227" s="168"/>
      <c r="PJP227" s="168"/>
      <c r="PJQ227" s="168"/>
      <c r="PJR227" s="168"/>
      <c r="PJS227" s="168"/>
      <c r="PJT227" s="168"/>
      <c r="PJU227" s="168"/>
      <c r="PJV227" s="168"/>
      <c r="PJW227" s="168"/>
      <c r="PJX227" s="168"/>
      <c r="PJY227" s="168"/>
      <c r="PJZ227" s="168"/>
      <c r="PKA227" s="168"/>
      <c r="PKB227" s="168"/>
      <c r="PKC227" s="168"/>
      <c r="PKD227" s="168"/>
      <c r="PKE227" s="168"/>
      <c r="PKF227" s="168"/>
      <c r="PKG227" s="168"/>
      <c r="PKH227" s="168"/>
      <c r="PKI227" s="168"/>
      <c r="PKJ227" s="168"/>
      <c r="PKK227" s="168"/>
      <c r="PKL227" s="168"/>
      <c r="PKM227" s="168"/>
      <c r="PKN227" s="168"/>
      <c r="PKO227" s="168"/>
      <c r="PKP227" s="168"/>
      <c r="PKQ227" s="168"/>
      <c r="PKR227" s="168"/>
      <c r="PKS227" s="168"/>
      <c r="PKT227" s="168"/>
      <c r="PKU227" s="168"/>
      <c r="PKV227" s="168"/>
      <c r="PKW227" s="168"/>
      <c r="PKX227" s="168"/>
      <c r="PKY227" s="168"/>
      <c r="PKZ227" s="168"/>
      <c r="PLA227" s="168"/>
      <c r="PLB227" s="168"/>
      <c r="PLC227" s="168"/>
      <c r="PLD227" s="168"/>
      <c r="PLE227" s="168"/>
      <c r="PLF227" s="168"/>
      <c r="PLG227" s="168"/>
      <c r="PLH227" s="168"/>
      <c r="PLI227" s="168"/>
      <c r="PLJ227" s="168"/>
      <c r="PLK227" s="168"/>
      <c r="PLL227" s="168"/>
      <c r="PLM227" s="168"/>
      <c r="PLN227" s="168"/>
      <c r="PLO227" s="168"/>
      <c r="PLP227" s="168"/>
      <c r="PLQ227" s="168"/>
      <c r="PLR227" s="168"/>
      <c r="PLS227" s="168"/>
      <c r="PLT227" s="168"/>
      <c r="PLU227" s="168"/>
      <c r="PLV227" s="168"/>
      <c r="PLW227" s="168"/>
      <c r="PLX227" s="168"/>
      <c r="PLY227" s="168"/>
      <c r="PLZ227" s="168"/>
      <c r="PMA227" s="168"/>
      <c r="PMB227" s="168"/>
      <c r="PMC227" s="168"/>
      <c r="PMD227" s="168"/>
      <c r="PME227" s="168"/>
      <c r="PMF227" s="168"/>
      <c r="PMG227" s="168"/>
      <c r="PMH227" s="168"/>
      <c r="PMI227" s="168"/>
      <c r="PMJ227" s="168"/>
      <c r="PMK227" s="168"/>
      <c r="PML227" s="168"/>
      <c r="PMM227" s="168"/>
      <c r="PMN227" s="168"/>
      <c r="PMO227" s="168"/>
      <c r="PMP227" s="168"/>
      <c r="PMQ227" s="168"/>
      <c r="PMR227" s="168"/>
      <c r="PMS227" s="168"/>
      <c r="PMT227" s="168"/>
      <c r="PMU227" s="168"/>
      <c r="PMV227" s="168"/>
      <c r="PMW227" s="168"/>
      <c r="PMX227" s="168"/>
      <c r="PMY227" s="168"/>
      <c r="PMZ227" s="168"/>
      <c r="PNA227" s="168"/>
      <c r="PNB227" s="168"/>
      <c r="PNC227" s="168"/>
      <c r="PND227" s="168"/>
      <c r="PNE227" s="168"/>
      <c r="PNF227" s="168"/>
      <c r="PNG227" s="168"/>
      <c r="PNH227" s="168"/>
      <c r="PNI227" s="168"/>
      <c r="PNJ227" s="168"/>
      <c r="PNK227" s="168"/>
      <c r="PNL227" s="168"/>
      <c r="PNM227" s="168"/>
      <c r="PNN227" s="168"/>
      <c r="PNO227" s="168"/>
      <c r="PNP227" s="168"/>
      <c r="PNQ227" s="168"/>
      <c r="PNR227" s="168"/>
      <c r="PNS227" s="168"/>
      <c r="PNT227" s="168"/>
      <c r="PNU227" s="168"/>
      <c r="PNV227" s="168"/>
      <c r="PNW227" s="168"/>
      <c r="PNX227" s="168"/>
      <c r="PNY227" s="168"/>
      <c r="PNZ227" s="168"/>
      <c r="POA227" s="168"/>
      <c r="POB227" s="168"/>
      <c r="POC227" s="168"/>
      <c r="POD227" s="168"/>
      <c r="POE227" s="168"/>
      <c r="POF227" s="168"/>
      <c r="POG227" s="168"/>
      <c r="POH227" s="168"/>
      <c r="POI227" s="168"/>
      <c r="POJ227" s="168"/>
      <c r="POK227" s="168"/>
      <c r="POL227" s="168"/>
      <c r="POM227" s="168"/>
      <c r="PON227" s="168"/>
      <c r="POO227" s="168"/>
      <c r="POP227" s="168"/>
      <c r="POQ227" s="168"/>
      <c r="POR227" s="168"/>
      <c r="POS227" s="168"/>
      <c r="POT227" s="168"/>
      <c r="POU227" s="168"/>
      <c r="POV227" s="168"/>
      <c r="POW227" s="168"/>
      <c r="POX227" s="168"/>
      <c r="POY227" s="168"/>
      <c r="POZ227" s="168"/>
      <c r="PPA227" s="168"/>
      <c r="PPB227" s="168"/>
      <c r="PPC227" s="168"/>
      <c r="PPD227" s="168"/>
      <c r="PPE227" s="168"/>
      <c r="PPF227" s="168"/>
      <c r="PPG227" s="168"/>
      <c r="PPH227" s="168"/>
      <c r="PPI227" s="168"/>
      <c r="PPJ227" s="168"/>
      <c r="PPK227" s="168"/>
      <c r="PPL227" s="168"/>
      <c r="PPM227" s="168"/>
      <c r="PPN227" s="168"/>
      <c r="PPO227" s="168"/>
      <c r="PPP227" s="168"/>
      <c r="PPQ227" s="168"/>
      <c r="PPR227" s="168"/>
      <c r="PPS227" s="168"/>
      <c r="PPT227" s="168"/>
      <c r="PPU227" s="168"/>
      <c r="PPV227" s="168"/>
      <c r="PPW227" s="168"/>
      <c r="PPX227" s="168"/>
      <c r="PPY227" s="168"/>
      <c r="PPZ227" s="168"/>
      <c r="PQA227" s="168"/>
      <c r="PQB227" s="168"/>
      <c r="PQC227" s="168"/>
      <c r="PQD227" s="168"/>
      <c r="PQE227" s="168"/>
      <c r="PQF227" s="168"/>
      <c r="PQG227" s="168"/>
      <c r="PQH227" s="168"/>
      <c r="PQI227" s="168"/>
      <c r="PQJ227" s="168"/>
      <c r="PQK227" s="168"/>
      <c r="PQL227" s="168"/>
      <c r="PQM227" s="168"/>
      <c r="PQN227" s="168"/>
      <c r="PQO227" s="168"/>
      <c r="PQP227" s="168"/>
      <c r="PQQ227" s="168"/>
      <c r="PQR227" s="168"/>
      <c r="PQS227" s="168"/>
      <c r="PQT227" s="168"/>
      <c r="PQU227" s="168"/>
      <c r="PQV227" s="168"/>
      <c r="PQW227" s="168"/>
      <c r="PQX227" s="168"/>
      <c r="PQY227" s="168"/>
      <c r="PQZ227" s="168"/>
      <c r="PRA227" s="168"/>
      <c r="PRB227" s="168"/>
      <c r="PRC227" s="168"/>
      <c r="PRD227" s="168"/>
      <c r="PRE227" s="168"/>
      <c r="PRF227" s="168"/>
      <c r="PRG227" s="168"/>
      <c r="PRH227" s="168"/>
      <c r="PRI227" s="168"/>
      <c r="PRJ227" s="168"/>
      <c r="PRK227" s="168"/>
      <c r="PRL227" s="168"/>
      <c r="PRM227" s="168"/>
      <c r="PRN227" s="168"/>
      <c r="PRO227" s="168"/>
      <c r="PRP227" s="168"/>
      <c r="PRQ227" s="168"/>
      <c r="PRR227" s="168"/>
      <c r="PRS227" s="168"/>
      <c r="PRT227" s="168"/>
      <c r="PRU227" s="168"/>
      <c r="PRV227" s="168"/>
      <c r="PRW227" s="168"/>
      <c r="PRX227" s="168"/>
      <c r="PRY227" s="168"/>
      <c r="PRZ227" s="168"/>
      <c r="PSA227" s="168"/>
      <c r="PSB227" s="168"/>
      <c r="PSC227" s="168"/>
      <c r="PSD227" s="168"/>
      <c r="PSE227" s="168"/>
      <c r="PSF227" s="168"/>
      <c r="PSG227" s="168"/>
      <c r="PSH227" s="168"/>
      <c r="PSI227" s="168"/>
      <c r="PSJ227" s="168"/>
      <c r="PSK227" s="168"/>
      <c r="PSL227" s="168"/>
      <c r="PSM227" s="168"/>
      <c r="PSN227" s="168"/>
      <c r="PSO227" s="168"/>
      <c r="PSP227" s="168"/>
      <c r="PSQ227" s="168"/>
      <c r="PSR227" s="168"/>
      <c r="PSS227" s="168"/>
      <c r="PST227" s="168"/>
      <c r="PSU227" s="168"/>
      <c r="PSV227" s="168"/>
      <c r="PSW227" s="168"/>
      <c r="PSX227" s="168"/>
      <c r="PSY227" s="168"/>
      <c r="PSZ227" s="168"/>
      <c r="PTA227" s="168"/>
      <c r="PTB227" s="168"/>
      <c r="PTC227" s="168"/>
      <c r="PTD227" s="168"/>
      <c r="PTE227" s="168"/>
      <c r="PTF227" s="168"/>
      <c r="PTG227" s="168"/>
      <c r="PTH227" s="168"/>
      <c r="PTI227" s="168"/>
      <c r="PTJ227" s="168"/>
      <c r="PTK227" s="168"/>
      <c r="PTL227" s="168"/>
      <c r="PTM227" s="168"/>
      <c r="PTN227" s="168"/>
      <c r="PTO227" s="168"/>
      <c r="PTP227" s="168"/>
      <c r="PTQ227" s="168"/>
      <c r="PTR227" s="168"/>
      <c r="PTS227" s="168"/>
      <c r="PTT227" s="168"/>
      <c r="PTU227" s="168"/>
      <c r="PTV227" s="168"/>
      <c r="PTW227" s="168"/>
      <c r="PTX227" s="168"/>
      <c r="PTY227" s="168"/>
      <c r="PTZ227" s="168"/>
      <c r="PUA227" s="168"/>
      <c r="PUB227" s="168"/>
      <c r="PUC227" s="168"/>
      <c r="PUD227" s="168"/>
      <c r="PUE227" s="168"/>
      <c r="PUF227" s="168"/>
      <c r="PUG227" s="168"/>
      <c r="PUH227" s="168"/>
      <c r="PUI227" s="168"/>
      <c r="PUJ227" s="168"/>
      <c r="PUK227" s="168"/>
      <c r="PUL227" s="168"/>
      <c r="PUM227" s="168"/>
      <c r="PUN227" s="168"/>
      <c r="PUO227" s="168"/>
      <c r="PUP227" s="168"/>
      <c r="PUQ227" s="168"/>
      <c r="PUR227" s="168"/>
      <c r="PUS227" s="168"/>
      <c r="PUT227" s="168"/>
      <c r="PUU227" s="168"/>
      <c r="PUV227" s="168"/>
      <c r="PUW227" s="168"/>
      <c r="PUX227" s="168"/>
      <c r="PUY227" s="168"/>
      <c r="PUZ227" s="168"/>
      <c r="PVA227" s="168"/>
      <c r="PVB227" s="168"/>
      <c r="PVC227" s="168"/>
      <c r="PVD227" s="168"/>
      <c r="PVE227" s="168"/>
      <c r="PVF227" s="168"/>
      <c r="PVG227" s="168"/>
      <c r="PVH227" s="168"/>
      <c r="PVI227" s="168"/>
      <c r="PVJ227" s="168"/>
      <c r="PVK227" s="168"/>
      <c r="PVL227" s="168"/>
      <c r="PVM227" s="168"/>
      <c r="PVN227" s="168"/>
      <c r="PVO227" s="168"/>
      <c r="PVP227" s="168"/>
      <c r="PVQ227" s="168"/>
      <c r="PVR227" s="168"/>
      <c r="PVS227" s="168"/>
      <c r="PVT227" s="168"/>
      <c r="PVU227" s="168"/>
      <c r="PVV227" s="168"/>
      <c r="PVW227" s="168"/>
      <c r="PVX227" s="168"/>
      <c r="PVY227" s="168"/>
      <c r="PVZ227" s="168"/>
      <c r="PWA227" s="168"/>
      <c r="PWB227" s="168"/>
      <c r="PWC227" s="168"/>
      <c r="PWD227" s="168"/>
      <c r="PWE227" s="168"/>
      <c r="PWF227" s="168"/>
      <c r="PWG227" s="168"/>
      <c r="PWH227" s="168"/>
      <c r="PWI227" s="168"/>
      <c r="PWJ227" s="168"/>
      <c r="PWK227" s="168"/>
      <c r="PWL227" s="168"/>
      <c r="PWM227" s="168"/>
      <c r="PWN227" s="168"/>
      <c r="PWO227" s="168"/>
      <c r="PWP227" s="168"/>
      <c r="PWQ227" s="168"/>
      <c r="PWR227" s="168"/>
      <c r="PWS227" s="168"/>
      <c r="PWT227" s="168"/>
      <c r="PWU227" s="168"/>
      <c r="PWV227" s="168"/>
      <c r="PWW227" s="168"/>
      <c r="PWX227" s="168"/>
      <c r="PWY227" s="168"/>
      <c r="PWZ227" s="168"/>
      <c r="PXA227" s="168"/>
      <c r="PXB227" s="168"/>
      <c r="PXC227" s="168"/>
      <c r="PXD227" s="168"/>
      <c r="PXE227" s="168"/>
      <c r="PXF227" s="168"/>
      <c r="PXG227" s="168"/>
      <c r="PXH227" s="168"/>
      <c r="PXI227" s="168"/>
      <c r="PXJ227" s="168"/>
      <c r="PXK227" s="168"/>
      <c r="PXL227" s="168"/>
      <c r="PXM227" s="168"/>
      <c r="PXN227" s="168"/>
      <c r="PXO227" s="168"/>
      <c r="PXP227" s="168"/>
      <c r="PXQ227" s="168"/>
      <c r="PXR227" s="168"/>
      <c r="PXS227" s="168"/>
      <c r="PXT227" s="168"/>
      <c r="PXU227" s="168"/>
      <c r="PXV227" s="168"/>
      <c r="PXW227" s="168"/>
      <c r="PXX227" s="168"/>
      <c r="PXY227" s="168"/>
      <c r="PXZ227" s="168"/>
      <c r="PYA227" s="168"/>
      <c r="PYB227" s="168"/>
      <c r="PYC227" s="168"/>
      <c r="PYD227" s="168"/>
      <c r="PYE227" s="168"/>
      <c r="PYF227" s="168"/>
      <c r="PYG227" s="168"/>
      <c r="PYH227" s="168"/>
      <c r="PYI227" s="168"/>
      <c r="PYJ227" s="168"/>
      <c r="PYK227" s="168"/>
      <c r="PYL227" s="168"/>
      <c r="PYM227" s="168"/>
      <c r="PYN227" s="168"/>
      <c r="PYO227" s="168"/>
      <c r="PYP227" s="168"/>
      <c r="PYQ227" s="168"/>
      <c r="PYR227" s="168"/>
      <c r="PYS227" s="168"/>
      <c r="PYT227" s="168"/>
      <c r="PYU227" s="168"/>
      <c r="PYV227" s="168"/>
      <c r="PYW227" s="168"/>
      <c r="PYX227" s="168"/>
      <c r="PYY227" s="168"/>
      <c r="PYZ227" s="168"/>
      <c r="PZA227" s="168"/>
      <c r="PZB227" s="168"/>
      <c r="PZC227" s="168"/>
      <c r="PZD227" s="168"/>
      <c r="PZE227" s="168"/>
      <c r="PZF227" s="168"/>
      <c r="PZG227" s="168"/>
      <c r="PZH227" s="168"/>
      <c r="PZI227" s="168"/>
      <c r="PZJ227" s="168"/>
      <c r="PZK227" s="168"/>
      <c r="PZL227" s="168"/>
      <c r="PZM227" s="168"/>
      <c r="PZN227" s="168"/>
      <c r="PZO227" s="168"/>
      <c r="PZP227" s="168"/>
      <c r="PZQ227" s="168"/>
      <c r="PZR227" s="168"/>
      <c r="PZS227" s="168"/>
      <c r="PZT227" s="168"/>
      <c r="PZU227" s="168"/>
      <c r="PZV227" s="168"/>
      <c r="PZW227" s="168"/>
      <c r="PZX227" s="168"/>
      <c r="PZY227" s="168"/>
      <c r="PZZ227" s="168"/>
      <c r="QAA227" s="168"/>
      <c r="QAB227" s="168"/>
      <c r="QAC227" s="168"/>
      <c r="QAD227" s="168"/>
      <c r="QAE227" s="168"/>
      <c r="QAF227" s="168"/>
      <c r="QAG227" s="168"/>
      <c r="QAH227" s="168"/>
      <c r="QAI227" s="168"/>
      <c r="QAJ227" s="168"/>
      <c r="QAK227" s="168"/>
      <c r="QAL227" s="168"/>
      <c r="QAM227" s="168"/>
      <c r="QAN227" s="168"/>
      <c r="QAO227" s="168"/>
      <c r="QAP227" s="168"/>
      <c r="QAQ227" s="168"/>
      <c r="QAR227" s="168"/>
      <c r="QAS227" s="168"/>
      <c r="QAT227" s="168"/>
      <c r="QAU227" s="168"/>
      <c r="QAV227" s="168"/>
      <c r="QAW227" s="168"/>
      <c r="QAX227" s="168"/>
      <c r="QAY227" s="168"/>
      <c r="QAZ227" s="168"/>
      <c r="QBA227" s="168"/>
      <c r="QBB227" s="168"/>
      <c r="QBC227" s="168"/>
      <c r="QBD227" s="168"/>
      <c r="QBE227" s="168"/>
      <c r="QBF227" s="168"/>
      <c r="QBG227" s="168"/>
      <c r="QBH227" s="168"/>
      <c r="QBI227" s="168"/>
      <c r="QBJ227" s="168"/>
      <c r="QBK227" s="168"/>
      <c r="QBL227" s="168"/>
      <c r="QBM227" s="168"/>
      <c r="QBN227" s="168"/>
      <c r="QBO227" s="168"/>
      <c r="QBP227" s="168"/>
      <c r="QBQ227" s="168"/>
      <c r="QBR227" s="168"/>
      <c r="QBS227" s="168"/>
      <c r="QBT227" s="168"/>
      <c r="QBU227" s="168"/>
      <c r="QBV227" s="168"/>
      <c r="QBW227" s="168"/>
      <c r="QBX227" s="168"/>
      <c r="QBY227" s="168"/>
      <c r="QBZ227" s="168"/>
      <c r="QCA227" s="168"/>
      <c r="QCB227" s="168"/>
      <c r="QCC227" s="168"/>
      <c r="QCD227" s="168"/>
      <c r="QCE227" s="168"/>
      <c r="QCF227" s="168"/>
      <c r="QCG227" s="168"/>
      <c r="QCH227" s="168"/>
      <c r="QCI227" s="168"/>
      <c r="QCJ227" s="168"/>
      <c r="QCK227" s="168"/>
      <c r="QCL227" s="168"/>
      <c r="QCM227" s="168"/>
      <c r="QCN227" s="168"/>
      <c r="QCO227" s="168"/>
      <c r="QCP227" s="168"/>
      <c r="QCQ227" s="168"/>
      <c r="QCR227" s="168"/>
      <c r="QCS227" s="168"/>
      <c r="QCT227" s="168"/>
      <c r="QCU227" s="168"/>
      <c r="QCV227" s="168"/>
      <c r="QCW227" s="168"/>
      <c r="QCX227" s="168"/>
      <c r="QCY227" s="168"/>
      <c r="QCZ227" s="168"/>
      <c r="QDA227" s="168"/>
      <c r="QDB227" s="168"/>
      <c r="QDC227" s="168"/>
      <c r="QDD227" s="168"/>
      <c r="QDE227" s="168"/>
      <c r="QDF227" s="168"/>
      <c r="QDG227" s="168"/>
      <c r="QDH227" s="168"/>
      <c r="QDI227" s="168"/>
      <c r="QDJ227" s="168"/>
      <c r="QDK227" s="168"/>
      <c r="QDL227" s="168"/>
      <c r="QDM227" s="168"/>
      <c r="QDN227" s="168"/>
      <c r="QDO227" s="168"/>
      <c r="QDP227" s="168"/>
      <c r="QDQ227" s="168"/>
      <c r="QDR227" s="168"/>
      <c r="QDS227" s="168"/>
      <c r="QDT227" s="168"/>
      <c r="QDU227" s="168"/>
      <c r="QDV227" s="168"/>
      <c r="QDW227" s="168"/>
      <c r="QDX227" s="168"/>
      <c r="QDY227" s="168"/>
      <c r="QDZ227" s="168"/>
      <c r="QEA227" s="168"/>
      <c r="QEB227" s="168"/>
      <c r="QEC227" s="168"/>
      <c r="QED227" s="168"/>
      <c r="QEE227" s="168"/>
      <c r="QEF227" s="168"/>
      <c r="QEG227" s="168"/>
      <c r="QEH227" s="168"/>
      <c r="QEI227" s="168"/>
      <c r="QEJ227" s="168"/>
      <c r="QEK227" s="168"/>
      <c r="QEL227" s="168"/>
      <c r="QEM227" s="168"/>
      <c r="QEN227" s="168"/>
      <c r="QEO227" s="168"/>
      <c r="QEP227" s="168"/>
      <c r="QEQ227" s="168"/>
      <c r="QER227" s="168"/>
      <c r="QES227" s="168"/>
      <c r="QET227" s="168"/>
      <c r="QEU227" s="168"/>
      <c r="QEV227" s="168"/>
      <c r="QEW227" s="168"/>
      <c r="QEX227" s="168"/>
      <c r="QEY227" s="168"/>
      <c r="QEZ227" s="168"/>
      <c r="QFA227" s="168"/>
      <c r="QFB227" s="168"/>
      <c r="QFC227" s="168"/>
      <c r="QFD227" s="168"/>
      <c r="QFE227" s="168"/>
      <c r="QFF227" s="168"/>
      <c r="QFG227" s="168"/>
      <c r="QFH227" s="168"/>
      <c r="QFI227" s="168"/>
      <c r="QFJ227" s="168"/>
      <c r="QFK227" s="168"/>
      <c r="QFL227" s="168"/>
      <c r="QFM227" s="168"/>
      <c r="QFN227" s="168"/>
      <c r="QFO227" s="168"/>
      <c r="QFP227" s="168"/>
      <c r="QFQ227" s="168"/>
      <c r="QFR227" s="168"/>
      <c r="QFS227" s="168"/>
      <c r="QFT227" s="168"/>
      <c r="QFU227" s="168"/>
      <c r="QFV227" s="168"/>
      <c r="QFW227" s="168"/>
      <c r="QFX227" s="168"/>
      <c r="QFY227" s="168"/>
      <c r="QFZ227" s="168"/>
      <c r="QGA227" s="168"/>
      <c r="QGB227" s="168"/>
      <c r="QGC227" s="168"/>
      <c r="QGD227" s="168"/>
      <c r="QGE227" s="168"/>
      <c r="QGF227" s="168"/>
      <c r="QGG227" s="168"/>
      <c r="QGH227" s="168"/>
      <c r="QGI227" s="168"/>
      <c r="QGJ227" s="168"/>
      <c r="QGK227" s="168"/>
      <c r="QGL227" s="168"/>
      <c r="QGM227" s="168"/>
      <c r="QGN227" s="168"/>
      <c r="QGO227" s="168"/>
      <c r="QGP227" s="168"/>
      <c r="QGQ227" s="168"/>
      <c r="QGR227" s="168"/>
      <c r="QGS227" s="168"/>
      <c r="QGT227" s="168"/>
      <c r="QGU227" s="168"/>
      <c r="QGV227" s="168"/>
      <c r="QGW227" s="168"/>
      <c r="QGX227" s="168"/>
      <c r="QGY227" s="168"/>
      <c r="QGZ227" s="168"/>
      <c r="QHA227" s="168"/>
      <c r="QHB227" s="168"/>
      <c r="QHC227" s="168"/>
      <c r="QHD227" s="168"/>
      <c r="QHE227" s="168"/>
      <c r="QHF227" s="168"/>
      <c r="QHG227" s="168"/>
      <c r="QHH227" s="168"/>
      <c r="QHI227" s="168"/>
      <c r="QHJ227" s="168"/>
      <c r="QHK227" s="168"/>
      <c r="QHL227" s="168"/>
      <c r="QHM227" s="168"/>
      <c r="QHN227" s="168"/>
      <c r="QHO227" s="168"/>
      <c r="QHP227" s="168"/>
      <c r="QHQ227" s="168"/>
      <c r="QHR227" s="168"/>
      <c r="QHS227" s="168"/>
      <c r="QHT227" s="168"/>
      <c r="QHU227" s="168"/>
      <c r="QHV227" s="168"/>
      <c r="QHW227" s="168"/>
      <c r="QHX227" s="168"/>
      <c r="QHY227" s="168"/>
      <c r="QHZ227" s="168"/>
      <c r="QIA227" s="168"/>
      <c r="QIB227" s="168"/>
      <c r="QIC227" s="168"/>
      <c r="QID227" s="168"/>
      <c r="QIE227" s="168"/>
      <c r="QIF227" s="168"/>
      <c r="QIG227" s="168"/>
      <c r="QIH227" s="168"/>
      <c r="QII227" s="168"/>
      <c r="QIJ227" s="168"/>
      <c r="QIK227" s="168"/>
      <c r="QIL227" s="168"/>
      <c r="QIM227" s="168"/>
      <c r="QIN227" s="168"/>
      <c r="QIO227" s="168"/>
      <c r="QIP227" s="168"/>
      <c r="QIQ227" s="168"/>
      <c r="QIR227" s="168"/>
      <c r="QIS227" s="168"/>
      <c r="QIT227" s="168"/>
      <c r="QIU227" s="168"/>
      <c r="QIV227" s="168"/>
      <c r="QIW227" s="168"/>
      <c r="QIX227" s="168"/>
      <c r="QIY227" s="168"/>
      <c r="QIZ227" s="168"/>
      <c r="QJA227" s="168"/>
      <c r="QJB227" s="168"/>
      <c r="QJC227" s="168"/>
      <c r="QJD227" s="168"/>
      <c r="QJE227" s="168"/>
      <c r="QJF227" s="168"/>
      <c r="QJG227" s="168"/>
      <c r="QJH227" s="168"/>
      <c r="QJI227" s="168"/>
      <c r="QJJ227" s="168"/>
      <c r="QJK227" s="168"/>
      <c r="QJL227" s="168"/>
      <c r="QJM227" s="168"/>
      <c r="QJN227" s="168"/>
      <c r="QJO227" s="168"/>
      <c r="QJP227" s="168"/>
      <c r="QJQ227" s="168"/>
      <c r="QJR227" s="168"/>
      <c r="QJS227" s="168"/>
      <c r="QJT227" s="168"/>
      <c r="QJU227" s="168"/>
      <c r="QJV227" s="168"/>
      <c r="QJW227" s="168"/>
      <c r="QJX227" s="168"/>
      <c r="QJY227" s="168"/>
      <c r="QJZ227" s="168"/>
      <c r="QKA227" s="168"/>
      <c r="QKB227" s="168"/>
      <c r="QKC227" s="168"/>
      <c r="QKD227" s="168"/>
      <c r="QKE227" s="168"/>
      <c r="QKF227" s="168"/>
      <c r="QKG227" s="168"/>
      <c r="QKH227" s="168"/>
      <c r="QKI227" s="168"/>
      <c r="QKJ227" s="168"/>
      <c r="QKK227" s="168"/>
      <c r="QKL227" s="168"/>
      <c r="QKM227" s="168"/>
      <c r="QKN227" s="168"/>
      <c r="QKO227" s="168"/>
      <c r="QKP227" s="168"/>
      <c r="QKQ227" s="168"/>
      <c r="QKR227" s="168"/>
      <c r="QKS227" s="168"/>
      <c r="QKT227" s="168"/>
      <c r="QKU227" s="168"/>
      <c r="QKV227" s="168"/>
      <c r="QKW227" s="168"/>
      <c r="QKX227" s="168"/>
      <c r="QKY227" s="168"/>
      <c r="QKZ227" s="168"/>
      <c r="QLA227" s="168"/>
      <c r="QLB227" s="168"/>
      <c r="QLC227" s="168"/>
      <c r="QLD227" s="168"/>
      <c r="QLE227" s="168"/>
      <c r="QLF227" s="168"/>
      <c r="QLG227" s="168"/>
      <c r="QLH227" s="168"/>
      <c r="QLI227" s="168"/>
      <c r="QLJ227" s="168"/>
      <c r="QLK227" s="168"/>
      <c r="QLL227" s="168"/>
      <c r="QLM227" s="168"/>
      <c r="QLN227" s="168"/>
      <c r="QLO227" s="168"/>
      <c r="QLP227" s="168"/>
      <c r="QLQ227" s="168"/>
      <c r="QLR227" s="168"/>
      <c r="QLS227" s="168"/>
      <c r="QLT227" s="168"/>
      <c r="QLU227" s="168"/>
      <c r="QLV227" s="168"/>
      <c r="QLW227" s="168"/>
      <c r="QLX227" s="168"/>
      <c r="QLY227" s="168"/>
      <c r="QLZ227" s="168"/>
      <c r="QMA227" s="168"/>
      <c r="QMB227" s="168"/>
      <c r="QMC227" s="168"/>
      <c r="QMD227" s="168"/>
      <c r="QME227" s="168"/>
      <c r="QMF227" s="168"/>
      <c r="QMG227" s="168"/>
      <c r="QMH227" s="168"/>
      <c r="QMI227" s="168"/>
      <c r="QMJ227" s="168"/>
      <c r="QMK227" s="168"/>
      <c r="QML227" s="168"/>
      <c r="QMM227" s="168"/>
      <c r="QMN227" s="168"/>
      <c r="QMO227" s="168"/>
      <c r="QMP227" s="168"/>
      <c r="QMQ227" s="168"/>
      <c r="QMR227" s="168"/>
      <c r="QMS227" s="168"/>
      <c r="QMT227" s="168"/>
      <c r="QMU227" s="168"/>
      <c r="QMV227" s="168"/>
      <c r="QMW227" s="168"/>
      <c r="QMX227" s="168"/>
      <c r="QMY227" s="168"/>
      <c r="QMZ227" s="168"/>
      <c r="QNA227" s="168"/>
      <c r="QNB227" s="168"/>
      <c r="QNC227" s="168"/>
      <c r="QND227" s="168"/>
      <c r="QNE227" s="168"/>
      <c r="QNF227" s="168"/>
      <c r="QNG227" s="168"/>
      <c r="QNH227" s="168"/>
      <c r="QNI227" s="168"/>
      <c r="QNJ227" s="168"/>
      <c r="QNK227" s="168"/>
      <c r="QNL227" s="168"/>
      <c r="QNM227" s="168"/>
      <c r="QNN227" s="168"/>
      <c r="QNO227" s="168"/>
      <c r="QNP227" s="168"/>
      <c r="QNQ227" s="168"/>
      <c r="QNR227" s="168"/>
      <c r="QNS227" s="168"/>
      <c r="QNT227" s="168"/>
      <c r="QNU227" s="168"/>
      <c r="QNV227" s="168"/>
      <c r="QNW227" s="168"/>
      <c r="QNX227" s="168"/>
      <c r="QNY227" s="168"/>
      <c r="QNZ227" s="168"/>
      <c r="QOA227" s="168"/>
      <c r="QOB227" s="168"/>
      <c r="QOC227" s="168"/>
      <c r="QOD227" s="168"/>
      <c r="QOE227" s="168"/>
      <c r="QOF227" s="168"/>
      <c r="QOG227" s="168"/>
      <c r="QOH227" s="168"/>
      <c r="QOI227" s="168"/>
      <c r="QOJ227" s="168"/>
      <c r="QOK227" s="168"/>
      <c r="QOL227" s="168"/>
      <c r="QOM227" s="168"/>
      <c r="QON227" s="168"/>
      <c r="QOO227" s="168"/>
      <c r="QOP227" s="168"/>
      <c r="QOQ227" s="168"/>
      <c r="QOR227" s="168"/>
      <c r="QOS227" s="168"/>
      <c r="QOT227" s="168"/>
      <c r="QOU227" s="168"/>
      <c r="QOV227" s="168"/>
      <c r="QOW227" s="168"/>
      <c r="QOX227" s="168"/>
      <c r="QOY227" s="168"/>
      <c r="QOZ227" s="168"/>
      <c r="QPA227" s="168"/>
      <c r="QPB227" s="168"/>
      <c r="QPC227" s="168"/>
      <c r="QPD227" s="168"/>
      <c r="QPE227" s="168"/>
      <c r="QPF227" s="168"/>
      <c r="QPG227" s="168"/>
      <c r="QPH227" s="168"/>
      <c r="QPI227" s="168"/>
      <c r="QPJ227" s="168"/>
      <c r="QPK227" s="168"/>
      <c r="QPL227" s="168"/>
      <c r="QPM227" s="168"/>
      <c r="QPN227" s="168"/>
      <c r="QPO227" s="168"/>
      <c r="QPP227" s="168"/>
      <c r="QPQ227" s="168"/>
      <c r="QPR227" s="168"/>
      <c r="QPS227" s="168"/>
      <c r="QPT227" s="168"/>
      <c r="QPU227" s="168"/>
      <c r="QPV227" s="168"/>
      <c r="QPW227" s="168"/>
      <c r="QPX227" s="168"/>
      <c r="QPY227" s="168"/>
      <c r="QPZ227" s="168"/>
      <c r="QQA227" s="168"/>
      <c r="QQB227" s="168"/>
      <c r="QQC227" s="168"/>
      <c r="QQD227" s="168"/>
      <c r="QQE227" s="168"/>
      <c r="QQF227" s="168"/>
      <c r="QQG227" s="168"/>
      <c r="QQH227" s="168"/>
      <c r="QQI227" s="168"/>
      <c r="QQJ227" s="168"/>
      <c r="QQK227" s="168"/>
      <c r="QQL227" s="168"/>
      <c r="QQM227" s="168"/>
      <c r="QQN227" s="168"/>
      <c r="QQO227" s="168"/>
      <c r="QQP227" s="168"/>
      <c r="QQQ227" s="168"/>
      <c r="QQR227" s="168"/>
      <c r="QQS227" s="168"/>
      <c r="QQT227" s="168"/>
      <c r="QQU227" s="168"/>
      <c r="QQV227" s="168"/>
      <c r="QQW227" s="168"/>
      <c r="QQX227" s="168"/>
      <c r="QQY227" s="168"/>
      <c r="QQZ227" s="168"/>
      <c r="QRA227" s="168"/>
      <c r="QRB227" s="168"/>
      <c r="QRC227" s="168"/>
      <c r="QRD227" s="168"/>
      <c r="QRE227" s="168"/>
      <c r="QRF227" s="168"/>
      <c r="QRG227" s="168"/>
      <c r="QRH227" s="168"/>
      <c r="QRI227" s="168"/>
      <c r="QRJ227" s="168"/>
      <c r="QRK227" s="168"/>
      <c r="QRL227" s="168"/>
      <c r="QRM227" s="168"/>
      <c r="QRN227" s="168"/>
      <c r="QRO227" s="168"/>
      <c r="QRP227" s="168"/>
      <c r="QRQ227" s="168"/>
      <c r="QRR227" s="168"/>
      <c r="QRS227" s="168"/>
      <c r="QRT227" s="168"/>
      <c r="QRU227" s="168"/>
      <c r="QRV227" s="168"/>
      <c r="QRW227" s="168"/>
      <c r="QRX227" s="168"/>
      <c r="QRY227" s="168"/>
      <c r="QRZ227" s="168"/>
      <c r="QSA227" s="168"/>
      <c r="QSB227" s="168"/>
      <c r="QSC227" s="168"/>
      <c r="QSD227" s="168"/>
      <c r="QSE227" s="168"/>
      <c r="QSF227" s="168"/>
      <c r="QSG227" s="168"/>
      <c r="QSH227" s="168"/>
      <c r="QSI227" s="168"/>
      <c r="QSJ227" s="168"/>
      <c r="QSK227" s="168"/>
      <c r="QSL227" s="168"/>
      <c r="QSM227" s="168"/>
      <c r="QSN227" s="168"/>
      <c r="QSO227" s="168"/>
      <c r="QSP227" s="168"/>
      <c r="QSQ227" s="168"/>
      <c r="QSR227" s="168"/>
      <c r="QSS227" s="168"/>
      <c r="QST227" s="168"/>
      <c r="QSU227" s="168"/>
      <c r="QSV227" s="168"/>
      <c r="QSW227" s="168"/>
      <c r="QSX227" s="168"/>
      <c r="QSY227" s="168"/>
      <c r="QSZ227" s="168"/>
      <c r="QTA227" s="168"/>
      <c r="QTB227" s="168"/>
      <c r="QTC227" s="168"/>
      <c r="QTD227" s="168"/>
      <c r="QTE227" s="168"/>
      <c r="QTF227" s="168"/>
      <c r="QTG227" s="168"/>
      <c r="QTH227" s="168"/>
      <c r="QTI227" s="168"/>
      <c r="QTJ227" s="168"/>
      <c r="QTK227" s="168"/>
      <c r="QTL227" s="168"/>
      <c r="QTM227" s="168"/>
      <c r="QTN227" s="168"/>
      <c r="QTO227" s="168"/>
      <c r="QTP227" s="168"/>
      <c r="QTQ227" s="168"/>
      <c r="QTR227" s="168"/>
      <c r="QTS227" s="168"/>
      <c r="QTT227" s="168"/>
      <c r="QTU227" s="168"/>
      <c r="QTV227" s="168"/>
      <c r="QTW227" s="168"/>
      <c r="QTX227" s="168"/>
      <c r="QTY227" s="168"/>
      <c r="QTZ227" s="168"/>
      <c r="QUA227" s="168"/>
      <c r="QUB227" s="168"/>
      <c r="QUC227" s="168"/>
      <c r="QUD227" s="168"/>
      <c r="QUE227" s="168"/>
      <c r="QUF227" s="168"/>
      <c r="QUG227" s="168"/>
      <c r="QUH227" s="168"/>
      <c r="QUI227" s="168"/>
      <c r="QUJ227" s="168"/>
      <c r="QUK227" s="168"/>
      <c r="QUL227" s="168"/>
      <c r="QUM227" s="168"/>
      <c r="QUN227" s="168"/>
      <c r="QUO227" s="168"/>
      <c r="QUP227" s="168"/>
      <c r="QUQ227" s="168"/>
      <c r="QUR227" s="168"/>
      <c r="QUS227" s="168"/>
      <c r="QUT227" s="168"/>
      <c r="QUU227" s="168"/>
      <c r="QUV227" s="168"/>
      <c r="QUW227" s="168"/>
      <c r="QUX227" s="168"/>
      <c r="QUY227" s="168"/>
      <c r="QUZ227" s="168"/>
      <c r="QVA227" s="168"/>
      <c r="QVB227" s="168"/>
      <c r="QVC227" s="168"/>
      <c r="QVD227" s="168"/>
      <c r="QVE227" s="168"/>
      <c r="QVF227" s="168"/>
      <c r="QVG227" s="168"/>
      <c r="QVH227" s="168"/>
      <c r="QVI227" s="168"/>
      <c r="QVJ227" s="168"/>
      <c r="QVK227" s="168"/>
      <c r="QVL227" s="168"/>
      <c r="QVM227" s="168"/>
      <c r="QVN227" s="168"/>
      <c r="QVO227" s="168"/>
      <c r="QVP227" s="168"/>
      <c r="QVQ227" s="168"/>
      <c r="QVR227" s="168"/>
      <c r="QVS227" s="168"/>
      <c r="QVT227" s="168"/>
      <c r="QVU227" s="168"/>
      <c r="QVV227" s="168"/>
      <c r="QVW227" s="168"/>
      <c r="QVX227" s="168"/>
      <c r="QVY227" s="168"/>
      <c r="QVZ227" s="168"/>
      <c r="QWA227" s="168"/>
      <c r="QWB227" s="168"/>
      <c r="QWC227" s="168"/>
      <c r="QWD227" s="168"/>
      <c r="QWE227" s="168"/>
      <c r="QWF227" s="168"/>
      <c r="QWG227" s="168"/>
      <c r="QWH227" s="168"/>
      <c r="QWI227" s="168"/>
      <c r="QWJ227" s="168"/>
      <c r="QWK227" s="168"/>
      <c r="QWL227" s="168"/>
      <c r="QWM227" s="168"/>
      <c r="QWN227" s="168"/>
      <c r="QWO227" s="168"/>
      <c r="QWP227" s="168"/>
      <c r="QWQ227" s="168"/>
      <c r="QWR227" s="168"/>
      <c r="QWS227" s="168"/>
      <c r="QWT227" s="168"/>
      <c r="QWU227" s="168"/>
      <c r="QWV227" s="168"/>
      <c r="QWW227" s="168"/>
      <c r="QWX227" s="168"/>
      <c r="QWY227" s="168"/>
      <c r="QWZ227" s="168"/>
      <c r="QXA227" s="168"/>
      <c r="QXB227" s="168"/>
      <c r="QXC227" s="168"/>
      <c r="QXD227" s="168"/>
      <c r="QXE227" s="168"/>
      <c r="QXF227" s="168"/>
      <c r="QXG227" s="168"/>
      <c r="QXH227" s="168"/>
      <c r="QXI227" s="168"/>
      <c r="QXJ227" s="168"/>
      <c r="QXK227" s="168"/>
      <c r="QXL227" s="168"/>
      <c r="QXM227" s="168"/>
      <c r="QXN227" s="168"/>
      <c r="QXO227" s="168"/>
      <c r="QXP227" s="168"/>
      <c r="QXQ227" s="168"/>
      <c r="QXR227" s="168"/>
      <c r="QXS227" s="168"/>
      <c r="QXT227" s="168"/>
      <c r="QXU227" s="168"/>
      <c r="QXV227" s="168"/>
      <c r="QXW227" s="168"/>
      <c r="QXX227" s="168"/>
      <c r="QXY227" s="168"/>
      <c r="QXZ227" s="168"/>
      <c r="QYA227" s="168"/>
      <c r="QYB227" s="168"/>
      <c r="QYC227" s="168"/>
      <c r="QYD227" s="168"/>
      <c r="QYE227" s="168"/>
      <c r="QYF227" s="168"/>
      <c r="QYG227" s="168"/>
      <c r="QYH227" s="168"/>
      <c r="QYI227" s="168"/>
      <c r="QYJ227" s="168"/>
      <c r="QYK227" s="168"/>
      <c r="QYL227" s="168"/>
      <c r="QYM227" s="168"/>
      <c r="QYN227" s="168"/>
      <c r="QYO227" s="168"/>
      <c r="QYP227" s="168"/>
      <c r="QYQ227" s="168"/>
      <c r="QYR227" s="168"/>
      <c r="QYS227" s="168"/>
      <c r="QYT227" s="168"/>
      <c r="QYU227" s="168"/>
      <c r="QYV227" s="168"/>
      <c r="QYW227" s="168"/>
      <c r="QYX227" s="168"/>
      <c r="QYY227" s="168"/>
      <c r="QYZ227" s="168"/>
      <c r="QZA227" s="168"/>
      <c r="QZB227" s="168"/>
      <c r="QZC227" s="168"/>
      <c r="QZD227" s="168"/>
      <c r="QZE227" s="168"/>
      <c r="QZF227" s="168"/>
      <c r="QZG227" s="168"/>
      <c r="QZH227" s="168"/>
      <c r="QZI227" s="168"/>
      <c r="QZJ227" s="168"/>
      <c r="QZK227" s="168"/>
      <c r="QZL227" s="168"/>
      <c r="QZM227" s="168"/>
      <c r="QZN227" s="168"/>
      <c r="QZO227" s="168"/>
      <c r="QZP227" s="168"/>
      <c r="QZQ227" s="168"/>
      <c r="QZR227" s="168"/>
      <c r="QZS227" s="168"/>
      <c r="QZT227" s="168"/>
      <c r="QZU227" s="168"/>
      <c r="QZV227" s="168"/>
      <c r="QZW227" s="168"/>
      <c r="QZX227" s="168"/>
      <c r="QZY227" s="168"/>
      <c r="QZZ227" s="168"/>
      <c r="RAA227" s="168"/>
      <c r="RAB227" s="168"/>
      <c r="RAC227" s="168"/>
      <c r="RAD227" s="168"/>
      <c r="RAE227" s="168"/>
      <c r="RAF227" s="168"/>
      <c r="RAG227" s="168"/>
      <c r="RAH227" s="168"/>
      <c r="RAI227" s="168"/>
      <c r="RAJ227" s="168"/>
      <c r="RAK227" s="168"/>
      <c r="RAL227" s="168"/>
      <c r="RAM227" s="168"/>
      <c r="RAN227" s="168"/>
      <c r="RAO227" s="168"/>
      <c r="RAP227" s="168"/>
      <c r="RAQ227" s="168"/>
      <c r="RAR227" s="168"/>
      <c r="RAS227" s="168"/>
      <c r="RAT227" s="168"/>
      <c r="RAU227" s="168"/>
      <c r="RAV227" s="168"/>
      <c r="RAW227" s="168"/>
      <c r="RAX227" s="168"/>
      <c r="RAY227" s="168"/>
      <c r="RAZ227" s="168"/>
      <c r="RBA227" s="168"/>
      <c r="RBB227" s="168"/>
      <c r="RBC227" s="168"/>
      <c r="RBD227" s="168"/>
      <c r="RBE227" s="168"/>
      <c r="RBF227" s="168"/>
      <c r="RBG227" s="168"/>
      <c r="RBH227" s="168"/>
      <c r="RBI227" s="168"/>
      <c r="RBJ227" s="168"/>
      <c r="RBK227" s="168"/>
      <c r="RBL227" s="168"/>
      <c r="RBM227" s="168"/>
      <c r="RBN227" s="168"/>
      <c r="RBO227" s="168"/>
      <c r="RBP227" s="168"/>
      <c r="RBQ227" s="168"/>
      <c r="RBR227" s="168"/>
      <c r="RBS227" s="168"/>
      <c r="RBT227" s="168"/>
      <c r="RBU227" s="168"/>
      <c r="RBV227" s="168"/>
      <c r="RBW227" s="168"/>
      <c r="RBX227" s="168"/>
      <c r="RBY227" s="168"/>
      <c r="RBZ227" s="168"/>
      <c r="RCA227" s="168"/>
      <c r="RCB227" s="168"/>
      <c r="RCC227" s="168"/>
      <c r="RCD227" s="168"/>
      <c r="RCE227" s="168"/>
      <c r="RCF227" s="168"/>
      <c r="RCG227" s="168"/>
      <c r="RCH227" s="168"/>
      <c r="RCI227" s="168"/>
      <c r="RCJ227" s="168"/>
      <c r="RCK227" s="168"/>
      <c r="RCL227" s="168"/>
      <c r="RCM227" s="168"/>
      <c r="RCN227" s="168"/>
      <c r="RCO227" s="168"/>
      <c r="RCP227" s="168"/>
      <c r="RCQ227" s="168"/>
      <c r="RCR227" s="168"/>
      <c r="RCS227" s="168"/>
      <c r="RCT227" s="168"/>
      <c r="RCU227" s="168"/>
      <c r="RCV227" s="168"/>
      <c r="RCW227" s="168"/>
      <c r="RCX227" s="168"/>
      <c r="RCY227" s="168"/>
      <c r="RCZ227" s="168"/>
      <c r="RDA227" s="168"/>
      <c r="RDB227" s="168"/>
      <c r="RDC227" s="168"/>
      <c r="RDD227" s="168"/>
      <c r="RDE227" s="168"/>
      <c r="RDF227" s="168"/>
      <c r="RDG227" s="168"/>
      <c r="RDH227" s="168"/>
      <c r="RDI227" s="168"/>
      <c r="RDJ227" s="168"/>
      <c r="RDK227" s="168"/>
      <c r="RDL227" s="168"/>
      <c r="RDM227" s="168"/>
      <c r="RDN227" s="168"/>
      <c r="RDO227" s="168"/>
      <c r="RDP227" s="168"/>
      <c r="RDQ227" s="168"/>
      <c r="RDR227" s="168"/>
      <c r="RDS227" s="168"/>
      <c r="RDT227" s="168"/>
      <c r="RDU227" s="168"/>
      <c r="RDV227" s="168"/>
      <c r="RDW227" s="168"/>
      <c r="RDX227" s="168"/>
      <c r="RDY227" s="168"/>
      <c r="RDZ227" s="168"/>
      <c r="REA227" s="168"/>
      <c r="REB227" s="168"/>
      <c r="REC227" s="168"/>
      <c r="RED227" s="168"/>
      <c r="REE227" s="168"/>
      <c r="REF227" s="168"/>
      <c r="REG227" s="168"/>
      <c r="REH227" s="168"/>
      <c r="REI227" s="168"/>
      <c r="REJ227" s="168"/>
      <c r="REK227" s="168"/>
      <c r="REL227" s="168"/>
      <c r="REM227" s="168"/>
      <c r="REN227" s="168"/>
      <c r="REO227" s="168"/>
      <c r="REP227" s="168"/>
      <c r="REQ227" s="168"/>
      <c r="RER227" s="168"/>
      <c r="RES227" s="168"/>
      <c r="RET227" s="168"/>
      <c r="REU227" s="168"/>
      <c r="REV227" s="168"/>
      <c r="REW227" s="168"/>
      <c r="REX227" s="168"/>
      <c r="REY227" s="168"/>
      <c r="REZ227" s="168"/>
      <c r="RFA227" s="168"/>
      <c r="RFB227" s="168"/>
      <c r="RFC227" s="168"/>
      <c r="RFD227" s="168"/>
      <c r="RFE227" s="168"/>
      <c r="RFF227" s="168"/>
      <c r="RFG227" s="168"/>
      <c r="RFH227" s="168"/>
      <c r="RFI227" s="168"/>
      <c r="RFJ227" s="168"/>
      <c r="RFK227" s="168"/>
      <c r="RFL227" s="168"/>
      <c r="RFM227" s="168"/>
      <c r="RFN227" s="168"/>
      <c r="RFO227" s="168"/>
      <c r="RFP227" s="168"/>
      <c r="RFQ227" s="168"/>
      <c r="RFR227" s="168"/>
      <c r="RFS227" s="168"/>
      <c r="RFT227" s="168"/>
      <c r="RFU227" s="168"/>
      <c r="RFV227" s="168"/>
      <c r="RFW227" s="168"/>
      <c r="RFX227" s="168"/>
      <c r="RFY227" s="168"/>
      <c r="RFZ227" s="168"/>
      <c r="RGA227" s="168"/>
      <c r="RGB227" s="168"/>
      <c r="RGC227" s="168"/>
      <c r="RGD227" s="168"/>
      <c r="RGE227" s="168"/>
      <c r="RGF227" s="168"/>
      <c r="RGG227" s="168"/>
      <c r="RGH227" s="168"/>
      <c r="RGI227" s="168"/>
      <c r="RGJ227" s="168"/>
      <c r="RGK227" s="168"/>
      <c r="RGL227" s="168"/>
      <c r="RGM227" s="168"/>
      <c r="RGN227" s="168"/>
      <c r="RGO227" s="168"/>
      <c r="RGP227" s="168"/>
      <c r="RGQ227" s="168"/>
      <c r="RGR227" s="168"/>
      <c r="RGS227" s="168"/>
      <c r="RGT227" s="168"/>
      <c r="RGU227" s="168"/>
      <c r="RGV227" s="168"/>
      <c r="RGW227" s="168"/>
      <c r="RGX227" s="168"/>
      <c r="RGY227" s="168"/>
      <c r="RGZ227" s="168"/>
      <c r="RHA227" s="168"/>
      <c r="RHB227" s="168"/>
      <c r="RHC227" s="168"/>
      <c r="RHD227" s="168"/>
      <c r="RHE227" s="168"/>
      <c r="RHF227" s="168"/>
      <c r="RHG227" s="168"/>
      <c r="RHH227" s="168"/>
      <c r="RHI227" s="168"/>
      <c r="RHJ227" s="168"/>
      <c r="RHK227" s="168"/>
      <c r="RHL227" s="168"/>
      <c r="RHM227" s="168"/>
      <c r="RHN227" s="168"/>
      <c r="RHO227" s="168"/>
      <c r="RHP227" s="168"/>
      <c r="RHQ227" s="168"/>
      <c r="RHR227" s="168"/>
      <c r="RHS227" s="168"/>
      <c r="RHT227" s="168"/>
      <c r="RHU227" s="168"/>
      <c r="RHV227" s="168"/>
      <c r="RHW227" s="168"/>
      <c r="RHX227" s="168"/>
      <c r="RHY227" s="168"/>
      <c r="RHZ227" s="168"/>
      <c r="RIA227" s="168"/>
      <c r="RIB227" s="168"/>
      <c r="RIC227" s="168"/>
      <c r="RID227" s="168"/>
      <c r="RIE227" s="168"/>
      <c r="RIF227" s="168"/>
      <c r="RIG227" s="168"/>
      <c r="RIH227" s="168"/>
      <c r="RII227" s="168"/>
      <c r="RIJ227" s="168"/>
      <c r="RIK227" s="168"/>
      <c r="RIL227" s="168"/>
      <c r="RIM227" s="168"/>
      <c r="RIN227" s="168"/>
      <c r="RIO227" s="168"/>
      <c r="RIP227" s="168"/>
      <c r="RIQ227" s="168"/>
      <c r="RIR227" s="168"/>
      <c r="RIS227" s="168"/>
      <c r="RIT227" s="168"/>
      <c r="RIU227" s="168"/>
      <c r="RIV227" s="168"/>
      <c r="RIW227" s="168"/>
      <c r="RIX227" s="168"/>
      <c r="RIY227" s="168"/>
      <c r="RIZ227" s="168"/>
      <c r="RJA227" s="168"/>
      <c r="RJB227" s="168"/>
      <c r="RJC227" s="168"/>
      <c r="RJD227" s="168"/>
      <c r="RJE227" s="168"/>
      <c r="RJF227" s="168"/>
      <c r="RJG227" s="168"/>
      <c r="RJH227" s="168"/>
      <c r="RJI227" s="168"/>
      <c r="RJJ227" s="168"/>
      <c r="RJK227" s="168"/>
      <c r="RJL227" s="168"/>
      <c r="RJM227" s="168"/>
      <c r="RJN227" s="168"/>
      <c r="RJO227" s="168"/>
      <c r="RJP227" s="168"/>
      <c r="RJQ227" s="168"/>
      <c r="RJR227" s="168"/>
      <c r="RJS227" s="168"/>
      <c r="RJT227" s="168"/>
      <c r="RJU227" s="168"/>
      <c r="RJV227" s="168"/>
      <c r="RJW227" s="168"/>
      <c r="RJX227" s="168"/>
      <c r="RJY227" s="168"/>
      <c r="RJZ227" s="168"/>
      <c r="RKA227" s="168"/>
      <c r="RKB227" s="168"/>
      <c r="RKC227" s="168"/>
      <c r="RKD227" s="168"/>
      <c r="RKE227" s="168"/>
      <c r="RKF227" s="168"/>
      <c r="RKG227" s="168"/>
      <c r="RKH227" s="168"/>
      <c r="RKI227" s="168"/>
      <c r="RKJ227" s="168"/>
      <c r="RKK227" s="168"/>
      <c r="RKL227" s="168"/>
      <c r="RKM227" s="168"/>
      <c r="RKN227" s="168"/>
      <c r="RKO227" s="168"/>
      <c r="RKP227" s="168"/>
      <c r="RKQ227" s="168"/>
      <c r="RKR227" s="168"/>
      <c r="RKS227" s="168"/>
      <c r="RKT227" s="168"/>
      <c r="RKU227" s="168"/>
      <c r="RKV227" s="168"/>
      <c r="RKW227" s="168"/>
      <c r="RKX227" s="168"/>
      <c r="RKY227" s="168"/>
      <c r="RKZ227" s="168"/>
      <c r="RLA227" s="168"/>
      <c r="RLB227" s="168"/>
      <c r="RLC227" s="168"/>
      <c r="RLD227" s="168"/>
      <c r="RLE227" s="168"/>
      <c r="RLF227" s="168"/>
      <c r="RLG227" s="168"/>
      <c r="RLH227" s="168"/>
      <c r="RLI227" s="168"/>
      <c r="RLJ227" s="168"/>
      <c r="RLK227" s="168"/>
      <c r="RLL227" s="168"/>
      <c r="RLM227" s="168"/>
      <c r="RLN227" s="168"/>
      <c r="RLO227" s="168"/>
      <c r="RLP227" s="168"/>
      <c r="RLQ227" s="168"/>
      <c r="RLR227" s="168"/>
      <c r="RLS227" s="168"/>
      <c r="RLT227" s="168"/>
      <c r="RLU227" s="168"/>
      <c r="RLV227" s="168"/>
      <c r="RLW227" s="168"/>
      <c r="RLX227" s="168"/>
      <c r="RLY227" s="168"/>
      <c r="RLZ227" s="168"/>
      <c r="RMA227" s="168"/>
      <c r="RMB227" s="168"/>
      <c r="RMC227" s="168"/>
      <c r="RMD227" s="168"/>
      <c r="RME227" s="168"/>
      <c r="RMF227" s="168"/>
      <c r="RMG227" s="168"/>
      <c r="RMH227" s="168"/>
      <c r="RMI227" s="168"/>
      <c r="RMJ227" s="168"/>
      <c r="RMK227" s="168"/>
      <c r="RML227" s="168"/>
      <c r="RMM227" s="168"/>
      <c r="RMN227" s="168"/>
      <c r="RMO227" s="168"/>
      <c r="RMP227" s="168"/>
      <c r="RMQ227" s="168"/>
      <c r="RMR227" s="168"/>
      <c r="RMS227" s="168"/>
      <c r="RMT227" s="168"/>
      <c r="RMU227" s="168"/>
      <c r="RMV227" s="168"/>
      <c r="RMW227" s="168"/>
      <c r="RMX227" s="168"/>
      <c r="RMY227" s="168"/>
      <c r="RMZ227" s="168"/>
      <c r="RNA227" s="168"/>
      <c r="RNB227" s="168"/>
      <c r="RNC227" s="168"/>
      <c r="RND227" s="168"/>
      <c r="RNE227" s="168"/>
      <c r="RNF227" s="168"/>
      <c r="RNG227" s="168"/>
      <c r="RNH227" s="168"/>
      <c r="RNI227" s="168"/>
      <c r="RNJ227" s="168"/>
      <c r="RNK227" s="168"/>
      <c r="RNL227" s="168"/>
      <c r="RNM227" s="168"/>
      <c r="RNN227" s="168"/>
      <c r="RNO227" s="168"/>
      <c r="RNP227" s="168"/>
      <c r="RNQ227" s="168"/>
      <c r="RNR227" s="168"/>
      <c r="RNS227" s="168"/>
      <c r="RNT227" s="168"/>
      <c r="RNU227" s="168"/>
      <c r="RNV227" s="168"/>
      <c r="RNW227" s="168"/>
      <c r="RNX227" s="168"/>
      <c r="RNY227" s="168"/>
      <c r="RNZ227" s="168"/>
      <c r="ROA227" s="168"/>
      <c r="ROB227" s="168"/>
      <c r="ROC227" s="168"/>
      <c r="ROD227" s="168"/>
      <c r="ROE227" s="168"/>
      <c r="ROF227" s="168"/>
      <c r="ROG227" s="168"/>
      <c r="ROH227" s="168"/>
      <c r="ROI227" s="168"/>
      <c r="ROJ227" s="168"/>
      <c r="ROK227" s="168"/>
      <c r="ROL227" s="168"/>
      <c r="ROM227" s="168"/>
      <c r="RON227" s="168"/>
      <c r="ROO227" s="168"/>
      <c r="ROP227" s="168"/>
      <c r="ROQ227" s="168"/>
      <c r="ROR227" s="168"/>
      <c r="ROS227" s="168"/>
      <c r="ROT227" s="168"/>
      <c r="ROU227" s="168"/>
      <c r="ROV227" s="168"/>
      <c r="ROW227" s="168"/>
      <c r="ROX227" s="168"/>
      <c r="ROY227" s="168"/>
      <c r="ROZ227" s="168"/>
      <c r="RPA227" s="168"/>
      <c r="RPB227" s="168"/>
      <c r="RPC227" s="168"/>
      <c r="RPD227" s="168"/>
      <c r="RPE227" s="168"/>
      <c r="RPF227" s="168"/>
      <c r="RPG227" s="168"/>
      <c r="RPH227" s="168"/>
      <c r="RPI227" s="168"/>
      <c r="RPJ227" s="168"/>
      <c r="RPK227" s="168"/>
      <c r="RPL227" s="168"/>
      <c r="RPM227" s="168"/>
      <c r="RPN227" s="168"/>
      <c r="RPO227" s="168"/>
      <c r="RPP227" s="168"/>
      <c r="RPQ227" s="168"/>
      <c r="RPR227" s="168"/>
      <c r="RPS227" s="168"/>
      <c r="RPT227" s="168"/>
      <c r="RPU227" s="168"/>
      <c r="RPV227" s="168"/>
      <c r="RPW227" s="168"/>
      <c r="RPX227" s="168"/>
      <c r="RPY227" s="168"/>
      <c r="RPZ227" s="168"/>
      <c r="RQA227" s="168"/>
      <c r="RQB227" s="168"/>
      <c r="RQC227" s="168"/>
      <c r="RQD227" s="168"/>
      <c r="RQE227" s="168"/>
      <c r="RQF227" s="168"/>
      <c r="RQG227" s="168"/>
      <c r="RQH227" s="168"/>
      <c r="RQI227" s="168"/>
      <c r="RQJ227" s="168"/>
      <c r="RQK227" s="168"/>
      <c r="RQL227" s="168"/>
      <c r="RQM227" s="168"/>
      <c r="RQN227" s="168"/>
      <c r="RQO227" s="168"/>
      <c r="RQP227" s="168"/>
      <c r="RQQ227" s="168"/>
      <c r="RQR227" s="168"/>
      <c r="RQS227" s="168"/>
      <c r="RQT227" s="168"/>
      <c r="RQU227" s="168"/>
      <c r="RQV227" s="168"/>
      <c r="RQW227" s="168"/>
      <c r="RQX227" s="168"/>
      <c r="RQY227" s="168"/>
      <c r="RQZ227" s="168"/>
      <c r="RRA227" s="168"/>
      <c r="RRB227" s="168"/>
      <c r="RRC227" s="168"/>
      <c r="RRD227" s="168"/>
      <c r="RRE227" s="168"/>
      <c r="RRF227" s="168"/>
      <c r="RRG227" s="168"/>
      <c r="RRH227" s="168"/>
      <c r="RRI227" s="168"/>
      <c r="RRJ227" s="168"/>
      <c r="RRK227" s="168"/>
      <c r="RRL227" s="168"/>
      <c r="RRM227" s="168"/>
      <c r="RRN227" s="168"/>
      <c r="RRO227" s="168"/>
      <c r="RRP227" s="168"/>
      <c r="RRQ227" s="168"/>
      <c r="RRR227" s="168"/>
      <c r="RRS227" s="168"/>
      <c r="RRT227" s="168"/>
      <c r="RRU227" s="168"/>
      <c r="RRV227" s="168"/>
      <c r="RRW227" s="168"/>
      <c r="RRX227" s="168"/>
      <c r="RRY227" s="168"/>
      <c r="RRZ227" s="168"/>
      <c r="RSA227" s="168"/>
      <c r="RSB227" s="168"/>
      <c r="RSC227" s="168"/>
      <c r="RSD227" s="168"/>
      <c r="RSE227" s="168"/>
      <c r="RSF227" s="168"/>
      <c r="RSG227" s="168"/>
      <c r="RSH227" s="168"/>
      <c r="RSI227" s="168"/>
      <c r="RSJ227" s="168"/>
      <c r="RSK227" s="168"/>
      <c r="RSL227" s="168"/>
      <c r="RSM227" s="168"/>
      <c r="RSN227" s="168"/>
      <c r="RSO227" s="168"/>
      <c r="RSP227" s="168"/>
      <c r="RSQ227" s="168"/>
      <c r="RSR227" s="168"/>
      <c r="RSS227" s="168"/>
      <c r="RST227" s="168"/>
      <c r="RSU227" s="168"/>
      <c r="RSV227" s="168"/>
      <c r="RSW227" s="168"/>
      <c r="RSX227" s="168"/>
      <c r="RSY227" s="168"/>
      <c r="RSZ227" s="168"/>
      <c r="RTA227" s="168"/>
      <c r="RTB227" s="168"/>
      <c r="RTC227" s="168"/>
      <c r="RTD227" s="168"/>
      <c r="RTE227" s="168"/>
      <c r="RTF227" s="168"/>
      <c r="RTG227" s="168"/>
      <c r="RTH227" s="168"/>
      <c r="RTI227" s="168"/>
      <c r="RTJ227" s="168"/>
      <c r="RTK227" s="168"/>
      <c r="RTL227" s="168"/>
      <c r="RTM227" s="168"/>
      <c r="RTN227" s="168"/>
      <c r="RTO227" s="168"/>
      <c r="RTP227" s="168"/>
      <c r="RTQ227" s="168"/>
      <c r="RTR227" s="168"/>
      <c r="RTS227" s="168"/>
      <c r="RTT227" s="168"/>
      <c r="RTU227" s="168"/>
      <c r="RTV227" s="168"/>
      <c r="RTW227" s="168"/>
      <c r="RTX227" s="168"/>
      <c r="RTY227" s="168"/>
      <c r="RTZ227" s="168"/>
      <c r="RUA227" s="168"/>
      <c r="RUB227" s="168"/>
      <c r="RUC227" s="168"/>
      <c r="RUD227" s="168"/>
      <c r="RUE227" s="168"/>
      <c r="RUF227" s="168"/>
      <c r="RUG227" s="168"/>
      <c r="RUH227" s="168"/>
      <c r="RUI227" s="168"/>
      <c r="RUJ227" s="168"/>
      <c r="RUK227" s="168"/>
      <c r="RUL227" s="168"/>
      <c r="RUM227" s="168"/>
      <c r="RUN227" s="168"/>
      <c r="RUO227" s="168"/>
      <c r="RUP227" s="168"/>
      <c r="RUQ227" s="168"/>
      <c r="RUR227" s="168"/>
      <c r="RUS227" s="168"/>
      <c r="RUT227" s="168"/>
      <c r="RUU227" s="168"/>
      <c r="RUV227" s="168"/>
      <c r="RUW227" s="168"/>
      <c r="RUX227" s="168"/>
      <c r="RUY227" s="168"/>
      <c r="RUZ227" s="168"/>
      <c r="RVA227" s="168"/>
      <c r="RVB227" s="168"/>
      <c r="RVC227" s="168"/>
      <c r="RVD227" s="168"/>
      <c r="RVE227" s="168"/>
      <c r="RVF227" s="168"/>
      <c r="RVG227" s="168"/>
      <c r="RVH227" s="168"/>
      <c r="RVI227" s="168"/>
      <c r="RVJ227" s="168"/>
      <c r="RVK227" s="168"/>
      <c r="RVL227" s="168"/>
      <c r="RVM227" s="168"/>
      <c r="RVN227" s="168"/>
      <c r="RVO227" s="168"/>
      <c r="RVP227" s="168"/>
      <c r="RVQ227" s="168"/>
      <c r="RVR227" s="168"/>
      <c r="RVS227" s="168"/>
      <c r="RVT227" s="168"/>
      <c r="RVU227" s="168"/>
      <c r="RVV227" s="168"/>
      <c r="RVW227" s="168"/>
      <c r="RVX227" s="168"/>
      <c r="RVY227" s="168"/>
      <c r="RVZ227" s="168"/>
      <c r="RWA227" s="168"/>
      <c r="RWB227" s="168"/>
      <c r="RWC227" s="168"/>
      <c r="RWD227" s="168"/>
      <c r="RWE227" s="168"/>
      <c r="RWF227" s="168"/>
      <c r="RWG227" s="168"/>
      <c r="RWH227" s="168"/>
      <c r="RWI227" s="168"/>
      <c r="RWJ227" s="168"/>
      <c r="RWK227" s="168"/>
      <c r="RWL227" s="168"/>
      <c r="RWM227" s="168"/>
      <c r="RWN227" s="168"/>
      <c r="RWO227" s="168"/>
      <c r="RWP227" s="168"/>
      <c r="RWQ227" s="168"/>
      <c r="RWR227" s="168"/>
      <c r="RWS227" s="168"/>
      <c r="RWT227" s="168"/>
      <c r="RWU227" s="168"/>
      <c r="RWV227" s="168"/>
      <c r="RWW227" s="168"/>
      <c r="RWX227" s="168"/>
      <c r="RWY227" s="168"/>
      <c r="RWZ227" s="168"/>
      <c r="RXA227" s="168"/>
      <c r="RXB227" s="168"/>
      <c r="RXC227" s="168"/>
      <c r="RXD227" s="168"/>
      <c r="RXE227" s="168"/>
      <c r="RXF227" s="168"/>
      <c r="RXG227" s="168"/>
      <c r="RXH227" s="168"/>
      <c r="RXI227" s="168"/>
      <c r="RXJ227" s="168"/>
      <c r="RXK227" s="168"/>
      <c r="RXL227" s="168"/>
      <c r="RXM227" s="168"/>
      <c r="RXN227" s="168"/>
      <c r="RXO227" s="168"/>
      <c r="RXP227" s="168"/>
      <c r="RXQ227" s="168"/>
      <c r="RXR227" s="168"/>
      <c r="RXS227" s="168"/>
      <c r="RXT227" s="168"/>
      <c r="RXU227" s="168"/>
      <c r="RXV227" s="168"/>
      <c r="RXW227" s="168"/>
      <c r="RXX227" s="168"/>
      <c r="RXY227" s="168"/>
      <c r="RXZ227" s="168"/>
      <c r="RYA227" s="168"/>
      <c r="RYB227" s="168"/>
      <c r="RYC227" s="168"/>
      <c r="RYD227" s="168"/>
      <c r="RYE227" s="168"/>
      <c r="RYF227" s="168"/>
      <c r="RYG227" s="168"/>
      <c r="RYH227" s="168"/>
      <c r="RYI227" s="168"/>
      <c r="RYJ227" s="168"/>
      <c r="RYK227" s="168"/>
      <c r="RYL227" s="168"/>
      <c r="RYM227" s="168"/>
      <c r="RYN227" s="168"/>
      <c r="RYO227" s="168"/>
      <c r="RYP227" s="168"/>
      <c r="RYQ227" s="168"/>
      <c r="RYR227" s="168"/>
      <c r="RYS227" s="168"/>
      <c r="RYT227" s="168"/>
      <c r="RYU227" s="168"/>
      <c r="RYV227" s="168"/>
      <c r="RYW227" s="168"/>
      <c r="RYX227" s="168"/>
      <c r="RYY227" s="168"/>
      <c r="RYZ227" s="168"/>
      <c r="RZA227" s="168"/>
      <c r="RZB227" s="168"/>
      <c r="RZC227" s="168"/>
      <c r="RZD227" s="168"/>
      <c r="RZE227" s="168"/>
      <c r="RZF227" s="168"/>
      <c r="RZG227" s="168"/>
      <c r="RZH227" s="168"/>
      <c r="RZI227" s="168"/>
      <c r="RZJ227" s="168"/>
      <c r="RZK227" s="168"/>
      <c r="RZL227" s="168"/>
      <c r="RZM227" s="168"/>
      <c r="RZN227" s="168"/>
      <c r="RZO227" s="168"/>
      <c r="RZP227" s="168"/>
      <c r="RZQ227" s="168"/>
      <c r="RZR227" s="168"/>
      <c r="RZS227" s="168"/>
      <c r="RZT227" s="168"/>
      <c r="RZU227" s="168"/>
      <c r="RZV227" s="168"/>
      <c r="RZW227" s="168"/>
      <c r="RZX227" s="168"/>
      <c r="RZY227" s="168"/>
      <c r="RZZ227" s="168"/>
      <c r="SAA227" s="168"/>
      <c r="SAB227" s="168"/>
      <c r="SAC227" s="168"/>
      <c r="SAD227" s="168"/>
      <c r="SAE227" s="168"/>
      <c r="SAF227" s="168"/>
      <c r="SAG227" s="168"/>
      <c r="SAH227" s="168"/>
      <c r="SAI227" s="168"/>
      <c r="SAJ227" s="168"/>
      <c r="SAK227" s="168"/>
      <c r="SAL227" s="168"/>
      <c r="SAM227" s="168"/>
      <c r="SAN227" s="168"/>
      <c r="SAO227" s="168"/>
      <c r="SAP227" s="168"/>
      <c r="SAQ227" s="168"/>
      <c r="SAR227" s="168"/>
      <c r="SAS227" s="168"/>
      <c r="SAT227" s="168"/>
      <c r="SAU227" s="168"/>
      <c r="SAV227" s="168"/>
      <c r="SAW227" s="168"/>
      <c r="SAX227" s="168"/>
      <c r="SAY227" s="168"/>
      <c r="SAZ227" s="168"/>
      <c r="SBA227" s="168"/>
      <c r="SBB227" s="168"/>
      <c r="SBC227" s="168"/>
      <c r="SBD227" s="168"/>
      <c r="SBE227" s="168"/>
      <c r="SBF227" s="168"/>
      <c r="SBG227" s="168"/>
      <c r="SBH227" s="168"/>
      <c r="SBI227" s="168"/>
      <c r="SBJ227" s="168"/>
      <c r="SBK227" s="168"/>
      <c r="SBL227" s="168"/>
      <c r="SBM227" s="168"/>
      <c r="SBN227" s="168"/>
      <c r="SBO227" s="168"/>
      <c r="SBP227" s="168"/>
      <c r="SBQ227" s="168"/>
      <c r="SBR227" s="168"/>
      <c r="SBS227" s="168"/>
      <c r="SBT227" s="168"/>
      <c r="SBU227" s="168"/>
      <c r="SBV227" s="168"/>
      <c r="SBW227" s="168"/>
      <c r="SBX227" s="168"/>
      <c r="SBY227" s="168"/>
      <c r="SBZ227" s="168"/>
      <c r="SCA227" s="168"/>
      <c r="SCB227" s="168"/>
      <c r="SCC227" s="168"/>
      <c r="SCD227" s="168"/>
      <c r="SCE227" s="168"/>
      <c r="SCF227" s="168"/>
      <c r="SCG227" s="168"/>
      <c r="SCH227" s="168"/>
      <c r="SCI227" s="168"/>
      <c r="SCJ227" s="168"/>
      <c r="SCK227" s="168"/>
      <c r="SCL227" s="168"/>
      <c r="SCM227" s="168"/>
      <c r="SCN227" s="168"/>
      <c r="SCO227" s="168"/>
      <c r="SCP227" s="168"/>
      <c r="SCQ227" s="168"/>
      <c r="SCR227" s="168"/>
      <c r="SCS227" s="168"/>
      <c r="SCT227" s="168"/>
      <c r="SCU227" s="168"/>
      <c r="SCV227" s="168"/>
      <c r="SCW227" s="168"/>
      <c r="SCX227" s="168"/>
      <c r="SCY227" s="168"/>
      <c r="SCZ227" s="168"/>
      <c r="SDA227" s="168"/>
      <c r="SDB227" s="168"/>
      <c r="SDC227" s="168"/>
      <c r="SDD227" s="168"/>
      <c r="SDE227" s="168"/>
      <c r="SDF227" s="168"/>
      <c r="SDG227" s="168"/>
      <c r="SDH227" s="168"/>
      <c r="SDI227" s="168"/>
      <c r="SDJ227" s="168"/>
      <c r="SDK227" s="168"/>
      <c r="SDL227" s="168"/>
      <c r="SDM227" s="168"/>
      <c r="SDN227" s="168"/>
      <c r="SDO227" s="168"/>
      <c r="SDP227" s="168"/>
      <c r="SDQ227" s="168"/>
      <c r="SDR227" s="168"/>
      <c r="SDS227" s="168"/>
      <c r="SDT227" s="168"/>
      <c r="SDU227" s="168"/>
      <c r="SDV227" s="168"/>
      <c r="SDW227" s="168"/>
      <c r="SDX227" s="168"/>
      <c r="SDY227" s="168"/>
      <c r="SDZ227" s="168"/>
      <c r="SEA227" s="168"/>
      <c r="SEB227" s="168"/>
      <c r="SEC227" s="168"/>
      <c r="SED227" s="168"/>
      <c r="SEE227" s="168"/>
      <c r="SEF227" s="168"/>
      <c r="SEG227" s="168"/>
      <c r="SEH227" s="168"/>
      <c r="SEI227" s="168"/>
      <c r="SEJ227" s="168"/>
      <c r="SEK227" s="168"/>
      <c r="SEL227" s="168"/>
      <c r="SEM227" s="168"/>
      <c r="SEN227" s="168"/>
      <c r="SEO227" s="168"/>
      <c r="SEP227" s="168"/>
      <c r="SEQ227" s="168"/>
      <c r="SER227" s="168"/>
      <c r="SES227" s="168"/>
      <c r="SET227" s="168"/>
      <c r="SEU227" s="168"/>
      <c r="SEV227" s="168"/>
      <c r="SEW227" s="168"/>
      <c r="SEX227" s="168"/>
      <c r="SEY227" s="168"/>
      <c r="SEZ227" s="168"/>
      <c r="SFA227" s="168"/>
      <c r="SFB227" s="168"/>
      <c r="SFC227" s="168"/>
      <c r="SFD227" s="168"/>
      <c r="SFE227" s="168"/>
      <c r="SFF227" s="168"/>
      <c r="SFG227" s="168"/>
      <c r="SFH227" s="168"/>
      <c r="SFI227" s="168"/>
      <c r="SFJ227" s="168"/>
      <c r="SFK227" s="168"/>
      <c r="SFL227" s="168"/>
      <c r="SFM227" s="168"/>
      <c r="SFN227" s="168"/>
      <c r="SFO227" s="168"/>
      <c r="SFP227" s="168"/>
      <c r="SFQ227" s="168"/>
      <c r="SFR227" s="168"/>
      <c r="SFS227" s="168"/>
      <c r="SFT227" s="168"/>
      <c r="SFU227" s="168"/>
      <c r="SFV227" s="168"/>
      <c r="SFW227" s="168"/>
      <c r="SFX227" s="168"/>
      <c r="SFY227" s="168"/>
      <c r="SFZ227" s="168"/>
      <c r="SGA227" s="168"/>
      <c r="SGB227" s="168"/>
      <c r="SGC227" s="168"/>
      <c r="SGD227" s="168"/>
      <c r="SGE227" s="168"/>
      <c r="SGF227" s="168"/>
      <c r="SGG227" s="168"/>
      <c r="SGH227" s="168"/>
      <c r="SGI227" s="168"/>
      <c r="SGJ227" s="168"/>
      <c r="SGK227" s="168"/>
      <c r="SGL227" s="168"/>
      <c r="SGM227" s="168"/>
      <c r="SGN227" s="168"/>
      <c r="SGO227" s="168"/>
      <c r="SGP227" s="168"/>
      <c r="SGQ227" s="168"/>
      <c r="SGR227" s="168"/>
      <c r="SGS227" s="168"/>
      <c r="SGT227" s="168"/>
      <c r="SGU227" s="168"/>
      <c r="SGV227" s="168"/>
      <c r="SGW227" s="168"/>
      <c r="SGX227" s="168"/>
      <c r="SGY227" s="168"/>
      <c r="SGZ227" s="168"/>
      <c r="SHA227" s="168"/>
      <c r="SHB227" s="168"/>
      <c r="SHC227" s="168"/>
      <c r="SHD227" s="168"/>
      <c r="SHE227" s="168"/>
      <c r="SHF227" s="168"/>
      <c r="SHG227" s="168"/>
      <c r="SHH227" s="168"/>
      <c r="SHI227" s="168"/>
      <c r="SHJ227" s="168"/>
      <c r="SHK227" s="168"/>
      <c r="SHL227" s="168"/>
      <c r="SHM227" s="168"/>
      <c r="SHN227" s="168"/>
      <c r="SHO227" s="168"/>
      <c r="SHP227" s="168"/>
      <c r="SHQ227" s="168"/>
      <c r="SHR227" s="168"/>
      <c r="SHS227" s="168"/>
      <c r="SHT227" s="168"/>
      <c r="SHU227" s="168"/>
      <c r="SHV227" s="168"/>
      <c r="SHW227" s="168"/>
      <c r="SHX227" s="168"/>
      <c r="SHY227" s="168"/>
      <c r="SHZ227" s="168"/>
      <c r="SIA227" s="168"/>
      <c r="SIB227" s="168"/>
      <c r="SIC227" s="168"/>
      <c r="SID227" s="168"/>
      <c r="SIE227" s="168"/>
      <c r="SIF227" s="168"/>
      <c r="SIG227" s="168"/>
      <c r="SIH227" s="168"/>
      <c r="SII227" s="168"/>
      <c r="SIJ227" s="168"/>
      <c r="SIK227" s="168"/>
      <c r="SIL227" s="168"/>
      <c r="SIM227" s="168"/>
      <c r="SIN227" s="168"/>
      <c r="SIO227" s="168"/>
      <c r="SIP227" s="168"/>
      <c r="SIQ227" s="168"/>
      <c r="SIR227" s="168"/>
      <c r="SIS227" s="168"/>
      <c r="SIT227" s="168"/>
      <c r="SIU227" s="168"/>
      <c r="SIV227" s="168"/>
      <c r="SIW227" s="168"/>
      <c r="SIX227" s="168"/>
      <c r="SIY227" s="168"/>
      <c r="SIZ227" s="168"/>
      <c r="SJA227" s="168"/>
      <c r="SJB227" s="168"/>
      <c r="SJC227" s="168"/>
      <c r="SJD227" s="168"/>
      <c r="SJE227" s="168"/>
      <c r="SJF227" s="168"/>
      <c r="SJG227" s="168"/>
      <c r="SJH227" s="168"/>
      <c r="SJI227" s="168"/>
      <c r="SJJ227" s="168"/>
      <c r="SJK227" s="168"/>
      <c r="SJL227" s="168"/>
      <c r="SJM227" s="168"/>
      <c r="SJN227" s="168"/>
      <c r="SJO227" s="168"/>
      <c r="SJP227" s="168"/>
      <c r="SJQ227" s="168"/>
      <c r="SJR227" s="168"/>
      <c r="SJS227" s="168"/>
      <c r="SJT227" s="168"/>
      <c r="SJU227" s="168"/>
      <c r="SJV227" s="168"/>
      <c r="SJW227" s="168"/>
      <c r="SJX227" s="168"/>
      <c r="SJY227" s="168"/>
      <c r="SJZ227" s="168"/>
      <c r="SKA227" s="168"/>
      <c r="SKB227" s="168"/>
      <c r="SKC227" s="168"/>
      <c r="SKD227" s="168"/>
      <c r="SKE227" s="168"/>
      <c r="SKF227" s="168"/>
      <c r="SKG227" s="168"/>
      <c r="SKH227" s="168"/>
      <c r="SKI227" s="168"/>
      <c r="SKJ227" s="168"/>
      <c r="SKK227" s="168"/>
      <c r="SKL227" s="168"/>
      <c r="SKM227" s="168"/>
      <c r="SKN227" s="168"/>
      <c r="SKO227" s="168"/>
      <c r="SKP227" s="168"/>
      <c r="SKQ227" s="168"/>
      <c r="SKR227" s="168"/>
      <c r="SKS227" s="168"/>
      <c r="SKT227" s="168"/>
      <c r="SKU227" s="168"/>
      <c r="SKV227" s="168"/>
      <c r="SKW227" s="168"/>
      <c r="SKX227" s="168"/>
      <c r="SKY227" s="168"/>
      <c r="SKZ227" s="168"/>
      <c r="SLA227" s="168"/>
      <c r="SLB227" s="168"/>
      <c r="SLC227" s="168"/>
      <c r="SLD227" s="168"/>
      <c r="SLE227" s="168"/>
      <c r="SLF227" s="168"/>
      <c r="SLG227" s="168"/>
      <c r="SLH227" s="168"/>
      <c r="SLI227" s="168"/>
      <c r="SLJ227" s="168"/>
      <c r="SLK227" s="168"/>
      <c r="SLL227" s="168"/>
      <c r="SLM227" s="168"/>
      <c r="SLN227" s="168"/>
      <c r="SLO227" s="168"/>
      <c r="SLP227" s="168"/>
      <c r="SLQ227" s="168"/>
      <c r="SLR227" s="168"/>
      <c r="SLS227" s="168"/>
      <c r="SLT227" s="168"/>
      <c r="SLU227" s="168"/>
      <c r="SLV227" s="168"/>
      <c r="SLW227" s="168"/>
      <c r="SLX227" s="168"/>
      <c r="SLY227" s="168"/>
      <c r="SLZ227" s="168"/>
      <c r="SMA227" s="168"/>
      <c r="SMB227" s="168"/>
      <c r="SMC227" s="168"/>
      <c r="SMD227" s="168"/>
      <c r="SME227" s="168"/>
      <c r="SMF227" s="168"/>
      <c r="SMG227" s="168"/>
      <c r="SMH227" s="168"/>
      <c r="SMI227" s="168"/>
      <c r="SMJ227" s="168"/>
      <c r="SMK227" s="168"/>
      <c r="SML227" s="168"/>
      <c r="SMM227" s="168"/>
      <c r="SMN227" s="168"/>
      <c r="SMO227" s="168"/>
      <c r="SMP227" s="168"/>
      <c r="SMQ227" s="168"/>
      <c r="SMR227" s="168"/>
      <c r="SMS227" s="168"/>
      <c r="SMT227" s="168"/>
      <c r="SMU227" s="168"/>
      <c r="SMV227" s="168"/>
      <c r="SMW227" s="168"/>
      <c r="SMX227" s="168"/>
      <c r="SMY227" s="168"/>
      <c r="SMZ227" s="168"/>
      <c r="SNA227" s="168"/>
      <c r="SNB227" s="168"/>
      <c r="SNC227" s="168"/>
      <c r="SND227" s="168"/>
      <c r="SNE227" s="168"/>
      <c r="SNF227" s="168"/>
      <c r="SNG227" s="168"/>
      <c r="SNH227" s="168"/>
      <c r="SNI227" s="168"/>
      <c r="SNJ227" s="168"/>
      <c r="SNK227" s="168"/>
      <c r="SNL227" s="168"/>
      <c r="SNM227" s="168"/>
      <c r="SNN227" s="168"/>
      <c r="SNO227" s="168"/>
      <c r="SNP227" s="168"/>
      <c r="SNQ227" s="168"/>
      <c r="SNR227" s="168"/>
      <c r="SNS227" s="168"/>
      <c r="SNT227" s="168"/>
      <c r="SNU227" s="168"/>
      <c r="SNV227" s="168"/>
      <c r="SNW227" s="168"/>
      <c r="SNX227" s="168"/>
      <c r="SNY227" s="168"/>
      <c r="SNZ227" s="168"/>
      <c r="SOA227" s="168"/>
      <c r="SOB227" s="168"/>
      <c r="SOC227" s="168"/>
      <c r="SOD227" s="168"/>
      <c r="SOE227" s="168"/>
      <c r="SOF227" s="168"/>
      <c r="SOG227" s="168"/>
      <c r="SOH227" s="168"/>
      <c r="SOI227" s="168"/>
      <c r="SOJ227" s="168"/>
      <c r="SOK227" s="168"/>
      <c r="SOL227" s="168"/>
      <c r="SOM227" s="168"/>
      <c r="SON227" s="168"/>
      <c r="SOO227" s="168"/>
      <c r="SOP227" s="168"/>
      <c r="SOQ227" s="168"/>
      <c r="SOR227" s="168"/>
      <c r="SOS227" s="168"/>
      <c r="SOT227" s="168"/>
      <c r="SOU227" s="168"/>
      <c r="SOV227" s="168"/>
      <c r="SOW227" s="168"/>
      <c r="SOX227" s="168"/>
      <c r="SOY227" s="168"/>
      <c r="SOZ227" s="168"/>
      <c r="SPA227" s="168"/>
      <c r="SPB227" s="168"/>
      <c r="SPC227" s="168"/>
      <c r="SPD227" s="168"/>
      <c r="SPE227" s="168"/>
      <c r="SPF227" s="168"/>
      <c r="SPG227" s="168"/>
      <c r="SPH227" s="168"/>
      <c r="SPI227" s="168"/>
      <c r="SPJ227" s="168"/>
      <c r="SPK227" s="168"/>
      <c r="SPL227" s="168"/>
      <c r="SPM227" s="168"/>
      <c r="SPN227" s="168"/>
      <c r="SPO227" s="168"/>
      <c r="SPP227" s="168"/>
      <c r="SPQ227" s="168"/>
      <c r="SPR227" s="168"/>
      <c r="SPS227" s="168"/>
      <c r="SPT227" s="168"/>
      <c r="SPU227" s="168"/>
      <c r="SPV227" s="168"/>
      <c r="SPW227" s="168"/>
      <c r="SPX227" s="168"/>
      <c r="SPY227" s="168"/>
      <c r="SPZ227" s="168"/>
      <c r="SQA227" s="168"/>
      <c r="SQB227" s="168"/>
      <c r="SQC227" s="168"/>
      <c r="SQD227" s="168"/>
      <c r="SQE227" s="168"/>
      <c r="SQF227" s="168"/>
      <c r="SQG227" s="168"/>
      <c r="SQH227" s="168"/>
      <c r="SQI227" s="168"/>
      <c r="SQJ227" s="168"/>
      <c r="SQK227" s="168"/>
      <c r="SQL227" s="168"/>
      <c r="SQM227" s="168"/>
      <c r="SQN227" s="168"/>
      <c r="SQO227" s="168"/>
      <c r="SQP227" s="168"/>
      <c r="SQQ227" s="168"/>
      <c r="SQR227" s="168"/>
      <c r="SQS227" s="168"/>
      <c r="SQT227" s="168"/>
      <c r="SQU227" s="168"/>
      <c r="SQV227" s="168"/>
      <c r="SQW227" s="168"/>
      <c r="SQX227" s="168"/>
      <c r="SQY227" s="168"/>
      <c r="SQZ227" s="168"/>
      <c r="SRA227" s="168"/>
      <c r="SRB227" s="168"/>
      <c r="SRC227" s="168"/>
      <c r="SRD227" s="168"/>
      <c r="SRE227" s="168"/>
      <c r="SRF227" s="168"/>
      <c r="SRG227" s="168"/>
      <c r="SRH227" s="168"/>
      <c r="SRI227" s="168"/>
      <c r="SRJ227" s="168"/>
      <c r="SRK227" s="168"/>
      <c r="SRL227" s="168"/>
      <c r="SRM227" s="168"/>
      <c r="SRN227" s="168"/>
      <c r="SRO227" s="168"/>
      <c r="SRP227" s="168"/>
      <c r="SRQ227" s="168"/>
      <c r="SRR227" s="168"/>
      <c r="SRS227" s="168"/>
      <c r="SRT227" s="168"/>
      <c r="SRU227" s="168"/>
      <c r="SRV227" s="168"/>
      <c r="SRW227" s="168"/>
      <c r="SRX227" s="168"/>
      <c r="SRY227" s="168"/>
      <c r="SRZ227" s="168"/>
      <c r="SSA227" s="168"/>
      <c r="SSB227" s="168"/>
      <c r="SSC227" s="168"/>
      <c r="SSD227" s="168"/>
      <c r="SSE227" s="168"/>
      <c r="SSF227" s="168"/>
      <c r="SSG227" s="168"/>
      <c r="SSH227" s="168"/>
      <c r="SSI227" s="168"/>
      <c r="SSJ227" s="168"/>
      <c r="SSK227" s="168"/>
      <c r="SSL227" s="168"/>
      <c r="SSM227" s="168"/>
      <c r="SSN227" s="168"/>
      <c r="SSO227" s="168"/>
      <c r="SSP227" s="168"/>
      <c r="SSQ227" s="168"/>
      <c r="SSR227" s="168"/>
      <c r="SSS227" s="168"/>
      <c r="SST227" s="168"/>
      <c r="SSU227" s="168"/>
      <c r="SSV227" s="168"/>
      <c r="SSW227" s="168"/>
      <c r="SSX227" s="168"/>
      <c r="SSY227" s="168"/>
      <c r="SSZ227" s="168"/>
      <c r="STA227" s="168"/>
      <c r="STB227" s="168"/>
      <c r="STC227" s="168"/>
      <c r="STD227" s="168"/>
      <c r="STE227" s="168"/>
      <c r="STF227" s="168"/>
      <c r="STG227" s="168"/>
      <c r="STH227" s="168"/>
      <c r="STI227" s="168"/>
      <c r="STJ227" s="168"/>
      <c r="STK227" s="168"/>
      <c r="STL227" s="168"/>
      <c r="STM227" s="168"/>
      <c r="STN227" s="168"/>
      <c r="STO227" s="168"/>
      <c r="STP227" s="168"/>
      <c r="STQ227" s="168"/>
      <c r="STR227" s="168"/>
      <c r="STS227" s="168"/>
      <c r="STT227" s="168"/>
      <c r="STU227" s="168"/>
      <c r="STV227" s="168"/>
      <c r="STW227" s="168"/>
      <c r="STX227" s="168"/>
      <c r="STY227" s="168"/>
      <c r="STZ227" s="168"/>
      <c r="SUA227" s="168"/>
      <c r="SUB227" s="168"/>
      <c r="SUC227" s="168"/>
      <c r="SUD227" s="168"/>
      <c r="SUE227" s="168"/>
      <c r="SUF227" s="168"/>
      <c r="SUG227" s="168"/>
      <c r="SUH227" s="168"/>
      <c r="SUI227" s="168"/>
      <c r="SUJ227" s="168"/>
      <c r="SUK227" s="168"/>
      <c r="SUL227" s="168"/>
      <c r="SUM227" s="168"/>
      <c r="SUN227" s="168"/>
      <c r="SUO227" s="168"/>
      <c r="SUP227" s="168"/>
      <c r="SUQ227" s="168"/>
      <c r="SUR227" s="168"/>
      <c r="SUS227" s="168"/>
      <c r="SUT227" s="168"/>
      <c r="SUU227" s="168"/>
      <c r="SUV227" s="168"/>
      <c r="SUW227" s="168"/>
      <c r="SUX227" s="168"/>
      <c r="SUY227" s="168"/>
      <c r="SUZ227" s="168"/>
      <c r="SVA227" s="168"/>
      <c r="SVB227" s="168"/>
      <c r="SVC227" s="168"/>
      <c r="SVD227" s="168"/>
      <c r="SVE227" s="168"/>
      <c r="SVF227" s="168"/>
      <c r="SVG227" s="168"/>
      <c r="SVH227" s="168"/>
      <c r="SVI227" s="168"/>
      <c r="SVJ227" s="168"/>
      <c r="SVK227" s="168"/>
      <c r="SVL227" s="168"/>
      <c r="SVM227" s="168"/>
      <c r="SVN227" s="168"/>
      <c r="SVO227" s="168"/>
      <c r="SVP227" s="168"/>
      <c r="SVQ227" s="168"/>
      <c r="SVR227" s="168"/>
      <c r="SVS227" s="168"/>
      <c r="SVT227" s="168"/>
      <c r="SVU227" s="168"/>
      <c r="SVV227" s="168"/>
      <c r="SVW227" s="168"/>
      <c r="SVX227" s="168"/>
      <c r="SVY227" s="168"/>
      <c r="SVZ227" s="168"/>
      <c r="SWA227" s="168"/>
      <c r="SWB227" s="168"/>
      <c r="SWC227" s="168"/>
      <c r="SWD227" s="168"/>
      <c r="SWE227" s="168"/>
      <c r="SWF227" s="168"/>
      <c r="SWG227" s="168"/>
      <c r="SWH227" s="168"/>
      <c r="SWI227" s="168"/>
      <c r="SWJ227" s="168"/>
      <c r="SWK227" s="168"/>
      <c r="SWL227" s="168"/>
      <c r="SWM227" s="168"/>
      <c r="SWN227" s="168"/>
      <c r="SWO227" s="168"/>
      <c r="SWP227" s="168"/>
      <c r="SWQ227" s="168"/>
      <c r="SWR227" s="168"/>
      <c r="SWS227" s="168"/>
      <c r="SWT227" s="168"/>
      <c r="SWU227" s="168"/>
      <c r="SWV227" s="168"/>
      <c r="SWW227" s="168"/>
      <c r="SWX227" s="168"/>
      <c r="SWY227" s="168"/>
      <c r="SWZ227" s="168"/>
      <c r="SXA227" s="168"/>
      <c r="SXB227" s="168"/>
      <c r="SXC227" s="168"/>
      <c r="SXD227" s="168"/>
      <c r="SXE227" s="168"/>
      <c r="SXF227" s="168"/>
      <c r="SXG227" s="168"/>
      <c r="SXH227" s="168"/>
      <c r="SXI227" s="168"/>
      <c r="SXJ227" s="168"/>
      <c r="SXK227" s="168"/>
      <c r="SXL227" s="168"/>
      <c r="SXM227" s="168"/>
      <c r="SXN227" s="168"/>
      <c r="SXO227" s="168"/>
      <c r="SXP227" s="168"/>
      <c r="SXQ227" s="168"/>
      <c r="SXR227" s="168"/>
      <c r="SXS227" s="168"/>
      <c r="SXT227" s="168"/>
      <c r="SXU227" s="168"/>
      <c r="SXV227" s="168"/>
      <c r="SXW227" s="168"/>
      <c r="SXX227" s="168"/>
      <c r="SXY227" s="168"/>
      <c r="SXZ227" s="168"/>
      <c r="SYA227" s="168"/>
      <c r="SYB227" s="168"/>
      <c r="SYC227" s="168"/>
      <c r="SYD227" s="168"/>
      <c r="SYE227" s="168"/>
      <c r="SYF227" s="168"/>
      <c r="SYG227" s="168"/>
      <c r="SYH227" s="168"/>
      <c r="SYI227" s="168"/>
      <c r="SYJ227" s="168"/>
      <c r="SYK227" s="168"/>
      <c r="SYL227" s="168"/>
      <c r="SYM227" s="168"/>
      <c r="SYN227" s="168"/>
      <c r="SYO227" s="168"/>
      <c r="SYP227" s="168"/>
      <c r="SYQ227" s="168"/>
      <c r="SYR227" s="168"/>
      <c r="SYS227" s="168"/>
      <c r="SYT227" s="168"/>
      <c r="SYU227" s="168"/>
      <c r="SYV227" s="168"/>
      <c r="SYW227" s="168"/>
      <c r="SYX227" s="168"/>
      <c r="SYY227" s="168"/>
      <c r="SYZ227" s="168"/>
      <c r="SZA227" s="168"/>
      <c r="SZB227" s="168"/>
      <c r="SZC227" s="168"/>
      <c r="SZD227" s="168"/>
      <c r="SZE227" s="168"/>
      <c r="SZF227" s="168"/>
      <c r="SZG227" s="168"/>
      <c r="SZH227" s="168"/>
      <c r="SZI227" s="168"/>
      <c r="SZJ227" s="168"/>
      <c r="SZK227" s="168"/>
      <c r="SZL227" s="168"/>
      <c r="SZM227" s="168"/>
      <c r="SZN227" s="168"/>
      <c r="SZO227" s="168"/>
      <c r="SZP227" s="168"/>
      <c r="SZQ227" s="168"/>
      <c r="SZR227" s="168"/>
      <c r="SZS227" s="168"/>
      <c r="SZT227" s="168"/>
      <c r="SZU227" s="168"/>
      <c r="SZV227" s="168"/>
      <c r="SZW227" s="168"/>
      <c r="SZX227" s="168"/>
      <c r="SZY227" s="168"/>
      <c r="SZZ227" s="168"/>
      <c r="TAA227" s="168"/>
      <c r="TAB227" s="168"/>
      <c r="TAC227" s="168"/>
      <c r="TAD227" s="168"/>
      <c r="TAE227" s="168"/>
      <c r="TAF227" s="168"/>
      <c r="TAG227" s="168"/>
      <c r="TAH227" s="168"/>
      <c r="TAI227" s="168"/>
      <c r="TAJ227" s="168"/>
      <c r="TAK227" s="168"/>
      <c r="TAL227" s="168"/>
      <c r="TAM227" s="168"/>
      <c r="TAN227" s="168"/>
      <c r="TAO227" s="168"/>
      <c r="TAP227" s="168"/>
      <c r="TAQ227" s="168"/>
      <c r="TAR227" s="168"/>
      <c r="TAS227" s="168"/>
      <c r="TAT227" s="168"/>
      <c r="TAU227" s="168"/>
      <c r="TAV227" s="168"/>
      <c r="TAW227" s="168"/>
      <c r="TAX227" s="168"/>
      <c r="TAY227" s="168"/>
      <c r="TAZ227" s="168"/>
      <c r="TBA227" s="168"/>
      <c r="TBB227" s="168"/>
      <c r="TBC227" s="168"/>
      <c r="TBD227" s="168"/>
      <c r="TBE227" s="168"/>
      <c r="TBF227" s="168"/>
      <c r="TBG227" s="168"/>
      <c r="TBH227" s="168"/>
      <c r="TBI227" s="168"/>
      <c r="TBJ227" s="168"/>
      <c r="TBK227" s="168"/>
      <c r="TBL227" s="168"/>
      <c r="TBM227" s="168"/>
      <c r="TBN227" s="168"/>
      <c r="TBO227" s="168"/>
      <c r="TBP227" s="168"/>
      <c r="TBQ227" s="168"/>
      <c r="TBR227" s="168"/>
      <c r="TBS227" s="168"/>
      <c r="TBT227" s="168"/>
      <c r="TBU227" s="168"/>
      <c r="TBV227" s="168"/>
      <c r="TBW227" s="168"/>
      <c r="TBX227" s="168"/>
      <c r="TBY227" s="168"/>
      <c r="TBZ227" s="168"/>
      <c r="TCA227" s="168"/>
      <c r="TCB227" s="168"/>
      <c r="TCC227" s="168"/>
      <c r="TCD227" s="168"/>
      <c r="TCE227" s="168"/>
      <c r="TCF227" s="168"/>
      <c r="TCG227" s="168"/>
      <c r="TCH227" s="168"/>
      <c r="TCI227" s="168"/>
      <c r="TCJ227" s="168"/>
      <c r="TCK227" s="168"/>
      <c r="TCL227" s="168"/>
      <c r="TCM227" s="168"/>
      <c r="TCN227" s="168"/>
      <c r="TCO227" s="168"/>
      <c r="TCP227" s="168"/>
      <c r="TCQ227" s="168"/>
      <c r="TCR227" s="168"/>
      <c r="TCS227" s="168"/>
      <c r="TCT227" s="168"/>
      <c r="TCU227" s="168"/>
      <c r="TCV227" s="168"/>
      <c r="TCW227" s="168"/>
      <c r="TCX227" s="168"/>
      <c r="TCY227" s="168"/>
      <c r="TCZ227" s="168"/>
      <c r="TDA227" s="168"/>
      <c r="TDB227" s="168"/>
      <c r="TDC227" s="168"/>
      <c r="TDD227" s="168"/>
      <c r="TDE227" s="168"/>
      <c r="TDF227" s="168"/>
      <c r="TDG227" s="168"/>
      <c r="TDH227" s="168"/>
      <c r="TDI227" s="168"/>
      <c r="TDJ227" s="168"/>
      <c r="TDK227" s="168"/>
      <c r="TDL227" s="168"/>
      <c r="TDM227" s="168"/>
      <c r="TDN227" s="168"/>
      <c r="TDO227" s="168"/>
      <c r="TDP227" s="168"/>
      <c r="TDQ227" s="168"/>
      <c r="TDR227" s="168"/>
      <c r="TDS227" s="168"/>
      <c r="TDT227" s="168"/>
      <c r="TDU227" s="168"/>
      <c r="TDV227" s="168"/>
      <c r="TDW227" s="168"/>
      <c r="TDX227" s="168"/>
      <c r="TDY227" s="168"/>
      <c r="TDZ227" s="168"/>
      <c r="TEA227" s="168"/>
      <c r="TEB227" s="168"/>
      <c r="TEC227" s="168"/>
      <c r="TED227" s="168"/>
      <c r="TEE227" s="168"/>
      <c r="TEF227" s="168"/>
      <c r="TEG227" s="168"/>
      <c r="TEH227" s="168"/>
      <c r="TEI227" s="168"/>
      <c r="TEJ227" s="168"/>
      <c r="TEK227" s="168"/>
      <c r="TEL227" s="168"/>
      <c r="TEM227" s="168"/>
      <c r="TEN227" s="168"/>
      <c r="TEO227" s="168"/>
      <c r="TEP227" s="168"/>
      <c r="TEQ227" s="168"/>
      <c r="TER227" s="168"/>
      <c r="TES227" s="168"/>
      <c r="TET227" s="168"/>
      <c r="TEU227" s="168"/>
      <c r="TEV227" s="168"/>
      <c r="TEW227" s="168"/>
      <c r="TEX227" s="168"/>
      <c r="TEY227" s="168"/>
      <c r="TEZ227" s="168"/>
      <c r="TFA227" s="168"/>
      <c r="TFB227" s="168"/>
      <c r="TFC227" s="168"/>
      <c r="TFD227" s="168"/>
      <c r="TFE227" s="168"/>
      <c r="TFF227" s="168"/>
      <c r="TFG227" s="168"/>
      <c r="TFH227" s="168"/>
      <c r="TFI227" s="168"/>
      <c r="TFJ227" s="168"/>
      <c r="TFK227" s="168"/>
      <c r="TFL227" s="168"/>
      <c r="TFM227" s="168"/>
      <c r="TFN227" s="168"/>
      <c r="TFO227" s="168"/>
      <c r="TFP227" s="168"/>
      <c r="TFQ227" s="168"/>
      <c r="TFR227" s="168"/>
      <c r="TFS227" s="168"/>
      <c r="TFT227" s="168"/>
      <c r="TFU227" s="168"/>
      <c r="TFV227" s="168"/>
      <c r="TFW227" s="168"/>
      <c r="TFX227" s="168"/>
      <c r="TFY227" s="168"/>
      <c r="TFZ227" s="168"/>
      <c r="TGA227" s="168"/>
      <c r="TGB227" s="168"/>
      <c r="TGC227" s="168"/>
      <c r="TGD227" s="168"/>
      <c r="TGE227" s="168"/>
      <c r="TGF227" s="168"/>
      <c r="TGG227" s="168"/>
      <c r="TGH227" s="168"/>
      <c r="TGI227" s="168"/>
      <c r="TGJ227" s="168"/>
      <c r="TGK227" s="168"/>
      <c r="TGL227" s="168"/>
      <c r="TGM227" s="168"/>
      <c r="TGN227" s="168"/>
      <c r="TGO227" s="168"/>
      <c r="TGP227" s="168"/>
      <c r="TGQ227" s="168"/>
      <c r="TGR227" s="168"/>
      <c r="TGS227" s="168"/>
      <c r="TGT227" s="168"/>
      <c r="TGU227" s="168"/>
      <c r="TGV227" s="168"/>
      <c r="TGW227" s="168"/>
      <c r="TGX227" s="168"/>
      <c r="TGY227" s="168"/>
      <c r="TGZ227" s="168"/>
      <c r="THA227" s="168"/>
      <c r="THB227" s="168"/>
      <c r="THC227" s="168"/>
      <c r="THD227" s="168"/>
      <c r="THE227" s="168"/>
      <c r="THF227" s="168"/>
      <c r="THG227" s="168"/>
      <c r="THH227" s="168"/>
      <c r="THI227" s="168"/>
      <c r="THJ227" s="168"/>
      <c r="THK227" s="168"/>
      <c r="THL227" s="168"/>
      <c r="THM227" s="168"/>
      <c r="THN227" s="168"/>
      <c r="THO227" s="168"/>
      <c r="THP227" s="168"/>
      <c r="THQ227" s="168"/>
      <c r="THR227" s="168"/>
      <c r="THS227" s="168"/>
      <c r="THT227" s="168"/>
      <c r="THU227" s="168"/>
      <c r="THV227" s="168"/>
      <c r="THW227" s="168"/>
      <c r="THX227" s="168"/>
      <c r="THY227" s="168"/>
      <c r="THZ227" s="168"/>
      <c r="TIA227" s="168"/>
      <c r="TIB227" s="168"/>
      <c r="TIC227" s="168"/>
      <c r="TID227" s="168"/>
      <c r="TIE227" s="168"/>
      <c r="TIF227" s="168"/>
      <c r="TIG227" s="168"/>
      <c r="TIH227" s="168"/>
      <c r="TII227" s="168"/>
      <c r="TIJ227" s="168"/>
      <c r="TIK227" s="168"/>
      <c r="TIL227" s="168"/>
      <c r="TIM227" s="168"/>
      <c r="TIN227" s="168"/>
      <c r="TIO227" s="168"/>
      <c r="TIP227" s="168"/>
      <c r="TIQ227" s="168"/>
      <c r="TIR227" s="168"/>
      <c r="TIS227" s="168"/>
      <c r="TIT227" s="168"/>
      <c r="TIU227" s="168"/>
      <c r="TIV227" s="168"/>
      <c r="TIW227" s="168"/>
      <c r="TIX227" s="168"/>
      <c r="TIY227" s="168"/>
      <c r="TIZ227" s="168"/>
      <c r="TJA227" s="168"/>
      <c r="TJB227" s="168"/>
      <c r="TJC227" s="168"/>
      <c r="TJD227" s="168"/>
      <c r="TJE227" s="168"/>
      <c r="TJF227" s="168"/>
      <c r="TJG227" s="168"/>
      <c r="TJH227" s="168"/>
      <c r="TJI227" s="168"/>
      <c r="TJJ227" s="168"/>
      <c r="TJK227" s="168"/>
      <c r="TJL227" s="168"/>
      <c r="TJM227" s="168"/>
      <c r="TJN227" s="168"/>
      <c r="TJO227" s="168"/>
      <c r="TJP227" s="168"/>
      <c r="TJQ227" s="168"/>
      <c r="TJR227" s="168"/>
      <c r="TJS227" s="168"/>
      <c r="TJT227" s="168"/>
      <c r="TJU227" s="168"/>
      <c r="TJV227" s="168"/>
      <c r="TJW227" s="168"/>
      <c r="TJX227" s="168"/>
      <c r="TJY227" s="168"/>
      <c r="TJZ227" s="168"/>
      <c r="TKA227" s="168"/>
      <c r="TKB227" s="168"/>
      <c r="TKC227" s="168"/>
      <c r="TKD227" s="168"/>
      <c r="TKE227" s="168"/>
      <c r="TKF227" s="168"/>
      <c r="TKG227" s="168"/>
      <c r="TKH227" s="168"/>
      <c r="TKI227" s="168"/>
      <c r="TKJ227" s="168"/>
      <c r="TKK227" s="168"/>
      <c r="TKL227" s="168"/>
      <c r="TKM227" s="168"/>
      <c r="TKN227" s="168"/>
      <c r="TKO227" s="168"/>
      <c r="TKP227" s="168"/>
      <c r="TKQ227" s="168"/>
      <c r="TKR227" s="168"/>
      <c r="TKS227" s="168"/>
      <c r="TKT227" s="168"/>
      <c r="TKU227" s="168"/>
      <c r="TKV227" s="168"/>
      <c r="TKW227" s="168"/>
      <c r="TKX227" s="168"/>
      <c r="TKY227" s="168"/>
      <c r="TKZ227" s="168"/>
      <c r="TLA227" s="168"/>
      <c r="TLB227" s="168"/>
      <c r="TLC227" s="168"/>
      <c r="TLD227" s="168"/>
      <c r="TLE227" s="168"/>
      <c r="TLF227" s="168"/>
      <c r="TLG227" s="168"/>
      <c r="TLH227" s="168"/>
      <c r="TLI227" s="168"/>
      <c r="TLJ227" s="168"/>
      <c r="TLK227" s="168"/>
      <c r="TLL227" s="168"/>
      <c r="TLM227" s="168"/>
      <c r="TLN227" s="168"/>
      <c r="TLO227" s="168"/>
      <c r="TLP227" s="168"/>
      <c r="TLQ227" s="168"/>
      <c r="TLR227" s="168"/>
      <c r="TLS227" s="168"/>
      <c r="TLT227" s="168"/>
      <c r="TLU227" s="168"/>
      <c r="TLV227" s="168"/>
      <c r="TLW227" s="168"/>
      <c r="TLX227" s="168"/>
      <c r="TLY227" s="168"/>
      <c r="TLZ227" s="168"/>
      <c r="TMA227" s="168"/>
      <c r="TMB227" s="168"/>
      <c r="TMC227" s="168"/>
      <c r="TMD227" s="168"/>
      <c r="TME227" s="168"/>
      <c r="TMF227" s="168"/>
      <c r="TMG227" s="168"/>
      <c r="TMH227" s="168"/>
      <c r="TMI227" s="168"/>
      <c r="TMJ227" s="168"/>
      <c r="TMK227" s="168"/>
      <c r="TML227" s="168"/>
      <c r="TMM227" s="168"/>
      <c r="TMN227" s="168"/>
      <c r="TMO227" s="168"/>
      <c r="TMP227" s="168"/>
      <c r="TMQ227" s="168"/>
      <c r="TMR227" s="168"/>
      <c r="TMS227" s="168"/>
      <c r="TMT227" s="168"/>
      <c r="TMU227" s="168"/>
      <c r="TMV227" s="168"/>
      <c r="TMW227" s="168"/>
      <c r="TMX227" s="168"/>
      <c r="TMY227" s="168"/>
      <c r="TMZ227" s="168"/>
      <c r="TNA227" s="168"/>
      <c r="TNB227" s="168"/>
      <c r="TNC227" s="168"/>
      <c r="TND227" s="168"/>
      <c r="TNE227" s="168"/>
      <c r="TNF227" s="168"/>
      <c r="TNG227" s="168"/>
      <c r="TNH227" s="168"/>
      <c r="TNI227" s="168"/>
      <c r="TNJ227" s="168"/>
      <c r="TNK227" s="168"/>
      <c r="TNL227" s="168"/>
      <c r="TNM227" s="168"/>
      <c r="TNN227" s="168"/>
      <c r="TNO227" s="168"/>
      <c r="TNP227" s="168"/>
      <c r="TNQ227" s="168"/>
      <c r="TNR227" s="168"/>
      <c r="TNS227" s="168"/>
      <c r="TNT227" s="168"/>
      <c r="TNU227" s="168"/>
      <c r="TNV227" s="168"/>
      <c r="TNW227" s="168"/>
      <c r="TNX227" s="168"/>
      <c r="TNY227" s="168"/>
      <c r="TNZ227" s="168"/>
      <c r="TOA227" s="168"/>
      <c r="TOB227" s="168"/>
      <c r="TOC227" s="168"/>
      <c r="TOD227" s="168"/>
      <c r="TOE227" s="168"/>
      <c r="TOF227" s="168"/>
      <c r="TOG227" s="168"/>
      <c r="TOH227" s="168"/>
      <c r="TOI227" s="168"/>
      <c r="TOJ227" s="168"/>
      <c r="TOK227" s="168"/>
      <c r="TOL227" s="168"/>
      <c r="TOM227" s="168"/>
      <c r="TON227" s="168"/>
      <c r="TOO227" s="168"/>
      <c r="TOP227" s="168"/>
      <c r="TOQ227" s="168"/>
      <c r="TOR227" s="168"/>
      <c r="TOS227" s="168"/>
      <c r="TOT227" s="168"/>
      <c r="TOU227" s="168"/>
      <c r="TOV227" s="168"/>
      <c r="TOW227" s="168"/>
      <c r="TOX227" s="168"/>
      <c r="TOY227" s="168"/>
      <c r="TOZ227" s="168"/>
      <c r="TPA227" s="168"/>
      <c r="TPB227" s="168"/>
      <c r="TPC227" s="168"/>
      <c r="TPD227" s="168"/>
      <c r="TPE227" s="168"/>
      <c r="TPF227" s="168"/>
      <c r="TPG227" s="168"/>
      <c r="TPH227" s="168"/>
      <c r="TPI227" s="168"/>
      <c r="TPJ227" s="168"/>
      <c r="TPK227" s="168"/>
      <c r="TPL227" s="168"/>
      <c r="TPM227" s="168"/>
      <c r="TPN227" s="168"/>
      <c r="TPO227" s="168"/>
      <c r="TPP227" s="168"/>
      <c r="TPQ227" s="168"/>
      <c r="TPR227" s="168"/>
      <c r="TPS227" s="168"/>
      <c r="TPT227" s="168"/>
      <c r="TPU227" s="168"/>
      <c r="TPV227" s="168"/>
      <c r="TPW227" s="168"/>
      <c r="TPX227" s="168"/>
      <c r="TPY227" s="168"/>
      <c r="TPZ227" s="168"/>
      <c r="TQA227" s="168"/>
      <c r="TQB227" s="168"/>
      <c r="TQC227" s="168"/>
      <c r="TQD227" s="168"/>
      <c r="TQE227" s="168"/>
      <c r="TQF227" s="168"/>
      <c r="TQG227" s="168"/>
      <c r="TQH227" s="168"/>
      <c r="TQI227" s="168"/>
      <c r="TQJ227" s="168"/>
      <c r="TQK227" s="168"/>
      <c r="TQL227" s="168"/>
      <c r="TQM227" s="168"/>
      <c r="TQN227" s="168"/>
      <c r="TQO227" s="168"/>
      <c r="TQP227" s="168"/>
      <c r="TQQ227" s="168"/>
      <c r="TQR227" s="168"/>
      <c r="TQS227" s="168"/>
      <c r="TQT227" s="168"/>
      <c r="TQU227" s="168"/>
      <c r="TQV227" s="168"/>
      <c r="TQW227" s="168"/>
      <c r="TQX227" s="168"/>
      <c r="TQY227" s="168"/>
      <c r="TQZ227" s="168"/>
      <c r="TRA227" s="168"/>
      <c r="TRB227" s="168"/>
      <c r="TRC227" s="168"/>
      <c r="TRD227" s="168"/>
      <c r="TRE227" s="168"/>
      <c r="TRF227" s="168"/>
      <c r="TRG227" s="168"/>
      <c r="TRH227" s="168"/>
      <c r="TRI227" s="168"/>
      <c r="TRJ227" s="168"/>
      <c r="TRK227" s="168"/>
      <c r="TRL227" s="168"/>
      <c r="TRM227" s="168"/>
      <c r="TRN227" s="168"/>
      <c r="TRO227" s="168"/>
      <c r="TRP227" s="168"/>
      <c r="TRQ227" s="168"/>
      <c r="TRR227" s="168"/>
      <c r="TRS227" s="168"/>
      <c r="TRT227" s="168"/>
      <c r="TRU227" s="168"/>
      <c r="TRV227" s="168"/>
      <c r="TRW227" s="168"/>
      <c r="TRX227" s="168"/>
      <c r="TRY227" s="168"/>
      <c r="TRZ227" s="168"/>
      <c r="TSA227" s="168"/>
      <c r="TSB227" s="168"/>
      <c r="TSC227" s="168"/>
      <c r="TSD227" s="168"/>
      <c r="TSE227" s="168"/>
      <c r="TSF227" s="168"/>
      <c r="TSG227" s="168"/>
      <c r="TSH227" s="168"/>
      <c r="TSI227" s="168"/>
      <c r="TSJ227" s="168"/>
      <c r="TSK227" s="168"/>
      <c r="TSL227" s="168"/>
      <c r="TSM227" s="168"/>
      <c r="TSN227" s="168"/>
      <c r="TSO227" s="168"/>
      <c r="TSP227" s="168"/>
      <c r="TSQ227" s="168"/>
      <c r="TSR227" s="168"/>
      <c r="TSS227" s="168"/>
      <c r="TST227" s="168"/>
      <c r="TSU227" s="168"/>
      <c r="TSV227" s="168"/>
      <c r="TSW227" s="168"/>
      <c r="TSX227" s="168"/>
      <c r="TSY227" s="168"/>
      <c r="TSZ227" s="168"/>
      <c r="TTA227" s="168"/>
      <c r="TTB227" s="168"/>
      <c r="TTC227" s="168"/>
      <c r="TTD227" s="168"/>
      <c r="TTE227" s="168"/>
      <c r="TTF227" s="168"/>
      <c r="TTG227" s="168"/>
      <c r="TTH227" s="168"/>
      <c r="TTI227" s="168"/>
      <c r="TTJ227" s="168"/>
      <c r="TTK227" s="168"/>
      <c r="TTL227" s="168"/>
      <c r="TTM227" s="168"/>
      <c r="TTN227" s="168"/>
      <c r="TTO227" s="168"/>
      <c r="TTP227" s="168"/>
      <c r="TTQ227" s="168"/>
      <c r="TTR227" s="168"/>
      <c r="TTS227" s="168"/>
      <c r="TTT227" s="168"/>
      <c r="TTU227" s="168"/>
      <c r="TTV227" s="168"/>
      <c r="TTW227" s="168"/>
      <c r="TTX227" s="168"/>
      <c r="TTY227" s="168"/>
      <c r="TTZ227" s="168"/>
      <c r="TUA227" s="168"/>
      <c r="TUB227" s="168"/>
      <c r="TUC227" s="168"/>
      <c r="TUD227" s="168"/>
      <c r="TUE227" s="168"/>
      <c r="TUF227" s="168"/>
      <c r="TUG227" s="168"/>
      <c r="TUH227" s="168"/>
      <c r="TUI227" s="168"/>
      <c r="TUJ227" s="168"/>
      <c r="TUK227" s="168"/>
      <c r="TUL227" s="168"/>
      <c r="TUM227" s="168"/>
      <c r="TUN227" s="168"/>
      <c r="TUO227" s="168"/>
      <c r="TUP227" s="168"/>
      <c r="TUQ227" s="168"/>
      <c r="TUR227" s="168"/>
      <c r="TUS227" s="168"/>
      <c r="TUT227" s="168"/>
      <c r="TUU227" s="168"/>
      <c r="TUV227" s="168"/>
      <c r="TUW227" s="168"/>
      <c r="TUX227" s="168"/>
      <c r="TUY227" s="168"/>
      <c r="TUZ227" s="168"/>
      <c r="TVA227" s="168"/>
      <c r="TVB227" s="168"/>
      <c r="TVC227" s="168"/>
      <c r="TVD227" s="168"/>
      <c r="TVE227" s="168"/>
      <c r="TVF227" s="168"/>
      <c r="TVG227" s="168"/>
      <c r="TVH227" s="168"/>
      <c r="TVI227" s="168"/>
      <c r="TVJ227" s="168"/>
      <c r="TVK227" s="168"/>
      <c r="TVL227" s="168"/>
      <c r="TVM227" s="168"/>
      <c r="TVN227" s="168"/>
      <c r="TVO227" s="168"/>
      <c r="TVP227" s="168"/>
      <c r="TVQ227" s="168"/>
      <c r="TVR227" s="168"/>
      <c r="TVS227" s="168"/>
      <c r="TVT227" s="168"/>
      <c r="TVU227" s="168"/>
      <c r="TVV227" s="168"/>
      <c r="TVW227" s="168"/>
      <c r="TVX227" s="168"/>
      <c r="TVY227" s="168"/>
      <c r="TVZ227" s="168"/>
      <c r="TWA227" s="168"/>
      <c r="TWB227" s="168"/>
      <c r="TWC227" s="168"/>
      <c r="TWD227" s="168"/>
      <c r="TWE227" s="168"/>
      <c r="TWF227" s="168"/>
      <c r="TWG227" s="168"/>
      <c r="TWH227" s="168"/>
      <c r="TWI227" s="168"/>
      <c r="TWJ227" s="168"/>
      <c r="TWK227" s="168"/>
      <c r="TWL227" s="168"/>
      <c r="TWM227" s="168"/>
      <c r="TWN227" s="168"/>
      <c r="TWO227" s="168"/>
      <c r="TWP227" s="168"/>
      <c r="TWQ227" s="168"/>
      <c r="TWR227" s="168"/>
      <c r="TWS227" s="168"/>
      <c r="TWT227" s="168"/>
      <c r="TWU227" s="168"/>
      <c r="TWV227" s="168"/>
      <c r="TWW227" s="168"/>
      <c r="TWX227" s="168"/>
      <c r="TWY227" s="168"/>
      <c r="TWZ227" s="168"/>
      <c r="TXA227" s="168"/>
      <c r="TXB227" s="168"/>
      <c r="TXC227" s="168"/>
      <c r="TXD227" s="168"/>
      <c r="TXE227" s="168"/>
      <c r="TXF227" s="168"/>
      <c r="TXG227" s="168"/>
      <c r="TXH227" s="168"/>
      <c r="TXI227" s="168"/>
      <c r="TXJ227" s="168"/>
      <c r="TXK227" s="168"/>
      <c r="TXL227" s="168"/>
      <c r="TXM227" s="168"/>
      <c r="TXN227" s="168"/>
      <c r="TXO227" s="168"/>
      <c r="TXP227" s="168"/>
      <c r="TXQ227" s="168"/>
      <c r="TXR227" s="168"/>
      <c r="TXS227" s="168"/>
      <c r="TXT227" s="168"/>
      <c r="TXU227" s="168"/>
      <c r="TXV227" s="168"/>
      <c r="TXW227" s="168"/>
      <c r="TXX227" s="168"/>
      <c r="TXY227" s="168"/>
      <c r="TXZ227" s="168"/>
      <c r="TYA227" s="168"/>
      <c r="TYB227" s="168"/>
      <c r="TYC227" s="168"/>
      <c r="TYD227" s="168"/>
      <c r="TYE227" s="168"/>
      <c r="TYF227" s="168"/>
      <c r="TYG227" s="168"/>
      <c r="TYH227" s="168"/>
      <c r="TYI227" s="168"/>
      <c r="TYJ227" s="168"/>
      <c r="TYK227" s="168"/>
      <c r="TYL227" s="168"/>
      <c r="TYM227" s="168"/>
      <c r="TYN227" s="168"/>
      <c r="TYO227" s="168"/>
      <c r="TYP227" s="168"/>
      <c r="TYQ227" s="168"/>
      <c r="TYR227" s="168"/>
      <c r="TYS227" s="168"/>
      <c r="TYT227" s="168"/>
      <c r="TYU227" s="168"/>
      <c r="TYV227" s="168"/>
      <c r="TYW227" s="168"/>
      <c r="TYX227" s="168"/>
      <c r="TYY227" s="168"/>
      <c r="TYZ227" s="168"/>
      <c r="TZA227" s="168"/>
      <c r="TZB227" s="168"/>
      <c r="TZC227" s="168"/>
      <c r="TZD227" s="168"/>
      <c r="TZE227" s="168"/>
      <c r="TZF227" s="168"/>
      <c r="TZG227" s="168"/>
      <c r="TZH227" s="168"/>
      <c r="TZI227" s="168"/>
      <c r="TZJ227" s="168"/>
      <c r="TZK227" s="168"/>
      <c r="TZL227" s="168"/>
      <c r="TZM227" s="168"/>
      <c r="TZN227" s="168"/>
      <c r="TZO227" s="168"/>
      <c r="TZP227" s="168"/>
      <c r="TZQ227" s="168"/>
      <c r="TZR227" s="168"/>
      <c r="TZS227" s="168"/>
      <c r="TZT227" s="168"/>
      <c r="TZU227" s="168"/>
      <c r="TZV227" s="168"/>
      <c r="TZW227" s="168"/>
      <c r="TZX227" s="168"/>
      <c r="TZY227" s="168"/>
      <c r="TZZ227" s="168"/>
      <c r="UAA227" s="168"/>
      <c r="UAB227" s="168"/>
      <c r="UAC227" s="168"/>
      <c r="UAD227" s="168"/>
      <c r="UAE227" s="168"/>
      <c r="UAF227" s="168"/>
      <c r="UAG227" s="168"/>
      <c r="UAH227" s="168"/>
      <c r="UAI227" s="168"/>
      <c r="UAJ227" s="168"/>
      <c r="UAK227" s="168"/>
      <c r="UAL227" s="168"/>
      <c r="UAM227" s="168"/>
      <c r="UAN227" s="168"/>
      <c r="UAO227" s="168"/>
      <c r="UAP227" s="168"/>
      <c r="UAQ227" s="168"/>
      <c r="UAR227" s="168"/>
      <c r="UAS227" s="168"/>
      <c r="UAT227" s="168"/>
      <c r="UAU227" s="168"/>
      <c r="UAV227" s="168"/>
      <c r="UAW227" s="168"/>
      <c r="UAX227" s="168"/>
      <c r="UAY227" s="168"/>
      <c r="UAZ227" s="168"/>
      <c r="UBA227" s="168"/>
      <c r="UBB227" s="168"/>
      <c r="UBC227" s="168"/>
      <c r="UBD227" s="168"/>
      <c r="UBE227" s="168"/>
      <c r="UBF227" s="168"/>
      <c r="UBG227" s="168"/>
      <c r="UBH227" s="168"/>
      <c r="UBI227" s="168"/>
      <c r="UBJ227" s="168"/>
      <c r="UBK227" s="168"/>
      <c r="UBL227" s="168"/>
      <c r="UBM227" s="168"/>
      <c r="UBN227" s="168"/>
      <c r="UBO227" s="168"/>
      <c r="UBP227" s="168"/>
      <c r="UBQ227" s="168"/>
      <c r="UBR227" s="168"/>
      <c r="UBS227" s="168"/>
      <c r="UBT227" s="168"/>
      <c r="UBU227" s="168"/>
      <c r="UBV227" s="168"/>
      <c r="UBW227" s="168"/>
      <c r="UBX227" s="168"/>
      <c r="UBY227" s="168"/>
      <c r="UBZ227" s="168"/>
      <c r="UCA227" s="168"/>
      <c r="UCB227" s="168"/>
      <c r="UCC227" s="168"/>
      <c r="UCD227" s="168"/>
      <c r="UCE227" s="168"/>
      <c r="UCF227" s="168"/>
      <c r="UCG227" s="168"/>
      <c r="UCH227" s="168"/>
      <c r="UCI227" s="168"/>
      <c r="UCJ227" s="168"/>
      <c r="UCK227" s="168"/>
      <c r="UCL227" s="168"/>
      <c r="UCM227" s="168"/>
      <c r="UCN227" s="168"/>
      <c r="UCO227" s="168"/>
      <c r="UCP227" s="168"/>
      <c r="UCQ227" s="168"/>
      <c r="UCR227" s="168"/>
      <c r="UCS227" s="168"/>
      <c r="UCT227" s="168"/>
      <c r="UCU227" s="168"/>
      <c r="UCV227" s="168"/>
      <c r="UCW227" s="168"/>
      <c r="UCX227" s="168"/>
      <c r="UCY227" s="168"/>
      <c r="UCZ227" s="168"/>
      <c r="UDA227" s="168"/>
      <c r="UDB227" s="168"/>
      <c r="UDC227" s="168"/>
      <c r="UDD227" s="168"/>
      <c r="UDE227" s="168"/>
      <c r="UDF227" s="168"/>
      <c r="UDG227" s="168"/>
      <c r="UDH227" s="168"/>
      <c r="UDI227" s="168"/>
      <c r="UDJ227" s="168"/>
      <c r="UDK227" s="168"/>
      <c r="UDL227" s="168"/>
      <c r="UDM227" s="168"/>
      <c r="UDN227" s="168"/>
      <c r="UDO227" s="168"/>
      <c r="UDP227" s="168"/>
      <c r="UDQ227" s="168"/>
      <c r="UDR227" s="168"/>
      <c r="UDS227" s="168"/>
      <c r="UDT227" s="168"/>
      <c r="UDU227" s="168"/>
      <c r="UDV227" s="168"/>
      <c r="UDW227" s="168"/>
      <c r="UDX227" s="168"/>
      <c r="UDY227" s="168"/>
      <c r="UDZ227" s="168"/>
      <c r="UEA227" s="168"/>
      <c r="UEB227" s="168"/>
      <c r="UEC227" s="168"/>
      <c r="UED227" s="168"/>
      <c r="UEE227" s="168"/>
      <c r="UEF227" s="168"/>
      <c r="UEG227" s="168"/>
      <c r="UEH227" s="168"/>
      <c r="UEI227" s="168"/>
      <c r="UEJ227" s="168"/>
      <c r="UEK227" s="168"/>
      <c r="UEL227" s="168"/>
      <c r="UEM227" s="168"/>
      <c r="UEN227" s="168"/>
      <c r="UEO227" s="168"/>
      <c r="UEP227" s="168"/>
      <c r="UEQ227" s="168"/>
      <c r="UER227" s="168"/>
      <c r="UES227" s="168"/>
      <c r="UET227" s="168"/>
      <c r="UEU227" s="168"/>
      <c r="UEV227" s="168"/>
      <c r="UEW227" s="168"/>
      <c r="UEX227" s="168"/>
      <c r="UEY227" s="168"/>
      <c r="UEZ227" s="168"/>
      <c r="UFA227" s="168"/>
      <c r="UFB227" s="168"/>
      <c r="UFC227" s="168"/>
      <c r="UFD227" s="168"/>
      <c r="UFE227" s="168"/>
      <c r="UFF227" s="168"/>
      <c r="UFG227" s="168"/>
      <c r="UFH227" s="168"/>
      <c r="UFI227" s="168"/>
      <c r="UFJ227" s="168"/>
      <c r="UFK227" s="168"/>
      <c r="UFL227" s="168"/>
      <c r="UFM227" s="168"/>
      <c r="UFN227" s="168"/>
      <c r="UFO227" s="168"/>
      <c r="UFP227" s="168"/>
      <c r="UFQ227" s="168"/>
      <c r="UFR227" s="168"/>
      <c r="UFS227" s="168"/>
      <c r="UFT227" s="168"/>
      <c r="UFU227" s="168"/>
      <c r="UFV227" s="168"/>
      <c r="UFW227" s="168"/>
      <c r="UFX227" s="168"/>
      <c r="UFY227" s="168"/>
      <c r="UFZ227" s="168"/>
      <c r="UGA227" s="168"/>
      <c r="UGB227" s="168"/>
      <c r="UGC227" s="168"/>
      <c r="UGD227" s="168"/>
      <c r="UGE227" s="168"/>
      <c r="UGF227" s="168"/>
      <c r="UGG227" s="168"/>
      <c r="UGH227" s="168"/>
      <c r="UGI227" s="168"/>
      <c r="UGJ227" s="168"/>
      <c r="UGK227" s="168"/>
      <c r="UGL227" s="168"/>
      <c r="UGM227" s="168"/>
      <c r="UGN227" s="168"/>
      <c r="UGO227" s="168"/>
      <c r="UGP227" s="168"/>
      <c r="UGQ227" s="168"/>
      <c r="UGR227" s="168"/>
      <c r="UGS227" s="168"/>
      <c r="UGT227" s="168"/>
      <c r="UGU227" s="168"/>
      <c r="UGV227" s="168"/>
      <c r="UGW227" s="168"/>
      <c r="UGX227" s="168"/>
      <c r="UGY227" s="168"/>
      <c r="UGZ227" s="168"/>
      <c r="UHA227" s="168"/>
      <c r="UHB227" s="168"/>
      <c r="UHC227" s="168"/>
      <c r="UHD227" s="168"/>
      <c r="UHE227" s="168"/>
      <c r="UHF227" s="168"/>
      <c r="UHG227" s="168"/>
      <c r="UHH227" s="168"/>
      <c r="UHI227" s="168"/>
      <c r="UHJ227" s="168"/>
      <c r="UHK227" s="168"/>
      <c r="UHL227" s="168"/>
      <c r="UHM227" s="168"/>
      <c r="UHN227" s="168"/>
      <c r="UHO227" s="168"/>
      <c r="UHP227" s="168"/>
      <c r="UHQ227" s="168"/>
      <c r="UHR227" s="168"/>
      <c r="UHS227" s="168"/>
      <c r="UHT227" s="168"/>
      <c r="UHU227" s="168"/>
      <c r="UHV227" s="168"/>
      <c r="UHW227" s="168"/>
      <c r="UHX227" s="168"/>
      <c r="UHY227" s="168"/>
      <c r="UHZ227" s="168"/>
      <c r="UIA227" s="168"/>
      <c r="UIB227" s="168"/>
      <c r="UIC227" s="168"/>
      <c r="UID227" s="168"/>
      <c r="UIE227" s="168"/>
      <c r="UIF227" s="168"/>
      <c r="UIG227" s="168"/>
      <c r="UIH227" s="168"/>
      <c r="UII227" s="168"/>
      <c r="UIJ227" s="168"/>
      <c r="UIK227" s="168"/>
      <c r="UIL227" s="168"/>
      <c r="UIM227" s="168"/>
      <c r="UIN227" s="168"/>
      <c r="UIO227" s="168"/>
      <c r="UIP227" s="168"/>
      <c r="UIQ227" s="168"/>
      <c r="UIR227" s="168"/>
      <c r="UIS227" s="168"/>
      <c r="UIT227" s="168"/>
      <c r="UIU227" s="168"/>
      <c r="UIV227" s="168"/>
      <c r="UIW227" s="168"/>
      <c r="UIX227" s="168"/>
      <c r="UIY227" s="168"/>
      <c r="UIZ227" s="168"/>
      <c r="UJA227" s="168"/>
      <c r="UJB227" s="168"/>
      <c r="UJC227" s="168"/>
      <c r="UJD227" s="168"/>
      <c r="UJE227" s="168"/>
      <c r="UJF227" s="168"/>
      <c r="UJG227" s="168"/>
      <c r="UJH227" s="168"/>
      <c r="UJI227" s="168"/>
      <c r="UJJ227" s="168"/>
      <c r="UJK227" s="168"/>
      <c r="UJL227" s="168"/>
      <c r="UJM227" s="168"/>
      <c r="UJN227" s="168"/>
      <c r="UJO227" s="168"/>
      <c r="UJP227" s="168"/>
      <c r="UJQ227" s="168"/>
      <c r="UJR227" s="168"/>
      <c r="UJS227" s="168"/>
      <c r="UJT227" s="168"/>
      <c r="UJU227" s="168"/>
      <c r="UJV227" s="168"/>
      <c r="UJW227" s="168"/>
      <c r="UJX227" s="168"/>
      <c r="UJY227" s="168"/>
      <c r="UJZ227" s="168"/>
      <c r="UKA227" s="168"/>
      <c r="UKB227" s="168"/>
      <c r="UKC227" s="168"/>
      <c r="UKD227" s="168"/>
      <c r="UKE227" s="168"/>
      <c r="UKF227" s="168"/>
      <c r="UKG227" s="168"/>
      <c r="UKH227" s="168"/>
      <c r="UKI227" s="168"/>
      <c r="UKJ227" s="168"/>
      <c r="UKK227" s="168"/>
      <c r="UKL227" s="168"/>
      <c r="UKM227" s="168"/>
      <c r="UKN227" s="168"/>
      <c r="UKO227" s="168"/>
      <c r="UKP227" s="168"/>
      <c r="UKQ227" s="168"/>
      <c r="UKR227" s="168"/>
      <c r="UKS227" s="168"/>
      <c r="UKT227" s="168"/>
      <c r="UKU227" s="168"/>
      <c r="UKV227" s="168"/>
      <c r="UKW227" s="168"/>
      <c r="UKX227" s="168"/>
      <c r="UKY227" s="168"/>
      <c r="UKZ227" s="168"/>
      <c r="ULA227" s="168"/>
      <c r="ULB227" s="168"/>
      <c r="ULC227" s="168"/>
      <c r="ULD227" s="168"/>
      <c r="ULE227" s="168"/>
      <c r="ULF227" s="168"/>
      <c r="ULG227" s="168"/>
      <c r="ULH227" s="168"/>
      <c r="ULI227" s="168"/>
      <c r="ULJ227" s="168"/>
      <c r="ULK227" s="168"/>
      <c r="ULL227" s="168"/>
      <c r="ULM227" s="168"/>
      <c r="ULN227" s="168"/>
      <c r="ULO227" s="168"/>
      <c r="ULP227" s="168"/>
      <c r="ULQ227" s="168"/>
      <c r="ULR227" s="168"/>
      <c r="ULS227" s="168"/>
      <c r="ULT227" s="168"/>
      <c r="ULU227" s="168"/>
      <c r="ULV227" s="168"/>
      <c r="ULW227" s="168"/>
      <c r="ULX227" s="168"/>
      <c r="ULY227" s="168"/>
      <c r="ULZ227" s="168"/>
      <c r="UMA227" s="168"/>
      <c r="UMB227" s="168"/>
      <c r="UMC227" s="168"/>
      <c r="UMD227" s="168"/>
      <c r="UME227" s="168"/>
      <c r="UMF227" s="168"/>
      <c r="UMG227" s="168"/>
      <c r="UMH227" s="168"/>
      <c r="UMI227" s="168"/>
      <c r="UMJ227" s="168"/>
      <c r="UMK227" s="168"/>
      <c r="UML227" s="168"/>
      <c r="UMM227" s="168"/>
      <c r="UMN227" s="168"/>
      <c r="UMO227" s="168"/>
      <c r="UMP227" s="168"/>
      <c r="UMQ227" s="168"/>
      <c r="UMR227" s="168"/>
      <c r="UMS227" s="168"/>
      <c r="UMT227" s="168"/>
      <c r="UMU227" s="168"/>
      <c r="UMV227" s="168"/>
      <c r="UMW227" s="168"/>
      <c r="UMX227" s="168"/>
      <c r="UMY227" s="168"/>
      <c r="UMZ227" s="168"/>
      <c r="UNA227" s="168"/>
      <c r="UNB227" s="168"/>
      <c r="UNC227" s="168"/>
      <c r="UND227" s="168"/>
      <c r="UNE227" s="168"/>
      <c r="UNF227" s="168"/>
      <c r="UNG227" s="168"/>
      <c r="UNH227" s="168"/>
      <c r="UNI227" s="168"/>
      <c r="UNJ227" s="168"/>
      <c r="UNK227" s="168"/>
      <c r="UNL227" s="168"/>
      <c r="UNM227" s="168"/>
      <c r="UNN227" s="168"/>
      <c r="UNO227" s="168"/>
      <c r="UNP227" s="168"/>
      <c r="UNQ227" s="168"/>
      <c r="UNR227" s="168"/>
      <c r="UNS227" s="168"/>
      <c r="UNT227" s="168"/>
      <c r="UNU227" s="168"/>
      <c r="UNV227" s="168"/>
      <c r="UNW227" s="168"/>
      <c r="UNX227" s="168"/>
      <c r="UNY227" s="168"/>
      <c r="UNZ227" s="168"/>
      <c r="UOA227" s="168"/>
      <c r="UOB227" s="168"/>
      <c r="UOC227" s="168"/>
      <c r="UOD227" s="168"/>
      <c r="UOE227" s="168"/>
      <c r="UOF227" s="168"/>
      <c r="UOG227" s="168"/>
      <c r="UOH227" s="168"/>
      <c r="UOI227" s="168"/>
      <c r="UOJ227" s="168"/>
      <c r="UOK227" s="168"/>
      <c r="UOL227" s="168"/>
      <c r="UOM227" s="168"/>
      <c r="UON227" s="168"/>
      <c r="UOO227" s="168"/>
      <c r="UOP227" s="168"/>
      <c r="UOQ227" s="168"/>
      <c r="UOR227" s="168"/>
      <c r="UOS227" s="168"/>
      <c r="UOT227" s="168"/>
      <c r="UOU227" s="168"/>
      <c r="UOV227" s="168"/>
      <c r="UOW227" s="168"/>
      <c r="UOX227" s="168"/>
      <c r="UOY227" s="168"/>
      <c r="UOZ227" s="168"/>
      <c r="UPA227" s="168"/>
      <c r="UPB227" s="168"/>
      <c r="UPC227" s="168"/>
      <c r="UPD227" s="168"/>
      <c r="UPE227" s="168"/>
      <c r="UPF227" s="168"/>
      <c r="UPG227" s="168"/>
      <c r="UPH227" s="168"/>
      <c r="UPI227" s="168"/>
      <c r="UPJ227" s="168"/>
      <c r="UPK227" s="168"/>
      <c r="UPL227" s="168"/>
      <c r="UPM227" s="168"/>
      <c r="UPN227" s="168"/>
      <c r="UPO227" s="168"/>
      <c r="UPP227" s="168"/>
      <c r="UPQ227" s="168"/>
      <c r="UPR227" s="168"/>
      <c r="UPS227" s="168"/>
      <c r="UPT227" s="168"/>
      <c r="UPU227" s="168"/>
      <c r="UPV227" s="168"/>
      <c r="UPW227" s="168"/>
      <c r="UPX227" s="168"/>
      <c r="UPY227" s="168"/>
      <c r="UPZ227" s="168"/>
      <c r="UQA227" s="168"/>
      <c r="UQB227" s="168"/>
      <c r="UQC227" s="168"/>
      <c r="UQD227" s="168"/>
      <c r="UQE227" s="168"/>
      <c r="UQF227" s="168"/>
      <c r="UQG227" s="168"/>
      <c r="UQH227" s="168"/>
      <c r="UQI227" s="168"/>
      <c r="UQJ227" s="168"/>
      <c r="UQK227" s="168"/>
      <c r="UQL227" s="168"/>
      <c r="UQM227" s="168"/>
      <c r="UQN227" s="168"/>
      <c r="UQO227" s="168"/>
      <c r="UQP227" s="168"/>
      <c r="UQQ227" s="168"/>
      <c r="UQR227" s="168"/>
      <c r="UQS227" s="168"/>
      <c r="UQT227" s="168"/>
      <c r="UQU227" s="168"/>
      <c r="UQV227" s="168"/>
      <c r="UQW227" s="168"/>
      <c r="UQX227" s="168"/>
      <c r="UQY227" s="168"/>
      <c r="UQZ227" s="168"/>
      <c r="URA227" s="168"/>
      <c r="URB227" s="168"/>
      <c r="URC227" s="168"/>
      <c r="URD227" s="168"/>
      <c r="URE227" s="168"/>
      <c r="URF227" s="168"/>
      <c r="URG227" s="168"/>
      <c r="URH227" s="168"/>
      <c r="URI227" s="168"/>
      <c r="URJ227" s="168"/>
      <c r="URK227" s="168"/>
      <c r="URL227" s="168"/>
      <c r="URM227" s="168"/>
      <c r="URN227" s="168"/>
      <c r="URO227" s="168"/>
      <c r="URP227" s="168"/>
      <c r="URQ227" s="168"/>
      <c r="URR227" s="168"/>
      <c r="URS227" s="168"/>
      <c r="URT227" s="168"/>
      <c r="URU227" s="168"/>
      <c r="URV227" s="168"/>
      <c r="URW227" s="168"/>
      <c r="URX227" s="168"/>
      <c r="URY227" s="168"/>
      <c r="URZ227" s="168"/>
      <c r="USA227" s="168"/>
      <c r="USB227" s="168"/>
      <c r="USC227" s="168"/>
      <c r="USD227" s="168"/>
      <c r="USE227" s="168"/>
      <c r="USF227" s="168"/>
      <c r="USG227" s="168"/>
      <c r="USH227" s="168"/>
      <c r="USI227" s="168"/>
      <c r="USJ227" s="168"/>
      <c r="USK227" s="168"/>
      <c r="USL227" s="168"/>
      <c r="USM227" s="168"/>
      <c r="USN227" s="168"/>
      <c r="USO227" s="168"/>
      <c r="USP227" s="168"/>
      <c r="USQ227" s="168"/>
      <c r="USR227" s="168"/>
      <c r="USS227" s="168"/>
      <c r="UST227" s="168"/>
      <c r="USU227" s="168"/>
      <c r="USV227" s="168"/>
      <c r="USW227" s="168"/>
      <c r="USX227" s="168"/>
      <c r="USY227" s="168"/>
      <c r="USZ227" s="168"/>
      <c r="UTA227" s="168"/>
      <c r="UTB227" s="168"/>
      <c r="UTC227" s="168"/>
      <c r="UTD227" s="168"/>
      <c r="UTE227" s="168"/>
      <c r="UTF227" s="168"/>
      <c r="UTG227" s="168"/>
      <c r="UTH227" s="168"/>
      <c r="UTI227" s="168"/>
      <c r="UTJ227" s="168"/>
      <c r="UTK227" s="168"/>
      <c r="UTL227" s="168"/>
      <c r="UTM227" s="168"/>
      <c r="UTN227" s="168"/>
      <c r="UTO227" s="168"/>
      <c r="UTP227" s="168"/>
      <c r="UTQ227" s="168"/>
      <c r="UTR227" s="168"/>
      <c r="UTS227" s="168"/>
      <c r="UTT227" s="168"/>
      <c r="UTU227" s="168"/>
      <c r="UTV227" s="168"/>
      <c r="UTW227" s="168"/>
      <c r="UTX227" s="168"/>
      <c r="UTY227" s="168"/>
      <c r="UTZ227" s="168"/>
      <c r="UUA227" s="168"/>
      <c r="UUB227" s="168"/>
      <c r="UUC227" s="168"/>
      <c r="UUD227" s="168"/>
      <c r="UUE227" s="168"/>
      <c r="UUF227" s="168"/>
      <c r="UUG227" s="168"/>
      <c r="UUH227" s="168"/>
      <c r="UUI227" s="168"/>
      <c r="UUJ227" s="168"/>
      <c r="UUK227" s="168"/>
      <c r="UUL227" s="168"/>
      <c r="UUM227" s="168"/>
      <c r="UUN227" s="168"/>
      <c r="UUO227" s="168"/>
      <c r="UUP227" s="168"/>
      <c r="UUQ227" s="168"/>
      <c r="UUR227" s="168"/>
      <c r="UUS227" s="168"/>
      <c r="UUT227" s="168"/>
      <c r="UUU227" s="168"/>
      <c r="UUV227" s="168"/>
      <c r="UUW227" s="168"/>
      <c r="UUX227" s="168"/>
      <c r="UUY227" s="168"/>
      <c r="UUZ227" s="168"/>
      <c r="UVA227" s="168"/>
      <c r="UVB227" s="168"/>
      <c r="UVC227" s="168"/>
      <c r="UVD227" s="168"/>
      <c r="UVE227" s="168"/>
      <c r="UVF227" s="168"/>
      <c r="UVG227" s="168"/>
      <c r="UVH227" s="168"/>
      <c r="UVI227" s="168"/>
      <c r="UVJ227" s="168"/>
      <c r="UVK227" s="168"/>
      <c r="UVL227" s="168"/>
      <c r="UVM227" s="168"/>
      <c r="UVN227" s="168"/>
      <c r="UVO227" s="168"/>
      <c r="UVP227" s="168"/>
      <c r="UVQ227" s="168"/>
      <c r="UVR227" s="168"/>
      <c r="UVS227" s="168"/>
      <c r="UVT227" s="168"/>
      <c r="UVU227" s="168"/>
      <c r="UVV227" s="168"/>
      <c r="UVW227" s="168"/>
      <c r="UVX227" s="168"/>
      <c r="UVY227" s="168"/>
      <c r="UVZ227" s="168"/>
      <c r="UWA227" s="168"/>
      <c r="UWB227" s="168"/>
      <c r="UWC227" s="168"/>
      <c r="UWD227" s="168"/>
      <c r="UWE227" s="168"/>
      <c r="UWF227" s="168"/>
      <c r="UWG227" s="168"/>
      <c r="UWH227" s="168"/>
      <c r="UWI227" s="168"/>
      <c r="UWJ227" s="168"/>
      <c r="UWK227" s="168"/>
      <c r="UWL227" s="168"/>
      <c r="UWM227" s="168"/>
      <c r="UWN227" s="168"/>
      <c r="UWO227" s="168"/>
      <c r="UWP227" s="168"/>
      <c r="UWQ227" s="168"/>
      <c r="UWR227" s="168"/>
      <c r="UWS227" s="168"/>
      <c r="UWT227" s="168"/>
      <c r="UWU227" s="168"/>
      <c r="UWV227" s="168"/>
      <c r="UWW227" s="168"/>
      <c r="UWX227" s="168"/>
      <c r="UWY227" s="168"/>
      <c r="UWZ227" s="168"/>
      <c r="UXA227" s="168"/>
      <c r="UXB227" s="168"/>
      <c r="UXC227" s="168"/>
      <c r="UXD227" s="168"/>
      <c r="UXE227" s="168"/>
      <c r="UXF227" s="168"/>
      <c r="UXG227" s="168"/>
      <c r="UXH227" s="168"/>
      <c r="UXI227" s="168"/>
      <c r="UXJ227" s="168"/>
      <c r="UXK227" s="168"/>
      <c r="UXL227" s="168"/>
      <c r="UXM227" s="168"/>
      <c r="UXN227" s="168"/>
      <c r="UXO227" s="168"/>
      <c r="UXP227" s="168"/>
      <c r="UXQ227" s="168"/>
      <c r="UXR227" s="168"/>
      <c r="UXS227" s="168"/>
      <c r="UXT227" s="168"/>
      <c r="UXU227" s="168"/>
      <c r="UXV227" s="168"/>
      <c r="UXW227" s="168"/>
      <c r="UXX227" s="168"/>
      <c r="UXY227" s="168"/>
      <c r="UXZ227" s="168"/>
      <c r="UYA227" s="168"/>
      <c r="UYB227" s="168"/>
      <c r="UYC227" s="168"/>
      <c r="UYD227" s="168"/>
      <c r="UYE227" s="168"/>
      <c r="UYF227" s="168"/>
      <c r="UYG227" s="168"/>
      <c r="UYH227" s="168"/>
      <c r="UYI227" s="168"/>
      <c r="UYJ227" s="168"/>
      <c r="UYK227" s="168"/>
      <c r="UYL227" s="168"/>
      <c r="UYM227" s="168"/>
      <c r="UYN227" s="168"/>
      <c r="UYO227" s="168"/>
      <c r="UYP227" s="168"/>
      <c r="UYQ227" s="168"/>
      <c r="UYR227" s="168"/>
      <c r="UYS227" s="168"/>
      <c r="UYT227" s="168"/>
      <c r="UYU227" s="168"/>
      <c r="UYV227" s="168"/>
      <c r="UYW227" s="168"/>
      <c r="UYX227" s="168"/>
      <c r="UYY227" s="168"/>
      <c r="UYZ227" s="168"/>
      <c r="UZA227" s="168"/>
      <c r="UZB227" s="168"/>
      <c r="UZC227" s="168"/>
      <c r="UZD227" s="168"/>
      <c r="UZE227" s="168"/>
      <c r="UZF227" s="168"/>
      <c r="UZG227" s="168"/>
      <c r="UZH227" s="168"/>
      <c r="UZI227" s="168"/>
      <c r="UZJ227" s="168"/>
      <c r="UZK227" s="168"/>
      <c r="UZL227" s="168"/>
      <c r="UZM227" s="168"/>
      <c r="UZN227" s="168"/>
      <c r="UZO227" s="168"/>
      <c r="UZP227" s="168"/>
      <c r="UZQ227" s="168"/>
      <c r="UZR227" s="168"/>
      <c r="UZS227" s="168"/>
      <c r="UZT227" s="168"/>
      <c r="UZU227" s="168"/>
      <c r="UZV227" s="168"/>
      <c r="UZW227" s="168"/>
      <c r="UZX227" s="168"/>
      <c r="UZY227" s="168"/>
      <c r="UZZ227" s="168"/>
      <c r="VAA227" s="168"/>
      <c r="VAB227" s="168"/>
      <c r="VAC227" s="168"/>
      <c r="VAD227" s="168"/>
      <c r="VAE227" s="168"/>
      <c r="VAF227" s="168"/>
      <c r="VAG227" s="168"/>
      <c r="VAH227" s="168"/>
      <c r="VAI227" s="168"/>
      <c r="VAJ227" s="168"/>
      <c r="VAK227" s="168"/>
      <c r="VAL227" s="168"/>
      <c r="VAM227" s="168"/>
      <c r="VAN227" s="168"/>
      <c r="VAO227" s="168"/>
      <c r="VAP227" s="168"/>
      <c r="VAQ227" s="168"/>
      <c r="VAR227" s="168"/>
      <c r="VAS227" s="168"/>
      <c r="VAT227" s="168"/>
      <c r="VAU227" s="168"/>
      <c r="VAV227" s="168"/>
      <c r="VAW227" s="168"/>
      <c r="VAX227" s="168"/>
      <c r="VAY227" s="168"/>
      <c r="VAZ227" s="168"/>
      <c r="VBA227" s="168"/>
      <c r="VBB227" s="168"/>
      <c r="VBC227" s="168"/>
      <c r="VBD227" s="168"/>
      <c r="VBE227" s="168"/>
      <c r="VBF227" s="168"/>
      <c r="VBG227" s="168"/>
      <c r="VBH227" s="168"/>
      <c r="VBI227" s="168"/>
      <c r="VBJ227" s="168"/>
      <c r="VBK227" s="168"/>
      <c r="VBL227" s="168"/>
      <c r="VBM227" s="168"/>
      <c r="VBN227" s="168"/>
      <c r="VBO227" s="168"/>
      <c r="VBP227" s="168"/>
      <c r="VBQ227" s="168"/>
      <c r="VBR227" s="168"/>
      <c r="VBS227" s="168"/>
      <c r="VBT227" s="168"/>
      <c r="VBU227" s="168"/>
      <c r="VBV227" s="168"/>
      <c r="VBW227" s="168"/>
      <c r="VBX227" s="168"/>
      <c r="VBY227" s="168"/>
      <c r="VBZ227" s="168"/>
      <c r="VCA227" s="168"/>
      <c r="VCB227" s="168"/>
      <c r="VCC227" s="168"/>
      <c r="VCD227" s="168"/>
      <c r="VCE227" s="168"/>
      <c r="VCF227" s="168"/>
      <c r="VCG227" s="168"/>
      <c r="VCH227" s="168"/>
      <c r="VCI227" s="168"/>
      <c r="VCJ227" s="168"/>
      <c r="VCK227" s="168"/>
      <c r="VCL227" s="168"/>
      <c r="VCM227" s="168"/>
      <c r="VCN227" s="168"/>
      <c r="VCO227" s="168"/>
      <c r="VCP227" s="168"/>
      <c r="VCQ227" s="168"/>
      <c r="VCR227" s="168"/>
      <c r="VCS227" s="168"/>
      <c r="VCT227" s="168"/>
      <c r="VCU227" s="168"/>
      <c r="VCV227" s="168"/>
      <c r="VCW227" s="168"/>
      <c r="VCX227" s="168"/>
      <c r="VCY227" s="168"/>
      <c r="VCZ227" s="168"/>
      <c r="VDA227" s="168"/>
      <c r="VDB227" s="168"/>
      <c r="VDC227" s="168"/>
      <c r="VDD227" s="168"/>
      <c r="VDE227" s="168"/>
      <c r="VDF227" s="168"/>
      <c r="VDG227" s="168"/>
      <c r="VDH227" s="168"/>
      <c r="VDI227" s="168"/>
      <c r="VDJ227" s="168"/>
      <c r="VDK227" s="168"/>
      <c r="VDL227" s="168"/>
      <c r="VDM227" s="168"/>
      <c r="VDN227" s="168"/>
      <c r="VDO227" s="168"/>
      <c r="VDP227" s="168"/>
      <c r="VDQ227" s="168"/>
      <c r="VDR227" s="168"/>
      <c r="VDS227" s="168"/>
      <c r="VDT227" s="168"/>
      <c r="VDU227" s="168"/>
      <c r="VDV227" s="168"/>
      <c r="VDW227" s="168"/>
      <c r="VDX227" s="168"/>
      <c r="VDY227" s="168"/>
      <c r="VDZ227" s="168"/>
      <c r="VEA227" s="168"/>
      <c r="VEB227" s="168"/>
      <c r="VEC227" s="168"/>
      <c r="VED227" s="168"/>
      <c r="VEE227" s="168"/>
      <c r="VEF227" s="168"/>
      <c r="VEG227" s="168"/>
      <c r="VEH227" s="168"/>
      <c r="VEI227" s="168"/>
      <c r="VEJ227" s="168"/>
      <c r="VEK227" s="168"/>
      <c r="VEL227" s="168"/>
      <c r="VEM227" s="168"/>
      <c r="VEN227" s="168"/>
      <c r="VEO227" s="168"/>
      <c r="VEP227" s="168"/>
      <c r="VEQ227" s="168"/>
      <c r="VER227" s="168"/>
      <c r="VES227" s="168"/>
      <c r="VET227" s="168"/>
      <c r="VEU227" s="168"/>
      <c r="VEV227" s="168"/>
      <c r="VEW227" s="168"/>
      <c r="VEX227" s="168"/>
      <c r="VEY227" s="168"/>
      <c r="VEZ227" s="168"/>
      <c r="VFA227" s="168"/>
      <c r="VFB227" s="168"/>
      <c r="VFC227" s="168"/>
      <c r="VFD227" s="168"/>
      <c r="VFE227" s="168"/>
      <c r="VFF227" s="168"/>
      <c r="VFG227" s="168"/>
      <c r="VFH227" s="168"/>
      <c r="VFI227" s="168"/>
      <c r="VFJ227" s="168"/>
      <c r="VFK227" s="168"/>
      <c r="VFL227" s="168"/>
      <c r="VFM227" s="168"/>
      <c r="VFN227" s="168"/>
      <c r="VFO227" s="168"/>
      <c r="VFP227" s="168"/>
      <c r="VFQ227" s="168"/>
      <c r="VFR227" s="168"/>
      <c r="VFS227" s="168"/>
      <c r="VFT227" s="168"/>
      <c r="VFU227" s="168"/>
      <c r="VFV227" s="168"/>
      <c r="VFW227" s="168"/>
      <c r="VFX227" s="168"/>
      <c r="VFY227" s="168"/>
      <c r="VFZ227" s="168"/>
      <c r="VGA227" s="168"/>
      <c r="VGB227" s="168"/>
      <c r="VGC227" s="168"/>
      <c r="VGD227" s="168"/>
      <c r="VGE227" s="168"/>
      <c r="VGF227" s="168"/>
      <c r="VGG227" s="168"/>
      <c r="VGH227" s="168"/>
      <c r="VGI227" s="168"/>
      <c r="VGJ227" s="168"/>
      <c r="VGK227" s="168"/>
      <c r="VGL227" s="168"/>
      <c r="VGM227" s="168"/>
      <c r="VGN227" s="168"/>
      <c r="VGO227" s="168"/>
      <c r="VGP227" s="168"/>
      <c r="VGQ227" s="168"/>
      <c r="VGR227" s="168"/>
      <c r="VGS227" s="168"/>
      <c r="VGT227" s="168"/>
      <c r="VGU227" s="168"/>
      <c r="VGV227" s="168"/>
      <c r="VGW227" s="168"/>
      <c r="VGX227" s="168"/>
      <c r="VGY227" s="168"/>
      <c r="VGZ227" s="168"/>
      <c r="VHA227" s="168"/>
      <c r="VHB227" s="168"/>
      <c r="VHC227" s="168"/>
      <c r="VHD227" s="168"/>
      <c r="VHE227" s="168"/>
      <c r="VHF227" s="168"/>
      <c r="VHG227" s="168"/>
      <c r="VHH227" s="168"/>
      <c r="VHI227" s="168"/>
      <c r="VHJ227" s="168"/>
      <c r="VHK227" s="168"/>
      <c r="VHL227" s="168"/>
      <c r="VHM227" s="168"/>
      <c r="VHN227" s="168"/>
      <c r="VHO227" s="168"/>
      <c r="VHP227" s="168"/>
      <c r="VHQ227" s="168"/>
      <c r="VHR227" s="168"/>
      <c r="VHS227" s="168"/>
      <c r="VHT227" s="168"/>
      <c r="VHU227" s="168"/>
      <c r="VHV227" s="168"/>
      <c r="VHW227" s="168"/>
      <c r="VHX227" s="168"/>
      <c r="VHY227" s="168"/>
      <c r="VHZ227" s="168"/>
      <c r="VIA227" s="168"/>
      <c r="VIB227" s="168"/>
      <c r="VIC227" s="168"/>
      <c r="VID227" s="168"/>
      <c r="VIE227" s="168"/>
      <c r="VIF227" s="168"/>
      <c r="VIG227" s="168"/>
      <c r="VIH227" s="168"/>
      <c r="VII227" s="168"/>
      <c r="VIJ227" s="168"/>
      <c r="VIK227" s="168"/>
      <c r="VIL227" s="168"/>
      <c r="VIM227" s="168"/>
      <c r="VIN227" s="168"/>
      <c r="VIO227" s="168"/>
      <c r="VIP227" s="168"/>
      <c r="VIQ227" s="168"/>
      <c r="VIR227" s="168"/>
      <c r="VIS227" s="168"/>
      <c r="VIT227" s="168"/>
      <c r="VIU227" s="168"/>
      <c r="VIV227" s="168"/>
      <c r="VIW227" s="168"/>
      <c r="VIX227" s="168"/>
      <c r="VIY227" s="168"/>
      <c r="VIZ227" s="168"/>
      <c r="VJA227" s="168"/>
      <c r="VJB227" s="168"/>
      <c r="VJC227" s="168"/>
      <c r="VJD227" s="168"/>
      <c r="VJE227" s="168"/>
      <c r="VJF227" s="168"/>
      <c r="VJG227" s="168"/>
      <c r="VJH227" s="168"/>
      <c r="VJI227" s="168"/>
      <c r="VJJ227" s="168"/>
      <c r="VJK227" s="168"/>
      <c r="VJL227" s="168"/>
      <c r="VJM227" s="168"/>
      <c r="VJN227" s="168"/>
      <c r="VJO227" s="168"/>
      <c r="VJP227" s="168"/>
      <c r="VJQ227" s="168"/>
      <c r="VJR227" s="168"/>
      <c r="VJS227" s="168"/>
      <c r="VJT227" s="168"/>
      <c r="VJU227" s="168"/>
      <c r="VJV227" s="168"/>
      <c r="VJW227" s="168"/>
      <c r="VJX227" s="168"/>
      <c r="VJY227" s="168"/>
      <c r="VJZ227" s="168"/>
      <c r="VKA227" s="168"/>
      <c r="VKB227" s="168"/>
      <c r="VKC227" s="168"/>
      <c r="VKD227" s="168"/>
      <c r="VKE227" s="168"/>
      <c r="VKF227" s="168"/>
      <c r="VKG227" s="168"/>
      <c r="VKH227" s="168"/>
      <c r="VKI227" s="168"/>
      <c r="VKJ227" s="168"/>
      <c r="VKK227" s="168"/>
      <c r="VKL227" s="168"/>
      <c r="VKM227" s="168"/>
      <c r="VKN227" s="168"/>
      <c r="VKO227" s="168"/>
      <c r="VKP227" s="168"/>
      <c r="VKQ227" s="168"/>
      <c r="VKR227" s="168"/>
      <c r="VKS227" s="168"/>
      <c r="VKT227" s="168"/>
      <c r="VKU227" s="168"/>
      <c r="VKV227" s="168"/>
      <c r="VKW227" s="168"/>
      <c r="VKX227" s="168"/>
      <c r="VKY227" s="168"/>
      <c r="VKZ227" s="168"/>
      <c r="VLA227" s="168"/>
      <c r="VLB227" s="168"/>
      <c r="VLC227" s="168"/>
      <c r="VLD227" s="168"/>
      <c r="VLE227" s="168"/>
      <c r="VLF227" s="168"/>
      <c r="VLG227" s="168"/>
      <c r="VLH227" s="168"/>
      <c r="VLI227" s="168"/>
      <c r="VLJ227" s="168"/>
      <c r="VLK227" s="168"/>
      <c r="VLL227" s="168"/>
      <c r="VLM227" s="168"/>
      <c r="VLN227" s="168"/>
      <c r="VLO227" s="168"/>
      <c r="VLP227" s="168"/>
      <c r="VLQ227" s="168"/>
      <c r="VLR227" s="168"/>
      <c r="VLS227" s="168"/>
      <c r="VLT227" s="168"/>
      <c r="VLU227" s="168"/>
      <c r="VLV227" s="168"/>
      <c r="VLW227" s="168"/>
      <c r="VLX227" s="168"/>
      <c r="VLY227" s="168"/>
      <c r="VLZ227" s="168"/>
      <c r="VMA227" s="168"/>
      <c r="VMB227" s="168"/>
      <c r="VMC227" s="168"/>
      <c r="VMD227" s="168"/>
      <c r="VME227" s="168"/>
      <c r="VMF227" s="168"/>
      <c r="VMG227" s="168"/>
      <c r="VMH227" s="168"/>
      <c r="VMI227" s="168"/>
      <c r="VMJ227" s="168"/>
      <c r="VMK227" s="168"/>
      <c r="VML227" s="168"/>
      <c r="VMM227" s="168"/>
      <c r="VMN227" s="168"/>
      <c r="VMO227" s="168"/>
      <c r="VMP227" s="168"/>
      <c r="VMQ227" s="168"/>
      <c r="VMR227" s="168"/>
      <c r="VMS227" s="168"/>
      <c r="VMT227" s="168"/>
      <c r="VMU227" s="168"/>
      <c r="VMV227" s="168"/>
      <c r="VMW227" s="168"/>
      <c r="VMX227" s="168"/>
      <c r="VMY227" s="168"/>
      <c r="VMZ227" s="168"/>
      <c r="VNA227" s="168"/>
      <c r="VNB227" s="168"/>
      <c r="VNC227" s="168"/>
      <c r="VND227" s="168"/>
      <c r="VNE227" s="168"/>
      <c r="VNF227" s="168"/>
      <c r="VNG227" s="168"/>
      <c r="VNH227" s="168"/>
      <c r="VNI227" s="168"/>
      <c r="VNJ227" s="168"/>
      <c r="VNK227" s="168"/>
      <c r="VNL227" s="168"/>
      <c r="VNM227" s="168"/>
      <c r="VNN227" s="168"/>
      <c r="VNO227" s="168"/>
      <c r="VNP227" s="168"/>
      <c r="VNQ227" s="168"/>
      <c r="VNR227" s="168"/>
      <c r="VNS227" s="168"/>
      <c r="VNT227" s="168"/>
      <c r="VNU227" s="168"/>
      <c r="VNV227" s="168"/>
      <c r="VNW227" s="168"/>
      <c r="VNX227" s="168"/>
      <c r="VNY227" s="168"/>
      <c r="VNZ227" s="168"/>
      <c r="VOA227" s="168"/>
      <c r="VOB227" s="168"/>
      <c r="VOC227" s="168"/>
      <c r="VOD227" s="168"/>
      <c r="VOE227" s="168"/>
      <c r="VOF227" s="168"/>
      <c r="VOG227" s="168"/>
      <c r="VOH227" s="168"/>
      <c r="VOI227" s="168"/>
      <c r="VOJ227" s="168"/>
      <c r="VOK227" s="168"/>
      <c r="VOL227" s="168"/>
      <c r="VOM227" s="168"/>
      <c r="VON227" s="168"/>
      <c r="VOO227" s="168"/>
      <c r="VOP227" s="168"/>
      <c r="VOQ227" s="168"/>
      <c r="VOR227" s="168"/>
      <c r="VOS227" s="168"/>
      <c r="VOT227" s="168"/>
      <c r="VOU227" s="168"/>
      <c r="VOV227" s="168"/>
      <c r="VOW227" s="168"/>
      <c r="VOX227" s="168"/>
      <c r="VOY227" s="168"/>
      <c r="VOZ227" s="168"/>
      <c r="VPA227" s="168"/>
      <c r="VPB227" s="168"/>
      <c r="VPC227" s="168"/>
      <c r="VPD227" s="168"/>
      <c r="VPE227" s="168"/>
      <c r="VPF227" s="168"/>
      <c r="VPG227" s="168"/>
      <c r="VPH227" s="168"/>
      <c r="VPI227" s="168"/>
      <c r="VPJ227" s="168"/>
      <c r="VPK227" s="168"/>
      <c r="VPL227" s="168"/>
      <c r="VPM227" s="168"/>
      <c r="VPN227" s="168"/>
      <c r="VPO227" s="168"/>
      <c r="VPP227" s="168"/>
      <c r="VPQ227" s="168"/>
      <c r="VPR227" s="168"/>
      <c r="VPS227" s="168"/>
      <c r="VPT227" s="168"/>
      <c r="VPU227" s="168"/>
      <c r="VPV227" s="168"/>
      <c r="VPW227" s="168"/>
      <c r="VPX227" s="168"/>
      <c r="VPY227" s="168"/>
      <c r="VPZ227" s="168"/>
      <c r="VQA227" s="168"/>
      <c r="VQB227" s="168"/>
      <c r="VQC227" s="168"/>
      <c r="VQD227" s="168"/>
      <c r="VQE227" s="168"/>
      <c r="VQF227" s="168"/>
      <c r="VQG227" s="168"/>
      <c r="VQH227" s="168"/>
      <c r="VQI227" s="168"/>
      <c r="VQJ227" s="168"/>
      <c r="VQK227" s="168"/>
      <c r="VQL227" s="168"/>
      <c r="VQM227" s="168"/>
      <c r="VQN227" s="168"/>
      <c r="VQO227" s="168"/>
      <c r="VQP227" s="168"/>
      <c r="VQQ227" s="168"/>
      <c r="VQR227" s="168"/>
      <c r="VQS227" s="168"/>
      <c r="VQT227" s="168"/>
      <c r="VQU227" s="168"/>
      <c r="VQV227" s="168"/>
      <c r="VQW227" s="168"/>
      <c r="VQX227" s="168"/>
      <c r="VQY227" s="168"/>
      <c r="VQZ227" s="168"/>
      <c r="VRA227" s="168"/>
      <c r="VRB227" s="168"/>
      <c r="VRC227" s="168"/>
      <c r="VRD227" s="168"/>
      <c r="VRE227" s="168"/>
      <c r="VRF227" s="168"/>
      <c r="VRG227" s="168"/>
      <c r="VRH227" s="168"/>
      <c r="VRI227" s="168"/>
      <c r="VRJ227" s="168"/>
      <c r="VRK227" s="168"/>
      <c r="VRL227" s="168"/>
      <c r="VRM227" s="168"/>
      <c r="VRN227" s="168"/>
      <c r="VRO227" s="168"/>
      <c r="VRP227" s="168"/>
      <c r="VRQ227" s="168"/>
      <c r="VRR227" s="168"/>
      <c r="VRS227" s="168"/>
      <c r="VRT227" s="168"/>
      <c r="VRU227" s="168"/>
      <c r="VRV227" s="168"/>
      <c r="VRW227" s="168"/>
      <c r="VRX227" s="168"/>
      <c r="VRY227" s="168"/>
      <c r="VRZ227" s="168"/>
      <c r="VSA227" s="168"/>
      <c r="VSB227" s="168"/>
      <c r="VSC227" s="168"/>
      <c r="VSD227" s="168"/>
      <c r="VSE227" s="168"/>
      <c r="VSF227" s="168"/>
      <c r="VSG227" s="168"/>
      <c r="VSH227" s="168"/>
      <c r="VSI227" s="168"/>
      <c r="VSJ227" s="168"/>
      <c r="VSK227" s="168"/>
      <c r="VSL227" s="168"/>
      <c r="VSM227" s="168"/>
      <c r="VSN227" s="168"/>
      <c r="VSO227" s="168"/>
      <c r="VSP227" s="168"/>
      <c r="VSQ227" s="168"/>
      <c r="VSR227" s="168"/>
      <c r="VSS227" s="168"/>
      <c r="VST227" s="168"/>
      <c r="VSU227" s="168"/>
      <c r="VSV227" s="168"/>
      <c r="VSW227" s="168"/>
      <c r="VSX227" s="168"/>
      <c r="VSY227" s="168"/>
      <c r="VSZ227" s="168"/>
      <c r="VTA227" s="168"/>
      <c r="VTB227" s="168"/>
      <c r="VTC227" s="168"/>
      <c r="VTD227" s="168"/>
      <c r="VTE227" s="168"/>
      <c r="VTF227" s="168"/>
      <c r="VTG227" s="168"/>
      <c r="VTH227" s="168"/>
      <c r="VTI227" s="168"/>
      <c r="VTJ227" s="168"/>
      <c r="VTK227" s="168"/>
      <c r="VTL227" s="168"/>
      <c r="VTM227" s="168"/>
      <c r="VTN227" s="168"/>
      <c r="VTO227" s="168"/>
      <c r="VTP227" s="168"/>
      <c r="VTQ227" s="168"/>
      <c r="VTR227" s="168"/>
      <c r="VTS227" s="168"/>
      <c r="VTT227" s="168"/>
      <c r="VTU227" s="168"/>
      <c r="VTV227" s="168"/>
      <c r="VTW227" s="168"/>
      <c r="VTX227" s="168"/>
      <c r="VTY227" s="168"/>
      <c r="VTZ227" s="168"/>
      <c r="VUA227" s="168"/>
      <c r="VUB227" s="168"/>
      <c r="VUC227" s="168"/>
      <c r="VUD227" s="168"/>
      <c r="VUE227" s="168"/>
      <c r="VUF227" s="168"/>
      <c r="VUG227" s="168"/>
      <c r="VUH227" s="168"/>
      <c r="VUI227" s="168"/>
      <c r="VUJ227" s="168"/>
      <c r="VUK227" s="168"/>
      <c r="VUL227" s="168"/>
      <c r="VUM227" s="168"/>
      <c r="VUN227" s="168"/>
      <c r="VUO227" s="168"/>
      <c r="VUP227" s="168"/>
      <c r="VUQ227" s="168"/>
      <c r="VUR227" s="168"/>
      <c r="VUS227" s="168"/>
      <c r="VUT227" s="168"/>
      <c r="VUU227" s="168"/>
      <c r="VUV227" s="168"/>
      <c r="VUW227" s="168"/>
      <c r="VUX227" s="168"/>
      <c r="VUY227" s="168"/>
      <c r="VUZ227" s="168"/>
      <c r="VVA227" s="168"/>
      <c r="VVB227" s="168"/>
      <c r="VVC227" s="168"/>
      <c r="VVD227" s="168"/>
      <c r="VVE227" s="168"/>
      <c r="VVF227" s="168"/>
      <c r="VVG227" s="168"/>
      <c r="VVH227" s="168"/>
      <c r="VVI227" s="168"/>
      <c r="VVJ227" s="168"/>
      <c r="VVK227" s="168"/>
      <c r="VVL227" s="168"/>
      <c r="VVM227" s="168"/>
      <c r="VVN227" s="168"/>
      <c r="VVO227" s="168"/>
      <c r="VVP227" s="168"/>
      <c r="VVQ227" s="168"/>
      <c r="VVR227" s="168"/>
      <c r="VVS227" s="168"/>
      <c r="VVT227" s="168"/>
      <c r="VVU227" s="168"/>
      <c r="VVV227" s="168"/>
      <c r="VVW227" s="168"/>
      <c r="VVX227" s="168"/>
      <c r="VVY227" s="168"/>
      <c r="VVZ227" s="168"/>
      <c r="VWA227" s="168"/>
      <c r="VWB227" s="168"/>
      <c r="VWC227" s="168"/>
      <c r="VWD227" s="168"/>
      <c r="VWE227" s="168"/>
      <c r="VWF227" s="168"/>
      <c r="VWG227" s="168"/>
      <c r="VWH227" s="168"/>
      <c r="VWI227" s="168"/>
      <c r="VWJ227" s="168"/>
      <c r="VWK227" s="168"/>
      <c r="VWL227" s="168"/>
      <c r="VWM227" s="168"/>
      <c r="VWN227" s="168"/>
      <c r="VWO227" s="168"/>
      <c r="VWP227" s="168"/>
      <c r="VWQ227" s="168"/>
      <c r="VWR227" s="168"/>
      <c r="VWS227" s="168"/>
      <c r="VWT227" s="168"/>
      <c r="VWU227" s="168"/>
      <c r="VWV227" s="168"/>
      <c r="VWW227" s="168"/>
      <c r="VWX227" s="168"/>
      <c r="VWY227" s="168"/>
      <c r="VWZ227" s="168"/>
      <c r="VXA227" s="168"/>
      <c r="VXB227" s="168"/>
      <c r="VXC227" s="168"/>
      <c r="VXD227" s="168"/>
      <c r="VXE227" s="168"/>
      <c r="VXF227" s="168"/>
      <c r="VXG227" s="168"/>
      <c r="VXH227" s="168"/>
      <c r="VXI227" s="168"/>
      <c r="VXJ227" s="168"/>
      <c r="VXK227" s="168"/>
      <c r="VXL227" s="168"/>
      <c r="VXM227" s="168"/>
      <c r="VXN227" s="168"/>
      <c r="VXO227" s="168"/>
      <c r="VXP227" s="168"/>
      <c r="VXQ227" s="168"/>
      <c r="VXR227" s="168"/>
      <c r="VXS227" s="168"/>
      <c r="VXT227" s="168"/>
      <c r="VXU227" s="168"/>
      <c r="VXV227" s="168"/>
      <c r="VXW227" s="168"/>
      <c r="VXX227" s="168"/>
      <c r="VXY227" s="168"/>
      <c r="VXZ227" s="168"/>
      <c r="VYA227" s="168"/>
      <c r="VYB227" s="168"/>
      <c r="VYC227" s="168"/>
      <c r="VYD227" s="168"/>
      <c r="VYE227" s="168"/>
      <c r="VYF227" s="168"/>
      <c r="VYG227" s="168"/>
      <c r="VYH227" s="168"/>
      <c r="VYI227" s="168"/>
      <c r="VYJ227" s="168"/>
      <c r="VYK227" s="168"/>
      <c r="VYL227" s="168"/>
      <c r="VYM227" s="168"/>
      <c r="VYN227" s="168"/>
      <c r="VYO227" s="168"/>
      <c r="VYP227" s="168"/>
      <c r="VYQ227" s="168"/>
      <c r="VYR227" s="168"/>
      <c r="VYS227" s="168"/>
      <c r="VYT227" s="168"/>
      <c r="VYU227" s="168"/>
      <c r="VYV227" s="168"/>
      <c r="VYW227" s="168"/>
      <c r="VYX227" s="168"/>
      <c r="VYY227" s="168"/>
      <c r="VYZ227" s="168"/>
      <c r="VZA227" s="168"/>
      <c r="VZB227" s="168"/>
      <c r="VZC227" s="168"/>
      <c r="VZD227" s="168"/>
      <c r="VZE227" s="168"/>
      <c r="VZF227" s="168"/>
      <c r="VZG227" s="168"/>
      <c r="VZH227" s="168"/>
      <c r="VZI227" s="168"/>
      <c r="VZJ227" s="168"/>
      <c r="VZK227" s="168"/>
      <c r="VZL227" s="168"/>
      <c r="VZM227" s="168"/>
      <c r="VZN227" s="168"/>
      <c r="VZO227" s="168"/>
      <c r="VZP227" s="168"/>
      <c r="VZQ227" s="168"/>
      <c r="VZR227" s="168"/>
      <c r="VZS227" s="168"/>
      <c r="VZT227" s="168"/>
      <c r="VZU227" s="168"/>
      <c r="VZV227" s="168"/>
      <c r="VZW227" s="168"/>
      <c r="VZX227" s="168"/>
      <c r="VZY227" s="168"/>
      <c r="VZZ227" s="168"/>
      <c r="WAA227" s="168"/>
      <c r="WAB227" s="168"/>
      <c r="WAC227" s="168"/>
      <c r="WAD227" s="168"/>
      <c r="WAE227" s="168"/>
      <c r="WAF227" s="168"/>
      <c r="WAG227" s="168"/>
      <c r="WAH227" s="168"/>
      <c r="WAI227" s="168"/>
      <c r="WAJ227" s="168"/>
      <c r="WAK227" s="168"/>
      <c r="WAL227" s="168"/>
      <c r="WAM227" s="168"/>
      <c r="WAN227" s="168"/>
      <c r="WAO227" s="168"/>
      <c r="WAP227" s="168"/>
      <c r="WAQ227" s="168"/>
      <c r="WAR227" s="168"/>
      <c r="WAS227" s="168"/>
      <c r="WAT227" s="168"/>
      <c r="WAU227" s="168"/>
      <c r="WAV227" s="168"/>
      <c r="WAW227" s="168"/>
      <c r="WAX227" s="168"/>
      <c r="WAY227" s="168"/>
      <c r="WAZ227" s="168"/>
      <c r="WBA227" s="168"/>
      <c r="WBB227" s="168"/>
      <c r="WBC227" s="168"/>
      <c r="WBD227" s="168"/>
      <c r="WBE227" s="168"/>
      <c r="WBF227" s="168"/>
      <c r="WBG227" s="168"/>
      <c r="WBH227" s="168"/>
      <c r="WBI227" s="168"/>
      <c r="WBJ227" s="168"/>
      <c r="WBK227" s="168"/>
      <c r="WBL227" s="168"/>
      <c r="WBM227" s="168"/>
      <c r="WBN227" s="168"/>
      <c r="WBO227" s="168"/>
      <c r="WBP227" s="168"/>
      <c r="WBQ227" s="168"/>
      <c r="WBR227" s="168"/>
      <c r="WBS227" s="168"/>
      <c r="WBT227" s="168"/>
      <c r="WBU227" s="168"/>
      <c r="WBV227" s="168"/>
      <c r="WBW227" s="168"/>
      <c r="WBX227" s="168"/>
      <c r="WBY227" s="168"/>
      <c r="WBZ227" s="168"/>
      <c r="WCA227" s="168"/>
      <c r="WCB227" s="168"/>
      <c r="WCC227" s="168"/>
      <c r="WCD227" s="168"/>
      <c r="WCE227" s="168"/>
      <c r="WCF227" s="168"/>
      <c r="WCG227" s="168"/>
      <c r="WCH227" s="168"/>
      <c r="WCI227" s="168"/>
      <c r="WCJ227" s="168"/>
      <c r="WCK227" s="168"/>
      <c r="WCL227" s="168"/>
      <c r="WCM227" s="168"/>
      <c r="WCN227" s="168"/>
      <c r="WCO227" s="168"/>
      <c r="WCP227" s="168"/>
      <c r="WCQ227" s="168"/>
      <c r="WCR227" s="168"/>
      <c r="WCS227" s="168"/>
      <c r="WCT227" s="168"/>
      <c r="WCU227" s="168"/>
      <c r="WCV227" s="168"/>
      <c r="WCW227" s="168"/>
      <c r="WCX227" s="168"/>
      <c r="WCY227" s="168"/>
      <c r="WCZ227" s="168"/>
      <c r="WDA227" s="168"/>
      <c r="WDB227" s="168"/>
      <c r="WDC227" s="168"/>
      <c r="WDD227" s="168"/>
      <c r="WDE227" s="168"/>
      <c r="WDF227" s="168"/>
      <c r="WDG227" s="168"/>
      <c r="WDH227" s="168"/>
      <c r="WDI227" s="168"/>
      <c r="WDJ227" s="168"/>
      <c r="WDK227" s="168"/>
      <c r="WDL227" s="168"/>
      <c r="WDM227" s="168"/>
      <c r="WDN227" s="168"/>
      <c r="WDO227" s="168"/>
      <c r="WDP227" s="168"/>
      <c r="WDQ227" s="168"/>
      <c r="WDR227" s="168"/>
      <c r="WDS227" s="168"/>
      <c r="WDT227" s="168"/>
      <c r="WDU227" s="168"/>
      <c r="WDV227" s="168"/>
      <c r="WDW227" s="168"/>
      <c r="WDX227" s="168"/>
      <c r="WDY227" s="168"/>
      <c r="WDZ227" s="168"/>
      <c r="WEA227" s="168"/>
      <c r="WEB227" s="168"/>
      <c r="WEC227" s="168"/>
      <c r="WED227" s="168"/>
      <c r="WEE227" s="168"/>
      <c r="WEF227" s="168"/>
      <c r="WEG227" s="168"/>
      <c r="WEH227" s="168"/>
      <c r="WEI227" s="168"/>
      <c r="WEJ227" s="168"/>
      <c r="WEK227" s="168"/>
      <c r="WEL227" s="168"/>
      <c r="WEM227" s="168"/>
      <c r="WEN227" s="168"/>
      <c r="WEO227" s="168"/>
      <c r="WEP227" s="168"/>
      <c r="WEQ227" s="168"/>
      <c r="WER227" s="168"/>
      <c r="WES227" s="168"/>
      <c r="WET227" s="168"/>
      <c r="WEU227" s="168"/>
      <c r="WEV227" s="168"/>
      <c r="WEW227" s="168"/>
      <c r="WEX227" s="168"/>
      <c r="WEY227" s="168"/>
      <c r="WEZ227" s="168"/>
      <c r="WFA227" s="168"/>
      <c r="WFB227" s="168"/>
      <c r="WFC227" s="168"/>
      <c r="WFD227" s="168"/>
      <c r="WFE227" s="168"/>
      <c r="WFF227" s="168"/>
      <c r="WFG227" s="168"/>
      <c r="WFH227" s="168"/>
      <c r="WFI227" s="168"/>
      <c r="WFJ227" s="168"/>
      <c r="WFK227" s="168"/>
      <c r="WFL227" s="168"/>
      <c r="WFM227" s="168"/>
      <c r="WFN227" s="168"/>
      <c r="WFO227" s="168"/>
      <c r="WFP227" s="168"/>
      <c r="WFQ227" s="168"/>
      <c r="WFR227" s="168"/>
      <c r="WFS227" s="168"/>
      <c r="WFT227" s="168"/>
      <c r="WFU227" s="168"/>
      <c r="WFV227" s="168"/>
      <c r="WFW227" s="168"/>
      <c r="WFX227" s="168"/>
      <c r="WFY227" s="168"/>
      <c r="WFZ227" s="168"/>
      <c r="WGA227" s="168"/>
      <c r="WGB227" s="168"/>
      <c r="WGC227" s="168"/>
      <c r="WGD227" s="168"/>
      <c r="WGE227" s="168"/>
      <c r="WGF227" s="168"/>
      <c r="WGG227" s="168"/>
      <c r="WGH227" s="168"/>
      <c r="WGI227" s="168"/>
      <c r="WGJ227" s="168"/>
      <c r="WGK227" s="168"/>
      <c r="WGL227" s="168"/>
      <c r="WGM227" s="168"/>
      <c r="WGN227" s="168"/>
      <c r="WGO227" s="168"/>
      <c r="WGP227" s="168"/>
      <c r="WGQ227" s="168"/>
      <c r="WGR227" s="168"/>
      <c r="WGS227" s="168"/>
      <c r="WGT227" s="168"/>
      <c r="WGU227" s="168"/>
      <c r="WGV227" s="168"/>
      <c r="WGW227" s="168"/>
      <c r="WGX227" s="168"/>
      <c r="WGY227" s="168"/>
      <c r="WGZ227" s="168"/>
      <c r="WHA227" s="168"/>
      <c r="WHB227" s="168"/>
      <c r="WHC227" s="168"/>
      <c r="WHD227" s="168"/>
      <c r="WHE227" s="168"/>
      <c r="WHF227" s="168"/>
      <c r="WHG227" s="168"/>
      <c r="WHH227" s="168"/>
      <c r="WHI227" s="168"/>
      <c r="WHJ227" s="168"/>
      <c r="WHK227" s="168"/>
      <c r="WHL227" s="168"/>
      <c r="WHM227" s="168"/>
      <c r="WHN227" s="168"/>
      <c r="WHO227" s="168"/>
      <c r="WHP227" s="168"/>
      <c r="WHQ227" s="168"/>
      <c r="WHR227" s="168"/>
      <c r="WHS227" s="168"/>
      <c r="WHT227" s="168"/>
      <c r="WHU227" s="168"/>
      <c r="WHV227" s="168"/>
      <c r="WHW227" s="168"/>
      <c r="WHX227" s="168"/>
      <c r="WHY227" s="168"/>
      <c r="WHZ227" s="168"/>
      <c r="WIA227" s="168"/>
      <c r="WIB227" s="168"/>
      <c r="WIC227" s="168"/>
      <c r="WID227" s="168"/>
      <c r="WIE227" s="168"/>
      <c r="WIF227" s="168"/>
      <c r="WIG227" s="168"/>
      <c r="WIH227" s="168"/>
      <c r="WII227" s="168"/>
      <c r="WIJ227" s="168"/>
      <c r="WIK227" s="168"/>
      <c r="WIL227" s="168"/>
      <c r="WIM227" s="168"/>
      <c r="WIN227" s="168"/>
      <c r="WIO227" s="168"/>
      <c r="WIP227" s="168"/>
      <c r="WIQ227" s="168"/>
      <c r="WIR227" s="168"/>
      <c r="WIS227" s="168"/>
      <c r="WIT227" s="168"/>
      <c r="WIU227" s="168"/>
      <c r="WIV227" s="168"/>
      <c r="WIW227" s="168"/>
      <c r="WIX227" s="168"/>
      <c r="WIY227" s="168"/>
      <c r="WIZ227" s="168"/>
      <c r="WJA227" s="168"/>
      <c r="WJB227" s="168"/>
      <c r="WJC227" s="168"/>
      <c r="WJD227" s="168"/>
      <c r="WJE227" s="168"/>
      <c r="WJF227" s="168"/>
      <c r="WJG227" s="168"/>
      <c r="WJH227" s="168"/>
      <c r="WJI227" s="168"/>
      <c r="WJJ227" s="168"/>
      <c r="WJK227" s="168"/>
      <c r="WJL227" s="168"/>
      <c r="WJM227" s="168"/>
      <c r="WJN227" s="168"/>
      <c r="WJO227" s="168"/>
      <c r="WJP227" s="168"/>
      <c r="WJQ227" s="168"/>
      <c r="WJR227" s="168"/>
      <c r="WJS227" s="168"/>
      <c r="WJT227" s="168"/>
      <c r="WJU227" s="168"/>
      <c r="WJV227" s="168"/>
      <c r="WJW227" s="168"/>
      <c r="WJX227" s="168"/>
      <c r="WJY227" s="168"/>
      <c r="WJZ227" s="168"/>
      <c r="WKA227" s="168"/>
      <c r="WKB227" s="168"/>
      <c r="WKC227" s="168"/>
      <c r="WKD227" s="168"/>
      <c r="WKE227" s="168"/>
      <c r="WKF227" s="168"/>
      <c r="WKG227" s="168"/>
      <c r="WKH227" s="168"/>
      <c r="WKI227" s="168"/>
      <c r="WKJ227" s="168"/>
      <c r="WKK227" s="168"/>
      <c r="WKL227" s="168"/>
      <c r="WKM227" s="168"/>
      <c r="WKN227" s="168"/>
      <c r="WKO227" s="168"/>
      <c r="WKP227" s="168"/>
      <c r="WKQ227" s="168"/>
      <c r="WKR227" s="168"/>
      <c r="WKS227" s="168"/>
      <c r="WKT227" s="168"/>
      <c r="WKU227" s="168"/>
      <c r="WKV227" s="168"/>
      <c r="WKW227" s="168"/>
      <c r="WKX227" s="168"/>
      <c r="WKY227" s="168"/>
      <c r="WKZ227" s="168"/>
      <c r="WLA227" s="168"/>
      <c r="WLB227" s="168"/>
      <c r="WLC227" s="168"/>
      <c r="WLD227" s="168"/>
      <c r="WLE227" s="168"/>
      <c r="WLF227" s="168"/>
      <c r="WLG227" s="168"/>
      <c r="WLH227" s="168"/>
      <c r="WLI227" s="168"/>
      <c r="WLJ227" s="168"/>
      <c r="WLK227" s="168"/>
      <c r="WLL227" s="168"/>
      <c r="WLM227" s="168"/>
      <c r="WLN227" s="168"/>
      <c r="WLO227" s="168"/>
      <c r="WLP227" s="168"/>
      <c r="WLQ227" s="168"/>
      <c r="WLR227" s="168"/>
      <c r="WLS227" s="168"/>
      <c r="WLT227" s="168"/>
      <c r="WLU227" s="168"/>
      <c r="WLV227" s="168"/>
      <c r="WLW227" s="168"/>
      <c r="WLX227" s="168"/>
      <c r="WLY227" s="168"/>
      <c r="WLZ227" s="168"/>
      <c r="WMA227" s="168"/>
      <c r="WMB227" s="168"/>
      <c r="WMC227" s="168"/>
      <c r="WMD227" s="168"/>
      <c r="WME227" s="168"/>
      <c r="WMF227" s="168"/>
      <c r="WMG227" s="168"/>
      <c r="WMH227" s="168"/>
      <c r="WMI227" s="168"/>
      <c r="WMJ227" s="168"/>
      <c r="WMK227" s="168"/>
      <c r="WML227" s="168"/>
      <c r="WMM227" s="168"/>
      <c r="WMN227" s="168"/>
      <c r="WMO227" s="168"/>
      <c r="WMP227" s="168"/>
      <c r="WMQ227" s="168"/>
      <c r="WMR227" s="168"/>
      <c r="WMS227" s="168"/>
      <c r="WMT227" s="168"/>
      <c r="WMU227" s="168"/>
      <c r="WMV227" s="168"/>
      <c r="WMW227" s="168"/>
      <c r="WMX227" s="168"/>
      <c r="WMY227" s="168"/>
      <c r="WMZ227" s="168"/>
      <c r="WNA227" s="168"/>
      <c r="WNB227" s="168"/>
      <c r="WNC227" s="168"/>
      <c r="WND227" s="168"/>
      <c r="WNE227" s="168"/>
      <c r="WNF227" s="168"/>
      <c r="WNG227" s="168"/>
      <c r="WNH227" s="168"/>
      <c r="WNI227" s="168"/>
      <c r="WNJ227" s="168"/>
      <c r="WNK227" s="168"/>
      <c r="WNL227" s="168"/>
      <c r="WNM227" s="168"/>
      <c r="WNN227" s="168"/>
      <c r="WNO227" s="168"/>
      <c r="WNP227" s="168"/>
      <c r="WNQ227" s="168"/>
      <c r="WNR227" s="168"/>
      <c r="WNS227" s="168"/>
      <c r="WNT227" s="168"/>
      <c r="WNU227" s="168"/>
      <c r="WNV227" s="168"/>
      <c r="WNW227" s="168"/>
      <c r="WNX227" s="168"/>
      <c r="WNY227" s="168"/>
      <c r="WNZ227" s="168"/>
      <c r="WOA227" s="168"/>
      <c r="WOB227" s="168"/>
      <c r="WOC227" s="168"/>
      <c r="WOD227" s="168"/>
      <c r="WOE227" s="168"/>
      <c r="WOF227" s="168"/>
      <c r="WOG227" s="168"/>
      <c r="WOH227" s="168"/>
      <c r="WOI227" s="168"/>
      <c r="WOJ227" s="168"/>
      <c r="WOK227" s="168"/>
      <c r="WOL227" s="168"/>
      <c r="WOM227" s="168"/>
      <c r="WON227" s="168"/>
      <c r="WOO227" s="168"/>
      <c r="WOP227" s="168"/>
      <c r="WOQ227" s="168"/>
      <c r="WOR227" s="168"/>
      <c r="WOS227" s="168"/>
      <c r="WOT227" s="168"/>
      <c r="WOU227" s="168"/>
      <c r="WOV227" s="168"/>
      <c r="WOW227" s="168"/>
      <c r="WOX227" s="168"/>
      <c r="WOY227" s="168"/>
      <c r="WOZ227" s="168"/>
      <c r="WPA227" s="168"/>
      <c r="WPB227" s="168"/>
      <c r="WPC227" s="168"/>
      <c r="WPD227" s="168"/>
      <c r="WPE227" s="168"/>
      <c r="WPF227" s="168"/>
      <c r="WPG227" s="168"/>
      <c r="WPH227" s="168"/>
      <c r="WPI227" s="168"/>
      <c r="WPJ227" s="168"/>
      <c r="WPK227" s="168"/>
      <c r="WPL227" s="168"/>
      <c r="WPM227" s="168"/>
      <c r="WPN227" s="168"/>
      <c r="WPO227" s="168"/>
      <c r="WPP227" s="168"/>
      <c r="WPQ227" s="168"/>
      <c r="WPR227" s="168"/>
      <c r="WPS227" s="168"/>
      <c r="WPT227" s="168"/>
      <c r="WPU227" s="168"/>
      <c r="WPV227" s="168"/>
      <c r="WPW227" s="168"/>
      <c r="WPX227" s="168"/>
      <c r="WPY227" s="168"/>
      <c r="WPZ227" s="168"/>
      <c r="WQA227" s="168"/>
      <c r="WQB227" s="168"/>
      <c r="WQC227" s="168"/>
      <c r="WQD227" s="168"/>
      <c r="WQE227" s="168"/>
      <c r="WQF227" s="168"/>
      <c r="WQG227" s="168"/>
      <c r="WQH227" s="168"/>
      <c r="WQI227" s="168"/>
      <c r="WQJ227" s="168"/>
      <c r="WQK227" s="168"/>
      <c r="WQL227" s="168"/>
      <c r="WQM227" s="168"/>
      <c r="WQN227" s="168"/>
      <c r="WQO227" s="168"/>
      <c r="WQP227" s="168"/>
      <c r="WQQ227" s="168"/>
      <c r="WQR227" s="168"/>
      <c r="WQS227" s="168"/>
      <c r="WQT227" s="168"/>
      <c r="WQU227" s="168"/>
      <c r="WQV227" s="168"/>
      <c r="WQW227" s="168"/>
      <c r="WQX227" s="168"/>
      <c r="WQY227" s="168"/>
      <c r="WQZ227" s="168"/>
      <c r="WRA227" s="168"/>
      <c r="WRB227" s="168"/>
      <c r="WRC227" s="168"/>
      <c r="WRD227" s="168"/>
      <c r="WRE227" s="168"/>
      <c r="WRF227" s="168"/>
      <c r="WRG227" s="168"/>
      <c r="WRH227" s="168"/>
      <c r="WRI227" s="168"/>
      <c r="WRJ227" s="168"/>
      <c r="WRK227" s="168"/>
      <c r="WRL227" s="168"/>
      <c r="WRM227" s="168"/>
      <c r="WRN227" s="168"/>
      <c r="WRO227" s="168"/>
      <c r="WRP227" s="168"/>
      <c r="WRQ227" s="168"/>
      <c r="WRR227" s="168"/>
      <c r="WRS227" s="168"/>
      <c r="WRT227" s="168"/>
      <c r="WRU227" s="168"/>
      <c r="WRV227" s="168"/>
      <c r="WRW227" s="168"/>
      <c r="WRX227" s="168"/>
      <c r="WRY227" s="168"/>
      <c r="WRZ227" s="168"/>
      <c r="WSA227" s="168"/>
      <c r="WSB227" s="168"/>
      <c r="WSC227" s="168"/>
      <c r="WSD227" s="168"/>
      <c r="WSE227" s="168"/>
      <c r="WSF227" s="168"/>
      <c r="WSG227" s="168"/>
      <c r="WSH227" s="168"/>
      <c r="WSI227" s="168"/>
      <c r="WSJ227" s="168"/>
      <c r="WSK227" s="168"/>
      <c r="WSL227" s="168"/>
      <c r="WSM227" s="168"/>
      <c r="WSN227" s="168"/>
      <c r="WSO227" s="168"/>
      <c r="WSP227" s="168"/>
      <c r="WSQ227" s="168"/>
      <c r="WSR227" s="168"/>
      <c r="WSS227" s="168"/>
      <c r="WST227" s="168"/>
      <c r="WSU227" s="168"/>
      <c r="WSV227" s="168"/>
      <c r="WSW227" s="168"/>
      <c r="WSX227" s="168"/>
      <c r="WSY227" s="168"/>
      <c r="WSZ227" s="168"/>
      <c r="WTA227" s="168"/>
      <c r="WTB227" s="168"/>
      <c r="WTC227" s="168"/>
      <c r="WTD227" s="168"/>
      <c r="WTE227" s="168"/>
      <c r="WTF227" s="168"/>
      <c r="WTG227" s="168"/>
      <c r="WTH227" s="168"/>
      <c r="WTI227" s="168"/>
      <c r="WTJ227" s="168"/>
      <c r="WTK227" s="168"/>
      <c r="WTL227" s="168"/>
      <c r="WTM227" s="168"/>
      <c r="WTN227" s="168"/>
      <c r="WTO227" s="168"/>
      <c r="WTP227" s="168"/>
      <c r="WTQ227" s="168"/>
      <c r="WTR227" s="168"/>
      <c r="WTS227" s="168"/>
      <c r="WTT227" s="168"/>
      <c r="WTU227" s="168"/>
      <c r="WTV227" s="168"/>
      <c r="WTW227" s="168"/>
      <c r="WTX227" s="168"/>
      <c r="WTY227" s="168"/>
      <c r="WTZ227" s="168"/>
      <c r="WUA227" s="168"/>
      <c r="WUB227" s="168"/>
      <c r="WUC227" s="168"/>
      <c r="WUD227" s="168"/>
      <c r="WUE227" s="168"/>
      <c r="WUF227" s="168"/>
      <c r="WUG227" s="168"/>
      <c r="WUH227" s="168"/>
      <c r="WUI227" s="168"/>
      <c r="WUJ227" s="168"/>
      <c r="WUK227" s="168"/>
      <c r="WUL227" s="168"/>
      <c r="WUM227" s="168"/>
      <c r="WUN227" s="168"/>
      <c r="WUO227" s="168"/>
      <c r="WUP227" s="168"/>
      <c r="WUQ227" s="168"/>
      <c r="WUR227" s="168"/>
      <c r="WUS227" s="168"/>
      <c r="WUT227" s="168"/>
      <c r="WUU227" s="168"/>
      <c r="WUV227" s="168"/>
      <c r="WUW227" s="168"/>
      <c r="WUX227" s="168"/>
      <c r="WUY227" s="168"/>
      <c r="WUZ227" s="168"/>
      <c r="WVA227" s="168"/>
      <c r="WVB227" s="168"/>
      <c r="WVC227" s="168"/>
      <c r="WVD227" s="168"/>
      <c r="WVE227" s="168"/>
      <c r="WVF227" s="168"/>
      <c r="WVG227" s="168"/>
      <c r="WVH227" s="168"/>
      <c r="WVI227" s="168"/>
      <c r="WVJ227" s="168"/>
      <c r="WVK227" s="168"/>
      <c r="WVL227" s="168"/>
      <c r="WVM227" s="168"/>
      <c r="WVN227" s="168"/>
      <c r="WVO227" s="168"/>
      <c r="WVP227" s="168"/>
      <c r="WVQ227" s="168"/>
      <c r="WVR227" s="168"/>
      <c r="WVS227" s="168"/>
      <c r="WVT227" s="168"/>
      <c r="WVU227" s="168"/>
      <c r="WVV227" s="168"/>
      <c r="WVW227" s="168"/>
      <c r="WVX227" s="168"/>
      <c r="WVY227" s="168"/>
      <c r="WVZ227" s="168"/>
      <c r="WWA227" s="168"/>
      <c r="WWB227" s="168"/>
      <c r="WWC227" s="168"/>
      <c r="WWD227" s="168"/>
      <c r="WWE227" s="168"/>
      <c r="WWF227" s="168"/>
      <c r="WWG227" s="168"/>
      <c r="WWH227" s="168"/>
      <c r="WWI227" s="168"/>
      <c r="WWJ227" s="168"/>
      <c r="WWK227" s="168"/>
      <c r="WWL227" s="168"/>
      <c r="WWM227" s="168"/>
      <c r="WWN227" s="168"/>
      <c r="WWO227" s="168"/>
      <c r="WWP227" s="168"/>
      <c r="WWQ227" s="168"/>
      <c r="WWR227" s="168"/>
      <c r="WWS227" s="168"/>
      <c r="WWT227" s="168"/>
      <c r="WWU227" s="168"/>
      <c r="WWV227" s="168"/>
      <c r="WWW227" s="168"/>
      <c r="WWX227" s="168"/>
      <c r="WWY227" s="168"/>
      <c r="WWZ227" s="168"/>
      <c r="WXA227" s="168"/>
      <c r="WXB227" s="168"/>
      <c r="WXC227" s="168"/>
      <c r="WXD227" s="168"/>
      <c r="WXE227" s="168"/>
      <c r="WXF227" s="168"/>
      <c r="WXG227" s="168"/>
      <c r="WXH227" s="168"/>
      <c r="WXI227" s="168"/>
      <c r="WXJ227" s="168"/>
      <c r="WXK227" s="168"/>
      <c r="WXL227" s="168"/>
      <c r="WXM227" s="168"/>
      <c r="WXN227" s="168"/>
      <c r="WXO227" s="168"/>
      <c r="WXP227" s="168"/>
      <c r="WXQ227" s="168"/>
      <c r="WXR227" s="168"/>
      <c r="WXS227" s="168"/>
      <c r="WXT227" s="168"/>
      <c r="WXU227" s="168"/>
      <c r="WXV227" s="168"/>
      <c r="WXW227" s="168"/>
      <c r="WXX227" s="168"/>
      <c r="WXY227" s="168"/>
      <c r="WXZ227" s="168"/>
      <c r="WYA227" s="168"/>
      <c r="WYB227" s="168"/>
      <c r="WYC227" s="168"/>
      <c r="WYD227" s="168"/>
      <c r="WYE227" s="168"/>
      <c r="WYF227" s="168"/>
      <c r="WYG227" s="168"/>
      <c r="WYH227" s="168"/>
      <c r="WYI227" s="168"/>
      <c r="WYJ227" s="168"/>
      <c r="WYK227" s="168"/>
      <c r="WYL227" s="168"/>
      <c r="WYM227" s="168"/>
      <c r="WYN227" s="168"/>
      <c r="WYO227" s="168"/>
      <c r="WYP227" s="168"/>
      <c r="WYQ227" s="168"/>
      <c r="WYR227" s="168"/>
      <c r="WYS227" s="168"/>
      <c r="WYT227" s="168"/>
      <c r="WYU227" s="168"/>
      <c r="WYV227" s="168"/>
      <c r="WYW227" s="168"/>
      <c r="WYX227" s="168"/>
      <c r="WYY227" s="168"/>
      <c r="WYZ227" s="168"/>
      <c r="WZA227" s="168"/>
      <c r="WZB227" s="168"/>
      <c r="WZC227" s="168"/>
      <c r="WZD227" s="168"/>
      <c r="WZE227" s="168"/>
      <c r="WZF227" s="168"/>
      <c r="WZG227" s="168"/>
      <c r="WZH227" s="168"/>
      <c r="WZI227" s="168"/>
      <c r="WZJ227" s="168"/>
      <c r="WZK227" s="168"/>
      <c r="WZL227" s="168"/>
      <c r="WZM227" s="168"/>
      <c r="WZN227" s="168"/>
      <c r="WZO227" s="168"/>
      <c r="WZP227" s="168"/>
      <c r="WZQ227" s="168"/>
      <c r="WZR227" s="168"/>
      <c r="WZS227" s="168"/>
      <c r="WZT227" s="168"/>
      <c r="WZU227" s="168"/>
      <c r="WZV227" s="168"/>
      <c r="WZW227" s="168"/>
      <c r="WZX227" s="168"/>
      <c r="WZY227" s="168"/>
      <c r="WZZ227" s="168"/>
      <c r="XAA227" s="168"/>
      <c r="XAB227" s="168"/>
      <c r="XAC227" s="168"/>
      <c r="XAD227" s="168"/>
      <c r="XAE227" s="168"/>
      <c r="XAF227" s="168"/>
      <c r="XAG227" s="168"/>
      <c r="XAH227" s="168"/>
      <c r="XAI227" s="168"/>
      <c r="XAJ227" s="168"/>
      <c r="XAK227" s="168"/>
      <c r="XAL227" s="168"/>
      <c r="XAM227" s="168"/>
      <c r="XAN227" s="168"/>
      <c r="XAO227" s="168"/>
      <c r="XAP227" s="168"/>
      <c r="XAQ227" s="168"/>
      <c r="XAR227" s="168"/>
      <c r="XAS227" s="168"/>
      <c r="XAT227" s="168"/>
      <c r="XAU227" s="168"/>
      <c r="XAV227" s="168"/>
      <c r="XAW227" s="168"/>
      <c r="XAX227" s="168"/>
      <c r="XAY227" s="168"/>
      <c r="XAZ227" s="168"/>
      <c r="XBA227" s="168"/>
      <c r="XBB227" s="168"/>
      <c r="XBC227" s="168"/>
      <c r="XBD227" s="168"/>
      <c r="XBE227" s="168"/>
      <c r="XBF227" s="168"/>
      <c r="XBG227" s="168"/>
      <c r="XBH227" s="168"/>
      <c r="XBI227" s="168"/>
      <c r="XBJ227" s="168"/>
      <c r="XBK227" s="168"/>
      <c r="XBL227" s="168"/>
      <c r="XBM227" s="168"/>
      <c r="XBN227" s="168"/>
      <c r="XBO227" s="168"/>
      <c r="XBP227" s="168"/>
      <c r="XBQ227" s="168"/>
      <c r="XBR227" s="168"/>
      <c r="XBS227" s="168"/>
      <c r="XBT227" s="168"/>
      <c r="XBU227" s="168"/>
      <c r="XBV227" s="168"/>
      <c r="XBW227" s="168"/>
      <c r="XBX227" s="168"/>
      <c r="XBY227" s="168"/>
      <c r="XBZ227" s="168"/>
      <c r="XCA227" s="168"/>
      <c r="XCB227" s="168"/>
      <c r="XCC227" s="168"/>
      <c r="XCD227" s="168"/>
      <c r="XCE227" s="168"/>
      <c r="XCF227" s="168"/>
      <c r="XCG227" s="168"/>
      <c r="XCH227" s="168"/>
      <c r="XCI227" s="168"/>
      <c r="XCJ227" s="168"/>
      <c r="XCK227" s="168"/>
      <c r="XCL227" s="168"/>
      <c r="XCM227" s="168"/>
      <c r="XCN227" s="168"/>
      <c r="XCO227" s="168"/>
      <c r="XCP227" s="168"/>
      <c r="XCQ227" s="168"/>
      <c r="XCR227" s="168"/>
      <c r="XCS227" s="168"/>
      <c r="XCT227" s="168"/>
      <c r="XCU227" s="168"/>
      <c r="XCV227" s="168"/>
      <c r="XCW227" s="168"/>
      <c r="XCX227" s="168"/>
      <c r="XCY227" s="168"/>
      <c r="XCZ227" s="168"/>
      <c r="XDA227" s="168"/>
      <c r="XDB227" s="168"/>
      <c r="XDC227" s="168"/>
      <c r="XDD227" s="168"/>
      <c r="XDE227" s="168"/>
      <c r="XDF227" s="168"/>
      <c r="XDG227" s="168"/>
      <c r="XDH227" s="168"/>
      <c r="XDI227" s="168"/>
      <c r="XDJ227" s="168"/>
      <c r="XDK227" s="168"/>
      <c r="XDL227" s="168"/>
      <c r="XDM227" s="168"/>
      <c r="XDN227" s="168"/>
      <c r="XDO227" s="168"/>
      <c r="XDP227" s="168"/>
      <c r="XDQ227" s="168"/>
      <c r="XDR227" s="168"/>
      <c r="XDS227" s="168"/>
      <c r="XDT227" s="168"/>
      <c r="XDU227" s="168"/>
      <c r="XDV227" s="168"/>
      <c r="XDW227" s="168"/>
      <c r="XDX227" s="168"/>
      <c r="XDY227" s="168"/>
      <c r="XDZ227" s="168"/>
      <c r="XEA227" s="168"/>
      <c r="XEB227" s="168"/>
      <c r="XEC227" s="168"/>
      <c r="XED227" s="168"/>
      <c r="XEE227" s="168"/>
      <c r="XEF227" s="168"/>
      <c r="XEG227" s="168"/>
      <c r="XEH227" s="168"/>
      <c r="XEI227" s="168"/>
      <c r="XEJ227" s="168"/>
      <c r="XEK227" s="168"/>
      <c r="XEL227" s="168"/>
      <c r="XEM227" s="168"/>
      <c r="XEN227" s="168"/>
      <c r="XEO227" s="168"/>
      <c r="XEP227" s="168"/>
      <c r="XEQ227" s="168"/>
      <c r="XER227" s="168"/>
      <c r="XES227" s="168"/>
      <c r="XET227" s="168"/>
      <c r="XEU227" s="168"/>
      <c r="XEV227" s="168"/>
      <c r="XEW227" s="168"/>
      <c r="XEX227" s="168"/>
      <c r="XEY227" s="168"/>
      <c r="XEZ227" s="168"/>
      <c r="XFA227" s="168"/>
      <c r="XFB227" s="168"/>
    </row>
    <row r="228" spans="1:16382" s="164" customFormat="1" ht="14.4" x14ac:dyDescent="0.3">
      <c r="A228" s="172" t="s">
        <v>1254</v>
      </c>
      <c r="B228" s="172"/>
      <c r="C228" s="172"/>
      <c r="D228" s="172"/>
      <c r="E228" s="174">
        <v>59.1</v>
      </c>
      <c r="F228" s="176"/>
      <c r="G228" s="176"/>
      <c r="H228" s="176"/>
      <c r="I228" s="176"/>
      <c r="J228" s="236">
        <f>E228</f>
        <v>59.1</v>
      </c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  <c r="CP228" s="168"/>
      <c r="CQ228" s="168"/>
      <c r="CR228" s="168"/>
      <c r="CS228" s="168"/>
      <c r="CT228" s="168"/>
      <c r="CU228" s="168"/>
      <c r="CV228" s="168"/>
      <c r="CW228" s="168"/>
      <c r="CX228" s="168"/>
      <c r="CY228" s="168"/>
      <c r="CZ228" s="168"/>
      <c r="DA228" s="168"/>
      <c r="DB228" s="168"/>
      <c r="DC228" s="168"/>
      <c r="DD228" s="168"/>
      <c r="DE228" s="168"/>
      <c r="DF228" s="168"/>
      <c r="DG228" s="168"/>
      <c r="DH228" s="168"/>
      <c r="DI228" s="168"/>
      <c r="DJ228" s="168"/>
      <c r="DK228" s="168"/>
      <c r="DL228" s="168"/>
      <c r="DM228" s="168"/>
      <c r="DN228" s="168"/>
      <c r="DO228" s="168"/>
      <c r="DP228" s="168"/>
      <c r="DQ228" s="168"/>
      <c r="DR228" s="168"/>
      <c r="DS228" s="168"/>
      <c r="DT228" s="168"/>
      <c r="DU228" s="168"/>
      <c r="DV228" s="168"/>
      <c r="DW228" s="168"/>
      <c r="DX228" s="168"/>
      <c r="DY228" s="168"/>
      <c r="DZ228" s="168"/>
      <c r="EA228" s="168"/>
      <c r="EB228" s="168"/>
      <c r="EC228" s="168"/>
      <c r="ED228" s="168"/>
      <c r="EE228" s="168"/>
      <c r="EF228" s="168"/>
      <c r="EG228" s="168"/>
      <c r="EH228" s="168"/>
      <c r="EI228" s="168"/>
      <c r="EJ228" s="168"/>
      <c r="EK228" s="168"/>
      <c r="EL228" s="168"/>
      <c r="EM228" s="168"/>
      <c r="EN228" s="168"/>
      <c r="EO228" s="168"/>
      <c r="EP228" s="168"/>
      <c r="EQ228" s="168"/>
      <c r="ER228" s="168"/>
      <c r="ES228" s="168"/>
      <c r="ET228" s="168"/>
      <c r="EU228" s="168"/>
      <c r="EV228" s="168"/>
      <c r="EW228" s="168"/>
      <c r="EX228" s="168"/>
      <c r="EY228" s="168"/>
      <c r="EZ228" s="168"/>
      <c r="FA228" s="168"/>
      <c r="FB228" s="168"/>
      <c r="FC228" s="168"/>
      <c r="FD228" s="168"/>
      <c r="FE228" s="168"/>
      <c r="FF228" s="168"/>
      <c r="FG228" s="168"/>
      <c r="FH228" s="168"/>
      <c r="FI228" s="168"/>
      <c r="FJ228" s="168"/>
      <c r="FK228" s="168"/>
      <c r="FL228" s="168"/>
      <c r="FM228" s="168"/>
      <c r="FN228" s="168"/>
      <c r="FO228" s="168"/>
      <c r="FP228" s="168"/>
      <c r="FQ228" s="168"/>
      <c r="FR228" s="168"/>
      <c r="FS228" s="168"/>
      <c r="FT228" s="168"/>
      <c r="FU228" s="168"/>
      <c r="FV228" s="168"/>
      <c r="FW228" s="168"/>
      <c r="FX228" s="168"/>
      <c r="FY228" s="168"/>
      <c r="FZ228" s="168"/>
      <c r="GA228" s="168"/>
      <c r="GB228" s="168"/>
      <c r="GC228" s="168"/>
      <c r="GD228" s="168"/>
      <c r="GE228" s="168"/>
      <c r="GF228" s="168"/>
      <c r="GG228" s="168"/>
      <c r="GH228" s="168"/>
      <c r="GI228" s="168"/>
      <c r="GJ228" s="168"/>
      <c r="GK228" s="168"/>
      <c r="GL228" s="168"/>
      <c r="GM228" s="168"/>
      <c r="GN228" s="168"/>
      <c r="GO228" s="168"/>
      <c r="GP228" s="168"/>
      <c r="GQ228" s="168"/>
      <c r="GR228" s="168"/>
      <c r="GS228" s="168"/>
      <c r="GT228" s="168"/>
      <c r="GU228" s="168"/>
      <c r="GV228" s="168"/>
      <c r="GW228" s="168"/>
      <c r="GX228" s="168"/>
      <c r="GY228" s="168"/>
      <c r="GZ228" s="168"/>
      <c r="HA228" s="168"/>
      <c r="HB228" s="168"/>
      <c r="HC228" s="168"/>
      <c r="HD228" s="168"/>
      <c r="HE228" s="168"/>
      <c r="HF228" s="168"/>
      <c r="HG228" s="168"/>
      <c r="HH228" s="168"/>
      <c r="HI228" s="168"/>
      <c r="HJ228" s="168"/>
      <c r="HK228" s="168"/>
      <c r="HL228" s="168"/>
      <c r="HM228" s="168"/>
      <c r="HN228" s="168"/>
      <c r="HO228" s="168"/>
      <c r="HP228" s="168"/>
      <c r="HQ228" s="168"/>
      <c r="HR228" s="168"/>
      <c r="HS228" s="168"/>
      <c r="HT228" s="168"/>
      <c r="HU228" s="168"/>
      <c r="HV228" s="168"/>
      <c r="HW228" s="168"/>
      <c r="HX228" s="168"/>
      <c r="HY228" s="168"/>
      <c r="HZ228" s="168"/>
      <c r="IA228" s="168"/>
      <c r="IB228" s="168"/>
      <c r="IC228" s="168"/>
      <c r="ID228" s="168"/>
      <c r="IE228" s="168"/>
      <c r="IF228" s="168"/>
      <c r="IG228" s="168"/>
      <c r="IH228" s="168"/>
      <c r="II228" s="168"/>
      <c r="IJ228" s="168"/>
      <c r="IK228" s="168"/>
      <c r="IL228" s="168"/>
      <c r="IM228" s="168"/>
      <c r="IN228" s="168"/>
      <c r="IO228" s="168"/>
      <c r="IP228" s="168"/>
      <c r="IQ228" s="168"/>
      <c r="IR228" s="168"/>
      <c r="IS228" s="168"/>
      <c r="IT228" s="168"/>
      <c r="IU228" s="168"/>
      <c r="IV228" s="168"/>
      <c r="IW228" s="168"/>
      <c r="IX228" s="168"/>
      <c r="IY228" s="168"/>
      <c r="IZ228" s="168"/>
      <c r="JA228" s="168"/>
      <c r="JB228" s="168"/>
      <c r="JC228" s="168"/>
      <c r="JD228" s="168"/>
      <c r="JE228" s="168"/>
      <c r="JF228" s="168"/>
      <c r="JG228" s="168"/>
      <c r="JH228" s="168"/>
      <c r="JI228" s="168"/>
      <c r="JJ228" s="168"/>
      <c r="JK228" s="168"/>
      <c r="JL228" s="168"/>
      <c r="JM228" s="168"/>
      <c r="JN228" s="168"/>
      <c r="JO228" s="168"/>
      <c r="JP228" s="168"/>
      <c r="JQ228" s="168"/>
      <c r="JR228" s="168"/>
      <c r="JS228" s="168"/>
      <c r="JT228" s="168"/>
      <c r="JU228" s="168"/>
      <c r="JV228" s="168"/>
      <c r="JW228" s="168"/>
      <c r="JX228" s="168"/>
      <c r="JY228" s="168"/>
      <c r="JZ228" s="168"/>
      <c r="KA228" s="168"/>
      <c r="KB228" s="168"/>
      <c r="KC228" s="168"/>
      <c r="KD228" s="168"/>
      <c r="KE228" s="168"/>
      <c r="KF228" s="168"/>
      <c r="KG228" s="168"/>
      <c r="KH228" s="168"/>
      <c r="KI228" s="168"/>
      <c r="KJ228" s="168"/>
      <c r="KK228" s="168"/>
      <c r="KL228" s="168"/>
      <c r="KM228" s="168"/>
      <c r="KN228" s="168"/>
      <c r="KO228" s="168"/>
      <c r="KP228" s="168"/>
      <c r="KQ228" s="168"/>
      <c r="KR228" s="168"/>
      <c r="KS228" s="168"/>
      <c r="KT228" s="168"/>
      <c r="KU228" s="168"/>
      <c r="KV228" s="168"/>
      <c r="KW228" s="168"/>
      <c r="KX228" s="168"/>
      <c r="KY228" s="168"/>
      <c r="KZ228" s="168"/>
      <c r="LA228" s="168"/>
      <c r="LB228" s="168"/>
      <c r="LC228" s="168"/>
      <c r="LD228" s="168"/>
      <c r="LE228" s="168"/>
      <c r="LF228" s="168"/>
      <c r="LG228" s="168"/>
      <c r="LH228" s="168"/>
      <c r="LI228" s="168"/>
      <c r="LJ228" s="168"/>
      <c r="LK228" s="168"/>
      <c r="LL228" s="168"/>
      <c r="LM228" s="168"/>
      <c r="LN228" s="168"/>
      <c r="LO228" s="168"/>
      <c r="LP228" s="168"/>
      <c r="LQ228" s="168"/>
      <c r="LR228" s="168"/>
      <c r="LS228" s="168"/>
      <c r="LT228" s="168"/>
      <c r="LU228" s="168"/>
      <c r="LV228" s="168"/>
      <c r="LW228" s="168"/>
      <c r="LX228" s="168"/>
      <c r="LY228" s="168"/>
      <c r="LZ228" s="168"/>
      <c r="MA228" s="168"/>
      <c r="MB228" s="168"/>
      <c r="MC228" s="168"/>
      <c r="MD228" s="168"/>
      <c r="ME228" s="168"/>
      <c r="MF228" s="168"/>
      <c r="MG228" s="168"/>
      <c r="MH228" s="168"/>
      <c r="MI228" s="168"/>
      <c r="MJ228" s="168"/>
      <c r="MK228" s="168"/>
      <c r="ML228" s="168"/>
      <c r="MM228" s="168"/>
      <c r="MN228" s="168"/>
      <c r="MO228" s="168"/>
      <c r="MP228" s="168"/>
      <c r="MQ228" s="168"/>
      <c r="MR228" s="168"/>
      <c r="MS228" s="168"/>
      <c r="MT228" s="168"/>
      <c r="MU228" s="168"/>
      <c r="MV228" s="168"/>
      <c r="MW228" s="168"/>
      <c r="MX228" s="168"/>
      <c r="MY228" s="168"/>
      <c r="MZ228" s="168"/>
      <c r="NA228" s="168"/>
      <c r="NB228" s="168"/>
      <c r="NC228" s="168"/>
      <c r="ND228" s="168"/>
      <c r="NE228" s="168"/>
      <c r="NF228" s="168"/>
      <c r="NG228" s="168"/>
      <c r="NH228" s="168"/>
      <c r="NI228" s="168"/>
      <c r="NJ228" s="168"/>
      <c r="NK228" s="168"/>
      <c r="NL228" s="168"/>
      <c r="NM228" s="168"/>
      <c r="NN228" s="168"/>
      <c r="NO228" s="168"/>
      <c r="NP228" s="168"/>
      <c r="NQ228" s="168"/>
      <c r="NR228" s="168"/>
      <c r="NS228" s="168"/>
      <c r="NT228" s="168"/>
      <c r="NU228" s="168"/>
      <c r="NV228" s="168"/>
      <c r="NW228" s="168"/>
      <c r="NX228" s="168"/>
      <c r="NY228" s="168"/>
      <c r="NZ228" s="168"/>
      <c r="OA228" s="168"/>
      <c r="OB228" s="168"/>
      <c r="OC228" s="168"/>
      <c r="OD228" s="168"/>
      <c r="OE228" s="168"/>
      <c r="OF228" s="168"/>
      <c r="OG228" s="168"/>
      <c r="OH228" s="168"/>
      <c r="OI228" s="168"/>
      <c r="OJ228" s="168"/>
      <c r="OK228" s="168"/>
      <c r="OL228" s="168"/>
      <c r="OM228" s="168"/>
      <c r="ON228" s="168"/>
      <c r="OO228" s="168"/>
      <c r="OP228" s="168"/>
      <c r="OQ228" s="168"/>
      <c r="OR228" s="168"/>
      <c r="OS228" s="168"/>
      <c r="OT228" s="168"/>
      <c r="OU228" s="168"/>
      <c r="OV228" s="168"/>
      <c r="OW228" s="168"/>
      <c r="OX228" s="168"/>
      <c r="OY228" s="168"/>
      <c r="OZ228" s="168"/>
      <c r="PA228" s="168"/>
      <c r="PB228" s="168"/>
      <c r="PC228" s="168"/>
      <c r="PD228" s="168"/>
      <c r="PE228" s="168"/>
      <c r="PF228" s="168"/>
      <c r="PG228" s="168"/>
      <c r="PH228" s="168"/>
      <c r="PI228" s="168"/>
      <c r="PJ228" s="168"/>
      <c r="PK228" s="168"/>
      <c r="PL228" s="168"/>
      <c r="PM228" s="168"/>
      <c r="PN228" s="168"/>
      <c r="PO228" s="168"/>
      <c r="PP228" s="168"/>
      <c r="PQ228" s="168"/>
      <c r="PR228" s="168"/>
      <c r="PS228" s="168"/>
      <c r="PT228" s="168"/>
      <c r="PU228" s="168"/>
      <c r="PV228" s="168"/>
      <c r="PW228" s="168"/>
      <c r="PX228" s="168"/>
      <c r="PY228" s="168"/>
      <c r="PZ228" s="168"/>
      <c r="QA228" s="168"/>
      <c r="QB228" s="168"/>
      <c r="QC228" s="168"/>
      <c r="QD228" s="168"/>
      <c r="QE228" s="168"/>
      <c r="QF228" s="168"/>
      <c r="QG228" s="168"/>
      <c r="QH228" s="168"/>
      <c r="QI228" s="168"/>
      <c r="QJ228" s="168"/>
      <c r="QK228" s="168"/>
      <c r="QL228" s="168"/>
      <c r="QM228" s="168"/>
      <c r="QN228" s="168"/>
      <c r="QO228" s="168"/>
      <c r="QP228" s="168"/>
      <c r="QQ228" s="168"/>
      <c r="QR228" s="168"/>
      <c r="QS228" s="168"/>
      <c r="QT228" s="168"/>
      <c r="QU228" s="168"/>
      <c r="QV228" s="168"/>
      <c r="QW228" s="168"/>
      <c r="QX228" s="168"/>
      <c r="QY228" s="168"/>
      <c r="QZ228" s="168"/>
      <c r="RA228" s="168"/>
      <c r="RB228" s="168"/>
      <c r="RC228" s="168"/>
      <c r="RD228" s="168"/>
      <c r="RE228" s="168"/>
      <c r="RF228" s="168"/>
      <c r="RG228" s="168"/>
      <c r="RH228" s="168"/>
      <c r="RI228" s="168"/>
      <c r="RJ228" s="168"/>
      <c r="RK228" s="168"/>
      <c r="RL228" s="168"/>
      <c r="RM228" s="168"/>
      <c r="RN228" s="168"/>
      <c r="RO228" s="168"/>
      <c r="RP228" s="168"/>
      <c r="RQ228" s="168"/>
      <c r="RR228" s="168"/>
      <c r="RS228" s="168"/>
      <c r="RT228" s="168"/>
      <c r="RU228" s="168"/>
      <c r="RV228" s="168"/>
      <c r="RW228" s="168"/>
      <c r="RX228" s="168"/>
      <c r="RY228" s="168"/>
      <c r="RZ228" s="168"/>
      <c r="SA228" s="168"/>
      <c r="SB228" s="168"/>
      <c r="SC228" s="168"/>
      <c r="SD228" s="168"/>
      <c r="SE228" s="168"/>
      <c r="SF228" s="168"/>
      <c r="SG228" s="168"/>
      <c r="SH228" s="168"/>
      <c r="SI228" s="168"/>
      <c r="SJ228" s="168"/>
      <c r="SK228" s="168"/>
      <c r="SL228" s="168"/>
      <c r="SM228" s="168"/>
      <c r="SN228" s="168"/>
      <c r="SO228" s="168"/>
      <c r="SP228" s="168"/>
      <c r="SQ228" s="168"/>
      <c r="SR228" s="168"/>
      <c r="SS228" s="168"/>
      <c r="ST228" s="168"/>
      <c r="SU228" s="168"/>
      <c r="SV228" s="168"/>
      <c r="SW228" s="168"/>
      <c r="SX228" s="168"/>
      <c r="SY228" s="168"/>
      <c r="SZ228" s="168"/>
      <c r="TA228" s="168"/>
      <c r="TB228" s="168"/>
      <c r="TC228" s="168"/>
      <c r="TD228" s="168"/>
      <c r="TE228" s="168"/>
      <c r="TF228" s="168"/>
      <c r="TG228" s="168"/>
      <c r="TH228" s="168"/>
      <c r="TI228" s="168"/>
      <c r="TJ228" s="168"/>
      <c r="TK228" s="168"/>
      <c r="TL228" s="168"/>
      <c r="TM228" s="168"/>
      <c r="TN228" s="168"/>
      <c r="TO228" s="168"/>
      <c r="TP228" s="168"/>
      <c r="TQ228" s="168"/>
      <c r="TR228" s="168"/>
      <c r="TS228" s="168"/>
      <c r="TT228" s="168"/>
      <c r="TU228" s="168"/>
      <c r="TV228" s="168"/>
      <c r="TW228" s="168"/>
      <c r="TX228" s="168"/>
      <c r="TY228" s="168"/>
      <c r="TZ228" s="168"/>
      <c r="UA228" s="168"/>
      <c r="UB228" s="168"/>
      <c r="UC228" s="168"/>
      <c r="UD228" s="168"/>
      <c r="UE228" s="168"/>
      <c r="UF228" s="168"/>
      <c r="UG228" s="168"/>
      <c r="UH228" s="168"/>
      <c r="UI228" s="168"/>
      <c r="UJ228" s="168"/>
      <c r="UK228" s="168"/>
      <c r="UL228" s="168"/>
      <c r="UM228" s="168"/>
      <c r="UN228" s="168"/>
      <c r="UO228" s="168"/>
      <c r="UP228" s="168"/>
      <c r="UQ228" s="168"/>
      <c r="UR228" s="168"/>
      <c r="US228" s="168"/>
      <c r="UT228" s="168"/>
      <c r="UU228" s="168"/>
      <c r="UV228" s="168"/>
      <c r="UW228" s="168"/>
      <c r="UX228" s="168"/>
      <c r="UY228" s="168"/>
      <c r="UZ228" s="168"/>
      <c r="VA228" s="168"/>
      <c r="VB228" s="168"/>
      <c r="VC228" s="168"/>
      <c r="VD228" s="168"/>
      <c r="VE228" s="168"/>
      <c r="VF228" s="168"/>
      <c r="VG228" s="168"/>
      <c r="VH228" s="168"/>
      <c r="VI228" s="168"/>
      <c r="VJ228" s="168"/>
      <c r="VK228" s="168"/>
      <c r="VL228" s="168"/>
      <c r="VM228" s="168"/>
      <c r="VN228" s="168"/>
      <c r="VO228" s="168"/>
      <c r="VP228" s="168"/>
      <c r="VQ228" s="168"/>
      <c r="VR228" s="168"/>
      <c r="VS228" s="168"/>
      <c r="VT228" s="168"/>
      <c r="VU228" s="168"/>
      <c r="VV228" s="168"/>
      <c r="VW228" s="168"/>
      <c r="VX228" s="168"/>
      <c r="VY228" s="168"/>
      <c r="VZ228" s="168"/>
      <c r="WA228" s="168"/>
      <c r="WB228" s="168"/>
      <c r="WC228" s="168"/>
      <c r="WD228" s="168"/>
      <c r="WE228" s="168"/>
      <c r="WF228" s="168"/>
      <c r="WG228" s="168"/>
      <c r="WH228" s="168"/>
      <c r="WI228" s="168"/>
      <c r="WJ228" s="168"/>
      <c r="WK228" s="168"/>
      <c r="WL228" s="168"/>
      <c r="WM228" s="168"/>
      <c r="WN228" s="168"/>
      <c r="WO228" s="168"/>
      <c r="WP228" s="168"/>
      <c r="WQ228" s="168"/>
      <c r="WR228" s="168"/>
      <c r="WS228" s="168"/>
      <c r="WT228" s="168"/>
      <c r="WU228" s="168"/>
      <c r="WV228" s="168"/>
      <c r="WW228" s="168"/>
      <c r="WX228" s="168"/>
      <c r="WY228" s="168"/>
      <c r="WZ228" s="168"/>
      <c r="XA228" s="168"/>
      <c r="XB228" s="168"/>
      <c r="XC228" s="168"/>
      <c r="XD228" s="168"/>
      <c r="XE228" s="168"/>
      <c r="XF228" s="168"/>
      <c r="XG228" s="168"/>
      <c r="XH228" s="168"/>
      <c r="XI228" s="168"/>
      <c r="XJ228" s="168"/>
      <c r="XK228" s="168"/>
      <c r="XL228" s="168"/>
      <c r="XM228" s="168"/>
      <c r="XN228" s="168"/>
      <c r="XO228" s="168"/>
      <c r="XP228" s="168"/>
      <c r="XQ228" s="168"/>
      <c r="XR228" s="168"/>
      <c r="XS228" s="168"/>
      <c r="XT228" s="168"/>
      <c r="XU228" s="168"/>
      <c r="XV228" s="168"/>
      <c r="XW228" s="168"/>
      <c r="XX228" s="168"/>
      <c r="XY228" s="168"/>
      <c r="XZ228" s="168"/>
      <c r="YA228" s="168"/>
      <c r="YB228" s="168"/>
      <c r="YC228" s="168"/>
      <c r="YD228" s="168"/>
      <c r="YE228" s="168"/>
      <c r="YF228" s="168"/>
      <c r="YG228" s="168"/>
      <c r="YH228" s="168"/>
      <c r="YI228" s="168"/>
      <c r="YJ228" s="168"/>
      <c r="YK228" s="168"/>
      <c r="YL228" s="168"/>
      <c r="YM228" s="168"/>
      <c r="YN228" s="168"/>
      <c r="YO228" s="168"/>
      <c r="YP228" s="168"/>
      <c r="YQ228" s="168"/>
      <c r="YR228" s="168"/>
      <c r="YS228" s="168"/>
      <c r="YT228" s="168"/>
      <c r="YU228" s="168"/>
      <c r="YV228" s="168"/>
      <c r="YW228" s="168"/>
      <c r="YX228" s="168"/>
      <c r="YY228" s="168"/>
      <c r="YZ228" s="168"/>
      <c r="ZA228" s="168"/>
      <c r="ZB228" s="168"/>
      <c r="ZC228" s="168"/>
      <c r="ZD228" s="168"/>
      <c r="ZE228" s="168"/>
      <c r="ZF228" s="168"/>
      <c r="ZG228" s="168"/>
      <c r="ZH228" s="168"/>
      <c r="ZI228" s="168"/>
      <c r="ZJ228" s="168"/>
      <c r="ZK228" s="168"/>
      <c r="ZL228" s="168"/>
      <c r="ZM228" s="168"/>
      <c r="ZN228" s="168"/>
      <c r="ZO228" s="168"/>
      <c r="ZP228" s="168"/>
      <c r="ZQ228" s="168"/>
      <c r="ZR228" s="168"/>
      <c r="ZS228" s="168"/>
      <c r="ZT228" s="168"/>
      <c r="ZU228" s="168"/>
      <c r="ZV228" s="168"/>
      <c r="ZW228" s="168"/>
      <c r="ZX228" s="168"/>
      <c r="ZY228" s="168"/>
      <c r="ZZ228" s="168"/>
      <c r="AAA228" s="168"/>
      <c r="AAB228" s="168"/>
      <c r="AAC228" s="168"/>
      <c r="AAD228" s="168"/>
      <c r="AAE228" s="168"/>
      <c r="AAF228" s="168"/>
      <c r="AAG228" s="168"/>
      <c r="AAH228" s="168"/>
      <c r="AAI228" s="168"/>
      <c r="AAJ228" s="168"/>
      <c r="AAK228" s="168"/>
      <c r="AAL228" s="168"/>
      <c r="AAM228" s="168"/>
      <c r="AAN228" s="168"/>
      <c r="AAO228" s="168"/>
      <c r="AAP228" s="168"/>
      <c r="AAQ228" s="168"/>
      <c r="AAR228" s="168"/>
      <c r="AAS228" s="168"/>
      <c r="AAT228" s="168"/>
      <c r="AAU228" s="168"/>
      <c r="AAV228" s="168"/>
      <c r="AAW228" s="168"/>
      <c r="AAX228" s="168"/>
      <c r="AAY228" s="168"/>
      <c r="AAZ228" s="168"/>
      <c r="ABA228" s="168"/>
      <c r="ABB228" s="168"/>
      <c r="ABC228" s="168"/>
      <c r="ABD228" s="168"/>
      <c r="ABE228" s="168"/>
      <c r="ABF228" s="168"/>
      <c r="ABG228" s="168"/>
      <c r="ABH228" s="168"/>
      <c r="ABI228" s="168"/>
      <c r="ABJ228" s="168"/>
      <c r="ABK228" s="168"/>
      <c r="ABL228" s="168"/>
      <c r="ABM228" s="168"/>
      <c r="ABN228" s="168"/>
      <c r="ABO228" s="168"/>
      <c r="ABP228" s="168"/>
      <c r="ABQ228" s="168"/>
      <c r="ABR228" s="168"/>
      <c r="ABS228" s="168"/>
      <c r="ABT228" s="168"/>
      <c r="ABU228" s="168"/>
      <c r="ABV228" s="168"/>
      <c r="ABW228" s="168"/>
      <c r="ABX228" s="168"/>
      <c r="ABY228" s="168"/>
      <c r="ABZ228" s="168"/>
      <c r="ACA228" s="168"/>
      <c r="ACB228" s="168"/>
      <c r="ACC228" s="168"/>
      <c r="ACD228" s="168"/>
      <c r="ACE228" s="168"/>
      <c r="ACF228" s="168"/>
      <c r="ACG228" s="168"/>
      <c r="ACH228" s="168"/>
      <c r="ACI228" s="168"/>
      <c r="ACJ228" s="168"/>
      <c r="ACK228" s="168"/>
      <c r="ACL228" s="168"/>
      <c r="ACM228" s="168"/>
      <c r="ACN228" s="168"/>
      <c r="ACO228" s="168"/>
      <c r="ACP228" s="168"/>
      <c r="ACQ228" s="168"/>
      <c r="ACR228" s="168"/>
      <c r="ACS228" s="168"/>
      <c r="ACT228" s="168"/>
      <c r="ACU228" s="168"/>
      <c r="ACV228" s="168"/>
      <c r="ACW228" s="168"/>
      <c r="ACX228" s="168"/>
      <c r="ACY228" s="168"/>
      <c r="ACZ228" s="168"/>
      <c r="ADA228" s="168"/>
      <c r="ADB228" s="168"/>
      <c r="ADC228" s="168"/>
      <c r="ADD228" s="168"/>
      <c r="ADE228" s="168"/>
      <c r="ADF228" s="168"/>
      <c r="ADG228" s="168"/>
      <c r="ADH228" s="168"/>
      <c r="ADI228" s="168"/>
      <c r="ADJ228" s="168"/>
      <c r="ADK228" s="168"/>
      <c r="ADL228" s="168"/>
      <c r="ADM228" s="168"/>
      <c r="ADN228" s="168"/>
      <c r="ADO228" s="168"/>
      <c r="ADP228" s="168"/>
      <c r="ADQ228" s="168"/>
      <c r="ADR228" s="168"/>
      <c r="ADS228" s="168"/>
      <c r="ADT228" s="168"/>
      <c r="ADU228" s="168"/>
      <c r="ADV228" s="168"/>
      <c r="ADW228" s="168"/>
      <c r="ADX228" s="168"/>
      <c r="ADY228" s="168"/>
      <c r="ADZ228" s="168"/>
      <c r="AEA228" s="168"/>
      <c r="AEB228" s="168"/>
      <c r="AEC228" s="168"/>
      <c r="AED228" s="168"/>
      <c r="AEE228" s="168"/>
      <c r="AEF228" s="168"/>
      <c r="AEG228" s="168"/>
      <c r="AEH228" s="168"/>
      <c r="AEI228" s="168"/>
      <c r="AEJ228" s="168"/>
      <c r="AEK228" s="168"/>
      <c r="AEL228" s="168"/>
      <c r="AEM228" s="168"/>
      <c r="AEN228" s="168"/>
      <c r="AEO228" s="168"/>
      <c r="AEP228" s="168"/>
      <c r="AEQ228" s="168"/>
      <c r="AER228" s="168"/>
      <c r="AES228" s="168"/>
      <c r="AET228" s="168"/>
      <c r="AEU228" s="168"/>
      <c r="AEV228" s="168"/>
      <c r="AEW228" s="168"/>
      <c r="AEX228" s="168"/>
      <c r="AEY228" s="168"/>
      <c r="AEZ228" s="168"/>
      <c r="AFA228" s="168"/>
      <c r="AFB228" s="168"/>
      <c r="AFC228" s="168"/>
      <c r="AFD228" s="168"/>
      <c r="AFE228" s="168"/>
      <c r="AFF228" s="168"/>
      <c r="AFG228" s="168"/>
      <c r="AFH228" s="168"/>
      <c r="AFI228" s="168"/>
      <c r="AFJ228" s="168"/>
      <c r="AFK228" s="168"/>
      <c r="AFL228" s="168"/>
      <c r="AFM228" s="168"/>
      <c r="AFN228" s="168"/>
      <c r="AFO228" s="168"/>
      <c r="AFP228" s="168"/>
      <c r="AFQ228" s="168"/>
      <c r="AFR228" s="168"/>
      <c r="AFS228" s="168"/>
      <c r="AFT228" s="168"/>
      <c r="AFU228" s="168"/>
      <c r="AFV228" s="168"/>
      <c r="AFW228" s="168"/>
      <c r="AFX228" s="168"/>
      <c r="AFY228" s="168"/>
      <c r="AFZ228" s="168"/>
      <c r="AGA228" s="168"/>
      <c r="AGB228" s="168"/>
      <c r="AGC228" s="168"/>
      <c r="AGD228" s="168"/>
      <c r="AGE228" s="168"/>
      <c r="AGF228" s="168"/>
      <c r="AGG228" s="168"/>
      <c r="AGH228" s="168"/>
      <c r="AGI228" s="168"/>
      <c r="AGJ228" s="168"/>
      <c r="AGK228" s="168"/>
      <c r="AGL228" s="168"/>
      <c r="AGM228" s="168"/>
      <c r="AGN228" s="168"/>
      <c r="AGO228" s="168"/>
      <c r="AGP228" s="168"/>
      <c r="AGQ228" s="168"/>
      <c r="AGR228" s="168"/>
      <c r="AGS228" s="168"/>
      <c r="AGT228" s="168"/>
      <c r="AGU228" s="168"/>
      <c r="AGV228" s="168"/>
      <c r="AGW228" s="168"/>
      <c r="AGX228" s="168"/>
      <c r="AGY228" s="168"/>
      <c r="AGZ228" s="168"/>
      <c r="AHA228" s="168"/>
      <c r="AHB228" s="168"/>
      <c r="AHC228" s="168"/>
      <c r="AHD228" s="168"/>
      <c r="AHE228" s="168"/>
      <c r="AHF228" s="168"/>
      <c r="AHG228" s="168"/>
      <c r="AHH228" s="168"/>
      <c r="AHI228" s="168"/>
      <c r="AHJ228" s="168"/>
      <c r="AHK228" s="168"/>
      <c r="AHL228" s="168"/>
      <c r="AHM228" s="168"/>
      <c r="AHN228" s="168"/>
      <c r="AHO228" s="168"/>
      <c r="AHP228" s="168"/>
      <c r="AHQ228" s="168"/>
      <c r="AHR228" s="168"/>
      <c r="AHS228" s="168"/>
      <c r="AHT228" s="168"/>
      <c r="AHU228" s="168"/>
      <c r="AHV228" s="168"/>
      <c r="AHW228" s="168"/>
      <c r="AHX228" s="168"/>
      <c r="AHY228" s="168"/>
      <c r="AHZ228" s="168"/>
      <c r="AIA228" s="168"/>
      <c r="AIB228" s="168"/>
      <c r="AIC228" s="168"/>
      <c r="AID228" s="168"/>
      <c r="AIE228" s="168"/>
      <c r="AIF228" s="168"/>
      <c r="AIG228" s="168"/>
      <c r="AIH228" s="168"/>
      <c r="AII228" s="168"/>
      <c r="AIJ228" s="168"/>
      <c r="AIK228" s="168"/>
      <c r="AIL228" s="168"/>
      <c r="AIM228" s="168"/>
      <c r="AIN228" s="168"/>
      <c r="AIO228" s="168"/>
      <c r="AIP228" s="168"/>
      <c r="AIQ228" s="168"/>
      <c r="AIR228" s="168"/>
      <c r="AIS228" s="168"/>
      <c r="AIT228" s="168"/>
      <c r="AIU228" s="168"/>
      <c r="AIV228" s="168"/>
      <c r="AIW228" s="168"/>
      <c r="AIX228" s="168"/>
      <c r="AIY228" s="168"/>
      <c r="AIZ228" s="168"/>
      <c r="AJA228" s="168"/>
      <c r="AJB228" s="168"/>
      <c r="AJC228" s="168"/>
      <c r="AJD228" s="168"/>
      <c r="AJE228" s="168"/>
      <c r="AJF228" s="168"/>
      <c r="AJG228" s="168"/>
      <c r="AJH228" s="168"/>
      <c r="AJI228" s="168"/>
      <c r="AJJ228" s="168"/>
      <c r="AJK228" s="168"/>
      <c r="AJL228" s="168"/>
      <c r="AJM228" s="168"/>
      <c r="AJN228" s="168"/>
      <c r="AJO228" s="168"/>
      <c r="AJP228" s="168"/>
      <c r="AJQ228" s="168"/>
      <c r="AJR228" s="168"/>
      <c r="AJS228" s="168"/>
      <c r="AJT228" s="168"/>
      <c r="AJU228" s="168"/>
      <c r="AJV228" s="168"/>
      <c r="AJW228" s="168"/>
      <c r="AJX228" s="168"/>
      <c r="AJY228" s="168"/>
      <c r="AJZ228" s="168"/>
      <c r="AKA228" s="168"/>
      <c r="AKB228" s="168"/>
      <c r="AKC228" s="168"/>
      <c r="AKD228" s="168"/>
      <c r="AKE228" s="168"/>
      <c r="AKF228" s="168"/>
      <c r="AKG228" s="168"/>
      <c r="AKH228" s="168"/>
      <c r="AKI228" s="168"/>
      <c r="AKJ228" s="168"/>
      <c r="AKK228" s="168"/>
      <c r="AKL228" s="168"/>
      <c r="AKM228" s="168"/>
      <c r="AKN228" s="168"/>
      <c r="AKO228" s="168"/>
      <c r="AKP228" s="168"/>
      <c r="AKQ228" s="168"/>
      <c r="AKR228" s="168"/>
      <c r="AKS228" s="168"/>
      <c r="AKT228" s="168"/>
      <c r="AKU228" s="168"/>
      <c r="AKV228" s="168"/>
      <c r="AKW228" s="168"/>
      <c r="AKX228" s="168"/>
      <c r="AKY228" s="168"/>
      <c r="AKZ228" s="168"/>
      <c r="ALA228" s="168"/>
      <c r="ALB228" s="168"/>
      <c r="ALC228" s="168"/>
      <c r="ALD228" s="168"/>
      <c r="ALE228" s="168"/>
      <c r="ALF228" s="168"/>
      <c r="ALG228" s="168"/>
      <c r="ALH228" s="168"/>
      <c r="ALI228" s="168"/>
      <c r="ALJ228" s="168"/>
      <c r="ALK228" s="168"/>
      <c r="ALL228" s="168"/>
      <c r="ALM228" s="168"/>
      <c r="ALN228" s="168"/>
      <c r="ALO228" s="168"/>
      <c r="ALP228" s="168"/>
      <c r="ALQ228" s="168"/>
      <c r="ALR228" s="168"/>
      <c r="ALS228" s="168"/>
      <c r="ALT228" s="168"/>
      <c r="ALU228" s="168"/>
      <c r="ALV228" s="168"/>
      <c r="ALW228" s="168"/>
      <c r="ALX228" s="168"/>
      <c r="ALY228" s="168"/>
      <c r="ALZ228" s="168"/>
      <c r="AMA228" s="168"/>
      <c r="AMB228" s="168"/>
      <c r="AMC228" s="168"/>
      <c r="AMD228" s="168"/>
      <c r="AME228" s="168"/>
      <c r="AMF228" s="168"/>
      <c r="AMG228" s="168"/>
      <c r="AMH228" s="168"/>
      <c r="AMI228" s="168"/>
      <c r="AMJ228" s="168"/>
      <c r="AMK228" s="168"/>
      <c r="AML228" s="168"/>
      <c r="AMM228" s="168"/>
      <c r="AMN228" s="168"/>
      <c r="AMO228" s="168"/>
      <c r="AMP228" s="168"/>
      <c r="AMQ228" s="168"/>
      <c r="AMR228" s="168"/>
      <c r="AMS228" s="168"/>
      <c r="AMT228" s="168"/>
      <c r="AMU228" s="168"/>
      <c r="AMV228" s="168"/>
      <c r="AMW228" s="168"/>
      <c r="AMX228" s="168"/>
      <c r="AMY228" s="168"/>
      <c r="AMZ228" s="168"/>
      <c r="ANA228" s="168"/>
      <c r="ANB228" s="168"/>
      <c r="ANC228" s="168"/>
      <c r="AND228" s="168"/>
      <c r="ANE228" s="168"/>
      <c r="ANF228" s="168"/>
      <c r="ANG228" s="168"/>
      <c r="ANH228" s="168"/>
      <c r="ANI228" s="168"/>
      <c r="ANJ228" s="168"/>
      <c r="ANK228" s="168"/>
      <c r="ANL228" s="168"/>
      <c r="ANM228" s="168"/>
      <c r="ANN228" s="168"/>
      <c r="ANO228" s="168"/>
      <c r="ANP228" s="168"/>
      <c r="ANQ228" s="168"/>
      <c r="ANR228" s="168"/>
      <c r="ANS228" s="168"/>
      <c r="ANT228" s="168"/>
      <c r="ANU228" s="168"/>
      <c r="ANV228" s="168"/>
      <c r="ANW228" s="168"/>
      <c r="ANX228" s="168"/>
      <c r="ANY228" s="168"/>
      <c r="ANZ228" s="168"/>
      <c r="AOA228" s="168"/>
      <c r="AOB228" s="168"/>
      <c r="AOC228" s="168"/>
      <c r="AOD228" s="168"/>
      <c r="AOE228" s="168"/>
      <c r="AOF228" s="168"/>
      <c r="AOG228" s="168"/>
      <c r="AOH228" s="168"/>
      <c r="AOI228" s="168"/>
      <c r="AOJ228" s="168"/>
      <c r="AOK228" s="168"/>
      <c r="AOL228" s="168"/>
      <c r="AOM228" s="168"/>
      <c r="AON228" s="168"/>
      <c r="AOO228" s="168"/>
      <c r="AOP228" s="168"/>
      <c r="AOQ228" s="168"/>
      <c r="AOR228" s="168"/>
      <c r="AOS228" s="168"/>
      <c r="AOT228" s="168"/>
      <c r="AOU228" s="168"/>
      <c r="AOV228" s="168"/>
      <c r="AOW228" s="168"/>
      <c r="AOX228" s="168"/>
      <c r="AOY228" s="168"/>
      <c r="AOZ228" s="168"/>
      <c r="APA228" s="168"/>
      <c r="APB228" s="168"/>
      <c r="APC228" s="168"/>
      <c r="APD228" s="168"/>
      <c r="APE228" s="168"/>
      <c r="APF228" s="168"/>
      <c r="APG228" s="168"/>
      <c r="APH228" s="168"/>
      <c r="API228" s="168"/>
      <c r="APJ228" s="168"/>
      <c r="APK228" s="168"/>
      <c r="APL228" s="168"/>
      <c r="APM228" s="168"/>
      <c r="APN228" s="168"/>
      <c r="APO228" s="168"/>
      <c r="APP228" s="168"/>
      <c r="APQ228" s="168"/>
      <c r="APR228" s="168"/>
      <c r="APS228" s="168"/>
      <c r="APT228" s="168"/>
      <c r="APU228" s="168"/>
      <c r="APV228" s="168"/>
      <c r="APW228" s="168"/>
      <c r="APX228" s="168"/>
      <c r="APY228" s="168"/>
      <c r="APZ228" s="168"/>
      <c r="AQA228" s="168"/>
      <c r="AQB228" s="168"/>
      <c r="AQC228" s="168"/>
      <c r="AQD228" s="168"/>
      <c r="AQE228" s="168"/>
      <c r="AQF228" s="168"/>
      <c r="AQG228" s="168"/>
      <c r="AQH228" s="168"/>
      <c r="AQI228" s="168"/>
      <c r="AQJ228" s="168"/>
      <c r="AQK228" s="168"/>
      <c r="AQL228" s="168"/>
      <c r="AQM228" s="168"/>
      <c r="AQN228" s="168"/>
      <c r="AQO228" s="168"/>
      <c r="AQP228" s="168"/>
      <c r="AQQ228" s="168"/>
      <c r="AQR228" s="168"/>
      <c r="AQS228" s="168"/>
      <c r="AQT228" s="168"/>
      <c r="AQU228" s="168"/>
      <c r="AQV228" s="168"/>
      <c r="AQW228" s="168"/>
      <c r="AQX228" s="168"/>
      <c r="AQY228" s="168"/>
      <c r="AQZ228" s="168"/>
      <c r="ARA228" s="168"/>
      <c r="ARB228" s="168"/>
      <c r="ARC228" s="168"/>
      <c r="ARD228" s="168"/>
      <c r="ARE228" s="168"/>
      <c r="ARF228" s="168"/>
      <c r="ARG228" s="168"/>
      <c r="ARH228" s="168"/>
      <c r="ARI228" s="168"/>
      <c r="ARJ228" s="168"/>
      <c r="ARK228" s="168"/>
      <c r="ARL228" s="168"/>
      <c r="ARM228" s="168"/>
      <c r="ARN228" s="168"/>
      <c r="ARO228" s="168"/>
      <c r="ARP228" s="168"/>
      <c r="ARQ228" s="168"/>
      <c r="ARR228" s="168"/>
      <c r="ARS228" s="168"/>
      <c r="ART228" s="168"/>
      <c r="ARU228" s="168"/>
      <c r="ARV228" s="168"/>
      <c r="ARW228" s="168"/>
      <c r="ARX228" s="168"/>
      <c r="ARY228" s="168"/>
      <c r="ARZ228" s="168"/>
      <c r="ASA228" s="168"/>
      <c r="ASB228" s="168"/>
      <c r="ASC228" s="168"/>
      <c r="ASD228" s="168"/>
      <c r="ASE228" s="168"/>
      <c r="ASF228" s="168"/>
      <c r="ASG228" s="168"/>
      <c r="ASH228" s="168"/>
      <c r="ASI228" s="168"/>
      <c r="ASJ228" s="168"/>
      <c r="ASK228" s="168"/>
      <c r="ASL228" s="168"/>
      <c r="ASM228" s="168"/>
      <c r="ASN228" s="168"/>
      <c r="ASO228" s="168"/>
      <c r="ASP228" s="168"/>
      <c r="ASQ228" s="168"/>
      <c r="ASR228" s="168"/>
      <c r="ASS228" s="168"/>
      <c r="AST228" s="168"/>
      <c r="ASU228" s="168"/>
      <c r="ASV228" s="168"/>
      <c r="ASW228" s="168"/>
      <c r="ASX228" s="168"/>
      <c r="ASY228" s="168"/>
      <c r="ASZ228" s="168"/>
      <c r="ATA228" s="168"/>
      <c r="ATB228" s="168"/>
      <c r="ATC228" s="168"/>
      <c r="ATD228" s="168"/>
      <c r="ATE228" s="168"/>
      <c r="ATF228" s="168"/>
      <c r="ATG228" s="168"/>
      <c r="ATH228" s="168"/>
      <c r="ATI228" s="168"/>
      <c r="ATJ228" s="168"/>
      <c r="ATK228" s="168"/>
      <c r="ATL228" s="168"/>
      <c r="ATM228" s="168"/>
      <c r="ATN228" s="168"/>
      <c r="ATO228" s="168"/>
      <c r="ATP228" s="168"/>
      <c r="ATQ228" s="168"/>
      <c r="ATR228" s="168"/>
      <c r="ATS228" s="168"/>
      <c r="ATT228" s="168"/>
      <c r="ATU228" s="168"/>
      <c r="ATV228" s="168"/>
      <c r="ATW228" s="168"/>
      <c r="ATX228" s="168"/>
      <c r="ATY228" s="168"/>
      <c r="ATZ228" s="168"/>
      <c r="AUA228" s="168"/>
      <c r="AUB228" s="168"/>
      <c r="AUC228" s="168"/>
      <c r="AUD228" s="168"/>
      <c r="AUE228" s="168"/>
      <c r="AUF228" s="168"/>
      <c r="AUG228" s="168"/>
      <c r="AUH228" s="168"/>
      <c r="AUI228" s="168"/>
      <c r="AUJ228" s="168"/>
      <c r="AUK228" s="168"/>
      <c r="AUL228" s="168"/>
      <c r="AUM228" s="168"/>
      <c r="AUN228" s="168"/>
      <c r="AUO228" s="168"/>
      <c r="AUP228" s="168"/>
      <c r="AUQ228" s="168"/>
      <c r="AUR228" s="168"/>
      <c r="AUS228" s="168"/>
      <c r="AUT228" s="168"/>
      <c r="AUU228" s="168"/>
      <c r="AUV228" s="168"/>
      <c r="AUW228" s="168"/>
      <c r="AUX228" s="168"/>
      <c r="AUY228" s="168"/>
      <c r="AUZ228" s="168"/>
      <c r="AVA228" s="168"/>
      <c r="AVB228" s="168"/>
      <c r="AVC228" s="168"/>
      <c r="AVD228" s="168"/>
      <c r="AVE228" s="168"/>
      <c r="AVF228" s="168"/>
      <c r="AVG228" s="168"/>
      <c r="AVH228" s="168"/>
      <c r="AVI228" s="168"/>
      <c r="AVJ228" s="168"/>
      <c r="AVK228" s="168"/>
      <c r="AVL228" s="168"/>
      <c r="AVM228" s="168"/>
      <c r="AVN228" s="168"/>
      <c r="AVO228" s="168"/>
      <c r="AVP228" s="168"/>
      <c r="AVQ228" s="168"/>
      <c r="AVR228" s="168"/>
      <c r="AVS228" s="168"/>
      <c r="AVT228" s="168"/>
      <c r="AVU228" s="168"/>
      <c r="AVV228" s="168"/>
      <c r="AVW228" s="168"/>
      <c r="AVX228" s="168"/>
      <c r="AVY228" s="168"/>
      <c r="AVZ228" s="168"/>
      <c r="AWA228" s="168"/>
      <c r="AWB228" s="168"/>
      <c r="AWC228" s="168"/>
      <c r="AWD228" s="168"/>
      <c r="AWE228" s="168"/>
      <c r="AWF228" s="168"/>
      <c r="AWG228" s="168"/>
      <c r="AWH228" s="168"/>
      <c r="AWI228" s="168"/>
      <c r="AWJ228" s="168"/>
      <c r="AWK228" s="168"/>
      <c r="AWL228" s="168"/>
      <c r="AWM228" s="168"/>
      <c r="AWN228" s="168"/>
      <c r="AWO228" s="168"/>
      <c r="AWP228" s="168"/>
      <c r="AWQ228" s="168"/>
      <c r="AWR228" s="168"/>
      <c r="AWS228" s="168"/>
      <c r="AWT228" s="168"/>
      <c r="AWU228" s="168"/>
      <c r="AWV228" s="168"/>
      <c r="AWW228" s="168"/>
      <c r="AWX228" s="168"/>
      <c r="AWY228" s="168"/>
      <c r="AWZ228" s="168"/>
      <c r="AXA228" s="168"/>
      <c r="AXB228" s="168"/>
      <c r="AXC228" s="168"/>
      <c r="AXD228" s="168"/>
      <c r="AXE228" s="168"/>
      <c r="AXF228" s="168"/>
      <c r="AXG228" s="168"/>
      <c r="AXH228" s="168"/>
      <c r="AXI228" s="168"/>
      <c r="AXJ228" s="168"/>
      <c r="AXK228" s="168"/>
      <c r="AXL228" s="168"/>
      <c r="AXM228" s="168"/>
      <c r="AXN228" s="168"/>
      <c r="AXO228" s="168"/>
      <c r="AXP228" s="168"/>
      <c r="AXQ228" s="168"/>
      <c r="AXR228" s="168"/>
      <c r="AXS228" s="168"/>
      <c r="AXT228" s="168"/>
      <c r="AXU228" s="168"/>
      <c r="AXV228" s="168"/>
      <c r="AXW228" s="168"/>
      <c r="AXX228" s="168"/>
      <c r="AXY228" s="168"/>
      <c r="AXZ228" s="168"/>
      <c r="AYA228" s="168"/>
      <c r="AYB228" s="168"/>
      <c r="AYC228" s="168"/>
      <c r="AYD228" s="168"/>
      <c r="AYE228" s="168"/>
      <c r="AYF228" s="168"/>
      <c r="AYG228" s="168"/>
      <c r="AYH228" s="168"/>
      <c r="AYI228" s="168"/>
      <c r="AYJ228" s="168"/>
      <c r="AYK228" s="168"/>
      <c r="AYL228" s="168"/>
      <c r="AYM228" s="168"/>
      <c r="AYN228" s="168"/>
      <c r="AYO228" s="168"/>
      <c r="AYP228" s="168"/>
      <c r="AYQ228" s="168"/>
      <c r="AYR228" s="168"/>
      <c r="AYS228" s="168"/>
      <c r="AYT228" s="168"/>
      <c r="AYU228" s="168"/>
      <c r="AYV228" s="168"/>
      <c r="AYW228" s="168"/>
      <c r="AYX228" s="168"/>
      <c r="AYY228" s="168"/>
      <c r="AYZ228" s="168"/>
      <c r="AZA228" s="168"/>
      <c r="AZB228" s="168"/>
      <c r="AZC228" s="168"/>
      <c r="AZD228" s="168"/>
      <c r="AZE228" s="168"/>
      <c r="AZF228" s="168"/>
      <c r="AZG228" s="168"/>
      <c r="AZH228" s="168"/>
      <c r="AZI228" s="168"/>
      <c r="AZJ228" s="168"/>
      <c r="AZK228" s="168"/>
      <c r="AZL228" s="168"/>
      <c r="AZM228" s="168"/>
      <c r="AZN228" s="168"/>
      <c r="AZO228" s="168"/>
      <c r="AZP228" s="168"/>
      <c r="AZQ228" s="168"/>
      <c r="AZR228" s="168"/>
      <c r="AZS228" s="168"/>
      <c r="AZT228" s="168"/>
      <c r="AZU228" s="168"/>
      <c r="AZV228" s="168"/>
      <c r="AZW228" s="168"/>
      <c r="AZX228" s="168"/>
      <c r="AZY228" s="168"/>
      <c r="AZZ228" s="168"/>
      <c r="BAA228" s="168"/>
      <c r="BAB228" s="168"/>
      <c r="BAC228" s="168"/>
      <c r="BAD228" s="168"/>
      <c r="BAE228" s="168"/>
      <c r="BAF228" s="168"/>
      <c r="BAG228" s="168"/>
      <c r="BAH228" s="168"/>
      <c r="BAI228" s="168"/>
      <c r="BAJ228" s="168"/>
      <c r="BAK228" s="168"/>
      <c r="BAL228" s="168"/>
      <c r="BAM228" s="168"/>
      <c r="BAN228" s="168"/>
      <c r="BAO228" s="168"/>
      <c r="BAP228" s="168"/>
      <c r="BAQ228" s="168"/>
      <c r="BAR228" s="168"/>
      <c r="BAS228" s="168"/>
      <c r="BAT228" s="168"/>
      <c r="BAU228" s="168"/>
      <c r="BAV228" s="168"/>
      <c r="BAW228" s="168"/>
      <c r="BAX228" s="168"/>
      <c r="BAY228" s="168"/>
      <c r="BAZ228" s="168"/>
      <c r="BBA228" s="168"/>
      <c r="BBB228" s="168"/>
      <c r="BBC228" s="168"/>
      <c r="BBD228" s="168"/>
      <c r="BBE228" s="168"/>
      <c r="BBF228" s="168"/>
      <c r="BBG228" s="168"/>
      <c r="BBH228" s="168"/>
      <c r="BBI228" s="168"/>
      <c r="BBJ228" s="168"/>
      <c r="BBK228" s="168"/>
      <c r="BBL228" s="168"/>
      <c r="BBM228" s="168"/>
      <c r="BBN228" s="168"/>
      <c r="BBO228" s="168"/>
      <c r="BBP228" s="168"/>
      <c r="BBQ228" s="168"/>
      <c r="BBR228" s="168"/>
      <c r="BBS228" s="168"/>
      <c r="BBT228" s="168"/>
      <c r="BBU228" s="168"/>
      <c r="BBV228" s="168"/>
      <c r="BBW228" s="168"/>
      <c r="BBX228" s="168"/>
      <c r="BBY228" s="168"/>
      <c r="BBZ228" s="168"/>
      <c r="BCA228" s="168"/>
      <c r="BCB228" s="168"/>
      <c r="BCC228" s="168"/>
      <c r="BCD228" s="168"/>
      <c r="BCE228" s="168"/>
      <c r="BCF228" s="168"/>
      <c r="BCG228" s="168"/>
      <c r="BCH228" s="168"/>
      <c r="BCI228" s="168"/>
      <c r="BCJ228" s="168"/>
      <c r="BCK228" s="168"/>
      <c r="BCL228" s="168"/>
      <c r="BCM228" s="168"/>
      <c r="BCN228" s="168"/>
      <c r="BCO228" s="168"/>
      <c r="BCP228" s="168"/>
      <c r="BCQ228" s="168"/>
      <c r="BCR228" s="168"/>
      <c r="BCS228" s="168"/>
      <c r="BCT228" s="168"/>
      <c r="BCU228" s="168"/>
      <c r="BCV228" s="168"/>
      <c r="BCW228" s="168"/>
      <c r="BCX228" s="168"/>
      <c r="BCY228" s="168"/>
      <c r="BCZ228" s="168"/>
      <c r="BDA228" s="168"/>
      <c r="BDB228" s="168"/>
      <c r="BDC228" s="168"/>
      <c r="BDD228" s="168"/>
      <c r="BDE228" s="168"/>
      <c r="BDF228" s="168"/>
      <c r="BDG228" s="168"/>
      <c r="BDH228" s="168"/>
      <c r="BDI228" s="168"/>
      <c r="BDJ228" s="168"/>
      <c r="BDK228" s="168"/>
      <c r="BDL228" s="168"/>
      <c r="BDM228" s="168"/>
      <c r="BDN228" s="168"/>
      <c r="BDO228" s="168"/>
      <c r="BDP228" s="168"/>
      <c r="BDQ228" s="168"/>
      <c r="BDR228" s="168"/>
      <c r="BDS228" s="168"/>
      <c r="BDT228" s="168"/>
      <c r="BDU228" s="168"/>
      <c r="BDV228" s="168"/>
      <c r="BDW228" s="168"/>
      <c r="BDX228" s="168"/>
      <c r="BDY228" s="168"/>
      <c r="BDZ228" s="168"/>
      <c r="BEA228" s="168"/>
      <c r="BEB228" s="168"/>
      <c r="BEC228" s="168"/>
      <c r="BED228" s="168"/>
      <c r="BEE228" s="168"/>
      <c r="BEF228" s="168"/>
      <c r="BEG228" s="168"/>
      <c r="BEH228" s="168"/>
      <c r="BEI228" s="168"/>
      <c r="BEJ228" s="168"/>
      <c r="BEK228" s="168"/>
      <c r="BEL228" s="168"/>
      <c r="BEM228" s="168"/>
      <c r="BEN228" s="168"/>
      <c r="BEO228" s="168"/>
      <c r="BEP228" s="168"/>
      <c r="BEQ228" s="168"/>
      <c r="BER228" s="168"/>
      <c r="BES228" s="168"/>
      <c r="BET228" s="168"/>
      <c r="BEU228" s="168"/>
      <c r="BEV228" s="168"/>
      <c r="BEW228" s="168"/>
      <c r="BEX228" s="168"/>
      <c r="BEY228" s="168"/>
      <c r="BEZ228" s="168"/>
      <c r="BFA228" s="168"/>
      <c r="BFB228" s="168"/>
      <c r="BFC228" s="168"/>
      <c r="BFD228" s="168"/>
      <c r="BFE228" s="168"/>
      <c r="BFF228" s="168"/>
      <c r="BFG228" s="168"/>
      <c r="BFH228" s="168"/>
      <c r="BFI228" s="168"/>
      <c r="BFJ228" s="168"/>
      <c r="BFK228" s="168"/>
      <c r="BFL228" s="168"/>
      <c r="BFM228" s="168"/>
      <c r="BFN228" s="168"/>
      <c r="BFO228" s="168"/>
      <c r="BFP228" s="168"/>
      <c r="BFQ228" s="168"/>
      <c r="BFR228" s="168"/>
      <c r="BFS228" s="168"/>
      <c r="BFT228" s="168"/>
      <c r="BFU228" s="168"/>
      <c r="BFV228" s="168"/>
      <c r="BFW228" s="168"/>
      <c r="BFX228" s="168"/>
      <c r="BFY228" s="168"/>
      <c r="BFZ228" s="168"/>
      <c r="BGA228" s="168"/>
      <c r="BGB228" s="168"/>
      <c r="BGC228" s="168"/>
      <c r="BGD228" s="168"/>
      <c r="BGE228" s="168"/>
      <c r="BGF228" s="168"/>
      <c r="BGG228" s="168"/>
      <c r="BGH228" s="168"/>
      <c r="BGI228" s="168"/>
      <c r="BGJ228" s="168"/>
      <c r="BGK228" s="168"/>
      <c r="BGL228" s="168"/>
      <c r="BGM228" s="168"/>
      <c r="BGN228" s="168"/>
      <c r="BGO228" s="168"/>
      <c r="BGP228" s="168"/>
      <c r="BGQ228" s="168"/>
      <c r="BGR228" s="168"/>
      <c r="BGS228" s="168"/>
      <c r="BGT228" s="168"/>
      <c r="BGU228" s="168"/>
      <c r="BGV228" s="168"/>
      <c r="BGW228" s="168"/>
      <c r="BGX228" s="168"/>
      <c r="BGY228" s="168"/>
      <c r="BGZ228" s="168"/>
      <c r="BHA228" s="168"/>
      <c r="BHB228" s="168"/>
      <c r="BHC228" s="168"/>
      <c r="BHD228" s="168"/>
      <c r="BHE228" s="168"/>
      <c r="BHF228" s="168"/>
      <c r="BHG228" s="168"/>
      <c r="BHH228" s="168"/>
      <c r="BHI228" s="168"/>
      <c r="BHJ228" s="168"/>
      <c r="BHK228" s="168"/>
      <c r="BHL228" s="168"/>
      <c r="BHM228" s="168"/>
      <c r="BHN228" s="168"/>
      <c r="BHO228" s="168"/>
      <c r="BHP228" s="168"/>
      <c r="BHQ228" s="168"/>
      <c r="BHR228" s="168"/>
      <c r="BHS228" s="168"/>
      <c r="BHT228" s="168"/>
      <c r="BHU228" s="168"/>
      <c r="BHV228" s="168"/>
      <c r="BHW228" s="168"/>
      <c r="BHX228" s="168"/>
      <c r="BHY228" s="168"/>
      <c r="BHZ228" s="168"/>
      <c r="BIA228" s="168"/>
      <c r="BIB228" s="168"/>
      <c r="BIC228" s="168"/>
      <c r="BID228" s="168"/>
      <c r="BIE228" s="168"/>
      <c r="BIF228" s="168"/>
      <c r="BIG228" s="168"/>
      <c r="BIH228" s="168"/>
      <c r="BII228" s="168"/>
      <c r="BIJ228" s="168"/>
      <c r="BIK228" s="168"/>
      <c r="BIL228" s="168"/>
      <c r="BIM228" s="168"/>
      <c r="BIN228" s="168"/>
      <c r="BIO228" s="168"/>
      <c r="BIP228" s="168"/>
      <c r="BIQ228" s="168"/>
      <c r="BIR228" s="168"/>
      <c r="BIS228" s="168"/>
      <c r="BIT228" s="168"/>
      <c r="BIU228" s="168"/>
      <c r="BIV228" s="168"/>
      <c r="BIW228" s="168"/>
      <c r="BIX228" s="168"/>
      <c r="BIY228" s="168"/>
      <c r="BIZ228" s="168"/>
      <c r="BJA228" s="168"/>
      <c r="BJB228" s="168"/>
      <c r="BJC228" s="168"/>
      <c r="BJD228" s="168"/>
      <c r="BJE228" s="168"/>
      <c r="BJF228" s="168"/>
      <c r="BJG228" s="168"/>
      <c r="BJH228" s="168"/>
      <c r="BJI228" s="168"/>
      <c r="BJJ228" s="168"/>
      <c r="BJK228" s="168"/>
      <c r="BJL228" s="168"/>
      <c r="BJM228" s="168"/>
      <c r="BJN228" s="168"/>
      <c r="BJO228" s="168"/>
      <c r="BJP228" s="168"/>
      <c r="BJQ228" s="168"/>
      <c r="BJR228" s="168"/>
      <c r="BJS228" s="168"/>
      <c r="BJT228" s="168"/>
      <c r="BJU228" s="168"/>
      <c r="BJV228" s="168"/>
      <c r="BJW228" s="168"/>
      <c r="BJX228" s="168"/>
      <c r="BJY228" s="168"/>
      <c r="BJZ228" s="168"/>
      <c r="BKA228" s="168"/>
      <c r="BKB228" s="168"/>
      <c r="BKC228" s="168"/>
      <c r="BKD228" s="168"/>
      <c r="BKE228" s="168"/>
      <c r="BKF228" s="168"/>
      <c r="BKG228" s="168"/>
      <c r="BKH228" s="168"/>
      <c r="BKI228" s="168"/>
      <c r="BKJ228" s="168"/>
      <c r="BKK228" s="168"/>
      <c r="BKL228" s="168"/>
      <c r="BKM228" s="168"/>
      <c r="BKN228" s="168"/>
      <c r="BKO228" s="168"/>
      <c r="BKP228" s="168"/>
      <c r="BKQ228" s="168"/>
      <c r="BKR228" s="168"/>
      <c r="BKS228" s="168"/>
      <c r="BKT228" s="168"/>
      <c r="BKU228" s="168"/>
      <c r="BKV228" s="168"/>
      <c r="BKW228" s="168"/>
      <c r="BKX228" s="168"/>
      <c r="BKY228" s="168"/>
      <c r="BKZ228" s="168"/>
      <c r="BLA228" s="168"/>
      <c r="BLB228" s="168"/>
      <c r="BLC228" s="168"/>
      <c r="BLD228" s="168"/>
      <c r="BLE228" s="168"/>
      <c r="BLF228" s="168"/>
      <c r="BLG228" s="168"/>
      <c r="BLH228" s="168"/>
      <c r="BLI228" s="168"/>
      <c r="BLJ228" s="168"/>
      <c r="BLK228" s="168"/>
      <c r="BLL228" s="168"/>
      <c r="BLM228" s="168"/>
      <c r="BLN228" s="168"/>
      <c r="BLO228" s="168"/>
      <c r="BLP228" s="168"/>
      <c r="BLQ228" s="168"/>
      <c r="BLR228" s="168"/>
      <c r="BLS228" s="168"/>
      <c r="BLT228" s="168"/>
      <c r="BLU228" s="168"/>
      <c r="BLV228" s="168"/>
      <c r="BLW228" s="168"/>
      <c r="BLX228" s="168"/>
      <c r="BLY228" s="168"/>
      <c r="BLZ228" s="168"/>
      <c r="BMA228" s="168"/>
      <c r="BMB228" s="168"/>
      <c r="BMC228" s="168"/>
      <c r="BMD228" s="168"/>
      <c r="BME228" s="168"/>
      <c r="BMF228" s="168"/>
      <c r="BMG228" s="168"/>
      <c r="BMH228" s="168"/>
      <c r="BMI228" s="168"/>
      <c r="BMJ228" s="168"/>
      <c r="BMK228" s="168"/>
      <c r="BML228" s="168"/>
      <c r="BMM228" s="168"/>
      <c r="BMN228" s="168"/>
      <c r="BMO228" s="168"/>
      <c r="BMP228" s="168"/>
      <c r="BMQ228" s="168"/>
      <c r="BMR228" s="168"/>
      <c r="BMS228" s="168"/>
      <c r="BMT228" s="168"/>
      <c r="BMU228" s="168"/>
      <c r="BMV228" s="168"/>
      <c r="BMW228" s="168"/>
      <c r="BMX228" s="168"/>
      <c r="BMY228" s="168"/>
      <c r="BMZ228" s="168"/>
      <c r="BNA228" s="168"/>
      <c r="BNB228" s="168"/>
      <c r="BNC228" s="168"/>
      <c r="BND228" s="168"/>
      <c r="BNE228" s="168"/>
      <c r="BNF228" s="168"/>
      <c r="BNG228" s="168"/>
      <c r="BNH228" s="168"/>
      <c r="BNI228" s="168"/>
      <c r="BNJ228" s="168"/>
      <c r="BNK228" s="168"/>
      <c r="BNL228" s="168"/>
      <c r="BNM228" s="168"/>
      <c r="BNN228" s="168"/>
      <c r="BNO228" s="168"/>
      <c r="BNP228" s="168"/>
      <c r="BNQ228" s="168"/>
      <c r="BNR228" s="168"/>
      <c r="BNS228" s="168"/>
      <c r="BNT228" s="168"/>
      <c r="BNU228" s="168"/>
      <c r="BNV228" s="168"/>
      <c r="BNW228" s="168"/>
      <c r="BNX228" s="168"/>
      <c r="BNY228" s="168"/>
      <c r="BNZ228" s="168"/>
      <c r="BOA228" s="168"/>
      <c r="BOB228" s="168"/>
      <c r="BOC228" s="168"/>
      <c r="BOD228" s="168"/>
      <c r="BOE228" s="168"/>
      <c r="BOF228" s="168"/>
      <c r="BOG228" s="168"/>
      <c r="BOH228" s="168"/>
      <c r="BOI228" s="168"/>
      <c r="BOJ228" s="168"/>
      <c r="BOK228" s="168"/>
      <c r="BOL228" s="168"/>
      <c r="BOM228" s="168"/>
      <c r="BON228" s="168"/>
      <c r="BOO228" s="168"/>
      <c r="BOP228" s="168"/>
      <c r="BOQ228" s="168"/>
      <c r="BOR228" s="168"/>
      <c r="BOS228" s="168"/>
      <c r="BOT228" s="168"/>
      <c r="BOU228" s="168"/>
      <c r="BOV228" s="168"/>
      <c r="BOW228" s="168"/>
      <c r="BOX228" s="168"/>
      <c r="BOY228" s="168"/>
      <c r="BOZ228" s="168"/>
      <c r="BPA228" s="168"/>
      <c r="BPB228" s="168"/>
      <c r="BPC228" s="168"/>
      <c r="BPD228" s="168"/>
      <c r="BPE228" s="168"/>
      <c r="BPF228" s="168"/>
      <c r="BPG228" s="168"/>
      <c r="BPH228" s="168"/>
      <c r="BPI228" s="168"/>
      <c r="BPJ228" s="168"/>
      <c r="BPK228" s="168"/>
      <c r="BPL228" s="168"/>
      <c r="BPM228" s="168"/>
      <c r="BPN228" s="168"/>
      <c r="BPO228" s="168"/>
      <c r="BPP228" s="168"/>
      <c r="BPQ228" s="168"/>
      <c r="BPR228" s="168"/>
      <c r="BPS228" s="168"/>
      <c r="BPT228" s="168"/>
      <c r="BPU228" s="168"/>
      <c r="BPV228" s="168"/>
      <c r="BPW228" s="168"/>
      <c r="BPX228" s="168"/>
      <c r="BPY228" s="168"/>
      <c r="BPZ228" s="168"/>
      <c r="BQA228" s="168"/>
      <c r="BQB228" s="168"/>
      <c r="BQC228" s="168"/>
      <c r="BQD228" s="168"/>
      <c r="BQE228" s="168"/>
      <c r="BQF228" s="168"/>
      <c r="BQG228" s="168"/>
      <c r="BQH228" s="168"/>
      <c r="BQI228" s="168"/>
      <c r="BQJ228" s="168"/>
      <c r="BQK228" s="168"/>
      <c r="BQL228" s="168"/>
      <c r="BQM228" s="168"/>
      <c r="BQN228" s="168"/>
      <c r="BQO228" s="168"/>
      <c r="BQP228" s="168"/>
      <c r="BQQ228" s="168"/>
      <c r="BQR228" s="168"/>
      <c r="BQS228" s="168"/>
      <c r="BQT228" s="168"/>
      <c r="BQU228" s="168"/>
      <c r="BQV228" s="168"/>
      <c r="BQW228" s="168"/>
      <c r="BQX228" s="168"/>
      <c r="BQY228" s="168"/>
      <c r="BQZ228" s="168"/>
      <c r="BRA228" s="168"/>
      <c r="BRB228" s="168"/>
      <c r="BRC228" s="168"/>
      <c r="BRD228" s="168"/>
      <c r="BRE228" s="168"/>
      <c r="BRF228" s="168"/>
      <c r="BRG228" s="168"/>
      <c r="BRH228" s="168"/>
      <c r="BRI228" s="168"/>
      <c r="BRJ228" s="168"/>
      <c r="BRK228" s="168"/>
      <c r="BRL228" s="168"/>
      <c r="BRM228" s="168"/>
      <c r="BRN228" s="168"/>
      <c r="BRO228" s="168"/>
      <c r="BRP228" s="168"/>
      <c r="BRQ228" s="168"/>
      <c r="BRR228" s="168"/>
      <c r="BRS228" s="168"/>
      <c r="BRT228" s="168"/>
      <c r="BRU228" s="168"/>
      <c r="BRV228" s="168"/>
      <c r="BRW228" s="168"/>
      <c r="BRX228" s="168"/>
      <c r="BRY228" s="168"/>
      <c r="BRZ228" s="168"/>
      <c r="BSA228" s="168"/>
      <c r="BSB228" s="168"/>
      <c r="BSC228" s="168"/>
      <c r="BSD228" s="168"/>
      <c r="BSE228" s="168"/>
      <c r="BSF228" s="168"/>
      <c r="BSG228" s="168"/>
      <c r="BSH228" s="168"/>
      <c r="BSI228" s="168"/>
      <c r="BSJ228" s="168"/>
      <c r="BSK228" s="168"/>
      <c r="BSL228" s="168"/>
      <c r="BSM228" s="168"/>
      <c r="BSN228" s="168"/>
      <c r="BSO228" s="168"/>
      <c r="BSP228" s="168"/>
      <c r="BSQ228" s="168"/>
      <c r="BSR228" s="168"/>
      <c r="BSS228" s="168"/>
      <c r="BST228" s="168"/>
      <c r="BSU228" s="168"/>
      <c r="BSV228" s="168"/>
      <c r="BSW228" s="168"/>
      <c r="BSX228" s="168"/>
      <c r="BSY228" s="168"/>
      <c r="BSZ228" s="168"/>
      <c r="BTA228" s="168"/>
      <c r="BTB228" s="168"/>
      <c r="BTC228" s="168"/>
      <c r="BTD228" s="168"/>
      <c r="BTE228" s="168"/>
      <c r="BTF228" s="168"/>
      <c r="BTG228" s="168"/>
      <c r="BTH228" s="168"/>
      <c r="BTI228" s="168"/>
      <c r="BTJ228" s="168"/>
      <c r="BTK228" s="168"/>
      <c r="BTL228" s="168"/>
      <c r="BTM228" s="168"/>
      <c r="BTN228" s="168"/>
      <c r="BTO228" s="168"/>
      <c r="BTP228" s="168"/>
      <c r="BTQ228" s="168"/>
      <c r="BTR228" s="168"/>
      <c r="BTS228" s="168"/>
      <c r="BTT228" s="168"/>
      <c r="BTU228" s="168"/>
      <c r="BTV228" s="168"/>
      <c r="BTW228" s="168"/>
      <c r="BTX228" s="168"/>
      <c r="BTY228" s="168"/>
      <c r="BTZ228" s="168"/>
      <c r="BUA228" s="168"/>
      <c r="BUB228" s="168"/>
      <c r="BUC228" s="168"/>
      <c r="BUD228" s="168"/>
      <c r="BUE228" s="168"/>
      <c r="BUF228" s="168"/>
      <c r="BUG228" s="168"/>
      <c r="BUH228" s="168"/>
      <c r="BUI228" s="168"/>
      <c r="BUJ228" s="168"/>
      <c r="BUK228" s="168"/>
      <c r="BUL228" s="168"/>
      <c r="BUM228" s="168"/>
      <c r="BUN228" s="168"/>
      <c r="BUO228" s="168"/>
      <c r="BUP228" s="168"/>
      <c r="BUQ228" s="168"/>
      <c r="BUR228" s="168"/>
      <c r="BUS228" s="168"/>
      <c r="BUT228" s="168"/>
      <c r="BUU228" s="168"/>
      <c r="BUV228" s="168"/>
      <c r="BUW228" s="168"/>
      <c r="BUX228" s="168"/>
      <c r="BUY228" s="168"/>
      <c r="BUZ228" s="168"/>
      <c r="BVA228" s="168"/>
      <c r="BVB228" s="168"/>
      <c r="BVC228" s="168"/>
      <c r="BVD228" s="168"/>
      <c r="BVE228" s="168"/>
      <c r="BVF228" s="168"/>
      <c r="BVG228" s="168"/>
      <c r="BVH228" s="168"/>
      <c r="BVI228" s="168"/>
      <c r="BVJ228" s="168"/>
      <c r="BVK228" s="168"/>
      <c r="BVL228" s="168"/>
      <c r="BVM228" s="168"/>
      <c r="BVN228" s="168"/>
      <c r="BVO228" s="168"/>
      <c r="BVP228" s="168"/>
      <c r="BVQ228" s="168"/>
      <c r="BVR228" s="168"/>
      <c r="BVS228" s="168"/>
      <c r="BVT228" s="168"/>
      <c r="BVU228" s="168"/>
      <c r="BVV228" s="168"/>
      <c r="BVW228" s="168"/>
      <c r="BVX228" s="168"/>
      <c r="BVY228" s="168"/>
      <c r="BVZ228" s="168"/>
      <c r="BWA228" s="168"/>
      <c r="BWB228" s="168"/>
      <c r="BWC228" s="168"/>
      <c r="BWD228" s="168"/>
      <c r="BWE228" s="168"/>
      <c r="BWF228" s="168"/>
      <c r="BWG228" s="168"/>
      <c r="BWH228" s="168"/>
      <c r="BWI228" s="168"/>
      <c r="BWJ228" s="168"/>
      <c r="BWK228" s="168"/>
      <c r="BWL228" s="168"/>
      <c r="BWM228" s="168"/>
      <c r="BWN228" s="168"/>
      <c r="BWO228" s="168"/>
      <c r="BWP228" s="168"/>
      <c r="BWQ228" s="168"/>
      <c r="BWR228" s="168"/>
      <c r="BWS228" s="168"/>
      <c r="BWT228" s="168"/>
      <c r="BWU228" s="168"/>
      <c r="BWV228" s="168"/>
      <c r="BWW228" s="168"/>
      <c r="BWX228" s="168"/>
      <c r="BWY228" s="168"/>
      <c r="BWZ228" s="168"/>
      <c r="BXA228" s="168"/>
      <c r="BXB228" s="168"/>
      <c r="BXC228" s="168"/>
      <c r="BXD228" s="168"/>
      <c r="BXE228" s="168"/>
      <c r="BXF228" s="168"/>
      <c r="BXG228" s="168"/>
      <c r="BXH228" s="168"/>
      <c r="BXI228" s="168"/>
      <c r="BXJ228" s="168"/>
      <c r="BXK228" s="168"/>
      <c r="BXL228" s="168"/>
      <c r="BXM228" s="168"/>
      <c r="BXN228" s="168"/>
      <c r="BXO228" s="168"/>
      <c r="BXP228" s="168"/>
      <c r="BXQ228" s="168"/>
      <c r="BXR228" s="168"/>
      <c r="BXS228" s="168"/>
      <c r="BXT228" s="168"/>
      <c r="BXU228" s="168"/>
      <c r="BXV228" s="168"/>
      <c r="BXW228" s="168"/>
      <c r="BXX228" s="168"/>
      <c r="BXY228" s="168"/>
      <c r="BXZ228" s="168"/>
      <c r="BYA228" s="168"/>
      <c r="BYB228" s="168"/>
      <c r="BYC228" s="168"/>
      <c r="BYD228" s="168"/>
      <c r="BYE228" s="168"/>
      <c r="BYF228" s="168"/>
      <c r="BYG228" s="168"/>
      <c r="BYH228" s="168"/>
      <c r="BYI228" s="168"/>
      <c r="BYJ228" s="168"/>
      <c r="BYK228" s="168"/>
      <c r="BYL228" s="168"/>
      <c r="BYM228" s="168"/>
      <c r="BYN228" s="168"/>
      <c r="BYO228" s="168"/>
      <c r="BYP228" s="168"/>
      <c r="BYQ228" s="168"/>
      <c r="BYR228" s="168"/>
      <c r="BYS228" s="168"/>
      <c r="BYT228" s="168"/>
      <c r="BYU228" s="168"/>
      <c r="BYV228" s="168"/>
      <c r="BYW228" s="168"/>
      <c r="BYX228" s="168"/>
      <c r="BYY228" s="168"/>
      <c r="BYZ228" s="168"/>
      <c r="BZA228" s="168"/>
      <c r="BZB228" s="168"/>
      <c r="BZC228" s="168"/>
      <c r="BZD228" s="168"/>
      <c r="BZE228" s="168"/>
      <c r="BZF228" s="168"/>
      <c r="BZG228" s="168"/>
      <c r="BZH228" s="168"/>
      <c r="BZI228" s="168"/>
      <c r="BZJ228" s="168"/>
      <c r="BZK228" s="168"/>
      <c r="BZL228" s="168"/>
      <c r="BZM228" s="168"/>
      <c r="BZN228" s="168"/>
      <c r="BZO228" s="168"/>
      <c r="BZP228" s="168"/>
      <c r="BZQ228" s="168"/>
      <c r="BZR228" s="168"/>
      <c r="BZS228" s="168"/>
      <c r="BZT228" s="168"/>
      <c r="BZU228" s="168"/>
      <c r="BZV228" s="168"/>
      <c r="BZW228" s="168"/>
      <c r="BZX228" s="168"/>
      <c r="BZY228" s="168"/>
      <c r="BZZ228" s="168"/>
      <c r="CAA228" s="168"/>
      <c r="CAB228" s="168"/>
      <c r="CAC228" s="168"/>
      <c r="CAD228" s="168"/>
      <c r="CAE228" s="168"/>
      <c r="CAF228" s="168"/>
      <c r="CAG228" s="168"/>
      <c r="CAH228" s="168"/>
      <c r="CAI228" s="168"/>
      <c r="CAJ228" s="168"/>
      <c r="CAK228" s="168"/>
      <c r="CAL228" s="168"/>
      <c r="CAM228" s="168"/>
      <c r="CAN228" s="168"/>
      <c r="CAO228" s="168"/>
      <c r="CAP228" s="168"/>
      <c r="CAQ228" s="168"/>
      <c r="CAR228" s="168"/>
      <c r="CAS228" s="168"/>
      <c r="CAT228" s="168"/>
      <c r="CAU228" s="168"/>
      <c r="CAV228" s="168"/>
      <c r="CAW228" s="168"/>
      <c r="CAX228" s="168"/>
      <c r="CAY228" s="168"/>
      <c r="CAZ228" s="168"/>
      <c r="CBA228" s="168"/>
      <c r="CBB228" s="168"/>
      <c r="CBC228" s="168"/>
      <c r="CBD228" s="168"/>
      <c r="CBE228" s="168"/>
      <c r="CBF228" s="168"/>
      <c r="CBG228" s="168"/>
      <c r="CBH228" s="168"/>
      <c r="CBI228" s="168"/>
      <c r="CBJ228" s="168"/>
      <c r="CBK228" s="168"/>
      <c r="CBL228" s="168"/>
      <c r="CBM228" s="168"/>
      <c r="CBN228" s="168"/>
      <c r="CBO228" s="168"/>
      <c r="CBP228" s="168"/>
      <c r="CBQ228" s="168"/>
      <c r="CBR228" s="168"/>
      <c r="CBS228" s="168"/>
      <c r="CBT228" s="168"/>
      <c r="CBU228" s="168"/>
      <c r="CBV228" s="168"/>
      <c r="CBW228" s="168"/>
      <c r="CBX228" s="168"/>
      <c r="CBY228" s="168"/>
      <c r="CBZ228" s="168"/>
      <c r="CCA228" s="168"/>
      <c r="CCB228" s="168"/>
      <c r="CCC228" s="168"/>
      <c r="CCD228" s="168"/>
      <c r="CCE228" s="168"/>
      <c r="CCF228" s="168"/>
      <c r="CCG228" s="168"/>
      <c r="CCH228" s="168"/>
      <c r="CCI228" s="168"/>
      <c r="CCJ228" s="168"/>
      <c r="CCK228" s="168"/>
      <c r="CCL228" s="168"/>
      <c r="CCM228" s="168"/>
      <c r="CCN228" s="168"/>
      <c r="CCO228" s="168"/>
      <c r="CCP228" s="168"/>
      <c r="CCQ228" s="168"/>
      <c r="CCR228" s="168"/>
      <c r="CCS228" s="168"/>
      <c r="CCT228" s="168"/>
      <c r="CCU228" s="168"/>
      <c r="CCV228" s="168"/>
      <c r="CCW228" s="168"/>
      <c r="CCX228" s="168"/>
      <c r="CCY228" s="168"/>
      <c r="CCZ228" s="168"/>
      <c r="CDA228" s="168"/>
      <c r="CDB228" s="168"/>
      <c r="CDC228" s="168"/>
      <c r="CDD228" s="168"/>
      <c r="CDE228" s="168"/>
      <c r="CDF228" s="168"/>
      <c r="CDG228" s="168"/>
      <c r="CDH228" s="168"/>
      <c r="CDI228" s="168"/>
      <c r="CDJ228" s="168"/>
      <c r="CDK228" s="168"/>
      <c r="CDL228" s="168"/>
      <c r="CDM228" s="168"/>
      <c r="CDN228" s="168"/>
      <c r="CDO228" s="168"/>
      <c r="CDP228" s="168"/>
      <c r="CDQ228" s="168"/>
      <c r="CDR228" s="168"/>
      <c r="CDS228" s="168"/>
      <c r="CDT228" s="168"/>
      <c r="CDU228" s="168"/>
      <c r="CDV228" s="168"/>
      <c r="CDW228" s="168"/>
      <c r="CDX228" s="168"/>
      <c r="CDY228" s="168"/>
      <c r="CDZ228" s="168"/>
      <c r="CEA228" s="168"/>
      <c r="CEB228" s="168"/>
      <c r="CEC228" s="168"/>
      <c r="CED228" s="168"/>
      <c r="CEE228" s="168"/>
      <c r="CEF228" s="168"/>
      <c r="CEG228" s="168"/>
      <c r="CEH228" s="168"/>
      <c r="CEI228" s="168"/>
      <c r="CEJ228" s="168"/>
      <c r="CEK228" s="168"/>
      <c r="CEL228" s="168"/>
      <c r="CEM228" s="168"/>
      <c r="CEN228" s="168"/>
      <c r="CEO228" s="168"/>
      <c r="CEP228" s="168"/>
      <c r="CEQ228" s="168"/>
      <c r="CER228" s="168"/>
      <c r="CES228" s="168"/>
      <c r="CET228" s="168"/>
      <c r="CEU228" s="168"/>
      <c r="CEV228" s="168"/>
      <c r="CEW228" s="168"/>
      <c r="CEX228" s="168"/>
      <c r="CEY228" s="168"/>
      <c r="CEZ228" s="168"/>
      <c r="CFA228" s="168"/>
      <c r="CFB228" s="168"/>
      <c r="CFC228" s="168"/>
      <c r="CFD228" s="168"/>
      <c r="CFE228" s="168"/>
      <c r="CFF228" s="168"/>
      <c r="CFG228" s="168"/>
      <c r="CFH228" s="168"/>
      <c r="CFI228" s="168"/>
      <c r="CFJ228" s="168"/>
      <c r="CFK228" s="168"/>
      <c r="CFL228" s="168"/>
      <c r="CFM228" s="168"/>
      <c r="CFN228" s="168"/>
      <c r="CFO228" s="168"/>
      <c r="CFP228" s="168"/>
      <c r="CFQ228" s="168"/>
      <c r="CFR228" s="168"/>
      <c r="CFS228" s="168"/>
      <c r="CFT228" s="168"/>
      <c r="CFU228" s="168"/>
      <c r="CFV228" s="168"/>
      <c r="CFW228" s="168"/>
      <c r="CFX228" s="168"/>
      <c r="CFY228" s="168"/>
      <c r="CFZ228" s="168"/>
      <c r="CGA228" s="168"/>
      <c r="CGB228" s="168"/>
      <c r="CGC228" s="168"/>
      <c r="CGD228" s="168"/>
      <c r="CGE228" s="168"/>
      <c r="CGF228" s="168"/>
      <c r="CGG228" s="168"/>
      <c r="CGH228" s="168"/>
      <c r="CGI228" s="168"/>
      <c r="CGJ228" s="168"/>
      <c r="CGK228" s="168"/>
      <c r="CGL228" s="168"/>
      <c r="CGM228" s="168"/>
      <c r="CGN228" s="168"/>
      <c r="CGO228" s="168"/>
      <c r="CGP228" s="168"/>
      <c r="CGQ228" s="168"/>
      <c r="CGR228" s="168"/>
      <c r="CGS228" s="168"/>
      <c r="CGT228" s="168"/>
      <c r="CGU228" s="168"/>
      <c r="CGV228" s="168"/>
      <c r="CGW228" s="168"/>
      <c r="CGX228" s="168"/>
      <c r="CGY228" s="168"/>
      <c r="CGZ228" s="168"/>
      <c r="CHA228" s="168"/>
      <c r="CHB228" s="168"/>
      <c r="CHC228" s="168"/>
      <c r="CHD228" s="168"/>
      <c r="CHE228" s="168"/>
      <c r="CHF228" s="168"/>
      <c r="CHG228" s="168"/>
      <c r="CHH228" s="168"/>
      <c r="CHI228" s="168"/>
      <c r="CHJ228" s="168"/>
      <c r="CHK228" s="168"/>
      <c r="CHL228" s="168"/>
      <c r="CHM228" s="168"/>
      <c r="CHN228" s="168"/>
      <c r="CHO228" s="168"/>
      <c r="CHP228" s="168"/>
      <c r="CHQ228" s="168"/>
      <c r="CHR228" s="168"/>
      <c r="CHS228" s="168"/>
      <c r="CHT228" s="168"/>
      <c r="CHU228" s="168"/>
      <c r="CHV228" s="168"/>
      <c r="CHW228" s="168"/>
      <c r="CHX228" s="168"/>
      <c r="CHY228" s="168"/>
      <c r="CHZ228" s="168"/>
      <c r="CIA228" s="168"/>
      <c r="CIB228" s="168"/>
      <c r="CIC228" s="168"/>
      <c r="CID228" s="168"/>
      <c r="CIE228" s="168"/>
      <c r="CIF228" s="168"/>
      <c r="CIG228" s="168"/>
      <c r="CIH228" s="168"/>
      <c r="CII228" s="168"/>
      <c r="CIJ228" s="168"/>
      <c r="CIK228" s="168"/>
      <c r="CIL228" s="168"/>
      <c r="CIM228" s="168"/>
      <c r="CIN228" s="168"/>
      <c r="CIO228" s="168"/>
      <c r="CIP228" s="168"/>
      <c r="CIQ228" s="168"/>
      <c r="CIR228" s="168"/>
      <c r="CIS228" s="168"/>
      <c r="CIT228" s="168"/>
      <c r="CIU228" s="168"/>
      <c r="CIV228" s="168"/>
      <c r="CIW228" s="168"/>
      <c r="CIX228" s="168"/>
      <c r="CIY228" s="168"/>
      <c r="CIZ228" s="168"/>
      <c r="CJA228" s="168"/>
      <c r="CJB228" s="168"/>
      <c r="CJC228" s="168"/>
      <c r="CJD228" s="168"/>
      <c r="CJE228" s="168"/>
      <c r="CJF228" s="168"/>
      <c r="CJG228" s="168"/>
      <c r="CJH228" s="168"/>
      <c r="CJI228" s="168"/>
      <c r="CJJ228" s="168"/>
      <c r="CJK228" s="168"/>
      <c r="CJL228" s="168"/>
      <c r="CJM228" s="168"/>
      <c r="CJN228" s="168"/>
      <c r="CJO228" s="168"/>
      <c r="CJP228" s="168"/>
      <c r="CJQ228" s="168"/>
      <c r="CJR228" s="168"/>
      <c r="CJS228" s="168"/>
      <c r="CJT228" s="168"/>
      <c r="CJU228" s="168"/>
      <c r="CJV228" s="168"/>
      <c r="CJW228" s="168"/>
      <c r="CJX228" s="168"/>
      <c r="CJY228" s="168"/>
      <c r="CJZ228" s="168"/>
      <c r="CKA228" s="168"/>
      <c r="CKB228" s="168"/>
      <c r="CKC228" s="168"/>
      <c r="CKD228" s="168"/>
      <c r="CKE228" s="168"/>
      <c r="CKF228" s="168"/>
      <c r="CKG228" s="168"/>
      <c r="CKH228" s="168"/>
      <c r="CKI228" s="168"/>
      <c r="CKJ228" s="168"/>
      <c r="CKK228" s="168"/>
      <c r="CKL228" s="168"/>
      <c r="CKM228" s="168"/>
      <c r="CKN228" s="168"/>
      <c r="CKO228" s="168"/>
      <c r="CKP228" s="168"/>
      <c r="CKQ228" s="168"/>
      <c r="CKR228" s="168"/>
      <c r="CKS228" s="168"/>
      <c r="CKT228" s="168"/>
      <c r="CKU228" s="168"/>
      <c r="CKV228" s="168"/>
      <c r="CKW228" s="168"/>
      <c r="CKX228" s="168"/>
      <c r="CKY228" s="168"/>
      <c r="CKZ228" s="168"/>
      <c r="CLA228" s="168"/>
      <c r="CLB228" s="168"/>
      <c r="CLC228" s="168"/>
      <c r="CLD228" s="168"/>
      <c r="CLE228" s="168"/>
      <c r="CLF228" s="168"/>
      <c r="CLG228" s="168"/>
      <c r="CLH228" s="168"/>
      <c r="CLI228" s="168"/>
      <c r="CLJ228" s="168"/>
      <c r="CLK228" s="168"/>
      <c r="CLL228" s="168"/>
      <c r="CLM228" s="168"/>
      <c r="CLN228" s="168"/>
      <c r="CLO228" s="168"/>
      <c r="CLP228" s="168"/>
      <c r="CLQ228" s="168"/>
      <c r="CLR228" s="168"/>
      <c r="CLS228" s="168"/>
      <c r="CLT228" s="168"/>
      <c r="CLU228" s="168"/>
      <c r="CLV228" s="168"/>
      <c r="CLW228" s="168"/>
      <c r="CLX228" s="168"/>
      <c r="CLY228" s="168"/>
      <c r="CLZ228" s="168"/>
      <c r="CMA228" s="168"/>
      <c r="CMB228" s="168"/>
      <c r="CMC228" s="168"/>
      <c r="CMD228" s="168"/>
      <c r="CME228" s="168"/>
      <c r="CMF228" s="168"/>
      <c r="CMG228" s="168"/>
      <c r="CMH228" s="168"/>
      <c r="CMI228" s="168"/>
      <c r="CMJ228" s="168"/>
      <c r="CMK228" s="168"/>
      <c r="CML228" s="168"/>
      <c r="CMM228" s="168"/>
      <c r="CMN228" s="168"/>
      <c r="CMO228" s="168"/>
      <c r="CMP228" s="168"/>
      <c r="CMQ228" s="168"/>
      <c r="CMR228" s="168"/>
      <c r="CMS228" s="168"/>
      <c r="CMT228" s="168"/>
      <c r="CMU228" s="168"/>
      <c r="CMV228" s="168"/>
      <c r="CMW228" s="168"/>
      <c r="CMX228" s="168"/>
      <c r="CMY228" s="168"/>
      <c r="CMZ228" s="168"/>
      <c r="CNA228" s="168"/>
      <c r="CNB228" s="168"/>
      <c r="CNC228" s="168"/>
      <c r="CND228" s="168"/>
      <c r="CNE228" s="168"/>
      <c r="CNF228" s="168"/>
      <c r="CNG228" s="168"/>
      <c r="CNH228" s="168"/>
      <c r="CNI228" s="168"/>
      <c r="CNJ228" s="168"/>
      <c r="CNK228" s="168"/>
      <c r="CNL228" s="168"/>
      <c r="CNM228" s="168"/>
      <c r="CNN228" s="168"/>
      <c r="CNO228" s="168"/>
      <c r="CNP228" s="168"/>
      <c r="CNQ228" s="168"/>
      <c r="CNR228" s="168"/>
      <c r="CNS228" s="168"/>
      <c r="CNT228" s="168"/>
      <c r="CNU228" s="168"/>
      <c r="CNV228" s="168"/>
      <c r="CNW228" s="168"/>
      <c r="CNX228" s="168"/>
      <c r="CNY228" s="168"/>
      <c r="CNZ228" s="168"/>
      <c r="COA228" s="168"/>
      <c r="COB228" s="168"/>
      <c r="COC228" s="168"/>
      <c r="COD228" s="168"/>
      <c r="COE228" s="168"/>
      <c r="COF228" s="168"/>
      <c r="COG228" s="168"/>
      <c r="COH228" s="168"/>
      <c r="COI228" s="168"/>
      <c r="COJ228" s="168"/>
      <c r="COK228" s="168"/>
      <c r="COL228" s="168"/>
      <c r="COM228" s="168"/>
      <c r="CON228" s="168"/>
      <c r="COO228" s="168"/>
      <c r="COP228" s="168"/>
      <c r="COQ228" s="168"/>
      <c r="COR228" s="168"/>
      <c r="COS228" s="168"/>
      <c r="COT228" s="168"/>
      <c r="COU228" s="168"/>
      <c r="COV228" s="168"/>
      <c r="COW228" s="168"/>
      <c r="COX228" s="168"/>
      <c r="COY228" s="168"/>
      <c r="COZ228" s="168"/>
      <c r="CPA228" s="168"/>
      <c r="CPB228" s="168"/>
      <c r="CPC228" s="168"/>
      <c r="CPD228" s="168"/>
      <c r="CPE228" s="168"/>
      <c r="CPF228" s="168"/>
      <c r="CPG228" s="168"/>
      <c r="CPH228" s="168"/>
      <c r="CPI228" s="168"/>
      <c r="CPJ228" s="168"/>
      <c r="CPK228" s="168"/>
      <c r="CPL228" s="168"/>
      <c r="CPM228" s="168"/>
      <c r="CPN228" s="168"/>
      <c r="CPO228" s="168"/>
      <c r="CPP228" s="168"/>
      <c r="CPQ228" s="168"/>
      <c r="CPR228" s="168"/>
      <c r="CPS228" s="168"/>
      <c r="CPT228" s="168"/>
      <c r="CPU228" s="168"/>
      <c r="CPV228" s="168"/>
      <c r="CPW228" s="168"/>
      <c r="CPX228" s="168"/>
      <c r="CPY228" s="168"/>
      <c r="CPZ228" s="168"/>
      <c r="CQA228" s="168"/>
      <c r="CQB228" s="168"/>
      <c r="CQC228" s="168"/>
      <c r="CQD228" s="168"/>
      <c r="CQE228" s="168"/>
      <c r="CQF228" s="168"/>
      <c r="CQG228" s="168"/>
      <c r="CQH228" s="168"/>
      <c r="CQI228" s="168"/>
      <c r="CQJ228" s="168"/>
      <c r="CQK228" s="168"/>
      <c r="CQL228" s="168"/>
      <c r="CQM228" s="168"/>
      <c r="CQN228" s="168"/>
      <c r="CQO228" s="168"/>
      <c r="CQP228" s="168"/>
      <c r="CQQ228" s="168"/>
      <c r="CQR228" s="168"/>
      <c r="CQS228" s="168"/>
      <c r="CQT228" s="168"/>
      <c r="CQU228" s="168"/>
      <c r="CQV228" s="168"/>
      <c r="CQW228" s="168"/>
      <c r="CQX228" s="168"/>
      <c r="CQY228" s="168"/>
      <c r="CQZ228" s="168"/>
      <c r="CRA228" s="168"/>
      <c r="CRB228" s="168"/>
      <c r="CRC228" s="168"/>
      <c r="CRD228" s="168"/>
      <c r="CRE228" s="168"/>
      <c r="CRF228" s="168"/>
      <c r="CRG228" s="168"/>
      <c r="CRH228" s="168"/>
      <c r="CRI228" s="168"/>
      <c r="CRJ228" s="168"/>
      <c r="CRK228" s="168"/>
      <c r="CRL228" s="168"/>
      <c r="CRM228" s="168"/>
      <c r="CRN228" s="168"/>
      <c r="CRO228" s="168"/>
      <c r="CRP228" s="168"/>
      <c r="CRQ228" s="168"/>
      <c r="CRR228" s="168"/>
      <c r="CRS228" s="168"/>
      <c r="CRT228" s="168"/>
      <c r="CRU228" s="168"/>
      <c r="CRV228" s="168"/>
      <c r="CRW228" s="168"/>
      <c r="CRX228" s="168"/>
      <c r="CRY228" s="168"/>
      <c r="CRZ228" s="168"/>
      <c r="CSA228" s="168"/>
      <c r="CSB228" s="168"/>
      <c r="CSC228" s="168"/>
      <c r="CSD228" s="168"/>
      <c r="CSE228" s="168"/>
      <c r="CSF228" s="168"/>
      <c r="CSG228" s="168"/>
      <c r="CSH228" s="168"/>
      <c r="CSI228" s="168"/>
      <c r="CSJ228" s="168"/>
      <c r="CSK228" s="168"/>
      <c r="CSL228" s="168"/>
      <c r="CSM228" s="168"/>
      <c r="CSN228" s="168"/>
      <c r="CSO228" s="168"/>
      <c r="CSP228" s="168"/>
      <c r="CSQ228" s="168"/>
      <c r="CSR228" s="168"/>
      <c r="CSS228" s="168"/>
      <c r="CST228" s="168"/>
      <c r="CSU228" s="168"/>
      <c r="CSV228" s="168"/>
      <c r="CSW228" s="168"/>
      <c r="CSX228" s="168"/>
      <c r="CSY228" s="168"/>
      <c r="CSZ228" s="168"/>
      <c r="CTA228" s="168"/>
      <c r="CTB228" s="168"/>
      <c r="CTC228" s="168"/>
      <c r="CTD228" s="168"/>
      <c r="CTE228" s="168"/>
      <c r="CTF228" s="168"/>
      <c r="CTG228" s="168"/>
      <c r="CTH228" s="168"/>
      <c r="CTI228" s="168"/>
      <c r="CTJ228" s="168"/>
      <c r="CTK228" s="168"/>
      <c r="CTL228" s="168"/>
      <c r="CTM228" s="168"/>
      <c r="CTN228" s="168"/>
      <c r="CTO228" s="168"/>
      <c r="CTP228" s="168"/>
      <c r="CTQ228" s="168"/>
      <c r="CTR228" s="168"/>
      <c r="CTS228" s="168"/>
      <c r="CTT228" s="168"/>
      <c r="CTU228" s="168"/>
      <c r="CTV228" s="168"/>
      <c r="CTW228" s="168"/>
      <c r="CTX228" s="168"/>
      <c r="CTY228" s="168"/>
      <c r="CTZ228" s="168"/>
      <c r="CUA228" s="168"/>
      <c r="CUB228" s="168"/>
      <c r="CUC228" s="168"/>
      <c r="CUD228" s="168"/>
      <c r="CUE228" s="168"/>
      <c r="CUF228" s="168"/>
      <c r="CUG228" s="168"/>
      <c r="CUH228" s="168"/>
      <c r="CUI228" s="168"/>
      <c r="CUJ228" s="168"/>
      <c r="CUK228" s="168"/>
      <c r="CUL228" s="168"/>
      <c r="CUM228" s="168"/>
      <c r="CUN228" s="168"/>
      <c r="CUO228" s="168"/>
      <c r="CUP228" s="168"/>
      <c r="CUQ228" s="168"/>
      <c r="CUR228" s="168"/>
      <c r="CUS228" s="168"/>
      <c r="CUT228" s="168"/>
      <c r="CUU228" s="168"/>
      <c r="CUV228" s="168"/>
      <c r="CUW228" s="168"/>
      <c r="CUX228" s="168"/>
      <c r="CUY228" s="168"/>
      <c r="CUZ228" s="168"/>
      <c r="CVA228" s="168"/>
      <c r="CVB228" s="168"/>
      <c r="CVC228" s="168"/>
      <c r="CVD228" s="168"/>
      <c r="CVE228" s="168"/>
      <c r="CVF228" s="168"/>
      <c r="CVG228" s="168"/>
      <c r="CVH228" s="168"/>
      <c r="CVI228" s="168"/>
      <c r="CVJ228" s="168"/>
      <c r="CVK228" s="168"/>
      <c r="CVL228" s="168"/>
      <c r="CVM228" s="168"/>
      <c r="CVN228" s="168"/>
      <c r="CVO228" s="168"/>
      <c r="CVP228" s="168"/>
      <c r="CVQ228" s="168"/>
      <c r="CVR228" s="168"/>
      <c r="CVS228" s="168"/>
      <c r="CVT228" s="168"/>
      <c r="CVU228" s="168"/>
      <c r="CVV228" s="168"/>
      <c r="CVW228" s="168"/>
      <c r="CVX228" s="168"/>
      <c r="CVY228" s="168"/>
      <c r="CVZ228" s="168"/>
      <c r="CWA228" s="168"/>
      <c r="CWB228" s="168"/>
      <c r="CWC228" s="168"/>
      <c r="CWD228" s="168"/>
      <c r="CWE228" s="168"/>
      <c r="CWF228" s="168"/>
      <c r="CWG228" s="168"/>
      <c r="CWH228" s="168"/>
      <c r="CWI228" s="168"/>
      <c r="CWJ228" s="168"/>
      <c r="CWK228" s="168"/>
      <c r="CWL228" s="168"/>
      <c r="CWM228" s="168"/>
      <c r="CWN228" s="168"/>
      <c r="CWO228" s="168"/>
      <c r="CWP228" s="168"/>
      <c r="CWQ228" s="168"/>
      <c r="CWR228" s="168"/>
      <c r="CWS228" s="168"/>
      <c r="CWT228" s="168"/>
      <c r="CWU228" s="168"/>
      <c r="CWV228" s="168"/>
      <c r="CWW228" s="168"/>
      <c r="CWX228" s="168"/>
      <c r="CWY228" s="168"/>
      <c r="CWZ228" s="168"/>
      <c r="CXA228" s="168"/>
      <c r="CXB228" s="168"/>
      <c r="CXC228" s="168"/>
      <c r="CXD228" s="168"/>
      <c r="CXE228" s="168"/>
      <c r="CXF228" s="168"/>
      <c r="CXG228" s="168"/>
      <c r="CXH228" s="168"/>
      <c r="CXI228" s="168"/>
      <c r="CXJ228" s="168"/>
      <c r="CXK228" s="168"/>
      <c r="CXL228" s="168"/>
      <c r="CXM228" s="168"/>
      <c r="CXN228" s="168"/>
      <c r="CXO228" s="168"/>
      <c r="CXP228" s="168"/>
      <c r="CXQ228" s="168"/>
      <c r="CXR228" s="168"/>
      <c r="CXS228" s="168"/>
      <c r="CXT228" s="168"/>
      <c r="CXU228" s="168"/>
      <c r="CXV228" s="168"/>
      <c r="CXW228" s="168"/>
      <c r="CXX228" s="168"/>
      <c r="CXY228" s="168"/>
      <c r="CXZ228" s="168"/>
      <c r="CYA228" s="168"/>
      <c r="CYB228" s="168"/>
      <c r="CYC228" s="168"/>
      <c r="CYD228" s="168"/>
      <c r="CYE228" s="168"/>
      <c r="CYF228" s="168"/>
      <c r="CYG228" s="168"/>
      <c r="CYH228" s="168"/>
      <c r="CYI228" s="168"/>
      <c r="CYJ228" s="168"/>
      <c r="CYK228" s="168"/>
      <c r="CYL228" s="168"/>
      <c r="CYM228" s="168"/>
      <c r="CYN228" s="168"/>
      <c r="CYO228" s="168"/>
      <c r="CYP228" s="168"/>
      <c r="CYQ228" s="168"/>
      <c r="CYR228" s="168"/>
      <c r="CYS228" s="168"/>
      <c r="CYT228" s="168"/>
      <c r="CYU228" s="168"/>
      <c r="CYV228" s="168"/>
      <c r="CYW228" s="168"/>
      <c r="CYX228" s="168"/>
      <c r="CYY228" s="168"/>
      <c r="CYZ228" s="168"/>
      <c r="CZA228" s="168"/>
      <c r="CZB228" s="168"/>
      <c r="CZC228" s="168"/>
      <c r="CZD228" s="168"/>
      <c r="CZE228" s="168"/>
      <c r="CZF228" s="168"/>
      <c r="CZG228" s="168"/>
      <c r="CZH228" s="168"/>
      <c r="CZI228" s="168"/>
      <c r="CZJ228" s="168"/>
      <c r="CZK228" s="168"/>
      <c r="CZL228" s="168"/>
      <c r="CZM228" s="168"/>
      <c r="CZN228" s="168"/>
      <c r="CZO228" s="168"/>
      <c r="CZP228" s="168"/>
      <c r="CZQ228" s="168"/>
      <c r="CZR228" s="168"/>
      <c r="CZS228" s="168"/>
      <c r="CZT228" s="168"/>
      <c r="CZU228" s="168"/>
      <c r="CZV228" s="168"/>
      <c r="CZW228" s="168"/>
      <c r="CZX228" s="168"/>
      <c r="CZY228" s="168"/>
      <c r="CZZ228" s="168"/>
      <c r="DAA228" s="168"/>
      <c r="DAB228" s="168"/>
      <c r="DAC228" s="168"/>
      <c r="DAD228" s="168"/>
      <c r="DAE228" s="168"/>
      <c r="DAF228" s="168"/>
      <c r="DAG228" s="168"/>
      <c r="DAH228" s="168"/>
      <c r="DAI228" s="168"/>
      <c r="DAJ228" s="168"/>
      <c r="DAK228" s="168"/>
      <c r="DAL228" s="168"/>
      <c r="DAM228" s="168"/>
      <c r="DAN228" s="168"/>
      <c r="DAO228" s="168"/>
      <c r="DAP228" s="168"/>
      <c r="DAQ228" s="168"/>
      <c r="DAR228" s="168"/>
      <c r="DAS228" s="168"/>
      <c r="DAT228" s="168"/>
      <c r="DAU228" s="168"/>
      <c r="DAV228" s="168"/>
      <c r="DAW228" s="168"/>
      <c r="DAX228" s="168"/>
      <c r="DAY228" s="168"/>
      <c r="DAZ228" s="168"/>
      <c r="DBA228" s="168"/>
      <c r="DBB228" s="168"/>
      <c r="DBC228" s="168"/>
      <c r="DBD228" s="168"/>
      <c r="DBE228" s="168"/>
      <c r="DBF228" s="168"/>
      <c r="DBG228" s="168"/>
      <c r="DBH228" s="168"/>
      <c r="DBI228" s="168"/>
      <c r="DBJ228" s="168"/>
      <c r="DBK228" s="168"/>
      <c r="DBL228" s="168"/>
      <c r="DBM228" s="168"/>
      <c r="DBN228" s="168"/>
      <c r="DBO228" s="168"/>
      <c r="DBP228" s="168"/>
      <c r="DBQ228" s="168"/>
      <c r="DBR228" s="168"/>
      <c r="DBS228" s="168"/>
      <c r="DBT228" s="168"/>
      <c r="DBU228" s="168"/>
      <c r="DBV228" s="168"/>
      <c r="DBW228" s="168"/>
      <c r="DBX228" s="168"/>
      <c r="DBY228" s="168"/>
      <c r="DBZ228" s="168"/>
      <c r="DCA228" s="168"/>
      <c r="DCB228" s="168"/>
      <c r="DCC228" s="168"/>
      <c r="DCD228" s="168"/>
      <c r="DCE228" s="168"/>
      <c r="DCF228" s="168"/>
      <c r="DCG228" s="168"/>
      <c r="DCH228" s="168"/>
      <c r="DCI228" s="168"/>
      <c r="DCJ228" s="168"/>
      <c r="DCK228" s="168"/>
      <c r="DCL228" s="168"/>
      <c r="DCM228" s="168"/>
      <c r="DCN228" s="168"/>
      <c r="DCO228" s="168"/>
      <c r="DCP228" s="168"/>
      <c r="DCQ228" s="168"/>
      <c r="DCR228" s="168"/>
      <c r="DCS228" s="168"/>
      <c r="DCT228" s="168"/>
      <c r="DCU228" s="168"/>
      <c r="DCV228" s="168"/>
      <c r="DCW228" s="168"/>
      <c r="DCX228" s="168"/>
      <c r="DCY228" s="168"/>
      <c r="DCZ228" s="168"/>
      <c r="DDA228" s="168"/>
      <c r="DDB228" s="168"/>
      <c r="DDC228" s="168"/>
      <c r="DDD228" s="168"/>
      <c r="DDE228" s="168"/>
      <c r="DDF228" s="168"/>
      <c r="DDG228" s="168"/>
      <c r="DDH228" s="168"/>
      <c r="DDI228" s="168"/>
      <c r="DDJ228" s="168"/>
      <c r="DDK228" s="168"/>
      <c r="DDL228" s="168"/>
      <c r="DDM228" s="168"/>
      <c r="DDN228" s="168"/>
      <c r="DDO228" s="168"/>
      <c r="DDP228" s="168"/>
      <c r="DDQ228" s="168"/>
      <c r="DDR228" s="168"/>
      <c r="DDS228" s="168"/>
      <c r="DDT228" s="168"/>
      <c r="DDU228" s="168"/>
      <c r="DDV228" s="168"/>
      <c r="DDW228" s="168"/>
      <c r="DDX228" s="168"/>
      <c r="DDY228" s="168"/>
      <c r="DDZ228" s="168"/>
      <c r="DEA228" s="168"/>
      <c r="DEB228" s="168"/>
      <c r="DEC228" s="168"/>
      <c r="DED228" s="168"/>
      <c r="DEE228" s="168"/>
      <c r="DEF228" s="168"/>
      <c r="DEG228" s="168"/>
      <c r="DEH228" s="168"/>
      <c r="DEI228" s="168"/>
      <c r="DEJ228" s="168"/>
      <c r="DEK228" s="168"/>
      <c r="DEL228" s="168"/>
      <c r="DEM228" s="168"/>
      <c r="DEN228" s="168"/>
      <c r="DEO228" s="168"/>
      <c r="DEP228" s="168"/>
      <c r="DEQ228" s="168"/>
      <c r="DER228" s="168"/>
      <c r="DES228" s="168"/>
      <c r="DET228" s="168"/>
      <c r="DEU228" s="168"/>
      <c r="DEV228" s="168"/>
      <c r="DEW228" s="168"/>
      <c r="DEX228" s="168"/>
      <c r="DEY228" s="168"/>
      <c r="DEZ228" s="168"/>
      <c r="DFA228" s="168"/>
      <c r="DFB228" s="168"/>
      <c r="DFC228" s="168"/>
      <c r="DFD228" s="168"/>
      <c r="DFE228" s="168"/>
      <c r="DFF228" s="168"/>
      <c r="DFG228" s="168"/>
      <c r="DFH228" s="168"/>
      <c r="DFI228" s="168"/>
      <c r="DFJ228" s="168"/>
      <c r="DFK228" s="168"/>
      <c r="DFL228" s="168"/>
      <c r="DFM228" s="168"/>
      <c r="DFN228" s="168"/>
      <c r="DFO228" s="168"/>
      <c r="DFP228" s="168"/>
      <c r="DFQ228" s="168"/>
      <c r="DFR228" s="168"/>
      <c r="DFS228" s="168"/>
      <c r="DFT228" s="168"/>
      <c r="DFU228" s="168"/>
      <c r="DFV228" s="168"/>
      <c r="DFW228" s="168"/>
      <c r="DFX228" s="168"/>
      <c r="DFY228" s="168"/>
      <c r="DFZ228" s="168"/>
      <c r="DGA228" s="168"/>
      <c r="DGB228" s="168"/>
      <c r="DGC228" s="168"/>
      <c r="DGD228" s="168"/>
      <c r="DGE228" s="168"/>
      <c r="DGF228" s="168"/>
      <c r="DGG228" s="168"/>
      <c r="DGH228" s="168"/>
      <c r="DGI228" s="168"/>
      <c r="DGJ228" s="168"/>
      <c r="DGK228" s="168"/>
      <c r="DGL228" s="168"/>
      <c r="DGM228" s="168"/>
      <c r="DGN228" s="168"/>
      <c r="DGO228" s="168"/>
      <c r="DGP228" s="168"/>
      <c r="DGQ228" s="168"/>
      <c r="DGR228" s="168"/>
      <c r="DGS228" s="168"/>
      <c r="DGT228" s="168"/>
      <c r="DGU228" s="168"/>
      <c r="DGV228" s="168"/>
      <c r="DGW228" s="168"/>
      <c r="DGX228" s="168"/>
      <c r="DGY228" s="168"/>
      <c r="DGZ228" s="168"/>
      <c r="DHA228" s="168"/>
      <c r="DHB228" s="168"/>
      <c r="DHC228" s="168"/>
      <c r="DHD228" s="168"/>
      <c r="DHE228" s="168"/>
      <c r="DHF228" s="168"/>
      <c r="DHG228" s="168"/>
      <c r="DHH228" s="168"/>
      <c r="DHI228" s="168"/>
      <c r="DHJ228" s="168"/>
      <c r="DHK228" s="168"/>
      <c r="DHL228" s="168"/>
      <c r="DHM228" s="168"/>
      <c r="DHN228" s="168"/>
      <c r="DHO228" s="168"/>
      <c r="DHP228" s="168"/>
      <c r="DHQ228" s="168"/>
      <c r="DHR228" s="168"/>
      <c r="DHS228" s="168"/>
      <c r="DHT228" s="168"/>
      <c r="DHU228" s="168"/>
      <c r="DHV228" s="168"/>
      <c r="DHW228" s="168"/>
      <c r="DHX228" s="168"/>
      <c r="DHY228" s="168"/>
      <c r="DHZ228" s="168"/>
      <c r="DIA228" s="168"/>
      <c r="DIB228" s="168"/>
      <c r="DIC228" s="168"/>
      <c r="DID228" s="168"/>
      <c r="DIE228" s="168"/>
      <c r="DIF228" s="168"/>
      <c r="DIG228" s="168"/>
      <c r="DIH228" s="168"/>
      <c r="DII228" s="168"/>
      <c r="DIJ228" s="168"/>
      <c r="DIK228" s="168"/>
      <c r="DIL228" s="168"/>
      <c r="DIM228" s="168"/>
      <c r="DIN228" s="168"/>
      <c r="DIO228" s="168"/>
      <c r="DIP228" s="168"/>
      <c r="DIQ228" s="168"/>
      <c r="DIR228" s="168"/>
      <c r="DIS228" s="168"/>
      <c r="DIT228" s="168"/>
      <c r="DIU228" s="168"/>
      <c r="DIV228" s="168"/>
      <c r="DIW228" s="168"/>
      <c r="DIX228" s="168"/>
      <c r="DIY228" s="168"/>
      <c r="DIZ228" s="168"/>
      <c r="DJA228" s="168"/>
      <c r="DJB228" s="168"/>
      <c r="DJC228" s="168"/>
      <c r="DJD228" s="168"/>
      <c r="DJE228" s="168"/>
      <c r="DJF228" s="168"/>
      <c r="DJG228" s="168"/>
      <c r="DJH228" s="168"/>
      <c r="DJI228" s="168"/>
      <c r="DJJ228" s="168"/>
      <c r="DJK228" s="168"/>
      <c r="DJL228" s="168"/>
      <c r="DJM228" s="168"/>
      <c r="DJN228" s="168"/>
      <c r="DJO228" s="168"/>
      <c r="DJP228" s="168"/>
      <c r="DJQ228" s="168"/>
      <c r="DJR228" s="168"/>
      <c r="DJS228" s="168"/>
      <c r="DJT228" s="168"/>
      <c r="DJU228" s="168"/>
      <c r="DJV228" s="168"/>
      <c r="DJW228" s="168"/>
      <c r="DJX228" s="168"/>
      <c r="DJY228" s="168"/>
      <c r="DJZ228" s="168"/>
      <c r="DKA228" s="168"/>
      <c r="DKB228" s="168"/>
      <c r="DKC228" s="168"/>
      <c r="DKD228" s="168"/>
      <c r="DKE228" s="168"/>
      <c r="DKF228" s="168"/>
      <c r="DKG228" s="168"/>
      <c r="DKH228" s="168"/>
      <c r="DKI228" s="168"/>
      <c r="DKJ228" s="168"/>
      <c r="DKK228" s="168"/>
      <c r="DKL228" s="168"/>
      <c r="DKM228" s="168"/>
      <c r="DKN228" s="168"/>
      <c r="DKO228" s="168"/>
      <c r="DKP228" s="168"/>
      <c r="DKQ228" s="168"/>
      <c r="DKR228" s="168"/>
      <c r="DKS228" s="168"/>
      <c r="DKT228" s="168"/>
      <c r="DKU228" s="168"/>
      <c r="DKV228" s="168"/>
      <c r="DKW228" s="168"/>
      <c r="DKX228" s="168"/>
      <c r="DKY228" s="168"/>
      <c r="DKZ228" s="168"/>
      <c r="DLA228" s="168"/>
      <c r="DLB228" s="168"/>
      <c r="DLC228" s="168"/>
      <c r="DLD228" s="168"/>
      <c r="DLE228" s="168"/>
      <c r="DLF228" s="168"/>
      <c r="DLG228" s="168"/>
      <c r="DLH228" s="168"/>
      <c r="DLI228" s="168"/>
      <c r="DLJ228" s="168"/>
      <c r="DLK228" s="168"/>
      <c r="DLL228" s="168"/>
      <c r="DLM228" s="168"/>
      <c r="DLN228" s="168"/>
      <c r="DLO228" s="168"/>
      <c r="DLP228" s="168"/>
      <c r="DLQ228" s="168"/>
      <c r="DLR228" s="168"/>
      <c r="DLS228" s="168"/>
      <c r="DLT228" s="168"/>
      <c r="DLU228" s="168"/>
      <c r="DLV228" s="168"/>
      <c r="DLW228" s="168"/>
      <c r="DLX228" s="168"/>
      <c r="DLY228" s="168"/>
      <c r="DLZ228" s="168"/>
      <c r="DMA228" s="168"/>
      <c r="DMB228" s="168"/>
      <c r="DMC228" s="168"/>
      <c r="DMD228" s="168"/>
      <c r="DME228" s="168"/>
      <c r="DMF228" s="168"/>
      <c r="DMG228" s="168"/>
      <c r="DMH228" s="168"/>
      <c r="DMI228" s="168"/>
      <c r="DMJ228" s="168"/>
      <c r="DMK228" s="168"/>
      <c r="DML228" s="168"/>
      <c r="DMM228" s="168"/>
      <c r="DMN228" s="168"/>
      <c r="DMO228" s="168"/>
      <c r="DMP228" s="168"/>
      <c r="DMQ228" s="168"/>
      <c r="DMR228" s="168"/>
      <c r="DMS228" s="168"/>
      <c r="DMT228" s="168"/>
      <c r="DMU228" s="168"/>
      <c r="DMV228" s="168"/>
      <c r="DMW228" s="168"/>
      <c r="DMX228" s="168"/>
      <c r="DMY228" s="168"/>
      <c r="DMZ228" s="168"/>
      <c r="DNA228" s="168"/>
      <c r="DNB228" s="168"/>
      <c r="DNC228" s="168"/>
      <c r="DND228" s="168"/>
      <c r="DNE228" s="168"/>
      <c r="DNF228" s="168"/>
      <c r="DNG228" s="168"/>
      <c r="DNH228" s="168"/>
      <c r="DNI228" s="168"/>
      <c r="DNJ228" s="168"/>
      <c r="DNK228" s="168"/>
      <c r="DNL228" s="168"/>
      <c r="DNM228" s="168"/>
      <c r="DNN228" s="168"/>
      <c r="DNO228" s="168"/>
      <c r="DNP228" s="168"/>
      <c r="DNQ228" s="168"/>
      <c r="DNR228" s="168"/>
      <c r="DNS228" s="168"/>
      <c r="DNT228" s="168"/>
      <c r="DNU228" s="168"/>
      <c r="DNV228" s="168"/>
      <c r="DNW228" s="168"/>
      <c r="DNX228" s="168"/>
      <c r="DNY228" s="168"/>
      <c r="DNZ228" s="168"/>
      <c r="DOA228" s="168"/>
      <c r="DOB228" s="168"/>
      <c r="DOC228" s="168"/>
      <c r="DOD228" s="168"/>
      <c r="DOE228" s="168"/>
      <c r="DOF228" s="168"/>
      <c r="DOG228" s="168"/>
      <c r="DOH228" s="168"/>
      <c r="DOI228" s="168"/>
      <c r="DOJ228" s="168"/>
      <c r="DOK228" s="168"/>
      <c r="DOL228" s="168"/>
      <c r="DOM228" s="168"/>
      <c r="DON228" s="168"/>
      <c r="DOO228" s="168"/>
      <c r="DOP228" s="168"/>
      <c r="DOQ228" s="168"/>
      <c r="DOR228" s="168"/>
      <c r="DOS228" s="168"/>
      <c r="DOT228" s="168"/>
      <c r="DOU228" s="168"/>
      <c r="DOV228" s="168"/>
      <c r="DOW228" s="168"/>
      <c r="DOX228" s="168"/>
      <c r="DOY228" s="168"/>
      <c r="DOZ228" s="168"/>
      <c r="DPA228" s="168"/>
      <c r="DPB228" s="168"/>
      <c r="DPC228" s="168"/>
      <c r="DPD228" s="168"/>
      <c r="DPE228" s="168"/>
      <c r="DPF228" s="168"/>
      <c r="DPG228" s="168"/>
      <c r="DPH228" s="168"/>
      <c r="DPI228" s="168"/>
      <c r="DPJ228" s="168"/>
      <c r="DPK228" s="168"/>
      <c r="DPL228" s="168"/>
      <c r="DPM228" s="168"/>
      <c r="DPN228" s="168"/>
      <c r="DPO228" s="168"/>
      <c r="DPP228" s="168"/>
      <c r="DPQ228" s="168"/>
      <c r="DPR228" s="168"/>
      <c r="DPS228" s="168"/>
      <c r="DPT228" s="168"/>
      <c r="DPU228" s="168"/>
      <c r="DPV228" s="168"/>
      <c r="DPW228" s="168"/>
      <c r="DPX228" s="168"/>
      <c r="DPY228" s="168"/>
      <c r="DPZ228" s="168"/>
      <c r="DQA228" s="168"/>
      <c r="DQB228" s="168"/>
      <c r="DQC228" s="168"/>
      <c r="DQD228" s="168"/>
      <c r="DQE228" s="168"/>
      <c r="DQF228" s="168"/>
      <c r="DQG228" s="168"/>
      <c r="DQH228" s="168"/>
      <c r="DQI228" s="168"/>
      <c r="DQJ228" s="168"/>
      <c r="DQK228" s="168"/>
      <c r="DQL228" s="168"/>
      <c r="DQM228" s="168"/>
      <c r="DQN228" s="168"/>
      <c r="DQO228" s="168"/>
      <c r="DQP228" s="168"/>
      <c r="DQQ228" s="168"/>
      <c r="DQR228" s="168"/>
      <c r="DQS228" s="168"/>
      <c r="DQT228" s="168"/>
      <c r="DQU228" s="168"/>
      <c r="DQV228" s="168"/>
      <c r="DQW228" s="168"/>
      <c r="DQX228" s="168"/>
      <c r="DQY228" s="168"/>
      <c r="DQZ228" s="168"/>
      <c r="DRA228" s="168"/>
      <c r="DRB228" s="168"/>
      <c r="DRC228" s="168"/>
      <c r="DRD228" s="168"/>
      <c r="DRE228" s="168"/>
      <c r="DRF228" s="168"/>
      <c r="DRG228" s="168"/>
      <c r="DRH228" s="168"/>
      <c r="DRI228" s="168"/>
      <c r="DRJ228" s="168"/>
      <c r="DRK228" s="168"/>
      <c r="DRL228" s="168"/>
      <c r="DRM228" s="168"/>
      <c r="DRN228" s="168"/>
      <c r="DRO228" s="168"/>
      <c r="DRP228" s="168"/>
      <c r="DRQ228" s="168"/>
      <c r="DRR228" s="168"/>
      <c r="DRS228" s="168"/>
      <c r="DRT228" s="168"/>
      <c r="DRU228" s="168"/>
      <c r="DRV228" s="168"/>
      <c r="DRW228" s="168"/>
      <c r="DRX228" s="168"/>
      <c r="DRY228" s="168"/>
      <c r="DRZ228" s="168"/>
      <c r="DSA228" s="168"/>
      <c r="DSB228" s="168"/>
      <c r="DSC228" s="168"/>
      <c r="DSD228" s="168"/>
      <c r="DSE228" s="168"/>
      <c r="DSF228" s="168"/>
      <c r="DSG228" s="168"/>
      <c r="DSH228" s="168"/>
      <c r="DSI228" s="168"/>
      <c r="DSJ228" s="168"/>
      <c r="DSK228" s="168"/>
      <c r="DSL228" s="168"/>
      <c r="DSM228" s="168"/>
      <c r="DSN228" s="168"/>
      <c r="DSO228" s="168"/>
      <c r="DSP228" s="168"/>
      <c r="DSQ228" s="168"/>
      <c r="DSR228" s="168"/>
      <c r="DSS228" s="168"/>
      <c r="DST228" s="168"/>
      <c r="DSU228" s="168"/>
      <c r="DSV228" s="168"/>
      <c r="DSW228" s="168"/>
      <c r="DSX228" s="168"/>
      <c r="DSY228" s="168"/>
      <c r="DSZ228" s="168"/>
      <c r="DTA228" s="168"/>
      <c r="DTB228" s="168"/>
      <c r="DTC228" s="168"/>
      <c r="DTD228" s="168"/>
      <c r="DTE228" s="168"/>
      <c r="DTF228" s="168"/>
      <c r="DTG228" s="168"/>
      <c r="DTH228" s="168"/>
      <c r="DTI228" s="168"/>
      <c r="DTJ228" s="168"/>
      <c r="DTK228" s="168"/>
      <c r="DTL228" s="168"/>
      <c r="DTM228" s="168"/>
      <c r="DTN228" s="168"/>
      <c r="DTO228" s="168"/>
      <c r="DTP228" s="168"/>
      <c r="DTQ228" s="168"/>
      <c r="DTR228" s="168"/>
      <c r="DTS228" s="168"/>
      <c r="DTT228" s="168"/>
      <c r="DTU228" s="168"/>
      <c r="DTV228" s="168"/>
      <c r="DTW228" s="168"/>
      <c r="DTX228" s="168"/>
      <c r="DTY228" s="168"/>
      <c r="DTZ228" s="168"/>
      <c r="DUA228" s="168"/>
      <c r="DUB228" s="168"/>
      <c r="DUC228" s="168"/>
      <c r="DUD228" s="168"/>
      <c r="DUE228" s="168"/>
      <c r="DUF228" s="168"/>
      <c r="DUG228" s="168"/>
      <c r="DUH228" s="168"/>
      <c r="DUI228" s="168"/>
      <c r="DUJ228" s="168"/>
      <c r="DUK228" s="168"/>
      <c r="DUL228" s="168"/>
      <c r="DUM228" s="168"/>
      <c r="DUN228" s="168"/>
      <c r="DUO228" s="168"/>
      <c r="DUP228" s="168"/>
      <c r="DUQ228" s="168"/>
      <c r="DUR228" s="168"/>
      <c r="DUS228" s="168"/>
      <c r="DUT228" s="168"/>
      <c r="DUU228" s="168"/>
      <c r="DUV228" s="168"/>
      <c r="DUW228" s="168"/>
      <c r="DUX228" s="168"/>
      <c r="DUY228" s="168"/>
      <c r="DUZ228" s="168"/>
      <c r="DVA228" s="168"/>
      <c r="DVB228" s="168"/>
      <c r="DVC228" s="168"/>
      <c r="DVD228" s="168"/>
      <c r="DVE228" s="168"/>
      <c r="DVF228" s="168"/>
      <c r="DVG228" s="168"/>
      <c r="DVH228" s="168"/>
      <c r="DVI228" s="168"/>
      <c r="DVJ228" s="168"/>
      <c r="DVK228" s="168"/>
      <c r="DVL228" s="168"/>
      <c r="DVM228" s="168"/>
      <c r="DVN228" s="168"/>
      <c r="DVO228" s="168"/>
      <c r="DVP228" s="168"/>
      <c r="DVQ228" s="168"/>
      <c r="DVR228" s="168"/>
      <c r="DVS228" s="168"/>
      <c r="DVT228" s="168"/>
      <c r="DVU228" s="168"/>
      <c r="DVV228" s="168"/>
      <c r="DVW228" s="168"/>
      <c r="DVX228" s="168"/>
      <c r="DVY228" s="168"/>
      <c r="DVZ228" s="168"/>
      <c r="DWA228" s="168"/>
      <c r="DWB228" s="168"/>
      <c r="DWC228" s="168"/>
      <c r="DWD228" s="168"/>
      <c r="DWE228" s="168"/>
      <c r="DWF228" s="168"/>
      <c r="DWG228" s="168"/>
      <c r="DWH228" s="168"/>
      <c r="DWI228" s="168"/>
      <c r="DWJ228" s="168"/>
      <c r="DWK228" s="168"/>
      <c r="DWL228" s="168"/>
      <c r="DWM228" s="168"/>
      <c r="DWN228" s="168"/>
      <c r="DWO228" s="168"/>
      <c r="DWP228" s="168"/>
      <c r="DWQ228" s="168"/>
      <c r="DWR228" s="168"/>
      <c r="DWS228" s="168"/>
      <c r="DWT228" s="168"/>
      <c r="DWU228" s="168"/>
      <c r="DWV228" s="168"/>
      <c r="DWW228" s="168"/>
      <c r="DWX228" s="168"/>
      <c r="DWY228" s="168"/>
      <c r="DWZ228" s="168"/>
      <c r="DXA228" s="168"/>
      <c r="DXB228" s="168"/>
      <c r="DXC228" s="168"/>
      <c r="DXD228" s="168"/>
      <c r="DXE228" s="168"/>
      <c r="DXF228" s="168"/>
      <c r="DXG228" s="168"/>
      <c r="DXH228" s="168"/>
      <c r="DXI228" s="168"/>
      <c r="DXJ228" s="168"/>
      <c r="DXK228" s="168"/>
      <c r="DXL228" s="168"/>
      <c r="DXM228" s="168"/>
      <c r="DXN228" s="168"/>
      <c r="DXO228" s="168"/>
      <c r="DXP228" s="168"/>
      <c r="DXQ228" s="168"/>
      <c r="DXR228" s="168"/>
      <c r="DXS228" s="168"/>
      <c r="DXT228" s="168"/>
      <c r="DXU228" s="168"/>
      <c r="DXV228" s="168"/>
      <c r="DXW228" s="168"/>
      <c r="DXX228" s="168"/>
      <c r="DXY228" s="168"/>
      <c r="DXZ228" s="168"/>
      <c r="DYA228" s="168"/>
      <c r="DYB228" s="168"/>
      <c r="DYC228" s="168"/>
      <c r="DYD228" s="168"/>
      <c r="DYE228" s="168"/>
      <c r="DYF228" s="168"/>
      <c r="DYG228" s="168"/>
      <c r="DYH228" s="168"/>
      <c r="DYI228" s="168"/>
      <c r="DYJ228" s="168"/>
      <c r="DYK228" s="168"/>
      <c r="DYL228" s="168"/>
      <c r="DYM228" s="168"/>
      <c r="DYN228" s="168"/>
      <c r="DYO228" s="168"/>
      <c r="DYP228" s="168"/>
      <c r="DYQ228" s="168"/>
      <c r="DYR228" s="168"/>
      <c r="DYS228" s="168"/>
      <c r="DYT228" s="168"/>
      <c r="DYU228" s="168"/>
      <c r="DYV228" s="168"/>
      <c r="DYW228" s="168"/>
      <c r="DYX228" s="168"/>
      <c r="DYY228" s="168"/>
      <c r="DYZ228" s="168"/>
      <c r="DZA228" s="168"/>
      <c r="DZB228" s="168"/>
      <c r="DZC228" s="168"/>
      <c r="DZD228" s="168"/>
      <c r="DZE228" s="168"/>
      <c r="DZF228" s="168"/>
      <c r="DZG228" s="168"/>
      <c r="DZH228" s="168"/>
      <c r="DZI228" s="168"/>
      <c r="DZJ228" s="168"/>
      <c r="DZK228" s="168"/>
      <c r="DZL228" s="168"/>
      <c r="DZM228" s="168"/>
      <c r="DZN228" s="168"/>
      <c r="DZO228" s="168"/>
      <c r="DZP228" s="168"/>
      <c r="DZQ228" s="168"/>
      <c r="DZR228" s="168"/>
      <c r="DZS228" s="168"/>
      <c r="DZT228" s="168"/>
      <c r="DZU228" s="168"/>
      <c r="DZV228" s="168"/>
      <c r="DZW228" s="168"/>
      <c r="DZX228" s="168"/>
      <c r="DZY228" s="168"/>
      <c r="DZZ228" s="168"/>
      <c r="EAA228" s="168"/>
      <c r="EAB228" s="168"/>
      <c r="EAC228" s="168"/>
      <c r="EAD228" s="168"/>
      <c r="EAE228" s="168"/>
      <c r="EAF228" s="168"/>
      <c r="EAG228" s="168"/>
      <c r="EAH228" s="168"/>
      <c r="EAI228" s="168"/>
      <c r="EAJ228" s="168"/>
      <c r="EAK228" s="168"/>
      <c r="EAL228" s="168"/>
      <c r="EAM228" s="168"/>
      <c r="EAN228" s="168"/>
      <c r="EAO228" s="168"/>
      <c r="EAP228" s="168"/>
      <c r="EAQ228" s="168"/>
      <c r="EAR228" s="168"/>
      <c r="EAS228" s="168"/>
      <c r="EAT228" s="168"/>
      <c r="EAU228" s="168"/>
      <c r="EAV228" s="168"/>
      <c r="EAW228" s="168"/>
      <c r="EAX228" s="168"/>
      <c r="EAY228" s="168"/>
      <c r="EAZ228" s="168"/>
      <c r="EBA228" s="168"/>
      <c r="EBB228" s="168"/>
      <c r="EBC228" s="168"/>
      <c r="EBD228" s="168"/>
      <c r="EBE228" s="168"/>
      <c r="EBF228" s="168"/>
      <c r="EBG228" s="168"/>
      <c r="EBH228" s="168"/>
      <c r="EBI228" s="168"/>
      <c r="EBJ228" s="168"/>
      <c r="EBK228" s="168"/>
      <c r="EBL228" s="168"/>
      <c r="EBM228" s="168"/>
      <c r="EBN228" s="168"/>
      <c r="EBO228" s="168"/>
      <c r="EBP228" s="168"/>
      <c r="EBQ228" s="168"/>
      <c r="EBR228" s="168"/>
      <c r="EBS228" s="168"/>
      <c r="EBT228" s="168"/>
      <c r="EBU228" s="168"/>
      <c r="EBV228" s="168"/>
      <c r="EBW228" s="168"/>
      <c r="EBX228" s="168"/>
      <c r="EBY228" s="168"/>
      <c r="EBZ228" s="168"/>
      <c r="ECA228" s="168"/>
      <c r="ECB228" s="168"/>
      <c r="ECC228" s="168"/>
      <c r="ECD228" s="168"/>
      <c r="ECE228" s="168"/>
      <c r="ECF228" s="168"/>
      <c r="ECG228" s="168"/>
      <c r="ECH228" s="168"/>
      <c r="ECI228" s="168"/>
      <c r="ECJ228" s="168"/>
      <c r="ECK228" s="168"/>
      <c r="ECL228" s="168"/>
      <c r="ECM228" s="168"/>
      <c r="ECN228" s="168"/>
      <c r="ECO228" s="168"/>
      <c r="ECP228" s="168"/>
      <c r="ECQ228" s="168"/>
      <c r="ECR228" s="168"/>
      <c r="ECS228" s="168"/>
      <c r="ECT228" s="168"/>
      <c r="ECU228" s="168"/>
      <c r="ECV228" s="168"/>
      <c r="ECW228" s="168"/>
      <c r="ECX228" s="168"/>
      <c r="ECY228" s="168"/>
      <c r="ECZ228" s="168"/>
      <c r="EDA228" s="168"/>
      <c r="EDB228" s="168"/>
      <c r="EDC228" s="168"/>
      <c r="EDD228" s="168"/>
      <c r="EDE228" s="168"/>
      <c r="EDF228" s="168"/>
      <c r="EDG228" s="168"/>
      <c r="EDH228" s="168"/>
      <c r="EDI228" s="168"/>
      <c r="EDJ228" s="168"/>
      <c r="EDK228" s="168"/>
      <c r="EDL228" s="168"/>
      <c r="EDM228" s="168"/>
      <c r="EDN228" s="168"/>
      <c r="EDO228" s="168"/>
      <c r="EDP228" s="168"/>
      <c r="EDQ228" s="168"/>
      <c r="EDR228" s="168"/>
      <c r="EDS228" s="168"/>
      <c r="EDT228" s="168"/>
      <c r="EDU228" s="168"/>
      <c r="EDV228" s="168"/>
      <c r="EDW228" s="168"/>
      <c r="EDX228" s="168"/>
      <c r="EDY228" s="168"/>
      <c r="EDZ228" s="168"/>
      <c r="EEA228" s="168"/>
      <c r="EEB228" s="168"/>
      <c r="EEC228" s="168"/>
      <c r="EED228" s="168"/>
      <c r="EEE228" s="168"/>
      <c r="EEF228" s="168"/>
      <c r="EEG228" s="168"/>
      <c r="EEH228" s="168"/>
      <c r="EEI228" s="168"/>
      <c r="EEJ228" s="168"/>
      <c r="EEK228" s="168"/>
      <c r="EEL228" s="168"/>
      <c r="EEM228" s="168"/>
      <c r="EEN228" s="168"/>
      <c r="EEO228" s="168"/>
      <c r="EEP228" s="168"/>
      <c r="EEQ228" s="168"/>
      <c r="EER228" s="168"/>
      <c r="EES228" s="168"/>
      <c r="EET228" s="168"/>
      <c r="EEU228" s="168"/>
      <c r="EEV228" s="168"/>
      <c r="EEW228" s="168"/>
      <c r="EEX228" s="168"/>
      <c r="EEY228" s="168"/>
      <c r="EEZ228" s="168"/>
      <c r="EFA228" s="168"/>
      <c r="EFB228" s="168"/>
      <c r="EFC228" s="168"/>
      <c r="EFD228" s="168"/>
      <c r="EFE228" s="168"/>
      <c r="EFF228" s="168"/>
      <c r="EFG228" s="168"/>
      <c r="EFH228" s="168"/>
      <c r="EFI228" s="168"/>
      <c r="EFJ228" s="168"/>
      <c r="EFK228" s="168"/>
      <c r="EFL228" s="168"/>
      <c r="EFM228" s="168"/>
      <c r="EFN228" s="168"/>
      <c r="EFO228" s="168"/>
      <c r="EFP228" s="168"/>
      <c r="EFQ228" s="168"/>
      <c r="EFR228" s="168"/>
      <c r="EFS228" s="168"/>
      <c r="EFT228" s="168"/>
      <c r="EFU228" s="168"/>
      <c r="EFV228" s="168"/>
      <c r="EFW228" s="168"/>
      <c r="EFX228" s="168"/>
      <c r="EFY228" s="168"/>
      <c r="EFZ228" s="168"/>
      <c r="EGA228" s="168"/>
      <c r="EGB228" s="168"/>
      <c r="EGC228" s="168"/>
      <c r="EGD228" s="168"/>
      <c r="EGE228" s="168"/>
      <c r="EGF228" s="168"/>
      <c r="EGG228" s="168"/>
      <c r="EGH228" s="168"/>
      <c r="EGI228" s="168"/>
      <c r="EGJ228" s="168"/>
      <c r="EGK228" s="168"/>
      <c r="EGL228" s="168"/>
      <c r="EGM228" s="168"/>
      <c r="EGN228" s="168"/>
      <c r="EGO228" s="168"/>
      <c r="EGP228" s="168"/>
      <c r="EGQ228" s="168"/>
      <c r="EGR228" s="168"/>
      <c r="EGS228" s="168"/>
      <c r="EGT228" s="168"/>
      <c r="EGU228" s="168"/>
      <c r="EGV228" s="168"/>
      <c r="EGW228" s="168"/>
      <c r="EGX228" s="168"/>
      <c r="EGY228" s="168"/>
      <c r="EGZ228" s="168"/>
      <c r="EHA228" s="168"/>
      <c r="EHB228" s="168"/>
      <c r="EHC228" s="168"/>
      <c r="EHD228" s="168"/>
      <c r="EHE228" s="168"/>
      <c r="EHF228" s="168"/>
      <c r="EHG228" s="168"/>
      <c r="EHH228" s="168"/>
      <c r="EHI228" s="168"/>
      <c r="EHJ228" s="168"/>
      <c r="EHK228" s="168"/>
      <c r="EHL228" s="168"/>
      <c r="EHM228" s="168"/>
      <c r="EHN228" s="168"/>
      <c r="EHO228" s="168"/>
      <c r="EHP228" s="168"/>
      <c r="EHQ228" s="168"/>
      <c r="EHR228" s="168"/>
      <c r="EHS228" s="168"/>
      <c r="EHT228" s="168"/>
      <c r="EHU228" s="168"/>
      <c r="EHV228" s="168"/>
      <c r="EHW228" s="168"/>
      <c r="EHX228" s="168"/>
      <c r="EHY228" s="168"/>
      <c r="EHZ228" s="168"/>
      <c r="EIA228" s="168"/>
      <c r="EIB228" s="168"/>
      <c r="EIC228" s="168"/>
      <c r="EID228" s="168"/>
      <c r="EIE228" s="168"/>
      <c r="EIF228" s="168"/>
      <c r="EIG228" s="168"/>
      <c r="EIH228" s="168"/>
      <c r="EII228" s="168"/>
      <c r="EIJ228" s="168"/>
      <c r="EIK228" s="168"/>
      <c r="EIL228" s="168"/>
      <c r="EIM228" s="168"/>
      <c r="EIN228" s="168"/>
      <c r="EIO228" s="168"/>
      <c r="EIP228" s="168"/>
      <c r="EIQ228" s="168"/>
      <c r="EIR228" s="168"/>
      <c r="EIS228" s="168"/>
      <c r="EIT228" s="168"/>
      <c r="EIU228" s="168"/>
      <c r="EIV228" s="168"/>
      <c r="EIW228" s="168"/>
      <c r="EIX228" s="168"/>
      <c r="EIY228" s="168"/>
      <c r="EIZ228" s="168"/>
      <c r="EJA228" s="168"/>
      <c r="EJB228" s="168"/>
      <c r="EJC228" s="168"/>
      <c r="EJD228" s="168"/>
      <c r="EJE228" s="168"/>
      <c r="EJF228" s="168"/>
      <c r="EJG228" s="168"/>
      <c r="EJH228" s="168"/>
      <c r="EJI228" s="168"/>
      <c r="EJJ228" s="168"/>
      <c r="EJK228" s="168"/>
      <c r="EJL228" s="168"/>
      <c r="EJM228" s="168"/>
      <c r="EJN228" s="168"/>
      <c r="EJO228" s="168"/>
      <c r="EJP228" s="168"/>
      <c r="EJQ228" s="168"/>
      <c r="EJR228" s="168"/>
      <c r="EJS228" s="168"/>
      <c r="EJT228" s="168"/>
      <c r="EJU228" s="168"/>
      <c r="EJV228" s="168"/>
      <c r="EJW228" s="168"/>
      <c r="EJX228" s="168"/>
      <c r="EJY228" s="168"/>
      <c r="EJZ228" s="168"/>
      <c r="EKA228" s="168"/>
      <c r="EKB228" s="168"/>
      <c r="EKC228" s="168"/>
      <c r="EKD228" s="168"/>
      <c r="EKE228" s="168"/>
      <c r="EKF228" s="168"/>
      <c r="EKG228" s="168"/>
      <c r="EKH228" s="168"/>
      <c r="EKI228" s="168"/>
      <c r="EKJ228" s="168"/>
      <c r="EKK228" s="168"/>
      <c r="EKL228" s="168"/>
      <c r="EKM228" s="168"/>
      <c r="EKN228" s="168"/>
      <c r="EKO228" s="168"/>
      <c r="EKP228" s="168"/>
      <c r="EKQ228" s="168"/>
      <c r="EKR228" s="168"/>
      <c r="EKS228" s="168"/>
      <c r="EKT228" s="168"/>
      <c r="EKU228" s="168"/>
      <c r="EKV228" s="168"/>
      <c r="EKW228" s="168"/>
      <c r="EKX228" s="168"/>
      <c r="EKY228" s="168"/>
      <c r="EKZ228" s="168"/>
      <c r="ELA228" s="168"/>
      <c r="ELB228" s="168"/>
      <c r="ELC228" s="168"/>
      <c r="ELD228" s="168"/>
      <c r="ELE228" s="168"/>
      <c r="ELF228" s="168"/>
      <c r="ELG228" s="168"/>
      <c r="ELH228" s="168"/>
      <c r="ELI228" s="168"/>
      <c r="ELJ228" s="168"/>
      <c r="ELK228" s="168"/>
      <c r="ELL228" s="168"/>
      <c r="ELM228" s="168"/>
      <c r="ELN228" s="168"/>
      <c r="ELO228" s="168"/>
      <c r="ELP228" s="168"/>
      <c r="ELQ228" s="168"/>
      <c r="ELR228" s="168"/>
      <c r="ELS228" s="168"/>
      <c r="ELT228" s="168"/>
      <c r="ELU228" s="168"/>
      <c r="ELV228" s="168"/>
      <c r="ELW228" s="168"/>
      <c r="ELX228" s="168"/>
      <c r="ELY228" s="168"/>
      <c r="ELZ228" s="168"/>
      <c r="EMA228" s="168"/>
      <c r="EMB228" s="168"/>
      <c r="EMC228" s="168"/>
      <c r="EMD228" s="168"/>
      <c r="EME228" s="168"/>
      <c r="EMF228" s="168"/>
      <c r="EMG228" s="168"/>
      <c r="EMH228" s="168"/>
      <c r="EMI228" s="168"/>
      <c r="EMJ228" s="168"/>
      <c r="EMK228" s="168"/>
      <c r="EML228" s="168"/>
      <c r="EMM228" s="168"/>
      <c r="EMN228" s="168"/>
      <c r="EMO228" s="168"/>
      <c r="EMP228" s="168"/>
      <c r="EMQ228" s="168"/>
      <c r="EMR228" s="168"/>
      <c r="EMS228" s="168"/>
      <c r="EMT228" s="168"/>
      <c r="EMU228" s="168"/>
      <c r="EMV228" s="168"/>
      <c r="EMW228" s="168"/>
      <c r="EMX228" s="168"/>
      <c r="EMY228" s="168"/>
      <c r="EMZ228" s="168"/>
      <c r="ENA228" s="168"/>
      <c r="ENB228" s="168"/>
      <c r="ENC228" s="168"/>
      <c r="END228" s="168"/>
      <c r="ENE228" s="168"/>
      <c r="ENF228" s="168"/>
      <c r="ENG228" s="168"/>
      <c r="ENH228" s="168"/>
      <c r="ENI228" s="168"/>
      <c r="ENJ228" s="168"/>
      <c r="ENK228" s="168"/>
      <c r="ENL228" s="168"/>
      <c r="ENM228" s="168"/>
      <c r="ENN228" s="168"/>
      <c r="ENO228" s="168"/>
      <c r="ENP228" s="168"/>
      <c r="ENQ228" s="168"/>
      <c r="ENR228" s="168"/>
      <c r="ENS228" s="168"/>
      <c r="ENT228" s="168"/>
      <c r="ENU228" s="168"/>
      <c r="ENV228" s="168"/>
      <c r="ENW228" s="168"/>
      <c r="ENX228" s="168"/>
      <c r="ENY228" s="168"/>
      <c r="ENZ228" s="168"/>
      <c r="EOA228" s="168"/>
      <c r="EOB228" s="168"/>
      <c r="EOC228" s="168"/>
      <c r="EOD228" s="168"/>
      <c r="EOE228" s="168"/>
      <c r="EOF228" s="168"/>
      <c r="EOG228" s="168"/>
      <c r="EOH228" s="168"/>
      <c r="EOI228" s="168"/>
      <c r="EOJ228" s="168"/>
      <c r="EOK228" s="168"/>
      <c r="EOL228" s="168"/>
      <c r="EOM228" s="168"/>
      <c r="EON228" s="168"/>
      <c r="EOO228" s="168"/>
      <c r="EOP228" s="168"/>
      <c r="EOQ228" s="168"/>
      <c r="EOR228" s="168"/>
      <c r="EOS228" s="168"/>
      <c r="EOT228" s="168"/>
      <c r="EOU228" s="168"/>
      <c r="EOV228" s="168"/>
      <c r="EOW228" s="168"/>
      <c r="EOX228" s="168"/>
      <c r="EOY228" s="168"/>
      <c r="EOZ228" s="168"/>
      <c r="EPA228" s="168"/>
      <c r="EPB228" s="168"/>
      <c r="EPC228" s="168"/>
      <c r="EPD228" s="168"/>
      <c r="EPE228" s="168"/>
      <c r="EPF228" s="168"/>
      <c r="EPG228" s="168"/>
      <c r="EPH228" s="168"/>
      <c r="EPI228" s="168"/>
      <c r="EPJ228" s="168"/>
      <c r="EPK228" s="168"/>
      <c r="EPL228" s="168"/>
      <c r="EPM228" s="168"/>
      <c r="EPN228" s="168"/>
      <c r="EPO228" s="168"/>
      <c r="EPP228" s="168"/>
      <c r="EPQ228" s="168"/>
      <c r="EPR228" s="168"/>
      <c r="EPS228" s="168"/>
      <c r="EPT228" s="168"/>
      <c r="EPU228" s="168"/>
      <c r="EPV228" s="168"/>
      <c r="EPW228" s="168"/>
      <c r="EPX228" s="168"/>
      <c r="EPY228" s="168"/>
      <c r="EPZ228" s="168"/>
      <c r="EQA228" s="168"/>
      <c r="EQB228" s="168"/>
      <c r="EQC228" s="168"/>
      <c r="EQD228" s="168"/>
      <c r="EQE228" s="168"/>
      <c r="EQF228" s="168"/>
      <c r="EQG228" s="168"/>
      <c r="EQH228" s="168"/>
      <c r="EQI228" s="168"/>
      <c r="EQJ228" s="168"/>
      <c r="EQK228" s="168"/>
      <c r="EQL228" s="168"/>
      <c r="EQM228" s="168"/>
      <c r="EQN228" s="168"/>
      <c r="EQO228" s="168"/>
      <c r="EQP228" s="168"/>
      <c r="EQQ228" s="168"/>
      <c r="EQR228" s="168"/>
      <c r="EQS228" s="168"/>
      <c r="EQT228" s="168"/>
      <c r="EQU228" s="168"/>
      <c r="EQV228" s="168"/>
      <c r="EQW228" s="168"/>
      <c r="EQX228" s="168"/>
      <c r="EQY228" s="168"/>
      <c r="EQZ228" s="168"/>
      <c r="ERA228" s="168"/>
      <c r="ERB228" s="168"/>
      <c r="ERC228" s="168"/>
      <c r="ERD228" s="168"/>
      <c r="ERE228" s="168"/>
      <c r="ERF228" s="168"/>
      <c r="ERG228" s="168"/>
      <c r="ERH228" s="168"/>
      <c r="ERI228" s="168"/>
      <c r="ERJ228" s="168"/>
      <c r="ERK228" s="168"/>
      <c r="ERL228" s="168"/>
      <c r="ERM228" s="168"/>
      <c r="ERN228" s="168"/>
      <c r="ERO228" s="168"/>
      <c r="ERP228" s="168"/>
      <c r="ERQ228" s="168"/>
      <c r="ERR228" s="168"/>
      <c r="ERS228" s="168"/>
      <c r="ERT228" s="168"/>
      <c r="ERU228" s="168"/>
      <c r="ERV228" s="168"/>
      <c r="ERW228" s="168"/>
      <c r="ERX228" s="168"/>
      <c r="ERY228" s="168"/>
      <c r="ERZ228" s="168"/>
      <c r="ESA228" s="168"/>
      <c r="ESB228" s="168"/>
      <c r="ESC228" s="168"/>
      <c r="ESD228" s="168"/>
      <c r="ESE228" s="168"/>
      <c r="ESF228" s="168"/>
      <c r="ESG228" s="168"/>
      <c r="ESH228" s="168"/>
      <c r="ESI228" s="168"/>
      <c r="ESJ228" s="168"/>
      <c r="ESK228" s="168"/>
      <c r="ESL228" s="168"/>
      <c r="ESM228" s="168"/>
      <c r="ESN228" s="168"/>
      <c r="ESO228" s="168"/>
      <c r="ESP228" s="168"/>
      <c r="ESQ228" s="168"/>
      <c r="ESR228" s="168"/>
      <c r="ESS228" s="168"/>
      <c r="EST228" s="168"/>
      <c r="ESU228" s="168"/>
      <c r="ESV228" s="168"/>
      <c r="ESW228" s="168"/>
      <c r="ESX228" s="168"/>
      <c r="ESY228" s="168"/>
      <c r="ESZ228" s="168"/>
      <c r="ETA228" s="168"/>
      <c r="ETB228" s="168"/>
      <c r="ETC228" s="168"/>
      <c r="ETD228" s="168"/>
      <c r="ETE228" s="168"/>
      <c r="ETF228" s="168"/>
      <c r="ETG228" s="168"/>
      <c r="ETH228" s="168"/>
      <c r="ETI228" s="168"/>
      <c r="ETJ228" s="168"/>
      <c r="ETK228" s="168"/>
      <c r="ETL228" s="168"/>
      <c r="ETM228" s="168"/>
      <c r="ETN228" s="168"/>
      <c r="ETO228" s="168"/>
      <c r="ETP228" s="168"/>
      <c r="ETQ228" s="168"/>
      <c r="ETR228" s="168"/>
      <c r="ETS228" s="168"/>
      <c r="ETT228" s="168"/>
      <c r="ETU228" s="168"/>
      <c r="ETV228" s="168"/>
      <c r="ETW228" s="168"/>
      <c r="ETX228" s="168"/>
      <c r="ETY228" s="168"/>
      <c r="ETZ228" s="168"/>
      <c r="EUA228" s="168"/>
      <c r="EUB228" s="168"/>
      <c r="EUC228" s="168"/>
      <c r="EUD228" s="168"/>
      <c r="EUE228" s="168"/>
      <c r="EUF228" s="168"/>
      <c r="EUG228" s="168"/>
      <c r="EUH228" s="168"/>
      <c r="EUI228" s="168"/>
      <c r="EUJ228" s="168"/>
      <c r="EUK228" s="168"/>
      <c r="EUL228" s="168"/>
      <c r="EUM228" s="168"/>
      <c r="EUN228" s="168"/>
      <c r="EUO228" s="168"/>
      <c r="EUP228" s="168"/>
      <c r="EUQ228" s="168"/>
      <c r="EUR228" s="168"/>
      <c r="EUS228" s="168"/>
      <c r="EUT228" s="168"/>
      <c r="EUU228" s="168"/>
      <c r="EUV228" s="168"/>
      <c r="EUW228" s="168"/>
      <c r="EUX228" s="168"/>
      <c r="EUY228" s="168"/>
      <c r="EUZ228" s="168"/>
      <c r="EVA228" s="168"/>
      <c r="EVB228" s="168"/>
      <c r="EVC228" s="168"/>
      <c r="EVD228" s="168"/>
      <c r="EVE228" s="168"/>
      <c r="EVF228" s="168"/>
      <c r="EVG228" s="168"/>
      <c r="EVH228" s="168"/>
      <c r="EVI228" s="168"/>
      <c r="EVJ228" s="168"/>
      <c r="EVK228" s="168"/>
      <c r="EVL228" s="168"/>
      <c r="EVM228" s="168"/>
      <c r="EVN228" s="168"/>
      <c r="EVO228" s="168"/>
      <c r="EVP228" s="168"/>
      <c r="EVQ228" s="168"/>
      <c r="EVR228" s="168"/>
      <c r="EVS228" s="168"/>
      <c r="EVT228" s="168"/>
      <c r="EVU228" s="168"/>
      <c r="EVV228" s="168"/>
      <c r="EVW228" s="168"/>
      <c r="EVX228" s="168"/>
      <c r="EVY228" s="168"/>
      <c r="EVZ228" s="168"/>
      <c r="EWA228" s="168"/>
      <c r="EWB228" s="168"/>
      <c r="EWC228" s="168"/>
      <c r="EWD228" s="168"/>
      <c r="EWE228" s="168"/>
      <c r="EWF228" s="168"/>
      <c r="EWG228" s="168"/>
      <c r="EWH228" s="168"/>
      <c r="EWI228" s="168"/>
      <c r="EWJ228" s="168"/>
      <c r="EWK228" s="168"/>
      <c r="EWL228" s="168"/>
      <c r="EWM228" s="168"/>
      <c r="EWN228" s="168"/>
      <c r="EWO228" s="168"/>
      <c r="EWP228" s="168"/>
      <c r="EWQ228" s="168"/>
      <c r="EWR228" s="168"/>
      <c r="EWS228" s="168"/>
      <c r="EWT228" s="168"/>
      <c r="EWU228" s="168"/>
      <c r="EWV228" s="168"/>
      <c r="EWW228" s="168"/>
      <c r="EWX228" s="168"/>
      <c r="EWY228" s="168"/>
      <c r="EWZ228" s="168"/>
      <c r="EXA228" s="168"/>
      <c r="EXB228" s="168"/>
      <c r="EXC228" s="168"/>
      <c r="EXD228" s="168"/>
      <c r="EXE228" s="168"/>
      <c r="EXF228" s="168"/>
      <c r="EXG228" s="168"/>
      <c r="EXH228" s="168"/>
      <c r="EXI228" s="168"/>
      <c r="EXJ228" s="168"/>
      <c r="EXK228" s="168"/>
      <c r="EXL228" s="168"/>
      <c r="EXM228" s="168"/>
      <c r="EXN228" s="168"/>
      <c r="EXO228" s="168"/>
      <c r="EXP228" s="168"/>
      <c r="EXQ228" s="168"/>
      <c r="EXR228" s="168"/>
      <c r="EXS228" s="168"/>
      <c r="EXT228" s="168"/>
      <c r="EXU228" s="168"/>
      <c r="EXV228" s="168"/>
      <c r="EXW228" s="168"/>
      <c r="EXX228" s="168"/>
      <c r="EXY228" s="168"/>
      <c r="EXZ228" s="168"/>
      <c r="EYA228" s="168"/>
      <c r="EYB228" s="168"/>
      <c r="EYC228" s="168"/>
      <c r="EYD228" s="168"/>
      <c r="EYE228" s="168"/>
      <c r="EYF228" s="168"/>
      <c r="EYG228" s="168"/>
      <c r="EYH228" s="168"/>
      <c r="EYI228" s="168"/>
      <c r="EYJ228" s="168"/>
      <c r="EYK228" s="168"/>
      <c r="EYL228" s="168"/>
      <c r="EYM228" s="168"/>
      <c r="EYN228" s="168"/>
      <c r="EYO228" s="168"/>
      <c r="EYP228" s="168"/>
      <c r="EYQ228" s="168"/>
      <c r="EYR228" s="168"/>
      <c r="EYS228" s="168"/>
      <c r="EYT228" s="168"/>
      <c r="EYU228" s="168"/>
      <c r="EYV228" s="168"/>
      <c r="EYW228" s="168"/>
      <c r="EYX228" s="168"/>
      <c r="EYY228" s="168"/>
      <c r="EYZ228" s="168"/>
      <c r="EZA228" s="168"/>
      <c r="EZB228" s="168"/>
      <c r="EZC228" s="168"/>
      <c r="EZD228" s="168"/>
      <c r="EZE228" s="168"/>
      <c r="EZF228" s="168"/>
      <c r="EZG228" s="168"/>
      <c r="EZH228" s="168"/>
      <c r="EZI228" s="168"/>
      <c r="EZJ228" s="168"/>
      <c r="EZK228" s="168"/>
      <c r="EZL228" s="168"/>
      <c r="EZM228" s="168"/>
      <c r="EZN228" s="168"/>
      <c r="EZO228" s="168"/>
      <c r="EZP228" s="168"/>
      <c r="EZQ228" s="168"/>
      <c r="EZR228" s="168"/>
      <c r="EZS228" s="168"/>
      <c r="EZT228" s="168"/>
      <c r="EZU228" s="168"/>
      <c r="EZV228" s="168"/>
      <c r="EZW228" s="168"/>
      <c r="EZX228" s="168"/>
      <c r="EZY228" s="168"/>
      <c r="EZZ228" s="168"/>
      <c r="FAA228" s="168"/>
      <c r="FAB228" s="168"/>
      <c r="FAC228" s="168"/>
      <c r="FAD228" s="168"/>
      <c r="FAE228" s="168"/>
      <c r="FAF228" s="168"/>
      <c r="FAG228" s="168"/>
      <c r="FAH228" s="168"/>
      <c r="FAI228" s="168"/>
      <c r="FAJ228" s="168"/>
      <c r="FAK228" s="168"/>
      <c r="FAL228" s="168"/>
      <c r="FAM228" s="168"/>
      <c r="FAN228" s="168"/>
      <c r="FAO228" s="168"/>
      <c r="FAP228" s="168"/>
      <c r="FAQ228" s="168"/>
      <c r="FAR228" s="168"/>
      <c r="FAS228" s="168"/>
      <c r="FAT228" s="168"/>
      <c r="FAU228" s="168"/>
      <c r="FAV228" s="168"/>
      <c r="FAW228" s="168"/>
      <c r="FAX228" s="168"/>
      <c r="FAY228" s="168"/>
      <c r="FAZ228" s="168"/>
      <c r="FBA228" s="168"/>
      <c r="FBB228" s="168"/>
      <c r="FBC228" s="168"/>
      <c r="FBD228" s="168"/>
      <c r="FBE228" s="168"/>
      <c r="FBF228" s="168"/>
      <c r="FBG228" s="168"/>
      <c r="FBH228" s="168"/>
      <c r="FBI228" s="168"/>
      <c r="FBJ228" s="168"/>
      <c r="FBK228" s="168"/>
      <c r="FBL228" s="168"/>
      <c r="FBM228" s="168"/>
      <c r="FBN228" s="168"/>
      <c r="FBO228" s="168"/>
      <c r="FBP228" s="168"/>
      <c r="FBQ228" s="168"/>
      <c r="FBR228" s="168"/>
      <c r="FBS228" s="168"/>
      <c r="FBT228" s="168"/>
      <c r="FBU228" s="168"/>
      <c r="FBV228" s="168"/>
      <c r="FBW228" s="168"/>
      <c r="FBX228" s="168"/>
      <c r="FBY228" s="168"/>
      <c r="FBZ228" s="168"/>
      <c r="FCA228" s="168"/>
      <c r="FCB228" s="168"/>
      <c r="FCC228" s="168"/>
      <c r="FCD228" s="168"/>
      <c r="FCE228" s="168"/>
      <c r="FCF228" s="168"/>
      <c r="FCG228" s="168"/>
      <c r="FCH228" s="168"/>
      <c r="FCI228" s="168"/>
      <c r="FCJ228" s="168"/>
      <c r="FCK228" s="168"/>
      <c r="FCL228" s="168"/>
      <c r="FCM228" s="168"/>
      <c r="FCN228" s="168"/>
      <c r="FCO228" s="168"/>
      <c r="FCP228" s="168"/>
      <c r="FCQ228" s="168"/>
      <c r="FCR228" s="168"/>
      <c r="FCS228" s="168"/>
      <c r="FCT228" s="168"/>
      <c r="FCU228" s="168"/>
      <c r="FCV228" s="168"/>
      <c r="FCW228" s="168"/>
      <c r="FCX228" s="168"/>
      <c r="FCY228" s="168"/>
      <c r="FCZ228" s="168"/>
      <c r="FDA228" s="168"/>
      <c r="FDB228" s="168"/>
      <c r="FDC228" s="168"/>
      <c r="FDD228" s="168"/>
      <c r="FDE228" s="168"/>
      <c r="FDF228" s="168"/>
      <c r="FDG228" s="168"/>
      <c r="FDH228" s="168"/>
      <c r="FDI228" s="168"/>
      <c r="FDJ228" s="168"/>
      <c r="FDK228" s="168"/>
      <c r="FDL228" s="168"/>
      <c r="FDM228" s="168"/>
      <c r="FDN228" s="168"/>
      <c r="FDO228" s="168"/>
      <c r="FDP228" s="168"/>
      <c r="FDQ228" s="168"/>
      <c r="FDR228" s="168"/>
      <c r="FDS228" s="168"/>
      <c r="FDT228" s="168"/>
      <c r="FDU228" s="168"/>
      <c r="FDV228" s="168"/>
      <c r="FDW228" s="168"/>
      <c r="FDX228" s="168"/>
      <c r="FDY228" s="168"/>
      <c r="FDZ228" s="168"/>
      <c r="FEA228" s="168"/>
      <c r="FEB228" s="168"/>
      <c r="FEC228" s="168"/>
      <c r="FED228" s="168"/>
      <c r="FEE228" s="168"/>
      <c r="FEF228" s="168"/>
      <c r="FEG228" s="168"/>
      <c r="FEH228" s="168"/>
      <c r="FEI228" s="168"/>
      <c r="FEJ228" s="168"/>
      <c r="FEK228" s="168"/>
      <c r="FEL228" s="168"/>
      <c r="FEM228" s="168"/>
      <c r="FEN228" s="168"/>
      <c r="FEO228" s="168"/>
      <c r="FEP228" s="168"/>
      <c r="FEQ228" s="168"/>
      <c r="FER228" s="168"/>
      <c r="FES228" s="168"/>
      <c r="FET228" s="168"/>
      <c r="FEU228" s="168"/>
      <c r="FEV228" s="168"/>
      <c r="FEW228" s="168"/>
      <c r="FEX228" s="168"/>
      <c r="FEY228" s="168"/>
      <c r="FEZ228" s="168"/>
      <c r="FFA228" s="168"/>
      <c r="FFB228" s="168"/>
      <c r="FFC228" s="168"/>
      <c r="FFD228" s="168"/>
      <c r="FFE228" s="168"/>
      <c r="FFF228" s="168"/>
      <c r="FFG228" s="168"/>
      <c r="FFH228" s="168"/>
      <c r="FFI228" s="168"/>
      <c r="FFJ228" s="168"/>
      <c r="FFK228" s="168"/>
      <c r="FFL228" s="168"/>
      <c r="FFM228" s="168"/>
      <c r="FFN228" s="168"/>
      <c r="FFO228" s="168"/>
      <c r="FFP228" s="168"/>
      <c r="FFQ228" s="168"/>
      <c r="FFR228" s="168"/>
      <c r="FFS228" s="168"/>
      <c r="FFT228" s="168"/>
      <c r="FFU228" s="168"/>
      <c r="FFV228" s="168"/>
      <c r="FFW228" s="168"/>
      <c r="FFX228" s="168"/>
      <c r="FFY228" s="168"/>
      <c r="FFZ228" s="168"/>
      <c r="FGA228" s="168"/>
      <c r="FGB228" s="168"/>
      <c r="FGC228" s="168"/>
      <c r="FGD228" s="168"/>
      <c r="FGE228" s="168"/>
      <c r="FGF228" s="168"/>
      <c r="FGG228" s="168"/>
      <c r="FGH228" s="168"/>
      <c r="FGI228" s="168"/>
      <c r="FGJ228" s="168"/>
      <c r="FGK228" s="168"/>
      <c r="FGL228" s="168"/>
      <c r="FGM228" s="168"/>
      <c r="FGN228" s="168"/>
      <c r="FGO228" s="168"/>
      <c r="FGP228" s="168"/>
      <c r="FGQ228" s="168"/>
      <c r="FGR228" s="168"/>
      <c r="FGS228" s="168"/>
      <c r="FGT228" s="168"/>
      <c r="FGU228" s="168"/>
      <c r="FGV228" s="168"/>
      <c r="FGW228" s="168"/>
      <c r="FGX228" s="168"/>
      <c r="FGY228" s="168"/>
      <c r="FGZ228" s="168"/>
      <c r="FHA228" s="168"/>
      <c r="FHB228" s="168"/>
      <c r="FHC228" s="168"/>
      <c r="FHD228" s="168"/>
      <c r="FHE228" s="168"/>
      <c r="FHF228" s="168"/>
      <c r="FHG228" s="168"/>
      <c r="FHH228" s="168"/>
      <c r="FHI228" s="168"/>
      <c r="FHJ228" s="168"/>
      <c r="FHK228" s="168"/>
      <c r="FHL228" s="168"/>
      <c r="FHM228" s="168"/>
      <c r="FHN228" s="168"/>
      <c r="FHO228" s="168"/>
      <c r="FHP228" s="168"/>
      <c r="FHQ228" s="168"/>
      <c r="FHR228" s="168"/>
      <c r="FHS228" s="168"/>
      <c r="FHT228" s="168"/>
      <c r="FHU228" s="168"/>
      <c r="FHV228" s="168"/>
      <c r="FHW228" s="168"/>
      <c r="FHX228" s="168"/>
      <c r="FHY228" s="168"/>
      <c r="FHZ228" s="168"/>
      <c r="FIA228" s="168"/>
      <c r="FIB228" s="168"/>
      <c r="FIC228" s="168"/>
      <c r="FID228" s="168"/>
      <c r="FIE228" s="168"/>
      <c r="FIF228" s="168"/>
      <c r="FIG228" s="168"/>
      <c r="FIH228" s="168"/>
      <c r="FII228" s="168"/>
      <c r="FIJ228" s="168"/>
      <c r="FIK228" s="168"/>
      <c r="FIL228" s="168"/>
      <c r="FIM228" s="168"/>
      <c r="FIN228" s="168"/>
      <c r="FIO228" s="168"/>
      <c r="FIP228" s="168"/>
      <c r="FIQ228" s="168"/>
      <c r="FIR228" s="168"/>
      <c r="FIS228" s="168"/>
      <c r="FIT228" s="168"/>
      <c r="FIU228" s="168"/>
      <c r="FIV228" s="168"/>
      <c r="FIW228" s="168"/>
      <c r="FIX228" s="168"/>
      <c r="FIY228" s="168"/>
      <c r="FIZ228" s="168"/>
      <c r="FJA228" s="168"/>
      <c r="FJB228" s="168"/>
      <c r="FJC228" s="168"/>
      <c r="FJD228" s="168"/>
      <c r="FJE228" s="168"/>
      <c r="FJF228" s="168"/>
      <c r="FJG228" s="168"/>
      <c r="FJH228" s="168"/>
      <c r="FJI228" s="168"/>
      <c r="FJJ228" s="168"/>
      <c r="FJK228" s="168"/>
      <c r="FJL228" s="168"/>
      <c r="FJM228" s="168"/>
      <c r="FJN228" s="168"/>
      <c r="FJO228" s="168"/>
      <c r="FJP228" s="168"/>
      <c r="FJQ228" s="168"/>
      <c r="FJR228" s="168"/>
      <c r="FJS228" s="168"/>
      <c r="FJT228" s="168"/>
      <c r="FJU228" s="168"/>
      <c r="FJV228" s="168"/>
      <c r="FJW228" s="168"/>
      <c r="FJX228" s="168"/>
      <c r="FJY228" s="168"/>
      <c r="FJZ228" s="168"/>
      <c r="FKA228" s="168"/>
      <c r="FKB228" s="168"/>
      <c r="FKC228" s="168"/>
      <c r="FKD228" s="168"/>
      <c r="FKE228" s="168"/>
      <c r="FKF228" s="168"/>
      <c r="FKG228" s="168"/>
      <c r="FKH228" s="168"/>
      <c r="FKI228" s="168"/>
      <c r="FKJ228" s="168"/>
      <c r="FKK228" s="168"/>
      <c r="FKL228" s="168"/>
      <c r="FKM228" s="168"/>
      <c r="FKN228" s="168"/>
      <c r="FKO228" s="168"/>
      <c r="FKP228" s="168"/>
      <c r="FKQ228" s="168"/>
      <c r="FKR228" s="168"/>
      <c r="FKS228" s="168"/>
      <c r="FKT228" s="168"/>
      <c r="FKU228" s="168"/>
      <c r="FKV228" s="168"/>
      <c r="FKW228" s="168"/>
      <c r="FKX228" s="168"/>
      <c r="FKY228" s="168"/>
      <c r="FKZ228" s="168"/>
      <c r="FLA228" s="168"/>
      <c r="FLB228" s="168"/>
      <c r="FLC228" s="168"/>
      <c r="FLD228" s="168"/>
      <c r="FLE228" s="168"/>
      <c r="FLF228" s="168"/>
      <c r="FLG228" s="168"/>
      <c r="FLH228" s="168"/>
      <c r="FLI228" s="168"/>
      <c r="FLJ228" s="168"/>
      <c r="FLK228" s="168"/>
      <c r="FLL228" s="168"/>
      <c r="FLM228" s="168"/>
      <c r="FLN228" s="168"/>
      <c r="FLO228" s="168"/>
      <c r="FLP228" s="168"/>
      <c r="FLQ228" s="168"/>
      <c r="FLR228" s="168"/>
      <c r="FLS228" s="168"/>
      <c r="FLT228" s="168"/>
      <c r="FLU228" s="168"/>
      <c r="FLV228" s="168"/>
      <c r="FLW228" s="168"/>
      <c r="FLX228" s="168"/>
      <c r="FLY228" s="168"/>
      <c r="FLZ228" s="168"/>
      <c r="FMA228" s="168"/>
      <c r="FMB228" s="168"/>
      <c r="FMC228" s="168"/>
      <c r="FMD228" s="168"/>
      <c r="FME228" s="168"/>
      <c r="FMF228" s="168"/>
      <c r="FMG228" s="168"/>
      <c r="FMH228" s="168"/>
      <c r="FMI228" s="168"/>
      <c r="FMJ228" s="168"/>
      <c r="FMK228" s="168"/>
      <c r="FML228" s="168"/>
      <c r="FMM228" s="168"/>
      <c r="FMN228" s="168"/>
      <c r="FMO228" s="168"/>
      <c r="FMP228" s="168"/>
      <c r="FMQ228" s="168"/>
      <c r="FMR228" s="168"/>
      <c r="FMS228" s="168"/>
      <c r="FMT228" s="168"/>
      <c r="FMU228" s="168"/>
      <c r="FMV228" s="168"/>
      <c r="FMW228" s="168"/>
      <c r="FMX228" s="168"/>
      <c r="FMY228" s="168"/>
      <c r="FMZ228" s="168"/>
      <c r="FNA228" s="168"/>
      <c r="FNB228" s="168"/>
      <c r="FNC228" s="168"/>
      <c r="FND228" s="168"/>
      <c r="FNE228" s="168"/>
      <c r="FNF228" s="168"/>
      <c r="FNG228" s="168"/>
      <c r="FNH228" s="168"/>
      <c r="FNI228" s="168"/>
      <c r="FNJ228" s="168"/>
      <c r="FNK228" s="168"/>
      <c r="FNL228" s="168"/>
      <c r="FNM228" s="168"/>
      <c r="FNN228" s="168"/>
      <c r="FNO228" s="168"/>
      <c r="FNP228" s="168"/>
      <c r="FNQ228" s="168"/>
      <c r="FNR228" s="168"/>
      <c r="FNS228" s="168"/>
      <c r="FNT228" s="168"/>
      <c r="FNU228" s="168"/>
      <c r="FNV228" s="168"/>
      <c r="FNW228" s="168"/>
      <c r="FNX228" s="168"/>
      <c r="FNY228" s="168"/>
      <c r="FNZ228" s="168"/>
      <c r="FOA228" s="168"/>
      <c r="FOB228" s="168"/>
      <c r="FOC228" s="168"/>
      <c r="FOD228" s="168"/>
      <c r="FOE228" s="168"/>
      <c r="FOF228" s="168"/>
      <c r="FOG228" s="168"/>
      <c r="FOH228" s="168"/>
      <c r="FOI228" s="168"/>
      <c r="FOJ228" s="168"/>
      <c r="FOK228" s="168"/>
      <c r="FOL228" s="168"/>
      <c r="FOM228" s="168"/>
      <c r="FON228" s="168"/>
      <c r="FOO228" s="168"/>
      <c r="FOP228" s="168"/>
      <c r="FOQ228" s="168"/>
      <c r="FOR228" s="168"/>
      <c r="FOS228" s="168"/>
      <c r="FOT228" s="168"/>
      <c r="FOU228" s="168"/>
      <c r="FOV228" s="168"/>
      <c r="FOW228" s="168"/>
      <c r="FOX228" s="168"/>
      <c r="FOY228" s="168"/>
      <c r="FOZ228" s="168"/>
      <c r="FPA228" s="168"/>
      <c r="FPB228" s="168"/>
      <c r="FPC228" s="168"/>
      <c r="FPD228" s="168"/>
      <c r="FPE228" s="168"/>
      <c r="FPF228" s="168"/>
      <c r="FPG228" s="168"/>
      <c r="FPH228" s="168"/>
      <c r="FPI228" s="168"/>
      <c r="FPJ228" s="168"/>
      <c r="FPK228" s="168"/>
      <c r="FPL228" s="168"/>
      <c r="FPM228" s="168"/>
      <c r="FPN228" s="168"/>
      <c r="FPO228" s="168"/>
      <c r="FPP228" s="168"/>
      <c r="FPQ228" s="168"/>
      <c r="FPR228" s="168"/>
      <c r="FPS228" s="168"/>
      <c r="FPT228" s="168"/>
      <c r="FPU228" s="168"/>
      <c r="FPV228" s="168"/>
      <c r="FPW228" s="168"/>
      <c r="FPX228" s="168"/>
      <c r="FPY228" s="168"/>
      <c r="FPZ228" s="168"/>
      <c r="FQA228" s="168"/>
      <c r="FQB228" s="168"/>
      <c r="FQC228" s="168"/>
      <c r="FQD228" s="168"/>
      <c r="FQE228" s="168"/>
      <c r="FQF228" s="168"/>
      <c r="FQG228" s="168"/>
      <c r="FQH228" s="168"/>
      <c r="FQI228" s="168"/>
      <c r="FQJ228" s="168"/>
      <c r="FQK228" s="168"/>
      <c r="FQL228" s="168"/>
      <c r="FQM228" s="168"/>
      <c r="FQN228" s="168"/>
      <c r="FQO228" s="168"/>
      <c r="FQP228" s="168"/>
      <c r="FQQ228" s="168"/>
      <c r="FQR228" s="168"/>
      <c r="FQS228" s="168"/>
      <c r="FQT228" s="168"/>
      <c r="FQU228" s="168"/>
      <c r="FQV228" s="168"/>
      <c r="FQW228" s="168"/>
      <c r="FQX228" s="168"/>
      <c r="FQY228" s="168"/>
      <c r="FQZ228" s="168"/>
      <c r="FRA228" s="168"/>
      <c r="FRB228" s="168"/>
      <c r="FRC228" s="168"/>
      <c r="FRD228" s="168"/>
      <c r="FRE228" s="168"/>
      <c r="FRF228" s="168"/>
      <c r="FRG228" s="168"/>
      <c r="FRH228" s="168"/>
      <c r="FRI228" s="168"/>
      <c r="FRJ228" s="168"/>
      <c r="FRK228" s="168"/>
      <c r="FRL228" s="168"/>
      <c r="FRM228" s="168"/>
      <c r="FRN228" s="168"/>
      <c r="FRO228" s="168"/>
      <c r="FRP228" s="168"/>
      <c r="FRQ228" s="168"/>
      <c r="FRR228" s="168"/>
      <c r="FRS228" s="168"/>
      <c r="FRT228" s="168"/>
      <c r="FRU228" s="168"/>
      <c r="FRV228" s="168"/>
      <c r="FRW228" s="168"/>
      <c r="FRX228" s="168"/>
      <c r="FRY228" s="168"/>
      <c r="FRZ228" s="168"/>
      <c r="FSA228" s="168"/>
      <c r="FSB228" s="168"/>
      <c r="FSC228" s="168"/>
      <c r="FSD228" s="168"/>
      <c r="FSE228" s="168"/>
      <c r="FSF228" s="168"/>
      <c r="FSG228" s="168"/>
      <c r="FSH228" s="168"/>
      <c r="FSI228" s="168"/>
      <c r="FSJ228" s="168"/>
      <c r="FSK228" s="168"/>
      <c r="FSL228" s="168"/>
      <c r="FSM228" s="168"/>
      <c r="FSN228" s="168"/>
      <c r="FSO228" s="168"/>
      <c r="FSP228" s="168"/>
      <c r="FSQ228" s="168"/>
      <c r="FSR228" s="168"/>
      <c r="FSS228" s="168"/>
      <c r="FST228" s="168"/>
      <c r="FSU228" s="168"/>
      <c r="FSV228" s="168"/>
      <c r="FSW228" s="168"/>
      <c r="FSX228" s="168"/>
      <c r="FSY228" s="168"/>
      <c r="FSZ228" s="168"/>
      <c r="FTA228" s="168"/>
      <c r="FTB228" s="168"/>
      <c r="FTC228" s="168"/>
      <c r="FTD228" s="168"/>
      <c r="FTE228" s="168"/>
      <c r="FTF228" s="168"/>
      <c r="FTG228" s="168"/>
      <c r="FTH228" s="168"/>
      <c r="FTI228" s="168"/>
      <c r="FTJ228" s="168"/>
      <c r="FTK228" s="168"/>
      <c r="FTL228" s="168"/>
      <c r="FTM228" s="168"/>
      <c r="FTN228" s="168"/>
      <c r="FTO228" s="168"/>
      <c r="FTP228" s="168"/>
      <c r="FTQ228" s="168"/>
      <c r="FTR228" s="168"/>
      <c r="FTS228" s="168"/>
      <c r="FTT228" s="168"/>
      <c r="FTU228" s="168"/>
      <c r="FTV228" s="168"/>
      <c r="FTW228" s="168"/>
      <c r="FTX228" s="168"/>
      <c r="FTY228" s="168"/>
      <c r="FTZ228" s="168"/>
      <c r="FUA228" s="168"/>
      <c r="FUB228" s="168"/>
      <c r="FUC228" s="168"/>
      <c r="FUD228" s="168"/>
      <c r="FUE228" s="168"/>
      <c r="FUF228" s="168"/>
      <c r="FUG228" s="168"/>
      <c r="FUH228" s="168"/>
      <c r="FUI228" s="168"/>
      <c r="FUJ228" s="168"/>
      <c r="FUK228" s="168"/>
      <c r="FUL228" s="168"/>
      <c r="FUM228" s="168"/>
      <c r="FUN228" s="168"/>
      <c r="FUO228" s="168"/>
      <c r="FUP228" s="168"/>
      <c r="FUQ228" s="168"/>
      <c r="FUR228" s="168"/>
      <c r="FUS228" s="168"/>
      <c r="FUT228" s="168"/>
      <c r="FUU228" s="168"/>
      <c r="FUV228" s="168"/>
      <c r="FUW228" s="168"/>
      <c r="FUX228" s="168"/>
      <c r="FUY228" s="168"/>
      <c r="FUZ228" s="168"/>
      <c r="FVA228" s="168"/>
      <c r="FVB228" s="168"/>
      <c r="FVC228" s="168"/>
      <c r="FVD228" s="168"/>
      <c r="FVE228" s="168"/>
      <c r="FVF228" s="168"/>
      <c r="FVG228" s="168"/>
      <c r="FVH228" s="168"/>
      <c r="FVI228" s="168"/>
      <c r="FVJ228" s="168"/>
      <c r="FVK228" s="168"/>
      <c r="FVL228" s="168"/>
      <c r="FVM228" s="168"/>
      <c r="FVN228" s="168"/>
      <c r="FVO228" s="168"/>
      <c r="FVP228" s="168"/>
      <c r="FVQ228" s="168"/>
      <c r="FVR228" s="168"/>
      <c r="FVS228" s="168"/>
      <c r="FVT228" s="168"/>
      <c r="FVU228" s="168"/>
      <c r="FVV228" s="168"/>
      <c r="FVW228" s="168"/>
      <c r="FVX228" s="168"/>
      <c r="FVY228" s="168"/>
      <c r="FVZ228" s="168"/>
      <c r="FWA228" s="168"/>
      <c r="FWB228" s="168"/>
      <c r="FWC228" s="168"/>
      <c r="FWD228" s="168"/>
      <c r="FWE228" s="168"/>
      <c r="FWF228" s="168"/>
      <c r="FWG228" s="168"/>
      <c r="FWH228" s="168"/>
      <c r="FWI228" s="168"/>
      <c r="FWJ228" s="168"/>
      <c r="FWK228" s="168"/>
      <c r="FWL228" s="168"/>
      <c r="FWM228" s="168"/>
      <c r="FWN228" s="168"/>
      <c r="FWO228" s="168"/>
      <c r="FWP228" s="168"/>
      <c r="FWQ228" s="168"/>
      <c r="FWR228" s="168"/>
      <c r="FWS228" s="168"/>
      <c r="FWT228" s="168"/>
      <c r="FWU228" s="168"/>
      <c r="FWV228" s="168"/>
      <c r="FWW228" s="168"/>
      <c r="FWX228" s="168"/>
      <c r="FWY228" s="168"/>
      <c r="FWZ228" s="168"/>
      <c r="FXA228" s="168"/>
      <c r="FXB228" s="168"/>
      <c r="FXC228" s="168"/>
      <c r="FXD228" s="168"/>
      <c r="FXE228" s="168"/>
      <c r="FXF228" s="168"/>
      <c r="FXG228" s="168"/>
      <c r="FXH228" s="168"/>
      <c r="FXI228" s="168"/>
      <c r="FXJ228" s="168"/>
      <c r="FXK228" s="168"/>
      <c r="FXL228" s="168"/>
      <c r="FXM228" s="168"/>
      <c r="FXN228" s="168"/>
      <c r="FXO228" s="168"/>
      <c r="FXP228" s="168"/>
      <c r="FXQ228" s="168"/>
      <c r="FXR228" s="168"/>
      <c r="FXS228" s="168"/>
      <c r="FXT228" s="168"/>
      <c r="FXU228" s="168"/>
      <c r="FXV228" s="168"/>
      <c r="FXW228" s="168"/>
      <c r="FXX228" s="168"/>
      <c r="FXY228" s="168"/>
      <c r="FXZ228" s="168"/>
      <c r="FYA228" s="168"/>
      <c r="FYB228" s="168"/>
      <c r="FYC228" s="168"/>
      <c r="FYD228" s="168"/>
      <c r="FYE228" s="168"/>
      <c r="FYF228" s="168"/>
      <c r="FYG228" s="168"/>
      <c r="FYH228" s="168"/>
      <c r="FYI228" s="168"/>
      <c r="FYJ228" s="168"/>
      <c r="FYK228" s="168"/>
      <c r="FYL228" s="168"/>
      <c r="FYM228" s="168"/>
      <c r="FYN228" s="168"/>
      <c r="FYO228" s="168"/>
      <c r="FYP228" s="168"/>
      <c r="FYQ228" s="168"/>
      <c r="FYR228" s="168"/>
      <c r="FYS228" s="168"/>
      <c r="FYT228" s="168"/>
      <c r="FYU228" s="168"/>
      <c r="FYV228" s="168"/>
      <c r="FYW228" s="168"/>
      <c r="FYX228" s="168"/>
      <c r="FYY228" s="168"/>
      <c r="FYZ228" s="168"/>
      <c r="FZA228" s="168"/>
      <c r="FZB228" s="168"/>
      <c r="FZC228" s="168"/>
      <c r="FZD228" s="168"/>
      <c r="FZE228" s="168"/>
      <c r="FZF228" s="168"/>
      <c r="FZG228" s="168"/>
      <c r="FZH228" s="168"/>
      <c r="FZI228" s="168"/>
      <c r="FZJ228" s="168"/>
      <c r="FZK228" s="168"/>
      <c r="FZL228" s="168"/>
      <c r="FZM228" s="168"/>
      <c r="FZN228" s="168"/>
      <c r="FZO228" s="168"/>
      <c r="FZP228" s="168"/>
      <c r="FZQ228" s="168"/>
      <c r="FZR228" s="168"/>
      <c r="FZS228" s="168"/>
      <c r="FZT228" s="168"/>
      <c r="FZU228" s="168"/>
      <c r="FZV228" s="168"/>
      <c r="FZW228" s="168"/>
      <c r="FZX228" s="168"/>
      <c r="FZY228" s="168"/>
      <c r="FZZ228" s="168"/>
      <c r="GAA228" s="168"/>
      <c r="GAB228" s="168"/>
      <c r="GAC228" s="168"/>
      <c r="GAD228" s="168"/>
      <c r="GAE228" s="168"/>
      <c r="GAF228" s="168"/>
      <c r="GAG228" s="168"/>
      <c r="GAH228" s="168"/>
      <c r="GAI228" s="168"/>
      <c r="GAJ228" s="168"/>
      <c r="GAK228" s="168"/>
      <c r="GAL228" s="168"/>
      <c r="GAM228" s="168"/>
      <c r="GAN228" s="168"/>
      <c r="GAO228" s="168"/>
      <c r="GAP228" s="168"/>
      <c r="GAQ228" s="168"/>
      <c r="GAR228" s="168"/>
      <c r="GAS228" s="168"/>
      <c r="GAT228" s="168"/>
      <c r="GAU228" s="168"/>
      <c r="GAV228" s="168"/>
      <c r="GAW228" s="168"/>
      <c r="GAX228" s="168"/>
      <c r="GAY228" s="168"/>
      <c r="GAZ228" s="168"/>
      <c r="GBA228" s="168"/>
      <c r="GBB228" s="168"/>
      <c r="GBC228" s="168"/>
      <c r="GBD228" s="168"/>
      <c r="GBE228" s="168"/>
      <c r="GBF228" s="168"/>
      <c r="GBG228" s="168"/>
      <c r="GBH228" s="168"/>
      <c r="GBI228" s="168"/>
      <c r="GBJ228" s="168"/>
      <c r="GBK228" s="168"/>
      <c r="GBL228" s="168"/>
      <c r="GBM228" s="168"/>
      <c r="GBN228" s="168"/>
      <c r="GBO228" s="168"/>
      <c r="GBP228" s="168"/>
      <c r="GBQ228" s="168"/>
      <c r="GBR228" s="168"/>
      <c r="GBS228" s="168"/>
      <c r="GBT228" s="168"/>
      <c r="GBU228" s="168"/>
      <c r="GBV228" s="168"/>
      <c r="GBW228" s="168"/>
      <c r="GBX228" s="168"/>
      <c r="GBY228" s="168"/>
      <c r="GBZ228" s="168"/>
      <c r="GCA228" s="168"/>
      <c r="GCB228" s="168"/>
      <c r="GCC228" s="168"/>
      <c r="GCD228" s="168"/>
      <c r="GCE228" s="168"/>
      <c r="GCF228" s="168"/>
      <c r="GCG228" s="168"/>
      <c r="GCH228" s="168"/>
      <c r="GCI228" s="168"/>
      <c r="GCJ228" s="168"/>
      <c r="GCK228" s="168"/>
      <c r="GCL228" s="168"/>
      <c r="GCM228" s="168"/>
      <c r="GCN228" s="168"/>
      <c r="GCO228" s="168"/>
      <c r="GCP228" s="168"/>
      <c r="GCQ228" s="168"/>
      <c r="GCR228" s="168"/>
      <c r="GCS228" s="168"/>
      <c r="GCT228" s="168"/>
      <c r="GCU228" s="168"/>
      <c r="GCV228" s="168"/>
      <c r="GCW228" s="168"/>
      <c r="GCX228" s="168"/>
      <c r="GCY228" s="168"/>
      <c r="GCZ228" s="168"/>
      <c r="GDA228" s="168"/>
      <c r="GDB228" s="168"/>
      <c r="GDC228" s="168"/>
      <c r="GDD228" s="168"/>
      <c r="GDE228" s="168"/>
      <c r="GDF228" s="168"/>
      <c r="GDG228" s="168"/>
      <c r="GDH228" s="168"/>
      <c r="GDI228" s="168"/>
      <c r="GDJ228" s="168"/>
      <c r="GDK228" s="168"/>
      <c r="GDL228" s="168"/>
      <c r="GDM228" s="168"/>
      <c r="GDN228" s="168"/>
      <c r="GDO228" s="168"/>
      <c r="GDP228" s="168"/>
      <c r="GDQ228" s="168"/>
      <c r="GDR228" s="168"/>
      <c r="GDS228" s="168"/>
      <c r="GDT228" s="168"/>
      <c r="GDU228" s="168"/>
      <c r="GDV228" s="168"/>
      <c r="GDW228" s="168"/>
      <c r="GDX228" s="168"/>
      <c r="GDY228" s="168"/>
      <c r="GDZ228" s="168"/>
      <c r="GEA228" s="168"/>
      <c r="GEB228" s="168"/>
      <c r="GEC228" s="168"/>
      <c r="GED228" s="168"/>
      <c r="GEE228" s="168"/>
      <c r="GEF228" s="168"/>
      <c r="GEG228" s="168"/>
      <c r="GEH228" s="168"/>
      <c r="GEI228" s="168"/>
      <c r="GEJ228" s="168"/>
      <c r="GEK228" s="168"/>
      <c r="GEL228" s="168"/>
      <c r="GEM228" s="168"/>
      <c r="GEN228" s="168"/>
      <c r="GEO228" s="168"/>
      <c r="GEP228" s="168"/>
      <c r="GEQ228" s="168"/>
      <c r="GER228" s="168"/>
      <c r="GES228" s="168"/>
      <c r="GET228" s="168"/>
      <c r="GEU228" s="168"/>
      <c r="GEV228" s="168"/>
      <c r="GEW228" s="168"/>
      <c r="GEX228" s="168"/>
      <c r="GEY228" s="168"/>
      <c r="GEZ228" s="168"/>
      <c r="GFA228" s="168"/>
      <c r="GFB228" s="168"/>
      <c r="GFC228" s="168"/>
      <c r="GFD228" s="168"/>
      <c r="GFE228" s="168"/>
      <c r="GFF228" s="168"/>
      <c r="GFG228" s="168"/>
      <c r="GFH228" s="168"/>
      <c r="GFI228" s="168"/>
      <c r="GFJ228" s="168"/>
      <c r="GFK228" s="168"/>
      <c r="GFL228" s="168"/>
      <c r="GFM228" s="168"/>
      <c r="GFN228" s="168"/>
      <c r="GFO228" s="168"/>
      <c r="GFP228" s="168"/>
      <c r="GFQ228" s="168"/>
      <c r="GFR228" s="168"/>
      <c r="GFS228" s="168"/>
      <c r="GFT228" s="168"/>
      <c r="GFU228" s="168"/>
      <c r="GFV228" s="168"/>
      <c r="GFW228" s="168"/>
      <c r="GFX228" s="168"/>
      <c r="GFY228" s="168"/>
      <c r="GFZ228" s="168"/>
      <c r="GGA228" s="168"/>
      <c r="GGB228" s="168"/>
      <c r="GGC228" s="168"/>
      <c r="GGD228" s="168"/>
      <c r="GGE228" s="168"/>
      <c r="GGF228" s="168"/>
      <c r="GGG228" s="168"/>
      <c r="GGH228" s="168"/>
      <c r="GGI228" s="168"/>
      <c r="GGJ228" s="168"/>
      <c r="GGK228" s="168"/>
      <c r="GGL228" s="168"/>
      <c r="GGM228" s="168"/>
      <c r="GGN228" s="168"/>
      <c r="GGO228" s="168"/>
      <c r="GGP228" s="168"/>
      <c r="GGQ228" s="168"/>
      <c r="GGR228" s="168"/>
      <c r="GGS228" s="168"/>
      <c r="GGT228" s="168"/>
      <c r="GGU228" s="168"/>
      <c r="GGV228" s="168"/>
      <c r="GGW228" s="168"/>
      <c r="GGX228" s="168"/>
      <c r="GGY228" s="168"/>
      <c r="GGZ228" s="168"/>
      <c r="GHA228" s="168"/>
      <c r="GHB228" s="168"/>
      <c r="GHC228" s="168"/>
      <c r="GHD228" s="168"/>
      <c r="GHE228" s="168"/>
      <c r="GHF228" s="168"/>
      <c r="GHG228" s="168"/>
      <c r="GHH228" s="168"/>
      <c r="GHI228" s="168"/>
      <c r="GHJ228" s="168"/>
      <c r="GHK228" s="168"/>
      <c r="GHL228" s="168"/>
      <c r="GHM228" s="168"/>
      <c r="GHN228" s="168"/>
      <c r="GHO228" s="168"/>
      <c r="GHP228" s="168"/>
      <c r="GHQ228" s="168"/>
      <c r="GHR228" s="168"/>
      <c r="GHS228" s="168"/>
      <c r="GHT228" s="168"/>
      <c r="GHU228" s="168"/>
      <c r="GHV228" s="168"/>
      <c r="GHW228" s="168"/>
      <c r="GHX228" s="168"/>
      <c r="GHY228" s="168"/>
      <c r="GHZ228" s="168"/>
      <c r="GIA228" s="168"/>
      <c r="GIB228" s="168"/>
      <c r="GIC228" s="168"/>
      <c r="GID228" s="168"/>
      <c r="GIE228" s="168"/>
      <c r="GIF228" s="168"/>
      <c r="GIG228" s="168"/>
      <c r="GIH228" s="168"/>
      <c r="GII228" s="168"/>
      <c r="GIJ228" s="168"/>
      <c r="GIK228" s="168"/>
      <c r="GIL228" s="168"/>
      <c r="GIM228" s="168"/>
      <c r="GIN228" s="168"/>
      <c r="GIO228" s="168"/>
      <c r="GIP228" s="168"/>
      <c r="GIQ228" s="168"/>
      <c r="GIR228" s="168"/>
      <c r="GIS228" s="168"/>
      <c r="GIT228" s="168"/>
      <c r="GIU228" s="168"/>
      <c r="GIV228" s="168"/>
      <c r="GIW228" s="168"/>
      <c r="GIX228" s="168"/>
      <c r="GIY228" s="168"/>
      <c r="GIZ228" s="168"/>
      <c r="GJA228" s="168"/>
      <c r="GJB228" s="168"/>
      <c r="GJC228" s="168"/>
      <c r="GJD228" s="168"/>
      <c r="GJE228" s="168"/>
      <c r="GJF228" s="168"/>
      <c r="GJG228" s="168"/>
      <c r="GJH228" s="168"/>
      <c r="GJI228" s="168"/>
      <c r="GJJ228" s="168"/>
      <c r="GJK228" s="168"/>
      <c r="GJL228" s="168"/>
      <c r="GJM228" s="168"/>
      <c r="GJN228" s="168"/>
      <c r="GJO228" s="168"/>
      <c r="GJP228" s="168"/>
      <c r="GJQ228" s="168"/>
      <c r="GJR228" s="168"/>
      <c r="GJS228" s="168"/>
      <c r="GJT228" s="168"/>
      <c r="GJU228" s="168"/>
      <c r="GJV228" s="168"/>
      <c r="GJW228" s="168"/>
      <c r="GJX228" s="168"/>
      <c r="GJY228" s="168"/>
      <c r="GJZ228" s="168"/>
      <c r="GKA228" s="168"/>
      <c r="GKB228" s="168"/>
      <c r="GKC228" s="168"/>
      <c r="GKD228" s="168"/>
      <c r="GKE228" s="168"/>
      <c r="GKF228" s="168"/>
      <c r="GKG228" s="168"/>
      <c r="GKH228" s="168"/>
      <c r="GKI228" s="168"/>
      <c r="GKJ228" s="168"/>
      <c r="GKK228" s="168"/>
      <c r="GKL228" s="168"/>
      <c r="GKM228" s="168"/>
      <c r="GKN228" s="168"/>
      <c r="GKO228" s="168"/>
      <c r="GKP228" s="168"/>
      <c r="GKQ228" s="168"/>
      <c r="GKR228" s="168"/>
      <c r="GKS228" s="168"/>
      <c r="GKT228" s="168"/>
      <c r="GKU228" s="168"/>
      <c r="GKV228" s="168"/>
      <c r="GKW228" s="168"/>
      <c r="GKX228" s="168"/>
      <c r="GKY228" s="168"/>
      <c r="GKZ228" s="168"/>
      <c r="GLA228" s="168"/>
      <c r="GLB228" s="168"/>
      <c r="GLC228" s="168"/>
      <c r="GLD228" s="168"/>
      <c r="GLE228" s="168"/>
      <c r="GLF228" s="168"/>
      <c r="GLG228" s="168"/>
      <c r="GLH228" s="168"/>
      <c r="GLI228" s="168"/>
      <c r="GLJ228" s="168"/>
      <c r="GLK228" s="168"/>
      <c r="GLL228" s="168"/>
      <c r="GLM228" s="168"/>
      <c r="GLN228" s="168"/>
      <c r="GLO228" s="168"/>
      <c r="GLP228" s="168"/>
      <c r="GLQ228" s="168"/>
      <c r="GLR228" s="168"/>
      <c r="GLS228" s="168"/>
      <c r="GLT228" s="168"/>
      <c r="GLU228" s="168"/>
      <c r="GLV228" s="168"/>
      <c r="GLW228" s="168"/>
      <c r="GLX228" s="168"/>
      <c r="GLY228" s="168"/>
      <c r="GLZ228" s="168"/>
      <c r="GMA228" s="168"/>
      <c r="GMB228" s="168"/>
      <c r="GMC228" s="168"/>
      <c r="GMD228" s="168"/>
      <c r="GME228" s="168"/>
      <c r="GMF228" s="168"/>
      <c r="GMG228" s="168"/>
      <c r="GMH228" s="168"/>
      <c r="GMI228" s="168"/>
      <c r="GMJ228" s="168"/>
      <c r="GMK228" s="168"/>
      <c r="GML228" s="168"/>
      <c r="GMM228" s="168"/>
      <c r="GMN228" s="168"/>
      <c r="GMO228" s="168"/>
      <c r="GMP228" s="168"/>
      <c r="GMQ228" s="168"/>
      <c r="GMR228" s="168"/>
      <c r="GMS228" s="168"/>
      <c r="GMT228" s="168"/>
      <c r="GMU228" s="168"/>
      <c r="GMV228" s="168"/>
      <c r="GMW228" s="168"/>
      <c r="GMX228" s="168"/>
      <c r="GMY228" s="168"/>
      <c r="GMZ228" s="168"/>
      <c r="GNA228" s="168"/>
      <c r="GNB228" s="168"/>
      <c r="GNC228" s="168"/>
      <c r="GND228" s="168"/>
      <c r="GNE228" s="168"/>
      <c r="GNF228" s="168"/>
      <c r="GNG228" s="168"/>
      <c r="GNH228" s="168"/>
      <c r="GNI228" s="168"/>
      <c r="GNJ228" s="168"/>
      <c r="GNK228" s="168"/>
      <c r="GNL228" s="168"/>
      <c r="GNM228" s="168"/>
      <c r="GNN228" s="168"/>
      <c r="GNO228" s="168"/>
      <c r="GNP228" s="168"/>
      <c r="GNQ228" s="168"/>
      <c r="GNR228" s="168"/>
      <c r="GNS228" s="168"/>
      <c r="GNT228" s="168"/>
      <c r="GNU228" s="168"/>
      <c r="GNV228" s="168"/>
      <c r="GNW228" s="168"/>
      <c r="GNX228" s="168"/>
      <c r="GNY228" s="168"/>
      <c r="GNZ228" s="168"/>
      <c r="GOA228" s="168"/>
      <c r="GOB228" s="168"/>
      <c r="GOC228" s="168"/>
      <c r="GOD228" s="168"/>
      <c r="GOE228" s="168"/>
      <c r="GOF228" s="168"/>
      <c r="GOG228" s="168"/>
      <c r="GOH228" s="168"/>
      <c r="GOI228" s="168"/>
      <c r="GOJ228" s="168"/>
      <c r="GOK228" s="168"/>
      <c r="GOL228" s="168"/>
      <c r="GOM228" s="168"/>
      <c r="GON228" s="168"/>
      <c r="GOO228" s="168"/>
      <c r="GOP228" s="168"/>
      <c r="GOQ228" s="168"/>
      <c r="GOR228" s="168"/>
      <c r="GOS228" s="168"/>
      <c r="GOT228" s="168"/>
      <c r="GOU228" s="168"/>
      <c r="GOV228" s="168"/>
      <c r="GOW228" s="168"/>
      <c r="GOX228" s="168"/>
      <c r="GOY228" s="168"/>
      <c r="GOZ228" s="168"/>
      <c r="GPA228" s="168"/>
      <c r="GPB228" s="168"/>
      <c r="GPC228" s="168"/>
      <c r="GPD228" s="168"/>
      <c r="GPE228" s="168"/>
      <c r="GPF228" s="168"/>
      <c r="GPG228" s="168"/>
      <c r="GPH228" s="168"/>
      <c r="GPI228" s="168"/>
      <c r="GPJ228" s="168"/>
      <c r="GPK228" s="168"/>
      <c r="GPL228" s="168"/>
      <c r="GPM228" s="168"/>
      <c r="GPN228" s="168"/>
      <c r="GPO228" s="168"/>
      <c r="GPP228" s="168"/>
      <c r="GPQ228" s="168"/>
      <c r="GPR228" s="168"/>
      <c r="GPS228" s="168"/>
      <c r="GPT228" s="168"/>
      <c r="GPU228" s="168"/>
      <c r="GPV228" s="168"/>
      <c r="GPW228" s="168"/>
      <c r="GPX228" s="168"/>
      <c r="GPY228" s="168"/>
      <c r="GPZ228" s="168"/>
      <c r="GQA228" s="168"/>
      <c r="GQB228" s="168"/>
      <c r="GQC228" s="168"/>
      <c r="GQD228" s="168"/>
      <c r="GQE228" s="168"/>
      <c r="GQF228" s="168"/>
      <c r="GQG228" s="168"/>
      <c r="GQH228" s="168"/>
      <c r="GQI228" s="168"/>
      <c r="GQJ228" s="168"/>
      <c r="GQK228" s="168"/>
      <c r="GQL228" s="168"/>
      <c r="GQM228" s="168"/>
      <c r="GQN228" s="168"/>
      <c r="GQO228" s="168"/>
      <c r="GQP228" s="168"/>
      <c r="GQQ228" s="168"/>
      <c r="GQR228" s="168"/>
      <c r="GQS228" s="168"/>
      <c r="GQT228" s="168"/>
      <c r="GQU228" s="168"/>
      <c r="GQV228" s="168"/>
      <c r="GQW228" s="168"/>
      <c r="GQX228" s="168"/>
      <c r="GQY228" s="168"/>
      <c r="GQZ228" s="168"/>
      <c r="GRA228" s="168"/>
      <c r="GRB228" s="168"/>
      <c r="GRC228" s="168"/>
      <c r="GRD228" s="168"/>
      <c r="GRE228" s="168"/>
      <c r="GRF228" s="168"/>
      <c r="GRG228" s="168"/>
      <c r="GRH228" s="168"/>
      <c r="GRI228" s="168"/>
      <c r="GRJ228" s="168"/>
      <c r="GRK228" s="168"/>
      <c r="GRL228" s="168"/>
      <c r="GRM228" s="168"/>
      <c r="GRN228" s="168"/>
      <c r="GRO228" s="168"/>
      <c r="GRP228" s="168"/>
      <c r="GRQ228" s="168"/>
      <c r="GRR228" s="168"/>
      <c r="GRS228" s="168"/>
      <c r="GRT228" s="168"/>
      <c r="GRU228" s="168"/>
      <c r="GRV228" s="168"/>
      <c r="GRW228" s="168"/>
      <c r="GRX228" s="168"/>
      <c r="GRY228" s="168"/>
      <c r="GRZ228" s="168"/>
      <c r="GSA228" s="168"/>
      <c r="GSB228" s="168"/>
      <c r="GSC228" s="168"/>
      <c r="GSD228" s="168"/>
      <c r="GSE228" s="168"/>
      <c r="GSF228" s="168"/>
      <c r="GSG228" s="168"/>
      <c r="GSH228" s="168"/>
      <c r="GSI228" s="168"/>
      <c r="GSJ228" s="168"/>
      <c r="GSK228" s="168"/>
      <c r="GSL228" s="168"/>
      <c r="GSM228" s="168"/>
      <c r="GSN228" s="168"/>
      <c r="GSO228" s="168"/>
      <c r="GSP228" s="168"/>
      <c r="GSQ228" s="168"/>
      <c r="GSR228" s="168"/>
      <c r="GSS228" s="168"/>
      <c r="GST228" s="168"/>
      <c r="GSU228" s="168"/>
      <c r="GSV228" s="168"/>
      <c r="GSW228" s="168"/>
      <c r="GSX228" s="168"/>
      <c r="GSY228" s="168"/>
      <c r="GSZ228" s="168"/>
      <c r="GTA228" s="168"/>
      <c r="GTB228" s="168"/>
      <c r="GTC228" s="168"/>
      <c r="GTD228" s="168"/>
      <c r="GTE228" s="168"/>
      <c r="GTF228" s="168"/>
      <c r="GTG228" s="168"/>
      <c r="GTH228" s="168"/>
      <c r="GTI228" s="168"/>
      <c r="GTJ228" s="168"/>
      <c r="GTK228" s="168"/>
      <c r="GTL228" s="168"/>
      <c r="GTM228" s="168"/>
      <c r="GTN228" s="168"/>
      <c r="GTO228" s="168"/>
      <c r="GTP228" s="168"/>
      <c r="GTQ228" s="168"/>
      <c r="GTR228" s="168"/>
      <c r="GTS228" s="168"/>
      <c r="GTT228" s="168"/>
      <c r="GTU228" s="168"/>
      <c r="GTV228" s="168"/>
      <c r="GTW228" s="168"/>
      <c r="GTX228" s="168"/>
      <c r="GTY228" s="168"/>
      <c r="GTZ228" s="168"/>
      <c r="GUA228" s="168"/>
      <c r="GUB228" s="168"/>
      <c r="GUC228" s="168"/>
      <c r="GUD228" s="168"/>
      <c r="GUE228" s="168"/>
      <c r="GUF228" s="168"/>
      <c r="GUG228" s="168"/>
      <c r="GUH228" s="168"/>
      <c r="GUI228" s="168"/>
      <c r="GUJ228" s="168"/>
      <c r="GUK228" s="168"/>
      <c r="GUL228" s="168"/>
      <c r="GUM228" s="168"/>
      <c r="GUN228" s="168"/>
      <c r="GUO228" s="168"/>
      <c r="GUP228" s="168"/>
      <c r="GUQ228" s="168"/>
      <c r="GUR228" s="168"/>
      <c r="GUS228" s="168"/>
      <c r="GUT228" s="168"/>
      <c r="GUU228" s="168"/>
      <c r="GUV228" s="168"/>
      <c r="GUW228" s="168"/>
      <c r="GUX228" s="168"/>
      <c r="GUY228" s="168"/>
      <c r="GUZ228" s="168"/>
      <c r="GVA228" s="168"/>
      <c r="GVB228" s="168"/>
      <c r="GVC228" s="168"/>
      <c r="GVD228" s="168"/>
      <c r="GVE228" s="168"/>
      <c r="GVF228" s="168"/>
      <c r="GVG228" s="168"/>
      <c r="GVH228" s="168"/>
      <c r="GVI228" s="168"/>
      <c r="GVJ228" s="168"/>
      <c r="GVK228" s="168"/>
      <c r="GVL228" s="168"/>
      <c r="GVM228" s="168"/>
      <c r="GVN228" s="168"/>
      <c r="GVO228" s="168"/>
      <c r="GVP228" s="168"/>
      <c r="GVQ228" s="168"/>
      <c r="GVR228" s="168"/>
      <c r="GVS228" s="168"/>
      <c r="GVT228" s="168"/>
      <c r="GVU228" s="168"/>
      <c r="GVV228" s="168"/>
      <c r="GVW228" s="168"/>
      <c r="GVX228" s="168"/>
      <c r="GVY228" s="168"/>
      <c r="GVZ228" s="168"/>
      <c r="GWA228" s="168"/>
      <c r="GWB228" s="168"/>
      <c r="GWC228" s="168"/>
      <c r="GWD228" s="168"/>
      <c r="GWE228" s="168"/>
      <c r="GWF228" s="168"/>
      <c r="GWG228" s="168"/>
      <c r="GWH228" s="168"/>
      <c r="GWI228" s="168"/>
      <c r="GWJ228" s="168"/>
      <c r="GWK228" s="168"/>
      <c r="GWL228" s="168"/>
      <c r="GWM228" s="168"/>
      <c r="GWN228" s="168"/>
      <c r="GWO228" s="168"/>
      <c r="GWP228" s="168"/>
      <c r="GWQ228" s="168"/>
      <c r="GWR228" s="168"/>
      <c r="GWS228" s="168"/>
      <c r="GWT228" s="168"/>
      <c r="GWU228" s="168"/>
      <c r="GWV228" s="168"/>
      <c r="GWW228" s="168"/>
      <c r="GWX228" s="168"/>
      <c r="GWY228" s="168"/>
      <c r="GWZ228" s="168"/>
      <c r="GXA228" s="168"/>
      <c r="GXB228" s="168"/>
      <c r="GXC228" s="168"/>
      <c r="GXD228" s="168"/>
      <c r="GXE228" s="168"/>
      <c r="GXF228" s="168"/>
      <c r="GXG228" s="168"/>
      <c r="GXH228" s="168"/>
      <c r="GXI228" s="168"/>
      <c r="GXJ228" s="168"/>
      <c r="GXK228" s="168"/>
      <c r="GXL228" s="168"/>
      <c r="GXM228" s="168"/>
      <c r="GXN228" s="168"/>
      <c r="GXO228" s="168"/>
      <c r="GXP228" s="168"/>
      <c r="GXQ228" s="168"/>
      <c r="GXR228" s="168"/>
      <c r="GXS228" s="168"/>
      <c r="GXT228" s="168"/>
      <c r="GXU228" s="168"/>
      <c r="GXV228" s="168"/>
      <c r="GXW228" s="168"/>
      <c r="GXX228" s="168"/>
      <c r="GXY228" s="168"/>
      <c r="GXZ228" s="168"/>
      <c r="GYA228" s="168"/>
      <c r="GYB228" s="168"/>
      <c r="GYC228" s="168"/>
      <c r="GYD228" s="168"/>
      <c r="GYE228" s="168"/>
      <c r="GYF228" s="168"/>
      <c r="GYG228" s="168"/>
      <c r="GYH228" s="168"/>
      <c r="GYI228" s="168"/>
      <c r="GYJ228" s="168"/>
      <c r="GYK228" s="168"/>
      <c r="GYL228" s="168"/>
      <c r="GYM228" s="168"/>
      <c r="GYN228" s="168"/>
      <c r="GYO228" s="168"/>
      <c r="GYP228" s="168"/>
      <c r="GYQ228" s="168"/>
      <c r="GYR228" s="168"/>
      <c r="GYS228" s="168"/>
      <c r="GYT228" s="168"/>
      <c r="GYU228" s="168"/>
      <c r="GYV228" s="168"/>
      <c r="GYW228" s="168"/>
      <c r="GYX228" s="168"/>
      <c r="GYY228" s="168"/>
      <c r="GYZ228" s="168"/>
      <c r="GZA228" s="168"/>
      <c r="GZB228" s="168"/>
      <c r="GZC228" s="168"/>
      <c r="GZD228" s="168"/>
      <c r="GZE228" s="168"/>
      <c r="GZF228" s="168"/>
      <c r="GZG228" s="168"/>
      <c r="GZH228" s="168"/>
      <c r="GZI228" s="168"/>
      <c r="GZJ228" s="168"/>
      <c r="GZK228" s="168"/>
      <c r="GZL228" s="168"/>
      <c r="GZM228" s="168"/>
      <c r="GZN228" s="168"/>
      <c r="GZO228" s="168"/>
      <c r="GZP228" s="168"/>
      <c r="GZQ228" s="168"/>
      <c r="GZR228" s="168"/>
      <c r="GZS228" s="168"/>
      <c r="GZT228" s="168"/>
      <c r="GZU228" s="168"/>
      <c r="GZV228" s="168"/>
      <c r="GZW228" s="168"/>
      <c r="GZX228" s="168"/>
      <c r="GZY228" s="168"/>
      <c r="GZZ228" s="168"/>
      <c r="HAA228" s="168"/>
      <c r="HAB228" s="168"/>
      <c r="HAC228" s="168"/>
      <c r="HAD228" s="168"/>
      <c r="HAE228" s="168"/>
      <c r="HAF228" s="168"/>
      <c r="HAG228" s="168"/>
      <c r="HAH228" s="168"/>
      <c r="HAI228" s="168"/>
      <c r="HAJ228" s="168"/>
      <c r="HAK228" s="168"/>
      <c r="HAL228" s="168"/>
      <c r="HAM228" s="168"/>
      <c r="HAN228" s="168"/>
      <c r="HAO228" s="168"/>
      <c r="HAP228" s="168"/>
      <c r="HAQ228" s="168"/>
      <c r="HAR228" s="168"/>
      <c r="HAS228" s="168"/>
      <c r="HAT228" s="168"/>
      <c r="HAU228" s="168"/>
      <c r="HAV228" s="168"/>
      <c r="HAW228" s="168"/>
      <c r="HAX228" s="168"/>
      <c r="HAY228" s="168"/>
      <c r="HAZ228" s="168"/>
      <c r="HBA228" s="168"/>
      <c r="HBB228" s="168"/>
      <c r="HBC228" s="168"/>
      <c r="HBD228" s="168"/>
      <c r="HBE228" s="168"/>
      <c r="HBF228" s="168"/>
      <c r="HBG228" s="168"/>
      <c r="HBH228" s="168"/>
      <c r="HBI228" s="168"/>
      <c r="HBJ228" s="168"/>
      <c r="HBK228" s="168"/>
      <c r="HBL228" s="168"/>
      <c r="HBM228" s="168"/>
      <c r="HBN228" s="168"/>
      <c r="HBO228" s="168"/>
      <c r="HBP228" s="168"/>
      <c r="HBQ228" s="168"/>
      <c r="HBR228" s="168"/>
      <c r="HBS228" s="168"/>
      <c r="HBT228" s="168"/>
      <c r="HBU228" s="168"/>
      <c r="HBV228" s="168"/>
      <c r="HBW228" s="168"/>
      <c r="HBX228" s="168"/>
      <c r="HBY228" s="168"/>
      <c r="HBZ228" s="168"/>
      <c r="HCA228" s="168"/>
      <c r="HCB228" s="168"/>
      <c r="HCC228" s="168"/>
      <c r="HCD228" s="168"/>
      <c r="HCE228" s="168"/>
      <c r="HCF228" s="168"/>
      <c r="HCG228" s="168"/>
      <c r="HCH228" s="168"/>
      <c r="HCI228" s="168"/>
      <c r="HCJ228" s="168"/>
      <c r="HCK228" s="168"/>
      <c r="HCL228" s="168"/>
      <c r="HCM228" s="168"/>
      <c r="HCN228" s="168"/>
      <c r="HCO228" s="168"/>
      <c r="HCP228" s="168"/>
      <c r="HCQ228" s="168"/>
      <c r="HCR228" s="168"/>
      <c r="HCS228" s="168"/>
      <c r="HCT228" s="168"/>
      <c r="HCU228" s="168"/>
      <c r="HCV228" s="168"/>
      <c r="HCW228" s="168"/>
      <c r="HCX228" s="168"/>
      <c r="HCY228" s="168"/>
      <c r="HCZ228" s="168"/>
      <c r="HDA228" s="168"/>
      <c r="HDB228" s="168"/>
      <c r="HDC228" s="168"/>
      <c r="HDD228" s="168"/>
      <c r="HDE228" s="168"/>
      <c r="HDF228" s="168"/>
      <c r="HDG228" s="168"/>
      <c r="HDH228" s="168"/>
      <c r="HDI228" s="168"/>
      <c r="HDJ228" s="168"/>
      <c r="HDK228" s="168"/>
      <c r="HDL228" s="168"/>
      <c r="HDM228" s="168"/>
      <c r="HDN228" s="168"/>
      <c r="HDO228" s="168"/>
      <c r="HDP228" s="168"/>
      <c r="HDQ228" s="168"/>
      <c r="HDR228" s="168"/>
      <c r="HDS228" s="168"/>
      <c r="HDT228" s="168"/>
      <c r="HDU228" s="168"/>
      <c r="HDV228" s="168"/>
      <c r="HDW228" s="168"/>
      <c r="HDX228" s="168"/>
      <c r="HDY228" s="168"/>
      <c r="HDZ228" s="168"/>
      <c r="HEA228" s="168"/>
      <c r="HEB228" s="168"/>
      <c r="HEC228" s="168"/>
      <c r="HED228" s="168"/>
      <c r="HEE228" s="168"/>
      <c r="HEF228" s="168"/>
      <c r="HEG228" s="168"/>
      <c r="HEH228" s="168"/>
      <c r="HEI228" s="168"/>
      <c r="HEJ228" s="168"/>
      <c r="HEK228" s="168"/>
      <c r="HEL228" s="168"/>
      <c r="HEM228" s="168"/>
      <c r="HEN228" s="168"/>
      <c r="HEO228" s="168"/>
      <c r="HEP228" s="168"/>
      <c r="HEQ228" s="168"/>
      <c r="HER228" s="168"/>
      <c r="HES228" s="168"/>
      <c r="HET228" s="168"/>
      <c r="HEU228" s="168"/>
      <c r="HEV228" s="168"/>
      <c r="HEW228" s="168"/>
      <c r="HEX228" s="168"/>
      <c r="HEY228" s="168"/>
      <c r="HEZ228" s="168"/>
      <c r="HFA228" s="168"/>
      <c r="HFB228" s="168"/>
      <c r="HFC228" s="168"/>
      <c r="HFD228" s="168"/>
      <c r="HFE228" s="168"/>
      <c r="HFF228" s="168"/>
      <c r="HFG228" s="168"/>
      <c r="HFH228" s="168"/>
      <c r="HFI228" s="168"/>
      <c r="HFJ228" s="168"/>
      <c r="HFK228" s="168"/>
      <c r="HFL228" s="168"/>
      <c r="HFM228" s="168"/>
      <c r="HFN228" s="168"/>
      <c r="HFO228" s="168"/>
      <c r="HFP228" s="168"/>
      <c r="HFQ228" s="168"/>
      <c r="HFR228" s="168"/>
      <c r="HFS228" s="168"/>
      <c r="HFT228" s="168"/>
      <c r="HFU228" s="168"/>
      <c r="HFV228" s="168"/>
      <c r="HFW228" s="168"/>
      <c r="HFX228" s="168"/>
      <c r="HFY228" s="168"/>
      <c r="HFZ228" s="168"/>
      <c r="HGA228" s="168"/>
      <c r="HGB228" s="168"/>
      <c r="HGC228" s="168"/>
      <c r="HGD228" s="168"/>
      <c r="HGE228" s="168"/>
      <c r="HGF228" s="168"/>
      <c r="HGG228" s="168"/>
      <c r="HGH228" s="168"/>
      <c r="HGI228" s="168"/>
      <c r="HGJ228" s="168"/>
      <c r="HGK228" s="168"/>
      <c r="HGL228" s="168"/>
      <c r="HGM228" s="168"/>
      <c r="HGN228" s="168"/>
      <c r="HGO228" s="168"/>
      <c r="HGP228" s="168"/>
      <c r="HGQ228" s="168"/>
      <c r="HGR228" s="168"/>
      <c r="HGS228" s="168"/>
      <c r="HGT228" s="168"/>
      <c r="HGU228" s="168"/>
      <c r="HGV228" s="168"/>
      <c r="HGW228" s="168"/>
      <c r="HGX228" s="168"/>
      <c r="HGY228" s="168"/>
      <c r="HGZ228" s="168"/>
      <c r="HHA228" s="168"/>
      <c r="HHB228" s="168"/>
      <c r="HHC228" s="168"/>
      <c r="HHD228" s="168"/>
      <c r="HHE228" s="168"/>
      <c r="HHF228" s="168"/>
      <c r="HHG228" s="168"/>
      <c r="HHH228" s="168"/>
      <c r="HHI228" s="168"/>
      <c r="HHJ228" s="168"/>
      <c r="HHK228" s="168"/>
      <c r="HHL228" s="168"/>
      <c r="HHM228" s="168"/>
      <c r="HHN228" s="168"/>
      <c r="HHO228" s="168"/>
      <c r="HHP228" s="168"/>
      <c r="HHQ228" s="168"/>
      <c r="HHR228" s="168"/>
      <c r="HHS228" s="168"/>
      <c r="HHT228" s="168"/>
      <c r="HHU228" s="168"/>
      <c r="HHV228" s="168"/>
      <c r="HHW228" s="168"/>
      <c r="HHX228" s="168"/>
      <c r="HHY228" s="168"/>
      <c r="HHZ228" s="168"/>
      <c r="HIA228" s="168"/>
      <c r="HIB228" s="168"/>
      <c r="HIC228" s="168"/>
      <c r="HID228" s="168"/>
      <c r="HIE228" s="168"/>
      <c r="HIF228" s="168"/>
      <c r="HIG228" s="168"/>
      <c r="HIH228" s="168"/>
      <c r="HII228" s="168"/>
      <c r="HIJ228" s="168"/>
      <c r="HIK228" s="168"/>
      <c r="HIL228" s="168"/>
      <c r="HIM228" s="168"/>
      <c r="HIN228" s="168"/>
      <c r="HIO228" s="168"/>
      <c r="HIP228" s="168"/>
      <c r="HIQ228" s="168"/>
      <c r="HIR228" s="168"/>
      <c r="HIS228" s="168"/>
      <c r="HIT228" s="168"/>
      <c r="HIU228" s="168"/>
      <c r="HIV228" s="168"/>
      <c r="HIW228" s="168"/>
      <c r="HIX228" s="168"/>
      <c r="HIY228" s="168"/>
      <c r="HIZ228" s="168"/>
      <c r="HJA228" s="168"/>
      <c r="HJB228" s="168"/>
      <c r="HJC228" s="168"/>
      <c r="HJD228" s="168"/>
      <c r="HJE228" s="168"/>
      <c r="HJF228" s="168"/>
      <c r="HJG228" s="168"/>
      <c r="HJH228" s="168"/>
      <c r="HJI228" s="168"/>
      <c r="HJJ228" s="168"/>
      <c r="HJK228" s="168"/>
      <c r="HJL228" s="168"/>
      <c r="HJM228" s="168"/>
      <c r="HJN228" s="168"/>
      <c r="HJO228" s="168"/>
      <c r="HJP228" s="168"/>
      <c r="HJQ228" s="168"/>
      <c r="HJR228" s="168"/>
      <c r="HJS228" s="168"/>
      <c r="HJT228" s="168"/>
      <c r="HJU228" s="168"/>
      <c r="HJV228" s="168"/>
      <c r="HJW228" s="168"/>
      <c r="HJX228" s="168"/>
      <c r="HJY228" s="168"/>
      <c r="HJZ228" s="168"/>
      <c r="HKA228" s="168"/>
      <c r="HKB228" s="168"/>
      <c r="HKC228" s="168"/>
      <c r="HKD228" s="168"/>
      <c r="HKE228" s="168"/>
      <c r="HKF228" s="168"/>
      <c r="HKG228" s="168"/>
      <c r="HKH228" s="168"/>
      <c r="HKI228" s="168"/>
      <c r="HKJ228" s="168"/>
      <c r="HKK228" s="168"/>
      <c r="HKL228" s="168"/>
      <c r="HKM228" s="168"/>
      <c r="HKN228" s="168"/>
      <c r="HKO228" s="168"/>
      <c r="HKP228" s="168"/>
      <c r="HKQ228" s="168"/>
      <c r="HKR228" s="168"/>
      <c r="HKS228" s="168"/>
      <c r="HKT228" s="168"/>
      <c r="HKU228" s="168"/>
      <c r="HKV228" s="168"/>
      <c r="HKW228" s="168"/>
      <c r="HKX228" s="168"/>
      <c r="HKY228" s="168"/>
      <c r="HKZ228" s="168"/>
      <c r="HLA228" s="168"/>
      <c r="HLB228" s="168"/>
      <c r="HLC228" s="168"/>
      <c r="HLD228" s="168"/>
      <c r="HLE228" s="168"/>
      <c r="HLF228" s="168"/>
      <c r="HLG228" s="168"/>
      <c r="HLH228" s="168"/>
      <c r="HLI228" s="168"/>
      <c r="HLJ228" s="168"/>
      <c r="HLK228" s="168"/>
      <c r="HLL228" s="168"/>
      <c r="HLM228" s="168"/>
      <c r="HLN228" s="168"/>
      <c r="HLO228" s="168"/>
      <c r="HLP228" s="168"/>
      <c r="HLQ228" s="168"/>
      <c r="HLR228" s="168"/>
      <c r="HLS228" s="168"/>
      <c r="HLT228" s="168"/>
      <c r="HLU228" s="168"/>
      <c r="HLV228" s="168"/>
      <c r="HLW228" s="168"/>
      <c r="HLX228" s="168"/>
      <c r="HLY228" s="168"/>
      <c r="HLZ228" s="168"/>
      <c r="HMA228" s="168"/>
      <c r="HMB228" s="168"/>
      <c r="HMC228" s="168"/>
      <c r="HMD228" s="168"/>
      <c r="HME228" s="168"/>
      <c r="HMF228" s="168"/>
      <c r="HMG228" s="168"/>
      <c r="HMH228" s="168"/>
      <c r="HMI228" s="168"/>
      <c r="HMJ228" s="168"/>
      <c r="HMK228" s="168"/>
      <c r="HML228" s="168"/>
      <c r="HMM228" s="168"/>
      <c r="HMN228" s="168"/>
      <c r="HMO228" s="168"/>
      <c r="HMP228" s="168"/>
      <c r="HMQ228" s="168"/>
      <c r="HMR228" s="168"/>
      <c r="HMS228" s="168"/>
      <c r="HMT228" s="168"/>
      <c r="HMU228" s="168"/>
      <c r="HMV228" s="168"/>
      <c r="HMW228" s="168"/>
      <c r="HMX228" s="168"/>
      <c r="HMY228" s="168"/>
      <c r="HMZ228" s="168"/>
      <c r="HNA228" s="168"/>
      <c r="HNB228" s="168"/>
      <c r="HNC228" s="168"/>
      <c r="HND228" s="168"/>
      <c r="HNE228" s="168"/>
      <c r="HNF228" s="168"/>
      <c r="HNG228" s="168"/>
      <c r="HNH228" s="168"/>
      <c r="HNI228" s="168"/>
      <c r="HNJ228" s="168"/>
      <c r="HNK228" s="168"/>
      <c r="HNL228" s="168"/>
      <c r="HNM228" s="168"/>
      <c r="HNN228" s="168"/>
      <c r="HNO228" s="168"/>
      <c r="HNP228" s="168"/>
      <c r="HNQ228" s="168"/>
      <c r="HNR228" s="168"/>
      <c r="HNS228" s="168"/>
      <c r="HNT228" s="168"/>
      <c r="HNU228" s="168"/>
      <c r="HNV228" s="168"/>
      <c r="HNW228" s="168"/>
      <c r="HNX228" s="168"/>
      <c r="HNY228" s="168"/>
      <c r="HNZ228" s="168"/>
      <c r="HOA228" s="168"/>
      <c r="HOB228" s="168"/>
      <c r="HOC228" s="168"/>
      <c r="HOD228" s="168"/>
      <c r="HOE228" s="168"/>
      <c r="HOF228" s="168"/>
      <c r="HOG228" s="168"/>
      <c r="HOH228" s="168"/>
      <c r="HOI228" s="168"/>
      <c r="HOJ228" s="168"/>
      <c r="HOK228" s="168"/>
      <c r="HOL228" s="168"/>
      <c r="HOM228" s="168"/>
      <c r="HON228" s="168"/>
      <c r="HOO228" s="168"/>
      <c r="HOP228" s="168"/>
      <c r="HOQ228" s="168"/>
      <c r="HOR228" s="168"/>
      <c r="HOS228" s="168"/>
      <c r="HOT228" s="168"/>
      <c r="HOU228" s="168"/>
      <c r="HOV228" s="168"/>
      <c r="HOW228" s="168"/>
      <c r="HOX228" s="168"/>
      <c r="HOY228" s="168"/>
      <c r="HOZ228" s="168"/>
      <c r="HPA228" s="168"/>
      <c r="HPB228" s="168"/>
      <c r="HPC228" s="168"/>
      <c r="HPD228" s="168"/>
      <c r="HPE228" s="168"/>
      <c r="HPF228" s="168"/>
      <c r="HPG228" s="168"/>
      <c r="HPH228" s="168"/>
      <c r="HPI228" s="168"/>
      <c r="HPJ228" s="168"/>
      <c r="HPK228" s="168"/>
      <c r="HPL228" s="168"/>
      <c r="HPM228" s="168"/>
      <c r="HPN228" s="168"/>
      <c r="HPO228" s="168"/>
      <c r="HPP228" s="168"/>
      <c r="HPQ228" s="168"/>
      <c r="HPR228" s="168"/>
      <c r="HPS228" s="168"/>
      <c r="HPT228" s="168"/>
      <c r="HPU228" s="168"/>
      <c r="HPV228" s="168"/>
      <c r="HPW228" s="168"/>
      <c r="HPX228" s="168"/>
      <c r="HPY228" s="168"/>
      <c r="HPZ228" s="168"/>
      <c r="HQA228" s="168"/>
      <c r="HQB228" s="168"/>
      <c r="HQC228" s="168"/>
      <c r="HQD228" s="168"/>
      <c r="HQE228" s="168"/>
      <c r="HQF228" s="168"/>
      <c r="HQG228" s="168"/>
      <c r="HQH228" s="168"/>
      <c r="HQI228" s="168"/>
      <c r="HQJ228" s="168"/>
      <c r="HQK228" s="168"/>
      <c r="HQL228" s="168"/>
      <c r="HQM228" s="168"/>
      <c r="HQN228" s="168"/>
      <c r="HQO228" s="168"/>
      <c r="HQP228" s="168"/>
      <c r="HQQ228" s="168"/>
      <c r="HQR228" s="168"/>
      <c r="HQS228" s="168"/>
      <c r="HQT228" s="168"/>
      <c r="HQU228" s="168"/>
      <c r="HQV228" s="168"/>
      <c r="HQW228" s="168"/>
      <c r="HQX228" s="168"/>
      <c r="HQY228" s="168"/>
      <c r="HQZ228" s="168"/>
      <c r="HRA228" s="168"/>
      <c r="HRB228" s="168"/>
      <c r="HRC228" s="168"/>
      <c r="HRD228" s="168"/>
      <c r="HRE228" s="168"/>
      <c r="HRF228" s="168"/>
      <c r="HRG228" s="168"/>
      <c r="HRH228" s="168"/>
      <c r="HRI228" s="168"/>
      <c r="HRJ228" s="168"/>
      <c r="HRK228" s="168"/>
      <c r="HRL228" s="168"/>
      <c r="HRM228" s="168"/>
      <c r="HRN228" s="168"/>
      <c r="HRO228" s="168"/>
      <c r="HRP228" s="168"/>
      <c r="HRQ228" s="168"/>
      <c r="HRR228" s="168"/>
      <c r="HRS228" s="168"/>
      <c r="HRT228" s="168"/>
      <c r="HRU228" s="168"/>
      <c r="HRV228" s="168"/>
      <c r="HRW228" s="168"/>
      <c r="HRX228" s="168"/>
      <c r="HRY228" s="168"/>
      <c r="HRZ228" s="168"/>
      <c r="HSA228" s="168"/>
      <c r="HSB228" s="168"/>
      <c r="HSC228" s="168"/>
      <c r="HSD228" s="168"/>
      <c r="HSE228" s="168"/>
      <c r="HSF228" s="168"/>
      <c r="HSG228" s="168"/>
      <c r="HSH228" s="168"/>
      <c r="HSI228" s="168"/>
      <c r="HSJ228" s="168"/>
      <c r="HSK228" s="168"/>
      <c r="HSL228" s="168"/>
      <c r="HSM228" s="168"/>
      <c r="HSN228" s="168"/>
      <c r="HSO228" s="168"/>
      <c r="HSP228" s="168"/>
      <c r="HSQ228" s="168"/>
      <c r="HSR228" s="168"/>
      <c r="HSS228" s="168"/>
      <c r="HST228" s="168"/>
      <c r="HSU228" s="168"/>
      <c r="HSV228" s="168"/>
      <c r="HSW228" s="168"/>
      <c r="HSX228" s="168"/>
      <c r="HSY228" s="168"/>
      <c r="HSZ228" s="168"/>
      <c r="HTA228" s="168"/>
      <c r="HTB228" s="168"/>
      <c r="HTC228" s="168"/>
      <c r="HTD228" s="168"/>
      <c r="HTE228" s="168"/>
      <c r="HTF228" s="168"/>
      <c r="HTG228" s="168"/>
      <c r="HTH228" s="168"/>
      <c r="HTI228" s="168"/>
      <c r="HTJ228" s="168"/>
      <c r="HTK228" s="168"/>
      <c r="HTL228" s="168"/>
      <c r="HTM228" s="168"/>
      <c r="HTN228" s="168"/>
      <c r="HTO228" s="168"/>
      <c r="HTP228" s="168"/>
      <c r="HTQ228" s="168"/>
      <c r="HTR228" s="168"/>
      <c r="HTS228" s="168"/>
      <c r="HTT228" s="168"/>
      <c r="HTU228" s="168"/>
      <c r="HTV228" s="168"/>
      <c r="HTW228" s="168"/>
      <c r="HTX228" s="168"/>
      <c r="HTY228" s="168"/>
      <c r="HTZ228" s="168"/>
      <c r="HUA228" s="168"/>
      <c r="HUB228" s="168"/>
      <c r="HUC228" s="168"/>
      <c r="HUD228" s="168"/>
      <c r="HUE228" s="168"/>
      <c r="HUF228" s="168"/>
      <c r="HUG228" s="168"/>
      <c r="HUH228" s="168"/>
      <c r="HUI228" s="168"/>
      <c r="HUJ228" s="168"/>
      <c r="HUK228" s="168"/>
      <c r="HUL228" s="168"/>
      <c r="HUM228" s="168"/>
      <c r="HUN228" s="168"/>
      <c r="HUO228" s="168"/>
      <c r="HUP228" s="168"/>
      <c r="HUQ228" s="168"/>
      <c r="HUR228" s="168"/>
      <c r="HUS228" s="168"/>
      <c r="HUT228" s="168"/>
      <c r="HUU228" s="168"/>
      <c r="HUV228" s="168"/>
      <c r="HUW228" s="168"/>
      <c r="HUX228" s="168"/>
      <c r="HUY228" s="168"/>
      <c r="HUZ228" s="168"/>
      <c r="HVA228" s="168"/>
      <c r="HVB228" s="168"/>
      <c r="HVC228" s="168"/>
      <c r="HVD228" s="168"/>
      <c r="HVE228" s="168"/>
      <c r="HVF228" s="168"/>
      <c r="HVG228" s="168"/>
      <c r="HVH228" s="168"/>
      <c r="HVI228" s="168"/>
      <c r="HVJ228" s="168"/>
      <c r="HVK228" s="168"/>
      <c r="HVL228" s="168"/>
      <c r="HVM228" s="168"/>
      <c r="HVN228" s="168"/>
      <c r="HVO228" s="168"/>
      <c r="HVP228" s="168"/>
      <c r="HVQ228" s="168"/>
      <c r="HVR228" s="168"/>
      <c r="HVS228" s="168"/>
      <c r="HVT228" s="168"/>
      <c r="HVU228" s="168"/>
      <c r="HVV228" s="168"/>
      <c r="HVW228" s="168"/>
      <c r="HVX228" s="168"/>
      <c r="HVY228" s="168"/>
      <c r="HVZ228" s="168"/>
      <c r="HWA228" s="168"/>
      <c r="HWB228" s="168"/>
      <c r="HWC228" s="168"/>
      <c r="HWD228" s="168"/>
      <c r="HWE228" s="168"/>
      <c r="HWF228" s="168"/>
      <c r="HWG228" s="168"/>
      <c r="HWH228" s="168"/>
      <c r="HWI228" s="168"/>
      <c r="HWJ228" s="168"/>
      <c r="HWK228" s="168"/>
      <c r="HWL228" s="168"/>
      <c r="HWM228" s="168"/>
      <c r="HWN228" s="168"/>
      <c r="HWO228" s="168"/>
      <c r="HWP228" s="168"/>
      <c r="HWQ228" s="168"/>
      <c r="HWR228" s="168"/>
      <c r="HWS228" s="168"/>
      <c r="HWT228" s="168"/>
      <c r="HWU228" s="168"/>
      <c r="HWV228" s="168"/>
      <c r="HWW228" s="168"/>
      <c r="HWX228" s="168"/>
      <c r="HWY228" s="168"/>
      <c r="HWZ228" s="168"/>
      <c r="HXA228" s="168"/>
      <c r="HXB228" s="168"/>
      <c r="HXC228" s="168"/>
      <c r="HXD228" s="168"/>
      <c r="HXE228" s="168"/>
      <c r="HXF228" s="168"/>
      <c r="HXG228" s="168"/>
      <c r="HXH228" s="168"/>
      <c r="HXI228" s="168"/>
      <c r="HXJ228" s="168"/>
      <c r="HXK228" s="168"/>
      <c r="HXL228" s="168"/>
      <c r="HXM228" s="168"/>
      <c r="HXN228" s="168"/>
      <c r="HXO228" s="168"/>
      <c r="HXP228" s="168"/>
      <c r="HXQ228" s="168"/>
      <c r="HXR228" s="168"/>
      <c r="HXS228" s="168"/>
      <c r="HXT228" s="168"/>
      <c r="HXU228" s="168"/>
      <c r="HXV228" s="168"/>
      <c r="HXW228" s="168"/>
      <c r="HXX228" s="168"/>
      <c r="HXY228" s="168"/>
      <c r="HXZ228" s="168"/>
      <c r="HYA228" s="168"/>
      <c r="HYB228" s="168"/>
      <c r="HYC228" s="168"/>
      <c r="HYD228" s="168"/>
      <c r="HYE228" s="168"/>
      <c r="HYF228" s="168"/>
      <c r="HYG228" s="168"/>
      <c r="HYH228" s="168"/>
      <c r="HYI228" s="168"/>
      <c r="HYJ228" s="168"/>
      <c r="HYK228" s="168"/>
      <c r="HYL228" s="168"/>
      <c r="HYM228" s="168"/>
      <c r="HYN228" s="168"/>
      <c r="HYO228" s="168"/>
      <c r="HYP228" s="168"/>
      <c r="HYQ228" s="168"/>
      <c r="HYR228" s="168"/>
      <c r="HYS228" s="168"/>
      <c r="HYT228" s="168"/>
      <c r="HYU228" s="168"/>
      <c r="HYV228" s="168"/>
      <c r="HYW228" s="168"/>
      <c r="HYX228" s="168"/>
      <c r="HYY228" s="168"/>
      <c r="HYZ228" s="168"/>
      <c r="HZA228" s="168"/>
      <c r="HZB228" s="168"/>
      <c r="HZC228" s="168"/>
      <c r="HZD228" s="168"/>
      <c r="HZE228" s="168"/>
      <c r="HZF228" s="168"/>
      <c r="HZG228" s="168"/>
      <c r="HZH228" s="168"/>
      <c r="HZI228" s="168"/>
      <c r="HZJ228" s="168"/>
      <c r="HZK228" s="168"/>
      <c r="HZL228" s="168"/>
      <c r="HZM228" s="168"/>
      <c r="HZN228" s="168"/>
      <c r="HZO228" s="168"/>
      <c r="HZP228" s="168"/>
      <c r="HZQ228" s="168"/>
      <c r="HZR228" s="168"/>
      <c r="HZS228" s="168"/>
      <c r="HZT228" s="168"/>
      <c r="HZU228" s="168"/>
      <c r="HZV228" s="168"/>
      <c r="HZW228" s="168"/>
      <c r="HZX228" s="168"/>
      <c r="HZY228" s="168"/>
      <c r="HZZ228" s="168"/>
      <c r="IAA228" s="168"/>
      <c r="IAB228" s="168"/>
      <c r="IAC228" s="168"/>
      <c r="IAD228" s="168"/>
      <c r="IAE228" s="168"/>
      <c r="IAF228" s="168"/>
      <c r="IAG228" s="168"/>
      <c r="IAH228" s="168"/>
      <c r="IAI228" s="168"/>
      <c r="IAJ228" s="168"/>
      <c r="IAK228" s="168"/>
      <c r="IAL228" s="168"/>
      <c r="IAM228" s="168"/>
      <c r="IAN228" s="168"/>
      <c r="IAO228" s="168"/>
      <c r="IAP228" s="168"/>
      <c r="IAQ228" s="168"/>
      <c r="IAR228" s="168"/>
      <c r="IAS228" s="168"/>
      <c r="IAT228" s="168"/>
      <c r="IAU228" s="168"/>
      <c r="IAV228" s="168"/>
      <c r="IAW228" s="168"/>
      <c r="IAX228" s="168"/>
      <c r="IAY228" s="168"/>
      <c r="IAZ228" s="168"/>
      <c r="IBA228" s="168"/>
      <c r="IBB228" s="168"/>
      <c r="IBC228" s="168"/>
      <c r="IBD228" s="168"/>
      <c r="IBE228" s="168"/>
      <c r="IBF228" s="168"/>
      <c r="IBG228" s="168"/>
      <c r="IBH228" s="168"/>
      <c r="IBI228" s="168"/>
      <c r="IBJ228" s="168"/>
      <c r="IBK228" s="168"/>
      <c r="IBL228" s="168"/>
      <c r="IBM228" s="168"/>
      <c r="IBN228" s="168"/>
      <c r="IBO228" s="168"/>
      <c r="IBP228" s="168"/>
      <c r="IBQ228" s="168"/>
      <c r="IBR228" s="168"/>
      <c r="IBS228" s="168"/>
      <c r="IBT228" s="168"/>
      <c r="IBU228" s="168"/>
      <c r="IBV228" s="168"/>
      <c r="IBW228" s="168"/>
      <c r="IBX228" s="168"/>
      <c r="IBY228" s="168"/>
      <c r="IBZ228" s="168"/>
      <c r="ICA228" s="168"/>
      <c r="ICB228" s="168"/>
      <c r="ICC228" s="168"/>
      <c r="ICD228" s="168"/>
      <c r="ICE228" s="168"/>
      <c r="ICF228" s="168"/>
      <c r="ICG228" s="168"/>
      <c r="ICH228" s="168"/>
      <c r="ICI228" s="168"/>
      <c r="ICJ228" s="168"/>
      <c r="ICK228" s="168"/>
      <c r="ICL228" s="168"/>
      <c r="ICM228" s="168"/>
      <c r="ICN228" s="168"/>
      <c r="ICO228" s="168"/>
      <c r="ICP228" s="168"/>
      <c r="ICQ228" s="168"/>
      <c r="ICR228" s="168"/>
      <c r="ICS228" s="168"/>
      <c r="ICT228" s="168"/>
      <c r="ICU228" s="168"/>
      <c r="ICV228" s="168"/>
      <c r="ICW228" s="168"/>
      <c r="ICX228" s="168"/>
      <c r="ICY228" s="168"/>
      <c r="ICZ228" s="168"/>
      <c r="IDA228" s="168"/>
      <c r="IDB228" s="168"/>
      <c r="IDC228" s="168"/>
      <c r="IDD228" s="168"/>
      <c r="IDE228" s="168"/>
      <c r="IDF228" s="168"/>
      <c r="IDG228" s="168"/>
      <c r="IDH228" s="168"/>
      <c r="IDI228" s="168"/>
      <c r="IDJ228" s="168"/>
      <c r="IDK228" s="168"/>
      <c r="IDL228" s="168"/>
      <c r="IDM228" s="168"/>
      <c r="IDN228" s="168"/>
      <c r="IDO228" s="168"/>
      <c r="IDP228" s="168"/>
      <c r="IDQ228" s="168"/>
      <c r="IDR228" s="168"/>
      <c r="IDS228" s="168"/>
      <c r="IDT228" s="168"/>
      <c r="IDU228" s="168"/>
      <c r="IDV228" s="168"/>
      <c r="IDW228" s="168"/>
      <c r="IDX228" s="168"/>
      <c r="IDY228" s="168"/>
      <c r="IDZ228" s="168"/>
      <c r="IEA228" s="168"/>
      <c r="IEB228" s="168"/>
      <c r="IEC228" s="168"/>
      <c r="IED228" s="168"/>
      <c r="IEE228" s="168"/>
      <c r="IEF228" s="168"/>
      <c r="IEG228" s="168"/>
      <c r="IEH228" s="168"/>
      <c r="IEI228" s="168"/>
      <c r="IEJ228" s="168"/>
      <c r="IEK228" s="168"/>
      <c r="IEL228" s="168"/>
      <c r="IEM228" s="168"/>
      <c r="IEN228" s="168"/>
      <c r="IEO228" s="168"/>
      <c r="IEP228" s="168"/>
      <c r="IEQ228" s="168"/>
      <c r="IER228" s="168"/>
      <c r="IES228" s="168"/>
      <c r="IET228" s="168"/>
      <c r="IEU228" s="168"/>
      <c r="IEV228" s="168"/>
      <c r="IEW228" s="168"/>
      <c r="IEX228" s="168"/>
      <c r="IEY228" s="168"/>
      <c r="IEZ228" s="168"/>
      <c r="IFA228" s="168"/>
      <c r="IFB228" s="168"/>
      <c r="IFC228" s="168"/>
      <c r="IFD228" s="168"/>
      <c r="IFE228" s="168"/>
      <c r="IFF228" s="168"/>
      <c r="IFG228" s="168"/>
      <c r="IFH228" s="168"/>
      <c r="IFI228" s="168"/>
      <c r="IFJ228" s="168"/>
      <c r="IFK228" s="168"/>
      <c r="IFL228" s="168"/>
      <c r="IFM228" s="168"/>
      <c r="IFN228" s="168"/>
      <c r="IFO228" s="168"/>
      <c r="IFP228" s="168"/>
      <c r="IFQ228" s="168"/>
      <c r="IFR228" s="168"/>
      <c r="IFS228" s="168"/>
      <c r="IFT228" s="168"/>
      <c r="IFU228" s="168"/>
      <c r="IFV228" s="168"/>
      <c r="IFW228" s="168"/>
      <c r="IFX228" s="168"/>
      <c r="IFY228" s="168"/>
      <c r="IFZ228" s="168"/>
      <c r="IGA228" s="168"/>
      <c r="IGB228" s="168"/>
      <c r="IGC228" s="168"/>
      <c r="IGD228" s="168"/>
      <c r="IGE228" s="168"/>
      <c r="IGF228" s="168"/>
      <c r="IGG228" s="168"/>
      <c r="IGH228" s="168"/>
      <c r="IGI228" s="168"/>
      <c r="IGJ228" s="168"/>
      <c r="IGK228" s="168"/>
      <c r="IGL228" s="168"/>
      <c r="IGM228" s="168"/>
      <c r="IGN228" s="168"/>
      <c r="IGO228" s="168"/>
      <c r="IGP228" s="168"/>
      <c r="IGQ228" s="168"/>
      <c r="IGR228" s="168"/>
      <c r="IGS228" s="168"/>
      <c r="IGT228" s="168"/>
      <c r="IGU228" s="168"/>
      <c r="IGV228" s="168"/>
      <c r="IGW228" s="168"/>
      <c r="IGX228" s="168"/>
      <c r="IGY228" s="168"/>
      <c r="IGZ228" s="168"/>
      <c r="IHA228" s="168"/>
      <c r="IHB228" s="168"/>
      <c r="IHC228" s="168"/>
      <c r="IHD228" s="168"/>
      <c r="IHE228" s="168"/>
      <c r="IHF228" s="168"/>
      <c r="IHG228" s="168"/>
      <c r="IHH228" s="168"/>
      <c r="IHI228" s="168"/>
      <c r="IHJ228" s="168"/>
      <c r="IHK228" s="168"/>
      <c r="IHL228" s="168"/>
      <c r="IHM228" s="168"/>
      <c r="IHN228" s="168"/>
      <c r="IHO228" s="168"/>
      <c r="IHP228" s="168"/>
      <c r="IHQ228" s="168"/>
      <c r="IHR228" s="168"/>
      <c r="IHS228" s="168"/>
      <c r="IHT228" s="168"/>
      <c r="IHU228" s="168"/>
      <c r="IHV228" s="168"/>
      <c r="IHW228" s="168"/>
      <c r="IHX228" s="168"/>
      <c r="IHY228" s="168"/>
      <c r="IHZ228" s="168"/>
      <c r="IIA228" s="168"/>
      <c r="IIB228" s="168"/>
      <c r="IIC228" s="168"/>
      <c r="IID228" s="168"/>
      <c r="IIE228" s="168"/>
      <c r="IIF228" s="168"/>
      <c r="IIG228" s="168"/>
      <c r="IIH228" s="168"/>
      <c r="III228" s="168"/>
      <c r="IIJ228" s="168"/>
      <c r="IIK228" s="168"/>
      <c r="IIL228" s="168"/>
      <c r="IIM228" s="168"/>
      <c r="IIN228" s="168"/>
      <c r="IIO228" s="168"/>
      <c r="IIP228" s="168"/>
      <c r="IIQ228" s="168"/>
      <c r="IIR228" s="168"/>
      <c r="IIS228" s="168"/>
      <c r="IIT228" s="168"/>
      <c r="IIU228" s="168"/>
      <c r="IIV228" s="168"/>
      <c r="IIW228" s="168"/>
      <c r="IIX228" s="168"/>
      <c r="IIY228" s="168"/>
      <c r="IIZ228" s="168"/>
      <c r="IJA228" s="168"/>
      <c r="IJB228" s="168"/>
      <c r="IJC228" s="168"/>
      <c r="IJD228" s="168"/>
      <c r="IJE228" s="168"/>
      <c r="IJF228" s="168"/>
      <c r="IJG228" s="168"/>
      <c r="IJH228" s="168"/>
      <c r="IJI228" s="168"/>
      <c r="IJJ228" s="168"/>
      <c r="IJK228" s="168"/>
      <c r="IJL228" s="168"/>
      <c r="IJM228" s="168"/>
      <c r="IJN228" s="168"/>
      <c r="IJO228" s="168"/>
      <c r="IJP228" s="168"/>
      <c r="IJQ228" s="168"/>
      <c r="IJR228" s="168"/>
      <c r="IJS228" s="168"/>
      <c r="IJT228" s="168"/>
      <c r="IJU228" s="168"/>
      <c r="IJV228" s="168"/>
      <c r="IJW228" s="168"/>
      <c r="IJX228" s="168"/>
      <c r="IJY228" s="168"/>
      <c r="IJZ228" s="168"/>
      <c r="IKA228" s="168"/>
      <c r="IKB228" s="168"/>
      <c r="IKC228" s="168"/>
      <c r="IKD228" s="168"/>
      <c r="IKE228" s="168"/>
      <c r="IKF228" s="168"/>
      <c r="IKG228" s="168"/>
      <c r="IKH228" s="168"/>
      <c r="IKI228" s="168"/>
      <c r="IKJ228" s="168"/>
      <c r="IKK228" s="168"/>
      <c r="IKL228" s="168"/>
      <c r="IKM228" s="168"/>
      <c r="IKN228" s="168"/>
      <c r="IKO228" s="168"/>
      <c r="IKP228" s="168"/>
      <c r="IKQ228" s="168"/>
      <c r="IKR228" s="168"/>
      <c r="IKS228" s="168"/>
      <c r="IKT228" s="168"/>
      <c r="IKU228" s="168"/>
      <c r="IKV228" s="168"/>
      <c r="IKW228" s="168"/>
      <c r="IKX228" s="168"/>
      <c r="IKY228" s="168"/>
      <c r="IKZ228" s="168"/>
      <c r="ILA228" s="168"/>
      <c r="ILB228" s="168"/>
      <c r="ILC228" s="168"/>
      <c r="ILD228" s="168"/>
      <c r="ILE228" s="168"/>
      <c r="ILF228" s="168"/>
      <c r="ILG228" s="168"/>
      <c r="ILH228" s="168"/>
      <c r="ILI228" s="168"/>
      <c r="ILJ228" s="168"/>
      <c r="ILK228" s="168"/>
      <c r="ILL228" s="168"/>
      <c r="ILM228" s="168"/>
      <c r="ILN228" s="168"/>
      <c r="ILO228" s="168"/>
      <c r="ILP228" s="168"/>
      <c r="ILQ228" s="168"/>
      <c r="ILR228" s="168"/>
      <c r="ILS228" s="168"/>
      <c r="ILT228" s="168"/>
      <c r="ILU228" s="168"/>
      <c r="ILV228" s="168"/>
      <c r="ILW228" s="168"/>
      <c r="ILX228" s="168"/>
      <c r="ILY228" s="168"/>
      <c r="ILZ228" s="168"/>
      <c r="IMA228" s="168"/>
      <c r="IMB228" s="168"/>
      <c r="IMC228" s="168"/>
      <c r="IMD228" s="168"/>
      <c r="IME228" s="168"/>
      <c r="IMF228" s="168"/>
      <c r="IMG228" s="168"/>
      <c r="IMH228" s="168"/>
      <c r="IMI228" s="168"/>
      <c r="IMJ228" s="168"/>
      <c r="IMK228" s="168"/>
      <c r="IML228" s="168"/>
      <c r="IMM228" s="168"/>
      <c r="IMN228" s="168"/>
      <c r="IMO228" s="168"/>
      <c r="IMP228" s="168"/>
      <c r="IMQ228" s="168"/>
      <c r="IMR228" s="168"/>
      <c r="IMS228" s="168"/>
      <c r="IMT228" s="168"/>
      <c r="IMU228" s="168"/>
      <c r="IMV228" s="168"/>
      <c r="IMW228" s="168"/>
      <c r="IMX228" s="168"/>
      <c r="IMY228" s="168"/>
      <c r="IMZ228" s="168"/>
      <c r="INA228" s="168"/>
      <c r="INB228" s="168"/>
      <c r="INC228" s="168"/>
      <c r="IND228" s="168"/>
      <c r="INE228" s="168"/>
      <c r="INF228" s="168"/>
      <c r="ING228" s="168"/>
      <c r="INH228" s="168"/>
      <c r="INI228" s="168"/>
      <c r="INJ228" s="168"/>
      <c r="INK228" s="168"/>
      <c r="INL228" s="168"/>
      <c r="INM228" s="168"/>
      <c r="INN228" s="168"/>
      <c r="INO228" s="168"/>
      <c r="INP228" s="168"/>
      <c r="INQ228" s="168"/>
      <c r="INR228" s="168"/>
      <c r="INS228" s="168"/>
      <c r="INT228" s="168"/>
      <c r="INU228" s="168"/>
      <c r="INV228" s="168"/>
      <c r="INW228" s="168"/>
      <c r="INX228" s="168"/>
      <c r="INY228" s="168"/>
      <c r="INZ228" s="168"/>
      <c r="IOA228" s="168"/>
      <c r="IOB228" s="168"/>
      <c r="IOC228" s="168"/>
      <c r="IOD228" s="168"/>
      <c r="IOE228" s="168"/>
      <c r="IOF228" s="168"/>
      <c r="IOG228" s="168"/>
      <c r="IOH228" s="168"/>
      <c r="IOI228" s="168"/>
      <c r="IOJ228" s="168"/>
      <c r="IOK228" s="168"/>
      <c r="IOL228" s="168"/>
      <c r="IOM228" s="168"/>
      <c r="ION228" s="168"/>
      <c r="IOO228" s="168"/>
      <c r="IOP228" s="168"/>
      <c r="IOQ228" s="168"/>
      <c r="IOR228" s="168"/>
      <c r="IOS228" s="168"/>
      <c r="IOT228" s="168"/>
      <c r="IOU228" s="168"/>
      <c r="IOV228" s="168"/>
      <c r="IOW228" s="168"/>
      <c r="IOX228" s="168"/>
      <c r="IOY228" s="168"/>
      <c r="IOZ228" s="168"/>
      <c r="IPA228" s="168"/>
      <c r="IPB228" s="168"/>
      <c r="IPC228" s="168"/>
      <c r="IPD228" s="168"/>
      <c r="IPE228" s="168"/>
      <c r="IPF228" s="168"/>
      <c r="IPG228" s="168"/>
      <c r="IPH228" s="168"/>
      <c r="IPI228" s="168"/>
      <c r="IPJ228" s="168"/>
      <c r="IPK228" s="168"/>
      <c r="IPL228" s="168"/>
      <c r="IPM228" s="168"/>
      <c r="IPN228" s="168"/>
      <c r="IPO228" s="168"/>
      <c r="IPP228" s="168"/>
      <c r="IPQ228" s="168"/>
      <c r="IPR228" s="168"/>
      <c r="IPS228" s="168"/>
      <c r="IPT228" s="168"/>
      <c r="IPU228" s="168"/>
      <c r="IPV228" s="168"/>
      <c r="IPW228" s="168"/>
      <c r="IPX228" s="168"/>
      <c r="IPY228" s="168"/>
      <c r="IPZ228" s="168"/>
      <c r="IQA228" s="168"/>
      <c r="IQB228" s="168"/>
      <c r="IQC228" s="168"/>
      <c r="IQD228" s="168"/>
      <c r="IQE228" s="168"/>
      <c r="IQF228" s="168"/>
      <c r="IQG228" s="168"/>
      <c r="IQH228" s="168"/>
      <c r="IQI228" s="168"/>
      <c r="IQJ228" s="168"/>
      <c r="IQK228" s="168"/>
      <c r="IQL228" s="168"/>
      <c r="IQM228" s="168"/>
      <c r="IQN228" s="168"/>
      <c r="IQO228" s="168"/>
      <c r="IQP228" s="168"/>
      <c r="IQQ228" s="168"/>
      <c r="IQR228" s="168"/>
      <c r="IQS228" s="168"/>
      <c r="IQT228" s="168"/>
      <c r="IQU228" s="168"/>
      <c r="IQV228" s="168"/>
      <c r="IQW228" s="168"/>
      <c r="IQX228" s="168"/>
      <c r="IQY228" s="168"/>
      <c r="IQZ228" s="168"/>
      <c r="IRA228" s="168"/>
      <c r="IRB228" s="168"/>
      <c r="IRC228" s="168"/>
      <c r="IRD228" s="168"/>
      <c r="IRE228" s="168"/>
      <c r="IRF228" s="168"/>
      <c r="IRG228" s="168"/>
      <c r="IRH228" s="168"/>
      <c r="IRI228" s="168"/>
      <c r="IRJ228" s="168"/>
      <c r="IRK228" s="168"/>
      <c r="IRL228" s="168"/>
      <c r="IRM228" s="168"/>
      <c r="IRN228" s="168"/>
      <c r="IRO228" s="168"/>
      <c r="IRP228" s="168"/>
      <c r="IRQ228" s="168"/>
      <c r="IRR228" s="168"/>
      <c r="IRS228" s="168"/>
      <c r="IRT228" s="168"/>
      <c r="IRU228" s="168"/>
      <c r="IRV228" s="168"/>
      <c r="IRW228" s="168"/>
      <c r="IRX228" s="168"/>
      <c r="IRY228" s="168"/>
      <c r="IRZ228" s="168"/>
      <c r="ISA228" s="168"/>
      <c r="ISB228" s="168"/>
      <c r="ISC228" s="168"/>
      <c r="ISD228" s="168"/>
      <c r="ISE228" s="168"/>
      <c r="ISF228" s="168"/>
      <c r="ISG228" s="168"/>
      <c r="ISH228" s="168"/>
      <c r="ISI228" s="168"/>
      <c r="ISJ228" s="168"/>
      <c r="ISK228" s="168"/>
      <c r="ISL228" s="168"/>
      <c r="ISM228" s="168"/>
      <c r="ISN228" s="168"/>
      <c r="ISO228" s="168"/>
      <c r="ISP228" s="168"/>
      <c r="ISQ228" s="168"/>
      <c r="ISR228" s="168"/>
      <c r="ISS228" s="168"/>
      <c r="IST228" s="168"/>
      <c r="ISU228" s="168"/>
      <c r="ISV228" s="168"/>
      <c r="ISW228" s="168"/>
      <c r="ISX228" s="168"/>
      <c r="ISY228" s="168"/>
      <c r="ISZ228" s="168"/>
      <c r="ITA228" s="168"/>
      <c r="ITB228" s="168"/>
      <c r="ITC228" s="168"/>
      <c r="ITD228" s="168"/>
      <c r="ITE228" s="168"/>
      <c r="ITF228" s="168"/>
      <c r="ITG228" s="168"/>
      <c r="ITH228" s="168"/>
      <c r="ITI228" s="168"/>
      <c r="ITJ228" s="168"/>
      <c r="ITK228" s="168"/>
      <c r="ITL228" s="168"/>
      <c r="ITM228" s="168"/>
      <c r="ITN228" s="168"/>
      <c r="ITO228" s="168"/>
      <c r="ITP228" s="168"/>
      <c r="ITQ228" s="168"/>
      <c r="ITR228" s="168"/>
      <c r="ITS228" s="168"/>
      <c r="ITT228" s="168"/>
      <c r="ITU228" s="168"/>
      <c r="ITV228" s="168"/>
      <c r="ITW228" s="168"/>
      <c r="ITX228" s="168"/>
      <c r="ITY228" s="168"/>
      <c r="ITZ228" s="168"/>
      <c r="IUA228" s="168"/>
      <c r="IUB228" s="168"/>
      <c r="IUC228" s="168"/>
      <c r="IUD228" s="168"/>
      <c r="IUE228" s="168"/>
      <c r="IUF228" s="168"/>
      <c r="IUG228" s="168"/>
      <c r="IUH228" s="168"/>
      <c r="IUI228" s="168"/>
      <c r="IUJ228" s="168"/>
      <c r="IUK228" s="168"/>
      <c r="IUL228" s="168"/>
      <c r="IUM228" s="168"/>
      <c r="IUN228" s="168"/>
      <c r="IUO228" s="168"/>
      <c r="IUP228" s="168"/>
      <c r="IUQ228" s="168"/>
      <c r="IUR228" s="168"/>
      <c r="IUS228" s="168"/>
      <c r="IUT228" s="168"/>
      <c r="IUU228" s="168"/>
      <c r="IUV228" s="168"/>
      <c r="IUW228" s="168"/>
      <c r="IUX228" s="168"/>
      <c r="IUY228" s="168"/>
      <c r="IUZ228" s="168"/>
      <c r="IVA228" s="168"/>
      <c r="IVB228" s="168"/>
      <c r="IVC228" s="168"/>
      <c r="IVD228" s="168"/>
      <c r="IVE228" s="168"/>
      <c r="IVF228" s="168"/>
      <c r="IVG228" s="168"/>
      <c r="IVH228" s="168"/>
      <c r="IVI228" s="168"/>
      <c r="IVJ228" s="168"/>
      <c r="IVK228" s="168"/>
      <c r="IVL228" s="168"/>
      <c r="IVM228" s="168"/>
      <c r="IVN228" s="168"/>
      <c r="IVO228" s="168"/>
      <c r="IVP228" s="168"/>
      <c r="IVQ228" s="168"/>
      <c r="IVR228" s="168"/>
      <c r="IVS228" s="168"/>
      <c r="IVT228" s="168"/>
      <c r="IVU228" s="168"/>
      <c r="IVV228" s="168"/>
      <c r="IVW228" s="168"/>
      <c r="IVX228" s="168"/>
      <c r="IVY228" s="168"/>
      <c r="IVZ228" s="168"/>
      <c r="IWA228" s="168"/>
      <c r="IWB228" s="168"/>
      <c r="IWC228" s="168"/>
      <c r="IWD228" s="168"/>
      <c r="IWE228" s="168"/>
      <c r="IWF228" s="168"/>
      <c r="IWG228" s="168"/>
      <c r="IWH228" s="168"/>
      <c r="IWI228" s="168"/>
      <c r="IWJ228" s="168"/>
      <c r="IWK228" s="168"/>
      <c r="IWL228" s="168"/>
      <c r="IWM228" s="168"/>
      <c r="IWN228" s="168"/>
      <c r="IWO228" s="168"/>
      <c r="IWP228" s="168"/>
      <c r="IWQ228" s="168"/>
      <c r="IWR228" s="168"/>
      <c r="IWS228" s="168"/>
      <c r="IWT228" s="168"/>
      <c r="IWU228" s="168"/>
      <c r="IWV228" s="168"/>
      <c r="IWW228" s="168"/>
      <c r="IWX228" s="168"/>
      <c r="IWY228" s="168"/>
      <c r="IWZ228" s="168"/>
      <c r="IXA228" s="168"/>
      <c r="IXB228" s="168"/>
      <c r="IXC228" s="168"/>
      <c r="IXD228" s="168"/>
      <c r="IXE228" s="168"/>
      <c r="IXF228" s="168"/>
      <c r="IXG228" s="168"/>
      <c r="IXH228" s="168"/>
      <c r="IXI228" s="168"/>
      <c r="IXJ228" s="168"/>
      <c r="IXK228" s="168"/>
      <c r="IXL228" s="168"/>
      <c r="IXM228" s="168"/>
      <c r="IXN228" s="168"/>
      <c r="IXO228" s="168"/>
      <c r="IXP228" s="168"/>
      <c r="IXQ228" s="168"/>
      <c r="IXR228" s="168"/>
      <c r="IXS228" s="168"/>
      <c r="IXT228" s="168"/>
      <c r="IXU228" s="168"/>
      <c r="IXV228" s="168"/>
      <c r="IXW228" s="168"/>
      <c r="IXX228" s="168"/>
      <c r="IXY228" s="168"/>
      <c r="IXZ228" s="168"/>
      <c r="IYA228" s="168"/>
      <c r="IYB228" s="168"/>
      <c r="IYC228" s="168"/>
      <c r="IYD228" s="168"/>
      <c r="IYE228" s="168"/>
      <c r="IYF228" s="168"/>
      <c r="IYG228" s="168"/>
      <c r="IYH228" s="168"/>
      <c r="IYI228" s="168"/>
      <c r="IYJ228" s="168"/>
      <c r="IYK228" s="168"/>
      <c r="IYL228" s="168"/>
      <c r="IYM228" s="168"/>
      <c r="IYN228" s="168"/>
      <c r="IYO228" s="168"/>
      <c r="IYP228" s="168"/>
      <c r="IYQ228" s="168"/>
      <c r="IYR228" s="168"/>
      <c r="IYS228" s="168"/>
      <c r="IYT228" s="168"/>
      <c r="IYU228" s="168"/>
      <c r="IYV228" s="168"/>
      <c r="IYW228" s="168"/>
      <c r="IYX228" s="168"/>
      <c r="IYY228" s="168"/>
      <c r="IYZ228" s="168"/>
      <c r="IZA228" s="168"/>
      <c r="IZB228" s="168"/>
      <c r="IZC228" s="168"/>
      <c r="IZD228" s="168"/>
      <c r="IZE228" s="168"/>
      <c r="IZF228" s="168"/>
      <c r="IZG228" s="168"/>
      <c r="IZH228" s="168"/>
      <c r="IZI228" s="168"/>
      <c r="IZJ228" s="168"/>
      <c r="IZK228" s="168"/>
      <c r="IZL228" s="168"/>
      <c r="IZM228" s="168"/>
      <c r="IZN228" s="168"/>
      <c r="IZO228" s="168"/>
      <c r="IZP228" s="168"/>
      <c r="IZQ228" s="168"/>
      <c r="IZR228" s="168"/>
      <c r="IZS228" s="168"/>
      <c r="IZT228" s="168"/>
      <c r="IZU228" s="168"/>
      <c r="IZV228" s="168"/>
      <c r="IZW228" s="168"/>
      <c r="IZX228" s="168"/>
      <c r="IZY228" s="168"/>
      <c r="IZZ228" s="168"/>
      <c r="JAA228" s="168"/>
      <c r="JAB228" s="168"/>
      <c r="JAC228" s="168"/>
      <c r="JAD228" s="168"/>
      <c r="JAE228" s="168"/>
      <c r="JAF228" s="168"/>
      <c r="JAG228" s="168"/>
      <c r="JAH228" s="168"/>
      <c r="JAI228" s="168"/>
      <c r="JAJ228" s="168"/>
      <c r="JAK228" s="168"/>
      <c r="JAL228" s="168"/>
      <c r="JAM228" s="168"/>
      <c r="JAN228" s="168"/>
      <c r="JAO228" s="168"/>
      <c r="JAP228" s="168"/>
      <c r="JAQ228" s="168"/>
      <c r="JAR228" s="168"/>
      <c r="JAS228" s="168"/>
      <c r="JAT228" s="168"/>
      <c r="JAU228" s="168"/>
      <c r="JAV228" s="168"/>
      <c r="JAW228" s="168"/>
      <c r="JAX228" s="168"/>
      <c r="JAY228" s="168"/>
      <c r="JAZ228" s="168"/>
      <c r="JBA228" s="168"/>
      <c r="JBB228" s="168"/>
      <c r="JBC228" s="168"/>
      <c r="JBD228" s="168"/>
      <c r="JBE228" s="168"/>
      <c r="JBF228" s="168"/>
      <c r="JBG228" s="168"/>
      <c r="JBH228" s="168"/>
      <c r="JBI228" s="168"/>
      <c r="JBJ228" s="168"/>
      <c r="JBK228" s="168"/>
      <c r="JBL228" s="168"/>
      <c r="JBM228" s="168"/>
      <c r="JBN228" s="168"/>
      <c r="JBO228" s="168"/>
      <c r="JBP228" s="168"/>
      <c r="JBQ228" s="168"/>
      <c r="JBR228" s="168"/>
      <c r="JBS228" s="168"/>
      <c r="JBT228" s="168"/>
      <c r="JBU228" s="168"/>
      <c r="JBV228" s="168"/>
      <c r="JBW228" s="168"/>
      <c r="JBX228" s="168"/>
      <c r="JBY228" s="168"/>
      <c r="JBZ228" s="168"/>
      <c r="JCA228" s="168"/>
      <c r="JCB228" s="168"/>
      <c r="JCC228" s="168"/>
      <c r="JCD228" s="168"/>
      <c r="JCE228" s="168"/>
      <c r="JCF228" s="168"/>
      <c r="JCG228" s="168"/>
      <c r="JCH228" s="168"/>
      <c r="JCI228" s="168"/>
      <c r="JCJ228" s="168"/>
      <c r="JCK228" s="168"/>
      <c r="JCL228" s="168"/>
      <c r="JCM228" s="168"/>
      <c r="JCN228" s="168"/>
      <c r="JCO228" s="168"/>
      <c r="JCP228" s="168"/>
      <c r="JCQ228" s="168"/>
      <c r="JCR228" s="168"/>
      <c r="JCS228" s="168"/>
      <c r="JCT228" s="168"/>
      <c r="JCU228" s="168"/>
      <c r="JCV228" s="168"/>
      <c r="JCW228" s="168"/>
      <c r="JCX228" s="168"/>
      <c r="JCY228" s="168"/>
      <c r="JCZ228" s="168"/>
      <c r="JDA228" s="168"/>
      <c r="JDB228" s="168"/>
      <c r="JDC228" s="168"/>
      <c r="JDD228" s="168"/>
      <c r="JDE228" s="168"/>
      <c r="JDF228" s="168"/>
      <c r="JDG228" s="168"/>
      <c r="JDH228" s="168"/>
      <c r="JDI228" s="168"/>
      <c r="JDJ228" s="168"/>
      <c r="JDK228" s="168"/>
      <c r="JDL228" s="168"/>
      <c r="JDM228" s="168"/>
      <c r="JDN228" s="168"/>
      <c r="JDO228" s="168"/>
      <c r="JDP228" s="168"/>
      <c r="JDQ228" s="168"/>
      <c r="JDR228" s="168"/>
      <c r="JDS228" s="168"/>
      <c r="JDT228" s="168"/>
      <c r="JDU228" s="168"/>
      <c r="JDV228" s="168"/>
      <c r="JDW228" s="168"/>
      <c r="JDX228" s="168"/>
      <c r="JDY228" s="168"/>
      <c r="JDZ228" s="168"/>
      <c r="JEA228" s="168"/>
      <c r="JEB228" s="168"/>
      <c r="JEC228" s="168"/>
      <c r="JED228" s="168"/>
      <c r="JEE228" s="168"/>
      <c r="JEF228" s="168"/>
      <c r="JEG228" s="168"/>
      <c r="JEH228" s="168"/>
      <c r="JEI228" s="168"/>
      <c r="JEJ228" s="168"/>
      <c r="JEK228" s="168"/>
      <c r="JEL228" s="168"/>
      <c r="JEM228" s="168"/>
      <c r="JEN228" s="168"/>
      <c r="JEO228" s="168"/>
      <c r="JEP228" s="168"/>
      <c r="JEQ228" s="168"/>
      <c r="JER228" s="168"/>
      <c r="JES228" s="168"/>
      <c r="JET228" s="168"/>
      <c r="JEU228" s="168"/>
      <c r="JEV228" s="168"/>
      <c r="JEW228" s="168"/>
      <c r="JEX228" s="168"/>
      <c r="JEY228" s="168"/>
      <c r="JEZ228" s="168"/>
      <c r="JFA228" s="168"/>
      <c r="JFB228" s="168"/>
      <c r="JFC228" s="168"/>
      <c r="JFD228" s="168"/>
      <c r="JFE228" s="168"/>
      <c r="JFF228" s="168"/>
      <c r="JFG228" s="168"/>
      <c r="JFH228" s="168"/>
      <c r="JFI228" s="168"/>
      <c r="JFJ228" s="168"/>
      <c r="JFK228" s="168"/>
      <c r="JFL228" s="168"/>
      <c r="JFM228" s="168"/>
      <c r="JFN228" s="168"/>
      <c r="JFO228" s="168"/>
      <c r="JFP228" s="168"/>
      <c r="JFQ228" s="168"/>
      <c r="JFR228" s="168"/>
      <c r="JFS228" s="168"/>
      <c r="JFT228" s="168"/>
      <c r="JFU228" s="168"/>
      <c r="JFV228" s="168"/>
      <c r="JFW228" s="168"/>
      <c r="JFX228" s="168"/>
      <c r="JFY228" s="168"/>
      <c r="JFZ228" s="168"/>
      <c r="JGA228" s="168"/>
      <c r="JGB228" s="168"/>
      <c r="JGC228" s="168"/>
      <c r="JGD228" s="168"/>
      <c r="JGE228" s="168"/>
      <c r="JGF228" s="168"/>
      <c r="JGG228" s="168"/>
      <c r="JGH228" s="168"/>
      <c r="JGI228" s="168"/>
      <c r="JGJ228" s="168"/>
      <c r="JGK228" s="168"/>
      <c r="JGL228" s="168"/>
      <c r="JGM228" s="168"/>
      <c r="JGN228" s="168"/>
      <c r="JGO228" s="168"/>
      <c r="JGP228" s="168"/>
      <c r="JGQ228" s="168"/>
      <c r="JGR228" s="168"/>
      <c r="JGS228" s="168"/>
      <c r="JGT228" s="168"/>
      <c r="JGU228" s="168"/>
      <c r="JGV228" s="168"/>
      <c r="JGW228" s="168"/>
      <c r="JGX228" s="168"/>
      <c r="JGY228" s="168"/>
      <c r="JGZ228" s="168"/>
      <c r="JHA228" s="168"/>
      <c r="JHB228" s="168"/>
      <c r="JHC228" s="168"/>
      <c r="JHD228" s="168"/>
      <c r="JHE228" s="168"/>
      <c r="JHF228" s="168"/>
      <c r="JHG228" s="168"/>
      <c r="JHH228" s="168"/>
      <c r="JHI228" s="168"/>
      <c r="JHJ228" s="168"/>
      <c r="JHK228" s="168"/>
      <c r="JHL228" s="168"/>
      <c r="JHM228" s="168"/>
      <c r="JHN228" s="168"/>
      <c r="JHO228" s="168"/>
      <c r="JHP228" s="168"/>
      <c r="JHQ228" s="168"/>
      <c r="JHR228" s="168"/>
      <c r="JHS228" s="168"/>
      <c r="JHT228" s="168"/>
      <c r="JHU228" s="168"/>
      <c r="JHV228" s="168"/>
      <c r="JHW228" s="168"/>
      <c r="JHX228" s="168"/>
      <c r="JHY228" s="168"/>
      <c r="JHZ228" s="168"/>
      <c r="JIA228" s="168"/>
      <c r="JIB228" s="168"/>
      <c r="JIC228" s="168"/>
      <c r="JID228" s="168"/>
      <c r="JIE228" s="168"/>
      <c r="JIF228" s="168"/>
      <c r="JIG228" s="168"/>
      <c r="JIH228" s="168"/>
      <c r="JII228" s="168"/>
      <c r="JIJ228" s="168"/>
      <c r="JIK228" s="168"/>
      <c r="JIL228" s="168"/>
      <c r="JIM228" s="168"/>
      <c r="JIN228" s="168"/>
      <c r="JIO228" s="168"/>
      <c r="JIP228" s="168"/>
      <c r="JIQ228" s="168"/>
      <c r="JIR228" s="168"/>
      <c r="JIS228" s="168"/>
      <c r="JIT228" s="168"/>
      <c r="JIU228" s="168"/>
      <c r="JIV228" s="168"/>
      <c r="JIW228" s="168"/>
      <c r="JIX228" s="168"/>
      <c r="JIY228" s="168"/>
      <c r="JIZ228" s="168"/>
      <c r="JJA228" s="168"/>
      <c r="JJB228" s="168"/>
      <c r="JJC228" s="168"/>
      <c r="JJD228" s="168"/>
      <c r="JJE228" s="168"/>
      <c r="JJF228" s="168"/>
      <c r="JJG228" s="168"/>
      <c r="JJH228" s="168"/>
      <c r="JJI228" s="168"/>
      <c r="JJJ228" s="168"/>
      <c r="JJK228" s="168"/>
      <c r="JJL228" s="168"/>
      <c r="JJM228" s="168"/>
      <c r="JJN228" s="168"/>
      <c r="JJO228" s="168"/>
      <c r="JJP228" s="168"/>
      <c r="JJQ228" s="168"/>
      <c r="JJR228" s="168"/>
      <c r="JJS228" s="168"/>
      <c r="JJT228" s="168"/>
      <c r="JJU228" s="168"/>
      <c r="JJV228" s="168"/>
      <c r="JJW228" s="168"/>
      <c r="JJX228" s="168"/>
      <c r="JJY228" s="168"/>
      <c r="JJZ228" s="168"/>
      <c r="JKA228" s="168"/>
      <c r="JKB228" s="168"/>
      <c r="JKC228" s="168"/>
      <c r="JKD228" s="168"/>
      <c r="JKE228" s="168"/>
      <c r="JKF228" s="168"/>
      <c r="JKG228" s="168"/>
      <c r="JKH228" s="168"/>
      <c r="JKI228" s="168"/>
      <c r="JKJ228" s="168"/>
      <c r="JKK228" s="168"/>
      <c r="JKL228" s="168"/>
      <c r="JKM228" s="168"/>
      <c r="JKN228" s="168"/>
      <c r="JKO228" s="168"/>
      <c r="JKP228" s="168"/>
      <c r="JKQ228" s="168"/>
      <c r="JKR228" s="168"/>
      <c r="JKS228" s="168"/>
      <c r="JKT228" s="168"/>
      <c r="JKU228" s="168"/>
      <c r="JKV228" s="168"/>
      <c r="JKW228" s="168"/>
      <c r="JKX228" s="168"/>
      <c r="JKY228" s="168"/>
      <c r="JKZ228" s="168"/>
      <c r="JLA228" s="168"/>
      <c r="JLB228" s="168"/>
      <c r="JLC228" s="168"/>
      <c r="JLD228" s="168"/>
      <c r="JLE228" s="168"/>
      <c r="JLF228" s="168"/>
      <c r="JLG228" s="168"/>
      <c r="JLH228" s="168"/>
      <c r="JLI228" s="168"/>
      <c r="JLJ228" s="168"/>
      <c r="JLK228" s="168"/>
      <c r="JLL228" s="168"/>
      <c r="JLM228" s="168"/>
      <c r="JLN228" s="168"/>
      <c r="JLO228" s="168"/>
      <c r="JLP228" s="168"/>
      <c r="JLQ228" s="168"/>
      <c r="JLR228" s="168"/>
      <c r="JLS228" s="168"/>
      <c r="JLT228" s="168"/>
      <c r="JLU228" s="168"/>
      <c r="JLV228" s="168"/>
      <c r="JLW228" s="168"/>
      <c r="JLX228" s="168"/>
      <c r="JLY228" s="168"/>
      <c r="JLZ228" s="168"/>
      <c r="JMA228" s="168"/>
      <c r="JMB228" s="168"/>
      <c r="JMC228" s="168"/>
      <c r="JMD228" s="168"/>
      <c r="JME228" s="168"/>
      <c r="JMF228" s="168"/>
      <c r="JMG228" s="168"/>
      <c r="JMH228" s="168"/>
      <c r="JMI228" s="168"/>
      <c r="JMJ228" s="168"/>
      <c r="JMK228" s="168"/>
      <c r="JML228" s="168"/>
      <c r="JMM228" s="168"/>
      <c r="JMN228" s="168"/>
      <c r="JMO228" s="168"/>
      <c r="JMP228" s="168"/>
      <c r="JMQ228" s="168"/>
      <c r="JMR228" s="168"/>
      <c r="JMS228" s="168"/>
      <c r="JMT228" s="168"/>
      <c r="JMU228" s="168"/>
      <c r="JMV228" s="168"/>
      <c r="JMW228" s="168"/>
      <c r="JMX228" s="168"/>
      <c r="JMY228" s="168"/>
      <c r="JMZ228" s="168"/>
      <c r="JNA228" s="168"/>
      <c r="JNB228" s="168"/>
      <c r="JNC228" s="168"/>
      <c r="JND228" s="168"/>
      <c r="JNE228" s="168"/>
      <c r="JNF228" s="168"/>
      <c r="JNG228" s="168"/>
      <c r="JNH228" s="168"/>
      <c r="JNI228" s="168"/>
      <c r="JNJ228" s="168"/>
      <c r="JNK228" s="168"/>
      <c r="JNL228" s="168"/>
      <c r="JNM228" s="168"/>
      <c r="JNN228" s="168"/>
      <c r="JNO228" s="168"/>
      <c r="JNP228" s="168"/>
      <c r="JNQ228" s="168"/>
      <c r="JNR228" s="168"/>
      <c r="JNS228" s="168"/>
      <c r="JNT228" s="168"/>
      <c r="JNU228" s="168"/>
      <c r="JNV228" s="168"/>
      <c r="JNW228" s="168"/>
      <c r="JNX228" s="168"/>
      <c r="JNY228" s="168"/>
      <c r="JNZ228" s="168"/>
      <c r="JOA228" s="168"/>
      <c r="JOB228" s="168"/>
      <c r="JOC228" s="168"/>
      <c r="JOD228" s="168"/>
      <c r="JOE228" s="168"/>
      <c r="JOF228" s="168"/>
      <c r="JOG228" s="168"/>
      <c r="JOH228" s="168"/>
      <c r="JOI228" s="168"/>
      <c r="JOJ228" s="168"/>
      <c r="JOK228" s="168"/>
      <c r="JOL228" s="168"/>
      <c r="JOM228" s="168"/>
      <c r="JON228" s="168"/>
      <c r="JOO228" s="168"/>
      <c r="JOP228" s="168"/>
      <c r="JOQ228" s="168"/>
      <c r="JOR228" s="168"/>
      <c r="JOS228" s="168"/>
      <c r="JOT228" s="168"/>
      <c r="JOU228" s="168"/>
      <c r="JOV228" s="168"/>
      <c r="JOW228" s="168"/>
      <c r="JOX228" s="168"/>
      <c r="JOY228" s="168"/>
      <c r="JOZ228" s="168"/>
      <c r="JPA228" s="168"/>
      <c r="JPB228" s="168"/>
      <c r="JPC228" s="168"/>
      <c r="JPD228" s="168"/>
      <c r="JPE228" s="168"/>
      <c r="JPF228" s="168"/>
      <c r="JPG228" s="168"/>
      <c r="JPH228" s="168"/>
      <c r="JPI228" s="168"/>
      <c r="JPJ228" s="168"/>
      <c r="JPK228" s="168"/>
      <c r="JPL228" s="168"/>
      <c r="JPM228" s="168"/>
      <c r="JPN228" s="168"/>
      <c r="JPO228" s="168"/>
      <c r="JPP228" s="168"/>
      <c r="JPQ228" s="168"/>
      <c r="JPR228" s="168"/>
      <c r="JPS228" s="168"/>
      <c r="JPT228" s="168"/>
      <c r="JPU228" s="168"/>
      <c r="JPV228" s="168"/>
      <c r="JPW228" s="168"/>
      <c r="JPX228" s="168"/>
      <c r="JPY228" s="168"/>
      <c r="JPZ228" s="168"/>
      <c r="JQA228" s="168"/>
      <c r="JQB228" s="168"/>
      <c r="JQC228" s="168"/>
      <c r="JQD228" s="168"/>
      <c r="JQE228" s="168"/>
      <c r="JQF228" s="168"/>
      <c r="JQG228" s="168"/>
      <c r="JQH228" s="168"/>
      <c r="JQI228" s="168"/>
      <c r="JQJ228" s="168"/>
      <c r="JQK228" s="168"/>
      <c r="JQL228" s="168"/>
      <c r="JQM228" s="168"/>
      <c r="JQN228" s="168"/>
      <c r="JQO228" s="168"/>
      <c r="JQP228" s="168"/>
      <c r="JQQ228" s="168"/>
      <c r="JQR228" s="168"/>
      <c r="JQS228" s="168"/>
      <c r="JQT228" s="168"/>
      <c r="JQU228" s="168"/>
      <c r="JQV228" s="168"/>
      <c r="JQW228" s="168"/>
      <c r="JQX228" s="168"/>
      <c r="JQY228" s="168"/>
      <c r="JQZ228" s="168"/>
      <c r="JRA228" s="168"/>
      <c r="JRB228" s="168"/>
      <c r="JRC228" s="168"/>
      <c r="JRD228" s="168"/>
      <c r="JRE228" s="168"/>
      <c r="JRF228" s="168"/>
      <c r="JRG228" s="168"/>
      <c r="JRH228" s="168"/>
      <c r="JRI228" s="168"/>
      <c r="JRJ228" s="168"/>
      <c r="JRK228" s="168"/>
      <c r="JRL228" s="168"/>
      <c r="JRM228" s="168"/>
      <c r="JRN228" s="168"/>
      <c r="JRO228" s="168"/>
      <c r="JRP228" s="168"/>
      <c r="JRQ228" s="168"/>
      <c r="JRR228" s="168"/>
      <c r="JRS228" s="168"/>
      <c r="JRT228" s="168"/>
      <c r="JRU228" s="168"/>
      <c r="JRV228" s="168"/>
      <c r="JRW228" s="168"/>
      <c r="JRX228" s="168"/>
      <c r="JRY228" s="168"/>
      <c r="JRZ228" s="168"/>
      <c r="JSA228" s="168"/>
      <c r="JSB228" s="168"/>
      <c r="JSC228" s="168"/>
      <c r="JSD228" s="168"/>
      <c r="JSE228" s="168"/>
      <c r="JSF228" s="168"/>
      <c r="JSG228" s="168"/>
      <c r="JSH228" s="168"/>
      <c r="JSI228" s="168"/>
      <c r="JSJ228" s="168"/>
      <c r="JSK228" s="168"/>
      <c r="JSL228" s="168"/>
      <c r="JSM228" s="168"/>
      <c r="JSN228" s="168"/>
      <c r="JSO228" s="168"/>
      <c r="JSP228" s="168"/>
      <c r="JSQ228" s="168"/>
      <c r="JSR228" s="168"/>
      <c r="JSS228" s="168"/>
      <c r="JST228" s="168"/>
      <c r="JSU228" s="168"/>
      <c r="JSV228" s="168"/>
      <c r="JSW228" s="168"/>
      <c r="JSX228" s="168"/>
      <c r="JSY228" s="168"/>
      <c r="JSZ228" s="168"/>
      <c r="JTA228" s="168"/>
      <c r="JTB228" s="168"/>
      <c r="JTC228" s="168"/>
      <c r="JTD228" s="168"/>
      <c r="JTE228" s="168"/>
      <c r="JTF228" s="168"/>
      <c r="JTG228" s="168"/>
      <c r="JTH228" s="168"/>
      <c r="JTI228" s="168"/>
      <c r="JTJ228" s="168"/>
      <c r="JTK228" s="168"/>
      <c r="JTL228" s="168"/>
      <c r="JTM228" s="168"/>
      <c r="JTN228" s="168"/>
      <c r="JTO228" s="168"/>
      <c r="JTP228" s="168"/>
      <c r="JTQ228" s="168"/>
      <c r="JTR228" s="168"/>
      <c r="JTS228" s="168"/>
      <c r="JTT228" s="168"/>
      <c r="JTU228" s="168"/>
      <c r="JTV228" s="168"/>
      <c r="JTW228" s="168"/>
      <c r="JTX228" s="168"/>
      <c r="JTY228" s="168"/>
      <c r="JTZ228" s="168"/>
      <c r="JUA228" s="168"/>
      <c r="JUB228" s="168"/>
      <c r="JUC228" s="168"/>
      <c r="JUD228" s="168"/>
      <c r="JUE228" s="168"/>
      <c r="JUF228" s="168"/>
      <c r="JUG228" s="168"/>
      <c r="JUH228" s="168"/>
      <c r="JUI228" s="168"/>
      <c r="JUJ228" s="168"/>
      <c r="JUK228" s="168"/>
      <c r="JUL228" s="168"/>
      <c r="JUM228" s="168"/>
      <c r="JUN228" s="168"/>
      <c r="JUO228" s="168"/>
      <c r="JUP228" s="168"/>
      <c r="JUQ228" s="168"/>
      <c r="JUR228" s="168"/>
      <c r="JUS228" s="168"/>
      <c r="JUT228" s="168"/>
      <c r="JUU228" s="168"/>
      <c r="JUV228" s="168"/>
      <c r="JUW228" s="168"/>
      <c r="JUX228" s="168"/>
      <c r="JUY228" s="168"/>
      <c r="JUZ228" s="168"/>
      <c r="JVA228" s="168"/>
      <c r="JVB228" s="168"/>
      <c r="JVC228" s="168"/>
      <c r="JVD228" s="168"/>
      <c r="JVE228" s="168"/>
      <c r="JVF228" s="168"/>
      <c r="JVG228" s="168"/>
      <c r="JVH228" s="168"/>
      <c r="JVI228" s="168"/>
      <c r="JVJ228" s="168"/>
      <c r="JVK228" s="168"/>
      <c r="JVL228" s="168"/>
      <c r="JVM228" s="168"/>
      <c r="JVN228" s="168"/>
      <c r="JVO228" s="168"/>
      <c r="JVP228" s="168"/>
      <c r="JVQ228" s="168"/>
      <c r="JVR228" s="168"/>
      <c r="JVS228" s="168"/>
      <c r="JVT228" s="168"/>
      <c r="JVU228" s="168"/>
      <c r="JVV228" s="168"/>
      <c r="JVW228" s="168"/>
      <c r="JVX228" s="168"/>
      <c r="JVY228" s="168"/>
      <c r="JVZ228" s="168"/>
      <c r="JWA228" s="168"/>
      <c r="JWB228" s="168"/>
      <c r="JWC228" s="168"/>
      <c r="JWD228" s="168"/>
      <c r="JWE228" s="168"/>
      <c r="JWF228" s="168"/>
      <c r="JWG228" s="168"/>
      <c r="JWH228" s="168"/>
      <c r="JWI228" s="168"/>
      <c r="JWJ228" s="168"/>
      <c r="JWK228" s="168"/>
      <c r="JWL228" s="168"/>
      <c r="JWM228" s="168"/>
      <c r="JWN228" s="168"/>
      <c r="JWO228" s="168"/>
      <c r="JWP228" s="168"/>
      <c r="JWQ228" s="168"/>
      <c r="JWR228" s="168"/>
      <c r="JWS228" s="168"/>
      <c r="JWT228" s="168"/>
      <c r="JWU228" s="168"/>
      <c r="JWV228" s="168"/>
      <c r="JWW228" s="168"/>
      <c r="JWX228" s="168"/>
      <c r="JWY228" s="168"/>
      <c r="JWZ228" s="168"/>
      <c r="JXA228" s="168"/>
      <c r="JXB228" s="168"/>
      <c r="JXC228" s="168"/>
      <c r="JXD228" s="168"/>
      <c r="JXE228" s="168"/>
      <c r="JXF228" s="168"/>
      <c r="JXG228" s="168"/>
      <c r="JXH228" s="168"/>
      <c r="JXI228" s="168"/>
      <c r="JXJ228" s="168"/>
      <c r="JXK228" s="168"/>
      <c r="JXL228" s="168"/>
      <c r="JXM228" s="168"/>
      <c r="JXN228" s="168"/>
      <c r="JXO228" s="168"/>
      <c r="JXP228" s="168"/>
      <c r="JXQ228" s="168"/>
      <c r="JXR228" s="168"/>
      <c r="JXS228" s="168"/>
      <c r="JXT228" s="168"/>
      <c r="JXU228" s="168"/>
      <c r="JXV228" s="168"/>
      <c r="JXW228" s="168"/>
      <c r="JXX228" s="168"/>
      <c r="JXY228" s="168"/>
      <c r="JXZ228" s="168"/>
      <c r="JYA228" s="168"/>
      <c r="JYB228" s="168"/>
      <c r="JYC228" s="168"/>
      <c r="JYD228" s="168"/>
      <c r="JYE228" s="168"/>
      <c r="JYF228" s="168"/>
      <c r="JYG228" s="168"/>
      <c r="JYH228" s="168"/>
      <c r="JYI228" s="168"/>
      <c r="JYJ228" s="168"/>
      <c r="JYK228" s="168"/>
      <c r="JYL228" s="168"/>
      <c r="JYM228" s="168"/>
      <c r="JYN228" s="168"/>
      <c r="JYO228" s="168"/>
      <c r="JYP228" s="168"/>
      <c r="JYQ228" s="168"/>
      <c r="JYR228" s="168"/>
      <c r="JYS228" s="168"/>
      <c r="JYT228" s="168"/>
      <c r="JYU228" s="168"/>
      <c r="JYV228" s="168"/>
      <c r="JYW228" s="168"/>
      <c r="JYX228" s="168"/>
      <c r="JYY228" s="168"/>
      <c r="JYZ228" s="168"/>
      <c r="JZA228" s="168"/>
      <c r="JZB228" s="168"/>
      <c r="JZC228" s="168"/>
      <c r="JZD228" s="168"/>
      <c r="JZE228" s="168"/>
      <c r="JZF228" s="168"/>
      <c r="JZG228" s="168"/>
      <c r="JZH228" s="168"/>
      <c r="JZI228" s="168"/>
      <c r="JZJ228" s="168"/>
      <c r="JZK228" s="168"/>
      <c r="JZL228" s="168"/>
      <c r="JZM228" s="168"/>
      <c r="JZN228" s="168"/>
      <c r="JZO228" s="168"/>
      <c r="JZP228" s="168"/>
      <c r="JZQ228" s="168"/>
      <c r="JZR228" s="168"/>
      <c r="JZS228" s="168"/>
      <c r="JZT228" s="168"/>
      <c r="JZU228" s="168"/>
      <c r="JZV228" s="168"/>
      <c r="JZW228" s="168"/>
      <c r="JZX228" s="168"/>
      <c r="JZY228" s="168"/>
      <c r="JZZ228" s="168"/>
      <c r="KAA228" s="168"/>
      <c r="KAB228" s="168"/>
      <c r="KAC228" s="168"/>
      <c r="KAD228" s="168"/>
      <c r="KAE228" s="168"/>
      <c r="KAF228" s="168"/>
      <c r="KAG228" s="168"/>
      <c r="KAH228" s="168"/>
      <c r="KAI228" s="168"/>
      <c r="KAJ228" s="168"/>
      <c r="KAK228" s="168"/>
      <c r="KAL228" s="168"/>
      <c r="KAM228" s="168"/>
      <c r="KAN228" s="168"/>
      <c r="KAO228" s="168"/>
      <c r="KAP228" s="168"/>
      <c r="KAQ228" s="168"/>
      <c r="KAR228" s="168"/>
      <c r="KAS228" s="168"/>
      <c r="KAT228" s="168"/>
      <c r="KAU228" s="168"/>
      <c r="KAV228" s="168"/>
      <c r="KAW228" s="168"/>
      <c r="KAX228" s="168"/>
      <c r="KAY228" s="168"/>
      <c r="KAZ228" s="168"/>
      <c r="KBA228" s="168"/>
      <c r="KBB228" s="168"/>
      <c r="KBC228" s="168"/>
      <c r="KBD228" s="168"/>
      <c r="KBE228" s="168"/>
      <c r="KBF228" s="168"/>
      <c r="KBG228" s="168"/>
      <c r="KBH228" s="168"/>
      <c r="KBI228" s="168"/>
      <c r="KBJ228" s="168"/>
      <c r="KBK228" s="168"/>
      <c r="KBL228" s="168"/>
      <c r="KBM228" s="168"/>
      <c r="KBN228" s="168"/>
      <c r="KBO228" s="168"/>
      <c r="KBP228" s="168"/>
      <c r="KBQ228" s="168"/>
      <c r="KBR228" s="168"/>
      <c r="KBS228" s="168"/>
      <c r="KBT228" s="168"/>
      <c r="KBU228" s="168"/>
      <c r="KBV228" s="168"/>
      <c r="KBW228" s="168"/>
      <c r="KBX228" s="168"/>
      <c r="KBY228" s="168"/>
      <c r="KBZ228" s="168"/>
      <c r="KCA228" s="168"/>
      <c r="KCB228" s="168"/>
      <c r="KCC228" s="168"/>
      <c r="KCD228" s="168"/>
      <c r="KCE228" s="168"/>
      <c r="KCF228" s="168"/>
      <c r="KCG228" s="168"/>
      <c r="KCH228" s="168"/>
      <c r="KCI228" s="168"/>
      <c r="KCJ228" s="168"/>
      <c r="KCK228" s="168"/>
      <c r="KCL228" s="168"/>
      <c r="KCM228" s="168"/>
      <c r="KCN228" s="168"/>
      <c r="KCO228" s="168"/>
      <c r="KCP228" s="168"/>
      <c r="KCQ228" s="168"/>
      <c r="KCR228" s="168"/>
      <c r="KCS228" s="168"/>
      <c r="KCT228" s="168"/>
      <c r="KCU228" s="168"/>
      <c r="KCV228" s="168"/>
      <c r="KCW228" s="168"/>
      <c r="KCX228" s="168"/>
      <c r="KCY228" s="168"/>
      <c r="KCZ228" s="168"/>
      <c r="KDA228" s="168"/>
      <c r="KDB228" s="168"/>
      <c r="KDC228" s="168"/>
      <c r="KDD228" s="168"/>
      <c r="KDE228" s="168"/>
      <c r="KDF228" s="168"/>
      <c r="KDG228" s="168"/>
      <c r="KDH228" s="168"/>
      <c r="KDI228" s="168"/>
      <c r="KDJ228" s="168"/>
      <c r="KDK228" s="168"/>
      <c r="KDL228" s="168"/>
      <c r="KDM228" s="168"/>
      <c r="KDN228" s="168"/>
      <c r="KDO228" s="168"/>
      <c r="KDP228" s="168"/>
      <c r="KDQ228" s="168"/>
      <c r="KDR228" s="168"/>
      <c r="KDS228" s="168"/>
      <c r="KDT228" s="168"/>
      <c r="KDU228" s="168"/>
      <c r="KDV228" s="168"/>
      <c r="KDW228" s="168"/>
      <c r="KDX228" s="168"/>
      <c r="KDY228" s="168"/>
      <c r="KDZ228" s="168"/>
      <c r="KEA228" s="168"/>
      <c r="KEB228" s="168"/>
      <c r="KEC228" s="168"/>
      <c r="KED228" s="168"/>
      <c r="KEE228" s="168"/>
      <c r="KEF228" s="168"/>
      <c r="KEG228" s="168"/>
      <c r="KEH228" s="168"/>
      <c r="KEI228" s="168"/>
      <c r="KEJ228" s="168"/>
      <c r="KEK228" s="168"/>
      <c r="KEL228" s="168"/>
      <c r="KEM228" s="168"/>
      <c r="KEN228" s="168"/>
      <c r="KEO228" s="168"/>
      <c r="KEP228" s="168"/>
      <c r="KEQ228" s="168"/>
      <c r="KER228" s="168"/>
      <c r="KES228" s="168"/>
      <c r="KET228" s="168"/>
      <c r="KEU228" s="168"/>
      <c r="KEV228" s="168"/>
      <c r="KEW228" s="168"/>
      <c r="KEX228" s="168"/>
      <c r="KEY228" s="168"/>
      <c r="KEZ228" s="168"/>
      <c r="KFA228" s="168"/>
      <c r="KFB228" s="168"/>
      <c r="KFC228" s="168"/>
      <c r="KFD228" s="168"/>
      <c r="KFE228" s="168"/>
      <c r="KFF228" s="168"/>
      <c r="KFG228" s="168"/>
      <c r="KFH228" s="168"/>
      <c r="KFI228" s="168"/>
      <c r="KFJ228" s="168"/>
      <c r="KFK228" s="168"/>
      <c r="KFL228" s="168"/>
      <c r="KFM228" s="168"/>
      <c r="KFN228" s="168"/>
      <c r="KFO228" s="168"/>
      <c r="KFP228" s="168"/>
      <c r="KFQ228" s="168"/>
      <c r="KFR228" s="168"/>
      <c r="KFS228" s="168"/>
      <c r="KFT228" s="168"/>
      <c r="KFU228" s="168"/>
      <c r="KFV228" s="168"/>
      <c r="KFW228" s="168"/>
      <c r="KFX228" s="168"/>
      <c r="KFY228" s="168"/>
      <c r="KFZ228" s="168"/>
      <c r="KGA228" s="168"/>
      <c r="KGB228" s="168"/>
      <c r="KGC228" s="168"/>
      <c r="KGD228" s="168"/>
      <c r="KGE228" s="168"/>
      <c r="KGF228" s="168"/>
      <c r="KGG228" s="168"/>
      <c r="KGH228" s="168"/>
      <c r="KGI228" s="168"/>
      <c r="KGJ228" s="168"/>
      <c r="KGK228" s="168"/>
      <c r="KGL228" s="168"/>
      <c r="KGM228" s="168"/>
      <c r="KGN228" s="168"/>
      <c r="KGO228" s="168"/>
      <c r="KGP228" s="168"/>
      <c r="KGQ228" s="168"/>
      <c r="KGR228" s="168"/>
      <c r="KGS228" s="168"/>
      <c r="KGT228" s="168"/>
      <c r="KGU228" s="168"/>
      <c r="KGV228" s="168"/>
      <c r="KGW228" s="168"/>
      <c r="KGX228" s="168"/>
      <c r="KGY228" s="168"/>
      <c r="KGZ228" s="168"/>
      <c r="KHA228" s="168"/>
      <c r="KHB228" s="168"/>
      <c r="KHC228" s="168"/>
      <c r="KHD228" s="168"/>
      <c r="KHE228" s="168"/>
      <c r="KHF228" s="168"/>
      <c r="KHG228" s="168"/>
      <c r="KHH228" s="168"/>
      <c r="KHI228" s="168"/>
      <c r="KHJ228" s="168"/>
      <c r="KHK228" s="168"/>
      <c r="KHL228" s="168"/>
      <c r="KHM228" s="168"/>
      <c r="KHN228" s="168"/>
      <c r="KHO228" s="168"/>
      <c r="KHP228" s="168"/>
      <c r="KHQ228" s="168"/>
      <c r="KHR228" s="168"/>
      <c r="KHS228" s="168"/>
      <c r="KHT228" s="168"/>
      <c r="KHU228" s="168"/>
      <c r="KHV228" s="168"/>
      <c r="KHW228" s="168"/>
      <c r="KHX228" s="168"/>
      <c r="KHY228" s="168"/>
      <c r="KHZ228" s="168"/>
      <c r="KIA228" s="168"/>
      <c r="KIB228" s="168"/>
      <c r="KIC228" s="168"/>
      <c r="KID228" s="168"/>
      <c r="KIE228" s="168"/>
      <c r="KIF228" s="168"/>
      <c r="KIG228" s="168"/>
      <c r="KIH228" s="168"/>
      <c r="KII228" s="168"/>
      <c r="KIJ228" s="168"/>
      <c r="KIK228" s="168"/>
      <c r="KIL228" s="168"/>
      <c r="KIM228" s="168"/>
      <c r="KIN228" s="168"/>
      <c r="KIO228" s="168"/>
      <c r="KIP228" s="168"/>
      <c r="KIQ228" s="168"/>
      <c r="KIR228" s="168"/>
      <c r="KIS228" s="168"/>
      <c r="KIT228" s="168"/>
      <c r="KIU228" s="168"/>
      <c r="KIV228" s="168"/>
      <c r="KIW228" s="168"/>
      <c r="KIX228" s="168"/>
      <c r="KIY228" s="168"/>
      <c r="KIZ228" s="168"/>
      <c r="KJA228" s="168"/>
      <c r="KJB228" s="168"/>
      <c r="KJC228" s="168"/>
      <c r="KJD228" s="168"/>
      <c r="KJE228" s="168"/>
      <c r="KJF228" s="168"/>
      <c r="KJG228" s="168"/>
      <c r="KJH228" s="168"/>
      <c r="KJI228" s="168"/>
      <c r="KJJ228" s="168"/>
      <c r="KJK228" s="168"/>
      <c r="KJL228" s="168"/>
      <c r="KJM228" s="168"/>
      <c r="KJN228" s="168"/>
      <c r="KJO228" s="168"/>
      <c r="KJP228" s="168"/>
      <c r="KJQ228" s="168"/>
      <c r="KJR228" s="168"/>
      <c r="KJS228" s="168"/>
      <c r="KJT228" s="168"/>
      <c r="KJU228" s="168"/>
      <c r="KJV228" s="168"/>
      <c r="KJW228" s="168"/>
      <c r="KJX228" s="168"/>
      <c r="KJY228" s="168"/>
      <c r="KJZ228" s="168"/>
      <c r="KKA228" s="168"/>
      <c r="KKB228" s="168"/>
      <c r="KKC228" s="168"/>
      <c r="KKD228" s="168"/>
      <c r="KKE228" s="168"/>
      <c r="KKF228" s="168"/>
      <c r="KKG228" s="168"/>
      <c r="KKH228" s="168"/>
      <c r="KKI228" s="168"/>
      <c r="KKJ228" s="168"/>
      <c r="KKK228" s="168"/>
      <c r="KKL228" s="168"/>
      <c r="KKM228" s="168"/>
      <c r="KKN228" s="168"/>
      <c r="KKO228" s="168"/>
      <c r="KKP228" s="168"/>
      <c r="KKQ228" s="168"/>
      <c r="KKR228" s="168"/>
      <c r="KKS228" s="168"/>
      <c r="KKT228" s="168"/>
      <c r="KKU228" s="168"/>
      <c r="KKV228" s="168"/>
      <c r="KKW228" s="168"/>
      <c r="KKX228" s="168"/>
      <c r="KKY228" s="168"/>
      <c r="KKZ228" s="168"/>
      <c r="KLA228" s="168"/>
      <c r="KLB228" s="168"/>
      <c r="KLC228" s="168"/>
      <c r="KLD228" s="168"/>
      <c r="KLE228" s="168"/>
      <c r="KLF228" s="168"/>
      <c r="KLG228" s="168"/>
      <c r="KLH228" s="168"/>
      <c r="KLI228" s="168"/>
      <c r="KLJ228" s="168"/>
      <c r="KLK228" s="168"/>
      <c r="KLL228" s="168"/>
      <c r="KLM228" s="168"/>
      <c r="KLN228" s="168"/>
      <c r="KLO228" s="168"/>
      <c r="KLP228" s="168"/>
      <c r="KLQ228" s="168"/>
      <c r="KLR228" s="168"/>
      <c r="KLS228" s="168"/>
      <c r="KLT228" s="168"/>
      <c r="KLU228" s="168"/>
      <c r="KLV228" s="168"/>
      <c r="KLW228" s="168"/>
      <c r="KLX228" s="168"/>
      <c r="KLY228" s="168"/>
      <c r="KLZ228" s="168"/>
      <c r="KMA228" s="168"/>
      <c r="KMB228" s="168"/>
      <c r="KMC228" s="168"/>
      <c r="KMD228" s="168"/>
      <c r="KME228" s="168"/>
      <c r="KMF228" s="168"/>
      <c r="KMG228" s="168"/>
      <c r="KMH228" s="168"/>
      <c r="KMI228" s="168"/>
      <c r="KMJ228" s="168"/>
      <c r="KMK228" s="168"/>
      <c r="KML228" s="168"/>
      <c r="KMM228" s="168"/>
      <c r="KMN228" s="168"/>
      <c r="KMO228" s="168"/>
      <c r="KMP228" s="168"/>
      <c r="KMQ228" s="168"/>
      <c r="KMR228" s="168"/>
      <c r="KMS228" s="168"/>
      <c r="KMT228" s="168"/>
      <c r="KMU228" s="168"/>
      <c r="KMV228" s="168"/>
      <c r="KMW228" s="168"/>
      <c r="KMX228" s="168"/>
      <c r="KMY228" s="168"/>
      <c r="KMZ228" s="168"/>
      <c r="KNA228" s="168"/>
      <c r="KNB228" s="168"/>
      <c r="KNC228" s="168"/>
      <c r="KND228" s="168"/>
      <c r="KNE228" s="168"/>
      <c r="KNF228" s="168"/>
      <c r="KNG228" s="168"/>
      <c r="KNH228" s="168"/>
      <c r="KNI228" s="168"/>
      <c r="KNJ228" s="168"/>
      <c r="KNK228" s="168"/>
      <c r="KNL228" s="168"/>
      <c r="KNM228" s="168"/>
      <c r="KNN228" s="168"/>
      <c r="KNO228" s="168"/>
      <c r="KNP228" s="168"/>
      <c r="KNQ228" s="168"/>
      <c r="KNR228" s="168"/>
      <c r="KNS228" s="168"/>
      <c r="KNT228" s="168"/>
      <c r="KNU228" s="168"/>
      <c r="KNV228" s="168"/>
      <c r="KNW228" s="168"/>
      <c r="KNX228" s="168"/>
      <c r="KNY228" s="168"/>
      <c r="KNZ228" s="168"/>
      <c r="KOA228" s="168"/>
      <c r="KOB228" s="168"/>
      <c r="KOC228" s="168"/>
      <c r="KOD228" s="168"/>
      <c r="KOE228" s="168"/>
      <c r="KOF228" s="168"/>
      <c r="KOG228" s="168"/>
      <c r="KOH228" s="168"/>
      <c r="KOI228" s="168"/>
      <c r="KOJ228" s="168"/>
      <c r="KOK228" s="168"/>
      <c r="KOL228" s="168"/>
      <c r="KOM228" s="168"/>
      <c r="KON228" s="168"/>
      <c r="KOO228" s="168"/>
      <c r="KOP228" s="168"/>
      <c r="KOQ228" s="168"/>
      <c r="KOR228" s="168"/>
      <c r="KOS228" s="168"/>
      <c r="KOT228" s="168"/>
      <c r="KOU228" s="168"/>
      <c r="KOV228" s="168"/>
      <c r="KOW228" s="168"/>
      <c r="KOX228" s="168"/>
      <c r="KOY228" s="168"/>
      <c r="KOZ228" s="168"/>
      <c r="KPA228" s="168"/>
      <c r="KPB228" s="168"/>
      <c r="KPC228" s="168"/>
      <c r="KPD228" s="168"/>
      <c r="KPE228" s="168"/>
      <c r="KPF228" s="168"/>
      <c r="KPG228" s="168"/>
      <c r="KPH228" s="168"/>
      <c r="KPI228" s="168"/>
      <c r="KPJ228" s="168"/>
      <c r="KPK228" s="168"/>
      <c r="KPL228" s="168"/>
      <c r="KPM228" s="168"/>
      <c r="KPN228" s="168"/>
      <c r="KPO228" s="168"/>
      <c r="KPP228" s="168"/>
      <c r="KPQ228" s="168"/>
      <c r="KPR228" s="168"/>
      <c r="KPS228" s="168"/>
      <c r="KPT228" s="168"/>
      <c r="KPU228" s="168"/>
      <c r="KPV228" s="168"/>
      <c r="KPW228" s="168"/>
      <c r="KPX228" s="168"/>
      <c r="KPY228" s="168"/>
      <c r="KPZ228" s="168"/>
      <c r="KQA228" s="168"/>
      <c r="KQB228" s="168"/>
      <c r="KQC228" s="168"/>
      <c r="KQD228" s="168"/>
      <c r="KQE228" s="168"/>
      <c r="KQF228" s="168"/>
      <c r="KQG228" s="168"/>
      <c r="KQH228" s="168"/>
      <c r="KQI228" s="168"/>
      <c r="KQJ228" s="168"/>
      <c r="KQK228" s="168"/>
      <c r="KQL228" s="168"/>
      <c r="KQM228" s="168"/>
      <c r="KQN228" s="168"/>
      <c r="KQO228" s="168"/>
      <c r="KQP228" s="168"/>
      <c r="KQQ228" s="168"/>
      <c r="KQR228" s="168"/>
      <c r="KQS228" s="168"/>
      <c r="KQT228" s="168"/>
      <c r="KQU228" s="168"/>
      <c r="KQV228" s="168"/>
      <c r="KQW228" s="168"/>
      <c r="KQX228" s="168"/>
      <c r="KQY228" s="168"/>
      <c r="KQZ228" s="168"/>
      <c r="KRA228" s="168"/>
      <c r="KRB228" s="168"/>
      <c r="KRC228" s="168"/>
      <c r="KRD228" s="168"/>
      <c r="KRE228" s="168"/>
      <c r="KRF228" s="168"/>
      <c r="KRG228" s="168"/>
      <c r="KRH228" s="168"/>
      <c r="KRI228" s="168"/>
      <c r="KRJ228" s="168"/>
      <c r="KRK228" s="168"/>
      <c r="KRL228" s="168"/>
      <c r="KRM228" s="168"/>
      <c r="KRN228" s="168"/>
      <c r="KRO228" s="168"/>
      <c r="KRP228" s="168"/>
      <c r="KRQ228" s="168"/>
      <c r="KRR228" s="168"/>
      <c r="KRS228" s="168"/>
      <c r="KRT228" s="168"/>
      <c r="KRU228" s="168"/>
      <c r="KRV228" s="168"/>
      <c r="KRW228" s="168"/>
      <c r="KRX228" s="168"/>
      <c r="KRY228" s="168"/>
      <c r="KRZ228" s="168"/>
      <c r="KSA228" s="168"/>
      <c r="KSB228" s="168"/>
      <c r="KSC228" s="168"/>
      <c r="KSD228" s="168"/>
      <c r="KSE228" s="168"/>
      <c r="KSF228" s="168"/>
      <c r="KSG228" s="168"/>
      <c r="KSH228" s="168"/>
      <c r="KSI228" s="168"/>
      <c r="KSJ228" s="168"/>
      <c r="KSK228" s="168"/>
      <c r="KSL228" s="168"/>
      <c r="KSM228" s="168"/>
      <c r="KSN228" s="168"/>
      <c r="KSO228" s="168"/>
      <c r="KSP228" s="168"/>
      <c r="KSQ228" s="168"/>
      <c r="KSR228" s="168"/>
      <c r="KSS228" s="168"/>
      <c r="KST228" s="168"/>
      <c r="KSU228" s="168"/>
      <c r="KSV228" s="168"/>
      <c r="KSW228" s="168"/>
      <c r="KSX228" s="168"/>
      <c r="KSY228" s="168"/>
      <c r="KSZ228" s="168"/>
      <c r="KTA228" s="168"/>
      <c r="KTB228" s="168"/>
      <c r="KTC228" s="168"/>
      <c r="KTD228" s="168"/>
      <c r="KTE228" s="168"/>
      <c r="KTF228" s="168"/>
      <c r="KTG228" s="168"/>
      <c r="KTH228" s="168"/>
      <c r="KTI228" s="168"/>
      <c r="KTJ228" s="168"/>
      <c r="KTK228" s="168"/>
      <c r="KTL228" s="168"/>
      <c r="KTM228" s="168"/>
      <c r="KTN228" s="168"/>
      <c r="KTO228" s="168"/>
      <c r="KTP228" s="168"/>
      <c r="KTQ228" s="168"/>
      <c r="KTR228" s="168"/>
      <c r="KTS228" s="168"/>
      <c r="KTT228" s="168"/>
      <c r="KTU228" s="168"/>
      <c r="KTV228" s="168"/>
      <c r="KTW228" s="168"/>
      <c r="KTX228" s="168"/>
      <c r="KTY228" s="168"/>
      <c r="KTZ228" s="168"/>
      <c r="KUA228" s="168"/>
      <c r="KUB228" s="168"/>
      <c r="KUC228" s="168"/>
      <c r="KUD228" s="168"/>
      <c r="KUE228" s="168"/>
      <c r="KUF228" s="168"/>
      <c r="KUG228" s="168"/>
      <c r="KUH228" s="168"/>
      <c r="KUI228" s="168"/>
      <c r="KUJ228" s="168"/>
      <c r="KUK228" s="168"/>
      <c r="KUL228" s="168"/>
      <c r="KUM228" s="168"/>
      <c r="KUN228" s="168"/>
      <c r="KUO228" s="168"/>
      <c r="KUP228" s="168"/>
      <c r="KUQ228" s="168"/>
      <c r="KUR228" s="168"/>
      <c r="KUS228" s="168"/>
      <c r="KUT228" s="168"/>
      <c r="KUU228" s="168"/>
      <c r="KUV228" s="168"/>
      <c r="KUW228" s="168"/>
      <c r="KUX228" s="168"/>
      <c r="KUY228" s="168"/>
      <c r="KUZ228" s="168"/>
      <c r="KVA228" s="168"/>
      <c r="KVB228" s="168"/>
      <c r="KVC228" s="168"/>
      <c r="KVD228" s="168"/>
      <c r="KVE228" s="168"/>
      <c r="KVF228" s="168"/>
      <c r="KVG228" s="168"/>
      <c r="KVH228" s="168"/>
      <c r="KVI228" s="168"/>
      <c r="KVJ228" s="168"/>
      <c r="KVK228" s="168"/>
      <c r="KVL228" s="168"/>
      <c r="KVM228" s="168"/>
      <c r="KVN228" s="168"/>
      <c r="KVO228" s="168"/>
      <c r="KVP228" s="168"/>
      <c r="KVQ228" s="168"/>
      <c r="KVR228" s="168"/>
      <c r="KVS228" s="168"/>
      <c r="KVT228" s="168"/>
      <c r="KVU228" s="168"/>
      <c r="KVV228" s="168"/>
      <c r="KVW228" s="168"/>
      <c r="KVX228" s="168"/>
      <c r="KVY228" s="168"/>
      <c r="KVZ228" s="168"/>
      <c r="KWA228" s="168"/>
      <c r="KWB228" s="168"/>
      <c r="KWC228" s="168"/>
      <c r="KWD228" s="168"/>
      <c r="KWE228" s="168"/>
      <c r="KWF228" s="168"/>
      <c r="KWG228" s="168"/>
      <c r="KWH228" s="168"/>
      <c r="KWI228" s="168"/>
      <c r="KWJ228" s="168"/>
      <c r="KWK228" s="168"/>
      <c r="KWL228" s="168"/>
      <c r="KWM228" s="168"/>
      <c r="KWN228" s="168"/>
      <c r="KWO228" s="168"/>
      <c r="KWP228" s="168"/>
      <c r="KWQ228" s="168"/>
      <c r="KWR228" s="168"/>
      <c r="KWS228" s="168"/>
      <c r="KWT228" s="168"/>
      <c r="KWU228" s="168"/>
      <c r="KWV228" s="168"/>
      <c r="KWW228" s="168"/>
      <c r="KWX228" s="168"/>
      <c r="KWY228" s="168"/>
      <c r="KWZ228" s="168"/>
      <c r="KXA228" s="168"/>
      <c r="KXB228" s="168"/>
      <c r="KXC228" s="168"/>
      <c r="KXD228" s="168"/>
      <c r="KXE228" s="168"/>
      <c r="KXF228" s="168"/>
      <c r="KXG228" s="168"/>
      <c r="KXH228" s="168"/>
      <c r="KXI228" s="168"/>
      <c r="KXJ228" s="168"/>
      <c r="KXK228" s="168"/>
      <c r="KXL228" s="168"/>
      <c r="KXM228" s="168"/>
      <c r="KXN228" s="168"/>
      <c r="KXO228" s="168"/>
      <c r="KXP228" s="168"/>
      <c r="KXQ228" s="168"/>
      <c r="KXR228" s="168"/>
      <c r="KXS228" s="168"/>
      <c r="KXT228" s="168"/>
      <c r="KXU228" s="168"/>
      <c r="KXV228" s="168"/>
      <c r="KXW228" s="168"/>
      <c r="KXX228" s="168"/>
      <c r="KXY228" s="168"/>
      <c r="KXZ228" s="168"/>
      <c r="KYA228" s="168"/>
      <c r="KYB228" s="168"/>
      <c r="KYC228" s="168"/>
      <c r="KYD228" s="168"/>
      <c r="KYE228" s="168"/>
      <c r="KYF228" s="168"/>
      <c r="KYG228" s="168"/>
      <c r="KYH228" s="168"/>
      <c r="KYI228" s="168"/>
      <c r="KYJ228" s="168"/>
      <c r="KYK228" s="168"/>
      <c r="KYL228" s="168"/>
      <c r="KYM228" s="168"/>
      <c r="KYN228" s="168"/>
      <c r="KYO228" s="168"/>
      <c r="KYP228" s="168"/>
      <c r="KYQ228" s="168"/>
      <c r="KYR228" s="168"/>
      <c r="KYS228" s="168"/>
      <c r="KYT228" s="168"/>
      <c r="KYU228" s="168"/>
      <c r="KYV228" s="168"/>
      <c r="KYW228" s="168"/>
      <c r="KYX228" s="168"/>
      <c r="KYY228" s="168"/>
      <c r="KYZ228" s="168"/>
      <c r="KZA228" s="168"/>
      <c r="KZB228" s="168"/>
      <c r="KZC228" s="168"/>
      <c r="KZD228" s="168"/>
      <c r="KZE228" s="168"/>
      <c r="KZF228" s="168"/>
      <c r="KZG228" s="168"/>
      <c r="KZH228" s="168"/>
      <c r="KZI228" s="168"/>
      <c r="KZJ228" s="168"/>
      <c r="KZK228" s="168"/>
      <c r="KZL228" s="168"/>
      <c r="KZM228" s="168"/>
      <c r="KZN228" s="168"/>
      <c r="KZO228" s="168"/>
      <c r="KZP228" s="168"/>
      <c r="KZQ228" s="168"/>
      <c r="KZR228" s="168"/>
      <c r="KZS228" s="168"/>
      <c r="KZT228" s="168"/>
      <c r="KZU228" s="168"/>
      <c r="KZV228" s="168"/>
      <c r="KZW228" s="168"/>
      <c r="KZX228" s="168"/>
      <c r="KZY228" s="168"/>
      <c r="KZZ228" s="168"/>
      <c r="LAA228" s="168"/>
      <c r="LAB228" s="168"/>
      <c r="LAC228" s="168"/>
      <c r="LAD228" s="168"/>
      <c r="LAE228" s="168"/>
      <c r="LAF228" s="168"/>
      <c r="LAG228" s="168"/>
      <c r="LAH228" s="168"/>
      <c r="LAI228" s="168"/>
      <c r="LAJ228" s="168"/>
      <c r="LAK228" s="168"/>
      <c r="LAL228" s="168"/>
      <c r="LAM228" s="168"/>
      <c r="LAN228" s="168"/>
      <c r="LAO228" s="168"/>
      <c r="LAP228" s="168"/>
      <c r="LAQ228" s="168"/>
      <c r="LAR228" s="168"/>
      <c r="LAS228" s="168"/>
      <c r="LAT228" s="168"/>
      <c r="LAU228" s="168"/>
      <c r="LAV228" s="168"/>
      <c r="LAW228" s="168"/>
      <c r="LAX228" s="168"/>
      <c r="LAY228" s="168"/>
      <c r="LAZ228" s="168"/>
      <c r="LBA228" s="168"/>
      <c r="LBB228" s="168"/>
      <c r="LBC228" s="168"/>
      <c r="LBD228" s="168"/>
      <c r="LBE228" s="168"/>
      <c r="LBF228" s="168"/>
      <c r="LBG228" s="168"/>
      <c r="LBH228" s="168"/>
      <c r="LBI228" s="168"/>
      <c r="LBJ228" s="168"/>
      <c r="LBK228" s="168"/>
      <c r="LBL228" s="168"/>
      <c r="LBM228" s="168"/>
      <c r="LBN228" s="168"/>
      <c r="LBO228" s="168"/>
      <c r="LBP228" s="168"/>
      <c r="LBQ228" s="168"/>
      <c r="LBR228" s="168"/>
      <c r="LBS228" s="168"/>
      <c r="LBT228" s="168"/>
      <c r="LBU228" s="168"/>
      <c r="LBV228" s="168"/>
      <c r="LBW228" s="168"/>
      <c r="LBX228" s="168"/>
      <c r="LBY228" s="168"/>
      <c r="LBZ228" s="168"/>
      <c r="LCA228" s="168"/>
      <c r="LCB228" s="168"/>
      <c r="LCC228" s="168"/>
      <c r="LCD228" s="168"/>
      <c r="LCE228" s="168"/>
      <c r="LCF228" s="168"/>
      <c r="LCG228" s="168"/>
      <c r="LCH228" s="168"/>
      <c r="LCI228" s="168"/>
      <c r="LCJ228" s="168"/>
      <c r="LCK228" s="168"/>
      <c r="LCL228" s="168"/>
      <c r="LCM228" s="168"/>
      <c r="LCN228" s="168"/>
      <c r="LCO228" s="168"/>
      <c r="LCP228" s="168"/>
      <c r="LCQ228" s="168"/>
      <c r="LCR228" s="168"/>
      <c r="LCS228" s="168"/>
      <c r="LCT228" s="168"/>
      <c r="LCU228" s="168"/>
      <c r="LCV228" s="168"/>
      <c r="LCW228" s="168"/>
      <c r="LCX228" s="168"/>
      <c r="LCY228" s="168"/>
      <c r="LCZ228" s="168"/>
      <c r="LDA228" s="168"/>
      <c r="LDB228" s="168"/>
      <c r="LDC228" s="168"/>
      <c r="LDD228" s="168"/>
      <c r="LDE228" s="168"/>
      <c r="LDF228" s="168"/>
      <c r="LDG228" s="168"/>
      <c r="LDH228" s="168"/>
      <c r="LDI228" s="168"/>
      <c r="LDJ228" s="168"/>
      <c r="LDK228" s="168"/>
      <c r="LDL228" s="168"/>
      <c r="LDM228" s="168"/>
      <c r="LDN228" s="168"/>
      <c r="LDO228" s="168"/>
      <c r="LDP228" s="168"/>
      <c r="LDQ228" s="168"/>
      <c r="LDR228" s="168"/>
      <c r="LDS228" s="168"/>
      <c r="LDT228" s="168"/>
      <c r="LDU228" s="168"/>
      <c r="LDV228" s="168"/>
      <c r="LDW228" s="168"/>
      <c r="LDX228" s="168"/>
      <c r="LDY228" s="168"/>
      <c r="LDZ228" s="168"/>
      <c r="LEA228" s="168"/>
      <c r="LEB228" s="168"/>
      <c r="LEC228" s="168"/>
      <c r="LED228" s="168"/>
      <c r="LEE228" s="168"/>
      <c r="LEF228" s="168"/>
      <c r="LEG228" s="168"/>
      <c r="LEH228" s="168"/>
      <c r="LEI228" s="168"/>
      <c r="LEJ228" s="168"/>
      <c r="LEK228" s="168"/>
      <c r="LEL228" s="168"/>
      <c r="LEM228" s="168"/>
      <c r="LEN228" s="168"/>
      <c r="LEO228" s="168"/>
      <c r="LEP228" s="168"/>
      <c r="LEQ228" s="168"/>
      <c r="LER228" s="168"/>
      <c r="LES228" s="168"/>
      <c r="LET228" s="168"/>
      <c r="LEU228" s="168"/>
      <c r="LEV228" s="168"/>
      <c r="LEW228" s="168"/>
      <c r="LEX228" s="168"/>
      <c r="LEY228" s="168"/>
      <c r="LEZ228" s="168"/>
      <c r="LFA228" s="168"/>
      <c r="LFB228" s="168"/>
      <c r="LFC228" s="168"/>
      <c r="LFD228" s="168"/>
      <c r="LFE228" s="168"/>
      <c r="LFF228" s="168"/>
      <c r="LFG228" s="168"/>
      <c r="LFH228" s="168"/>
      <c r="LFI228" s="168"/>
      <c r="LFJ228" s="168"/>
      <c r="LFK228" s="168"/>
      <c r="LFL228" s="168"/>
      <c r="LFM228" s="168"/>
      <c r="LFN228" s="168"/>
      <c r="LFO228" s="168"/>
      <c r="LFP228" s="168"/>
      <c r="LFQ228" s="168"/>
      <c r="LFR228" s="168"/>
      <c r="LFS228" s="168"/>
      <c r="LFT228" s="168"/>
      <c r="LFU228" s="168"/>
      <c r="LFV228" s="168"/>
      <c r="LFW228" s="168"/>
      <c r="LFX228" s="168"/>
      <c r="LFY228" s="168"/>
      <c r="LFZ228" s="168"/>
      <c r="LGA228" s="168"/>
      <c r="LGB228" s="168"/>
      <c r="LGC228" s="168"/>
      <c r="LGD228" s="168"/>
      <c r="LGE228" s="168"/>
      <c r="LGF228" s="168"/>
      <c r="LGG228" s="168"/>
      <c r="LGH228" s="168"/>
      <c r="LGI228" s="168"/>
      <c r="LGJ228" s="168"/>
      <c r="LGK228" s="168"/>
      <c r="LGL228" s="168"/>
      <c r="LGM228" s="168"/>
      <c r="LGN228" s="168"/>
      <c r="LGO228" s="168"/>
      <c r="LGP228" s="168"/>
      <c r="LGQ228" s="168"/>
      <c r="LGR228" s="168"/>
      <c r="LGS228" s="168"/>
      <c r="LGT228" s="168"/>
      <c r="LGU228" s="168"/>
      <c r="LGV228" s="168"/>
      <c r="LGW228" s="168"/>
      <c r="LGX228" s="168"/>
      <c r="LGY228" s="168"/>
      <c r="LGZ228" s="168"/>
      <c r="LHA228" s="168"/>
      <c r="LHB228" s="168"/>
      <c r="LHC228" s="168"/>
      <c r="LHD228" s="168"/>
      <c r="LHE228" s="168"/>
      <c r="LHF228" s="168"/>
      <c r="LHG228" s="168"/>
      <c r="LHH228" s="168"/>
      <c r="LHI228" s="168"/>
      <c r="LHJ228" s="168"/>
      <c r="LHK228" s="168"/>
      <c r="LHL228" s="168"/>
      <c r="LHM228" s="168"/>
      <c r="LHN228" s="168"/>
      <c r="LHO228" s="168"/>
      <c r="LHP228" s="168"/>
      <c r="LHQ228" s="168"/>
      <c r="LHR228" s="168"/>
      <c r="LHS228" s="168"/>
      <c r="LHT228" s="168"/>
      <c r="LHU228" s="168"/>
      <c r="LHV228" s="168"/>
      <c r="LHW228" s="168"/>
      <c r="LHX228" s="168"/>
      <c r="LHY228" s="168"/>
      <c r="LHZ228" s="168"/>
      <c r="LIA228" s="168"/>
      <c r="LIB228" s="168"/>
      <c r="LIC228" s="168"/>
      <c r="LID228" s="168"/>
      <c r="LIE228" s="168"/>
      <c r="LIF228" s="168"/>
      <c r="LIG228" s="168"/>
      <c r="LIH228" s="168"/>
      <c r="LII228" s="168"/>
      <c r="LIJ228" s="168"/>
      <c r="LIK228" s="168"/>
      <c r="LIL228" s="168"/>
      <c r="LIM228" s="168"/>
      <c r="LIN228" s="168"/>
      <c r="LIO228" s="168"/>
      <c r="LIP228" s="168"/>
      <c r="LIQ228" s="168"/>
      <c r="LIR228" s="168"/>
      <c r="LIS228" s="168"/>
      <c r="LIT228" s="168"/>
      <c r="LIU228" s="168"/>
      <c r="LIV228" s="168"/>
      <c r="LIW228" s="168"/>
      <c r="LIX228" s="168"/>
      <c r="LIY228" s="168"/>
      <c r="LIZ228" s="168"/>
      <c r="LJA228" s="168"/>
      <c r="LJB228" s="168"/>
      <c r="LJC228" s="168"/>
      <c r="LJD228" s="168"/>
      <c r="LJE228" s="168"/>
      <c r="LJF228" s="168"/>
      <c r="LJG228" s="168"/>
      <c r="LJH228" s="168"/>
      <c r="LJI228" s="168"/>
      <c r="LJJ228" s="168"/>
      <c r="LJK228" s="168"/>
      <c r="LJL228" s="168"/>
      <c r="LJM228" s="168"/>
      <c r="LJN228" s="168"/>
      <c r="LJO228" s="168"/>
      <c r="LJP228" s="168"/>
      <c r="LJQ228" s="168"/>
      <c r="LJR228" s="168"/>
      <c r="LJS228" s="168"/>
      <c r="LJT228" s="168"/>
      <c r="LJU228" s="168"/>
      <c r="LJV228" s="168"/>
      <c r="LJW228" s="168"/>
      <c r="LJX228" s="168"/>
      <c r="LJY228" s="168"/>
      <c r="LJZ228" s="168"/>
      <c r="LKA228" s="168"/>
      <c r="LKB228" s="168"/>
      <c r="LKC228" s="168"/>
      <c r="LKD228" s="168"/>
      <c r="LKE228" s="168"/>
      <c r="LKF228" s="168"/>
      <c r="LKG228" s="168"/>
      <c r="LKH228" s="168"/>
      <c r="LKI228" s="168"/>
      <c r="LKJ228" s="168"/>
      <c r="LKK228" s="168"/>
      <c r="LKL228" s="168"/>
      <c r="LKM228" s="168"/>
      <c r="LKN228" s="168"/>
      <c r="LKO228" s="168"/>
      <c r="LKP228" s="168"/>
      <c r="LKQ228" s="168"/>
      <c r="LKR228" s="168"/>
      <c r="LKS228" s="168"/>
      <c r="LKT228" s="168"/>
      <c r="LKU228" s="168"/>
      <c r="LKV228" s="168"/>
      <c r="LKW228" s="168"/>
      <c r="LKX228" s="168"/>
      <c r="LKY228" s="168"/>
      <c r="LKZ228" s="168"/>
      <c r="LLA228" s="168"/>
      <c r="LLB228" s="168"/>
      <c r="LLC228" s="168"/>
      <c r="LLD228" s="168"/>
      <c r="LLE228" s="168"/>
      <c r="LLF228" s="168"/>
      <c r="LLG228" s="168"/>
      <c r="LLH228" s="168"/>
      <c r="LLI228" s="168"/>
      <c r="LLJ228" s="168"/>
      <c r="LLK228" s="168"/>
      <c r="LLL228" s="168"/>
      <c r="LLM228" s="168"/>
      <c r="LLN228" s="168"/>
      <c r="LLO228" s="168"/>
      <c r="LLP228" s="168"/>
      <c r="LLQ228" s="168"/>
      <c r="LLR228" s="168"/>
      <c r="LLS228" s="168"/>
      <c r="LLT228" s="168"/>
      <c r="LLU228" s="168"/>
      <c r="LLV228" s="168"/>
      <c r="LLW228" s="168"/>
      <c r="LLX228" s="168"/>
      <c r="LLY228" s="168"/>
      <c r="LLZ228" s="168"/>
      <c r="LMA228" s="168"/>
      <c r="LMB228" s="168"/>
      <c r="LMC228" s="168"/>
      <c r="LMD228" s="168"/>
      <c r="LME228" s="168"/>
      <c r="LMF228" s="168"/>
      <c r="LMG228" s="168"/>
      <c r="LMH228" s="168"/>
      <c r="LMI228" s="168"/>
      <c r="LMJ228" s="168"/>
      <c r="LMK228" s="168"/>
      <c r="LML228" s="168"/>
      <c r="LMM228" s="168"/>
      <c r="LMN228" s="168"/>
      <c r="LMO228" s="168"/>
      <c r="LMP228" s="168"/>
      <c r="LMQ228" s="168"/>
      <c r="LMR228" s="168"/>
      <c r="LMS228" s="168"/>
      <c r="LMT228" s="168"/>
      <c r="LMU228" s="168"/>
      <c r="LMV228" s="168"/>
      <c r="LMW228" s="168"/>
      <c r="LMX228" s="168"/>
      <c r="LMY228" s="168"/>
      <c r="LMZ228" s="168"/>
      <c r="LNA228" s="168"/>
      <c r="LNB228" s="168"/>
      <c r="LNC228" s="168"/>
      <c r="LND228" s="168"/>
      <c r="LNE228" s="168"/>
      <c r="LNF228" s="168"/>
      <c r="LNG228" s="168"/>
      <c r="LNH228" s="168"/>
      <c r="LNI228" s="168"/>
      <c r="LNJ228" s="168"/>
      <c r="LNK228" s="168"/>
      <c r="LNL228" s="168"/>
      <c r="LNM228" s="168"/>
      <c r="LNN228" s="168"/>
      <c r="LNO228" s="168"/>
      <c r="LNP228" s="168"/>
      <c r="LNQ228" s="168"/>
      <c r="LNR228" s="168"/>
      <c r="LNS228" s="168"/>
      <c r="LNT228" s="168"/>
      <c r="LNU228" s="168"/>
      <c r="LNV228" s="168"/>
      <c r="LNW228" s="168"/>
      <c r="LNX228" s="168"/>
      <c r="LNY228" s="168"/>
      <c r="LNZ228" s="168"/>
      <c r="LOA228" s="168"/>
      <c r="LOB228" s="168"/>
      <c r="LOC228" s="168"/>
      <c r="LOD228" s="168"/>
      <c r="LOE228" s="168"/>
      <c r="LOF228" s="168"/>
      <c r="LOG228" s="168"/>
      <c r="LOH228" s="168"/>
      <c r="LOI228" s="168"/>
      <c r="LOJ228" s="168"/>
      <c r="LOK228" s="168"/>
      <c r="LOL228" s="168"/>
      <c r="LOM228" s="168"/>
      <c r="LON228" s="168"/>
      <c r="LOO228" s="168"/>
      <c r="LOP228" s="168"/>
      <c r="LOQ228" s="168"/>
      <c r="LOR228" s="168"/>
      <c r="LOS228" s="168"/>
      <c r="LOT228" s="168"/>
      <c r="LOU228" s="168"/>
      <c r="LOV228" s="168"/>
      <c r="LOW228" s="168"/>
      <c r="LOX228" s="168"/>
      <c r="LOY228" s="168"/>
      <c r="LOZ228" s="168"/>
      <c r="LPA228" s="168"/>
      <c r="LPB228" s="168"/>
      <c r="LPC228" s="168"/>
      <c r="LPD228" s="168"/>
      <c r="LPE228" s="168"/>
      <c r="LPF228" s="168"/>
      <c r="LPG228" s="168"/>
      <c r="LPH228" s="168"/>
      <c r="LPI228" s="168"/>
      <c r="LPJ228" s="168"/>
      <c r="LPK228" s="168"/>
      <c r="LPL228" s="168"/>
      <c r="LPM228" s="168"/>
      <c r="LPN228" s="168"/>
      <c r="LPO228" s="168"/>
      <c r="LPP228" s="168"/>
      <c r="LPQ228" s="168"/>
      <c r="LPR228" s="168"/>
      <c r="LPS228" s="168"/>
      <c r="LPT228" s="168"/>
      <c r="LPU228" s="168"/>
      <c r="LPV228" s="168"/>
      <c r="LPW228" s="168"/>
      <c r="LPX228" s="168"/>
      <c r="LPY228" s="168"/>
      <c r="LPZ228" s="168"/>
      <c r="LQA228" s="168"/>
      <c r="LQB228" s="168"/>
      <c r="LQC228" s="168"/>
      <c r="LQD228" s="168"/>
      <c r="LQE228" s="168"/>
      <c r="LQF228" s="168"/>
      <c r="LQG228" s="168"/>
      <c r="LQH228" s="168"/>
      <c r="LQI228" s="168"/>
      <c r="LQJ228" s="168"/>
      <c r="LQK228" s="168"/>
      <c r="LQL228" s="168"/>
      <c r="LQM228" s="168"/>
      <c r="LQN228" s="168"/>
      <c r="LQO228" s="168"/>
      <c r="LQP228" s="168"/>
      <c r="LQQ228" s="168"/>
      <c r="LQR228" s="168"/>
      <c r="LQS228" s="168"/>
      <c r="LQT228" s="168"/>
      <c r="LQU228" s="168"/>
      <c r="LQV228" s="168"/>
      <c r="LQW228" s="168"/>
      <c r="LQX228" s="168"/>
      <c r="LQY228" s="168"/>
      <c r="LQZ228" s="168"/>
      <c r="LRA228" s="168"/>
      <c r="LRB228" s="168"/>
      <c r="LRC228" s="168"/>
      <c r="LRD228" s="168"/>
      <c r="LRE228" s="168"/>
      <c r="LRF228" s="168"/>
      <c r="LRG228" s="168"/>
      <c r="LRH228" s="168"/>
      <c r="LRI228" s="168"/>
      <c r="LRJ228" s="168"/>
      <c r="LRK228" s="168"/>
      <c r="LRL228" s="168"/>
      <c r="LRM228" s="168"/>
      <c r="LRN228" s="168"/>
      <c r="LRO228" s="168"/>
      <c r="LRP228" s="168"/>
      <c r="LRQ228" s="168"/>
      <c r="LRR228" s="168"/>
      <c r="LRS228" s="168"/>
      <c r="LRT228" s="168"/>
      <c r="LRU228" s="168"/>
      <c r="LRV228" s="168"/>
      <c r="LRW228" s="168"/>
      <c r="LRX228" s="168"/>
      <c r="LRY228" s="168"/>
      <c r="LRZ228" s="168"/>
      <c r="LSA228" s="168"/>
      <c r="LSB228" s="168"/>
      <c r="LSC228" s="168"/>
      <c r="LSD228" s="168"/>
      <c r="LSE228" s="168"/>
      <c r="LSF228" s="168"/>
      <c r="LSG228" s="168"/>
      <c r="LSH228" s="168"/>
      <c r="LSI228" s="168"/>
      <c r="LSJ228" s="168"/>
      <c r="LSK228" s="168"/>
      <c r="LSL228" s="168"/>
      <c r="LSM228" s="168"/>
      <c r="LSN228" s="168"/>
      <c r="LSO228" s="168"/>
      <c r="LSP228" s="168"/>
      <c r="LSQ228" s="168"/>
      <c r="LSR228" s="168"/>
      <c r="LSS228" s="168"/>
      <c r="LST228" s="168"/>
      <c r="LSU228" s="168"/>
      <c r="LSV228" s="168"/>
      <c r="LSW228" s="168"/>
      <c r="LSX228" s="168"/>
      <c r="LSY228" s="168"/>
      <c r="LSZ228" s="168"/>
      <c r="LTA228" s="168"/>
      <c r="LTB228" s="168"/>
      <c r="LTC228" s="168"/>
      <c r="LTD228" s="168"/>
      <c r="LTE228" s="168"/>
      <c r="LTF228" s="168"/>
      <c r="LTG228" s="168"/>
      <c r="LTH228" s="168"/>
      <c r="LTI228" s="168"/>
      <c r="LTJ228" s="168"/>
      <c r="LTK228" s="168"/>
      <c r="LTL228" s="168"/>
      <c r="LTM228" s="168"/>
      <c r="LTN228" s="168"/>
      <c r="LTO228" s="168"/>
      <c r="LTP228" s="168"/>
      <c r="LTQ228" s="168"/>
      <c r="LTR228" s="168"/>
      <c r="LTS228" s="168"/>
      <c r="LTT228" s="168"/>
      <c r="LTU228" s="168"/>
      <c r="LTV228" s="168"/>
      <c r="LTW228" s="168"/>
      <c r="LTX228" s="168"/>
      <c r="LTY228" s="168"/>
      <c r="LTZ228" s="168"/>
      <c r="LUA228" s="168"/>
      <c r="LUB228" s="168"/>
      <c r="LUC228" s="168"/>
      <c r="LUD228" s="168"/>
      <c r="LUE228" s="168"/>
      <c r="LUF228" s="168"/>
      <c r="LUG228" s="168"/>
      <c r="LUH228" s="168"/>
      <c r="LUI228" s="168"/>
      <c r="LUJ228" s="168"/>
      <c r="LUK228" s="168"/>
      <c r="LUL228" s="168"/>
      <c r="LUM228" s="168"/>
      <c r="LUN228" s="168"/>
      <c r="LUO228" s="168"/>
      <c r="LUP228" s="168"/>
      <c r="LUQ228" s="168"/>
      <c r="LUR228" s="168"/>
      <c r="LUS228" s="168"/>
      <c r="LUT228" s="168"/>
      <c r="LUU228" s="168"/>
      <c r="LUV228" s="168"/>
      <c r="LUW228" s="168"/>
      <c r="LUX228" s="168"/>
      <c r="LUY228" s="168"/>
      <c r="LUZ228" s="168"/>
      <c r="LVA228" s="168"/>
      <c r="LVB228" s="168"/>
      <c r="LVC228" s="168"/>
      <c r="LVD228" s="168"/>
      <c r="LVE228" s="168"/>
      <c r="LVF228" s="168"/>
      <c r="LVG228" s="168"/>
      <c r="LVH228" s="168"/>
      <c r="LVI228" s="168"/>
      <c r="LVJ228" s="168"/>
      <c r="LVK228" s="168"/>
      <c r="LVL228" s="168"/>
      <c r="LVM228" s="168"/>
      <c r="LVN228" s="168"/>
      <c r="LVO228" s="168"/>
      <c r="LVP228" s="168"/>
      <c r="LVQ228" s="168"/>
      <c r="LVR228" s="168"/>
      <c r="LVS228" s="168"/>
      <c r="LVT228" s="168"/>
      <c r="LVU228" s="168"/>
      <c r="LVV228" s="168"/>
      <c r="LVW228" s="168"/>
      <c r="LVX228" s="168"/>
      <c r="LVY228" s="168"/>
      <c r="LVZ228" s="168"/>
      <c r="LWA228" s="168"/>
      <c r="LWB228" s="168"/>
      <c r="LWC228" s="168"/>
      <c r="LWD228" s="168"/>
      <c r="LWE228" s="168"/>
      <c r="LWF228" s="168"/>
      <c r="LWG228" s="168"/>
      <c r="LWH228" s="168"/>
      <c r="LWI228" s="168"/>
      <c r="LWJ228" s="168"/>
      <c r="LWK228" s="168"/>
      <c r="LWL228" s="168"/>
      <c r="LWM228" s="168"/>
      <c r="LWN228" s="168"/>
      <c r="LWO228" s="168"/>
      <c r="LWP228" s="168"/>
      <c r="LWQ228" s="168"/>
      <c r="LWR228" s="168"/>
      <c r="LWS228" s="168"/>
      <c r="LWT228" s="168"/>
      <c r="LWU228" s="168"/>
      <c r="LWV228" s="168"/>
      <c r="LWW228" s="168"/>
      <c r="LWX228" s="168"/>
      <c r="LWY228" s="168"/>
      <c r="LWZ228" s="168"/>
      <c r="LXA228" s="168"/>
      <c r="LXB228" s="168"/>
      <c r="LXC228" s="168"/>
      <c r="LXD228" s="168"/>
      <c r="LXE228" s="168"/>
      <c r="LXF228" s="168"/>
      <c r="LXG228" s="168"/>
      <c r="LXH228" s="168"/>
      <c r="LXI228" s="168"/>
      <c r="LXJ228" s="168"/>
      <c r="LXK228" s="168"/>
      <c r="LXL228" s="168"/>
      <c r="LXM228" s="168"/>
      <c r="LXN228" s="168"/>
      <c r="LXO228" s="168"/>
      <c r="LXP228" s="168"/>
      <c r="LXQ228" s="168"/>
      <c r="LXR228" s="168"/>
      <c r="LXS228" s="168"/>
      <c r="LXT228" s="168"/>
      <c r="LXU228" s="168"/>
      <c r="LXV228" s="168"/>
      <c r="LXW228" s="168"/>
      <c r="LXX228" s="168"/>
      <c r="LXY228" s="168"/>
      <c r="LXZ228" s="168"/>
      <c r="LYA228" s="168"/>
      <c r="LYB228" s="168"/>
      <c r="LYC228" s="168"/>
      <c r="LYD228" s="168"/>
      <c r="LYE228" s="168"/>
      <c r="LYF228" s="168"/>
      <c r="LYG228" s="168"/>
      <c r="LYH228" s="168"/>
      <c r="LYI228" s="168"/>
      <c r="LYJ228" s="168"/>
      <c r="LYK228" s="168"/>
      <c r="LYL228" s="168"/>
      <c r="LYM228" s="168"/>
      <c r="LYN228" s="168"/>
      <c r="LYO228" s="168"/>
      <c r="LYP228" s="168"/>
      <c r="LYQ228" s="168"/>
      <c r="LYR228" s="168"/>
      <c r="LYS228" s="168"/>
      <c r="LYT228" s="168"/>
      <c r="LYU228" s="168"/>
      <c r="LYV228" s="168"/>
      <c r="LYW228" s="168"/>
      <c r="LYX228" s="168"/>
      <c r="LYY228" s="168"/>
      <c r="LYZ228" s="168"/>
      <c r="LZA228" s="168"/>
      <c r="LZB228" s="168"/>
      <c r="LZC228" s="168"/>
      <c r="LZD228" s="168"/>
      <c r="LZE228" s="168"/>
      <c r="LZF228" s="168"/>
      <c r="LZG228" s="168"/>
      <c r="LZH228" s="168"/>
      <c r="LZI228" s="168"/>
      <c r="LZJ228" s="168"/>
      <c r="LZK228" s="168"/>
      <c r="LZL228" s="168"/>
      <c r="LZM228" s="168"/>
      <c r="LZN228" s="168"/>
      <c r="LZO228" s="168"/>
      <c r="LZP228" s="168"/>
      <c r="LZQ228" s="168"/>
      <c r="LZR228" s="168"/>
      <c r="LZS228" s="168"/>
      <c r="LZT228" s="168"/>
      <c r="LZU228" s="168"/>
      <c r="LZV228" s="168"/>
      <c r="LZW228" s="168"/>
      <c r="LZX228" s="168"/>
      <c r="LZY228" s="168"/>
      <c r="LZZ228" s="168"/>
      <c r="MAA228" s="168"/>
      <c r="MAB228" s="168"/>
      <c r="MAC228" s="168"/>
      <c r="MAD228" s="168"/>
      <c r="MAE228" s="168"/>
      <c r="MAF228" s="168"/>
      <c r="MAG228" s="168"/>
      <c r="MAH228" s="168"/>
      <c r="MAI228" s="168"/>
      <c r="MAJ228" s="168"/>
      <c r="MAK228" s="168"/>
      <c r="MAL228" s="168"/>
      <c r="MAM228" s="168"/>
      <c r="MAN228" s="168"/>
      <c r="MAO228" s="168"/>
      <c r="MAP228" s="168"/>
      <c r="MAQ228" s="168"/>
      <c r="MAR228" s="168"/>
      <c r="MAS228" s="168"/>
      <c r="MAT228" s="168"/>
      <c r="MAU228" s="168"/>
      <c r="MAV228" s="168"/>
      <c r="MAW228" s="168"/>
      <c r="MAX228" s="168"/>
      <c r="MAY228" s="168"/>
      <c r="MAZ228" s="168"/>
      <c r="MBA228" s="168"/>
      <c r="MBB228" s="168"/>
      <c r="MBC228" s="168"/>
      <c r="MBD228" s="168"/>
      <c r="MBE228" s="168"/>
      <c r="MBF228" s="168"/>
      <c r="MBG228" s="168"/>
      <c r="MBH228" s="168"/>
      <c r="MBI228" s="168"/>
      <c r="MBJ228" s="168"/>
      <c r="MBK228" s="168"/>
      <c r="MBL228" s="168"/>
      <c r="MBM228" s="168"/>
      <c r="MBN228" s="168"/>
      <c r="MBO228" s="168"/>
      <c r="MBP228" s="168"/>
      <c r="MBQ228" s="168"/>
      <c r="MBR228" s="168"/>
      <c r="MBS228" s="168"/>
      <c r="MBT228" s="168"/>
      <c r="MBU228" s="168"/>
      <c r="MBV228" s="168"/>
      <c r="MBW228" s="168"/>
      <c r="MBX228" s="168"/>
      <c r="MBY228" s="168"/>
      <c r="MBZ228" s="168"/>
      <c r="MCA228" s="168"/>
      <c r="MCB228" s="168"/>
      <c r="MCC228" s="168"/>
      <c r="MCD228" s="168"/>
      <c r="MCE228" s="168"/>
      <c r="MCF228" s="168"/>
      <c r="MCG228" s="168"/>
      <c r="MCH228" s="168"/>
      <c r="MCI228" s="168"/>
      <c r="MCJ228" s="168"/>
      <c r="MCK228" s="168"/>
      <c r="MCL228" s="168"/>
      <c r="MCM228" s="168"/>
      <c r="MCN228" s="168"/>
      <c r="MCO228" s="168"/>
      <c r="MCP228" s="168"/>
      <c r="MCQ228" s="168"/>
      <c r="MCR228" s="168"/>
      <c r="MCS228" s="168"/>
      <c r="MCT228" s="168"/>
      <c r="MCU228" s="168"/>
      <c r="MCV228" s="168"/>
      <c r="MCW228" s="168"/>
      <c r="MCX228" s="168"/>
      <c r="MCY228" s="168"/>
      <c r="MCZ228" s="168"/>
      <c r="MDA228" s="168"/>
      <c r="MDB228" s="168"/>
      <c r="MDC228" s="168"/>
      <c r="MDD228" s="168"/>
      <c r="MDE228" s="168"/>
      <c r="MDF228" s="168"/>
      <c r="MDG228" s="168"/>
      <c r="MDH228" s="168"/>
      <c r="MDI228" s="168"/>
      <c r="MDJ228" s="168"/>
      <c r="MDK228" s="168"/>
      <c r="MDL228" s="168"/>
      <c r="MDM228" s="168"/>
      <c r="MDN228" s="168"/>
      <c r="MDO228" s="168"/>
      <c r="MDP228" s="168"/>
      <c r="MDQ228" s="168"/>
      <c r="MDR228" s="168"/>
      <c r="MDS228" s="168"/>
      <c r="MDT228" s="168"/>
      <c r="MDU228" s="168"/>
      <c r="MDV228" s="168"/>
      <c r="MDW228" s="168"/>
      <c r="MDX228" s="168"/>
      <c r="MDY228" s="168"/>
      <c r="MDZ228" s="168"/>
      <c r="MEA228" s="168"/>
      <c r="MEB228" s="168"/>
      <c r="MEC228" s="168"/>
      <c r="MED228" s="168"/>
      <c r="MEE228" s="168"/>
      <c r="MEF228" s="168"/>
      <c r="MEG228" s="168"/>
      <c r="MEH228" s="168"/>
      <c r="MEI228" s="168"/>
      <c r="MEJ228" s="168"/>
      <c r="MEK228" s="168"/>
      <c r="MEL228" s="168"/>
      <c r="MEM228" s="168"/>
      <c r="MEN228" s="168"/>
      <c r="MEO228" s="168"/>
      <c r="MEP228" s="168"/>
      <c r="MEQ228" s="168"/>
      <c r="MER228" s="168"/>
      <c r="MES228" s="168"/>
      <c r="MET228" s="168"/>
      <c r="MEU228" s="168"/>
      <c r="MEV228" s="168"/>
      <c r="MEW228" s="168"/>
      <c r="MEX228" s="168"/>
      <c r="MEY228" s="168"/>
      <c r="MEZ228" s="168"/>
      <c r="MFA228" s="168"/>
      <c r="MFB228" s="168"/>
      <c r="MFC228" s="168"/>
      <c r="MFD228" s="168"/>
      <c r="MFE228" s="168"/>
      <c r="MFF228" s="168"/>
      <c r="MFG228" s="168"/>
      <c r="MFH228" s="168"/>
      <c r="MFI228" s="168"/>
      <c r="MFJ228" s="168"/>
      <c r="MFK228" s="168"/>
      <c r="MFL228" s="168"/>
      <c r="MFM228" s="168"/>
      <c r="MFN228" s="168"/>
      <c r="MFO228" s="168"/>
      <c r="MFP228" s="168"/>
      <c r="MFQ228" s="168"/>
      <c r="MFR228" s="168"/>
      <c r="MFS228" s="168"/>
      <c r="MFT228" s="168"/>
      <c r="MFU228" s="168"/>
      <c r="MFV228" s="168"/>
      <c r="MFW228" s="168"/>
      <c r="MFX228" s="168"/>
      <c r="MFY228" s="168"/>
      <c r="MFZ228" s="168"/>
      <c r="MGA228" s="168"/>
      <c r="MGB228" s="168"/>
      <c r="MGC228" s="168"/>
      <c r="MGD228" s="168"/>
      <c r="MGE228" s="168"/>
      <c r="MGF228" s="168"/>
      <c r="MGG228" s="168"/>
      <c r="MGH228" s="168"/>
      <c r="MGI228" s="168"/>
      <c r="MGJ228" s="168"/>
      <c r="MGK228" s="168"/>
      <c r="MGL228" s="168"/>
      <c r="MGM228" s="168"/>
      <c r="MGN228" s="168"/>
      <c r="MGO228" s="168"/>
      <c r="MGP228" s="168"/>
      <c r="MGQ228" s="168"/>
      <c r="MGR228" s="168"/>
      <c r="MGS228" s="168"/>
      <c r="MGT228" s="168"/>
      <c r="MGU228" s="168"/>
      <c r="MGV228" s="168"/>
      <c r="MGW228" s="168"/>
      <c r="MGX228" s="168"/>
      <c r="MGY228" s="168"/>
      <c r="MGZ228" s="168"/>
      <c r="MHA228" s="168"/>
      <c r="MHB228" s="168"/>
      <c r="MHC228" s="168"/>
      <c r="MHD228" s="168"/>
      <c r="MHE228" s="168"/>
      <c r="MHF228" s="168"/>
      <c r="MHG228" s="168"/>
      <c r="MHH228" s="168"/>
      <c r="MHI228" s="168"/>
      <c r="MHJ228" s="168"/>
      <c r="MHK228" s="168"/>
      <c r="MHL228" s="168"/>
      <c r="MHM228" s="168"/>
      <c r="MHN228" s="168"/>
      <c r="MHO228" s="168"/>
      <c r="MHP228" s="168"/>
      <c r="MHQ228" s="168"/>
      <c r="MHR228" s="168"/>
      <c r="MHS228" s="168"/>
      <c r="MHT228" s="168"/>
      <c r="MHU228" s="168"/>
      <c r="MHV228" s="168"/>
      <c r="MHW228" s="168"/>
      <c r="MHX228" s="168"/>
      <c r="MHY228" s="168"/>
      <c r="MHZ228" s="168"/>
      <c r="MIA228" s="168"/>
      <c r="MIB228" s="168"/>
      <c r="MIC228" s="168"/>
      <c r="MID228" s="168"/>
      <c r="MIE228" s="168"/>
      <c r="MIF228" s="168"/>
      <c r="MIG228" s="168"/>
      <c r="MIH228" s="168"/>
      <c r="MII228" s="168"/>
      <c r="MIJ228" s="168"/>
      <c r="MIK228" s="168"/>
      <c r="MIL228" s="168"/>
      <c r="MIM228" s="168"/>
      <c r="MIN228" s="168"/>
      <c r="MIO228" s="168"/>
      <c r="MIP228" s="168"/>
      <c r="MIQ228" s="168"/>
      <c r="MIR228" s="168"/>
      <c r="MIS228" s="168"/>
      <c r="MIT228" s="168"/>
      <c r="MIU228" s="168"/>
      <c r="MIV228" s="168"/>
      <c r="MIW228" s="168"/>
      <c r="MIX228" s="168"/>
      <c r="MIY228" s="168"/>
      <c r="MIZ228" s="168"/>
      <c r="MJA228" s="168"/>
      <c r="MJB228" s="168"/>
      <c r="MJC228" s="168"/>
      <c r="MJD228" s="168"/>
      <c r="MJE228" s="168"/>
      <c r="MJF228" s="168"/>
      <c r="MJG228" s="168"/>
      <c r="MJH228" s="168"/>
      <c r="MJI228" s="168"/>
      <c r="MJJ228" s="168"/>
      <c r="MJK228" s="168"/>
      <c r="MJL228" s="168"/>
      <c r="MJM228" s="168"/>
      <c r="MJN228" s="168"/>
      <c r="MJO228" s="168"/>
      <c r="MJP228" s="168"/>
      <c r="MJQ228" s="168"/>
      <c r="MJR228" s="168"/>
      <c r="MJS228" s="168"/>
      <c r="MJT228" s="168"/>
      <c r="MJU228" s="168"/>
      <c r="MJV228" s="168"/>
      <c r="MJW228" s="168"/>
      <c r="MJX228" s="168"/>
      <c r="MJY228" s="168"/>
      <c r="MJZ228" s="168"/>
      <c r="MKA228" s="168"/>
      <c r="MKB228" s="168"/>
      <c r="MKC228" s="168"/>
      <c r="MKD228" s="168"/>
      <c r="MKE228" s="168"/>
      <c r="MKF228" s="168"/>
      <c r="MKG228" s="168"/>
      <c r="MKH228" s="168"/>
      <c r="MKI228" s="168"/>
      <c r="MKJ228" s="168"/>
      <c r="MKK228" s="168"/>
      <c r="MKL228" s="168"/>
      <c r="MKM228" s="168"/>
      <c r="MKN228" s="168"/>
      <c r="MKO228" s="168"/>
      <c r="MKP228" s="168"/>
      <c r="MKQ228" s="168"/>
      <c r="MKR228" s="168"/>
      <c r="MKS228" s="168"/>
      <c r="MKT228" s="168"/>
      <c r="MKU228" s="168"/>
      <c r="MKV228" s="168"/>
      <c r="MKW228" s="168"/>
      <c r="MKX228" s="168"/>
      <c r="MKY228" s="168"/>
      <c r="MKZ228" s="168"/>
      <c r="MLA228" s="168"/>
      <c r="MLB228" s="168"/>
      <c r="MLC228" s="168"/>
      <c r="MLD228" s="168"/>
      <c r="MLE228" s="168"/>
      <c r="MLF228" s="168"/>
      <c r="MLG228" s="168"/>
      <c r="MLH228" s="168"/>
      <c r="MLI228" s="168"/>
      <c r="MLJ228" s="168"/>
      <c r="MLK228" s="168"/>
      <c r="MLL228" s="168"/>
      <c r="MLM228" s="168"/>
      <c r="MLN228" s="168"/>
      <c r="MLO228" s="168"/>
      <c r="MLP228" s="168"/>
      <c r="MLQ228" s="168"/>
      <c r="MLR228" s="168"/>
      <c r="MLS228" s="168"/>
      <c r="MLT228" s="168"/>
      <c r="MLU228" s="168"/>
      <c r="MLV228" s="168"/>
      <c r="MLW228" s="168"/>
      <c r="MLX228" s="168"/>
      <c r="MLY228" s="168"/>
      <c r="MLZ228" s="168"/>
      <c r="MMA228" s="168"/>
      <c r="MMB228" s="168"/>
      <c r="MMC228" s="168"/>
      <c r="MMD228" s="168"/>
      <c r="MME228" s="168"/>
      <c r="MMF228" s="168"/>
      <c r="MMG228" s="168"/>
      <c r="MMH228" s="168"/>
      <c r="MMI228" s="168"/>
      <c r="MMJ228" s="168"/>
      <c r="MMK228" s="168"/>
      <c r="MML228" s="168"/>
      <c r="MMM228" s="168"/>
      <c r="MMN228" s="168"/>
      <c r="MMO228" s="168"/>
      <c r="MMP228" s="168"/>
      <c r="MMQ228" s="168"/>
      <c r="MMR228" s="168"/>
      <c r="MMS228" s="168"/>
      <c r="MMT228" s="168"/>
      <c r="MMU228" s="168"/>
      <c r="MMV228" s="168"/>
      <c r="MMW228" s="168"/>
      <c r="MMX228" s="168"/>
      <c r="MMY228" s="168"/>
      <c r="MMZ228" s="168"/>
      <c r="MNA228" s="168"/>
      <c r="MNB228" s="168"/>
      <c r="MNC228" s="168"/>
      <c r="MND228" s="168"/>
      <c r="MNE228" s="168"/>
      <c r="MNF228" s="168"/>
      <c r="MNG228" s="168"/>
      <c r="MNH228" s="168"/>
      <c r="MNI228" s="168"/>
      <c r="MNJ228" s="168"/>
      <c r="MNK228" s="168"/>
      <c r="MNL228" s="168"/>
      <c r="MNM228" s="168"/>
      <c r="MNN228" s="168"/>
      <c r="MNO228" s="168"/>
      <c r="MNP228" s="168"/>
      <c r="MNQ228" s="168"/>
      <c r="MNR228" s="168"/>
      <c r="MNS228" s="168"/>
      <c r="MNT228" s="168"/>
      <c r="MNU228" s="168"/>
      <c r="MNV228" s="168"/>
      <c r="MNW228" s="168"/>
      <c r="MNX228" s="168"/>
      <c r="MNY228" s="168"/>
      <c r="MNZ228" s="168"/>
      <c r="MOA228" s="168"/>
      <c r="MOB228" s="168"/>
      <c r="MOC228" s="168"/>
      <c r="MOD228" s="168"/>
      <c r="MOE228" s="168"/>
      <c r="MOF228" s="168"/>
      <c r="MOG228" s="168"/>
      <c r="MOH228" s="168"/>
      <c r="MOI228" s="168"/>
      <c r="MOJ228" s="168"/>
      <c r="MOK228" s="168"/>
      <c r="MOL228" s="168"/>
      <c r="MOM228" s="168"/>
      <c r="MON228" s="168"/>
      <c r="MOO228" s="168"/>
      <c r="MOP228" s="168"/>
      <c r="MOQ228" s="168"/>
      <c r="MOR228" s="168"/>
      <c r="MOS228" s="168"/>
      <c r="MOT228" s="168"/>
      <c r="MOU228" s="168"/>
      <c r="MOV228" s="168"/>
      <c r="MOW228" s="168"/>
      <c r="MOX228" s="168"/>
      <c r="MOY228" s="168"/>
      <c r="MOZ228" s="168"/>
      <c r="MPA228" s="168"/>
      <c r="MPB228" s="168"/>
      <c r="MPC228" s="168"/>
      <c r="MPD228" s="168"/>
      <c r="MPE228" s="168"/>
      <c r="MPF228" s="168"/>
      <c r="MPG228" s="168"/>
      <c r="MPH228" s="168"/>
      <c r="MPI228" s="168"/>
      <c r="MPJ228" s="168"/>
      <c r="MPK228" s="168"/>
      <c r="MPL228" s="168"/>
      <c r="MPM228" s="168"/>
      <c r="MPN228" s="168"/>
      <c r="MPO228" s="168"/>
      <c r="MPP228" s="168"/>
      <c r="MPQ228" s="168"/>
      <c r="MPR228" s="168"/>
      <c r="MPS228" s="168"/>
      <c r="MPT228" s="168"/>
      <c r="MPU228" s="168"/>
      <c r="MPV228" s="168"/>
      <c r="MPW228" s="168"/>
      <c r="MPX228" s="168"/>
      <c r="MPY228" s="168"/>
      <c r="MPZ228" s="168"/>
      <c r="MQA228" s="168"/>
      <c r="MQB228" s="168"/>
      <c r="MQC228" s="168"/>
      <c r="MQD228" s="168"/>
      <c r="MQE228" s="168"/>
      <c r="MQF228" s="168"/>
      <c r="MQG228" s="168"/>
      <c r="MQH228" s="168"/>
      <c r="MQI228" s="168"/>
      <c r="MQJ228" s="168"/>
      <c r="MQK228" s="168"/>
      <c r="MQL228" s="168"/>
      <c r="MQM228" s="168"/>
      <c r="MQN228" s="168"/>
      <c r="MQO228" s="168"/>
      <c r="MQP228" s="168"/>
      <c r="MQQ228" s="168"/>
      <c r="MQR228" s="168"/>
      <c r="MQS228" s="168"/>
      <c r="MQT228" s="168"/>
      <c r="MQU228" s="168"/>
      <c r="MQV228" s="168"/>
      <c r="MQW228" s="168"/>
      <c r="MQX228" s="168"/>
      <c r="MQY228" s="168"/>
      <c r="MQZ228" s="168"/>
      <c r="MRA228" s="168"/>
      <c r="MRB228" s="168"/>
      <c r="MRC228" s="168"/>
      <c r="MRD228" s="168"/>
      <c r="MRE228" s="168"/>
      <c r="MRF228" s="168"/>
      <c r="MRG228" s="168"/>
      <c r="MRH228" s="168"/>
      <c r="MRI228" s="168"/>
      <c r="MRJ228" s="168"/>
      <c r="MRK228" s="168"/>
      <c r="MRL228" s="168"/>
      <c r="MRM228" s="168"/>
      <c r="MRN228" s="168"/>
      <c r="MRO228" s="168"/>
      <c r="MRP228" s="168"/>
      <c r="MRQ228" s="168"/>
      <c r="MRR228" s="168"/>
      <c r="MRS228" s="168"/>
      <c r="MRT228" s="168"/>
      <c r="MRU228" s="168"/>
      <c r="MRV228" s="168"/>
      <c r="MRW228" s="168"/>
      <c r="MRX228" s="168"/>
      <c r="MRY228" s="168"/>
      <c r="MRZ228" s="168"/>
      <c r="MSA228" s="168"/>
      <c r="MSB228" s="168"/>
      <c r="MSC228" s="168"/>
      <c r="MSD228" s="168"/>
      <c r="MSE228" s="168"/>
      <c r="MSF228" s="168"/>
      <c r="MSG228" s="168"/>
      <c r="MSH228" s="168"/>
      <c r="MSI228" s="168"/>
      <c r="MSJ228" s="168"/>
      <c r="MSK228" s="168"/>
      <c r="MSL228" s="168"/>
      <c r="MSM228" s="168"/>
      <c r="MSN228" s="168"/>
      <c r="MSO228" s="168"/>
      <c r="MSP228" s="168"/>
      <c r="MSQ228" s="168"/>
      <c r="MSR228" s="168"/>
      <c r="MSS228" s="168"/>
      <c r="MST228" s="168"/>
      <c r="MSU228" s="168"/>
      <c r="MSV228" s="168"/>
      <c r="MSW228" s="168"/>
      <c r="MSX228" s="168"/>
      <c r="MSY228" s="168"/>
      <c r="MSZ228" s="168"/>
      <c r="MTA228" s="168"/>
      <c r="MTB228" s="168"/>
      <c r="MTC228" s="168"/>
      <c r="MTD228" s="168"/>
      <c r="MTE228" s="168"/>
      <c r="MTF228" s="168"/>
      <c r="MTG228" s="168"/>
      <c r="MTH228" s="168"/>
      <c r="MTI228" s="168"/>
      <c r="MTJ228" s="168"/>
      <c r="MTK228" s="168"/>
      <c r="MTL228" s="168"/>
      <c r="MTM228" s="168"/>
      <c r="MTN228" s="168"/>
      <c r="MTO228" s="168"/>
      <c r="MTP228" s="168"/>
      <c r="MTQ228" s="168"/>
      <c r="MTR228" s="168"/>
      <c r="MTS228" s="168"/>
      <c r="MTT228" s="168"/>
      <c r="MTU228" s="168"/>
      <c r="MTV228" s="168"/>
      <c r="MTW228" s="168"/>
      <c r="MTX228" s="168"/>
      <c r="MTY228" s="168"/>
      <c r="MTZ228" s="168"/>
      <c r="MUA228" s="168"/>
      <c r="MUB228" s="168"/>
      <c r="MUC228" s="168"/>
      <c r="MUD228" s="168"/>
      <c r="MUE228" s="168"/>
      <c r="MUF228" s="168"/>
      <c r="MUG228" s="168"/>
      <c r="MUH228" s="168"/>
      <c r="MUI228" s="168"/>
      <c r="MUJ228" s="168"/>
      <c r="MUK228" s="168"/>
      <c r="MUL228" s="168"/>
      <c r="MUM228" s="168"/>
      <c r="MUN228" s="168"/>
      <c r="MUO228" s="168"/>
      <c r="MUP228" s="168"/>
      <c r="MUQ228" s="168"/>
      <c r="MUR228" s="168"/>
      <c r="MUS228" s="168"/>
      <c r="MUT228" s="168"/>
      <c r="MUU228" s="168"/>
      <c r="MUV228" s="168"/>
      <c r="MUW228" s="168"/>
      <c r="MUX228" s="168"/>
      <c r="MUY228" s="168"/>
      <c r="MUZ228" s="168"/>
      <c r="MVA228" s="168"/>
      <c r="MVB228" s="168"/>
      <c r="MVC228" s="168"/>
      <c r="MVD228" s="168"/>
      <c r="MVE228" s="168"/>
      <c r="MVF228" s="168"/>
      <c r="MVG228" s="168"/>
      <c r="MVH228" s="168"/>
      <c r="MVI228" s="168"/>
      <c r="MVJ228" s="168"/>
      <c r="MVK228" s="168"/>
      <c r="MVL228" s="168"/>
      <c r="MVM228" s="168"/>
      <c r="MVN228" s="168"/>
      <c r="MVO228" s="168"/>
      <c r="MVP228" s="168"/>
      <c r="MVQ228" s="168"/>
      <c r="MVR228" s="168"/>
      <c r="MVS228" s="168"/>
      <c r="MVT228" s="168"/>
      <c r="MVU228" s="168"/>
      <c r="MVV228" s="168"/>
      <c r="MVW228" s="168"/>
      <c r="MVX228" s="168"/>
      <c r="MVY228" s="168"/>
      <c r="MVZ228" s="168"/>
      <c r="MWA228" s="168"/>
      <c r="MWB228" s="168"/>
      <c r="MWC228" s="168"/>
      <c r="MWD228" s="168"/>
      <c r="MWE228" s="168"/>
      <c r="MWF228" s="168"/>
      <c r="MWG228" s="168"/>
      <c r="MWH228" s="168"/>
      <c r="MWI228" s="168"/>
      <c r="MWJ228" s="168"/>
      <c r="MWK228" s="168"/>
      <c r="MWL228" s="168"/>
      <c r="MWM228" s="168"/>
      <c r="MWN228" s="168"/>
      <c r="MWO228" s="168"/>
      <c r="MWP228" s="168"/>
      <c r="MWQ228" s="168"/>
      <c r="MWR228" s="168"/>
      <c r="MWS228" s="168"/>
      <c r="MWT228" s="168"/>
      <c r="MWU228" s="168"/>
      <c r="MWV228" s="168"/>
      <c r="MWW228" s="168"/>
      <c r="MWX228" s="168"/>
      <c r="MWY228" s="168"/>
      <c r="MWZ228" s="168"/>
      <c r="MXA228" s="168"/>
      <c r="MXB228" s="168"/>
      <c r="MXC228" s="168"/>
      <c r="MXD228" s="168"/>
      <c r="MXE228" s="168"/>
      <c r="MXF228" s="168"/>
      <c r="MXG228" s="168"/>
      <c r="MXH228" s="168"/>
      <c r="MXI228" s="168"/>
      <c r="MXJ228" s="168"/>
      <c r="MXK228" s="168"/>
      <c r="MXL228" s="168"/>
      <c r="MXM228" s="168"/>
      <c r="MXN228" s="168"/>
      <c r="MXO228" s="168"/>
      <c r="MXP228" s="168"/>
      <c r="MXQ228" s="168"/>
      <c r="MXR228" s="168"/>
      <c r="MXS228" s="168"/>
      <c r="MXT228" s="168"/>
      <c r="MXU228" s="168"/>
      <c r="MXV228" s="168"/>
      <c r="MXW228" s="168"/>
      <c r="MXX228" s="168"/>
      <c r="MXY228" s="168"/>
      <c r="MXZ228" s="168"/>
      <c r="MYA228" s="168"/>
      <c r="MYB228" s="168"/>
      <c r="MYC228" s="168"/>
      <c r="MYD228" s="168"/>
      <c r="MYE228" s="168"/>
      <c r="MYF228" s="168"/>
      <c r="MYG228" s="168"/>
      <c r="MYH228" s="168"/>
      <c r="MYI228" s="168"/>
      <c r="MYJ228" s="168"/>
      <c r="MYK228" s="168"/>
      <c r="MYL228" s="168"/>
      <c r="MYM228" s="168"/>
      <c r="MYN228" s="168"/>
      <c r="MYO228" s="168"/>
      <c r="MYP228" s="168"/>
      <c r="MYQ228" s="168"/>
      <c r="MYR228" s="168"/>
      <c r="MYS228" s="168"/>
      <c r="MYT228" s="168"/>
      <c r="MYU228" s="168"/>
      <c r="MYV228" s="168"/>
      <c r="MYW228" s="168"/>
      <c r="MYX228" s="168"/>
      <c r="MYY228" s="168"/>
      <c r="MYZ228" s="168"/>
      <c r="MZA228" s="168"/>
      <c r="MZB228" s="168"/>
      <c r="MZC228" s="168"/>
      <c r="MZD228" s="168"/>
      <c r="MZE228" s="168"/>
      <c r="MZF228" s="168"/>
      <c r="MZG228" s="168"/>
      <c r="MZH228" s="168"/>
      <c r="MZI228" s="168"/>
      <c r="MZJ228" s="168"/>
      <c r="MZK228" s="168"/>
      <c r="MZL228" s="168"/>
      <c r="MZM228" s="168"/>
      <c r="MZN228" s="168"/>
      <c r="MZO228" s="168"/>
      <c r="MZP228" s="168"/>
      <c r="MZQ228" s="168"/>
      <c r="MZR228" s="168"/>
      <c r="MZS228" s="168"/>
      <c r="MZT228" s="168"/>
      <c r="MZU228" s="168"/>
      <c r="MZV228" s="168"/>
      <c r="MZW228" s="168"/>
      <c r="MZX228" s="168"/>
      <c r="MZY228" s="168"/>
      <c r="MZZ228" s="168"/>
      <c r="NAA228" s="168"/>
      <c r="NAB228" s="168"/>
      <c r="NAC228" s="168"/>
      <c r="NAD228" s="168"/>
      <c r="NAE228" s="168"/>
      <c r="NAF228" s="168"/>
      <c r="NAG228" s="168"/>
      <c r="NAH228" s="168"/>
      <c r="NAI228" s="168"/>
      <c r="NAJ228" s="168"/>
      <c r="NAK228" s="168"/>
      <c r="NAL228" s="168"/>
      <c r="NAM228" s="168"/>
      <c r="NAN228" s="168"/>
      <c r="NAO228" s="168"/>
      <c r="NAP228" s="168"/>
      <c r="NAQ228" s="168"/>
      <c r="NAR228" s="168"/>
      <c r="NAS228" s="168"/>
      <c r="NAT228" s="168"/>
      <c r="NAU228" s="168"/>
      <c r="NAV228" s="168"/>
      <c r="NAW228" s="168"/>
      <c r="NAX228" s="168"/>
      <c r="NAY228" s="168"/>
      <c r="NAZ228" s="168"/>
      <c r="NBA228" s="168"/>
      <c r="NBB228" s="168"/>
      <c r="NBC228" s="168"/>
      <c r="NBD228" s="168"/>
      <c r="NBE228" s="168"/>
      <c r="NBF228" s="168"/>
      <c r="NBG228" s="168"/>
      <c r="NBH228" s="168"/>
      <c r="NBI228" s="168"/>
      <c r="NBJ228" s="168"/>
      <c r="NBK228" s="168"/>
      <c r="NBL228" s="168"/>
      <c r="NBM228" s="168"/>
      <c r="NBN228" s="168"/>
      <c r="NBO228" s="168"/>
      <c r="NBP228" s="168"/>
      <c r="NBQ228" s="168"/>
      <c r="NBR228" s="168"/>
      <c r="NBS228" s="168"/>
      <c r="NBT228" s="168"/>
      <c r="NBU228" s="168"/>
      <c r="NBV228" s="168"/>
      <c r="NBW228" s="168"/>
      <c r="NBX228" s="168"/>
      <c r="NBY228" s="168"/>
      <c r="NBZ228" s="168"/>
      <c r="NCA228" s="168"/>
      <c r="NCB228" s="168"/>
      <c r="NCC228" s="168"/>
      <c r="NCD228" s="168"/>
      <c r="NCE228" s="168"/>
      <c r="NCF228" s="168"/>
      <c r="NCG228" s="168"/>
      <c r="NCH228" s="168"/>
      <c r="NCI228" s="168"/>
      <c r="NCJ228" s="168"/>
      <c r="NCK228" s="168"/>
      <c r="NCL228" s="168"/>
      <c r="NCM228" s="168"/>
      <c r="NCN228" s="168"/>
      <c r="NCO228" s="168"/>
      <c r="NCP228" s="168"/>
      <c r="NCQ228" s="168"/>
      <c r="NCR228" s="168"/>
      <c r="NCS228" s="168"/>
      <c r="NCT228" s="168"/>
      <c r="NCU228" s="168"/>
      <c r="NCV228" s="168"/>
      <c r="NCW228" s="168"/>
      <c r="NCX228" s="168"/>
      <c r="NCY228" s="168"/>
      <c r="NCZ228" s="168"/>
      <c r="NDA228" s="168"/>
      <c r="NDB228" s="168"/>
      <c r="NDC228" s="168"/>
      <c r="NDD228" s="168"/>
      <c r="NDE228" s="168"/>
      <c r="NDF228" s="168"/>
      <c r="NDG228" s="168"/>
      <c r="NDH228" s="168"/>
      <c r="NDI228" s="168"/>
      <c r="NDJ228" s="168"/>
      <c r="NDK228" s="168"/>
      <c r="NDL228" s="168"/>
      <c r="NDM228" s="168"/>
      <c r="NDN228" s="168"/>
      <c r="NDO228" s="168"/>
      <c r="NDP228" s="168"/>
      <c r="NDQ228" s="168"/>
      <c r="NDR228" s="168"/>
      <c r="NDS228" s="168"/>
      <c r="NDT228" s="168"/>
      <c r="NDU228" s="168"/>
      <c r="NDV228" s="168"/>
      <c r="NDW228" s="168"/>
      <c r="NDX228" s="168"/>
      <c r="NDY228" s="168"/>
      <c r="NDZ228" s="168"/>
      <c r="NEA228" s="168"/>
      <c r="NEB228" s="168"/>
      <c r="NEC228" s="168"/>
      <c r="NED228" s="168"/>
      <c r="NEE228" s="168"/>
      <c r="NEF228" s="168"/>
      <c r="NEG228" s="168"/>
      <c r="NEH228" s="168"/>
      <c r="NEI228" s="168"/>
      <c r="NEJ228" s="168"/>
      <c r="NEK228" s="168"/>
      <c r="NEL228" s="168"/>
      <c r="NEM228" s="168"/>
      <c r="NEN228" s="168"/>
      <c r="NEO228" s="168"/>
      <c r="NEP228" s="168"/>
      <c r="NEQ228" s="168"/>
      <c r="NER228" s="168"/>
      <c r="NES228" s="168"/>
      <c r="NET228" s="168"/>
      <c r="NEU228" s="168"/>
      <c r="NEV228" s="168"/>
      <c r="NEW228" s="168"/>
      <c r="NEX228" s="168"/>
      <c r="NEY228" s="168"/>
      <c r="NEZ228" s="168"/>
      <c r="NFA228" s="168"/>
      <c r="NFB228" s="168"/>
      <c r="NFC228" s="168"/>
      <c r="NFD228" s="168"/>
      <c r="NFE228" s="168"/>
      <c r="NFF228" s="168"/>
      <c r="NFG228" s="168"/>
      <c r="NFH228" s="168"/>
      <c r="NFI228" s="168"/>
      <c r="NFJ228" s="168"/>
      <c r="NFK228" s="168"/>
      <c r="NFL228" s="168"/>
      <c r="NFM228" s="168"/>
      <c r="NFN228" s="168"/>
      <c r="NFO228" s="168"/>
      <c r="NFP228" s="168"/>
      <c r="NFQ228" s="168"/>
      <c r="NFR228" s="168"/>
      <c r="NFS228" s="168"/>
      <c r="NFT228" s="168"/>
      <c r="NFU228" s="168"/>
      <c r="NFV228" s="168"/>
      <c r="NFW228" s="168"/>
      <c r="NFX228" s="168"/>
      <c r="NFY228" s="168"/>
      <c r="NFZ228" s="168"/>
      <c r="NGA228" s="168"/>
      <c r="NGB228" s="168"/>
      <c r="NGC228" s="168"/>
      <c r="NGD228" s="168"/>
      <c r="NGE228" s="168"/>
      <c r="NGF228" s="168"/>
      <c r="NGG228" s="168"/>
      <c r="NGH228" s="168"/>
      <c r="NGI228" s="168"/>
      <c r="NGJ228" s="168"/>
      <c r="NGK228" s="168"/>
      <c r="NGL228" s="168"/>
      <c r="NGM228" s="168"/>
      <c r="NGN228" s="168"/>
      <c r="NGO228" s="168"/>
      <c r="NGP228" s="168"/>
      <c r="NGQ228" s="168"/>
      <c r="NGR228" s="168"/>
      <c r="NGS228" s="168"/>
      <c r="NGT228" s="168"/>
      <c r="NGU228" s="168"/>
      <c r="NGV228" s="168"/>
      <c r="NGW228" s="168"/>
      <c r="NGX228" s="168"/>
      <c r="NGY228" s="168"/>
      <c r="NGZ228" s="168"/>
      <c r="NHA228" s="168"/>
      <c r="NHB228" s="168"/>
      <c r="NHC228" s="168"/>
      <c r="NHD228" s="168"/>
      <c r="NHE228" s="168"/>
      <c r="NHF228" s="168"/>
      <c r="NHG228" s="168"/>
      <c r="NHH228" s="168"/>
      <c r="NHI228" s="168"/>
      <c r="NHJ228" s="168"/>
      <c r="NHK228" s="168"/>
      <c r="NHL228" s="168"/>
      <c r="NHM228" s="168"/>
      <c r="NHN228" s="168"/>
      <c r="NHO228" s="168"/>
      <c r="NHP228" s="168"/>
      <c r="NHQ228" s="168"/>
      <c r="NHR228" s="168"/>
      <c r="NHS228" s="168"/>
      <c r="NHT228" s="168"/>
      <c r="NHU228" s="168"/>
      <c r="NHV228" s="168"/>
      <c r="NHW228" s="168"/>
      <c r="NHX228" s="168"/>
      <c r="NHY228" s="168"/>
      <c r="NHZ228" s="168"/>
      <c r="NIA228" s="168"/>
      <c r="NIB228" s="168"/>
      <c r="NIC228" s="168"/>
      <c r="NID228" s="168"/>
      <c r="NIE228" s="168"/>
      <c r="NIF228" s="168"/>
      <c r="NIG228" s="168"/>
      <c r="NIH228" s="168"/>
      <c r="NII228" s="168"/>
      <c r="NIJ228" s="168"/>
      <c r="NIK228" s="168"/>
      <c r="NIL228" s="168"/>
      <c r="NIM228" s="168"/>
      <c r="NIN228" s="168"/>
      <c r="NIO228" s="168"/>
      <c r="NIP228" s="168"/>
      <c r="NIQ228" s="168"/>
      <c r="NIR228" s="168"/>
      <c r="NIS228" s="168"/>
      <c r="NIT228" s="168"/>
      <c r="NIU228" s="168"/>
      <c r="NIV228" s="168"/>
      <c r="NIW228" s="168"/>
      <c r="NIX228" s="168"/>
      <c r="NIY228" s="168"/>
      <c r="NIZ228" s="168"/>
      <c r="NJA228" s="168"/>
      <c r="NJB228" s="168"/>
      <c r="NJC228" s="168"/>
      <c r="NJD228" s="168"/>
      <c r="NJE228" s="168"/>
      <c r="NJF228" s="168"/>
      <c r="NJG228" s="168"/>
      <c r="NJH228" s="168"/>
      <c r="NJI228" s="168"/>
      <c r="NJJ228" s="168"/>
      <c r="NJK228" s="168"/>
      <c r="NJL228" s="168"/>
      <c r="NJM228" s="168"/>
      <c r="NJN228" s="168"/>
      <c r="NJO228" s="168"/>
      <c r="NJP228" s="168"/>
      <c r="NJQ228" s="168"/>
      <c r="NJR228" s="168"/>
      <c r="NJS228" s="168"/>
      <c r="NJT228" s="168"/>
      <c r="NJU228" s="168"/>
      <c r="NJV228" s="168"/>
      <c r="NJW228" s="168"/>
      <c r="NJX228" s="168"/>
      <c r="NJY228" s="168"/>
      <c r="NJZ228" s="168"/>
      <c r="NKA228" s="168"/>
      <c r="NKB228" s="168"/>
      <c r="NKC228" s="168"/>
      <c r="NKD228" s="168"/>
      <c r="NKE228" s="168"/>
      <c r="NKF228" s="168"/>
      <c r="NKG228" s="168"/>
      <c r="NKH228" s="168"/>
      <c r="NKI228" s="168"/>
      <c r="NKJ228" s="168"/>
      <c r="NKK228" s="168"/>
      <c r="NKL228" s="168"/>
      <c r="NKM228" s="168"/>
      <c r="NKN228" s="168"/>
      <c r="NKO228" s="168"/>
      <c r="NKP228" s="168"/>
      <c r="NKQ228" s="168"/>
      <c r="NKR228" s="168"/>
      <c r="NKS228" s="168"/>
      <c r="NKT228" s="168"/>
      <c r="NKU228" s="168"/>
      <c r="NKV228" s="168"/>
      <c r="NKW228" s="168"/>
      <c r="NKX228" s="168"/>
      <c r="NKY228" s="168"/>
      <c r="NKZ228" s="168"/>
      <c r="NLA228" s="168"/>
      <c r="NLB228" s="168"/>
      <c r="NLC228" s="168"/>
      <c r="NLD228" s="168"/>
      <c r="NLE228" s="168"/>
      <c r="NLF228" s="168"/>
      <c r="NLG228" s="168"/>
      <c r="NLH228" s="168"/>
      <c r="NLI228" s="168"/>
      <c r="NLJ228" s="168"/>
      <c r="NLK228" s="168"/>
      <c r="NLL228" s="168"/>
      <c r="NLM228" s="168"/>
      <c r="NLN228" s="168"/>
      <c r="NLO228" s="168"/>
      <c r="NLP228" s="168"/>
      <c r="NLQ228" s="168"/>
      <c r="NLR228" s="168"/>
      <c r="NLS228" s="168"/>
      <c r="NLT228" s="168"/>
      <c r="NLU228" s="168"/>
      <c r="NLV228" s="168"/>
      <c r="NLW228" s="168"/>
      <c r="NLX228" s="168"/>
      <c r="NLY228" s="168"/>
      <c r="NLZ228" s="168"/>
      <c r="NMA228" s="168"/>
      <c r="NMB228" s="168"/>
      <c r="NMC228" s="168"/>
      <c r="NMD228" s="168"/>
      <c r="NME228" s="168"/>
      <c r="NMF228" s="168"/>
      <c r="NMG228" s="168"/>
      <c r="NMH228" s="168"/>
      <c r="NMI228" s="168"/>
      <c r="NMJ228" s="168"/>
      <c r="NMK228" s="168"/>
      <c r="NML228" s="168"/>
      <c r="NMM228" s="168"/>
      <c r="NMN228" s="168"/>
      <c r="NMO228" s="168"/>
      <c r="NMP228" s="168"/>
      <c r="NMQ228" s="168"/>
      <c r="NMR228" s="168"/>
      <c r="NMS228" s="168"/>
      <c r="NMT228" s="168"/>
      <c r="NMU228" s="168"/>
      <c r="NMV228" s="168"/>
      <c r="NMW228" s="168"/>
      <c r="NMX228" s="168"/>
      <c r="NMY228" s="168"/>
      <c r="NMZ228" s="168"/>
      <c r="NNA228" s="168"/>
      <c r="NNB228" s="168"/>
      <c r="NNC228" s="168"/>
      <c r="NND228" s="168"/>
      <c r="NNE228" s="168"/>
      <c r="NNF228" s="168"/>
      <c r="NNG228" s="168"/>
      <c r="NNH228" s="168"/>
      <c r="NNI228" s="168"/>
      <c r="NNJ228" s="168"/>
      <c r="NNK228" s="168"/>
      <c r="NNL228" s="168"/>
      <c r="NNM228" s="168"/>
      <c r="NNN228" s="168"/>
      <c r="NNO228" s="168"/>
      <c r="NNP228" s="168"/>
      <c r="NNQ228" s="168"/>
      <c r="NNR228" s="168"/>
      <c r="NNS228" s="168"/>
      <c r="NNT228" s="168"/>
      <c r="NNU228" s="168"/>
      <c r="NNV228" s="168"/>
      <c r="NNW228" s="168"/>
      <c r="NNX228" s="168"/>
      <c r="NNY228" s="168"/>
      <c r="NNZ228" s="168"/>
      <c r="NOA228" s="168"/>
      <c r="NOB228" s="168"/>
      <c r="NOC228" s="168"/>
      <c r="NOD228" s="168"/>
      <c r="NOE228" s="168"/>
      <c r="NOF228" s="168"/>
      <c r="NOG228" s="168"/>
      <c r="NOH228" s="168"/>
      <c r="NOI228" s="168"/>
      <c r="NOJ228" s="168"/>
      <c r="NOK228" s="168"/>
      <c r="NOL228" s="168"/>
      <c r="NOM228" s="168"/>
      <c r="NON228" s="168"/>
      <c r="NOO228" s="168"/>
      <c r="NOP228" s="168"/>
      <c r="NOQ228" s="168"/>
      <c r="NOR228" s="168"/>
      <c r="NOS228" s="168"/>
      <c r="NOT228" s="168"/>
      <c r="NOU228" s="168"/>
      <c r="NOV228" s="168"/>
      <c r="NOW228" s="168"/>
      <c r="NOX228" s="168"/>
      <c r="NOY228" s="168"/>
      <c r="NOZ228" s="168"/>
      <c r="NPA228" s="168"/>
      <c r="NPB228" s="168"/>
      <c r="NPC228" s="168"/>
      <c r="NPD228" s="168"/>
      <c r="NPE228" s="168"/>
      <c r="NPF228" s="168"/>
      <c r="NPG228" s="168"/>
      <c r="NPH228" s="168"/>
      <c r="NPI228" s="168"/>
      <c r="NPJ228" s="168"/>
      <c r="NPK228" s="168"/>
      <c r="NPL228" s="168"/>
      <c r="NPM228" s="168"/>
      <c r="NPN228" s="168"/>
      <c r="NPO228" s="168"/>
      <c r="NPP228" s="168"/>
      <c r="NPQ228" s="168"/>
      <c r="NPR228" s="168"/>
      <c r="NPS228" s="168"/>
      <c r="NPT228" s="168"/>
      <c r="NPU228" s="168"/>
      <c r="NPV228" s="168"/>
      <c r="NPW228" s="168"/>
      <c r="NPX228" s="168"/>
      <c r="NPY228" s="168"/>
      <c r="NPZ228" s="168"/>
      <c r="NQA228" s="168"/>
      <c r="NQB228" s="168"/>
      <c r="NQC228" s="168"/>
      <c r="NQD228" s="168"/>
      <c r="NQE228" s="168"/>
      <c r="NQF228" s="168"/>
      <c r="NQG228" s="168"/>
      <c r="NQH228" s="168"/>
      <c r="NQI228" s="168"/>
      <c r="NQJ228" s="168"/>
      <c r="NQK228" s="168"/>
      <c r="NQL228" s="168"/>
      <c r="NQM228" s="168"/>
      <c r="NQN228" s="168"/>
      <c r="NQO228" s="168"/>
      <c r="NQP228" s="168"/>
      <c r="NQQ228" s="168"/>
      <c r="NQR228" s="168"/>
      <c r="NQS228" s="168"/>
      <c r="NQT228" s="168"/>
      <c r="NQU228" s="168"/>
      <c r="NQV228" s="168"/>
      <c r="NQW228" s="168"/>
      <c r="NQX228" s="168"/>
      <c r="NQY228" s="168"/>
      <c r="NQZ228" s="168"/>
      <c r="NRA228" s="168"/>
      <c r="NRB228" s="168"/>
      <c r="NRC228" s="168"/>
      <c r="NRD228" s="168"/>
      <c r="NRE228" s="168"/>
      <c r="NRF228" s="168"/>
      <c r="NRG228" s="168"/>
      <c r="NRH228" s="168"/>
      <c r="NRI228" s="168"/>
      <c r="NRJ228" s="168"/>
      <c r="NRK228" s="168"/>
      <c r="NRL228" s="168"/>
      <c r="NRM228" s="168"/>
      <c r="NRN228" s="168"/>
      <c r="NRO228" s="168"/>
      <c r="NRP228" s="168"/>
      <c r="NRQ228" s="168"/>
      <c r="NRR228" s="168"/>
      <c r="NRS228" s="168"/>
      <c r="NRT228" s="168"/>
      <c r="NRU228" s="168"/>
      <c r="NRV228" s="168"/>
      <c r="NRW228" s="168"/>
      <c r="NRX228" s="168"/>
      <c r="NRY228" s="168"/>
      <c r="NRZ228" s="168"/>
      <c r="NSA228" s="168"/>
      <c r="NSB228" s="168"/>
      <c r="NSC228" s="168"/>
      <c r="NSD228" s="168"/>
      <c r="NSE228" s="168"/>
      <c r="NSF228" s="168"/>
      <c r="NSG228" s="168"/>
      <c r="NSH228" s="168"/>
      <c r="NSI228" s="168"/>
      <c r="NSJ228" s="168"/>
      <c r="NSK228" s="168"/>
      <c r="NSL228" s="168"/>
      <c r="NSM228" s="168"/>
      <c r="NSN228" s="168"/>
      <c r="NSO228" s="168"/>
      <c r="NSP228" s="168"/>
      <c r="NSQ228" s="168"/>
      <c r="NSR228" s="168"/>
      <c r="NSS228" s="168"/>
      <c r="NST228" s="168"/>
      <c r="NSU228" s="168"/>
      <c r="NSV228" s="168"/>
      <c r="NSW228" s="168"/>
      <c r="NSX228" s="168"/>
      <c r="NSY228" s="168"/>
      <c r="NSZ228" s="168"/>
      <c r="NTA228" s="168"/>
      <c r="NTB228" s="168"/>
      <c r="NTC228" s="168"/>
      <c r="NTD228" s="168"/>
      <c r="NTE228" s="168"/>
      <c r="NTF228" s="168"/>
      <c r="NTG228" s="168"/>
      <c r="NTH228" s="168"/>
      <c r="NTI228" s="168"/>
      <c r="NTJ228" s="168"/>
      <c r="NTK228" s="168"/>
      <c r="NTL228" s="168"/>
      <c r="NTM228" s="168"/>
      <c r="NTN228" s="168"/>
      <c r="NTO228" s="168"/>
      <c r="NTP228" s="168"/>
      <c r="NTQ228" s="168"/>
      <c r="NTR228" s="168"/>
      <c r="NTS228" s="168"/>
      <c r="NTT228" s="168"/>
      <c r="NTU228" s="168"/>
      <c r="NTV228" s="168"/>
      <c r="NTW228" s="168"/>
      <c r="NTX228" s="168"/>
      <c r="NTY228" s="168"/>
      <c r="NTZ228" s="168"/>
      <c r="NUA228" s="168"/>
      <c r="NUB228" s="168"/>
      <c r="NUC228" s="168"/>
      <c r="NUD228" s="168"/>
      <c r="NUE228" s="168"/>
      <c r="NUF228" s="168"/>
      <c r="NUG228" s="168"/>
      <c r="NUH228" s="168"/>
      <c r="NUI228" s="168"/>
      <c r="NUJ228" s="168"/>
      <c r="NUK228" s="168"/>
      <c r="NUL228" s="168"/>
      <c r="NUM228" s="168"/>
      <c r="NUN228" s="168"/>
      <c r="NUO228" s="168"/>
      <c r="NUP228" s="168"/>
      <c r="NUQ228" s="168"/>
      <c r="NUR228" s="168"/>
      <c r="NUS228" s="168"/>
      <c r="NUT228" s="168"/>
      <c r="NUU228" s="168"/>
      <c r="NUV228" s="168"/>
      <c r="NUW228" s="168"/>
      <c r="NUX228" s="168"/>
      <c r="NUY228" s="168"/>
      <c r="NUZ228" s="168"/>
      <c r="NVA228" s="168"/>
      <c r="NVB228" s="168"/>
      <c r="NVC228" s="168"/>
      <c r="NVD228" s="168"/>
      <c r="NVE228" s="168"/>
      <c r="NVF228" s="168"/>
      <c r="NVG228" s="168"/>
      <c r="NVH228" s="168"/>
      <c r="NVI228" s="168"/>
      <c r="NVJ228" s="168"/>
      <c r="NVK228" s="168"/>
      <c r="NVL228" s="168"/>
      <c r="NVM228" s="168"/>
      <c r="NVN228" s="168"/>
      <c r="NVO228" s="168"/>
      <c r="NVP228" s="168"/>
      <c r="NVQ228" s="168"/>
      <c r="NVR228" s="168"/>
      <c r="NVS228" s="168"/>
      <c r="NVT228" s="168"/>
      <c r="NVU228" s="168"/>
      <c r="NVV228" s="168"/>
      <c r="NVW228" s="168"/>
      <c r="NVX228" s="168"/>
      <c r="NVY228" s="168"/>
      <c r="NVZ228" s="168"/>
      <c r="NWA228" s="168"/>
      <c r="NWB228" s="168"/>
      <c r="NWC228" s="168"/>
      <c r="NWD228" s="168"/>
      <c r="NWE228" s="168"/>
      <c r="NWF228" s="168"/>
      <c r="NWG228" s="168"/>
      <c r="NWH228" s="168"/>
      <c r="NWI228" s="168"/>
      <c r="NWJ228" s="168"/>
      <c r="NWK228" s="168"/>
      <c r="NWL228" s="168"/>
      <c r="NWM228" s="168"/>
      <c r="NWN228" s="168"/>
      <c r="NWO228" s="168"/>
      <c r="NWP228" s="168"/>
      <c r="NWQ228" s="168"/>
      <c r="NWR228" s="168"/>
      <c r="NWS228" s="168"/>
      <c r="NWT228" s="168"/>
      <c r="NWU228" s="168"/>
      <c r="NWV228" s="168"/>
      <c r="NWW228" s="168"/>
      <c r="NWX228" s="168"/>
      <c r="NWY228" s="168"/>
      <c r="NWZ228" s="168"/>
      <c r="NXA228" s="168"/>
      <c r="NXB228" s="168"/>
      <c r="NXC228" s="168"/>
      <c r="NXD228" s="168"/>
      <c r="NXE228" s="168"/>
      <c r="NXF228" s="168"/>
      <c r="NXG228" s="168"/>
      <c r="NXH228" s="168"/>
      <c r="NXI228" s="168"/>
      <c r="NXJ228" s="168"/>
      <c r="NXK228" s="168"/>
      <c r="NXL228" s="168"/>
      <c r="NXM228" s="168"/>
      <c r="NXN228" s="168"/>
      <c r="NXO228" s="168"/>
      <c r="NXP228" s="168"/>
      <c r="NXQ228" s="168"/>
      <c r="NXR228" s="168"/>
      <c r="NXS228" s="168"/>
      <c r="NXT228" s="168"/>
      <c r="NXU228" s="168"/>
      <c r="NXV228" s="168"/>
      <c r="NXW228" s="168"/>
      <c r="NXX228" s="168"/>
      <c r="NXY228" s="168"/>
      <c r="NXZ228" s="168"/>
      <c r="NYA228" s="168"/>
      <c r="NYB228" s="168"/>
      <c r="NYC228" s="168"/>
      <c r="NYD228" s="168"/>
      <c r="NYE228" s="168"/>
      <c r="NYF228" s="168"/>
      <c r="NYG228" s="168"/>
      <c r="NYH228" s="168"/>
      <c r="NYI228" s="168"/>
      <c r="NYJ228" s="168"/>
      <c r="NYK228" s="168"/>
      <c r="NYL228" s="168"/>
      <c r="NYM228" s="168"/>
      <c r="NYN228" s="168"/>
      <c r="NYO228" s="168"/>
      <c r="NYP228" s="168"/>
      <c r="NYQ228" s="168"/>
      <c r="NYR228" s="168"/>
      <c r="NYS228" s="168"/>
      <c r="NYT228" s="168"/>
      <c r="NYU228" s="168"/>
      <c r="NYV228" s="168"/>
      <c r="NYW228" s="168"/>
      <c r="NYX228" s="168"/>
      <c r="NYY228" s="168"/>
      <c r="NYZ228" s="168"/>
      <c r="NZA228" s="168"/>
      <c r="NZB228" s="168"/>
      <c r="NZC228" s="168"/>
      <c r="NZD228" s="168"/>
      <c r="NZE228" s="168"/>
      <c r="NZF228" s="168"/>
      <c r="NZG228" s="168"/>
      <c r="NZH228" s="168"/>
      <c r="NZI228" s="168"/>
      <c r="NZJ228" s="168"/>
      <c r="NZK228" s="168"/>
      <c r="NZL228" s="168"/>
      <c r="NZM228" s="168"/>
      <c r="NZN228" s="168"/>
      <c r="NZO228" s="168"/>
      <c r="NZP228" s="168"/>
      <c r="NZQ228" s="168"/>
      <c r="NZR228" s="168"/>
      <c r="NZS228" s="168"/>
      <c r="NZT228" s="168"/>
      <c r="NZU228" s="168"/>
      <c r="NZV228" s="168"/>
      <c r="NZW228" s="168"/>
      <c r="NZX228" s="168"/>
      <c r="NZY228" s="168"/>
      <c r="NZZ228" s="168"/>
      <c r="OAA228" s="168"/>
      <c r="OAB228" s="168"/>
      <c r="OAC228" s="168"/>
      <c r="OAD228" s="168"/>
      <c r="OAE228" s="168"/>
      <c r="OAF228" s="168"/>
      <c r="OAG228" s="168"/>
      <c r="OAH228" s="168"/>
      <c r="OAI228" s="168"/>
      <c r="OAJ228" s="168"/>
      <c r="OAK228" s="168"/>
      <c r="OAL228" s="168"/>
      <c r="OAM228" s="168"/>
      <c r="OAN228" s="168"/>
      <c r="OAO228" s="168"/>
      <c r="OAP228" s="168"/>
      <c r="OAQ228" s="168"/>
      <c r="OAR228" s="168"/>
      <c r="OAS228" s="168"/>
      <c r="OAT228" s="168"/>
      <c r="OAU228" s="168"/>
      <c r="OAV228" s="168"/>
      <c r="OAW228" s="168"/>
      <c r="OAX228" s="168"/>
      <c r="OAY228" s="168"/>
      <c r="OAZ228" s="168"/>
      <c r="OBA228" s="168"/>
      <c r="OBB228" s="168"/>
      <c r="OBC228" s="168"/>
      <c r="OBD228" s="168"/>
      <c r="OBE228" s="168"/>
      <c r="OBF228" s="168"/>
      <c r="OBG228" s="168"/>
      <c r="OBH228" s="168"/>
      <c r="OBI228" s="168"/>
      <c r="OBJ228" s="168"/>
      <c r="OBK228" s="168"/>
      <c r="OBL228" s="168"/>
      <c r="OBM228" s="168"/>
      <c r="OBN228" s="168"/>
      <c r="OBO228" s="168"/>
      <c r="OBP228" s="168"/>
      <c r="OBQ228" s="168"/>
      <c r="OBR228" s="168"/>
      <c r="OBS228" s="168"/>
      <c r="OBT228" s="168"/>
      <c r="OBU228" s="168"/>
      <c r="OBV228" s="168"/>
      <c r="OBW228" s="168"/>
      <c r="OBX228" s="168"/>
      <c r="OBY228" s="168"/>
      <c r="OBZ228" s="168"/>
      <c r="OCA228" s="168"/>
      <c r="OCB228" s="168"/>
      <c r="OCC228" s="168"/>
      <c r="OCD228" s="168"/>
      <c r="OCE228" s="168"/>
      <c r="OCF228" s="168"/>
      <c r="OCG228" s="168"/>
      <c r="OCH228" s="168"/>
      <c r="OCI228" s="168"/>
      <c r="OCJ228" s="168"/>
      <c r="OCK228" s="168"/>
      <c r="OCL228" s="168"/>
      <c r="OCM228" s="168"/>
      <c r="OCN228" s="168"/>
      <c r="OCO228" s="168"/>
      <c r="OCP228" s="168"/>
      <c r="OCQ228" s="168"/>
      <c r="OCR228" s="168"/>
      <c r="OCS228" s="168"/>
      <c r="OCT228" s="168"/>
      <c r="OCU228" s="168"/>
      <c r="OCV228" s="168"/>
      <c r="OCW228" s="168"/>
      <c r="OCX228" s="168"/>
      <c r="OCY228" s="168"/>
      <c r="OCZ228" s="168"/>
      <c r="ODA228" s="168"/>
      <c r="ODB228" s="168"/>
      <c r="ODC228" s="168"/>
      <c r="ODD228" s="168"/>
      <c r="ODE228" s="168"/>
      <c r="ODF228" s="168"/>
      <c r="ODG228" s="168"/>
      <c r="ODH228" s="168"/>
      <c r="ODI228" s="168"/>
      <c r="ODJ228" s="168"/>
      <c r="ODK228" s="168"/>
      <c r="ODL228" s="168"/>
      <c r="ODM228" s="168"/>
      <c r="ODN228" s="168"/>
      <c r="ODO228" s="168"/>
      <c r="ODP228" s="168"/>
      <c r="ODQ228" s="168"/>
      <c r="ODR228" s="168"/>
      <c r="ODS228" s="168"/>
      <c r="ODT228" s="168"/>
      <c r="ODU228" s="168"/>
      <c r="ODV228" s="168"/>
      <c r="ODW228" s="168"/>
      <c r="ODX228" s="168"/>
      <c r="ODY228" s="168"/>
      <c r="ODZ228" s="168"/>
      <c r="OEA228" s="168"/>
      <c r="OEB228" s="168"/>
      <c r="OEC228" s="168"/>
      <c r="OED228" s="168"/>
      <c r="OEE228" s="168"/>
      <c r="OEF228" s="168"/>
      <c r="OEG228" s="168"/>
      <c r="OEH228" s="168"/>
      <c r="OEI228" s="168"/>
      <c r="OEJ228" s="168"/>
      <c r="OEK228" s="168"/>
      <c r="OEL228" s="168"/>
      <c r="OEM228" s="168"/>
      <c r="OEN228" s="168"/>
      <c r="OEO228" s="168"/>
      <c r="OEP228" s="168"/>
      <c r="OEQ228" s="168"/>
      <c r="OER228" s="168"/>
      <c r="OES228" s="168"/>
      <c r="OET228" s="168"/>
      <c r="OEU228" s="168"/>
      <c r="OEV228" s="168"/>
      <c r="OEW228" s="168"/>
      <c r="OEX228" s="168"/>
      <c r="OEY228" s="168"/>
      <c r="OEZ228" s="168"/>
      <c r="OFA228" s="168"/>
      <c r="OFB228" s="168"/>
      <c r="OFC228" s="168"/>
      <c r="OFD228" s="168"/>
      <c r="OFE228" s="168"/>
      <c r="OFF228" s="168"/>
      <c r="OFG228" s="168"/>
      <c r="OFH228" s="168"/>
      <c r="OFI228" s="168"/>
      <c r="OFJ228" s="168"/>
      <c r="OFK228" s="168"/>
      <c r="OFL228" s="168"/>
      <c r="OFM228" s="168"/>
      <c r="OFN228" s="168"/>
      <c r="OFO228" s="168"/>
      <c r="OFP228" s="168"/>
      <c r="OFQ228" s="168"/>
      <c r="OFR228" s="168"/>
      <c r="OFS228" s="168"/>
      <c r="OFT228" s="168"/>
      <c r="OFU228" s="168"/>
      <c r="OFV228" s="168"/>
      <c r="OFW228" s="168"/>
      <c r="OFX228" s="168"/>
      <c r="OFY228" s="168"/>
      <c r="OFZ228" s="168"/>
      <c r="OGA228" s="168"/>
      <c r="OGB228" s="168"/>
      <c r="OGC228" s="168"/>
      <c r="OGD228" s="168"/>
      <c r="OGE228" s="168"/>
      <c r="OGF228" s="168"/>
      <c r="OGG228" s="168"/>
      <c r="OGH228" s="168"/>
      <c r="OGI228" s="168"/>
      <c r="OGJ228" s="168"/>
      <c r="OGK228" s="168"/>
      <c r="OGL228" s="168"/>
      <c r="OGM228" s="168"/>
      <c r="OGN228" s="168"/>
      <c r="OGO228" s="168"/>
      <c r="OGP228" s="168"/>
      <c r="OGQ228" s="168"/>
      <c r="OGR228" s="168"/>
      <c r="OGS228" s="168"/>
      <c r="OGT228" s="168"/>
      <c r="OGU228" s="168"/>
      <c r="OGV228" s="168"/>
      <c r="OGW228" s="168"/>
      <c r="OGX228" s="168"/>
      <c r="OGY228" s="168"/>
      <c r="OGZ228" s="168"/>
      <c r="OHA228" s="168"/>
      <c r="OHB228" s="168"/>
      <c r="OHC228" s="168"/>
      <c r="OHD228" s="168"/>
      <c r="OHE228" s="168"/>
      <c r="OHF228" s="168"/>
      <c r="OHG228" s="168"/>
      <c r="OHH228" s="168"/>
      <c r="OHI228" s="168"/>
      <c r="OHJ228" s="168"/>
      <c r="OHK228" s="168"/>
      <c r="OHL228" s="168"/>
      <c r="OHM228" s="168"/>
      <c r="OHN228" s="168"/>
      <c r="OHO228" s="168"/>
      <c r="OHP228" s="168"/>
      <c r="OHQ228" s="168"/>
      <c r="OHR228" s="168"/>
      <c r="OHS228" s="168"/>
      <c r="OHT228" s="168"/>
      <c r="OHU228" s="168"/>
      <c r="OHV228" s="168"/>
      <c r="OHW228" s="168"/>
      <c r="OHX228" s="168"/>
      <c r="OHY228" s="168"/>
      <c r="OHZ228" s="168"/>
      <c r="OIA228" s="168"/>
      <c r="OIB228" s="168"/>
      <c r="OIC228" s="168"/>
      <c r="OID228" s="168"/>
      <c r="OIE228" s="168"/>
      <c r="OIF228" s="168"/>
      <c r="OIG228" s="168"/>
      <c r="OIH228" s="168"/>
      <c r="OII228" s="168"/>
      <c r="OIJ228" s="168"/>
      <c r="OIK228" s="168"/>
      <c r="OIL228" s="168"/>
      <c r="OIM228" s="168"/>
      <c r="OIN228" s="168"/>
      <c r="OIO228" s="168"/>
      <c r="OIP228" s="168"/>
      <c r="OIQ228" s="168"/>
      <c r="OIR228" s="168"/>
      <c r="OIS228" s="168"/>
      <c r="OIT228" s="168"/>
      <c r="OIU228" s="168"/>
      <c r="OIV228" s="168"/>
      <c r="OIW228" s="168"/>
      <c r="OIX228" s="168"/>
      <c r="OIY228" s="168"/>
      <c r="OIZ228" s="168"/>
      <c r="OJA228" s="168"/>
      <c r="OJB228" s="168"/>
      <c r="OJC228" s="168"/>
      <c r="OJD228" s="168"/>
      <c r="OJE228" s="168"/>
      <c r="OJF228" s="168"/>
      <c r="OJG228" s="168"/>
      <c r="OJH228" s="168"/>
      <c r="OJI228" s="168"/>
      <c r="OJJ228" s="168"/>
      <c r="OJK228" s="168"/>
      <c r="OJL228" s="168"/>
      <c r="OJM228" s="168"/>
      <c r="OJN228" s="168"/>
      <c r="OJO228" s="168"/>
      <c r="OJP228" s="168"/>
      <c r="OJQ228" s="168"/>
      <c r="OJR228" s="168"/>
      <c r="OJS228" s="168"/>
      <c r="OJT228" s="168"/>
      <c r="OJU228" s="168"/>
      <c r="OJV228" s="168"/>
      <c r="OJW228" s="168"/>
      <c r="OJX228" s="168"/>
      <c r="OJY228" s="168"/>
      <c r="OJZ228" s="168"/>
      <c r="OKA228" s="168"/>
      <c r="OKB228" s="168"/>
      <c r="OKC228" s="168"/>
      <c r="OKD228" s="168"/>
      <c r="OKE228" s="168"/>
      <c r="OKF228" s="168"/>
      <c r="OKG228" s="168"/>
      <c r="OKH228" s="168"/>
      <c r="OKI228" s="168"/>
      <c r="OKJ228" s="168"/>
      <c r="OKK228" s="168"/>
      <c r="OKL228" s="168"/>
      <c r="OKM228" s="168"/>
      <c r="OKN228" s="168"/>
      <c r="OKO228" s="168"/>
      <c r="OKP228" s="168"/>
      <c r="OKQ228" s="168"/>
      <c r="OKR228" s="168"/>
      <c r="OKS228" s="168"/>
      <c r="OKT228" s="168"/>
      <c r="OKU228" s="168"/>
      <c r="OKV228" s="168"/>
      <c r="OKW228" s="168"/>
      <c r="OKX228" s="168"/>
      <c r="OKY228" s="168"/>
      <c r="OKZ228" s="168"/>
      <c r="OLA228" s="168"/>
      <c r="OLB228" s="168"/>
      <c r="OLC228" s="168"/>
      <c r="OLD228" s="168"/>
      <c r="OLE228" s="168"/>
      <c r="OLF228" s="168"/>
      <c r="OLG228" s="168"/>
      <c r="OLH228" s="168"/>
      <c r="OLI228" s="168"/>
      <c r="OLJ228" s="168"/>
      <c r="OLK228" s="168"/>
      <c r="OLL228" s="168"/>
      <c r="OLM228" s="168"/>
      <c r="OLN228" s="168"/>
      <c r="OLO228" s="168"/>
      <c r="OLP228" s="168"/>
      <c r="OLQ228" s="168"/>
      <c r="OLR228" s="168"/>
      <c r="OLS228" s="168"/>
      <c r="OLT228" s="168"/>
      <c r="OLU228" s="168"/>
      <c r="OLV228" s="168"/>
      <c r="OLW228" s="168"/>
      <c r="OLX228" s="168"/>
      <c r="OLY228" s="168"/>
      <c r="OLZ228" s="168"/>
      <c r="OMA228" s="168"/>
      <c r="OMB228" s="168"/>
      <c r="OMC228" s="168"/>
      <c r="OMD228" s="168"/>
      <c r="OME228" s="168"/>
      <c r="OMF228" s="168"/>
      <c r="OMG228" s="168"/>
      <c r="OMH228" s="168"/>
      <c r="OMI228" s="168"/>
      <c r="OMJ228" s="168"/>
      <c r="OMK228" s="168"/>
      <c r="OML228" s="168"/>
      <c r="OMM228" s="168"/>
      <c r="OMN228" s="168"/>
      <c r="OMO228" s="168"/>
      <c r="OMP228" s="168"/>
      <c r="OMQ228" s="168"/>
      <c r="OMR228" s="168"/>
      <c r="OMS228" s="168"/>
      <c r="OMT228" s="168"/>
      <c r="OMU228" s="168"/>
      <c r="OMV228" s="168"/>
      <c r="OMW228" s="168"/>
      <c r="OMX228" s="168"/>
      <c r="OMY228" s="168"/>
      <c r="OMZ228" s="168"/>
      <c r="ONA228" s="168"/>
      <c r="ONB228" s="168"/>
      <c r="ONC228" s="168"/>
      <c r="OND228" s="168"/>
      <c r="ONE228" s="168"/>
      <c r="ONF228" s="168"/>
      <c r="ONG228" s="168"/>
      <c r="ONH228" s="168"/>
      <c r="ONI228" s="168"/>
      <c r="ONJ228" s="168"/>
      <c r="ONK228" s="168"/>
      <c r="ONL228" s="168"/>
      <c r="ONM228" s="168"/>
      <c r="ONN228" s="168"/>
      <c r="ONO228" s="168"/>
      <c r="ONP228" s="168"/>
      <c r="ONQ228" s="168"/>
      <c r="ONR228" s="168"/>
      <c r="ONS228" s="168"/>
      <c r="ONT228" s="168"/>
      <c r="ONU228" s="168"/>
      <c r="ONV228" s="168"/>
      <c r="ONW228" s="168"/>
      <c r="ONX228" s="168"/>
      <c r="ONY228" s="168"/>
      <c r="ONZ228" s="168"/>
      <c r="OOA228" s="168"/>
      <c r="OOB228" s="168"/>
      <c r="OOC228" s="168"/>
      <c r="OOD228" s="168"/>
      <c r="OOE228" s="168"/>
      <c r="OOF228" s="168"/>
      <c r="OOG228" s="168"/>
      <c r="OOH228" s="168"/>
      <c r="OOI228" s="168"/>
      <c r="OOJ228" s="168"/>
      <c r="OOK228" s="168"/>
      <c r="OOL228" s="168"/>
      <c r="OOM228" s="168"/>
      <c r="OON228" s="168"/>
      <c r="OOO228" s="168"/>
      <c r="OOP228" s="168"/>
      <c r="OOQ228" s="168"/>
      <c r="OOR228" s="168"/>
      <c r="OOS228" s="168"/>
      <c r="OOT228" s="168"/>
      <c r="OOU228" s="168"/>
      <c r="OOV228" s="168"/>
      <c r="OOW228" s="168"/>
      <c r="OOX228" s="168"/>
      <c r="OOY228" s="168"/>
      <c r="OOZ228" s="168"/>
      <c r="OPA228" s="168"/>
      <c r="OPB228" s="168"/>
      <c r="OPC228" s="168"/>
      <c r="OPD228" s="168"/>
      <c r="OPE228" s="168"/>
      <c r="OPF228" s="168"/>
      <c r="OPG228" s="168"/>
      <c r="OPH228" s="168"/>
      <c r="OPI228" s="168"/>
      <c r="OPJ228" s="168"/>
      <c r="OPK228" s="168"/>
      <c r="OPL228" s="168"/>
      <c r="OPM228" s="168"/>
      <c r="OPN228" s="168"/>
      <c r="OPO228" s="168"/>
      <c r="OPP228" s="168"/>
      <c r="OPQ228" s="168"/>
      <c r="OPR228" s="168"/>
      <c r="OPS228" s="168"/>
      <c r="OPT228" s="168"/>
      <c r="OPU228" s="168"/>
      <c r="OPV228" s="168"/>
      <c r="OPW228" s="168"/>
      <c r="OPX228" s="168"/>
      <c r="OPY228" s="168"/>
      <c r="OPZ228" s="168"/>
      <c r="OQA228" s="168"/>
      <c r="OQB228" s="168"/>
      <c r="OQC228" s="168"/>
      <c r="OQD228" s="168"/>
      <c r="OQE228" s="168"/>
      <c r="OQF228" s="168"/>
      <c r="OQG228" s="168"/>
      <c r="OQH228" s="168"/>
      <c r="OQI228" s="168"/>
      <c r="OQJ228" s="168"/>
      <c r="OQK228" s="168"/>
      <c r="OQL228" s="168"/>
      <c r="OQM228" s="168"/>
      <c r="OQN228" s="168"/>
      <c r="OQO228" s="168"/>
      <c r="OQP228" s="168"/>
      <c r="OQQ228" s="168"/>
      <c r="OQR228" s="168"/>
      <c r="OQS228" s="168"/>
      <c r="OQT228" s="168"/>
      <c r="OQU228" s="168"/>
      <c r="OQV228" s="168"/>
      <c r="OQW228" s="168"/>
      <c r="OQX228" s="168"/>
      <c r="OQY228" s="168"/>
      <c r="OQZ228" s="168"/>
      <c r="ORA228" s="168"/>
      <c r="ORB228" s="168"/>
      <c r="ORC228" s="168"/>
      <c r="ORD228" s="168"/>
      <c r="ORE228" s="168"/>
      <c r="ORF228" s="168"/>
      <c r="ORG228" s="168"/>
      <c r="ORH228" s="168"/>
      <c r="ORI228" s="168"/>
      <c r="ORJ228" s="168"/>
      <c r="ORK228" s="168"/>
      <c r="ORL228" s="168"/>
      <c r="ORM228" s="168"/>
      <c r="ORN228" s="168"/>
      <c r="ORO228" s="168"/>
      <c r="ORP228" s="168"/>
      <c r="ORQ228" s="168"/>
      <c r="ORR228" s="168"/>
      <c r="ORS228" s="168"/>
      <c r="ORT228" s="168"/>
      <c r="ORU228" s="168"/>
      <c r="ORV228" s="168"/>
      <c r="ORW228" s="168"/>
      <c r="ORX228" s="168"/>
      <c r="ORY228" s="168"/>
      <c r="ORZ228" s="168"/>
      <c r="OSA228" s="168"/>
      <c r="OSB228" s="168"/>
      <c r="OSC228" s="168"/>
      <c r="OSD228" s="168"/>
      <c r="OSE228" s="168"/>
      <c r="OSF228" s="168"/>
      <c r="OSG228" s="168"/>
      <c r="OSH228" s="168"/>
      <c r="OSI228" s="168"/>
      <c r="OSJ228" s="168"/>
      <c r="OSK228" s="168"/>
      <c r="OSL228" s="168"/>
      <c r="OSM228" s="168"/>
      <c r="OSN228" s="168"/>
      <c r="OSO228" s="168"/>
      <c r="OSP228" s="168"/>
      <c r="OSQ228" s="168"/>
      <c r="OSR228" s="168"/>
      <c r="OSS228" s="168"/>
      <c r="OST228" s="168"/>
      <c r="OSU228" s="168"/>
      <c r="OSV228" s="168"/>
      <c r="OSW228" s="168"/>
      <c r="OSX228" s="168"/>
      <c r="OSY228" s="168"/>
      <c r="OSZ228" s="168"/>
      <c r="OTA228" s="168"/>
      <c r="OTB228" s="168"/>
      <c r="OTC228" s="168"/>
      <c r="OTD228" s="168"/>
      <c r="OTE228" s="168"/>
      <c r="OTF228" s="168"/>
      <c r="OTG228" s="168"/>
      <c r="OTH228" s="168"/>
      <c r="OTI228" s="168"/>
      <c r="OTJ228" s="168"/>
      <c r="OTK228" s="168"/>
      <c r="OTL228" s="168"/>
      <c r="OTM228" s="168"/>
      <c r="OTN228" s="168"/>
      <c r="OTO228" s="168"/>
      <c r="OTP228" s="168"/>
      <c r="OTQ228" s="168"/>
      <c r="OTR228" s="168"/>
      <c r="OTS228" s="168"/>
      <c r="OTT228" s="168"/>
      <c r="OTU228" s="168"/>
      <c r="OTV228" s="168"/>
      <c r="OTW228" s="168"/>
      <c r="OTX228" s="168"/>
      <c r="OTY228" s="168"/>
      <c r="OTZ228" s="168"/>
      <c r="OUA228" s="168"/>
      <c r="OUB228" s="168"/>
      <c r="OUC228" s="168"/>
      <c r="OUD228" s="168"/>
      <c r="OUE228" s="168"/>
      <c r="OUF228" s="168"/>
      <c r="OUG228" s="168"/>
      <c r="OUH228" s="168"/>
      <c r="OUI228" s="168"/>
      <c r="OUJ228" s="168"/>
      <c r="OUK228" s="168"/>
      <c r="OUL228" s="168"/>
      <c r="OUM228" s="168"/>
      <c r="OUN228" s="168"/>
      <c r="OUO228" s="168"/>
      <c r="OUP228" s="168"/>
      <c r="OUQ228" s="168"/>
      <c r="OUR228" s="168"/>
      <c r="OUS228" s="168"/>
      <c r="OUT228" s="168"/>
      <c r="OUU228" s="168"/>
      <c r="OUV228" s="168"/>
      <c r="OUW228" s="168"/>
      <c r="OUX228" s="168"/>
      <c r="OUY228" s="168"/>
      <c r="OUZ228" s="168"/>
      <c r="OVA228" s="168"/>
      <c r="OVB228" s="168"/>
      <c r="OVC228" s="168"/>
      <c r="OVD228" s="168"/>
      <c r="OVE228" s="168"/>
      <c r="OVF228" s="168"/>
      <c r="OVG228" s="168"/>
      <c r="OVH228" s="168"/>
      <c r="OVI228" s="168"/>
      <c r="OVJ228" s="168"/>
      <c r="OVK228" s="168"/>
      <c r="OVL228" s="168"/>
      <c r="OVM228" s="168"/>
      <c r="OVN228" s="168"/>
      <c r="OVO228" s="168"/>
      <c r="OVP228" s="168"/>
      <c r="OVQ228" s="168"/>
      <c r="OVR228" s="168"/>
      <c r="OVS228" s="168"/>
      <c r="OVT228" s="168"/>
      <c r="OVU228" s="168"/>
      <c r="OVV228" s="168"/>
      <c r="OVW228" s="168"/>
      <c r="OVX228" s="168"/>
      <c r="OVY228" s="168"/>
      <c r="OVZ228" s="168"/>
      <c r="OWA228" s="168"/>
      <c r="OWB228" s="168"/>
      <c r="OWC228" s="168"/>
      <c r="OWD228" s="168"/>
      <c r="OWE228" s="168"/>
      <c r="OWF228" s="168"/>
      <c r="OWG228" s="168"/>
      <c r="OWH228" s="168"/>
      <c r="OWI228" s="168"/>
      <c r="OWJ228" s="168"/>
      <c r="OWK228" s="168"/>
      <c r="OWL228" s="168"/>
      <c r="OWM228" s="168"/>
      <c r="OWN228" s="168"/>
      <c r="OWO228" s="168"/>
      <c r="OWP228" s="168"/>
      <c r="OWQ228" s="168"/>
      <c r="OWR228" s="168"/>
      <c r="OWS228" s="168"/>
      <c r="OWT228" s="168"/>
      <c r="OWU228" s="168"/>
      <c r="OWV228" s="168"/>
      <c r="OWW228" s="168"/>
      <c r="OWX228" s="168"/>
      <c r="OWY228" s="168"/>
      <c r="OWZ228" s="168"/>
      <c r="OXA228" s="168"/>
      <c r="OXB228" s="168"/>
      <c r="OXC228" s="168"/>
      <c r="OXD228" s="168"/>
      <c r="OXE228" s="168"/>
      <c r="OXF228" s="168"/>
      <c r="OXG228" s="168"/>
      <c r="OXH228" s="168"/>
      <c r="OXI228" s="168"/>
      <c r="OXJ228" s="168"/>
      <c r="OXK228" s="168"/>
      <c r="OXL228" s="168"/>
      <c r="OXM228" s="168"/>
      <c r="OXN228" s="168"/>
      <c r="OXO228" s="168"/>
      <c r="OXP228" s="168"/>
      <c r="OXQ228" s="168"/>
      <c r="OXR228" s="168"/>
      <c r="OXS228" s="168"/>
      <c r="OXT228" s="168"/>
      <c r="OXU228" s="168"/>
      <c r="OXV228" s="168"/>
      <c r="OXW228" s="168"/>
      <c r="OXX228" s="168"/>
      <c r="OXY228" s="168"/>
      <c r="OXZ228" s="168"/>
      <c r="OYA228" s="168"/>
      <c r="OYB228" s="168"/>
      <c r="OYC228" s="168"/>
      <c r="OYD228" s="168"/>
      <c r="OYE228" s="168"/>
      <c r="OYF228" s="168"/>
      <c r="OYG228" s="168"/>
      <c r="OYH228" s="168"/>
      <c r="OYI228" s="168"/>
      <c r="OYJ228" s="168"/>
      <c r="OYK228" s="168"/>
      <c r="OYL228" s="168"/>
      <c r="OYM228" s="168"/>
      <c r="OYN228" s="168"/>
      <c r="OYO228" s="168"/>
      <c r="OYP228" s="168"/>
      <c r="OYQ228" s="168"/>
      <c r="OYR228" s="168"/>
      <c r="OYS228" s="168"/>
      <c r="OYT228" s="168"/>
      <c r="OYU228" s="168"/>
      <c r="OYV228" s="168"/>
      <c r="OYW228" s="168"/>
      <c r="OYX228" s="168"/>
      <c r="OYY228" s="168"/>
      <c r="OYZ228" s="168"/>
      <c r="OZA228" s="168"/>
      <c r="OZB228" s="168"/>
      <c r="OZC228" s="168"/>
      <c r="OZD228" s="168"/>
      <c r="OZE228" s="168"/>
      <c r="OZF228" s="168"/>
      <c r="OZG228" s="168"/>
      <c r="OZH228" s="168"/>
      <c r="OZI228" s="168"/>
      <c r="OZJ228" s="168"/>
      <c r="OZK228" s="168"/>
      <c r="OZL228" s="168"/>
      <c r="OZM228" s="168"/>
      <c r="OZN228" s="168"/>
      <c r="OZO228" s="168"/>
      <c r="OZP228" s="168"/>
      <c r="OZQ228" s="168"/>
      <c r="OZR228" s="168"/>
      <c r="OZS228" s="168"/>
      <c r="OZT228" s="168"/>
      <c r="OZU228" s="168"/>
      <c r="OZV228" s="168"/>
      <c r="OZW228" s="168"/>
      <c r="OZX228" s="168"/>
      <c r="OZY228" s="168"/>
      <c r="OZZ228" s="168"/>
      <c r="PAA228" s="168"/>
      <c r="PAB228" s="168"/>
      <c r="PAC228" s="168"/>
      <c r="PAD228" s="168"/>
      <c r="PAE228" s="168"/>
      <c r="PAF228" s="168"/>
      <c r="PAG228" s="168"/>
      <c r="PAH228" s="168"/>
      <c r="PAI228" s="168"/>
      <c r="PAJ228" s="168"/>
      <c r="PAK228" s="168"/>
      <c r="PAL228" s="168"/>
      <c r="PAM228" s="168"/>
      <c r="PAN228" s="168"/>
      <c r="PAO228" s="168"/>
      <c r="PAP228" s="168"/>
      <c r="PAQ228" s="168"/>
      <c r="PAR228" s="168"/>
      <c r="PAS228" s="168"/>
      <c r="PAT228" s="168"/>
      <c r="PAU228" s="168"/>
      <c r="PAV228" s="168"/>
      <c r="PAW228" s="168"/>
      <c r="PAX228" s="168"/>
      <c r="PAY228" s="168"/>
      <c r="PAZ228" s="168"/>
      <c r="PBA228" s="168"/>
      <c r="PBB228" s="168"/>
      <c r="PBC228" s="168"/>
      <c r="PBD228" s="168"/>
      <c r="PBE228" s="168"/>
      <c r="PBF228" s="168"/>
      <c r="PBG228" s="168"/>
      <c r="PBH228" s="168"/>
      <c r="PBI228" s="168"/>
      <c r="PBJ228" s="168"/>
      <c r="PBK228" s="168"/>
      <c r="PBL228" s="168"/>
      <c r="PBM228" s="168"/>
      <c r="PBN228" s="168"/>
      <c r="PBO228" s="168"/>
      <c r="PBP228" s="168"/>
      <c r="PBQ228" s="168"/>
      <c r="PBR228" s="168"/>
      <c r="PBS228" s="168"/>
      <c r="PBT228" s="168"/>
      <c r="PBU228" s="168"/>
      <c r="PBV228" s="168"/>
      <c r="PBW228" s="168"/>
      <c r="PBX228" s="168"/>
      <c r="PBY228" s="168"/>
      <c r="PBZ228" s="168"/>
      <c r="PCA228" s="168"/>
      <c r="PCB228" s="168"/>
      <c r="PCC228" s="168"/>
      <c r="PCD228" s="168"/>
      <c r="PCE228" s="168"/>
      <c r="PCF228" s="168"/>
      <c r="PCG228" s="168"/>
      <c r="PCH228" s="168"/>
      <c r="PCI228" s="168"/>
      <c r="PCJ228" s="168"/>
      <c r="PCK228" s="168"/>
      <c r="PCL228" s="168"/>
      <c r="PCM228" s="168"/>
      <c r="PCN228" s="168"/>
      <c r="PCO228" s="168"/>
      <c r="PCP228" s="168"/>
      <c r="PCQ228" s="168"/>
      <c r="PCR228" s="168"/>
      <c r="PCS228" s="168"/>
      <c r="PCT228" s="168"/>
      <c r="PCU228" s="168"/>
      <c r="PCV228" s="168"/>
      <c r="PCW228" s="168"/>
      <c r="PCX228" s="168"/>
      <c r="PCY228" s="168"/>
      <c r="PCZ228" s="168"/>
      <c r="PDA228" s="168"/>
      <c r="PDB228" s="168"/>
      <c r="PDC228" s="168"/>
      <c r="PDD228" s="168"/>
      <c r="PDE228" s="168"/>
      <c r="PDF228" s="168"/>
      <c r="PDG228" s="168"/>
      <c r="PDH228" s="168"/>
      <c r="PDI228" s="168"/>
      <c r="PDJ228" s="168"/>
      <c r="PDK228" s="168"/>
      <c r="PDL228" s="168"/>
      <c r="PDM228" s="168"/>
      <c r="PDN228" s="168"/>
      <c r="PDO228" s="168"/>
      <c r="PDP228" s="168"/>
      <c r="PDQ228" s="168"/>
      <c r="PDR228" s="168"/>
      <c r="PDS228" s="168"/>
      <c r="PDT228" s="168"/>
      <c r="PDU228" s="168"/>
      <c r="PDV228" s="168"/>
      <c r="PDW228" s="168"/>
      <c r="PDX228" s="168"/>
      <c r="PDY228" s="168"/>
      <c r="PDZ228" s="168"/>
      <c r="PEA228" s="168"/>
      <c r="PEB228" s="168"/>
      <c r="PEC228" s="168"/>
      <c r="PED228" s="168"/>
      <c r="PEE228" s="168"/>
      <c r="PEF228" s="168"/>
      <c r="PEG228" s="168"/>
      <c r="PEH228" s="168"/>
      <c r="PEI228" s="168"/>
      <c r="PEJ228" s="168"/>
      <c r="PEK228" s="168"/>
      <c r="PEL228" s="168"/>
      <c r="PEM228" s="168"/>
      <c r="PEN228" s="168"/>
      <c r="PEO228" s="168"/>
      <c r="PEP228" s="168"/>
      <c r="PEQ228" s="168"/>
      <c r="PER228" s="168"/>
      <c r="PES228" s="168"/>
      <c r="PET228" s="168"/>
      <c r="PEU228" s="168"/>
      <c r="PEV228" s="168"/>
      <c r="PEW228" s="168"/>
      <c r="PEX228" s="168"/>
      <c r="PEY228" s="168"/>
      <c r="PEZ228" s="168"/>
      <c r="PFA228" s="168"/>
      <c r="PFB228" s="168"/>
      <c r="PFC228" s="168"/>
      <c r="PFD228" s="168"/>
      <c r="PFE228" s="168"/>
      <c r="PFF228" s="168"/>
      <c r="PFG228" s="168"/>
      <c r="PFH228" s="168"/>
      <c r="PFI228" s="168"/>
      <c r="PFJ228" s="168"/>
      <c r="PFK228" s="168"/>
      <c r="PFL228" s="168"/>
      <c r="PFM228" s="168"/>
      <c r="PFN228" s="168"/>
      <c r="PFO228" s="168"/>
      <c r="PFP228" s="168"/>
      <c r="PFQ228" s="168"/>
      <c r="PFR228" s="168"/>
      <c r="PFS228" s="168"/>
      <c r="PFT228" s="168"/>
      <c r="PFU228" s="168"/>
      <c r="PFV228" s="168"/>
      <c r="PFW228" s="168"/>
      <c r="PFX228" s="168"/>
      <c r="PFY228" s="168"/>
      <c r="PFZ228" s="168"/>
      <c r="PGA228" s="168"/>
      <c r="PGB228" s="168"/>
      <c r="PGC228" s="168"/>
      <c r="PGD228" s="168"/>
      <c r="PGE228" s="168"/>
      <c r="PGF228" s="168"/>
      <c r="PGG228" s="168"/>
      <c r="PGH228" s="168"/>
      <c r="PGI228" s="168"/>
      <c r="PGJ228" s="168"/>
      <c r="PGK228" s="168"/>
      <c r="PGL228" s="168"/>
      <c r="PGM228" s="168"/>
      <c r="PGN228" s="168"/>
      <c r="PGO228" s="168"/>
      <c r="PGP228" s="168"/>
      <c r="PGQ228" s="168"/>
      <c r="PGR228" s="168"/>
      <c r="PGS228" s="168"/>
      <c r="PGT228" s="168"/>
      <c r="PGU228" s="168"/>
      <c r="PGV228" s="168"/>
      <c r="PGW228" s="168"/>
      <c r="PGX228" s="168"/>
      <c r="PGY228" s="168"/>
      <c r="PGZ228" s="168"/>
      <c r="PHA228" s="168"/>
      <c r="PHB228" s="168"/>
      <c r="PHC228" s="168"/>
      <c r="PHD228" s="168"/>
      <c r="PHE228" s="168"/>
      <c r="PHF228" s="168"/>
      <c r="PHG228" s="168"/>
      <c r="PHH228" s="168"/>
      <c r="PHI228" s="168"/>
      <c r="PHJ228" s="168"/>
      <c r="PHK228" s="168"/>
      <c r="PHL228" s="168"/>
      <c r="PHM228" s="168"/>
      <c r="PHN228" s="168"/>
      <c r="PHO228" s="168"/>
      <c r="PHP228" s="168"/>
      <c r="PHQ228" s="168"/>
      <c r="PHR228" s="168"/>
      <c r="PHS228" s="168"/>
      <c r="PHT228" s="168"/>
      <c r="PHU228" s="168"/>
      <c r="PHV228" s="168"/>
      <c r="PHW228" s="168"/>
      <c r="PHX228" s="168"/>
      <c r="PHY228" s="168"/>
      <c r="PHZ228" s="168"/>
      <c r="PIA228" s="168"/>
      <c r="PIB228" s="168"/>
      <c r="PIC228" s="168"/>
      <c r="PID228" s="168"/>
      <c r="PIE228" s="168"/>
      <c r="PIF228" s="168"/>
      <c r="PIG228" s="168"/>
      <c r="PIH228" s="168"/>
      <c r="PII228" s="168"/>
      <c r="PIJ228" s="168"/>
      <c r="PIK228" s="168"/>
      <c r="PIL228" s="168"/>
      <c r="PIM228" s="168"/>
      <c r="PIN228" s="168"/>
      <c r="PIO228" s="168"/>
      <c r="PIP228" s="168"/>
      <c r="PIQ228" s="168"/>
      <c r="PIR228" s="168"/>
      <c r="PIS228" s="168"/>
      <c r="PIT228" s="168"/>
      <c r="PIU228" s="168"/>
      <c r="PIV228" s="168"/>
      <c r="PIW228" s="168"/>
      <c r="PIX228" s="168"/>
      <c r="PIY228" s="168"/>
      <c r="PIZ228" s="168"/>
      <c r="PJA228" s="168"/>
      <c r="PJB228" s="168"/>
      <c r="PJC228" s="168"/>
      <c r="PJD228" s="168"/>
      <c r="PJE228" s="168"/>
      <c r="PJF228" s="168"/>
      <c r="PJG228" s="168"/>
      <c r="PJH228" s="168"/>
      <c r="PJI228" s="168"/>
      <c r="PJJ228" s="168"/>
      <c r="PJK228" s="168"/>
      <c r="PJL228" s="168"/>
      <c r="PJM228" s="168"/>
      <c r="PJN228" s="168"/>
      <c r="PJO228" s="168"/>
      <c r="PJP228" s="168"/>
      <c r="PJQ228" s="168"/>
      <c r="PJR228" s="168"/>
      <c r="PJS228" s="168"/>
      <c r="PJT228" s="168"/>
      <c r="PJU228" s="168"/>
      <c r="PJV228" s="168"/>
      <c r="PJW228" s="168"/>
      <c r="PJX228" s="168"/>
      <c r="PJY228" s="168"/>
      <c r="PJZ228" s="168"/>
      <c r="PKA228" s="168"/>
      <c r="PKB228" s="168"/>
      <c r="PKC228" s="168"/>
      <c r="PKD228" s="168"/>
      <c r="PKE228" s="168"/>
      <c r="PKF228" s="168"/>
      <c r="PKG228" s="168"/>
      <c r="PKH228" s="168"/>
      <c r="PKI228" s="168"/>
      <c r="PKJ228" s="168"/>
      <c r="PKK228" s="168"/>
      <c r="PKL228" s="168"/>
      <c r="PKM228" s="168"/>
      <c r="PKN228" s="168"/>
      <c r="PKO228" s="168"/>
      <c r="PKP228" s="168"/>
      <c r="PKQ228" s="168"/>
      <c r="PKR228" s="168"/>
      <c r="PKS228" s="168"/>
      <c r="PKT228" s="168"/>
      <c r="PKU228" s="168"/>
      <c r="PKV228" s="168"/>
      <c r="PKW228" s="168"/>
      <c r="PKX228" s="168"/>
      <c r="PKY228" s="168"/>
      <c r="PKZ228" s="168"/>
      <c r="PLA228" s="168"/>
      <c r="PLB228" s="168"/>
      <c r="PLC228" s="168"/>
      <c r="PLD228" s="168"/>
      <c r="PLE228" s="168"/>
      <c r="PLF228" s="168"/>
      <c r="PLG228" s="168"/>
      <c r="PLH228" s="168"/>
      <c r="PLI228" s="168"/>
      <c r="PLJ228" s="168"/>
      <c r="PLK228" s="168"/>
      <c r="PLL228" s="168"/>
      <c r="PLM228" s="168"/>
      <c r="PLN228" s="168"/>
      <c r="PLO228" s="168"/>
      <c r="PLP228" s="168"/>
      <c r="PLQ228" s="168"/>
      <c r="PLR228" s="168"/>
      <c r="PLS228" s="168"/>
      <c r="PLT228" s="168"/>
      <c r="PLU228" s="168"/>
      <c r="PLV228" s="168"/>
      <c r="PLW228" s="168"/>
      <c r="PLX228" s="168"/>
      <c r="PLY228" s="168"/>
      <c r="PLZ228" s="168"/>
      <c r="PMA228" s="168"/>
      <c r="PMB228" s="168"/>
      <c r="PMC228" s="168"/>
      <c r="PMD228" s="168"/>
      <c r="PME228" s="168"/>
      <c r="PMF228" s="168"/>
      <c r="PMG228" s="168"/>
      <c r="PMH228" s="168"/>
      <c r="PMI228" s="168"/>
      <c r="PMJ228" s="168"/>
      <c r="PMK228" s="168"/>
      <c r="PML228" s="168"/>
      <c r="PMM228" s="168"/>
      <c r="PMN228" s="168"/>
      <c r="PMO228" s="168"/>
      <c r="PMP228" s="168"/>
      <c r="PMQ228" s="168"/>
      <c r="PMR228" s="168"/>
      <c r="PMS228" s="168"/>
      <c r="PMT228" s="168"/>
      <c r="PMU228" s="168"/>
      <c r="PMV228" s="168"/>
      <c r="PMW228" s="168"/>
      <c r="PMX228" s="168"/>
      <c r="PMY228" s="168"/>
      <c r="PMZ228" s="168"/>
      <c r="PNA228" s="168"/>
      <c r="PNB228" s="168"/>
      <c r="PNC228" s="168"/>
      <c r="PND228" s="168"/>
      <c r="PNE228" s="168"/>
      <c r="PNF228" s="168"/>
      <c r="PNG228" s="168"/>
      <c r="PNH228" s="168"/>
      <c r="PNI228" s="168"/>
      <c r="PNJ228" s="168"/>
      <c r="PNK228" s="168"/>
      <c r="PNL228" s="168"/>
      <c r="PNM228" s="168"/>
      <c r="PNN228" s="168"/>
      <c r="PNO228" s="168"/>
      <c r="PNP228" s="168"/>
      <c r="PNQ228" s="168"/>
      <c r="PNR228" s="168"/>
      <c r="PNS228" s="168"/>
      <c r="PNT228" s="168"/>
      <c r="PNU228" s="168"/>
      <c r="PNV228" s="168"/>
      <c r="PNW228" s="168"/>
      <c r="PNX228" s="168"/>
      <c r="PNY228" s="168"/>
      <c r="PNZ228" s="168"/>
      <c r="POA228" s="168"/>
      <c r="POB228" s="168"/>
      <c r="POC228" s="168"/>
      <c r="POD228" s="168"/>
      <c r="POE228" s="168"/>
      <c r="POF228" s="168"/>
      <c r="POG228" s="168"/>
      <c r="POH228" s="168"/>
      <c r="POI228" s="168"/>
      <c r="POJ228" s="168"/>
      <c r="POK228" s="168"/>
      <c r="POL228" s="168"/>
      <c r="POM228" s="168"/>
      <c r="PON228" s="168"/>
      <c r="POO228" s="168"/>
      <c r="POP228" s="168"/>
      <c r="POQ228" s="168"/>
      <c r="POR228" s="168"/>
      <c r="POS228" s="168"/>
      <c r="POT228" s="168"/>
      <c r="POU228" s="168"/>
      <c r="POV228" s="168"/>
      <c r="POW228" s="168"/>
      <c r="POX228" s="168"/>
      <c r="POY228" s="168"/>
      <c r="POZ228" s="168"/>
      <c r="PPA228" s="168"/>
      <c r="PPB228" s="168"/>
      <c r="PPC228" s="168"/>
      <c r="PPD228" s="168"/>
      <c r="PPE228" s="168"/>
      <c r="PPF228" s="168"/>
      <c r="PPG228" s="168"/>
      <c r="PPH228" s="168"/>
      <c r="PPI228" s="168"/>
      <c r="PPJ228" s="168"/>
      <c r="PPK228" s="168"/>
      <c r="PPL228" s="168"/>
      <c r="PPM228" s="168"/>
      <c r="PPN228" s="168"/>
      <c r="PPO228" s="168"/>
      <c r="PPP228" s="168"/>
      <c r="PPQ228" s="168"/>
      <c r="PPR228" s="168"/>
      <c r="PPS228" s="168"/>
      <c r="PPT228" s="168"/>
      <c r="PPU228" s="168"/>
      <c r="PPV228" s="168"/>
      <c r="PPW228" s="168"/>
      <c r="PPX228" s="168"/>
      <c r="PPY228" s="168"/>
      <c r="PPZ228" s="168"/>
      <c r="PQA228" s="168"/>
      <c r="PQB228" s="168"/>
      <c r="PQC228" s="168"/>
      <c r="PQD228" s="168"/>
      <c r="PQE228" s="168"/>
      <c r="PQF228" s="168"/>
      <c r="PQG228" s="168"/>
      <c r="PQH228" s="168"/>
      <c r="PQI228" s="168"/>
      <c r="PQJ228" s="168"/>
      <c r="PQK228" s="168"/>
      <c r="PQL228" s="168"/>
      <c r="PQM228" s="168"/>
      <c r="PQN228" s="168"/>
      <c r="PQO228" s="168"/>
      <c r="PQP228" s="168"/>
      <c r="PQQ228" s="168"/>
      <c r="PQR228" s="168"/>
      <c r="PQS228" s="168"/>
      <c r="PQT228" s="168"/>
      <c r="PQU228" s="168"/>
      <c r="PQV228" s="168"/>
      <c r="PQW228" s="168"/>
      <c r="PQX228" s="168"/>
      <c r="PQY228" s="168"/>
      <c r="PQZ228" s="168"/>
      <c r="PRA228" s="168"/>
      <c r="PRB228" s="168"/>
      <c r="PRC228" s="168"/>
      <c r="PRD228" s="168"/>
      <c r="PRE228" s="168"/>
      <c r="PRF228" s="168"/>
      <c r="PRG228" s="168"/>
      <c r="PRH228" s="168"/>
      <c r="PRI228" s="168"/>
      <c r="PRJ228" s="168"/>
      <c r="PRK228" s="168"/>
      <c r="PRL228" s="168"/>
      <c r="PRM228" s="168"/>
      <c r="PRN228" s="168"/>
      <c r="PRO228" s="168"/>
      <c r="PRP228" s="168"/>
      <c r="PRQ228" s="168"/>
      <c r="PRR228" s="168"/>
      <c r="PRS228" s="168"/>
      <c r="PRT228" s="168"/>
      <c r="PRU228" s="168"/>
      <c r="PRV228" s="168"/>
      <c r="PRW228" s="168"/>
      <c r="PRX228" s="168"/>
      <c r="PRY228" s="168"/>
      <c r="PRZ228" s="168"/>
      <c r="PSA228" s="168"/>
      <c r="PSB228" s="168"/>
      <c r="PSC228" s="168"/>
      <c r="PSD228" s="168"/>
      <c r="PSE228" s="168"/>
      <c r="PSF228" s="168"/>
      <c r="PSG228" s="168"/>
      <c r="PSH228" s="168"/>
      <c r="PSI228" s="168"/>
      <c r="PSJ228" s="168"/>
      <c r="PSK228" s="168"/>
      <c r="PSL228" s="168"/>
      <c r="PSM228" s="168"/>
      <c r="PSN228" s="168"/>
      <c r="PSO228" s="168"/>
      <c r="PSP228" s="168"/>
      <c r="PSQ228" s="168"/>
      <c r="PSR228" s="168"/>
      <c r="PSS228" s="168"/>
      <c r="PST228" s="168"/>
      <c r="PSU228" s="168"/>
      <c r="PSV228" s="168"/>
      <c r="PSW228" s="168"/>
      <c r="PSX228" s="168"/>
      <c r="PSY228" s="168"/>
      <c r="PSZ228" s="168"/>
      <c r="PTA228" s="168"/>
      <c r="PTB228" s="168"/>
      <c r="PTC228" s="168"/>
      <c r="PTD228" s="168"/>
      <c r="PTE228" s="168"/>
      <c r="PTF228" s="168"/>
      <c r="PTG228" s="168"/>
      <c r="PTH228" s="168"/>
      <c r="PTI228" s="168"/>
      <c r="PTJ228" s="168"/>
      <c r="PTK228" s="168"/>
      <c r="PTL228" s="168"/>
      <c r="PTM228" s="168"/>
      <c r="PTN228" s="168"/>
      <c r="PTO228" s="168"/>
      <c r="PTP228" s="168"/>
      <c r="PTQ228" s="168"/>
      <c r="PTR228" s="168"/>
      <c r="PTS228" s="168"/>
      <c r="PTT228" s="168"/>
      <c r="PTU228" s="168"/>
      <c r="PTV228" s="168"/>
      <c r="PTW228" s="168"/>
      <c r="PTX228" s="168"/>
      <c r="PTY228" s="168"/>
      <c r="PTZ228" s="168"/>
      <c r="PUA228" s="168"/>
      <c r="PUB228" s="168"/>
      <c r="PUC228" s="168"/>
      <c r="PUD228" s="168"/>
      <c r="PUE228" s="168"/>
      <c r="PUF228" s="168"/>
      <c r="PUG228" s="168"/>
      <c r="PUH228" s="168"/>
      <c r="PUI228" s="168"/>
      <c r="PUJ228" s="168"/>
      <c r="PUK228" s="168"/>
      <c r="PUL228" s="168"/>
      <c r="PUM228" s="168"/>
      <c r="PUN228" s="168"/>
      <c r="PUO228" s="168"/>
      <c r="PUP228" s="168"/>
      <c r="PUQ228" s="168"/>
      <c r="PUR228" s="168"/>
      <c r="PUS228" s="168"/>
      <c r="PUT228" s="168"/>
      <c r="PUU228" s="168"/>
      <c r="PUV228" s="168"/>
      <c r="PUW228" s="168"/>
      <c r="PUX228" s="168"/>
      <c r="PUY228" s="168"/>
      <c r="PUZ228" s="168"/>
      <c r="PVA228" s="168"/>
      <c r="PVB228" s="168"/>
      <c r="PVC228" s="168"/>
      <c r="PVD228" s="168"/>
      <c r="PVE228" s="168"/>
      <c r="PVF228" s="168"/>
      <c r="PVG228" s="168"/>
      <c r="PVH228" s="168"/>
      <c r="PVI228" s="168"/>
      <c r="PVJ228" s="168"/>
      <c r="PVK228" s="168"/>
      <c r="PVL228" s="168"/>
      <c r="PVM228" s="168"/>
      <c r="PVN228" s="168"/>
      <c r="PVO228" s="168"/>
      <c r="PVP228" s="168"/>
      <c r="PVQ228" s="168"/>
      <c r="PVR228" s="168"/>
      <c r="PVS228" s="168"/>
      <c r="PVT228" s="168"/>
      <c r="PVU228" s="168"/>
      <c r="PVV228" s="168"/>
      <c r="PVW228" s="168"/>
      <c r="PVX228" s="168"/>
      <c r="PVY228" s="168"/>
      <c r="PVZ228" s="168"/>
      <c r="PWA228" s="168"/>
      <c r="PWB228" s="168"/>
      <c r="PWC228" s="168"/>
      <c r="PWD228" s="168"/>
      <c r="PWE228" s="168"/>
      <c r="PWF228" s="168"/>
      <c r="PWG228" s="168"/>
      <c r="PWH228" s="168"/>
      <c r="PWI228" s="168"/>
      <c r="PWJ228" s="168"/>
      <c r="PWK228" s="168"/>
      <c r="PWL228" s="168"/>
      <c r="PWM228" s="168"/>
      <c r="PWN228" s="168"/>
      <c r="PWO228" s="168"/>
      <c r="PWP228" s="168"/>
      <c r="PWQ228" s="168"/>
      <c r="PWR228" s="168"/>
      <c r="PWS228" s="168"/>
      <c r="PWT228" s="168"/>
      <c r="PWU228" s="168"/>
      <c r="PWV228" s="168"/>
      <c r="PWW228" s="168"/>
      <c r="PWX228" s="168"/>
      <c r="PWY228" s="168"/>
      <c r="PWZ228" s="168"/>
      <c r="PXA228" s="168"/>
      <c r="PXB228" s="168"/>
      <c r="PXC228" s="168"/>
      <c r="PXD228" s="168"/>
      <c r="PXE228" s="168"/>
      <c r="PXF228" s="168"/>
      <c r="PXG228" s="168"/>
      <c r="PXH228" s="168"/>
      <c r="PXI228" s="168"/>
      <c r="PXJ228" s="168"/>
      <c r="PXK228" s="168"/>
      <c r="PXL228" s="168"/>
      <c r="PXM228" s="168"/>
      <c r="PXN228" s="168"/>
      <c r="PXO228" s="168"/>
      <c r="PXP228" s="168"/>
      <c r="PXQ228" s="168"/>
      <c r="PXR228" s="168"/>
      <c r="PXS228" s="168"/>
      <c r="PXT228" s="168"/>
      <c r="PXU228" s="168"/>
      <c r="PXV228" s="168"/>
      <c r="PXW228" s="168"/>
      <c r="PXX228" s="168"/>
      <c r="PXY228" s="168"/>
      <c r="PXZ228" s="168"/>
      <c r="PYA228" s="168"/>
      <c r="PYB228" s="168"/>
      <c r="PYC228" s="168"/>
      <c r="PYD228" s="168"/>
      <c r="PYE228" s="168"/>
      <c r="PYF228" s="168"/>
      <c r="PYG228" s="168"/>
      <c r="PYH228" s="168"/>
      <c r="PYI228" s="168"/>
      <c r="PYJ228" s="168"/>
      <c r="PYK228" s="168"/>
      <c r="PYL228" s="168"/>
      <c r="PYM228" s="168"/>
      <c r="PYN228" s="168"/>
      <c r="PYO228" s="168"/>
      <c r="PYP228" s="168"/>
      <c r="PYQ228" s="168"/>
      <c r="PYR228" s="168"/>
      <c r="PYS228" s="168"/>
      <c r="PYT228" s="168"/>
      <c r="PYU228" s="168"/>
      <c r="PYV228" s="168"/>
      <c r="PYW228" s="168"/>
      <c r="PYX228" s="168"/>
      <c r="PYY228" s="168"/>
      <c r="PYZ228" s="168"/>
      <c r="PZA228" s="168"/>
      <c r="PZB228" s="168"/>
      <c r="PZC228" s="168"/>
      <c r="PZD228" s="168"/>
      <c r="PZE228" s="168"/>
      <c r="PZF228" s="168"/>
      <c r="PZG228" s="168"/>
      <c r="PZH228" s="168"/>
      <c r="PZI228" s="168"/>
      <c r="PZJ228" s="168"/>
      <c r="PZK228" s="168"/>
      <c r="PZL228" s="168"/>
      <c r="PZM228" s="168"/>
      <c r="PZN228" s="168"/>
      <c r="PZO228" s="168"/>
      <c r="PZP228" s="168"/>
      <c r="PZQ228" s="168"/>
      <c r="PZR228" s="168"/>
      <c r="PZS228" s="168"/>
      <c r="PZT228" s="168"/>
      <c r="PZU228" s="168"/>
      <c r="PZV228" s="168"/>
      <c r="PZW228" s="168"/>
      <c r="PZX228" s="168"/>
      <c r="PZY228" s="168"/>
      <c r="PZZ228" s="168"/>
      <c r="QAA228" s="168"/>
      <c r="QAB228" s="168"/>
      <c r="QAC228" s="168"/>
      <c r="QAD228" s="168"/>
      <c r="QAE228" s="168"/>
      <c r="QAF228" s="168"/>
      <c r="QAG228" s="168"/>
      <c r="QAH228" s="168"/>
      <c r="QAI228" s="168"/>
      <c r="QAJ228" s="168"/>
      <c r="QAK228" s="168"/>
      <c r="QAL228" s="168"/>
      <c r="QAM228" s="168"/>
      <c r="QAN228" s="168"/>
      <c r="QAO228" s="168"/>
      <c r="QAP228" s="168"/>
      <c r="QAQ228" s="168"/>
      <c r="QAR228" s="168"/>
      <c r="QAS228" s="168"/>
      <c r="QAT228" s="168"/>
      <c r="QAU228" s="168"/>
      <c r="QAV228" s="168"/>
      <c r="QAW228" s="168"/>
      <c r="QAX228" s="168"/>
      <c r="QAY228" s="168"/>
      <c r="QAZ228" s="168"/>
      <c r="QBA228" s="168"/>
      <c r="QBB228" s="168"/>
      <c r="QBC228" s="168"/>
      <c r="QBD228" s="168"/>
      <c r="QBE228" s="168"/>
      <c r="QBF228" s="168"/>
      <c r="QBG228" s="168"/>
      <c r="QBH228" s="168"/>
      <c r="QBI228" s="168"/>
      <c r="QBJ228" s="168"/>
      <c r="QBK228" s="168"/>
      <c r="QBL228" s="168"/>
      <c r="QBM228" s="168"/>
      <c r="QBN228" s="168"/>
      <c r="QBO228" s="168"/>
      <c r="QBP228" s="168"/>
      <c r="QBQ228" s="168"/>
      <c r="QBR228" s="168"/>
      <c r="QBS228" s="168"/>
      <c r="QBT228" s="168"/>
      <c r="QBU228" s="168"/>
      <c r="QBV228" s="168"/>
      <c r="QBW228" s="168"/>
      <c r="QBX228" s="168"/>
      <c r="QBY228" s="168"/>
      <c r="QBZ228" s="168"/>
      <c r="QCA228" s="168"/>
      <c r="QCB228" s="168"/>
      <c r="QCC228" s="168"/>
      <c r="QCD228" s="168"/>
      <c r="QCE228" s="168"/>
      <c r="QCF228" s="168"/>
      <c r="QCG228" s="168"/>
      <c r="QCH228" s="168"/>
      <c r="QCI228" s="168"/>
      <c r="QCJ228" s="168"/>
      <c r="QCK228" s="168"/>
      <c r="QCL228" s="168"/>
      <c r="QCM228" s="168"/>
      <c r="QCN228" s="168"/>
      <c r="QCO228" s="168"/>
      <c r="QCP228" s="168"/>
      <c r="QCQ228" s="168"/>
      <c r="QCR228" s="168"/>
      <c r="QCS228" s="168"/>
      <c r="QCT228" s="168"/>
      <c r="QCU228" s="168"/>
      <c r="QCV228" s="168"/>
      <c r="QCW228" s="168"/>
      <c r="QCX228" s="168"/>
      <c r="QCY228" s="168"/>
      <c r="QCZ228" s="168"/>
      <c r="QDA228" s="168"/>
      <c r="QDB228" s="168"/>
      <c r="QDC228" s="168"/>
      <c r="QDD228" s="168"/>
      <c r="QDE228" s="168"/>
      <c r="QDF228" s="168"/>
      <c r="QDG228" s="168"/>
      <c r="QDH228" s="168"/>
      <c r="QDI228" s="168"/>
      <c r="QDJ228" s="168"/>
      <c r="QDK228" s="168"/>
      <c r="QDL228" s="168"/>
      <c r="QDM228" s="168"/>
      <c r="QDN228" s="168"/>
      <c r="QDO228" s="168"/>
      <c r="QDP228" s="168"/>
      <c r="QDQ228" s="168"/>
      <c r="QDR228" s="168"/>
      <c r="QDS228" s="168"/>
      <c r="QDT228" s="168"/>
      <c r="QDU228" s="168"/>
      <c r="QDV228" s="168"/>
      <c r="QDW228" s="168"/>
      <c r="QDX228" s="168"/>
      <c r="QDY228" s="168"/>
      <c r="QDZ228" s="168"/>
      <c r="QEA228" s="168"/>
      <c r="QEB228" s="168"/>
      <c r="QEC228" s="168"/>
      <c r="QED228" s="168"/>
      <c r="QEE228" s="168"/>
      <c r="QEF228" s="168"/>
      <c r="QEG228" s="168"/>
      <c r="QEH228" s="168"/>
      <c r="QEI228" s="168"/>
      <c r="QEJ228" s="168"/>
      <c r="QEK228" s="168"/>
      <c r="QEL228" s="168"/>
      <c r="QEM228" s="168"/>
      <c r="QEN228" s="168"/>
      <c r="QEO228" s="168"/>
      <c r="QEP228" s="168"/>
      <c r="QEQ228" s="168"/>
      <c r="QER228" s="168"/>
      <c r="QES228" s="168"/>
      <c r="QET228" s="168"/>
      <c r="QEU228" s="168"/>
      <c r="QEV228" s="168"/>
      <c r="QEW228" s="168"/>
      <c r="QEX228" s="168"/>
      <c r="QEY228" s="168"/>
      <c r="QEZ228" s="168"/>
      <c r="QFA228" s="168"/>
      <c r="QFB228" s="168"/>
      <c r="QFC228" s="168"/>
      <c r="QFD228" s="168"/>
      <c r="QFE228" s="168"/>
      <c r="QFF228" s="168"/>
      <c r="QFG228" s="168"/>
      <c r="QFH228" s="168"/>
      <c r="QFI228" s="168"/>
      <c r="QFJ228" s="168"/>
      <c r="QFK228" s="168"/>
      <c r="QFL228" s="168"/>
      <c r="QFM228" s="168"/>
      <c r="QFN228" s="168"/>
      <c r="QFO228" s="168"/>
      <c r="QFP228" s="168"/>
      <c r="QFQ228" s="168"/>
      <c r="QFR228" s="168"/>
      <c r="QFS228" s="168"/>
      <c r="QFT228" s="168"/>
      <c r="QFU228" s="168"/>
      <c r="QFV228" s="168"/>
      <c r="QFW228" s="168"/>
      <c r="QFX228" s="168"/>
      <c r="QFY228" s="168"/>
      <c r="QFZ228" s="168"/>
      <c r="QGA228" s="168"/>
      <c r="QGB228" s="168"/>
      <c r="QGC228" s="168"/>
      <c r="QGD228" s="168"/>
      <c r="QGE228" s="168"/>
      <c r="QGF228" s="168"/>
      <c r="QGG228" s="168"/>
      <c r="QGH228" s="168"/>
      <c r="QGI228" s="168"/>
      <c r="QGJ228" s="168"/>
      <c r="QGK228" s="168"/>
      <c r="QGL228" s="168"/>
      <c r="QGM228" s="168"/>
      <c r="QGN228" s="168"/>
      <c r="QGO228" s="168"/>
      <c r="QGP228" s="168"/>
      <c r="QGQ228" s="168"/>
      <c r="QGR228" s="168"/>
      <c r="QGS228" s="168"/>
      <c r="QGT228" s="168"/>
      <c r="QGU228" s="168"/>
      <c r="QGV228" s="168"/>
      <c r="QGW228" s="168"/>
      <c r="QGX228" s="168"/>
      <c r="QGY228" s="168"/>
      <c r="QGZ228" s="168"/>
      <c r="QHA228" s="168"/>
      <c r="QHB228" s="168"/>
      <c r="QHC228" s="168"/>
      <c r="QHD228" s="168"/>
      <c r="QHE228" s="168"/>
      <c r="QHF228" s="168"/>
      <c r="QHG228" s="168"/>
      <c r="QHH228" s="168"/>
      <c r="QHI228" s="168"/>
      <c r="QHJ228" s="168"/>
      <c r="QHK228" s="168"/>
      <c r="QHL228" s="168"/>
      <c r="QHM228" s="168"/>
      <c r="QHN228" s="168"/>
      <c r="QHO228" s="168"/>
      <c r="QHP228" s="168"/>
      <c r="QHQ228" s="168"/>
      <c r="QHR228" s="168"/>
      <c r="QHS228" s="168"/>
      <c r="QHT228" s="168"/>
      <c r="QHU228" s="168"/>
      <c r="QHV228" s="168"/>
      <c r="QHW228" s="168"/>
      <c r="QHX228" s="168"/>
      <c r="QHY228" s="168"/>
      <c r="QHZ228" s="168"/>
      <c r="QIA228" s="168"/>
      <c r="QIB228" s="168"/>
      <c r="QIC228" s="168"/>
      <c r="QID228" s="168"/>
      <c r="QIE228" s="168"/>
      <c r="QIF228" s="168"/>
      <c r="QIG228" s="168"/>
      <c r="QIH228" s="168"/>
      <c r="QII228" s="168"/>
      <c r="QIJ228" s="168"/>
      <c r="QIK228" s="168"/>
      <c r="QIL228" s="168"/>
      <c r="QIM228" s="168"/>
      <c r="QIN228" s="168"/>
      <c r="QIO228" s="168"/>
      <c r="QIP228" s="168"/>
      <c r="QIQ228" s="168"/>
      <c r="QIR228" s="168"/>
      <c r="QIS228" s="168"/>
      <c r="QIT228" s="168"/>
      <c r="QIU228" s="168"/>
      <c r="QIV228" s="168"/>
      <c r="QIW228" s="168"/>
      <c r="QIX228" s="168"/>
      <c r="QIY228" s="168"/>
      <c r="QIZ228" s="168"/>
      <c r="QJA228" s="168"/>
      <c r="QJB228" s="168"/>
      <c r="QJC228" s="168"/>
      <c r="QJD228" s="168"/>
      <c r="QJE228" s="168"/>
      <c r="QJF228" s="168"/>
      <c r="QJG228" s="168"/>
      <c r="QJH228" s="168"/>
      <c r="QJI228" s="168"/>
      <c r="QJJ228" s="168"/>
      <c r="QJK228" s="168"/>
      <c r="QJL228" s="168"/>
      <c r="QJM228" s="168"/>
      <c r="QJN228" s="168"/>
      <c r="QJO228" s="168"/>
      <c r="QJP228" s="168"/>
      <c r="QJQ228" s="168"/>
      <c r="QJR228" s="168"/>
      <c r="QJS228" s="168"/>
      <c r="QJT228" s="168"/>
      <c r="QJU228" s="168"/>
      <c r="QJV228" s="168"/>
      <c r="QJW228" s="168"/>
      <c r="QJX228" s="168"/>
      <c r="QJY228" s="168"/>
      <c r="QJZ228" s="168"/>
      <c r="QKA228" s="168"/>
      <c r="QKB228" s="168"/>
      <c r="QKC228" s="168"/>
      <c r="QKD228" s="168"/>
      <c r="QKE228" s="168"/>
      <c r="QKF228" s="168"/>
      <c r="QKG228" s="168"/>
      <c r="QKH228" s="168"/>
      <c r="QKI228" s="168"/>
      <c r="QKJ228" s="168"/>
      <c r="QKK228" s="168"/>
      <c r="QKL228" s="168"/>
      <c r="QKM228" s="168"/>
      <c r="QKN228" s="168"/>
      <c r="QKO228" s="168"/>
      <c r="QKP228" s="168"/>
      <c r="QKQ228" s="168"/>
      <c r="QKR228" s="168"/>
      <c r="QKS228" s="168"/>
      <c r="QKT228" s="168"/>
      <c r="QKU228" s="168"/>
      <c r="QKV228" s="168"/>
      <c r="QKW228" s="168"/>
      <c r="QKX228" s="168"/>
      <c r="QKY228" s="168"/>
      <c r="QKZ228" s="168"/>
      <c r="QLA228" s="168"/>
      <c r="QLB228" s="168"/>
      <c r="QLC228" s="168"/>
      <c r="QLD228" s="168"/>
      <c r="QLE228" s="168"/>
      <c r="QLF228" s="168"/>
      <c r="QLG228" s="168"/>
      <c r="QLH228" s="168"/>
      <c r="QLI228" s="168"/>
      <c r="QLJ228" s="168"/>
      <c r="QLK228" s="168"/>
      <c r="QLL228" s="168"/>
      <c r="QLM228" s="168"/>
      <c r="QLN228" s="168"/>
      <c r="QLO228" s="168"/>
      <c r="QLP228" s="168"/>
      <c r="QLQ228" s="168"/>
      <c r="QLR228" s="168"/>
      <c r="QLS228" s="168"/>
      <c r="QLT228" s="168"/>
      <c r="QLU228" s="168"/>
      <c r="QLV228" s="168"/>
      <c r="QLW228" s="168"/>
      <c r="QLX228" s="168"/>
      <c r="QLY228" s="168"/>
      <c r="QLZ228" s="168"/>
      <c r="QMA228" s="168"/>
      <c r="QMB228" s="168"/>
      <c r="QMC228" s="168"/>
      <c r="QMD228" s="168"/>
      <c r="QME228" s="168"/>
      <c r="QMF228" s="168"/>
      <c r="QMG228" s="168"/>
      <c r="QMH228" s="168"/>
      <c r="QMI228" s="168"/>
      <c r="QMJ228" s="168"/>
      <c r="QMK228" s="168"/>
      <c r="QML228" s="168"/>
      <c r="QMM228" s="168"/>
      <c r="QMN228" s="168"/>
      <c r="QMO228" s="168"/>
      <c r="QMP228" s="168"/>
      <c r="QMQ228" s="168"/>
      <c r="QMR228" s="168"/>
      <c r="QMS228" s="168"/>
      <c r="QMT228" s="168"/>
      <c r="QMU228" s="168"/>
      <c r="QMV228" s="168"/>
      <c r="QMW228" s="168"/>
      <c r="QMX228" s="168"/>
      <c r="QMY228" s="168"/>
      <c r="QMZ228" s="168"/>
      <c r="QNA228" s="168"/>
      <c r="QNB228" s="168"/>
      <c r="QNC228" s="168"/>
      <c r="QND228" s="168"/>
      <c r="QNE228" s="168"/>
      <c r="QNF228" s="168"/>
      <c r="QNG228" s="168"/>
      <c r="QNH228" s="168"/>
      <c r="QNI228" s="168"/>
      <c r="QNJ228" s="168"/>
      <c r="QNK228" s="168"/>
      <c r="QNL228" s="168"/>
      <c r="QNM228" s="168"/>
      <c r="QNN228" s="168"/>
      <c r="QNO228" s="168"/>
      <c r="QNP228" s="168"/>
      <c r="QNQ228" s="168"/>
      <c r="QNR228" s="168"/>
      <c r="QNS228" s="168"/>
      <c r="QNT228" s="168"/>
      <c r="QNU228" s="168"/>
      <c r="QNV228" s="168"/>
      <c r="QNW228" s="168"/>
      <c r="QNX228" s="168"/>
      <c r="QNY228" s="168"/>
      <c r="QNZ228" s="168"/>
      <c r="QOA228" s="168"/>
      <c r="QOB228" s="168"/>
      <c r="QOC228" s="168"/>
      <c r="QOD228" s="168"/>
      <c r="QOE228" s="168"/>
      <c r="QOF228" s="168"/>
      <c r="QOG228" s="168"/>
      <c r="QOH228" s="168"/>
      <c r="QOI228" s="168"/>
      <c r="QOJ228" s="168"/>
      <c r="QOK228" s="168"/>
      <c r="QOL228" s="168"/>
      <c r="QOM228" s="168"/>
      <c r="QON228" s="168"/>
      <c r="QOO228" s="168"/>
      <c r="QOP228" s="168"/>
      <c r="QOQ228" s="168"/>
      <c r="QOR228" s="168"/>
      <c r="QOS228" s="168"/>
      <c r="QOT228" s="168"/>
      <c r="QOU228" s="168"/>
      <c r="QOV228" s="168"/>
      <c r="QOW228" s="168"/>
      <c r="QOX228" s="168"/>
      <c r="QOY228" s="168"/>
      <c r="QOZ228" s="168"/>
      <c r="QPA228" s="168"/>
      <c r="QPB228" s="168"/>
      <c r="QPC228" s="168"/>
      <c r="QPD228" s="168"/>
      <c r="QPE228" s="168"/>
      <c r="QPF228" s="168"/>
      <c r="QPG228" s="168"/>
      <c r="QPH228" s="168"/>
      <c r="QPI228" s="168"/>
      <c r="QPJ228" s="168"/>
      <c r="QPK228" s="168"/>
      <c r="QPL228" s="168"/>
      <c r="QPM228" s="168"/>
      <c r="QPN228" s="168"/>
      <c r="QPO228" s="168"/>
      <c r="QPP228" s="168"/>
      <c r="QPQ228" s="168"/>
      <c r="QPR228" s="168"/>
      <c r="QPS228" s="168"/>
      <c r="QPT228" s="168"/>
      <c r="QPU228" s="168"/>
      <c r="QPV228" s="168"/>
      <c r="QPW228" s="168"/>
      <c r="QPX228" s="168"/>
      <c r="QPY228" s="168"/>
      <c r="QPZ228" s="168"/>
      <c r="QQA228" s="168"/>
      <c r="QQB228" s="168"/>
      <c r="QQC228" s="168"/>
      <c r="QQD228" s="168"/>
      <c r="QQE228" s="168"/>
      <c r="QQF228" s="168"/>
      <c r="QQG228" s="168"/>
      <c r="QQH228" s="168"/>
      <c r="QQI228" s="168"/>
      <c r="QQJ228" s="168"/>
      <c r="QQK228" s="168"/>
      <c r="QQL228" s="168"/>
      <c r="QQM228" s="168"/>
      <c r="QQN228" s="168"/>
      <c r="QQO228" s="168"/>
      <c r="QQP228" s="168"/>
      <c r="QQQ228" s="168"/>
      <c r="QQR228" s="168"/>
      <c r="QQS228" s="168"/>
      <c r="QQT228" s="168"/>
      <c r="QQU228" s="168"/>
      <c r="QQV228" s="168"/>
      <c r="QQW228" s="168"/>
      <c r="QQX228" s="168"/>
      <c r="QQY228" s="168"/>
      <c r="QQZ228" s="168"/>
      <c r="QRA228" s="168"/>
      <c r="QRB228" s="168"/>
      <c r="QRC228" s="168"/>
      <c r="QRD228" s="168"/>
      <c r="QRE228" s="168"/>
      <c r="QRF228" s="168"/>
      <c r="QRG228" s="168"/>
      <c r="QRH228" s="168"/>
      <c r="QRI228" s="168"/>
      <c r="QRJ228" s="168"/>
      <c r="QRK228" s="168"/>
      <c r="QRL228" s="168"/>
      <c r="QRM228" s="168"/>
      <c r="QRN228" s="168"/>
      <c r="QRO228" s="168"/>
      <c r="QRP228" s="168"/>
      <c r="QRQ228" s="168"/>
      <c r="QRR228" s="168"/>
      <c r="QRS228" s="168"/>
      <c r="QRT228" s="168"/>
      <c r="QRU228" s="168"/>
      <c r="QRV228" s="168"/>
      <c r="QRW228" s="168"/>
      <c r="QRX228" s="168"/>
      <c r="QRY228" s="168"/>
      <c r="QRZ228" s="168"/>
      <c r="QSA228" s="168"/>
      <c r="QSB228" s="168"/>
      <c r="QSC228" s="168"/>
      <c r="QSD228" s="168"/>
      <c r="QSE228" s="168"/>
      <c r="QSF228" s="168"/>
      <c r="QSG228" s="168"/>
      <c r="QSH228" s="168"/>
      <c r="QSI228" s="168"/>
      <c r="QSJ228" s="168"/>
      <c r="QSK228" s="168"/>
      <c r="QSL228" s="168"/>
      <c r="QSM228" s="168"/>
      <c r="QSN228" s="168"/>
      <c r="QSO228" s="168"/>
      <c r="QSP228" s="168"/>
      <c r="QSQ228" s="168"/>
      <c r="QSR228" s="168"/>
      <c r="QSS228" s="168"/>
      <c r="QST228" s="168"/>
      <c r="QSU228" s="168"/>
      <c r="QSV228" s="168"/>
      <c r="QSW228" s="168"/>
      <c r="QSX228" s="168"/>
      <c r="QSY228" s="168"/>
      <c r="QSZ228" s="168"/>
      <c r="QTA228" s="168"/>
      <c r="QTB228" s="168"/>
      <c r="QTC228" s="168"/>
      <c r="QTD228" s="168"/>
      <c r="QTE228" s="168"/>
      <c r="QTF228" s="168"/>
      <c r="QTG228" s="168"/>
      <c r="QTH228" s="168"/>
      <c r="QTI228" s="168"/>
      <c r="QTJ228" s="168"/>
      <c r="QTK228" s="168"/>
      <c r="QTL228" s="168"/>
      <c r="QTM228" s="168"/>
      <c r="QTN228" s="168"/>
      <c r="QTO228" s="168"/>
      <c r="QTP228" s="168"/>
      <c r="QTQ228" s="168"/>
      <c r="QTR228" s="168"/>
      <c r="QTS228" s="168"/>
      <c r="QTT228" s="168"/>
      <c r="QTU228" s="168"/>
      <c r="QTV228" s="168"/>
      <c r="QTW228" s="168"/>
      <c r="QTX228" s="168"/>
      <c r="QTY228" s="168"/>
      <c r="QTZ228" s="168"/>
      <c r="QUA228" s="168"/>
      <c r="QUB228" s="168"/>
      <c r="QUC228" s="168"/>
      <c r="QUD228" s="168"/>
      <c r="QUE228" s="168"/>
      <c r="QUF228" s="168"/>
      <c r="QUG228" s="168"/>
      <c r="QUH228" s="168"/>
      <c r="QUI228" s="168"/>
      <c r="QUJ228" s="168"/>
      <c r="QUK228" s="168"/>
      <c r="QUL228" s="168"/>
      <c r="QUM228" s="168"/>
      <c r="QUN228" s="168"/>
      <c r="QUO228" s="168"/>
      <c r="QUP228" s="168"/>
      <c r="QUQ228" s="168"/>
      <c r="QUR228" s="168"/>
      <c r="QUS228" s="168"/>
      <c r="QUT228" s="168"/>
      <c r="QUU228" s="168"/>
      <c r="QUV228" s="168"/>
      <c r="QUW228" s="168"/>
      <c r="QUX228" s="168"/>
      <c r="QUY228" s="168"/>
      <c r="QUZ228" s="168"/>
      <c r="QVA228" s="168"/>
      <c r="QVB228" s="168"/>
      <c r="QVC228" s="168"/>
      <c r="QVD228" s="168"/>
      <c r="QVE228" s="168"/>
      <c r="QVF228" s="168"/>
      <c r="QVG228" s="168"/>
      <c r="QVH228" s="168"/>
      <c r="QVI228" s="168"/>
      <c r="QVJ228" s="168"/>
      <c r="QVK228" s="168"/>
      <c r="QVL228" s="168"/>
      <c r="QVM228" s="168"/>
      <c r="QVN228" s="168"/>
      <c r="QVO228" s="168"/>
      <c r="QVP228" s="168"/>
      <c r="QVQ228" s="168"/>
      <c r="QVR228" s="168"/>
      <c r="QVS228" s="168"/>
      <c r="QVT228" s="168"/>
      <c r="QVU228" s="168"/>
      <c r="QVV228" s="168"/>
      <c r="QVW228" s="168"/>
      <c r="QVX228" s="168"/>
      <c r="QVY228" s="168"/>
      <c r="QVZ228" s="168"/>
      <c r="QWA228" s="168"/>
      <c r="QWB228" s="168"/>
      <c r="QWC228" s="168"/>
      <c r="QWD228" s="168"/>
      <c r="QWE228" s="168"/>
      <c r="QWF228" s="168"/>
      <c r="QWG228" s="168"/>
      <c r="QWH228" s="168"/>
      <c r="QWI228" s="168"/>
      <c r="QWJ228" s="168"/>
      <c r="QWK228" s="168"/>
      <c r="QWL228" s="168"/>
      <c r="QWM228" s="168"/>
      <c r="QWN228" s="168"/>
      <c r="QWO228" s="168"/>
      <c r="QWP228" s="168"/>
      <c r="QWQ228" s="168"/>
      <c r="QWR228" s="168"/>
      <c r="QWS228" s="168"/>
      <c r="QWT228" s="168"/>
      <c r="QWU228" s="168"/>
      <c r="QWV228" s="168"/>
      <c r="QWW228" s="168"/>
      <c r="QWX228" s="168"/>
      <c r="QWY228" s="168"/>
      <c r="QWZ228" s="168"/>
      <c r="QXA228" s="168"/>
      <c r="QXB228" s="168"/>
      <c r="QXC228" s="168"/>
      <c r="QXD228" s="168"/>
      <c r="QXE228" s="168"/>
      <c r="QXF228" s="168"/>
      <c r="QXG228" s="168"/>
      <c r="QXH228" s="168"/>
      <c r="QXI228" s="168"/>
      <c r="QXJ228" s="168"/>
      <c r="QXK228" s="168"/>
      <c r="QXL228" s="168"/>
      <c r="QXM228" s="168"/>
      <c r="QXN228" s="168"/>
      <c r="QXO228" s="168"/>
      <c r="QXP228" s="168"/>
      <c r="QXQ228" s="168"/>
      <c r="QXR228" s="168"/>
      <c r="QXS228" s="168"/>
      <c r="QXT228" s="168"/>
      <c r="QXU228" s="168"/>
      <c r="QXV228" s="168"/>
      <c r="QXW228" s="168"/>
      <c r="QXX228" s="168"/>
      <c r="QXY228" s="168"/>
      <c r="QXZ228" s="168"/>
      <c r="QYA228" s="168"/>
      <c r="QYB228" s="168"/>
      <c r="QYC228" s="168"/>
      <c r="QYD228" s="168"/>
      <c r="QYE228" s="168"/>
      <c r="QYF228" s="168"/>
      <c r="QYG228" s="168"/>
      <c r="QYH228" s="168"/>
      <c r="QYI228" s="168"/>
      <c r="QYJ228" s="168"/>
      <c r="QYK228" s="168"/>
      <c r="QYL228" s="168"/>
      <c r="QYM228" s="168"/>
      <c r="QYN228" s="168"/>
      <c r="QYO228" s="168"/>
      <c r="QYP228" s="168"/>
      <c r="QYQ228" s="168"/>
      <c r="QYR228" s="168"/>
      <c r="QYS228" s="168"/>
      <c r="QYT228" s="168"/>
      <c r="QYU228" s="168"/>
      <c r="QYV228" s="168"/>
      <c r="QYW228" s="168"/>
      <c r="QYX228" s="168"/>
      <c r="QYY228" s="168"/>
      <c r="QYZ228" s="168"/>
      <c r="QZA228" s="168"/>
      <c r="QZB228" s="168"/>
      <c r="QZC228" s="168"/>
      <c r="QZD228" s="168"/>
      <c r="QZE228" s="168"/>
      <c r="QZF228" s="168"/>
      <c r="QZG228" s="168"/>
      <c r="QZH228" s="168"/>
      <c r="QZI228" s="168"/>
      <c r="QZJ228" s="168"/>
      <c r="QZK228" s="168"/>
      <c r="QZL228" s="168"/>
      <c r="QZM228" s="168"/>
      <c r="QZN228" s="168"/>
      <c r="QZO228" s="168"/>
      <c r="QZP228" s="168"/>
      <c r="QZQ228" s="168"/>
      <c r="QZR228" s="168"/>
      <c r="QZS228" s="168"/>
      <c r="QZT228" s="168"/>
      <c r="QZU228" s="168"/>
      <c r="QZV228" s="168"/>
      <c r="QZW228" s="168"/>
      <c r="QZX228" s="168"/>
      <c r="QZY228" s="168"/>
      <c r="QZZ228" s="168"/>
      <c r="RAA228" s="168"/>
      <c r="RAB228" s="168"/>
      <c r="RAC228" s="168"/>
      <c r="RAD228" s="168"/>
      <c r="RAE228" s="168"/>
      <c r="RAF228" s="168"/>
      <c r="RAG228" s="168"/>
      <c r="RAH228" s="168"/>
      <c r="RAI228" s="168"/>
      <c r="RAJ228" s="168"/>
      <c r="RAK228" s="168"/>
      <c r="RAL228" s="168"/>
      <c r="RAM228" s="168"/>
      <c r="RAN228" s="168"/>
      <c r="RAO228" s="168"/>
      <c r="RAP228" s="168"/>
      <c r="RAQ228" s="168"/>
      <c r="RAR228" s="168"/>
      <c r="RAS228" s="168"/>
      <c r="RAT228" s="168"/>
      <c r="RAU228" s="168"/>
      <c r="RAV228" s="168"/>
      <c r="RAW228" s="168"/>
      <c r="RAX228" s="168"/>
      <c r="RAY228" s="168"/>
      <c r="RAZ228" s="168"/>
      <c r="RBA228" s="168"/>
      <c r="RBB228" s="168"/>
      <c r="RBC228" s="168"/>
      <c r="RBD228" s="168"/>
      <c r="RBE228" s="168"/>
      <c r="RBF228" s="168"/>
      <c r="RBG228" s="168"/>
      <c r="RBH228" s="168"/>
      <c r="RBI228" s="168"/>
      <c r="RBJ228" s="168"/>
      <c r="RBK228" s="168"/>
      <c r="RBL228" s="168"/>
      <c r="RBM228" s="168"/>
      <c r="RBN228" s="168"/>
      <c r="RBO228" s="168"/>
      <c r="RBP228" s="168"/>
      <c r="RBQ228" s="168"/>
      <c r="RBR228" s="168"/>
      <c r="RBS228" s="168"/>
      <c r="RBT228" s="168"/>
      <c r="RBU228" s="168"/>
      <c r="RBV228" s="168"/>
      <c r="RBW228" s="168"/>
      <c r="RBX228" s="168"/>
      <c r="RBY228" s="168"/>
      <c r="RBZ228" s="168"/>
      <c r="RCA228" s="168"/>
      <c r="RCB228" s="168"/>
      <c r="RCC228" s="168"/>
      <c r="RCD228" s="168"/>
      <c r="RCE228" s="168"/>
      <c r="RCF228" s="168"/>
      <c r="RCG228" s="168"/>
      <c r="RCH228" s="168"/>
      <c r="RCI228" s="168"/>
      <c r="RCJ228" s="168"/>
      <c r="RCK228" s="168"/>
      <c r="RCL228" s="168"/>
      <c r="RCM228" s="168"/>
      <c r="RCN228" s="168"/>
      <c r="RCO228" s="168"/>
      <c r="RCP228" s="168"/>
      <c r="RCQ228" s="168"/>
      <c r="RCR228" s="168"/>
      <c r="RCS228" s="168"/>
      <c r="RCT228" s="168"/>
      <c r="RCU228" s="168"/>
      <c r="RCV228" s="168"/>
      <c r="RCW228" s="168"/>
      <c r="RCX228" s="168"/>
      <c r="RCY228" s="168"/>
      <c r="RCZ228" s="168"/>
      <c r="RDA228" s="168"/>
      <c r="RDB228" s="168"/>
      <c r="RDC228" s="168"/>
      <c r="RDD228" s="168"/>
      <c r="RDE228" s="168"/>
      <c r="RDF228" s="168"/>
      <c r="RDG228" s="168"/>
      <c r="RDH228" s="168"/>
      <c r="RDI228" s="168"/>
      <c r="RDJ228" s="168"/>
      <c r="RDK228" s="168"/>
      <c r="RDL228" s="168"/>
      <c r="RDM228" s="168"/>
      <c r="RDN228" s="168"/>
      <c r="RDO228" s="168"/>
      <c r="RDP228" s="168"/>
      <c r="RDQ228" s="168"/>
      <c r="RDR228" s="168"/>
      <c r="RDS228" s="168"/>
      <c r="RDT228" s="168"/>
      <c r="RDU228" s="168"/>
      <c r="RDV228" s="168"/>
      <c r="RDW228" s="168"/>
      <c r="RDX228" s="168"/>
      <c r="RDY228" s="168"/>
      <c r="RDZ228" s="168"/>
      <c r="REA228" s="168"/>
      <c r="REB228" s="168"/>
      <c r="REC228" s="168"/>
      <c r="RED228" s="168"/>
      <c r="REE228" s="168"/>
      <c r="REF228" s="168"/>
      <c r="REG228" s="168"/>
      <c r="REH228" s="168"/>
      <c r="REI228" s="168"/>
      <c r="REJ228" s="168"/>
      <c r="REK228" s="168"/>
      <c r="REL228" s="168"/>
      <c r="REM228" s="168"/>
      <c r="REN228" s="168"/>
      <c r="REO228" s="168"/>
      <c r="REP228" s="168"/>
      <c r="REQ228" s="168"/>
      <c r="RER228" s="168"/>
      <c r="RES228" s="168"/>
      <c r="RET228" s="168"/>
      <c r="REU228" s="168"/>
      <c r="REV228" s="168"/>
      <c r="REW228" s="168"/>
      <c r="REX228" s="168"/>
      <c r="REY228" s="168"/>
      <c r="REZ228" s="168"/>
      <c r="RFA228" s="168"/>
      <c r="RFB228" s="168"/>
      <c r="RFC228" s="168"/>
      <c r="RFD228" s="168"/>
      <c r="RFE228" s="168"/>
      <c r="RFF228" s="168"/>
      <c r="RFG228" s="168"/>
      <c r="RFH228" s="168"/>
      <c r="RFI228" s="168"/>
      <c r="RFJ228" s="168"/>
      <c r="RFK228" s="168"/>
      <c r="RFL228" s="168"/>
      <c r="RFM228" s="168"/>
      <c r="RFN228" s="168"/>
      <c r="RFO228" s="168"/>
      <c r="RFP228" s="168"/>
      <c r="RFQ228" s="168"/>
      <c r="RFR228" s="168"/>
      <c r="RFS228" s="168"/>
      <c r="RFT228" s="168"/>
      <c r="RFU228" s="168"/>
      <c r="RFV228" s="168"/>
      <c r="RFW228" s="168"/>
      <c r="RFX228" s="168"/>
      <c r="RFY228" s="168"/>
      <c r="RFZ228" s="168"/>
      <c r="RGA228" s="168"/>
      <c r="RGB228" s="168"/>
      <c r="RGC228" s="168"/>
      <c r="RGD228" s="168"/>
      <c r="RGE228" s="168"/>
      <c r="RGF228" s="168"/>
      <c r="RGG228" s="168"/>
      <c r="RGH228" s="168"/>
      <c r="RGI228" s="168"/>
      <c r="RGJ228" s="168"/>
      <c r="RGK228" s="168"/>
      <c r="RGL228" s="168"/>
      <c r="RGM228" s="168"/>
      <c r="RGN228" s="168"/>
      <c r="RGO228" s="168"/>
      <c r="RGP228" s="168"/>
      <c r="RGQ228" s="168"/>
      <c r="RGR228" s="168"/>
      <c r="RGS228" s="168"/>
      <c r="RGT228" s="168"/>
      <c r="RGU228" s="168"/>
      <c r="RGV228" s="168"/>
      <c r="RGW228" s="168"/>
      <c r="RGX228" s="168"/>
      <c r="RGY228" s="168"/>
      <c r="RGZ228" s="168"/>
      <c r="RHA228" s="168"/>
      <c r="RHB228" s="168"/>
      <c r="RHC228" s="168"/>
      <c r="RHD228" s="168"/>
      <c r="RHE228" s="168"/>
      <c r="RHF228" s="168"/>
      <c r="RHG228" s="168"/>
      <c r="RHH228" s="168"/>
      <c r="RHI228" s="168"/>
      <c r="RHJ228" s="168"/>
      <c r="RHK228" s="168"/>
      <c r="RHL228" s="168"/>
      <c r="RHM228" s="168"/>
      <c r="RHN228" s="168"/>
      <c r="RHO228" s="168"/>
      <c r="RHP228" s="168"/>
      <c r="RHQ228" s="168"/>
      <c r="RHR228" s="168"/>
      <c r="RHS228" s="168"/>
      <c r="RHT228" s="168"/>
      <c r="RHU228" s="168"/>
      <c r="RHV228" s="168"/>
      <c r="RHW228" s="168"/>
      <c r="RHX228" s="168"/>
      <c r="RHY228" s="168"/>
      <c r="RHZ228" s="168"/>
      <c r="RIA228" s="168"/>
      <c r="RIB228" s="168"/>
      <c r="RIC228" s="168"/>
      <c r="RID228" s="168"/>
      <c r="RIE228" s="168"/>
      <c r="RIF228" s="168"/>
      <c r="RIG228" s="168"/>
      <c r="RIH228" s="168"/>
      <c r="RII228" s="168"/>
      <c r="RIJ228" s="168"/>
      <c r="RIK228" s="168"/>
      <c r="RIL228" s="168"/>
      <c r="RIM228" s="168"/>
      <c r="RIN228" s="168"/>
      <c r="RIO228" s="168"/>
      <c r="RIP228" s="168"/>
      <c r="RIQ228" s="168"/>
      <c r="RIR228" s="168"/>
      <c r="RIS228" s="168"/>
      <c r="RIT228" s="168"/>
      <c r="RIU228" s="168"/>
      <c r="RIV228" s="168"/>
      <c r="RIW228" s="168"/>
      <c r="RIX228" s="168"/>
      <c r="RIY228" s="168"/>
      <c r="RIZ228" s="168"/>
      <c r="RJA228" s="168"/>
      <c r="RJB228" s="168"/>
      <c r="RJC228" s="168"/>
      <c r="RJD228" s="168"/>
      <c r="RJE228" s="168"/>
      <c r="RJF228" s="168"/>
      <c r="RJG228" s="168"/>
      <c r="RJH228" s="168"/>
      <c r="RJI228" s="168"/>
      <c r="RJJ228" s="168"/>
      <c r="RJK228" s="168"/>
      <c r="RJL228" s="168"/>
      <c r="RJM228" s="168"/>
      <c r="RJN228" s="168"/>
      <c r="RJO228" s="168"/>
      <c r="RJP228" s="168"/>
      <c r="RJQ228" s="168"/>
      <c r="RJR228" s="168"/>
      <c r="RJS228" s="168"/>
      <c r="RJT228" s="168"/>
      <c r="RJU228" s="168"/>
      <c r="RJV228" s="168"/>
      <c r="RJW228" s="168"/>
      <c r="RJX228" s="168"/>
      <c r="RJY228" s="168"/>
      <c r="RJZ228" s="168"/>
      <c r="RKA228" s="168"/>
      <c r="RKB228" s="168"/>
      <c r="RKC228" s="168"/>
      <c r="RKD228" s="168"/>
      <c r="RKE228" s="168"/>
      <c r="RKF228" s="168"/>
      <c r="RKG228" s="168"/>
      <c r="RKH228" s="168"/>
      <c r="RKI228" s="168"/>
      <c r="RKJ228" s="168"/>
      <c r="RKK228" s="168"/>
      <c r="RKL228" s="168"/>
      <c r="RKM228" s="168"/>
      <c r="RKN228" s="168"/>
      <c r="RKO228" s="168"/>
      <c r="RKP228" s="168"/>
      <c r="RKQ228" s="168"/>
      <c r="RKR228" s="168"/>
      <c r="RKS228" s="168"/>
      <c r="RKT228" s="168"/>
      <c r="RKU228" s="168"/>
      <c r="RKV228" s="168"/>
      <c r="RKW228" s="168"/>
      <c r="RKX228" s="168"/>
      <c r="RKY228" s="168"/>
      <c r="RKZ228" s="168"/>
      <c r="RLA228" s="168"/>
      <c r="RLB228" s="168"/>
      <c r="RLC228" s="168"/>
      <c r="RLD228" s="168"/>
      <c r="RLE228" s="168"/>
      <c r="RLF228" s="168"/>
      <c r="RLG228" s="168"/>
      <c r="RLH228" s="168"/>
      <c r="RLI228" s="168"/>
      <c r="RLJ228" s="168"/>
      <c r="RLK228" s="168"/>
      <c r="RLL228" s="168"/>
      <c r="RLM228" s="168"/>
      <c r="RLN228" s="168"/>
      <c r="RLO228" s="168"/>
      <c r="RLP228" s="168"/>
      <c r="RLQ228" s="168"/>
      <c r="RLR228" s="168"/>
      <c r="RLS228" s="168"/>
      <c r="RLT228" s="168"/>
      <c r="RLU228" s="168"/>
      <c r="RLV228" s="168"/>
      <c r="RLW228" s="168"/>
      <c r="RLX228" s="168"/>
      <c r="RLY228" s="168"/>
      <c r="RLZ228" s="168"/>
      <c r="RMA228" s="168"/>
      <c r="RMB228" s="168"/>
      <c r="RMC228" s="168"/>
      <c r="RMD228" s="168"/>
      <c r="RME228" s="168"/>
      <c r="RMF228" s="168"/>
      <c r="RMG228" s="168"/>
      <c r="RMH228" s="168"/>
      <c r="RMI228" s="168"/>
      <c r="RMJ228" s="168"/>
      <c r="RMK228" s="168"/>
      <c r="RML228" s="168"/>
      <c r="RMM228" s="168"/>
      <c r="RMN228" s="168"/>
      <c r="RMO228" s="168"/>
      <c r="RMP228" s="168"/>
      <c r="RMQ228" s="168"/>
      <c r="RMR228" s="168"/>
      <c r="RMS228" s="168"/>
      <c r="RMT228" s="168"/>
      <c r="RMU228" s="168"/>
      <c r="RMV228" s="168"/>
      <c r="RMW228" s="168"/>
      <c r="RMX228" s="168"/>
      <c r="RMY228" s="168"/>
      <c r="RMZ228" s="168"/>
      <c r="RNA228" s="168"/>
      <c r="RNB228" s="168"/>
      <c r="RNC228" s="168"/>
      <c r="RND228" s="168"/>
      <c r="RNE228" s="168"/>
      <c r="RNF228" s="168"/>
      <c r="RNG228" s="168"/>
      <c r="RNH228" s="168"/>
      <c r="RNI228" s="168"/>
      <c r="RNJ228" s="168"/>
      <c r="RNK228" s="168"/>
      <c r="RNL228" s="168"/>
      <c r="RNM228" s="168"/>
      <c r="RNN228" s="168"/>
      <c r="RNO228" s="168"/>
      <c r="RNP228" s="168"/>
      <c r="RNQ228" s="168"/>
      <c r="RNR228" s="168"/>
      <c r="RNS228" s="168"/>
      <c r="RNT228" s="168"/>
      <c r="RNU228" s="168"/>
      <c r="RNV228" s="168"/>
      <c r="RNW228" s="168"/>
      <c r="RNX228" s="168"/>
      <c r="RNY228" s="168"/>
      <c r="RNZ228" s="168"/>
      <c r="ROA228" s="168"/>
      <c r="ROB228" s="168"/>
      <c r="ROC228" s="168"/>
      <c r="ROD228" s="168"/>
      <c r="ROE228" s="168"/>
      <c r="ROF228" s="168"/>
      <c r="ROG228" s="168"/>
      <c r="ROH228" s="168"/>
      <c r="ROI228" s="168"/>
      <c r="ROJ228" s="168"/>
      <c r="ROK228" s="168"/>
      <c r="ROL228" s="168"/>
      <c r="ROM228" s="168"/>
      <c r="RON228" s="168"/>
      <c r="ROO228" s="168"/>
      <c r="ROP228" s="168"/>
      <c r="ROQ228" s="168"/>
      <c r="ROR228" s="168"/>
      <c r="ROS228" s="168"/>
      <c r="ROT228" s="168"/>
      <c r="ROU228" s="168"/>
      <c r="ROV228" s="168"/>
      <c r="ROW228" s="168"/>
      <c r="ROX228" s="168"/>
      <c r="ROY228" s="168"/>
      <c r="ROZ228" s="168"/>
      <c r="RPA228" s="168"/>
      <c r="RPB228" s="168"/>
      <c r="RPC228" s="168"/>
      <c r="RPD228" s="168"/>
      <c r="RPE228" s="168"/>
      <c r="RPF228" s="168"/>
      <c r="RPG228" s="168"/>
      <c r="RPH228" s="168"/>
      <c r="RPI228" s="168"/>
      <c r="RPJ228" s="168"/>
      <c r="RPK228" s="168"/>
      <c r="RPL228" s="168"/>
      <c r="RPM228" s="168"/>
      <c r="RPN228" s="168"/>
      <c r="RPO228" s="168"/>
      <c r="RPP228" s="168"/>
      <c r="RPQ228" s="168"/>
      <c r="RPR228" s="168"/>
      <c r="RPS228" s="168"/>
      <c r="RPT228" s="168"/>
      <c r="RPU228" s="168"/>
      <c r="RPV228" s="168"/>
      <c r="RPW228" s="168"/>
      <c r="RPX228" s="168"/>
      <c r="RPY228" s="168"/>
      <c r="RPZ228" s="168"/>
      <c r="RQA228" s="168"/>
      <c r="RQB228" s="168"/>
      <c r="RQC228" s="168"/>
      <c r="RQD228" s="168"/>
      <c r="RQE228" s="168"/>
      <c r="RQF228" s="168"/>
      <c r="RQG228" s="168"/>
      <c r="RQH228" s="168"/>
      <c r="RQI228" s="168"/>
      <c r="RQJ228" s="168"/>
      <c r="RQK228" s="168"/>
      <c r="RQL228" s="168"/>
      <c r="RQM228" s="168"/>
      <c r="RQN228" s="168"/>
      <c r="RQO228" s="168"/>
      <c r="RQP228" s="168"/>
      <c r="RQQ228" s="168"/>
      <c r="RQR228" s="168"/>
      <c r="RQS228" s="168"/>
      <c r="RQT228" s="168"/>
      <c r="RQU228" s="168"/>
      <c r="RQV228" s="168"/>
      <c r="RQW228" s="168"/>
      <c r="RQX228" s="168"/>
      <c r="RQY228" s="168"/>
      <c r="RQZ228" s="168"/>
      <c r="RRA228" s="168"/>
      <c r="RRB228" s="168"/>
      <c r="RRC228" s="168"/>
      <c r="RRD228" s="168"/>
      <c r="RRE228" s="168"/>
      <c r="RRF228" s="168"/>
      <c r="RRG228" s="168"/>
      <c r="RRH228" s="168"/>
      <c r="RRI228" s="168"/>
      <c r="RRJ228" s="168"/>
      <c r="RRK228" s="168"/>
      <c r="RRL228" s="168"/>
      <c r="RRM228" s="168"/>
      <c r="RRN228" s="168"/>
      <c r="RRO228" s="168"/>
      <c r="RRP228" s="168"/>
      <c r="RRQ228" s="168"/>
      <c r="RRR228" s="168"/>
      <c r="RRS228" s="168"/>
      <c r="RRT228" s="168"/>
      <c r="RRU228" s="168"/>
      <c r="RRV228" s="168"/>
      <c r="RRW228" s="168"/>
      <c r="RRX228" s="168"/>
      <c r="RRY228" s="168"/>
      <c r="RRZ228" s="168"/>
      <c r="RSA228" s="168"/>
      <c r="RSB228" s="168"/>
      <c r="RSC228" s="168"/>
      <c r="RSD228" s="168"/>
      <c r="RSE228" s="168"/>
      <c r="RSF228" s="168"/>
      <c r="RSG228" s="168"/>
      <c r="RSH228" s="168"/>
      <c r="RSI228" s="168"/>
      <c r="RSJ228" s="168"/>
      <c r="RSK228" s="168"/>
      <c r="RSL228" s="168"/>
      <c r="RSM228" s="168"/>
      <c r="RSN228" s="168"/>
      <c r="RSO228" s="168"/>
      <c r="RSP228" s="168"/>
      <c r="RSQ228" s="168"/>
      <c r="RSR228" s="168"/>
      <c r="RSS228" s="168"/>
      <c r="RST228" s="168"/>
      <c r="RSU228" s="168"/>
      <c r="RSV228" s="168"/>
      <c r="RSW228" s="168"/>
      <c r="RSX228" s="168"/>
      <c r="RSY228" s="168"/>
      <c r="RSZ228" s="168"/>
      <c r="RTA228" s="168"/>
      <c r="RTB228" s="168"/>
      <c r="RTC228" s="168"/>
      <c r="RTD228" s="168"/>
      <c r="RTE228" s="168"/>
      <c r="RTF228" s="168"/>
      <c r="RTG228" s="168"/>
      <c r="RTH228" s="168"/>
      <c r="RTI228" s="168"/>
      <c r="RTJ228" s="168"/>
      <c r="RTK228" s="168"/>
      <c r="RTL228" s="168"/>
      <c r="RTM228" s="168"/>
      <c r="RTN228" s="168"/>
      <c r="RTO228" s="168"/>
      <c r="RTP228" s="168"/>
      <c r="RTQ228" s="168"/>
      <c r="RTR228" s="168"/>
      <c r="RTS228" s="168"/>
      <c r="RTT228" s="168"/>
      <c r="RTU228" s="168"/>
      <c r="RTV228" s="168"/>
      <c r="RTW228" s="168"/>
      <c r="RTX228" s="168"/>
      <c r="RTY228" s="168"/>
      <c r="RTZ228" s="168"/>
      <c r="RUA228" s="168"/>
      <c r="RUB228" s="168"/>
      <c r="RUC228" s="168"/>
      <c r="RUD228" s="168"/>
      <c r="RUE228" s="168"/>
      <c r="RUF228" s="168"/>
      <c r="RUG228" s="168"/>
      <c r="RUH228" s="168"/>
      <c r="RUI228" s="168"/>
      <c r="RUJ228" s="168"/>
      <c r="RUK228" s="168"/>
      <c r="RUL228" s="168"/>
      <c r="RUM228" s="168"/>
      <c r="RUN228" s="168"/>
      <c r="RUO228" s="168"/>
      <c r="RUP228" s="168"/>
      <c r="RUQ228" s="168"/>
      <c r="RUR228" s="168"/>
      <c r="RUS228" s="168"/>
      <c r="RUT228" s="168"/>
      <c r="RUU228" s="168"/>
      <c r="RUV228" s="168"/>
      <c r="RUW228" s="168"/>
      <c r="RUX228" s="168"/>
      <c r="RUY228" s="168"/>
      <c r="RUZ228" s="168"/>
      <c r="RVA228" s="168"/>
      <c r="RVB228" s="168"/>
      <c r="RVC228" s="168"/>
      <c r="RVD228" s="168"/>
      <c r="RVE228" s="168"/>
      <c r="RVF228" s="168"/>
      <c r="RVG228" s="168"/>
      <c r="RVH228" s="168"/>
      <c r="RVI228" s="168"/>
      <c r="RVJ228" s="168"/>
      <c r="RVK228" s="168"/>
      <c r="RVL228" s="168"/>
      <c r="RVM228" s="168"/>
      <c r="RVN228" s="168"/>
      <c r="RVO228" s="168"/>
      <c r="RVP228" s="168"/>
      <c r="RVQ228" s="168"/>
      <c r="RVR228" s="168"/>
      <c r="RVS228" s="168"/>
      <c r="RVT228" s="168"/>
      <c r="RVU228" s="168"/>
      <c r="RVV228" s="168"/>
      <c r="RVW228" s="168"/>
      <c r="RVX228" s="168"/>
      <c r="RVY228" s="168"/>
      <c r="RVZ228" s="168"/>
      <c r="RWA228" s="168"/>
      <c r="RWB228" s="168"/>
      <c r="RWC228" s="168"/>
      <c r="RWD228" s="168"/>
      <c r="RWE228" s="168"/>
      <c r="RWF228" s="168"/>
      <c r="RWG228" s="168"/>
      <c r="RWH228" s="168"/>
      <c r="RWI228" s="168"/>
      <c r="RWJ228" s="168"/>
      <c r="RWK228" s="168"/>
      <c r="RWL228" s="168"/>
      <c r="RWM228" s="168"/>
      <c r="RWN228" s="168"/>
      <c r="RWO228" s="168"/>
      <c r="RWP228" s="168"/>
      <c r="RWQ228" s="168"/>
      <c r="RWR228" s="168"/>
      <c r="RWS228" s="168"/>
      <c r="RWT228" s="168"/>
      <c r="RWU228" s="168"/>
      <c r="RWV228" s="168"/>
      <c r="RWW228" s="168"/>
      <c r="RWX228" s="168"/>
      <c r="RWY228" s="168"/>
      <c r="RWZ228" s="168"/>
      <c r="RXA228" s="168"/>
      <c r="RXB228" s="168"/>
      <c r="RXC228" s="168"/>
      <c r="RXD228" s="168"/>
      <c r="RXE228" s="168"/>
      <c r="RXF228" s="168"/>
      <c r="RXG228" s="168"/>
      <c r="RXH228" s="168"/>
      <c r="RXI228" s="168"/>
      <c r="RXJ228" s="168"/>
      <c r="RXK228" s="168"/>
      <c r="RXL228" s="168"/>
      <c r="RXM228" s="168"/>
      <c r="RXN228" s="168"/>
      <c r="RXO228" s="168"/>
      <c r="RXP228" s="168"/>
      <c r="RXQ228" s="168"/>
      <c r="RXR228" s="168"/>
      <c r="RXS228" s="168"/>
      <c r="RXT228" s="168"/>
      <c r="RXU228" s="168"/>
      <c r="RXV228" s="168"/>
      <c r="RXW228" s="168"/>
      <c r="RXX228" s="168"/>
      <c r="RXY228" s="168"/>
      <c r="RXZ228" s="168"/>
      <c r="RYA228" s="168"/>
      <c r="RYB228" s="168"/>
      <c r="RYC228" s="168"/>
      <c r="RYD228" s="168"/>
      <c r="RYE228" s="168"/>
      <c r="RYF228" s="168"/>
      <c r="RYG228" s="168"/>
      <c r="RYH228" s="168"/>
      <c r="RYI228" s="168"/>
      <c r="RYJ228" s="168"/>
      <c r="RYK228" s="168"/>
      <c r="RYL228" s="168"/>
      <c r="RYM228" s="168"/>
      <c r="RYN228" s="168"/>
      <c r="RYO228" s="168"/>
      <c r="RYP228" s="168"/>
      <c r="RYQ228" s="168"/>
      <c r="RYR228" s="168"/>
      <c r="RYS228" s="168"/>
      <c r="RYT228" s="168"/>
      <c r="RYU228" s="168"/>
      <c r="RYV228" s="168"/>
      <c r="RYW228" s="168"/>
      <c r="RYX228" s="168"/>
      <c r="RYY228" s="168"/>
      <c r="RYZ228" s="168"/>
      <c r="RZA228" s="168"/>
      <c r="RZB228" s="168"/>
      <c r="RZC228" s="168"/>
      <c r="RZD228" s="168"/>
      <c r="RZE228" s="168"/>
      <c r="RZF228" s="168"/>
      <c r="RZG228" s="168"/>
      <c r="RZH228" s="168"/>
      <c r="RZI228" s="168"/>
      <c r="RZJ228" s="168"/>
      <c r="RZK228" s="168"/>
      <c r="RZL228" s="168"/>
      <c r="RZM228" s="168"/>
      <c r="RZN228" s="168"/>
      <c r="RZO228" s="168"/>
      <c r="RZP228" s="168"/>
      <c r="RZQ228" s="168"/>
      <c r="RZR228" s="168"/>
      <c r="RZS228" s="168"/>
      <c r="RZT228" s="168"/>
      <c r="RZU228" s="168"/>
      <c r="RZV228" s="168"/>
      <c r="RZW228" s="168"/>
      <c r="RZX228" s="168"/>
      <c r="RZY228" s="168"/>
      <c r="RZZ228" s="168"/>
      <c r="SAA228" s="168"/>
      <c r="SAB228" s="168"/>
      <c r="SAC228" s="168"/>
      <c r="SAD228" s="168"/>
      <c r="SAE228" s="168"/>
      <c r="SAF228" s="168"/>
      <c r="SAG228" s="168"/>
      <c r="SAH228" s="168"/>
      <c r="SAI228" s="168"/>
      <c r="SAJ228" s="168"/>
      <c r="SAK228" s="168"/>
      <c r="SAL228" s="168"/>
      <c r="SAM228" s="168"/>
      <c r="SAN228" s="168"/>
      <c r="SAO228" s="168"/>
      <c r="SAP228" s="168"/>
      <c r="SAQ228" s="168"/>
      <c r="SAR228" s="168"/>
      <c r="SAS228" s="168"/>
      <c r="SAT228" s="168"/>
      <c r="SAU228" s="168"/>
      <c r="SAV228" s="168"/>
      <c r="SAW228" s="168"/>
      <c r="SAX228" s="168"/>
      <c r="SAY228" s="168"/>
      <c r="SAZ228" s="168"/>
      <c r="SBA228" s="168"/>
      <c r="SBB228" s="168"/>
      <c r="SBC228" s="168"/>
      <c r="SBD228" s="168"/>
      <c r="SBE228" s="168"/>
      <c r="SBF228" s="168"/>
      <c r="SBG228" s="168"/>
      <c r="SBH228" s="168"/>
      <c r="SBI228" s="168"/>
      <c r="SBJ228" s="168"/>
      <c r="SBK228" s="168"/>
      <c r="SBL228" s="168"/>
      <c r="SBM228" s="168"/>
      <c r="SBN228" s="168"/>
      <c r="SBO228" s="168"/>
      <c r="SBP228" s="168"/>
      <c r="SBQ228" s="168"/>
      <c r="SBR228" s="168"/>
      <c r="SBS228" s="168"/>
      <c r="SBT228" s="168"/>
      <c r="SBU228" s="168"/>
      <c r="SBV228" s="168"/>
      <c r="SBW228" s="168"/>
      <c r="SBX228" s="168"/>
      <c r="SBY228" s="168"/>
      <c r="SBZ228" s="168"/>
      <c r="SCA228" s="168"/>
      <c r="SCB228" s="168"/>
      <c r="SCC228" s="168"/>
      <c r="SCD228" s="168"/>
      <c r="SCE228" s="168"/>
      <c r="SCF228" s="168"/>
      <c r="SCG228" s="168"/>
      <c r="SCH228" s="168"/>
      <c r="SCI228" s="168"/>
      <c r="SCJ228" s="168"/>
      <c r="SCK228" s="168"/>
      <c r="SCL228" s="168"/>
      <c r="SCM228" s="168"/>
      <c r="SCN228" s="168"/>
      <c r="SCO228" s="168"/>
      <c r="SCP228" s="168"/>
      <c r="SCQ228" s="168"/>
      <c r="SCR228" s="168"/>
      <c r="SCS228" s="168"/>
      <c r="SCT228" s="168"/>
      <c r="SCU228" s="168"/>
      <c r="SCV228" s="168"/>
      <c r="SCW228" s="168"/>
      <c r="SCX228" s="168"/>
      <c r="SCY228" s="168"/>
      <c r="SCZ228" s="168"/>
      <c r="SDA228" s="168"/>
      <c r="SDB228" s="168"/>
      <c r="SDC228" s="168"/>
      <c r="SDD228" s="168"/>
      <c r="SDE228" s="168"/>
      <c r="SDF228" s="168"/>
      <c r="SDG228" s="168"/>
      <c r="SDH228" s="168"/>
      <c r="SDI228" s="168"/>
      <c r="SDJ228" s="168"/>
      <c r="SDK228" s="168"/>
      <c r="SDL228" s="168"/>
      <c r="SDM228" s="168"/>
      <c r="SDN228" s="168"/>
      <c r="SDO228" s="168"/>
      <c r="SDP228" s="168"/>
      <c r="SDQ228" s="168"/>
      <c r="SDR228" s="168"/>
      <c r="SDS228" s="168"/>
      <c r="SDT228" s="168"/>
      <c r="SDU228" s="168"/>
      <c r="SDV228" s="168"/>
      <c r="SDW228" s="168"/>
      <c r="SDX228" s="168"/>
      <c r="SDY228" s="168"/>
      <c r="SDZ228" s="168"/>
      <c r="SEA228" s="168"/>
      <c r="SEB228" s="168"/>
      <c r="SEC228" s="168"/>
      <c r="SED228" s="168"/>
      <c r="SEE228" s="168"/>
      <c r="SEF228" s="168"/>
      <c r="SEG228" s="168"/>
      <c r="SEH228" s="168"/>
      <c r="SEI228" s="168"/>
      <c r="SEJ228" s="168"/>
      <c r="SEK228" s="168"/>
      <c r="SEL228" s="168"/>
      <c r="SEM228" s="168"/>
      <c r="SEN228" s="168"/>
      <c r="SEO228" s="168"/>
      <c r="SEP228" s="168"/>
      <c r="SEQ228" s="168"/>
      <c r="SER228" s="168"/>
      <c r="SES228" s="168"/>
      <c r="SET228" s="168"/>
      <c r="SEU228" s="168"/>
      <c r="SEV228" s="168"/>
      <c r="SEW228" s="168"/>
      <c r="SEX228" s="168"/>
      <c r="SEY228" s="168"/>
      <c r="SEZ228" s="168"/>
      <c r="SFA228" s="168"/>
      <c r="SFB228" s="168"/>
      <c r="SFC228" s="168"/>
      <c r="SFD228" s="168"/>
      <c r="SFE228" s="168"/>
      <c r="SFF228" s="168"/>
      <c r="SFG228" s="168"/>
      <c r="SFH228" s="168"/>
      <c r="SFI228" s="168"/>
      <c r="SFJ228" s="168"/>
      <c r="SFK228" s="168"/>
      <c r="SFL228" s="168"/>
      <c r="SFM228" s="168"/>
      <c r="SFN228" s="168"/>
      <c r="SFO228" s="168"/>
      <c r="SFP228" s="168"/>
      <c r="SFQ228" s="168"/>
      <c r="SFR228" s="168"/>
      <c r="SFS228" s="168"/>
      <c r="SFT228" s="168"/>
      <c r="SFU228" s="168"/>
      <c r="SFV228" s="168"/>
      <c r="SFW228" s="168"/>
      <c r="SFX228" s="168"/>
      <c r="SFY228" s="168"/>
      <c r="SFZ228" s="168"/>
      <c r="SGA228" s="168"/>
      <c r="SGB228" s="168"/>
      <c r="SGC228" s="168"/>
      <c r="SGD228" s="168"/>
      <c r="SGE228" s="168"/>
      <c r="SGF228" s="168"/>
      <c r="SGG228" s="168"/>
      <c r="SGH228" s="168"/>
      <c r="SGI228" s="168"/>
      <c r="SGJ228" s="168"/>
      <c r="SGK228" s="168"/>
      <c r="SGL228" s="168"/>
      <c r="SGM228" s="168"/>
      <c r="SGN228" s="168"/>
      <c r="SGO228" s="168"/>
      <c r="SGP228" s="168"/>
      <c r="SGQ228" s="168"/>
      <c r="SGR228" s="168"/>
      <c r="SGS228" s="168"/>
      <c r="SGT228" s="168"/>
      <c r="SGU228" s="168"/>
      <c r="SGV228" s="168"/>
      <c r="SGW228" s="168"/>
      <c r="SGX228" s="168"/>
      <c r="SGY228" s="168"/>
      <c r="SGZ228" s="168"/>
      <c r="SHA228" s="168"/>
      <c r="SHB228" s="168"/>
      <c r="SHC228" s="168"/>
      <c r="SHD228" s="168"/>
      <c r="SHE228" s="168"/>
      <c r="SHF228" s="168"/>
      <c r="SHG228" s="168"/>
      <c r="SHH228" s="168"/>
      <c r="SHI228" s="168"/>
      <c r="SHJ228" s="168"/>
      <c r="SHK228" s="168"/>
      <c r="SHL228" s="168"/>
      <c r="SHM228" s="168"/>
      <c r="SHN228" s="168"/>
      <c r="SHO228" s="168"/>
      <c r="SHP228" s="168"/>
      <c r="SHQ228" s="168"/>
      <c r="SHR228" s="168"/>
      <c r="SHS228" s="168"/>
      <c r="SHT228" s="168"/>
      <c r="SHU228" s="168"/>
      <c r="SHV228" s="168"/>
      <c r="SHW228" s="168"/>
      <c r="SHX228" s="168"/>
      <c r="SHY228" s="168"/>
      <c r="SHZ228" s="168"/>
      <c r="SIA228" s="168"/>
      <c r="SIB228" s="168"/>
      <c r="SIC228" s="168"/>
      <c r="SID228" s="168"/>
      <c r="SIE228" s="168"/>
      <c r="SIF228" s="168"/>
      <c r="SIG228" s="168"/>
      <c r="SIH228" s="168"/>
      <c r="SII228" s="168"/>
      <c r="SIJ228" s="168"/>
      <c r="SIK228" s="168"/>
      <c r="SIL228" s="168"/>
      <c r="SIM228" s="168"/>
      <c r="SIN228" s="168"/>
      <c r="SIO228" s="168"/>
      <c r="SIP228" s="168"/>
      <c r="SIQ228" s="168"/>
      <c r="SIR228" s="168"/>
      <c r="SIS228" s="168"/>
      <c r="SIT228" s="168"/>
      <c r="SIU228" s="168"/>
      <c r="SIV228" s="168"/>
      <c r="SIW228" s="168"/>
      <c r="SIX228" s="168"/>
      <c r="SIY228" s="168"/>
      <c r="SIZ228" s="168"/>
      <c r="SJA228" s="168"/>
      <c r="SJB228" s="168"/>
      <c r="SJC228" s="168"/>
      <c r="SJD228" s="168"/>
      <c r="SJE228" s="168"/>
      <c r="SJF228" s="168"/>
      <c r="SJG228" s="168"/>
      <c r="SJH228" s="168"/>
      <c r="SJI228" s="168"/>
      <c r="SJJ228" s="168"/>
      <c r="SJK228" s="168"/>
      <c r="SJL228" s="168"/>
      <c r="SJM228" s="168"/>
      <c r="SJN228" s="168"/>
      <c r="SJO228" s="168"/>
      <c r="SJP228" s="168"/>
      <c r="SJQ228" s="168"/>
      <c r="SJR228" s="168"/>
      <c r="SJS228" s="168"/>
      <c r="SJT228" s="168"/>
      <c r="SJU228" s="168"/>
      <c r="SJV228" s="168"/>
      <c r="SJW228" s="168"/>
      <c r="SJX228" s="168"/>
      <c r="SJY228" s="168"/>
      <c r="SJZ228" s="168"/>
      <c r="SKA228" s="168"/>
      <c r="SKB228" s="168"/>
      <c r="SKC228" s="168"/>
      <c r="SKD228" s="168"/>
      <c r="SKE228" s="168"/>
      <c r="SKF228" s="168"/>
      <c r="SKG228" s="168"/>
      <c r="SKH228" s="168"/>
      <c r="SKI228" s="168"/>
      <c r="SKJ228" s="168"/>
      <c r="SKK228" s="168"/>
      <c r="SKL228" s="168"/>
      <c r="SKM228" s="168"/>
      <c r="SKN228" s="168"/>
      <c r="SKO228" s="168"/>
      <c r="SKP228" s="168"/>
      <c r="SKQ228" s="168"/>
      <c r="SKR228" s="168"/>
      <c r="SKS228" s="168"/>
      <c r="SKT228" s="168"/>
      <c r="SKU228" s="168"/>
      <c r="SKV228" s="168"/>
      <c r="SKW228" s="168"/>
      <c r="SKX228" s="168"/>
      <c r="SKY228" s="168"/>
      <c r="SKZ228" s="168"/>
      <c r="SLA228" s="168"/>
      <c r="SLB228" s="168"/>
      <c r="SLC228" s="168"/>
      <c r="SLD228" s="168"/>
      <c r="SLE228" s="168"/>
      <c r="SLF228" s="168"/>
      <c r="SLG228" s="168"/>
      <c r="SLH228" s="168"/>
      <c r="SLI228" s="168"/>
      <c r="SLJ228" s="168"/>
      <c r="SLK228" s="168"/>
      <c r="SLL228" s="168"/>
      <c r="SLM228" s="168"/>
      <c r="SLN228" s="168"/>
      <c r="SLO228" s="168"/>
      <c r="SLP228" s="168"/>
      <c r="SLQ228" s="168"/>
      <c r="SLR228" s="168"/>
      <c r="SLS228" s="168"/>
      <c r="SLT228" s="168"/>
      <c r="SLU228" s="168"/>
      <c r="SLV228" s="168"/>
      <c r="SLW228" s="168"/>
      <c r="SLX228" s="168"/>
      <c r="SLY228" s="168"/>
      <c r="SLZ228" s="168"/>
      <c r="SMA228" s="168"/>
      <c r="SMB228" s="168"/>
      <c r="SMC228" s="168"/>
      <c r="SMD228" s="168"/>
      <c r="SME228" s="168"/>
      <c r="SMF228" s="168"/>
      <c r="SMG228" s="168"/>
      <c r="SMH228" s="168"/>
      <c r="SMI228" s="168"/>
      <c r="SMJ228" s="168"/>
      <c r="SMK228" s="168"/>
      <c r="SML228" s="168"/>
      <c r="SMM228" s="168"/>
      <c r="SMN228" s="168"/>
      <c r="SMO228" s="168"/>
      <c r="SMP228" s="168"/>
      <c r="SMQ228" s="168"/>
      <c r="SMR228" s="168"/>
      <c r="SMS228" s="168"/>
      <c r="SMT228" s="168"/>
      <c r="SMU228" s="168"/>
      <c r="SMV228" s="168"/>
      <c r="SMW228" s="168"/>
      <c r="SMX228" s="168"/>
      <c r="SMY228" s="168"/>
      <c r="SMZ228" s="168"/>
      <c r="SNA228" s="168"/>
      <c r="SNB228" s="168"/>
      <c r="SNC228" s="168"/>
      <c r="SND228" s="168"/>
      <c r="SNE228" s="168"/>
      <c r="SNF228" s="168"/>
      <c r="SNG228" s="168"/>
      <c r="SNH228" s="168"/>
      <c r="SNI228" s="168"/>
      <c r="SNJ228" s="168"/>
      <c r="SNK228" s="168"/>
      <c r="SNL228" s="168"/>
      <c r="SNM228" s="168"/>
      <c r="SNN228" s="168"/>
      <c r="SNO228" s="168"/>
      <c r="SNP228" s="168"/>
      <c r="SNQ228" s="168"/>
      <c r="SNR228" s="168"/>
      <c r="SNS228" s="168"/>
      <c r="SNT228" s="168"/>
      <c r="SNU228" s="168"/>
      <c r="SNV228" s="168"/>
      <c r="SNW228" s="168"/>
      <c r="SNX228" s="168"/>
      <c r="SNY228" s="168"/>
      <c r="SNZ228" s="168"/>
      <c r="SOA228" s="168"/>
      <c r="SOB228" s="168"/>
      <c r="SOC228" s="168"/>
      <c r="SOD228" s="168"/>
      <c r="SOE228" s="168"/>
      <c r="SOF228" s="168"/>
      <c r="SOG228" s="168"/>
      <c r="SOH228" s="168"/>
      <c r="SOI228" s="168"/>
      <c r="SOJ228" s="168"/>
      <c r="SOK228" s="168"/>
      <c r="SOL228" s="168"/>
      <c r="SOM228" s="168"/>
      <c r="SON228" s="168"/>
      <c r="SOO228" s="168"/>
      <c r="SOP228" s="168"/>
      <c r="SOQ228" s="168"/>
      <c r="SOR228" s="168"/>
      <c r="SOS228" s="168"/>
      <c r="SOT228" s="168"/>
      <c r="SOU228" s="168"/>
      <c r="SOV228" s="168"/>
      <c r="SOW228" s="168"/>
      <c r="SOX228" s="168"/>
      <c r="SOY228" s="168"/>
      <c r="SOZ228" s="168"/>
      <c r="SPA228" s="168"/>
      <c r="SPB228" s="168"/>
      <c r="SPC228" s="168"/>
      <c r="SPD228" s="168"/>
      <c r="SPE228" s="168"/>
      <c r="SPF228" s="168"/>
      <c r="SPG228" s="168"/>
      <c r="SPH228" s="168"/>
      <c r="SPI228" s="168"/>
      <c r="SPJ228" s="168"/>
      <c r="SPK228" s="168"/>
      <c r="SPL228" s="168"/>
      <c r="SPM228" s="168"/>
      <c r="SPN228" s="168"/>
      <c r="SPO228" s="168"/>
      <c r="SPP228" s="168"/>
      <c r="SPQ228" s="168"/>
      <c r="SPR228" s="168"/>
      <c r="SPS228" s="168"/>
      <c r="SPT228" s="168"/>
      <c r="SPU228" s="168"/>
      <c r="SPV228" s="168"/>
      <c r="SPW228" s="168"/>
      <c r="SPX228" s="168"/>
      <c r="SPY228" s="168"/>
      <c r="SPZ228" s="168"/>
      <c r="SQA228" s="168"/>
      <c r="SQB228" s="168"/>
      <c r="SQC228" s="168"/>
      <c r="SQD228" s="168"/>
      <c r="SQE228" s="168"/>
      <c r="SQF228" s="168"/>
      <c r="SQG228" s="168"/>
      <c r="SQH228" s="168"/>
      <c r="SQI228" s="168"/>
      <c r="SQJ228" s="168"/>
      <c r="SQK228" s="168"/>
      <c r="SQL228" s="168"/>
      <c r="SQM228" s="168"/>
      <c r="SQN228" s="168"/>
      <c r="SQO228" s="168"/>
      <c r="SQP228" s="168"/>
      <c r="SQQ228" s="168"/>
      <c r="SQR228" s="168"/>
      <c r="SQS228" s="168"/>
      <c r="SQT228" s="168"/>
      <c r="SQU228" s="168"/>
      <c r="SQV228" s="168"/>
      <c r="SQW228" s="168"/>
      <c r="SQX228" s="168"/>
      <c r="SQY228" s="168"/>
      <c r="SQZ228" s="168"/>
      <c r="SRA228" s="168"/>
      <c r="SRB228" s="168"/>
      <c r="SRC228" s="168"/>
      <c r="SRD228" s="168"/>
      <c r="SRE228" s="168"/>
      <c r="SRF228" s="168"/>
      <c r="SRG228" s="168"/>
      <c r="SRH228" s="168"/>
      <c r="SRI228" s="168"/>
      <c r="SRJ228" s="168"/>
      <c r="SRK228" s="168"/>
      <c r="SRL228" s="168"/>
      <c r="SRM228" s="168"/>
      <c r="SRN228" s="168"/>
      <c r="SRO228" s="168"/>
      <c r="SRP228" s="168"/>
      <c r="SRQ228" s="168"/>
      <c r="SRR228" s="168"/>
      <c r="SRS228" s="168"/>
      <c r="SRT228" s="168"/>
      <c r="SRU228" s="168"/>
      <c r="SRV228" s="168"/>
      <c r="SRW228" s="168"/>
      <c r="SRX228" s="168"/>
      <c r="SRY228" s="168"/>
      <c r="SRZ228" s="168"/>
      <c r="SSA228" s="168"/>
      <c r="SSB228" s="168"/>
      <c r="SSC228" s="168"/>
      <c r="SSD228" s="168"/>
      <c r="SSE228" s="168"/>
      <c r="SSF228" s="168"/>
      <c r="SSG228" s="168"/>
      <c r="SSH228" s="168"/>
      <c r="SSI228" s="168"/>
      <c r="SSJ228" s="168"/>
      <c r="SSK228" s="168"/>
      <c r="SSL228" s="168"/>
      <c r="SSM228" s="168"/>
      <c r="SSN228" s="168"/>
      <c r="SSO228" s="168"/>
      <c r="SSP228" s="168"/>
      <c r="SSQ228" s="168"/>
      <c r="SSR228" s="168"/>
      <c r="SSS228" s="168"/>
      <c r="SST228" s="168"/>
      <c r="SSU228" s="168"/>
      <c r="SSV228" s="168"/>
      <c r="SSW228" s="168"/>
      <c r="SSX228" s="168"/>
      <c r="SSY228" s="168"/>
      <c r="SSZ228" s="168"/>
      <c r="STA228" s="168"/>
      <c r="STB228" s="168"/>
      <c r="STC228" s="168"/>
      <c r="STD228" s="168"/>
      <c r="STE228" s="168"/>
      <c r="STF228" s="168"/>
      <c r="STG228" s="168"/>
      <c r="STH228" s="168"/>
      <c r="STI228" s="168"/>
      <c r="STJ228" s="168"/>
      <c r="STK228" s="168"/>
      <c r="STL228" s="168"/>
      <c r="STM228" s="168"/>
      <c r="STN228" s="168"/>
      <c r="STO228" s="168"/>
      <c r="STP228" s="168"/>
      <c r="STQ228" s="168"/>
      <c r="STR228" s="168"/>
      <c r="STS228" s="168"/>
      <c r="STT228" s="168"/>
      <c r="STU228" s="168"/>
      <c r="STV228" s="168"/>
      <c r="STW228" s="168"/>
      <c r="STX228" s="168"/>
      <c r="STY228" s="168"/>
      <c r="STZ228" s="168"/>
      <c r="SUA228" s="168"/>
      <c r="SUB228" s="168"/>
      <c r="SUC228" s="168"/>
      <c r="SUD228" s="168"/>
      <c r="SUE228" s="168"/>
      <c r="SUF228" s="168"/>
      <c r="SUG228" s="168"/>
      <c r="SUH228" s="168"/>
      <c r="SUI228" s="168"/>
      <c r="SUJ228" s="168"/>
      <c r="SUK228" s="168"/>
      <c r="SUL228" s="168"/>
      <c r="SUM228" s="168"/>
      <c r="SUN228" s="168"/>
      <c r="SUO228" s="168"/>
      <c r="SUP228" s="168"/>
      <c r="SUQ228" s="168"/>
      <c r="SUR228" s="168"/>
      <c r="SUS228" s="168"/>
      <c r="SUT228" s="168"/>
      <c r="SUU228" s="168"/>
      <c r="SUV228" s="168"/>
      <c r="SUW228" s="168"/>
      <c r="SUX228" s="168"/>
      <c r="SUY228" s="168"/>
      <c r="SUZ228" s="168"/>
      <c r="SVA228" s="168"/>
      <c r="SVB228" s="168"/>
      <c r="SVC228" s="168"/>
      <c r="SVD228" s="168"/>
      <c r="SVE228" s="168"/>
      <c r="SVF228" s="168"/>
      <c r="SVG228" s="168"/>
      <c r="SVH228" s="168"/>
      <c r="SVI228" s="168"/>
      <c r="SVJ228" s="168"/>
      <c r="SVK228" s="168"/>
      <c r="SVL228" s="168"/>
      <c r="SVM228" s="168"/>
      <c r="SVN228" s="168"/>
      <c r="SVO228" s="168"/>
      <c r="SVP228" s="168"/>
      <c r="SVQ228" s="168"/>
      <c r="SVR228" s="168"/>
      <c r="SVS228" s="168"/>
      <c r="SVT228" s="168"/>
      <c r="SVU228" s="168"/>
      <c r="SVV228" s="168"/>
      <c r="SVW228" s="168"/>
      <c r="SVX228" s="168"/>
      <c r="SVY228" s="168"/>
      <c r="SVZ228" s="168"/>
      <c r="SWA228" s="168"/>
      <c r="SWB228" s="168"/>
      <c r="SWC228" s="168"/>
      <c r="SWD228" s="168"/>
      <c r="SWE228" s="168"/>
      <c r="SWF228" s="168"/>
      <c r="SWG228" s="168"/>
      <c r="SWH228" s="168"/>
      <c r="SWI228" s="168"/>
      <c r="SWJ228" s="168"/>
      <c r="SWK228" s="168"/>
      <c r="SWL228" s="168"/>
      <c r="SWM228" s="168"/>
      <c r="SWN228" s="168"/>
      <c r="SWO228" s="168"/>
      <c r="SWP228" s="168"/>
      <c r="SWQ228" s="168"/>
      <c r="SWR228" s="168"/>
      <c r="SWS228" s="168"/>
      <c r="SWT228" s="168"/>
      <c r="SWU228" s="168"/>
      <c r="SWV228" s="168"/>
      <c r="SWW228" s="168"/>
      <c r="SWX228" s="168"/>
      <c r="SWY228" s="168"/>
      <c r="SWZ228" s="168"/>
      <c r="SXA228" s="168"/>
      <c r="SXB228" s="168"/>
      <c r="SXC228" s="168"/>
      <c r="SXD228" s="168"/>
      <c r="SXE228" s="168"/>
      <c r="SXF228" s="168"/>
      <c r="SXG228" s="168"/>
      <c r="SXH228" s="168"/>
      <c r="SXI228" s="168"/>
      <c r="SXJ228" s="168"/>
      <c r="SXK228" s="168"/>
      <c r="SXL228" s="168"/>
      <c r="SXM228" s="168"/>
      <c r="SXN228" s="168"/>
      <c r="SXO228" s="168"/>
      <c r="SXP228" s="168"/>
      <c r="SXQ228" s="168"/>
      <c r="SXR228" s="168"/>
      <c r="SXS228" s="168"/>
      <c r="SXT228" s="168"/>
      <c r="SXU228" s="168"/>
      <c r="SXV228" s="168"/>
      <c r="SXW228" s="168"/>
      <c r="SXX228" s="168"/>
      <c r="SXY228" s="168"/>
      <c r="SXZ228" s="168"/>
      <c r="SYA228" s="168"/>
      <c r="SYB228" s="168"/>
      <c r="SYC228" s="168"/>
      <c r="SYD228" s="168"/>
      <c r="SYE228" s="168"/>
      <c r="SYF228" s="168"/>
      <c r="SYG228" s="168"/>
      <c r="SYH228" s="168"/>
      <c r="SYI228" s="168"/>
      <c r="SYJ228" s="168"/>
      <c r="SYK228" s="168"/>
      <c r="SYL228" s="168"/>
      <c r="SYM228" s="168"/>
      <c r="SYN228" s="168"/>
      <c r="SYO228" s="168"/>
      <c r="SYP228" s="168"/>
      <c r="SYQ228" s="168"/>
      <c r="SYR228" s="168"/>
      <c r="SYS228" s="168"/>
      <c r="SYT228" s="168"/>
      <c r="SYU228" s="168"/>
      <c r="SYV228" s="168"/>
      <c r="SYW228" s="168"/>
      <c r="SYX228" s="168"/>
      <c r="SYY228" s="168"/>
      <c r="SYZ228" s="168"/>
      <c r="SZA228" s="168"/>
      <c r="SZB228" s="168"/>
      <c r="SZC228" s="168"/>
      <c r="SZD228" s="168"/>
      <c r="SZE228" s="168"/>
      <c r="SZF228" s="168"/>
      <c r="SZG228" s="168"/>
      <c r="SZH228" s="168"/>
      <c r="SZI228" s="168"/>
      <c r="SZJ228" s="168"/>
      <c r="SZK228" s="168"/>
      <c r="SZL228" s="168"/>
      <c r="SZM228" s="168"/>
      <c r="SZN228" s="168"/>
      <c r="SZO228" s="168"/>
      <c r="SZP228" s="168"/>
      <c r="SZQ228" s="168"/>
      <c r="SZR228" s="168"/>
      <c r="SZS228" s="168"/>
      <c r="SZT228" s="168"/>
      <c r="SZU228" s="168"/>
      <c r="SZV228" s="168"/>
      <c r="SZW228" s="168"/>
      <c r="SZX228" s="168"/>
      <c r="SZY228" s="168"/>
      <c r="SZZ228" s="168"/>
      <c r="TAA228" s="168"/>
      <c r="TAB228" s="168"/>
      <c r="TAC228" s="168"/>
      <c r="TAD228" s="168"/>
      <c r="TAE228" s="168"/>
      <c r="TAF228" s="168"/>
      <c r="TAG228" s="168"/>
      <c r="TAH228" s="168"/>
      <c r="TAI228" s="168"/>
      <c r="TAJ228" s="168"/>
      <c r="TAK228" s="168"/>
      <c r="TAL228" s="168"/>
      <c r="TAM228" s="168"/>
      <c r="TAN228" s="168"/>
      <c r="TAO228" s="168"/>
      <c r="TAP228" s="168"/>
      <c r="TAQ228" s="168"/>
      <c r="TAR228" s="168"/>
      <c r="TAS228" s="168"/>
      <c r="TAT228" s="168"/>
      <c r="TAU228" s="168"/>
      <c r="TAV228" s="168"/>
      <c r="TAW228" s="168"/>
      <c r="TAX228" s="168"/>
      <c r="TAY228" s="168"/>
      <c r="TAZ228" s="168"/>
      <c r="TBA228" s="168"/>
      <c r="TBB228" s="168"/>
      <c r="TBC228" s="168"/>
      <c r="TBD228" s="168"/>
      <c r="TBE228" s="168"/>
      <c r="TBF228" s="168"/>
      <c r="TBG228" s="168"/>
      <c r="TBH228" s="168"/>
      <c r="TBI228" s="168"/>
      <c r="TBJ228" s="168"/>
      <c r="TBK228" s="168"/>
      <c r="TBL228" s="168"/>
      <c r="TBM228" s="168"/>
      <c r="TBN228" s="168"/>
      <c r="TBO228" s="168"/>
      <c r="TBP228" s="168"/>
      <c r="TBQ228" s="168"/>
      <c r="TBR228" s="168"/>
      <c r="TBS228" s="168"/>
      <c r="TBT228" s="168"/>
      <c r="TBU228" s="168"/>
      <c r="TBV228" s="168"/>
      <c r="TBW228" s="168"/>
      <c r="TBX228" s="168"/>
      <c r="TBY228" s="168"/>
      <c r="TBZ228" s="168"/>
      <c r="TCA228" s="168"/>
      <c r="TCB228" s="168"/>
      <c r="TCC228" s="168"/>
      <c r="TCD228" s="168"/>
      <c r="TCE228" s="168"/>
      <c r="TCF228" s="168"/>
      <c r="TCG228" s="168"/>
      <c r="TCH228" s="168"/>
      <c r="TCI228" s="168"/>
      <c r="TCJ228" s="168"/>
      <c r="TCK228" s="168"/>
      <c r="TCL228" s="168"/>
      <c r="TCM228" s="168"/>
      <c r="TCN228" s="168"/>
      <c r="TCO228" s="168"/>
      <c r="TCP228" s="168"/>
      <c r="TCQ228" s="168"/>
      <c r="TCR228" s="168"/>
      <c r="TCS228" s="168"/>
      <c r="TCT228" s="168"/>
      <c r="TCU228" s="168"/>
      <c r="TCV228" s="168"/>
      <c r="TCW228" s="168"/>
      <c r="TCX228" s="168"/>
      <c r="TCY228" s="168"/>
      <c r="TCZ228" s="168"/>
      <c r="TDA228" s="168"/>
      <c r="TDB228" s="168"/>
      <c r="TDC228" s="168"/>
      <c r="TDD228" s="168"/>
      <c r="TDE228" s="168"/>
      <c r="TDF228" s="168"/>
      <c r="TDG228" s="168"/>
      <c r="TDH228" s="168"/>
      <c r="TDI228" s="168"/>
      <c r="TDJ228" s="168"/>
      <c r="TDK228" s="168"/>
      <c r="TDL228" s="168"/>
      <c r="TDM228" s="168"/>
      <c r="TDN228" s="168"/>
      <c r="TDO228" s="168"/>
      <c r="TDP228" s="168"/>
      <c r="TDQ228" s="168"/>
      <c r="TDR228" s="168"/>
      <c r="TDS228" s="168"/>
      <c r="TDT228" s="168"/>
      <c r="TDU228" s="168"/>
      <c r="TDV228" s="168"/>
      <c r="TDW228" s="168"/>
      <c r="TDX228" s="168"/>
      <c r="TDY228" s="168"/>
      <c r="TDZ228" s="168"/>
      <c r="TEA228" s="168"/>
      <c r="TEB228" s="168"/>
      <c r="TEC228" s="168"/>
      <c r="TED228" s="168"/>
      <c r="TEE228" s="168"/>
      <c r="TEF228" s="168"/>
      <c r="TEG228" s="168"/>
      <c r="TEH228" s="168"/>
      <c r="TEI228" s="168"/>
      <c r="TEJ228" s="168"/>
      <c r="TEK228" s="168"/>
      <c r="TEL228" s="168"/>
      <c r="TEM228" s="168"/>
      <c r="TEN228" s="168"/>
      <c r="TEO228" s="168"/>
      <c r="TEP228" s="168"/>
      <c r="TEQ228" s="168"/>
      <c r="TER228" s="168"/>
      <c r="TES228" s="168"/>
      <c r="TET228" s="168"/>
      <c r="TEU228" s="168"/>
      <c r="TEV228" s="168"/>
      <c r="TEW228" s="168"/>
      <c r="TEX228" s="168"/>
      <c r="TEY228" s="168"/>
      <c r="TEZ228" s="168"/>
      <c r="TFA228" s="168"/>
      <c r="TFB228" s="168"/>
      <c r="TFC228" s="168"/>
      <c r="TFD228" s="168"/>
      <c r="TFE228" s="168"/>
      <c r="TFF228" s="168"/>
      <c r="TFG228" s="168"/>
      <c r="TFH228" s="168"/>
      <c r="TFI228" s="168"/>
      <c r="TFJ228" s="168"/>
      <c r="TFK228" s="168"/>
      <c r="TFL228" s="168"/>
      <c r="TFM228" s="168"/>
      <c r="TFN228" s="168"/>
      <c r="TFO228" s="168"/>
      <c r="TFP228" s="168"/>
      <c r="TFQ228" s="168"/>
      <c r="TFR228" s="168"/>
      <c r="TFS228" s="168"/>
      <c r="TFT228" s="168"/>
      <c r="TFU228" s="168"/>
      <c r="TFV228" s="168"/>
      <c r="TFW228" s="168"/>
      <c r="TFX228" s="168"/>
      <c r="TFY228" s="168"/>
      <c r="TFZ228" s="168"/>
      <c r="TGA228" s="168"/>
      <c r="TGB228" s="168"/>
      <c r="TGC228" s="168"/>
      <c r="TGD228" s="168"/>
      <c r="TGE228" s="168"/>
      <c r="TGF228" s="168"/>
      <c r="TGG228" s="168"/>
      <c r="TGH228" s="168"/>
      <c r="TGI228" s="168"/>
      <c r="TGJ228" s="168"/>
      <c r="TGK228" s="168"/>
      <c r="TGL228" s="168"/>
      <c r="TGM228" s="168"/>
      <c r="TGN228" s="168"/>
      <c r="TGO228" s="168"/>
      <c r="TGP228" s="168"/>
      <c r="TGQ228" s="168"/>
      <c r="TGR228" s="168"/>
      <c r="TGS228" s="168"/>
      <c r="TGT228" s="168"/>
      <c r="TGU228" s="168"/>
      <c r="TGV228" s="168"/>
      <c r="TGW228" s="168"/>
      <c r="TGX228" s="168"/>
      <c r="TGY228" s="168"/>
      <c r="TGZ228" s="168"/>
      <c r="THA228" s="168"/>
      <c r="THB228" s="168"/>
      <c r="THC228" s="168"/>
      <c r="THD228" s="168"/>
      <c r="THE228" s="168"/>
      <c r="THF228" s="168"/>
      <c r="THG228" s="168"/>
      <c r="THH228" s="168"/>
      <c r="THI228" s="168"/>
      <c r="THJ228" s="168"/>
      <c r="THK228" s="168"/>
      <c r="THL228" s="168"/>
      <c r="THM228" s="168"/>
      <c r="THN228" s="168"/>
      <c r="THO228" s="168"/>
      <c r="THP228" s="168"/>
      <c r="THQ228" s="168"/>
      <c r="THR228" s="168"/>
      <c r="THS228" s="168"/>
      <c r="THT228" s="168"/>
      <c r="THU228" s="168"/>
      <c r="THV228" s="168"/>
      <c r="THW228" s="168"/>
      <c r="THX228" s="168"/>
      <c r="THY228" s="168"/>
      <c r="THZ228" s="168"/>
      <c r="TIA228" s="168"/>
      <c r="TIB228" s="168"/>
      <c r="TIC228" s="168"/>
      <c r="TID228" s="168"/>
      <c r="TIE228" s="168"/>
      <c r="TIF228" s="168"/>
      <c r="TIG228" s="168"/>
      <c r="TIH228" s="168"/>
      <c r="TII228" s="168"/>
      <c r="TIJ228" s="168"/>
      <c r="TIK228" s="168"/>
      <c r="TIL228" s="168"/>
      <c r="TIM228" s="168"/>
      <c r="TIN228" s="168"/>
      <c r="TIO228" s="168"/>
      <c r="TIP228" s="168"/>
      <c r="TIQ228" s="168"/>
      <c r="TIR228" s="168"/>
      <c r="TIS228" s="168"/>
      <c r="TIT228" s="168"/>
      <c r="TIU228" s="168"/>
      <c r="TIV228" s="168"/>
      <c r="TIW228" s="168"/>
      <c r="TIX228" s="168"/>
      <c r="TIY228" s="168"/>
      <c r="TIZ228" s="168"/>
      <c r="TJA228" s="168"/>
      <c r="TJB228" s="168"/>
      <c r="TJC228" s="168"/>
      <c r="TJD228" s="168"/>
      <c r="TJE228" s="168"/>
      <c r="TJF228" s="168"/>
      <c r="TJG228" s="168"/>
      <c r="TJH228" s="168"/>
      <c r="TJI228" s="168"/>
      <c r="TJJ228" s="168"/>
      <c r="TJK228" s="168"/>
      <c r="TJL228" s="168"/>
      <c r="TJM228" s="168"/>
      <c r="TJN228" s="168"/>
      <c r="TJO228" s="168"/>
      <c r="TJP228" s="168"/>
      <c r="TJQ228" s="168"/>
      <c r="TJR228" s="168"/>
      <c r="TJS228" s="168"/>
      <c r="TJT228" s="168"/>
      <c r="TJU228" s="168"/>
      <c r="TJV228" s="168"/>
      <c r="TJW228" s="168"/>
      <c r="TJX228" s="168"/>
      <c r="TJY228" s="168"/>
      <c r="TJZ228" s="168"/>
      <c r="TKA228" s="168"/>
      <c r="TKB228" s="168"/>
      <c r="TKC228" s="168"/>
      <c r="TKD228" s="168"/>
      <c r="TKE228" s="168"/>
      <c r="TKF228" s="168"/>
      <c r="TKG228" s="168"/>
      <c r="TKH228" s="168"/>
      <c r="TKI228" s="168"/>
      <c r="TKJ228" s="168"/>
      <c r="TKK228" s="168"/>
      <c r="TKL228" s="168"/>
      <c r="TKM228" s="168"/>
      <c r="TKN228" s="168"/>
      <c r="TKO228" s="168"/>
      <c r="TKP228" s="168"/>
      <c r="TKQ228" s="168"/>
      <c r="TKR228" s="168"/>
      <c r="TKS228" s="168"/>
      <c r="TKT228" s="168"/>
      <c r="TKU228" s="168"/>
      <c r="TKV228" s="168"/>
      <c r="TKW228" s="168"/>
      <c r="TKX228" s="168"/>
      <c r="TKY228" s="168"/>
      <c r="TKZ228" s="168"/>
      <c r="TLA228" s="168"/>
      <c r="TLB228" s="168"/>
      <c r="TLC228" s="168"/>
      <c r="TLD228" s="168"/>
      <c r="TLE228" s="168"/>
      <c r="TLF228" s="168"/>
      <c r="TLG228" s="168"/>
      <c r="TLH228" s="168"/>
      <c r="TLI228" s="168"/>
      <c r="TLJ228" s="168"/>
      <c r="TLK228" s="168"/>
      <c r="TLL228" s="168"/>
      <c r="TLM228" s="168"/>
      <c r="TLN228" s="168"/>
      <c r="TLO228" s="168"/>
      <c r="TLP228" s="168"/>
      <c r="TLQ228" s="168"/>
      <c r="TLR228" s="168"/>
      <c r="TLS228" s="168"/>
      <c r="TLT228" s="168"/>
      <c r="TLU228" s="168"/>
      <c r="TLV228" s="168"/>
      <c r="TLW228" s="168"/>
      <c r="TLX228" s="168"/>
      <c r="TLY228" s="168"/>
      <c r="TLZ228" s="168"/>
      <c r="TMA228" s="168"/>
      <c r="TMB228" s="168"/>
      <c r="TMC228" s="168"/>
      <c r="TMD228" s="168"/>
      <c r="TME228" s="168"/>
      <c r="TMF228" s="168"/>
      <c r="TMG228" s="168"/>
      <c r="TMH228" s="168"/>
      <c r="TMI228" s="168"/>
      <c r="TMJ228" s="168"/>
      <c r="TMK228" s="168"/>
      <c r="TML228" s="168"/>
      <c r="TMM228" s="168"/>
      <c r="TMN228" s="168"/>
      <c r="TMO228" s="168"/>
      <c r="TMP228" s="168"/>
      <c r="TMQ228" s="168"/>
      <c r="TMR228" s="168"/>
      <c r="TMS228" s="168"/>
      <c r="TMT228" s="168"/>
      <c r="TMU228" s="168"/>
      <c r="TMV228" s="168"/>
      <c r="TMW228" s="168"/>
      <c r="TMX228" s="168"/>
      <c r="TMY228" s="168"/>
      <c r="TMZ228" s="168"/>
      <c r="TNA228" s="168"/>
      <c r="TNB228" s="168"/>
      <c r="TNC228" s="168"/>
      <c r="TND228" s="168"/>
      <c r="TNE228" s="168"/>
      <c r="TNF228" s="168"/>
      <c r="TNG228" s="168"/>
      <c r="TNH228" s="168"/>
      <c r="TNI228" s="168"/>
      <c r="TNJ228" s="168"/>
      <c r="TNK228" s="168"/>
      <c r="TNL228" s="168"/>
      <c r="TNM228" s="168"/>
      <c r="TNN228" s="168"/>
      <c r="TNO228" s="168"/>
      <c r="TNP228" s="168"/>
      <c r="TNQ228" s="168"/>
      <c r="TNR228" s="168"/>
      <c r="TNS228" s="168"/>
      <c r="TNT228" s="168"/>
      <c r="TNU228" s="168"/>
      <c r="TNV228" s="168"/>
      <c r="TNW228" s="168"/>
      <c r="TNX228" s="168"/>
      <c r="TNY228" s="168"/>
      <c r="TNZ228" s="168"/>
      <c r="TOA228" s="168"/>
      <c r="TOB228" s="168"/>
      <c r="TOC228" s="168"/>
      <c r="TOD228" s="168"/>
      <c r="TOE228" s="168"/>
      <c r="TOF228" s="168"/>
      <c r="TOG228" s="168"/>
      <c r="TOH228" s="168"/>
      <c r="TOI228" s="168"/>
      <c r="TOJ228" s="168"/>
      <c r="TOK228" s="168"/>
      <c r="TOL228" s="168"/>
      <c r="TOM228" s="168"/>
      <c r="TON228" s="168"/>
      <c r="TOO228" s="168"/>
      <c r="TOP228" s="168"/>
      <c r="TOQ228" s="168"/>
      <c r="TOR228" s="168"/>
      <c r="TOS228" s="168"/>
      <c r="TOT228" s="168"/>
      <c r="TOU228" s="168"/>
      <c r="TOV228" s="168"/>
      <c r="TOW228" s="168"/>
      <c r="TOX228" s="168"/>
      <c r="TOY228" s="168"/>
      <c r="TOZ228" s="168"/>
      <c r="TPA228" s="168"/>
      <c r="TPB228" s="168"/>
      <c r="TPC228" s="168"/>
      <c r="TPD228" s="168"/>
      <c r="TPE228" s="168"/>
      <c r="TPF228" s="168"/>
      <c r="TPG228" s="168"/>
      <c r="TPH228" s="168"/>
      <c r="TPI228" s="168"/>
      <c r="TPJ228" s="168"/>
      <c r="TPK228" s="168"/>
      <c r="TPL228" s="168"/>
      <c r="TPM228" s="168"/>
      <c r="TPN228" s="168"/>
      <c r="TPO228" s="168"/>
      <c r="TPP228" s="168"/>
      <c r="TPQ228" s="168"/>
      <c r="TPR228" s="168"/>
      <c r="TPS228" s="168"/>
      <c r="TPT228" s="168"/>
      <c r="TPU228" s="168"/>
      <c r="TPV228" s="168"/>
      <c r="TPW228" s="168"/>
      <c r="TPX228" s="168"/>
      <c r="TPY228" s="168"/>
      <c r="TPZ228" s="168"/>
      <c r="TQA228" s="168"/>
      <c r="TQB228" s="168"/>
      <c r="TQC228" s="168"/>
      <c r="TQD228" s="168"/>
      <c r="TQE228" s="168"/>
      <c r="TQF228" s="168"/>
      <c r="TQG228" s="168"/>
      <c r="TQH228" s="168"/>
      <c r="TQI228" s="168"/>
      <c r="TQJ228" s="168"/>
      <c r="TQK228" s="168"/>
      <c r="TQL228" s="168"/>
      <c r="TQM228" s="168"/>
      <c r="TQN228" s="168"/>
      <c r="TQO228" s="168"/>
      <c r="TQP228" s="168"/>
      <c r="TQQ228" s="168"/>
      <c r="TQR228" s="168"/>
      <c r="TQS228" s="168"/>
      <c r="TQT228" s="168"/>
      <c r="TQU228" s="168"/>
      <c r="TQV228" s="168"/>
      <c r="TQW228" s="168"/>
      <c r="TQX228" s="168"/>
      <c r="TQY228" s="168"/>
      <c r="TQZ228" s="168"/>
      <c r="TRA228" s="168"/>
      <c r="TRB228" s="168"/>
      <c r="TRC228" s="168"/>
      <c r="TRD228" s="168"/>
      <c r="TRE228" s="168"/>
      <c r="TRF228" s="168"/>
      <c r="TRG228" s="168"/>
      <c r="TRH228" s="168"/>
      <c r="TRI228" s="168"/>
      <c r="TRJ228" s="168"/>
      <c r="TRK228" s="168"/>
      <c r="TRL228" s="168"/>
      <c r="TRM228" s="168"/>
      <c r="TRN228" s="168"/>
      <c r="TRO228" s="168"/>
      <c r="TRP228" s="168"/>
      <c r="TRQ228" s="168"/>
      <c r="TRR228" s="168"/>
      <c r="TRS228" s="168"/>
      <c r="TRT228" s="168"/>
      <c r="TRU228" s="168"/>
      <c r="TRV228" s="168"/>
      <c r="TRW228" s="168"/>
      <c r="TRX228" s="168"/>
      <c r="TRY228" s="168"/>
      <c r="TRZ228" s="168"/>
      <c r="TSA228" s="168"/>
      <c r="TSB228" s="168"/>
      <c r="TSC228" s="168"/>
      <c r="TSD228" s="168"/>
      <c r="TSE228" s="168"/>
      <c r="TSF228" s="168"/>
      <c r="TSG228" s="168"/>
      <c r="TSH228" s="168"/>
      <c r="TSI228" s="168"/>
      <c r="TSJ228" s="168"/>
      <c r="TSK228" s="168"/>
      <c r="TSL228" s="168"/>
      <c r="TSM228" s="168"/>
      <c r="TSN228" s="168"/>
      <c r="TSO228" s="168"/>
      <c r="TSP228" s="168"/>
      <c r="TSQ228" s="168"/>
      <c r="TSR228" s="168"/>
      <c r="TSS228" s="168"/>
      <c r="TST228" s="168"/>
      <c r="TSU228" s="168"/>
      <c r="TSV228" s="168"/>
      <c r="TSW228" s="168"/>
      <c r="TSX228" s="168"/>
      <c r="TSY228" s="168"/>
      <c r="TSZ228" s="168"/>
      <c r="TTA228" s="168"/>
      <c r="TTB228" s="168"/>
      <c r="TTC228" s="168"/>
      <c r="TTD228" s="168"/>
      <c r="TTE228" s="168"/>
      <c r="TTF228" s="168"/>
      <c r="TTG228" s="168"/>
      <c r="TTH228" s="168"/>
      <c r="TTI228" s="168"/>
      <c r="TTJ228" s="168"/>
      <c r="TTK228" s="168"/>
      <c r="TTL228" s="168"/>
      <c r="TTM228" s="168"/>
      <c r="TTN228" s="168"/>
      <c r="TTO228" s="168"/>
      <c r="TTP228" s="168"/>
      <c r="TTQ228" s="168"/>
      <c r="TTR228" s="168"/>
      <c r="TTS228" s="168"/>
      <c r="TTT228" s="168"/>
      <c r="TTU228" s="168"/>
      <c r="TTV228" s="168"/>
      <c r="TTW228" s="168"/>
      <c r="TTX228" s="168"/>
      <c r="TTY228" s="168"/>
      <c r="TTZ228" s="168"/>
      <c r="TUA228" s="168"/>
      <c r="TUB228" s="168"/>
      <c r="TUC228" s="168"/>
      <c r="TUD228" s="168"/>
      <c r="TUE228" s="168"/>
      <c r="TUF228" s="168"/>
      <c r="TUG228" s="168"/>
      <c r="TUH228" s="168"/>
      <c r="TUI228" s="168"/>
      <c r="TUJ228" s="168"/>
      <c r="TUK228" s="168"/>
      <c r="TUL228" s="168"/>
      <c r="TUM228" s="168"/>
      <c r="TUN228" s="168"/>
      <c r="TUO228" s="168"/>
      <c r="TUP228" s="168"/>
      <c r="TUQ228" s="168"/>
      <c r="TUR228" s="168"/>
      <c r="TUS228" s="168"/>
      <c r="TUT228" s="168"/>
      <c r="TUU228" s="168"/>
      <c r="TUV228" s="168"/>
      <c r="TUW228" s="168"/>
      <c r="TUX228" s="168"/>
      <c r="TUY228" s="168"/>
      <c r="TUZ228" s="168"/>
      <c r="TVA228" s="168"/>
      <c r="TVB228" s="168"/>
      <c r="TVC228" s="168"/>
      <c r="TVD228" s="168"/>
      <c r="TVE228" s="168"/>
      <c r="TVF228" s="168"/>
      <c r="TVG228" s="168"/>
      <c r="TVH228" s="168"/>
      <c r="TVI228" s="168"/>
      <c r="TVJ228" s="168"/>
      <c r="TVK228" s="168"/>
      <c r="TVL228" s="168"/>
      <c r="TVM228" s="168"/>
      <c r="TVN228" s="168"/>
      <c r="TVO228" s="168"/>
      <c r="TVP228" s="168"/>
      <c r="TVQ228" s="168"/>
      <c r="TVR228" s="168"/>
      <c r="TVS228" s="168"/>
      <c r="TVT228" s="168"/>
      <c r="TVU228" s="168"/>
      <c r="TVV228" s="168"/>
      <c r="TVW228" s="168"/>
      <c r="TVX228" s="168"/>
      <c r="TVY228" s="168"/>
      <c r="TVZ228" s="168"/>
      <c r="TWA228" s="168"/>
      <c r="TWB228" s="168"/>
      <c r="TWC228" s="168"/>
      <c r="TWD228" s="168"/>
      <c r="TWE228" s="168"/>
      <c r="TWF228" s="168"/>
      <c r="TWG228" s="168"/>
      <c r="TWH228" s="168"/>
      <c r="TWI228" s="168"/>
      <c r="TWJ228" s="168"/>
      <c r="TWK228" s="168"/>
      <c r="TWL228" s="168"/>
      <c r="TWM228" s="168"/>
      <c r="TWN228" s="168"/>
      <c r="TWO228" s="168"/>
      <c r="TWP228" s="168"/>
      <c r="TWQ228" s="168"/>
      <c r="TWR228" s="168"/>
      <c r="TWS228" s="168"/>
      <c r="TWT228" s="168"/>
      <c r="TWU228" s="168"/>
      <c r="TWV228" s="168"/>
      <c r="TWW228" s="168"/>
      <c r="TWX228" s="168"/>
      <c r="TWY228" s="168"/>
      <c r="TWZ228" s="168"/>
      <c r="TXA228" s="168"/>
      <c r="TXB228" s="168"/>
      <c r="TXC228" s="168"/>
      <c r="TXD228" s="168"/>
      <c r="TXE228" s="168"/>
      <c r="TXF228" s="168"/>
      <c r="TXG228" s="168"/>
      <c r="TXH228" s="168"/>
      <c r="TXI228" s="168"/>
      <c r="TXJ228" s="168"/>
      <c r="TXK228" s="168"/>
      <c r="TXL228" s="168"/>
      <c r="TXM228" s="168"/>
      <c r="TXN228" s="168"/>
      <c r="TXO228" s="168"/>
      <c r="TXP228" s="168"/>
      <c r="TXQ228" s="168"/>
      <c r="TXR228" s="168"/>
      <c r="TXS228" s="168"/>
      <c r="TXT228" s="168"/>
      <c r="TXU228" s="168"/>
      <c r="TXV228" s="168"/>
      <c r="TXW228" s="168"/>
      <c r="TXX228" s="168"/>
      <c r="TXY228" s="168"/>
      <c r="TXZ228" s="168"/>
      <c r="TYA228" s="168"/>
      <c r="TYB228" s="168"/>
      <c r="TYC228" s="168"/>
      <c r="TYD228" s="168"/>
      <c r="TYE228" s="168"/>
      <c r="TYF228" s="168"/>
      <c r="TYG228" s="168"/>
      <c r="TYH228" s="168"/>
      <c r="TYI228" s="168"/>
      <c r="TYJ228" s="168"/>
      <c r="TYK228" s="168"/>
      <c r="TYL228" s="168"/>
      <c r="TYM228" s="168"/>
      <c r="TYN228" s="168"/>
      <c r="TYO228" s="168"/>
      <c r="TYP228" s="168"/>
      <c r="TYQ228" s="168"/>
      <c r="TYR228" s="168"/>
      <c r="TYS228" s="168"/>
      <c r="TYT228" s="168"/>
      <c r="TYU228" s="168"/>
      <c r="TYV228" s="168"/>
      <c r="TYW228" s="168"/>
      <c r="TYX228" s="168"/>
      <c r="TYY228" s="168"/>
      <c r="TYZ228" s="168"/>
      <c r="TZA228" s="168"/>
      <c r="TZB228" s="168"/>
      <c r="TZC228" s="168"/>
      <c r="TZD228" s="168"/>
      <c r="TZE228" s="168"/>
      <c r="TZF228" s="168"/>
      <c r="TZG228" s="168"/>
      <c r="TZH228" s="168"/>
      <c r="TZI228" s="168"/>
      <c r="TZJ228" s="168"/>
      <c r="TZK228" s="168"/>
      <c r="TZL228" s="168"/>
      <c r="TZM228" s="168"/>
      <c r="TZN228" s="168"/>
      <c r="TZO228" s="168"/>
      <c r="TZP228" s="168"/>
      <c r="TZQ228" s="168"/>
      <c r="TZR228" s="168"/>
      <c r="TZS228" s="168"/>
      <c r="TZT228" s="168"/>
      <c r="TZU228" s="168"/>
      <c r="TZV228" s="168"/>
      <c r="TZW228" s="168"/>
      <c r="TZX228" s="168"/>
      <c r="TZY228" s="168"/>
      <c r="TZZ228" s="168"/>
      <c r="UAA228" s="168"/>
      <c r="UAB228" s="168"/>
      <c r="UAC228" s="168"/>
      <c r="UAD228" s="168"/>
      <c r="UAE228" s="168"/>
      <c r="UAF228" s="168"/>
      <c r="UAG228" s="168"/>
      <c r="UAH228" s="168"/>
      <c r="UAI228" s="168"/>
      <c r="UAJ228" s="168"/>
      <c r="UAK228" s="168"/>
      <c r="UAL228" s="168"/>
      <c r="UAM228" s="168"/>
      <c r="UAN228" s="168"/>
      <c r="UAO228" s="168"/>
      <c r="UAP228" s="168"/>
      <c r="UAQ228" s="168"/>
      <c r="UAR228" s="168"/>
      <c r="UAS228" s="168"/>
      <c r="UAT228" s="168"/>
      <c r="UAU228" s="168"/>
      <c r="UAV228" s="168"/>
      <c r="UAW228" s="168"/>
      <c r="UAX228" s="168"/>
      <c r="UAY228" s="168"/>
      <c r="UAZ228" s="168"/>
      <c r="UBA228" s="168"/>
      <c r="UBB228" s="168"/>
      <c r="UBC228" s="168"/>
      <c r="UBD228" s="168"/>
      <c r="UBE228" s="168"/>
      <c r="UBF228" s="168"/>
      <c r="UBG228" s="168"/>
      <c r="UBH228" s="168"/>
      <c r="UBI228" s="168"/>
      <c r="UBJ228" s="168"/>
      <c r="UBK228" s="168"/>
      <c r="UBL228" s="168"/>
      <c r="UBM228" s="168"/>
      <c r="UBN228" s="168"/>
      <c r="UBO228" s="168"/>
      <c r="UBP228" s="168"/>
      <c r="UBQ228" s="168"/>
      <c r="UBR228" s="168"/>
      <c r="UBS228" s="168"/>
      <c r="UBT228" s="168"/>
      <c r="UBU228" s="168"/>
      <c r="UBV228" s="168"/>
      <c r="UBW228" s="168"/>
      <c r="UBX228" s="168"/>
      <c r="UBY228" s="168"/>
      <c r="UBZ228" s="168"/>
      <c r="UCA228" s="168"/>
      <c r="UCB228" s="168"/>
      <c r="UCC228" s="168"/>
      <c r="UCD228" s="168"/>
      <c r="UCE228" s="168"/>
      <c r="UCF228" s="168"/>
      <c r="UCG228" s="168"/>
      <c r="UCH228" s="168"/>
      <c r="UCI228" s="168"/>
      <c r="UCJ228" s="168"/>
      <c r="UCK228" s="168"/>
      <c r="UCL228" s="168"/>
      <c r="UCM228" s="168"/>
      <c r="UCN228" s="168"/>
      <c r="UCO228" s="168"/>
      <c r="UCP228" s="168"/>
      <c r="UCQ228" s="168"/>
      <c r="UCR228" s="168"/>
      <c r="UCS228" s="168"/>
      <c r="UCT228" s="168"/>
      <c r="UCU228" s="168"/>
      <c r="UCV228" s="168"/>
      <c r="UCW228" s="168"/>
      <c r="UCX228" s="168"/>
      <c r="UCY228" s="168"/>
      <c r="UCZ228" s="168"/>
      <c r="UDA228" s="168"/>
      <c r="UDB228" s="168"/>
      <c r="UDC228" s="168"/>
      <c r="UDD228" s="168"/>
      <c r="UDE228" s="168"/>
      <c r="UDF228" s="168"/>
      <c r="UDG228" s="168"/>
      <c r="UDH228" s="168"/>
      <c r="UDI228" s="168"/>
      <c r="UDJ228" s="168"/>
      <c r="UDK228" s="168"/>
      <c r="UDL228" s="168"/>
      <c r="UDM228" s="168"/>
      <c r="UDN228" s="168"/>
      <c r="UDO228" s="168"/>
      <c r="UDP228" s="168"/>
      <c r="UDQ228" s="168"/>
      <c r="UDR228" s="168"/>
      <c r="UDS228" s="168"/>
      <c r="UDT228" s="168"/>
      <c r="UDU228" s="168"/>
      <c r="UDV228" s="168"/>
      <c r="UDW228" s="168"/>
      <c r="UDX228" s="168"/>
      <c r="UDY228" s="168"/>
      <c r="UDZ228" s="168"/>
      <c r="UEA228" s="168"/>
      <c r="UEB228" s="168"/>
      <c r="UEC228" s="168"/>
      <c r="UED228" s="168"/>
      <c r="UEE228" s="168"/>
      <c r="UEF228" s="168"/>
      <c r="UEG228" s="168"/>
      <c r="UEH228" s="168"/>
      <c r="UEI228" s="168"/>
      <c r="UEJ228" s="168"/>
      <c r="UEK228" s="168"/>
      <c r="UEL228" s="168"/>
      <c r="UEM228" s="168"/>
      <c r="UEN228" s="168"/>
      <c r="UEO228" s="168"/>
      <c r="UEP228" s="168"/>
      <c r="UEQ228" s="168"/>
      <c r="UER228" s="168"/>
      <c r="UES228" s="168"/>
      <c r="UET228" s="168"/>
      <c r="UEU228" s="168"/>
      <c r="UEV228" s="168"/>
      <c r="UEW228" s="168"/>
      <c r="UEX228" s="168"/>
      <c r="UEY228" s="168"/>
      <c r="UEZ228" s="168"/>
      <c r="UFA228" s="168"/>
      <c r="UFB228" s="168"/>
      <c r="UFC228" s="168"/>
      <c r="UFD228" s="168"/>
      <c r="UFE228" s="168"/>
      <c r="UFF228" s="168"/>
      <c r="UFG228" s="168"/>
      <c r="UFH228" s="168"/>
      <c r="UFI228" s="168"/>
      <c r="UFJ228" s="168"/>
      <c r="UFK228" s="168"/>
      <c r="UFL228" s="168"/>
      <c r="UFM228" s="168"/>
      <c r="UFN228" s="168"/>
      <c r="UFO228" s="168"/>
      <c r="UFP228" s="168"/>
      <c r="UFQ228" s="168"/>
      <c r="UFR228" s="168"/>
      <c r="UFS228" s="168"/>
      <c r="UFT228" s="168"/>
      <c r="UFU228" s="168"/>
      <c r="UFV228" s="168"/>
      <c r="UFW228" s="168"/>
      <c r="UFX228" s="168"/>
      <c r="UFY228" s="168"/>
      <c r="UFZ228" s="168"/>
      <c r="UGA228" s="168"/>
      <c r="UGB228" s="168"/>
      <c r="UGC228" s="168"/>
      <c r="UGD228" s="168"/>
      <c r="UGE228" s="168"/>
      <c r="UGF228" s="168"/>
      <c r="UGG228" s="168"/>
      <c r="UGH228" s="168"/>
      <c r="UGI228" s="168"/>
      <c r="UGJ228" s="168"/>
      <c r="UGK228" s="168"/>
      <c r="UGL228" s="168"/>
      <c r="UGM228" s="168"/>
      <c r="UGN228" s="168"/>
      <c r="UGO228" s="168"/>
      <c r="UGP228" s="168"/>
      <c r="UGQ228" s="168"/>
      <c r="UGR228" s="168"/>
      <c r="UGS228" s="168"/>
      <c r="UGT228" s="168"/>
      <c r="UGU228" s="168"/>
      <c r="UGV228" s="168"/>
      <c r="UGW228" s="168"/>
      <c r="UGX228" s="168"/>
      <c r="UGY228" s="168"/>
      <c r="UGZ228" s="168"/>
      <c r="UHA228" s="168"/>
      <c r="UHB228" s="168"/>
      <c r="UHC228" s="168"/>
      <c r="UHD228" s="168"/>
      <c r="UHE228" s="168"/>
      <c r="UHF228" s="168"/>
      <c r="UHG228" s="168"/>
      <c r="UHH228" s="168"/>
      <c r="UHI228" s="168"/>
      <c r="UHJ228" s="168"/>
      <c r="UHK228" s="168"/>
      <c r="UHL228" s="168"/>
      <c r="UHM228" s="168"/>
      <c r="UHN228" s="168"/>
      <c r="UHO228" s="168"/>
      <c r="UHP228" s="168"/>
      <c r="UHQ228" s="168"/>
      <c r="UHR228" s="168"/>
      <c r="UHS228" s="168"/>
      <c r="UHT228" s="168"/>
      <c r="UHU228" s="168"/>
      <c r="UHV228" s="168"/>
      <c r="UHW228" s="168"/>
      <c r="UHX228" s="168"/>
      <c r="UHY228" s="168"/>
      <c r="UHZ228" s="168"/>
      <c r="UIA228" s="168"/>
      <c r="UIB228" s="168"/>
      <c r="UIC228" s="168"/>
      <c r="UID228" s="168"/>
      <c r="UIE228" s="168"/>
      <c r="UIF228" s="168"/>
      <c r="UIG228" s="168"/>
      <c r="UIH228" s="168"/>
      <c r="UII228" s="168"/>
      <c r="UIJ228" s="168"/>
      <c r="UIK228" s="168"/>
      <c r="UIL228" s="168"/>
      <c r="UIM228" s="168"/>
      <c r="UIN228" s="168"/>
      <c r="UIO228" s="168"/>
      <c r="UIP228" s="168"/>
      <c r="UIQ228" s="168"/>
      <c r="UIR228" s="168"/>
      <c r="UIS228" s="168"/>
      <c r="UIT228" s="168"/>
      <c r="UIU228" s="168"/>
      <c r="UIV228" s="168"/>
      <c r="UIW228" s="168"/>
      <c r="UIX228" s="168"/>
      <c r="UIY228" s="168"/>
      <c r="UIZ228" s="168"/>
      <c r="UJA228" s="168"/>
      <c r="UJB228" s="168"/>
      <c r="UJC228" s="168"/>
      <c r="UJD228" s="168"/>
      <c r="UJE228" s="168"/>
      <c r="UJF228" s="168"/>
      <c r="UJG228" s="168"/>
      <c r="UJH228" s="168"/>
      <c r="UJI228" s="168"/>
      <c r="UJJ228" s="168"/>
      <c r="UJK228" s="168"/>
      <c r="UJL228" s="168"/>
      <c r="UJM228" s="168"/>
      <c r="UJN228" s="168"/>
      <c r="UJO228" s="168"/>
      <c r="UJP228" s="168"/>
      <c r="UJQ228" s="168"/>
      <c r="UJR228" s="168"/>
      <c r="UJS228" s="168"/>
      <c r="UJT228" s="168"/>
      <c r="UJU228" s="168"/>
      <c r="UJV228" s="168"/>
      <c r="UJW228" s="168"/>
      <c r="UJX228" s="168"/>
      <c r="UJY228" s="168"/>
      <c r="UJZ228" s="168"/>
      <c r="UKA228" s="168"/>
      <c r="UKB228" s="168"/>
      <c r="UKC228" s="168"/>
      <c r="UKD228" s="168"/>
      <c r="UKE228" s="168"/>
      <c r="UKF228" s="168"/>
      <c r="UKG228" s="168"/>
      <c r="UKH228" s="168"/>
      <c r="UKI228" s="168"/>
      <c r="UKJ228" s="168"/>
      <c r="UKK228" s="168"/>
      <c r="UKL228" s="168"/>
      <c r="UKM228" s="168"/>
      <c r="UKN228" s="168"/>
      <c r="UKO228" s="168"/>
      <c r="UKP228" s="168"/>
      <c r="UKQ228" s="168"/>
      <c r="UKR228" s="168"/>
      <c r="UKS228" s="168"/>
      <c r="UKT228" s="168"/>
      <c r="UKU228" s="168"/>
      <c r="UKV228" s="168"/>
      <c r="UKW228" s="168"/>
      <c r="UKX228" s="168"/>
      <c r="UKY228" s="168"/>
      <c r="UKZ228" s="168"/>
      <c r="ULA228" s="168"/>
      <c r="ULB228" s="168"/>
      <c r="ULC228" s="168"/>
      <c r="ULD228" s="168"/>
      <c r="ULE228" s="168"/>
      <c r="ULF228" s="168"/>
      <c r="ULG228" s="168"/>
      <c r="ULH228" s="168"/>
      <c r="ULI228" s="168"/>
      <c r="ULJ228" s="168"/>
      <c r="ULK228" s="168"/>
      <c r="ULL228" s="168"/>
      <c r="ULM228" s="168"/>
      <c r="ULN228" s="168"/>
      <c r="ULO228" s="168"/>
      <c r="ULP228" s="168"/>
      <c r="ULQ228" s="168"/>
      <c r="ULR228" s="168"/>
      <c r="ULS228" s="168"/>
      <c r="ULT228" s="168"/>
      <c r="ULU228" s="168"/>
      <c r="ULV228" s="168"/>
      <c r="ULW228" s="168"/>
      <c r="ULX228" s="168"/>
      <c r="ULY228" s="168"/>
      <c r="ULZ228" s="168"/>
      <c r="UMA228" s="168"/>
      <c r="UMB228" s="168"/>
      <c r="UMC228" s="168"/>
      <c r="UMD228" s="168"/>
      <c r="UME228" s="168"/>
      <c r="UMF228" s="168"/>
      <c r="UMG228" s="168"/>
      <c r="UMH228" s="168"/>
      <c r="UMI228" s="168"/>
      <c r="UMJ228" s="168"/>
      <c r="UMK228" s="168"/>
      <c r="UML228" s="168"/>
      <c r="UMM228" s="168"/>
      <c r="UMN228" s="168"/>
      <c r="UMO228" s="168"/>
      <c r="UMP228" s="168"/>
      <c r="UMQ228" s="168"/>
      <c r="UMR228" s="168"/>
      <c r="UMS228" s="168"/>
      <c r="UMT228" s="168"/>
      <c r="UMU228" s="168"/>
      <c r="UMV228" s="168"/>
      <c r="UMW228" s="168"/>
      <c r="UMX228" s="168"/>
      <c r="UMY228" s="168"/>
      <c r="UMZ228" s="168"/>
      <c r="UNA228" s="168"/>
      <c r="UNB228" s="168"/>
      <c r="UNC228" s="168"/>
      <c r="UND228" s="168"/>
      <c r="UNE228" s="168"/>
      <c r="UNF228" s="168"/>
      <c r="UNG228" s="168"/>
      <c r="UNH228" s="168"/>
      <c r="UNI228" s="168"/>
      <c r="UNJ228" s="168"/>
      <c r="UNK228" s="168"/>
      <c r="UNL228" s="168"/>
      <c r="UNM228" s="168"/>
      <c r="UNN228" s="168"/>
      <c r="UNO228" s="168"/>
      <c r="UNP228" s="168"/>
      <c r="UNQ228" s="168"/>
      <c r="UNR228" s="168"/>
      <c r="UNS228" s="168"/>
      <c r="UNT228" s="168"/>
      <c r="UNU228" s="168"/>
      <c r="UNV228" s="168"/>
      <c r="UNW228" s="168"/>
      <c r="UNX228" s="168"/>
      <c r="UNY228" s="168"/>
      <c r="UNZ228" s="168"/>
      <c r="UOA228" s="168"/>
      <c r="UOB228" s="168"/>
      <c r="UOC228" s="168"/>
      <c r="UOD228" s="168"/>
      <c r="UOE228" s="168"/>
      <c r="UOF228" s="168"/>
      <c r="UOG228" s="168"/>
      <c r="UOH228" s="168"/>
      <c r="UOI228" s="168"/>
      <c r="UOJ228" s="168"/>
      <c r="UOK228" s="168"/>
      <c r="UOL228" s="168"/>
      <c r="UOM228" s="168"/>
      <c r="UON228" s="168"/>
      <c r="UOO228" s="168"/>
      <c r="UOP228" s="168"/>
      <c r="UOQ228" s="168"/>
      <c r="UOR228" s="168"/>
      <c r="UOS228" s="168"/>
      <c r="UOT228" s="168"/>
      <c r="UOU228" s="168"/>
      <c r="UOV228" s="168"/>
      <c r="UOW228" s="168"/>
      <c r="UOX228" s="168"/>
      <c r="UOY228" s="168"/>
      <c r="UOZ228" s="168"/>
      <c r="UPA228" s="168"/>
      <c r="UPB228" s="168"/>
      <c r="UPC228" s="168"/>
      <c r="UPD228" s="168"/>
      <c r="UPE228" s="168"/>
      <c r="UPF228" s="168"/>
      <c r="UPG228" s="168"/>
      <c r="UPH228" s="168"/>
      <c r="UPI228" s="168"/>
      <c r="UPJ228" s="168"/>
      <c r="UPK228" s="168"/>
      <c r="UPL228" s="168"/>
      <c r="UPM228" s="168"/>
      <c r="UPN228" s="168"/>
      <c r="UPO228" s="168"/>
      <c r="UPP228" s="168"/>
      <c r="UPQ228" s="168"/>
      <c r="UPR228" s="168"/>
      <c r="UPS228" s="168"/>
      <c r="UPT228" s="168"/>
      <c r="UPU228" s="168"/>
      <c r="UPV228" s="168"/>
      <c r="UPW228" s="168"/>
      <c r="UPX228" s="168"/>
      <c r="UPY228" s="168"/>
      <c r="UPZ228" s="168"/>
      <c r="UQA228" s="168"/>
      <c r="UQB228" s="168"/>
      <c r="UQC228" s="168"/>
      <c r="UQD228" s="168"/>
      <c r="UQE228" s="168"/>
      <c r="UQF228" s="168"/>
      <c r="UQG228" s="168"/>
      <c r="UQH228" s="168"/>
      <c r="UQI228" s="168"/>
      <c r="UQJ228" s="168"/>
      <c r="UQK228" s="168"/>
      <c r="UQL228" s="168"/>
      <c r="UQM228" s="168"/>
      <c r="UQN228" s="168"/>
      <c r="UQO228" s="168"/>
      <c r="UQP228" s="168"/>
      <c r="UQQ228" s="168"/>
      <c r="UQR228" s="168"/>
      <c r="UQS228" s="168"/>
      <c r="UQT228" s="168"/>
      <c r="UQU228" s="168"/>
      <c r="UQV228" s="168"/>
      <c r="UQW228" s="168"/>
      <c r="UQX228" s="168"/>
      <c r="UQY228" s="168"/>
      <c r="UQZ228" s="168"/>
      <c r="URA228" s="168"/>
      <c r="URB228" s="168"/>
      <c r="URC228" s="168"/>
      <c r="URD228" s="168"/>
      <c r="URE228" s="168"/>
      <c r="URF228" s="168"/>
      <c r="URG228" s="168"/>
      <c r="URH228" s="168"/>
      <c r="URI228" s="168"/>
      <c r="URJ228" s="168"/>
      <c r="URK228" s="168"/>
      <c r="URL228" s="168"/>
      <c r="URM228" s="168"/>
      <c r="URN228" s="168"/>
      <c r="URO228" s="168"/>
      <c r="URP228" s="168"/>
      <c r="URQ228" s="168"/>
      <c r="URR228" s="168"/>
      <c r="URS228" s="168"/>
      <c r="URT228" s="168"/>
      <c r="URU228" s="168"/>
      <c r="URV228" s="168"/>
      <c r="URW228" s="168"/>
      <c r="URX228" s="168"/>
      <c r="URY228" s="168"/>
      <c r="URZ228" s="168"/>
      <c r="USA228" s="168"/>
      <c r="USB228" s="168"/>
      <c r="USC228" s="168"/>
      <c r="USD228" s="168"/>
      <c r="USE228" s="168"/>
      <c r="USF228" s="168"/>
      <c r="USG228" s="168"/>
      <c r="USH228" s="168"/>
      <c r="USI228" s="168"/>
      <c r="USJ228" s="168"/>
      <c r="USK228" s="168"/>
      <c r="USL228" s="168"/>
      <c r="USM228" s="168"/>
      <c r="USN228" s="168"/>
      <c r="USO228" s="168"/>
      <c r="USP228" s="168"/>
      <c r="USQ228" s="168"/>
      <c r="USR228" s="168"/>
      <c r="USS228" s="168"/>
      <c r="UST228" s="168"/>
      <c r="USU228" s="168"/>
      <c r="USV228" s="168"/>
      <c r="USW228" s="168"/>
      <c r="USX228" s="168"/>
      <c r="USY228" s="168"/>
      <c r="USZ228" s="168"/>
      <c r="UTA228" s="168"/>
      <c r="UTB228" s="168"/>
      <c r="UTC228" s="168"/>
      <c r="UTD228" s="168"/>
      <c r="UTE228" s="168"/>
      <c r="UTF228" s="168"/>
      <c r="UTG228" s="168"/>
      <c r="UTH228" s="168"/>
      <c r="UTI228" s="168"/>
      <c r="UTJ228" s="168"/>
      <c r="UTK228" s="168"/>
      <c r="UTL228" s="168"/>
      <c r="UTM228" s="168"/>
      <c r="UTN228" s="168"/>
      <c r="UTO228" s="168"/>
      <c r="UTP228" s="168"/>
      <c r="UTQ228" s="168"/>
      <c r="UTR228" s="168"/>
      <c r="UTS228" s="168"/>
      <c r="UTT228" s="168"/>
      <c r="UTU228" s="168"/>
      <c r="UTV228" s="168"/>
      <c r="UTW228" s="168"/>
      <c r="UTX228" s="168"/>
      <c r="UTY228" s="168"/>
      <c r="UTZ228" s="168"/>
      <c r="UUA228" s="168"/>
      <c r="UUB228" s="168"/>
      <c r="UUC228" s="168"/>
      <c r="UUD228" s="168"/>
      <c r="UUE228" s="168"/>
      <c r="UUF228" s="168"/>
      <c r="UUG228" s="168"/>
      <c r="UUH228" s="168"/>
      <c r="UUI228" s="168"/>
      <c r="UUJ228" s="168"/>
      <c r="UUK228" s="168"/>
      <c r="UUL228" s="168"/>
      <c r="UUM228" s="168"/>
      <c r="UUN228" s="168"/>
      <c r="UUO228" s="168"/>
      <c r="UUP228" s="168"/>
      <c r="UUQ228" s="168"/>
      <c r="UUR228" s="168"/>
      <c r="UUS228" s="168"/>
      <c r="UUT228" s="168"/>
      <c r="UUU228" s="168"/>
      <c r="UUV228" s="168"/>
      <c r="UUW228" s="168"/>
      <c r="UUX228" s="168"/>
      <c r="UUY228" s="168"/>
      <c r="UUZ228" s="168"/>
      <c r="UVA228" s="168"/>
      <c r="UVB228" s="168"/>
      <c r="UVC228" s="168"/>
      <c r="UVD228" s="168"/>
      <c r="UVE228" s="168"/>
      <c r="UVF228" s="168"/>
      <c r="UVG228" s="168"/>
      <c r="UVH228" s="168"/>
      <c r="UVI228" s="168"/>
      <c r="UVJ228" s="168"/>
      <c r="UVK228" s="168"/>
      <c r="UVL228" s="168"/>
      <c r="UVM228" s="168"/>
      <c r="UVN228" s="168"/>
      <c r="UVO228" s="168"/>
      <c r="UVP228" s="168"/>
      <c r="UVQ228" s="168"/>
      <c r="UVR228" s="168"/>
      <c r="UVS228" s="168"/>
      <c r="UVT228" s="168"/>
      <c r="UVU228" s="168"/>
      <c r="UVV228" s="168"/>
      <c r="UVW228" s="168"/>
      <c r="UVX228" s="168"/>
      <c r="UVY228" s="168"/>
      <c r="UVZ228" s="168"/>
      <c r="UWA228" s="168"/>
      <c r="UWB228" s="168"/>
      <c r="UWC228" s="168"/>
      <c r="UWD228" s="168"/>
      <c r="UWE228" s="168"/>
      <c r="UWF228" s="168"/>
      <c r="UWG228" s="168"/>
      <c r="UWH228" s="168"/>
      <c r="UWI228" s="168"/>
      <c r="UWJ228" s="168"/>
      <c r="UWK228" s="168"/>
      <c r="UWL228" s="168"/>
      <c r="UWM228" s="168"/>
      <c r="UWN228" s="168"/>
      <c r="UWO228" s="168"/>
      <c r="UWP228" s="168"/>
      <c r="UWQ228" s="168"/>
      <c r="UWR228" s="168"/>
      <c r="UWS228" s="168"/>
      <c r="UWT228" s="168"/>
      <c r="UWU228" s="168"/>
      <c r="UWV228" s="168"/>
      <c r="UWW228" s="168"/>
      <c r="UWX228" s="168"/>
      <c r="UWY228" s="168"/>
      <c r="UWZ228" s="168"/>
      <c r="UXA228" s="168"/>
      <c r="UXB228" s="168"/>
      <c r="UXC228" s="168"/>
      <c r="UXD228" s="168"/>
      <c r="UXE228" s="168"/>
      <c r="UXF228" s="168"/>
      <c r="UXG228" s="168"/>
      <c r="UXH228" s="168"/>
      <c r="UXI228" s="168"/>
      <c r="UXJ228" s="168"/>
      <c r="UXK228" s="168"/>
      <c r="UXL228" s="168"/>
      <c r="UXM228" s="168"/>
      <c r="UXN228" s="168"/>
      <c r="UXO228" s="168"/>
      <c r="UXP228" s="168"/>
      <c r="UXQ228" s="168"/>
      <c r="UXR228" s="168"/>
      <c r="UXS228" s="168"/>
      <c r="UXT228" s="168"/>
      <c r="UXU228" s="168"/>
      <c r="UXV228" s="168"/>
      <c r="UXW228" s="168"/>
      <c r="UXX228" s="168"/>
      <c r="UXY228" s="168"/>
      <c r="UXZ228" s="168"/>
      <c r="UYA228" s="168"/>
      <c r="UYB228" s="168"/>
      <c r="UYC228" s="168"/>
      <c r="UYD228" s="168"/>
      <c r="UYE228" s="168"/>
      <c r="UYF228" s="168"/>
      <c r="UYG228" s="168"/>
      <c r="UYH228" s="168"/>
      <c r="UYI228" s="168"/>
      <c r="UYJ228" s="168"/>
      <c r="UYK228" s="168"/>
      <c r="UYL228" s="168"/>
      <c r="UYM228" s="168"/>
      <c r="UYN228" s="168"/>
      <c r="UYO228" s="168"/>
      <c r="UYP228" s="168"/>
      <c r="UYQ228" s="168"/>
      <c r="UYR228" s="168"/>
      <c r="UYS228" s="168"/>
      <c r="UYT228" s="168"/>
      <c r="UYU228" s="168"/>
      <c r="UYV228" s="168"/>
      <c r="UYW228" s="168"/>
      <c r="UYX228" s="168"/>
      <c r="UYY228" s="168"/>
      <c r="UYZ228" s="168"/>
      <c r="UZA228" s="168"/>
      <c r="UZB228" s="168"/>
      <c r="UZC228" s="168"/>
      <c r="UZD228" s="168"/>
      <c r="UZE228" s="168"/>
      <c r="UZF228" s="168"/>
      <c r="UZG228" s="168"/>
      <c r="UZH228" s="168"/>
      <c r="UZI228" s="168"/>
      <c r="UZJ228" s="168"/>
      <c r="UZK228" s="168"/>
      <c r="UZL228" s="168"/>
      <c r="UZM228" s="168"/>
      <c r="UZN228" s="168"/>
      <c r="UZO228" s="168"/>
      <c r="UZP228" s="168"/>
      <c r="UZQ228" s="168"/>
      <c r="UZR228" s="168"/>
      <c r="UZS228" s="168"/>
      <c r="UZT228" s="168"/>
      <c r="UZU228" s="168"/>
      <c r="UZV228" s="168"/>
      <c r="UZW228" s="168"/>
      <c r="UZX228" s="168"/>
      <c r="UZY228" s="168"/>
      <c r="UZZ228" s="168"/>
      <c r="VAA228" s="168"/>
      <c r="VAB228" s="168"/>
      <c r="VAC228" s="168"/>
      <c r="VAD228" s="168"/>
      <c r="VAE228" s="168"/>
      <c r="VAF228" s="168"/>
      <c r="VAG228" s="168"/>
      <c r="VAH228" s="168"/>
      <c r="VAI228" s="168"/>
      <c r="VAJ228" s="168"/>
      <c r="VAK228" s="168"/>
      <c r="VAL228" s="168"/>
      <c r="VAM228" s="168"/>
      <c r="VAN228" s="168"/>
      <c r="VAO228" s="168"/>
      <c r="VAP228" s="168"/>
      <c r="VAQ228" s="168"/>
      <c r="VAR228" s="168"/>
      <c r="VAS228" s="168"/>
      <c r="VAT228" s="168"/>
      <c r="VAU228" s="168"/>
      <c r="VAV228" s="168"/>
      <c r="VAW228" s="168"/>
      <c r="VAX228" s="168"/>
      <c r="VAY228" s="168"/>
      <c r="VAZ228" s="168"/>
      <c r="VBA228" s="168"/>
      <c r="VBB228" s="168"/>
      <c r="VBC228" s="168"/>
      <c r="VBD228" s="168"/>
      <c r="VBE228" s="168"/>
      <c r="VBF228" s="168"/>
      <c r="VBG228" s="168"/>
      <c r="VBH228" s="168"/>
      <c r="VBI228" s="168"/>
      <c r="VBJ228" s="168"/>
      <c r="VBK228" s="168"/>
      <c r="VBL228" s="168"/>
      <c r="VBM228" s="168"/>
      <c r="VBN228" s="168"/>
      <c r="VBO228" s="168"/>
      <c r="VBP228" s="168"/>
      <c r="VBQ228" s="168"/>
      <c r="VBR228" s="168"/>
      <c r="VBS228" s="168"/>
      <c r="VBT228" s="168"/>
      <c r="VBU228" s="168"/>
      <c r="VBV228" s="168"/>
      <c r="VBW228" s="168"/>
      <c r="VBX228" s="168"/>
      <c r="VBY228" s="168"/>
      <c r="VBZ228" s="168"/>
      <c r="VCA228" s="168"/>
      <c r="VCB228" s="168"/>
      <c r="VCC228" s="168"/>
      <c r="VCD228" s="168"/>
      <c r="VCE228" s="168"/>
      <c r="VCF228" s="168"/>
      <c r="VCG228" s="168"/>
      <c r="VCH228" s="168"/>
      <c r="VCI228" s="168"/>
      <c r="VCJ228" s="168"/>
      <c r="VCK228" s="168"/>
      <c r="VCL228" s="168"/>
      <c r="VCM228" s="168"/>
      <c r="VCN228" s="168"/>
      <c r="VCO228" s="168"/>
      <c r="VCP228" s="168"/>
      <c r="VCQ228" s="168"/>
      <c r="VCR228" s="168"/>
      <c r="VCS228" s="168"/>
      <c r="VCT228" s="168"/>
      <c r="VCU228" s="168"/>
      <c r="VCV228" s="168"/>
      <c r="VCW228" s="168"/>
      <c r="VCX228" s="168"/>
      <c r="VCY228" s="168"/>
      <c r="VCZ228" s="168"/>
      <c r="VDA228" s="168"/>
      <c r="VDB228" s="168"/>
      <c r="VDC228" s="168"/>
      <c r="VDD228" s="168"/>
      <c r="VDE228" s="168"/>
      <c r="VDF228" s="168"/>
      <c r="VDG228" s="168"/>
      <c r="VDH228" s="168"/>
      <c r="VDI228" s="168"/>
      <c r="VDJ228" s="168"/>
      <c r="VDK228" s="168"/>
      <c r="VDL228" s="168"/>
      <c r="VDM228" s="168"/>
      <c r="VDN228" s="168"/>
      <c r="VDO228" s="168"/>
      <c r="VDP228" s="168"/>
      <c r="VDQ228" s="168"/>
      <c r="VDR228" s="168"/>
      <c r="VDS228" s="168"/>
      <c r="VDT228" s="168"/>
      <c r="VDU228" s="168"/>
      <c r="VDV228" s="168"/>
      <c r="VDW228" s="168"/>
      <c r="VDX228" s="168"/>
      <c r="VDY228" s="168"/>
      <c r="VDZ228" s="168"/>
      <c r="VEA228" s="168"/>
      <c r="VEB228" s="168"/>
      <c r="VEC228" s="168"/>
      <c r="VED228" s="168"/>
      <c r="VEE228" s="168"/>
      <c r="VEF228" s="168"/>
      <c r="VEG228" s="168"/>
      <c r="VEH228" s="168"/>
      <c r="VEI228" s="168"/>
      <c r="VEJ228" s="168"/>
      <c r="VEK228" s="168"/>
      <c r="VEL228" s="168"/>
      <c r="VEM228" s="168"/>
      <c r="VEN228" s="168"/>
      <c r="VEO228" s="168"/>
      <c r="VEP228" s="168"/>
      <c r="VEQ228" s="168"/>
      <c r="VER228" s="168"/>
      <c r="VES228" s="168"/>
      <c r="VET228" s="168"/>
      <c r="VEU228" s="168"/>
      <c r="VEV228" s="168"/>
      <c r="VEW228" s="168"/>
      <c r="VEX228" s="168"/>
      <c r="VEY228" s="168"/>
      <c r="VEZ228" s="168"/>
      <c r="VFA228" s="168"/>
      <c r="VFB228" s="168"/>
      <c r="VFC228" s="168"/>
      <c r="VFD228" s="168"/>
      <c r="VFE228" s="168"/>
      <c r="VFF228" s="168"/>
      <c r="VFG228" s="168"/>
      <c r="VFH228" s="168"/>
      <c r="VFI228" s="168"/>
      <c r="VFJ228" s="168"/>
      <c r="VFK228" s="168"/>
      <c r="VFL228" s="168"/>
      <c r="VFM228" s="168"/>
      <c r="VFN228" s="168"/>
      <c r="VFO228" s="168"/>
      <c r="VFP228" s="168"/>
      <c r="VFQ228" s="168"/>
      <c r="VFR228" s="168"/>
      <c r="VFS228" s="168"/>
      <c r="VFT228" s="168"/>
      <c r="VFU228" s="168"/>
      <c r="VFV228" s="168"/>
      <c r="VFW228" s="168"/>
      <c r="VFX228" s="168"/>
      <c r="VFY228" s="168"/>
      <c r="VFZ228" s="168"/>
      <c r="VGA228" s="168"/>
      <c r="VGB228" s="168"/>
      <c r="VGC228" s="168"/>
      <c r="VGD228" s="168"/>
      <c r="VGE228" s="168"/>
      <c r="VGF228" s="168"/>
      <c r="VGG228" s="168"/>
      <c r="VGH228" s="168"/>
      <c r="VGI228" s="168"/>
      <c r="VGJ228" s="168"/>
      <c r="VGK228" s="168"/>
      <c r="VGL228" s="168"/>
      <c r="VGM228" s="168"/>
      <c r="VGN228" s="168"/>
      <c r="VGO228" s="168"/>
      <c r="VGP228" s="168"/>
      <c r="VGQ228" s="168"/>
      <c r="VGR228" s="168"/>
      <c r="VGS228" s="168"/>
      <c r="VGT228" s="168"/>
      <c r="VGU228" s="168"/>
      <c r="VGV228" s="168"/>
      <c r="VGW228" s="168"/>
      <c r="VGX228" s="168"/>
      <c r="VGY228" s="168"/>
      <c r="VGZ228" s="168"/>
      <c r="VHA228" s="168"/>
      <c r="VHB228" s="168"/>
      <c r="VHC228" s="168"/>
      <c r="VHD228" s="168"/>
      <c r="VHE228" s="168"/>
      <c r="VHF228" s="168"/>
      <c r="VHG228" s="168"/>
      <c r="VHH228" s="168"/>
      <c r="VHI228" s="168"/>
      <c r="VHJ228" s="168"/>
      <c r="VHK228" s="168"/>
      <c r="VHL228" s="168"/>
      <c r="VHM228" s="168"/>
      <c r="VHN228" s="168"/>
      <c r="VHO228" s="168"/>
      <c r="VHP228" s="168"/>
      <c r="VHQ228" s="168"/>
      <c r="VHR228" s="168"/>
      <c r="VHS228" s="168"/>
      <c r="VHT228" s="168"/>
      <c r="VHU228" s="168"/>
      <c r="VHV228" s="168"/>
      <c r="VHW228" s="168"/>
      <c r="VHX228" s="168"/>
      <c r="VHY228" s="168"/>
      <c r="VHZ228" s="168"/>
      <c r="VIA228" s="168"/>
      <c r="VIB228" s="168"/>
      <c r="VIC228" s="168"/>
      <c r="VID228" s="168"/>
      <c r="VIE228" s="168"/>
      <c r="VIF228" s="168"/>
      <c r="VIG228" s="168"/>
      <c r="VIH228" s="168"/>
      <c r="VII228" s="168"/>
      <c r="VIJ228" s="168"/>
      <c r="VIK228" s="168"/>
      <c r="VIL228" s="168"/>
      <c r="VIM228" s="168"/>
      <c r="VIN228" s="168"/>
      <c r="VIO228" s="168"/>
      <c r="VIP228" s="168"/>
      <c r="VIQ228" s="168"/>
      <c r="VIR228" s="168"/>
      <c r="VIS228" s="168"/>
      <c r="VIT228" s="168"/>
      <c r="VIU228" s="168"/>
      <c r="VIV228" s="168"/>
      <c r="VIW228" s="168"/>
      <c r="VIX228" s="168"/>
      <c r="VIY228" s="168"/>
      <c r="VIZ228" s="168"/>
      <c r="VJA228" s="168"/>
      <c r="VJB228" s="168"/>
      <c r="VJC228" s="168"/>
      <c r="VJD228" s="168"/>
      <c r="VJE228" s="168"/>
      <c r="VJF228" s="168"/>
      <c r="VJG228" s="168"/>
      <c r="VJH228" s="168"/>
      <c r="VJI228" s="168"/>
      <c r="VJJ228" s="168"/>
      <c r="VJK228" s="168"/>
      <c r="VJL228" s="168"/>
      <c r="VJM228" s="168"/>
      <c r="VJN228" s="168"/>
      <c r="VJO228" s="168"/>
      <c r="VJP228" s="168"/>
      <c r="VJQ228" s="168"/>
      <c r="VJR228" s="168"/>
      <c r="VJS228" s="168"/>
      <c r="VJT228" s="168"/>
      <c r="VJU228" s="168"/>
      <c r="VJV228" s="168"/>
      <c r="VJW228" s="168"/>
      <c r="VJX228" s="168"/>
      <c r="VJY228" s="168"/>
      <c r="VJZ228" s="168"/>
      <c r="VKA228" s="168"/>
      <c r="VKB228" s="168"/>
      <c r="VKC228" s="168"/>
      <c r="VKD228" s="168"/>
      <c r="VKE228" s="168"/>
      <c r="VKF228" s="168"/>
      <c r="VKG228" s="168"/>
      <c r="VKH228" s="168"/>
      <c r="VKI228" s="168"/>
      <c r="VKJ228" s="168"/>
      <c r="VKK228" s="168"/>
      <c r="VKL228" s="168"/>
      <c r="VKM228" s="168"/>
      <c r="VKN228" s="168"/>
      <c r="VKO228" s="168"/>
      <c r="VKP228" s="168"/>
      <c r="VKQ228" s="168"/>
      <c r="VKR228" s="168"/>
      <c r="VKS228" s="168"/>
      <c r="VKT228" s="168"/>
      <c r="VKU228" s="168"/>
      <c r="VKV228" s="168"/>
      <c r="VKW228" s="168"/>
      <c r="VKX228" s="168"/>
      <c r="VKY228" s="168"/>
      <c r="VKZ228" s="168"/>
      <c r="VLA228" s="168"/>
      <c r="VLB228" s="168"/>
      <c r="VLC228" s="168"/>
      <c r="VLD228" s="168"/>
      <c r="VLE228" s="168"/>
      <c r="VLF228" s="168"/>
      <c r="VLG228" s="168"/>
      <c r="VLH228" s="168"/>
      <c r="VLI228" s="168"/>
      <c r="VLJ228" s="168"/>
      <c r="VLK228" s="168"/>
      <c r="VLL228" s="168"/>
      <c r="VLM228" s="168"/>
      <c r="VLN228" s="168"/>
      <c r="VLO228" s="168"/>
      <c r="VLP228" s="168"/>
      <c r="VLQ228" s="168"/>
      <c r="VLR228" s="168"/>
      <c r="VLS228" s="168"/>
      <c r="VLT228" s="168"/>
      <c r="VLU228" s="168"/>
      <c r="VLV228" s="168"/>
      <c r="VLW228" s="168"/>
      <c r="VLX228" s="168"/>
      <c r="VLY228" s="168"/>
      <c r="VLZ228" s="168"/>
      <c r="VMA228" s="168"/>
      <c r="VMB228" s="168"/>
      <c r="VMC228" s="168"/>
      <c r="VMD228" s="168"/>
      <c r="VME228" s="168"/>
      <c r="VMF228" s="168"/>
      <c r="VMG228" s="168"/>
      <c r="VMH228" s="168"/>
      <c r="VMI228" s="168"/>
      <c r="VMJ228" s="168"/>
      <c r="VMK228" s="168"/>
      <c r="VML228" s="168"/>
      <c r="VMM228" s="168"/>
      <c r="VMN228" s="168"/>
      <c r="VMO228" s="168"/>
      <c r="VMP228" s="168"/>
      <c r="VMQ228" s="168"/>
      <c r="VMR228" s="168"/>
      <c r="VMS228" s="168"/>
      <c r="VMT228" s="168"/>
      <c r="VMU228" s="168"/>
      <c r="VMV228" s="168"/>
      <c r="VMW228" s="168"/>
      <c r="VMX228" s="168"/>
      <c r="VMY228" s="168"/>
      <c r="VMZ228" s="168"/>
      <c r="VNA228" s="168"/>
      <c r="VNB228" s="168"/>
      <c r="VNC228" s="168"/>
      <c r="VND228" s="168"/>
      <c r="VNE228" s="168"/>
      <c r="VNF228" s="168"/>
      <c r="VNG228" s="168"/>
      <c r="VNH228" s="168"/>
      <c r="VNI228" s="168"/>
      <c r="VNJ228" s="168"/>
      <c r="VNK228" s="168"/>
      <c r="VNL228" s="168"/>
      <c r="VNM228" s="168"/>
      <c r="VNN228" s="168"/>
      <c r="VNO228" s="168"/>
      <c r="VNP228" s="168"/>
      <c r="VNQ228" s="168"/>
      <c r="VNR228" s="168"/>
      <c r="VNS228" s="168"/>
      <c r="VNT228" s="168"/>
      <c r="VNU228" s="168"/>
      <c r="VNV228" s="168"/>
      <c r="VNW228" s="168"/>
      <c r="VNX228" s="168"/>
      <c r="VNY228" s="168"/>
      <c r="VNZ228" s="168"/>
      <c r="VOA228" s="168"/>
      <c r="VOB228" s="168"/>
      <c r="VOC228" s="168"/>
      <c r="VOD228" s="168"/>
      <c r="VOE228" s="168"/>
      <c r="VOF228" s="168"/>
      <c r="VOG228" s="168"/>
      <c r="VOH228" s="168"/>
      <c r="VOI228" s="168"/>
      <c r="VOJ228" s="168"/>
      <c r="VOK228" s="168"/>
      <c r="VOL228" s="168"/>
      <c r="VOM228" s="168"/>
      <c r="VON228" s="168"/>
      <c r="VOO228" s="168"/>
      <c r="VOP228" s="168"/>
      <c r="VOQ228" s="168"/>
      <c r="VOR228" s="168"/>
      <c r="VOS228" s="168"/>
      <c r="VOT228" s="168"/>
      <c r="VOU228" s="168"/>
      <c r="VOV228" s="168"/>
      <c r="VOW228" s="168"/>
      <c r="VOX228" s="168"/>
      <c r="VOY228" s="168"/>
      <c r="VOZ228" s="168"/>
      <c r="VPA228" s="168"/>
      <c r="VPB228" s="168"/>
      <c r="VPC228" s="168"/>
      <c r="VPD228" s="168"/>
      <c r="VPE228" s="168"/>
      <c r="VPF228" s="168"/>
      <c r="VPG228" s="168"/>
      <c r="VPH228" s="168"/>
      <c r="VPI228" s="168"/>
      <c r="VPJ228" s="168"/>
      <c r="VPK228" s="168"/>
      <c r="VPL228" s="168"/>
      <c r="VPM228" s="168"/>
      <c r="VPN228" s="168"/>
      <c r="VPO228" s="168"/>
      <c r="VPP228" s="168"/>
      <c r="VPQ228" s="168"/>
      <c r="VPR228" s="168"/>
      <c r="VPS228" s="168"/>
      <c r="VPT228" s="168"/>
      <c r="VPU228" s="168"/>
      <c r="VPV228" s="168"/>
      <c r="VPW228" s="168"/>
      <c r="VPX228" s="168"/>
      <c r="VPY228" s="168"/>
      <c r="VPZ228" s="168"/>
      <c r="VQA228" s="168"/>
      <c r="VQB228" s="168"/>
      <c r="VQC228" s="168"/>
      <c r="VQD228" s="168"/>
      <c r="VQE228" s="168"/>
      <c r="VQF228" s="168"/>
      <c r="VQG228" s="168"/>
      <c r="VQH228" s="168"/>
      <c r="VQI228" s="168"/>
      <c r="VQJ228" s="168"/>
      <c r="VQK228" s="168"/>
      <c r="VQL228" s="168"/>
      <c r="VQM228" s="168"/>
      <c r="VQN228" s="168"/>
      <c r="VQO228" s="168"/>
      <c r="VQP228" s="168"/>
      <c r="VQQ228" s="168"/>
      <c r="VQR228" s="168"/>
      <c r="VQS228" s="168"/>
      <c r="VQT228" s="168"/>
      <c r="VQU228" s="168"/>
      <c r="VQV228" s="168"/>
      <c r="VQW228" s="168"/>
      <c r="VQX228" s="168"/>
      <c r="VQY228" s="168"/>
      <c r="VQZ228" s="168"/>
      <c r="VRA228" s="168"/>
      <c r="VRB228" s="168"/>
      <c r="VRC228" s="168"/>
      <c r="VRD228" s="168"/>
      <c r="VRE228" s="168"/>
      <c r="VRF228" s="168"/>
      <c r="VRG228" s="168"/>
      <c r="VRH228" s="168"/>
      <c r="VRI228" s="168"/>
      <c r="VRJ228" s="168"/>
      <c r="VRK228" s="168"/>
      <c r="VRL228" s="168"/>
      <c r="VRM228" s="168"/>
      <c r="VRN228" s="168"/>
      <c r="VRO228" s="168"/>
      <c r="VRP228" s="168"/>
      <c r="VRQ228" s="168"/>
      <c r="VRR228" s="168"/>
      <c r="VRS228" s="168"/>
      <c r="VRT228" s="168"/>
      <c r="VRU228" s="168"/>
      <c r="VRV228" s="168"/>
      <c r="VRW228" s="168"/>
      <c r="VRX228" s="168"/>
      <c r="VRY228" s="168"/>
      <c r="VRZ228" s="168"/>
      <c r="VSA228" s="168"/>
      <c r="VSB228" s="168"/>
      <c r="VSC228" s="168"/>
      <c r="VSD228" s="168"/>
      <c r="VSE228" s="168"/>
      <c r="VSF228" s="168"/>
      <c r="VSG228" s="168"/>
      <c r="VSH228" s="168"/>
      <c r="VSI228" s="168"/>
      <c r="VSJ228" s="168"/>
      <c r="VSK228" s="168"/>
      <c r="VSL228" s="168"/>
      <c r="VSM228" s="168"/>
      <c r="VSN228" s="168"/>
      <c r="VSO228" s="168"/>
      <c r="VSP228" s="168"/>
      <c r="VSQ228" s="168"/>
      <c r="VSR228" s="168"/>
      <c r="VSS228" s="168"/>
      <c r="VST228" s="168"/>
      <c r="VSU228" s="168"/>
      <c r="VSV228" s="168"/>
      <c r="VSW228" s="168"/>
      <c r="VSX228" s="168"/>
      <c r="VSY228" s="168"/>
      <c r="VSZ228" s="168"/>
      <c r="VTA228" s="168"/>
      <c r="VTB228" s="168"/>
      <c r="VTC228" s="168"/>
      <c r="VTD228" s="168"/>
      <c r="VTE228" s="168"/>
      <c r="VTF228" s="168"/>
      <c r="VTG228" s="168"/>
      <c r="VTH228" s="168"/>
      <c r="VTI228" s="168"/>
      <c r="VTJ228" s="168"/>
      <c r="VTK228" s="168"/>
      <c r="VTL228" s="168"/>
      <c r="VTM228" s="168"/>
      <c r="VTN228" s="168"/>
      <c r="VTO228" s="168"/>
      <c r="VTP228" s="168"/>
      <c r="VTQ228" s="168"/>
      <c r="VTR228" s="168"/>
      <c r="VTS228" s="168"/>
      <c r="VTT228" s="168"/>
      <c r="VTU228" s="168"/>
      <c r="VTV228" s="168"/>
      <c r="VTW228" s="168"/>
      <c r="VTX228" s="168"/>
      <c r="VTY228" s="168"/>
      <c r="VTZ228" s="168"/>
      <c r="VUA228" s="168"/>
      <c r="VUB228" s="168"/>
      <c r="VUC228" s="168"/>
      <c r="VUD228" s="168"/>
      <c r="VUE228" s="168"/>
      <c r="VUF228" s="168"/>
      <c r="VUG228" s="168"/>
      <c r="VUH228" s="168"/>
      <c r="VUI228" s="168"/>
      <c r="VUJ228" s="168"/>
      <c r="VUK228" s="168"/>
      <c r="VUL228" s="168"/>
      <c r="VUM228" s="168"/>
      <c r="VUN228" s="168"/>
      <c r="VUO228" s="168"/>
      <c r="VUP228" s="168"/>
      <c r="VUQ228" s="168"/>
      <c r="VUR228" s="168"/>
      <c r="VUS228" s="168"/>
      <c r="VUT228" s="168"/>
      <c r="VUU228" s="168"/>
      <c r="VUV228" s="168"/>
      <c r="VUW228" s="168"/>
      <c r="VUX228" s="168"/>
      <c r="VUY228" s="168"/>
      <c r="VUZ228" s="168"/>
      <c r="VVA228" s="168"/>
      <c r="VVB228" s="168"/>
      <c r="VVC228" s="168"/>
      <c r="VVD228" s="168"/>
      <c r="VVE228" s="168"/>
      <c r="VVF228" s="168"/>
      <c r="VVG228" s="168"/>
      <c r="VVH228" s="168"/>
      <c r="VVI228" s="168"/>
      <c r="VVJ228" s="168"/>
      <c r="VVK228" s="168"/>
      <c r="VVL228" s="168"/>
      <c r="VVM228" s="168"/>
      <c r="VVN228" s="168"/>
      <c r="VVO228" s="168"/>
      <c r="VVP228" s="168"/>
      <c r="VVQ228" s="168"/>
      <c r="VVR228" s="168"/>
      <c r="VVS228" s="168"/>
      <c r="VVT228" s="168"/>
      <c r="VVU228" s="168"/>
      <c r="VVV228" s="168"/>
      <c r="VVW228" s="168"/>
      <c r="VVX228" s="168"/>
      <c r="VVY228" s="168"/>
      <c r="VVZ228" s="168"/>
      <c r="VWA228" s="168"/>
      <c r="VWB228" s="168"/>
      <c r="VWC228" s="168"/>
      <c r="VWD228" s="168"/>
      <c r="VWE228" s="168"/>
      <c r="VWF228" s="168"/>
      <c r="VWG228" s="168"/>
      <c r="VWH228" s="168"/>
      <c r="VWI228" s="168"/>
      <c r="VWJ228" s="168"/>
      <c r="VWK228" s="168"/>
      <c r="VWL228" s="168"/>
      <c r="VWM228" s="168"/>
      <c r="VWN228" s="168"/>
      <c r="VWO228" s="168"/>
      <c r="VWP228" s="168"/>
      <c r="VWQ228" s="168"/>
      <c r="VWR228" s="168"/>
      <c r="VWS228" s="168"/>
      <c r="VWT228" s="168"/>
      <c r="VWU228" s="168"/>
      <c r="VWV228" s="168"/>
      <c r="VWW228" s="168"/>
      <c r="VWX228" s="168"/>
      <c r="VWY228" s="168"/>
      <c r="VWZ228" s="168"/>
      <c r="VXA228" s="168"/>
      <c r="VXB228" s="168"/>
      <c r="VXC228" s="168"/>
      <c r="VXD228" s="168"/>
      <c r="VXE228" s="168"/>
      <c r="VXF228" s="168"/>
      <c r="VXG228" s="168"/>
      <c r="VXH228" s="168"/>
      <c r="VXI228" s="168"/>
      <c r="VXJ228" s="168"/>
      <c r="VXK228" s="168"/>
      <c r="VXL228" s="168"/>
      <c r="VXM228" s="168"/>
      <c r="VXN228" s="168"/>
      <c r="VXO228" s="168"/>
      <c r="VXP228" s="168"/>
      <c r="VXQ228" s="168"/>
      <c r="VXR228" s="168"/>
      <c r="VXS228" s="168"/>
      <c r="VXT228" s="168"/>
      <c r="VXU228" s="168"/>
      <c r="VXV228" s="168"/>
      <c r="VXW228" s="168"/>
      <c r="VXX228" s="168"/>
      <c r="VXY228" s="168"/>
      <c r="VXZ228" s="168"/>
      <c r="VYA228" s="168"/>
      <c r="VYB228" s="168"/>
      <c r="VYC228" s="168"/>
      <c r="VYD228" s="168"/>
      <c r="VYE228" s="168"/>
      <c r="VYF228" s="168"/>
      <c r="VYG228" s="168"/>
      <c r="VYH228" s="168"/>
      <c r="VYI228" s="168"/>
      <c r="VYJ228" s="168"/>
      <c r="VYK228" s="168"/>
      <c r="VYL228" s="168"/>
      <c r="VYM228" s="168"/>
      <c r="VYN228" s="168"/>
      <c r="VYO228" s="168"/>
      <c r="VYP228" s="168"/>
      <c r="VYQ228" s="168"/>
      <c r="VYR228" s="168"/>
      <c r="VYS228" s="168"/>
      <c r="VYT228" s="168"/>
      <c r="VYU228" s="168"/>
      <c r="VYV228" s="168"/>
      <c r="VYW228" s="168"/>
      <c r="VYX228" s="168"/>
      <c r="VYY228" s="168"/>
      <c r="VYZ228" s="168"/>
      <c r="VZA228" s="168"/>
      <c r="VZB228" s="168"/>
      <c r="VZC228" s="168"/>
      <c r="VZD228" s="168"/>
      <c r="VZE228" s="168"/>
      <c r="VZF228" s="168"/>
      <c r="VZG228" s="168"/>
      <c r="VZH228" s="168"/>
      <c r="VZI228" s="168"/>
      <c r="VZJ228" s="168"/>
      <c r="VZK228" s="168"/>
      <c r="VZL228" s="168"/>
      <c r="VZM228" s="168"/>
      <c r="VZN228" s="168"/>
      <c r="VZO228" s="168"/>
      <c r="VZP228" s="168"/>
      <c r="VZQ228" s="168"/>
      <c r="VZR228" s="168"/>
      <c r="VZS228" s="168"/>
      <c r="VZT228" s="168"/>
      <c r="VZU228" s="168"/>
      <c r="VZV228" s="168"/>
      <c r="VZW228" s="168"/>
      <c r="VZX228" s="168"/>
      <c r="VZY228" s="168"/>
      <c r="VZZ228" s="168"/>
      <c r="WAA228" s="168"/>
      <c r="WAB228" s="168"/>
      <c r="WAC228" s="168"/>
      <c r="WAD228" s="168"/>
      <c r="WAE228" s="168"/>
      <c r="WAF228" s="168"/>
      <c r="WAG228" s="168"/>
      <c r="WAH228" s="168"/>
      <c r="WAI228" s="168"/>
      <c r="WAJ228" s="168"/>
      <c r="WAK228" s="168"/>
      <c r="WAL228" s="168"/>
      <c r="WAM228" s="168"/>
      <c r="WAN228" s="168"/>
      <c r="WAO228" s="168"/>
      <c r="WAP228" s="168"/>
      <c r="WAQ228" s="168"/>
      <c r="WAR228" s="168"/>
      <c r="WAS228" s="168"/>
      <c r="WAT228" s="168"/>
      <c r="WAU228" s="168"/>
      <c r="WAV228" s="168"/>
      <c r="WAW228" s="168"/>
      <c r="WAX228" s="168"/>
      <c r="WAY228" s="168"/>
      <c r="WAZ228" s="168"/>
      <c r="WBA228" s="168"/>
      <c r="WBB228" s="168"/>
      <c r="WBC228" s="168"/>
      <c r="WBD228" s="168"/>
      <c r="WBE228" s="168"/>
      <c r="WBF228" s="168"/>
      <c r="WBG228" s="168"/>
      <c r="WBH228" s="168"/>
      <c r="WBI228" s="168"/>
      <c r="WBJ228" s="168"/>
      <c r="WBK228" s="168"/>
      <c r="WBL228" s="168"/>
      <c r="WBM228" s="168"/>
      <c r="WBN228" s="168"/>
      <c r="WBO228" s="168"/>
      <c r="WBP228" s="168"/>
      <c r="WBQ228" s="168"/>
      <c r="WBR228" s="168"/>
      <c r="WBS228" s="168"/>
      <c r="WBT228" s="168"/>
      <c r="WBU228" s="168"/>
      <c r="WBV228" s="168"/>
      <c r="WBW228" s="168"/>
      <c r="WBX228" s="168"/>
      <c r="WBY228" s="168"/>
      <c r="WBZ228" s="168"/>
      <c r="WCA228" s="168"/>
      <c r="WCB228" s="168"/>
      <c r="WCC228" s="168"/>
      <c r="WCD228" s="168"/>
      <c r="WCE228" s="168"/>
      <c r="WCF228" s="168"/>
      <c r="WCG228" s="168"/>
      <c r="WCH228" s="168"/>
      <c r="WCI228" s="168"/>
      <c r="WCJ228" s="168"/>
      <c r="WCK228" s="168"/>
      <c r="WCL228" s="168"/>
      <c r="WCM228" s="168"/>
      <c r="WCN228" s="168"/>
      <c r="WCO228" s="168"/>
      <c r="WCP228" s="168"/>
      <c r="WCQ228" s="168"/>
      <c r="WCR228" s="168"/>
      <c r="WCS228" s="168"/>
      <c r="WCT228" s="168"/>
      <c r="WCU228" s="168"/>
      <c r="WCV228" s="168"/>
      <c r="WCW228" s="168"/>
      <c r="WCX228" s="168"/>
      <c r="WCY228" s="168"/>
      <c r="WCZ228" s="168"/>
      <c r="WDA228" s="168"/>
      <c r="WDB228" s="168"/>
      <c r="WDC228" s="168"/>
      <c r="WDD228" s="168"/>
      <c r="WDE228" s="168"/>
      <c r="WDF228" s="168"/>
      <c r="WDG228" s="168"/>
      <c r="WDH228" s="168"/>
      <c r="WDI228" s="168"/>
      <c r="WDJ228" s="168"/>
      <c r="WDK228" s="168"/>
      <c r="WDL228" s="168"/>
      <c r="WDM228" s="168"/>
      <c r="WDN228" s="168"/>
      <c r="WDO228" s="168"/>
      <c r="WDP228" s="168"/>
      <c r="WDQ228" s="168"/>
      <c r="WDR228" s="168"/>
      <c r="WDS228" s="168"/>
      <c r="WDT228" s="168"/>
      <c r="WDU228" s="168"/>
      <c r="WDV228" s="168"/>
      <c r="WDW228" s="168"/>
      <c r="WDX228" s="168"/>
      <c r="WDY228" s="168"/>
      <c r="WDZ228" s="168"/>
      <c r="WEA228" s="168"/>
      <c r="WEB228" s="168"/>
      <c r="WEC228" s="168"/>
      <c r="WED228" s="168"/>
      <c r="WEE228" s="168"/>
      <c r="WEF228" s="168"/>
      <c r="WEG228" s="168"/>
      <c r="WEH228" s="168"/>
      <c r="WEI228" s="168"/>
      <c r="WEJ228" s="168"/>
      <c r="WEK228" s="168"/>
      <c r="WEL228" s="168"/>
      <c r="WEM228" s="168"/>
      <c r="WEN228" s="168"/>
      <c r="WEO228" s="168"/>
      <c r="WEP228" s="168"/>
      <c r="WEQ228" s="168"/>
      <c r="WER228" s="168"/>
      <c r="WES228" s="168"/>
      <c r="WET228" s="168"/>
      <c r="WEU228" s="168"/>
      <c r="WEV228" s="168"/>
      <c r="WEW228" s="168"/>
      <c r="WEX228" s="168"/>
      <c r="WEY228" s="168"/>
      <c r="WEZ228" s="168"/>
      <c r="WFA228" s="168"/>
      <c r="WFB228" s="168"/>
      <c r="WFC228" s="168"/>
      <c r="WFD228" s="168"/>
      <c r="WFE228" s="168"/>
      <c r="WFF228" s="168"/>
      <c r="WFG228" s="168"/>
      <c r="WFH228" s="168"/>
      <c r="WFI228" s="168"/>
      <c r="WFJ228" s="168"/>
      <c r="WFK228" s="168"/>
      <c r="WFL228" s="168"/>
      <c r="WFM228" s="168"/>
      <c r="WFN228" s="168"/>
      <c r="WFO228" s="168"/>
      <c r="WFP228" s="168"/>
      <c r="WFQ228" s="168"/>
      <c r="WFR228" s="168"/>
      <c r="WFS228" s="168"/>
      <c r="WFT228" s="168"/>
      <c r="WFU228" s="168"/>
      <c r="WFV228" s="168"/>
      <c r="WFW228" s="168"/>
      <c r="WFX228" s="168"/>
      <c r="WFY228" s="168"/>
      <c r="WFZ228" s="168"/>
      <c r="WGA228" s="168"/>
      <c r="WGB228" s="168"/>
      <c r="WGC228" s="168"/>
      <c r="WGD228" s="168"/>
      <c r="WGE228" s="168"/>
      <c r="WGF228" s="168"/>
      <c r="WGG228" s="168"/>
      <c r="WGH228" s="168"/>
      <c r="WGI228" s="168"/>
      <c r="WGJ228" s="168"/>
      <c r="WGK228" s="168"/>
      <c r="WGL228" s="168"/>
      <c r="WGM228" s="168"/>
      <c r="WGN228" s="168"/>
      <c r="WGO228" s="168"/>
      <c r="WGP228" s="168"/>
      <c r="WGQ228" s="168"/>
      <c r="WGR228" s="168"/>
      <c r="WGS228" s="168"/>
      <c r="WGT228" s="168"/>
      <c r="WGU228" s="168"/>
      <c r="WGV228" s="168"/>
      <c r="WGW228" s="168"/>
      <c r="WGX228" s="168"/>
      <c r="WGY228" s="168"/>
      <c r="WGZ228" s="168"/>
      <c r="WHA228" s="168"/>
      <c r="WHB228" s="168"/>
      <c r="WHC228" s="168"/>
      <c r="WHD228" s="168"/>
      <c r="WHE228" s="168"/>
      <c r="WHF228" s="168"/>
      <c r="WHG228" s="168"/>
      <c r="WHH228" s="168"/>
      <c r="WHI228" s="168"/>
      <c r="WHJ228" s="168"/>
      <c r="WHK228" s="168"/>
      <c r="WHL228" s="168"/>
      <c r="WHM228" s="168"/>
      <c r="WHN228" s="168"/>
      <c r="WHO228" s="168"/>
      <c r="WHP228" s="168"/>
      <c r="WHQ228" s="168"/>
      <c r="WHR228" s="168"/>
      <c r="WHS228" s="168"/>
      <c r="WHT228" s="168"/>
      <c r="WHU228" s="168"/>
      <c r="WHV228" s="168"/>
      <c r="WHW228" s="168"/>
      <c r="WHX228" s="168"/>
      <c r="WHY228" s="168"/>
      <c r="WHZ228" s="168"/>
      <c r="WIA228" s="168"/>
      <c r="WIB228" s="168"/>
      <c r="WIC228" s="168"/>
      <c r="WID228" s="168"/>
      <c r="WIE228" s="168"/>
      <c r="WIF228" s="168"/>
      <c r="WIG228" s="168"/>
      <c r="WIH228" s="168"/>
      <c r="WII228" s="168"/>
      <c r="WIJ228" s="168"/>
      <c r="WIK228" s="168"/>
      <c r="WIL228" s="168"/>
      <c r="WIM228" s="168"/>
      <c r="WIN228" s="168"/>
      <c r="WIO228" s="168"/>
      <c r="WIP228" s="168"/>
      <c r="WIQ228" s="168"/>
      <c r="WIR228" s="168"/>
      <c r="WIS228" s="168"/>
      <c r="WIT228" s="168"/>
      <c r="WIU228" s="168"/>
      <c r="WIV228" s="168"/>
      <c r="WIW228" s="168"/>
      <c r="WIX228" s="168"/>
      <c r="WIY228" s="168"/>
      <c r="WIZ228" s="168"/>
      <c r="WJA228" s="168"/>
      <c r="WJB228" s="168"/>
      <c r="WJC228" s="168"/>
      <c r="WJD228" s="168"/>
      <c r="WJE228" s="168"/>
      <c r="WJF228" s="168"/>
      <c r="WJG228" s="168"/>
      <c r="WJH228" s="168"/>
      <c r="WJI228" s="168"/>
      <c r="WJJ228" s="168"/>
      <c r="WJK228" s="168"/>
      <c r="WJL228" s="168"/>
      <c r="WJM228" s="168"/>
      <c r="WJN228" s="168"/>
      <c r="WJO228" s="168"/>
      <c r="WJP228" s="168"/>
      <c r="WJQ228" s="168"/>
      <c r="WJR228" s="168"/>
      <c r="WJS228" s="168"/>
      <c r="WJT228" s="168"/>
      <c r="WJU228" s="168"/>
      <c r="WJV228" s="168"/>
      <c r="WJW228" s="168"/>
      <c r="WJX228" s="168"/>
      <c r="WJY228" s="168"/>
      <c r="WJZ228" s="168"/>
      <c r="WKA228" s="168"/>
      <c r="WKB228" s="168"/>
      <c r="WKC228" s="168"/>
      <c r="WKD228" s="168"/>
      <c r="WKE228" s="168"/>
      <c r="WKF228" s="168"/>
      <c r="WKG228" s="168"/>
      <c r="WKH228" s="168"/>
      <c r="WKI228" s="168"/>
      <c r="WKJ228" s="168"/>
      <c r="WKK228" s="168"/>
      <c r="WKL228" s="168"/>
      <c r="WKM228" s="168"/>
      <c r="WKN228" s="168"/>
      <c r="WKO228" s="168"/>
      <c r="WKP228" s="168"/>
      <c r="WKQ228" s="168"/>
      <c r="WKR228" s="168"/>
      <c r="WKS228" s="168"/>
      <c r="WKT228" s="168"/>
      <c r="WKU228" s="168"/>
      <c r="WKV228" s="168"/>
      <c r="WKW228" s="168"/>
      <c r="WKX228" s="168"/>
      <c r="WKY228" s="168"/>
      <c r="WKZ228" s="168"/>
      <c r="WLA228" s="168"/>
      <c r="WLB228" s="168"/>
      <c r="WLC228" s="168"/>
      <c r="WLD228" s="168"/>
      <c r="WLE228" s="168"/>
      <c r="WLF228" s="168"/>
      <c r="WLG228" s="168"/>
      <c r="WLH228" s="168"/>
      <c r="WLI228" s="168"/>
      <c r="WLJ228" s="168"/>
      <c r="WLK228" s="168"/>
      <c r="WLL228" s="168"/>
      <c r="WLM228" s="168"/>
      <c r="WLN228" s="168"/>
      <c r="WLO228" s="168"/>
      <c r="WLP228" s="168"/>
      <c r="WLQ228" s="168"/>
      <c r="WLR228" s="168"/>
      <c r="WLS228" s="168"/>
      <c r="WLT228" s="168"/>
      <c r="WLU228" s="168"/>
      <c r="WLV228" s="168"/>
      <c r="WLW228" s="168"/>
      <c r="WLX228" s="168"/>
      <c r="WLY228" s="168"/>
      <c r="WLZ228" s="168"/>
      <c r="WMA228" s="168"/>
      <c r="WMB228" s="168"/>
      <c r="WMC228" s="168"/>
      <c r="WMD228" s="168"/>
      <c r="WME228" s="168"/>
      <c r="WMF228" s="168"/>
      <c r="WMG228" s="168"/>
      <c r="WMH228" s="168"/>
      <c r="WMI228" s="168"/>
      <c r="WMJ228" s="168"/>
      <c r="WMK228" s="168"/>
      <c r="WML228" s="168"/>
      <c r="WMM228" s="168"/>
      <c r="WMN228" s="168"/>
      <c r="WMO228" s="168"/>
      <c r="WMP228" s="168"/>
      <c r="WMQ228" s="168"/>
      <c r="WMR228" s="168"/>
      <c r="WMS228" s="168"/>
      <c r="WMT228" s="168"/>
      <c r="WMU228" s="168"/>
      <c r="WMV228" s="168"/>
      <c r="WMW228" s="168"/>
      <c r="WMX228" s="168"/>
      <c r="WMY228" s="168"/>
      <c r="WMZ228" s="168"/>
      <c r="WNA228" s="168"/>
      <c r="WNB228" s="168"/>
      <c r="WNC228" s="168"/>
      <c r="WND228" s="168"/>
      <c r="WNE228" s="168"/>
      <c r="WNF228" s="168"/>
      <c r="WNG228" s="168"/>
      <c r="WNH228" s="168"/>
      <c r="WNI228" s="168"/>
      <c r="WNJ228" s="168"/>
      <c r="WNK228" s="168"/>
      <c r="WNL228" s="168"/>
      <c r="WNM228" s="168"/>
      <c r="WNN228" s="168"/>
      <c r="WNO228" s="168"/>
      <c r="WNP228" s="168"/>
      <c r="WNQ228" s="168"/>
      <c r="WNR228" s="168"/>
      <c r="WNS228" s="168"/>
      <c r="WNT228" s="168"/>
      <c r="WNU228" s="168"/>
      <c r="WNV228" s="168"/>
      <c r="WNW228" s="168"/>
      <c r="WNX228" s="168"/>
      <c r="WNY228" s="168"/>
      <c r="WNZ228" s="168"/>
      <c r="WOA228" s="168"/>
      <c r="WOB228" s="168"/>
      <c r="WOC228" s="168"/>
      <c r="WOD228" s="168"/>
      <c r="WOE228" s="168"/>
      <c r="WOF228" s="168"/>
      <c r="WOG228" s="168"/>
      <c r="WOH228" s="168"/>
      <c r="WOI228" s="168"/>
      <c r="WOJ228" s="168"/>
      <c r="WOK228" s="168"/>
      <c r="WOL228" s="168"/>
      <c r="WOM228" s="168"/>
      <c r="WON228" s="168"/>
      <c r="WOO228" s="168"/>
      <c r="WOP228" s="168"/>
      <c r="WOQ228" s="168"/>
      <c r="WOR228" s="168"/>
      <c r="WOS228" s="168"/>
      <c r="WOT228" s="168"/>
      <c r="WOU228" s="168"/>
      <c r="WOV228" s="168"/>
      <c r="WOW228" s="168"/>
      <c r="WOX228" s="168"/>
      <c r="WOY228" s="168"/>
      <c r="WOZ228" s="168"/>
      <c r="WPA228" s="168"/>
      <c r="WPB228" s="168"/>
      <c r="WPC228" s="168"/>
      <c r="WPD228" s="168"/>
      <c r="WPE228" s="168"/>
      <c r="WPF228" s="168"/>
      <c r="WPG228" s="168"/>
      <c r="WPH228" s="168"/>
      <c r="WPI228" s="168"/>
      <c r="WPJ228" s="168"/>
      <c r="WPK228" s="168"/>
      <c r="WPL228" s="168"/>
      <c r="WPM228" s="168"/>
      <c r="WPN228" s="168"/>
      <c r="WPO228" s="168"/>
      <c r="WPP228" s="168"/>
      <c r="WPQ228" s="168"/>
      <c r="WPR228" s="168"/>
      <c r="WPS228" s="168"/>
      <c r="WPT228" s="168"/>
      <c r="WPU228" s="168"/>
      <c r="WPV228" s="168"/>
      <c r="WPW228" s="168"/>
      <c r="WPX228" s="168"/>
      <c r="WPY228" s="168"/>
      <c r="WPZ228" s="168"/>
      <c r="WQA228" s="168"/>
      <c r="WQB228" s="168"/>
      <c r="WQC228" s="168"/>
      <c r="WQD228" s="168"/>
      <c r="WQE228" s="168"/>
      <c r="WQF228" s="168"/>
      <c r="WQG228" s="168"/>
      <c r="WQH228" s="168"/>
      <c r="WQI228" s="168"/>
      <c r="WQJ228" s="168"/>
      <c r="WQK228" s="168"/>
      <c r="WQL228" s="168"/>
      <c r="WQM228" s="168"/>
      <c r="WQN228" s="168"/>
      <c r="WQO228" s="168"/>
      <c r="WQP228" s="168"/>
      <c r="WQQ228" s="168"/>
      <c r="WQR228" s="168"/>
      <c r="WQS228" s="168"/>
      <c r="WQT228" s="168"/>
      <c r="WQU228" s="168"/>
      <c r="WQV228" s="168"/>
      <c r="WQW228" s="168"/>
      <c r="WQX228" s="168"/>
      <c r="WQY228" s="168"/>
      <c r="WQZ228" s="168"/>
      <c r="WRA228" s="168"/>
      <c r="WRB228" s="168"/>
      <c r="WRC228" s="168"/>
      <c r="WRD228" s="168"/>
      <c r="WRE228" s="168"/>
      <c r="WRF228" s="168"/>
      <c r="WRG228" s="168"/>
      <c r="WRH228" s="168"/>
      <c r="WRI228" s="168"/>
      <c r="WRJ228" s="168"/>
      <c r="WRK228" s="168"/>
      <c r="WRL228" s="168"/>
      <c r="WRM228" s="168"/>
      <c r="WRN228" s="168"/>
      <c r="WRO228" s="168"/>
      <c r="WRP228" s="168"/>
      <c r="WRQ228" s="168"/>
      <c r="WRR228" s="168"/>
      <c r="WRS228" s="168"/>
      <c r="WRT228" s="168"/>
      <c r="WRU228" s="168"/>
      <c r="WRV228" s="168"/>
      <c r="WRW228" s="168"/>
      <c r="WRX228" s="168"/>
      <c r="WRY228" s="168"/>
      <c r="WRZ228" s="168"/>
      <c r="WSA228" s="168"/>
      <c r="WSB228" s="168"/>
      <c r="WSC228" s="168"/>
      <c r="WSD228" s="168"/>
      <c r="WSE228" s="168"/>
      <c r="WSF228" s="168"/>
      <c r="WSG228" s="168"/>
      <c r="WSH228" s="168"/>
      <c r="WSI228" s="168"/>
      <c r="WSJ228" s="168"/>
      <c r="WSK228" s="168"/>
      <c r="WSL228" s="168"/>
      <c r="WSM228" s="168"/>
      <c r="WSN228" s="168"/>
      <c r="WSO228" s="168"/>
      <c r="WSP228" s="168"/>
      <c r="WSQ228" s="168"/>
      <c r="WSR228" s="168"/>
      <c r="WSS228" s="168"/>
      <c r="WST228" s="168"/>
      <c r="WSU228" s="168"/>
      <c r="WSV228" s="168"/>
      <c r="WSW228" s="168"/>
      <c r="WSX228" s="168"/>
      <c r="WSY228" s="168"/>
      <c r="WSZ228" s="168"/>
      <c r="WTA228" s="168"/>
      <c r="WTB228" s="168"/>
      <c r="WTC228" s="168"/>
      <c r="WTD228" s="168"/>
      <c r="WTE228" s="168"/>
      <c r="WTF228" s="168"/>
      <c r="WTG228" s="168"/>
      <c r="WTH228" s="168"/>
      <c r="WTI228" s="168"/>
      <c r="WTJ228" s="168"/>
      <c r="WTK228" s="168"/>
      <c r="WTL228" s="168"/>
      <c r="WTM228" s="168"/>
      <c r="WTN228" s="168"/>
      <c r="WTO228" s="168"/>
      <c r="WTP228" s="168"/>
      <c r="WTQ228" s="168"/>
      <c r="WTR228" s="168"/>
      <c r="WTS228" s="168"/>
      <c r="WTT228" s="168"/>
      <c r="WTU228" s="168"/>
      <c r="WTV228" s="168"/>
      <c r="WTW228" s="168"/>
      <c r="WTX228" s="168"/>
      <c r="WTY228" s="168"/>
      <c r="WTZ228" s="168"/>
      <c r="WUA228" s="168"/>
      <c r="WUB228" s="168"/>
      <c r="WUC228" s="168"/>
      <c r="WUD228" s="168"/>
      <c r="WUE228" s="168"/>
      <c r="WUF228" s="168"/>
      <c r="WUG228" s="168"/>
      <c r="WUH228" s="168"/>
      <c r="WUI228" s="168"/>
      <c r="WUJ228" s="168"/>
      <c r="WUK228" s="168"/>
      <c r="WUL228" s="168"/>
      <c r="WUM228" s="168"/>
      <c r="WUN228" s="168"/>
      <c r="WUO228" s="168"/>
      <c r="WUP228" s="168"/>
      <c r="WUQ228" s="168"/>
      <c r="WUR228" s="168"/>
      <c r="WUS228" s="168"/>
      <c r="WUT228" s="168"/>
      <c r="WUU228" s="168"/>
      <c r="WUV228" s="168"/>
      <c r="WUW228" s="168"/>
      <c r="WUX228" s="168"/>
      <c r="WUY228" s="168"/>
      <c r="WUZ228" s="168"/>
      <c r="WVA228" s="168"/>
      <c r="WVB228" s="168"/>
      <c r="WVC228" s="168"/>
      <c r="WVD228" s="168"/>
      <c r="WVE228" s="168"/>
      <c r="WVF228" s="168"/>
      <c r="WVG228" s="168"/>
      <c r="WVH228" s="168"/>
      <c r="WVI228" s="168"/>
      <c r="WVJ228" s="168"/>
      <c r="WVK228" s="168"/>
      <c r="WVL228" s="168"/>
      <c r="WVM228" s="168"/>
      <c r="WVN228" s="168"/>
      <c r="WVO228" s="168"/>
      <c r="WVP228" s="168"/>
      <c r="WVQ228" s="168"/>
      <c r="WVR228" s="168"/>
      <c r="WVS228" s="168"/>
      <c r="WVT228" s="168"/>
      <c r="WVU228" s="168"/>
      <c r="WVV228" s="168"/>
      <c r="WVW228" s="168"/>
      <c r="WVX228" s="168"/>
      <c r="WVY228" s="168"/>
      <c r="WVZ228" s="168"/>
      <c r="WWA228" s="168"/>
      <c r="WWB228" s="168"/>
      <c r="WWC228" s="168"/>
      <c r="WWD228" s="168"/>
      <c r="WWE228" s="168"/>
      <c r="WWF228" s="168"/>
      <c r="WWG228" s="168"/>
      <c r="WWH228" s="168"/>
      <c r="WWI228" s="168"/>
      <c r="WWJ228" s="168"/>
      <c r="WWK228" s="168"/>
      <c r="WWL228" s="168"/>
      <c r="WWM228" s="168"/>
      <c r="WWN228" s="168"/>
      <c r="WWO228" s="168"/>
      <c r="WWP228" s="168"/>
      <c r="WWQ228" s="168"/>
      <c r="WWR228" s="168"/>
      <c r="WWS228" s="168"/>
      <c r="WWT228" s="168"/>
      <c r="WWU228" s="168"/>
      <c r="WWV228" s="168"/>
      <c r="WWW228" s="168"/>
      <c r="WWX228" s="168"/>
      <c r="WWY228" s="168"/>
      <c r="WWZ228" s="168"/>
      <c r="WXA228" s="168"/>
      <c r="WXB228" s="168"/>
      <c r="WXC228" s="168"/>
      <c r="WXD228" s="168"/>
      <c r="WXE228" s="168"/>
      <c r="WXF228" s="168"/>
      <c r="WXG228" s="168"/>
      <c r="WXH228" s="168"/>
      <c r="WXI228" s="168"/>
      <c r="WXJ228" s="168"/>
      <c r="WXK228" s="168"/>
      <c r="WXL228" s="168"/>
      <c r="WXM228" s="168"/>
      <c r="WXN228" s="168"/>
      <c r="WXO228" s="168"/>
      <c r="WXP228" s="168"/>
      <c r="WXQ228" s="168"/>
      <c r="WXR228" s="168"/>
      <c r="WXS228" s="168"/>
      <c r="WXT228" s="168"/>
      <c r="WXU228" s="168"/>
      <c r="WXV228" s="168"/>
      <c r="WXW228" s="168"/>
      <c r="WXX228" s="168"/>
      <c r="WXY228" s="168"/>
      <c r="WXZ228" s="168"/>
      <c r="WYA228" s="168"/>
      <c r="WYB228" s="168"/>
      <c r="WYC228" s="168"/>
      <c r="WYD228" s="168"/>
      <c r="WYE228" s="168"/>
      <c r="WYF228" s="168"/>
      <c r="WYG228" s="168"/>
      <c r="WYH228" s="168"/>
      <c r="WYI228" s="168"/>
      <c r="WYJ228" s="168"/>
      <c r="WYK228" s="168"/>
      <c r="WYL228" s="168"/>
      <c r="WYM228" s="168"/>
      <c r="WYN228" s="168"/>
      <c r="WYO228" s="168"/>
      <c r="WYP228" s="168"/>
      <c r="WYQ228" s="168"/>
      <c r="WYR228" s="168"/>
      <c r="WYS228" s="168"/>
      <c r="WYT228" s="168"/>
      <c r="WYU228" s="168"/>
      <c r="WYV228" s="168"/>
      <c r="WYW228" s="168"/>
      <c r="WYX228" s="168"/>
      <c r="WYY228" s="168"/>
      <c r="WYZ228" s="168"/>
      <c r="WZA228" s="168"/>
      <c r="WZB228" s="168"/>
      <c r="WZC228" s="168"/>
      <c r="WZD228" s="168"/>
      <c r="WZE228" s="168"/>
      <c r="WZF228" s="168"/>
      <c r="WZG228" s="168"/>
      <c r="WZH228" s="168"/>
      <c r="WZI228" s="168"/>
      <c r="WZJ228" s="168"/>
      <c r="WZK228" s="168"/>
      <c r="WZL228" s="168"/>
      <c r="WZM228" s="168"/>
      <c r="WZN228" s="168"/>
      <c r="WZO228" s="168"/>
      <c r="WZP228" s="168"/>
      <c r="WZQ228" s="168"/>
      <c r="WZR228" s="168"/>
      <c r="WZS228" s="168"/>
      <c r="WZT228" s="168"/>
      <c r="WZU228" s="168"/>
      <c r="WZV228" s="168"/>
      <c r="WZW228" s="168"/>
      <c r="WZX228" s="168"/>
      <c r="WZY228" s="168"/>
      <c r="WZZ228" s="168"/>
      <c r="XAA228" s="168"/>
      <c r="XAB228" s="168"/>
      <c r="XAC228" s="168"/>
      <c r="XAD228" s="168"/>
      <c r="XAE228" s="168"/>
      <c r="XAF228" s="168"/>
      <c r="XAG228" s="168"/>
      <c r="XAH228" s="168"/>
      <c r="XAI228" s="168"/>
      <c r="XAJ228" s="168"/>
      <c r="XAK228" s="168"/>
      <c r="XAL228" s="168"/>
      <c r="XAM228" s="168"/>
      <c r="XAN228" s="168"/>
      <c r="XAO228" s="168"/>
      <c r="XAP228" s="168"/>
      <c r="XAQ228" s="168"/>
      <c r="XAR228" s="168"/>
      <c r="XAS228" s="168"/>
      <c r="XAT228" s="168"/>
      <c r="XAU228" s="168"/>
      <c r="XAV228" s="168"/>
      <c r="XAW228" s="168"/>
      <c r="XAX228" s="168"/>
      <c r="XAY228" s="168"/>
      <c r="XAZ228" s="168"/>
      <c r="XBA228" s="168"/>
      <c r="XBB228" s="168"/>
      <c r="XBC228" s="168"/>
      <c r="XBD228" s="168"/>
      <c r="XBE228" s="168"/>
      <c r="XBF228" s="168"/>
      <c r="XBG228" s="168"/>
      <c r="XBH228" s="168"/>
      <c r="XBI228" s="168"/>
      <c r="XBJ228" s="168"/>
      <c r="XBK228" s="168"/>
      <c r="XBL228" s="168"/>
      <c r="XBM228" s="168"/>
      <c r="XBN228" s="168"/>
      <c r="XBO228" s="168"/>
      <c r="XBP228" s="168"/>
      <c r="XBQ228" s="168"/>
      <c r="XBR228" s="168"/>
      <c r="XBS228" s="168"/>
      <c r="XBT228" s="168"/>
      <c r="XBU228" s="168"/>
      <c r="XBV228" s="168"/>
      <c r="XBW228" s="168"/>
      <c r="XBX228" s="168"/>
      <c r="XBY228" s="168"/>
      <c r="XBZ228" s="168"/>
      <c r="XCA228" s="168"/>
      <c r="XCB228" s="168"/>
      <c r="XCC228" s="168"/>
      <c r="XCD228" s="168"/>
      <c r="XCE228" s="168"/>
      <c r="XCF228" s="168"/>
      <c r="XCG228" s="168"/>
      <c r="XCH228" s="168"/>
      <c r="XCI228" s="168"/>
      <c r="XCJ228" s="168"/>
      <c r="XCK228" s="168"/>
      <c r="XCL228" s="168"/>
      <c r="XCM228" s="168"/>
      <c r="XCN228" s="168"/>
      <c r="XCO228" s="168"/>
      <c r="XCP228" s="168"/>
      <c r="XCQ228" s="168"/>
      <c r="XCR228" s="168"/>
      <c r="XCS228" s="168"/>
      <c r="XCT228" s="168"/>
      <c r="XCU228" s="168"/>
      <c r="XCV228" s="168"/>
      <c r="XCW228" s="168"/>
      <c r="XCX228" s="168"/>
      <c r="XCY228" s="168"/>
      <c r="XCZ228" s="168"/>
      <c r="XDA228" s="168"/>
      <c r="XDB228" s="168"/>
      <c r="XDC228" s="168"/>
      <c r="XDD228" s="168"/>
      <c r="XDE228" s="168"/>
      <c r="XDF228" s="168"/>
      <c r="XDG228" s="168"/>
      <c r="XDH228" s="168"/>
      <c r="XDI228" s="168"/>
      <c r="XDJ228" s="168"/>
      <c r="XDK228" s="168"/>
      <c r="XDL228" s="168"/>
      <c r="XDM228" s="168"/>
      <c r="XDN228" s="168"/>
      <c r="XDO228" s="168"/>
      <c r="XDP228" s="168"/>
      <c r="XDQ228" s="168"/>
      <c r="XDR228" s="168"/>
      <c r="XDS228" s="168"/>
      <c r="XDT228" s="168"/>
      <c r="XDU228" s="168"/>
      <c r="XDV228" s="168"/>
      <c r="XDW228" s="168"/>
      <c r="XDX228" s="168"/>
      <c r="XDY228" s="168"/>
      <c r="XDZ228" s="168"/>
      <c r="XEA228" s="168"/>
      <c r="XEB228" s="168"/>
      <c r="XEC228" s="168"/>
      <c r="XED228" s="168"/>
      <c r="XEE228" s="168"/>
      <c r="XEF228" s="168"/>
      <c r="XEG228" s="168"/>
      <c r="XEH228" s="168"/>
      <c r="XEI228" s="168"/>
      <c r="XEJ228" s="168"/>
      <c r="XEK228" s="168"/>
      <c r="XEL228" s="168"/>
      <c r="XEM228" s="168"/>
      <c r="XEN228" s="168"/>
      <c r="XEO228" s="168"/>
      <c r="XEP228" s="168"/>
      <c r="XEQ228" s="168"/>
      <c r="XER228" s="168"/>
      <c r="XES228" s="168"/>
      <c r="XET228" s="168"/>
      <c r="XEU228" s="168"/>
      <c r="XEV228" s="168"/>
      <c r="XEW228" s="168"/>
      <c r="XEX228" s="168"/>
      <c r="XEY228" s="168"/>
      <c r="XEZ228" s="168"/>
      <c r="XFA228" s="168"/>
      <c r="XFB228" s="168"/>
    </row>
    <row r="229" spans="1:16382" s="164" customFormat="1" ht="15" x14ac:dyDescent="0.25">
      <c r="A229" s="172" t="s">
        <v>1306</v>
      </c>
      <c r="B229" s="172"/>
      <c r="C229" s="172"/>
      <c r="D229" s="172"/>
      <c r="E229" s="174">
        <v>153.85</v>
      </c>
      <c r="F229" s="176"/>
      <c r="G229" s="176"/>
      <c r="H229" s="176"/>
      <c r="I229" s="176"/>
      <c r="J229" s="236">
        <f>E229</f>
        <v>153.85</v>
      </c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8"/>
      <c r="BN229" s="168"/>
      <c r="BO229" s="168"/>
      <c r="BP229" s="168"/>
      <c r="BQ229" s="168"/>
      <c r="BR229" s="168"/>
      <c r="BS229" s="168"/>
      <c r="BT229" s="168"/>
      <c r="BU229" s="168"/>
      <c r="BV229" s="168"/>
      <c r="BW229" s="168"/>
      <c r="BX229" s="168"/>
      <c r="BY229" s="168"/>
      <c r="BZ229" s="168"/>
      <c r="CA229" s="168"/>
      <c r="CB229" s="168"/>
      <c r="CC229" s="168"/>
      <c r="CD229" s="168"/>
      <c r="CE229" s="168"/>
      <c r="CF229" s="168"/>
      <c r="CG229" s="168"/>
      <c r="CH229" s="168"/>
      <c r="CI229" s="168"/>
      <c r="CJ229" s="168"/>
      <c r="CK229" s="168"/>
      <c r="CL229" s="168"/>
      <c r="CM229" s="168"/>
      <c r="CN229" s="168"/>
      <c r="CO229" s="168"/>
      <c r="CP229" s="168"/>
      <c r="CQ229" s="168"/>
      <c r="CR229" s="168"/>
      <c r="CS229" s="168"/>
      <c r="CT229" s="168"/>
      <c r="CU229" s="168"/>
      <c r="CV229" s="168"/>
      <c r="CW229" s="168"/>
      <c r="CX229" s="168"/>
      <c r="CY229" s="168"/>
      <c r="CZ229" s="168"/>
      <c r="DA229" s="168"/>
      <c r="DB229" s="168"/>
      <c r="DC229" s="168"/>
      <c r="DD229" s="168"/>
      <c r="DE229" s="168"/>
      <c r="DF229" s="168"/>
      <c r="DG229" s="168"/>
      <c r="DH229" s="168"/>
      <c r="DI229" s="168"/>
      <c r="DJ229" s="168"/>
      <c r="DK229" s="168"/>
      <c r="DL229" s="168"/>
      <c r="DM229" s="168"/>
      <c r="DN229" s="168"/>
      <c r="DO229" s="168"/>
      <c r="DP229" s="168"/>
      <c r="DQ229" s="168"/>
      <c r="DR229" s="168"/>
      <c r="DS229" s="168"/>
      <c r="DT229" s="168"/>
      <c r="DU229" s="168"/>
      <c r="DV229" s="168"/>
      <c r="DW229" s="168"/>
      <c r="DX229" s="168"/>
      <c r="DY229" s="168"/>
      <c r="DZ229" s="168"/>
      <c r="EA229" s="168"/>
      <c r="EB229" s="168"/>
      <c r="EC229" s="168"/>
      <c r="ED229" s="168"/>
      <c r="EE229" s="168"/>
      <c r="EF229" s="168"/>
      <c r="EG229" s="168"/>
      <c r="EH229" s="168"/>
      <c r="EI229" s="168"/>
      <c r="EJ229" s="168"/>
      <c r="EK229" s="168"/>
      <c r="EL229" s="168"/>
      <c r="EM229" s="168"/>
      <c r="EN229" s="168"/>
      <c r="EO229" s="168"/>
      <c r="EP229" s="168"/>
      <c r="EQ229" s="168"/>
      <c r="ER229" s="168"/>
      <c r="ES229" s="168"/>
      <c r="ET229" s="168"/>
      <c r="EU229" s="168"/>
      <c r="EV229" s="168"/>
      <c r="EW229" s="168"/>
      <c r="EX229" s="168"/>
      <c r="EY229" s="168"/>
      <c r="EZ229" s="168"/>
      <c r="FA229" s="168"/>
      <c r="FB229" s="168"/>
      <c r="FC229" s="168"/>
      <c r="FD229" s="168"/>
      <c r="FE229" s="168"/>
      <c r="FF229" s="168"/>
      <c r="FG229" s="168"/>
      <c r="FH229" s="168"/>
      <c r="FI229" s="168"/>
      <c r="FJ229" s="168"/>
      <c r="FK229" s="168"/>
      <c r="FL229" s="168"/>
      <c r="FM229" s="168"/>
      <c r="FN229" s="168"/>
      <c r="FO229" s="168"/>
      <c r="FP229" s="168"/>
      <c r="FQ229" s="168"/>
      <c r="FR229" s="168"/>
      <c r="FS229" s="168"/>
      <c r="FT229" s="168"/>
      <c r="FU229" s="168"/>
      <c r="FV229" s="168"/>
      <c r="FW229" s="168"/>
      <c r="FX229" s="168"/>
      <c r="FY229" s="168"/>
      <c r="FZ229" s="168"/>
      <c r="GA229" s="168"/>
      <c r="GB229" s="168"/>
      <c r="GC229" s="168"/>
      <c r="GD229" s="168"/>
      <c r="GE229" s="168"/>
      <c r="GF229" s="168"/>
      <c r="GG229" s="168"/>
      <c r="GH229" s="168"/>
      <c r="GI229" s="168"/>
      <c r="GJ229" s="168"/>
      <c r="GK229" s="168"/>
      <c r="GL229" s="168"/>
      <c r="GM229" s="168"/>
      <c r="GN229" s="168"/>
      <c r="GO229" s="168"/>
      <c r="GP229" s="168"/>
      <c r="GQ229" s="168"/>
      <c r="GR229" s="168"/>
      <c r="GS229" s="168"/>
      <c r="GT229" s="168"/>
      <c r="GU229" s="168"/>
      <c r="GV229" s="168"/>
      <c r="GW229" s="168"/>
      <c r="GX229" s="168"/>
      <c r="GY229" s="168"/>
      <c r="GZ229" s="168"/>
      <c r="HA229" s="168"/>
      <c r="HB229" s="168"/>
      <c r="HC229" s="168"/>
      <c r="HD229" s="168"/>
      <c r="HE229" s="168"/>
      <c r="HF229" s="168"/>
      <c r="HG229" s="168"/>
      <c r="HH229" s="168"/>
      <c r="HI229" s="168"/>
      <c r="HJ229" s="168"/>
      <c r="HK229" s="168"/>
      <c r="HL229" s="168"/>
      <c r="HM229" s="168"/>
      <c r="HN229" s="168"/>
      <c r="HO229" s="168"/>
      <c r="HP229" s="168"/>
      <c r="HQ229" s="168"/>
      <c r="HR229" s="168"/>
      <c r="HS229" s="168"/>
      <c r="HT229" s="168"/>
      <c r="HU229" s="168"/>
      <c r="HV229" s="168"/>
      <c r="HW229" s="168"/>
      <c r="HX229" s="168"/>
      <c r="HY229" s="168"/>
      <c r="HZ229" s="168"/>
      <c r="IA229" s="168"/>
      <c r="IB229" s="168"/>
      <c r="IC229" s="168"/>
      <c r="ID229" s="168"/>
      <c r="IE229" s="168"/>
      <c r="IF229" s="168"/>
      <c r="IG229" s="168"/>
      <c r="IH229" s="168"/>
      <c r="II229" s="168"/>
      <c r="IJ229" s="168"/>
      <c r="IK229" s="168"/>
      <c r="IL229" s="168"/>
      <c r="IM229" s="168"/>
      <c r="IN229" s="168"/>
      <c r="IO229" s="168"/>
      <c r="IP229" s="168"/>
      <c r="IQ229" s="168"/>
      <c r="IR229" s="168"/>
      <c r="IS229" s="168"/>
      <c r="IT229" s="168"/>
      <c r="IU229" s="168"/>
      <c r="IV229" s="168"/>
      <c r="IW229" s="168"/>
      <c r="IX229" s="168"/>
      <c r="IY229" s="168"/>
      <c r="IZ229" s="168"/>
      <c r="JA229" s="168"/>
      <c r="JB229" s="168"/>
      <c r="JC229" s="168"/>
      <c r="JD229" s="168"/>
      <c r="JE229" s="168"/>
      <c r="JF229" s="168"/>
      <c r="JG229" s="168"/>
      <c r="JH229" s="168"/>
      <c r="JI229" s="168"/>
      <c r="JJ229" s="168"/>
      <c r="JK229" s="168"/>
      <c r="JL229" s="168"/>
      <c r="JM229" s="168"/>
      <c r="JN229" s="168"/>
      <c r="JO229" s="168"/>
      <c r="JP229" s="168"/>
      <c r="JQ229" s="168"/>
      <c r="JR229" s="168"/>
      <c r="JS229" s="168"/>
      <c r="JT229" s="168"/>
      <c r="JU229" s="168"/>
      <c r="JV229" s="168"/>
      <c r="JW229" s="168"/>
      <c r="JX229" s="168"/>
      <c r="JY229" s="168"/>
      <c r="JZ229" s="168"/>
      <c r="KA229" s="168"/>
      <c r="KB229" s="168"/>
      <c r="KC229" s="168"/>
      <c r="KD229" s="168"/>
      <c r="KE229" s="168"/>
      <c r="KF229" s="168"/>
      <c r="KG229" s="168"/>
      <c r="KH229" s="168"/>
      <c r="KI229" s="168"/>
      <c r="KJ229" s="168"/>
      <c r="KK229" s="168"/>
      <c r="KL229" s="168"/>
      <c r="KM229" s="168"/>
      <c r="KN229" s="168"/>
      <c r="KO229" s="168"/>
      <c r="KP229" s="168"/>
      <c r="KQ229" s="168"/>
      <c r="KR229" s="168"/>
      <c r="KS229" s="168"/>
      <c r="KT229" s="168"/>
      <c r="KU229" s="168"/>
      <c r="KV229" s="168"/>
      <c r="KW229" s="168"/>
      <c r="KX229" s="168"/>
      <c r="KY229" s="168"/>
      <c r="KZ229" s="168"/>
      <c r="LA229" s="168"/>
      <c r="LB229" s="168"/>
      <c r="LC229" s="168"/>
      <c r="LD229" s="168"/>
      <c r="LE229" s="168"/>
      <c r="LF229" s="168"/>
      <c r="LG229" s="168"/>
      <c r="LH229" s="168"/>
      <c r="LI229" s="168"/>
      <c r="LJ229" s="168"/>
      <c r="LK229" s="168"/>
      <c r="LL229" s="168"/>
      <c r="LM229" s="168"/>
      <c r="LN229" s="168"/>
      <c r="LO229" s="168"/>
      <c r="LP229" s="168"/>
      <c r="LQ229" s="168"/>
      <c r="LR229" s="168"/>
      <c r="LS229" s="168"/>
      <c r="LT229" s="168"/>
      <c r="LU229" s="168"/>
      <c r="LV229" s="168"/>
      <c r="LW229" s="168"/>
      <c r="LX229" s="168"/>
      <c r="LY229" s="168"/>
      <c r="LZ229" s="168"/>
      <c r="MA229" s="168"/>
      <c r="MB229" s="168"/>
      <c r="MC229" s="168"/>
      <c r="MD229" s="168"/>
      <c r="ME229" s="168"/>
      <c r="MF229" s="168"/>
      <c r="MG229" s="168"/>
      <c r="MH229" s="168"/>
      <c r="MI229" s="168"/>
      <c r="MJ229" s="168"/>
      <c r="MK229" s="168"/>
      <c r="ML229" s="168"/>
      <c r="MM229" s="168"/>
      <c r="MN229" s="168"/>
      <c r="MO229" s="168"/>
      <c r="MP229" s="168"/>
      <c r="MQ229" s="168"/>
      <c r="MR229" s="168"/>
      <c r="MS229" s="168"/>
      <c r="MT229" s="168"/>
      <c r="MU229" s="168"/>
      <c r="MV229" s="168"/>
      <c r="MW229" s="168"/>
      <c r="MX229" s="168"/>
      <c r="MY229" s="168"/>
      <c r="MZ229" s="168"/>
      <c r="NA229" s="168"/>
      <c r="NB229" s="168"/>
      <c r="NC229" s="168"/>
      <c r="ND229" s="168"/>
      <c r="NE229" s="168"/>
      <c r="NF229" s="168"/>
      <c r="NG229" s="168"/>
      <c r="NH229" s="168"/>
      <c r="NI229" s="168"/>
      <c r="NJ229" s="168"/>
      <c r="NK229" s="168"/>
      <c r="NL229" s="168"/>
      <c r="NM229" s="168"/>
      <c r="NN229" s="168"/>
      <c r="NO229" s="168"/>
      <c r="NP229" s="168"/>
      <c r="NQ229" s="168"/>
      <c r="NR229" s="168"/>
      <c r="NS229" s="168"/>
      <c r="NT229" s="168"/>
      <c r="NU229" s="168"/>
      <c r="NV229" s="168"/>
      <c r="NW229" s="168"/>
      <c r="NX229" s="168"/>
      <c r="NY229" s="168"/>
      <c r="NZ229" s="168"/>
      <c r="OA229" s="168"/>
      <c r="OB229" s="168"/>
      <c r="OC229" s="168"/>
      <c r="OD229" s="168"/>
      <c r="OE229" s="168"/>
      <c r="OF229" s="168"/>
      <c r="OG229" s="168"/>
      <c r="OH229" s="168"/>
      <c r="OI229" s="168"/>
      <c r="OJ229" s="168"/>
      <c r="OK229" s="168"/>
      <c r="OL229" s="168"/>
      <c r="OM229" s="168"/>
      <c r="ON229" s="168"/>
      <c r="OO229" s="168"/>
      <c r="OP229" s="168"/>
      <c r="OQ229" s="168"/>
      <c r="OR229" s="168"/>
      <c r="OS229" s="168"/>
      <c r="OT229" s="168"/>
      <c r="OU229" s="168"/>
      <c r="OV229" s="168"/>
      <c r="OW229" s="168"/>
      <c r="OX229" s="168"/>
      <c r="OY229" s="168"/>
      <c r="OZ229" s="168"/>
      <c r="PA229" s="168"/>
      <c r="PB229" s="168"/>
      <c r="PC229" s="168"/>
      <c r="PD229" s="168"/>
      <c r="PE229" s="168"/>
      <c r="PF229" s="168"/>
      <c r="PG229" s="168"/>
      <c r="PH229" s="168"/>
      <c r="PI229" s="168"/>
      <c r="PJ229" s="168"/>
      <c r="PK229" s="168"/>
      <c r="PL229" s="168"/>
      <c r="PM229" s="168"/>
      <c r="PN229" s="168"/>
      <c r="PO229" s="168"/>
      <c r="PP229" s="168"/>
      <c r="PQ229" s="168"/>
      <c r="PR229" s="168"/>
      <c r="PS229" s="168"/>
      <c r="PT229" s="168"/>
      <c r="PU229" s="168"/>
      <c r="PV229" s="168"/>
      <c r="PW229" s="168"/>
      <c r="PX229" s="168"/>
      <c r="PY229" s="168"/>
      <c r="PZ229" s="168"/>
      <c r="QA229" s="168"/>
      <c r="QB229" s="168"/>
      <c r="QC229" s="168"/>
      <c r="QD229" s="168"/>
      <c r="QE229" s="168"/>
      <c r="QF229" s="168"/>
      <c r="QG229" s="168"/>
      <c r="QH229" s="168"/>
      <c r="QI229" s="168"/>
      <c r="QJ229" s="168"/>
      <c r="QK229" s="168"/>
      <c r="QL229" s="168"/>
      <c r="QM229" s="168"/>
      <c r="QN229" s="168"/>
      <c r="QO229" s="168"/>
      <c r="QP229" s="168"/>
      <c r="QQ229" s="168"/>
      <c r="QR229" s="168"/>
      <c r="QS229" s="168"/>
      <c r="QT229" s="168"/>
      <c r="QU229" s="168"/>
      <c r="QV229" s="168"/>
      <c r="QW229" s="168"/>
      <c r="QX229" s="168"/>
      <c r="QY229" s="168"/>
      <c r="QZ229" s="168"/>
      <c r="RA229" s="168"/>
      <c r="RB229" s="168"/>
      <c r="RC229" s="168"/>
      <c r="RD229" s="168"/>
      <c r="RE229" s="168"/>
      <c r="RF229" s="168"/>
      <c r="RG229" s="168"/>
      <c r="RH229" s="168"/>
      <c r="RI229" s="168"/>
      <c r="RJ229" s="168"/>
      <c r="RK229" s="168"/>
      <c r="RL229" s="168"/>
      <c r="RM229" s="168"/>
      <c r="RN229" s="168"/>
      <c r="RO229" s="168"/>
      <c r="RP229" s="168"/>
      <c r="RQ229" s="168"/>
      <c r="RR229" s="168"/>
      <c r="RS229" s="168"/>
      <c r="RT229" s="168"/>
      <c r="RU229" s="168"/>
      <c r="RV229" s="168"/>
      <c r="RW229" s="168"/>
      <c r="RX229" s="168"/>
      <c r="RY229" s="168"/>
      <c r="RZ229" s="168"/>
      <c r="SA229" s="168"/>
      <c r="SB229" s="168"/>
      <c r="SC229" s="168"/>
      <c r="SD229" s="168"/>
      <c r="SE229" s="168"/>
      <c r="SF229" s="168"/>
      <c r="SG229" s="168"/>
      <c r="SH229" s="168"/>
      <c r="SI229" s="168"/>
      <c r="SJ229" s="168"/>
      <c r="SK229" s="168"/>
      <c r="SL229" s="168"/>
      <c r="SM229" s="168"/>
      <c r="SN229" s="168"/>
      <c r="SO229" s="168"/>
      <c r="SP229" s="168"/>
      <c r="SQ229" s="168"/>
      <c r="SR229" s="168"/>
      <c r="SS229" s="168"/>
      <c r="ST229" s="168"/>
      <c r="SU229" s="168"/>
      <c r="SV229" s="168"/>
      <c r="SW229" s="168"/>
      <c r="SX229" s="168"/>
      <c r="SY229" s="168"/>
      <c r="SZ229" s="168"/>
      <c r="TA229" s="168"/>
      <c r="TB229" s="168"/>
      <c r="TC229" s="168"/>
      <c r="TD229" s="168"/>
      <c r="TE229" s="168"/>
      <c r="TF229" s="168"/>
      <c r="TG229" s="168"/>
      <c r="TH229" s="168"/>
      <c r="TI229" s="168"/>
      <c r="TJ229" s="168"/>
      <c r="TK229" s="168"/>
      <c r="TL229" s="168"/>
      <c r="TM229" s="168"/>
      <c r="TN229" s="168"/>
      <c r="TO229" s="168"/>
      <c r="TP229" s="168"/>
      <c r="TQ229" s="168"/>
      <c r="TR229" s="168"/>
      <c r="TS229" s="168"/>
      <c r="TT229" s="168"/>
      <c r="TU229" s="168"/>
      <c r="TV229" s="168"/>
      <c r="TW229" s="168"/>
      <c r="TX229" s="168"/>
      <c r="TY229" s="168"/>
      <c r="TZ229" s="168"/>
      <c r="UA229" s="168"/>
      <c r="UB229" s="168"/>
      <c r="UC229" s="168"/>
      <c r="UD229" s="168"/>
      <c r="UE229" s="168"/>
      <c r="UF229" s="168"/>
      <c r="UG229" s="168"/>
      <c r="UH229" s="168"/>
      <c r="UI229" s="168"/>
      <c r="UJ229" s="168"/>
      <c r="UK229" s="168"/>
      <c r="UL229" s="168"/>
      <c r="UM229" s="168"/>
      <c r="UN229" s="168"/>
      <c r="UO229" s="168"/>
      <c r="UP229" s="168"/>
      <c r="UQ229" s="168"/>
      <c r="UR229" s="168"/>
      <c r="US229" s="168"/>
      <c r="UT229" s="168"/>
      <c r="UU229" s="168"/>
      <c r="UV229" s="168"/>
      <c r="UW229" s="168"/>
      <c r="UX229" s="168"/>
      <c r="UY229" s="168"/>
      <c r="UZ229" s="168"/>
      <c r="VA229" s="168"/>
      <c r="VB229" s="168"/>
      <c r="VC229" s="168"/>
      <c r="VD229" s="168"/>
      <c r="VE229" s="168"/>
      <c r="VF229" s="168"/>
      <c r="VG229" s="168"/>
      <c r="VH229" s="168"/>
      <c r="VI229" s="168"/>
      <c r="VJ229" s="168"/>
      <c r="VK229" s="168"/>
      <c r="VL229" s="168"/>
      <c r="VM229" s="168"/>
      <c r="VN229" s="168"/>
      <c r="VO229" s="168"/>
      <c r="VP229" s="168"/>
      <c r="VQ229" s="168"/>
      <c r="VR229" s="168"/>
      <c r="VS229" s="168"/>
      <c r="VT229" s="168"/>
      <c r="VU229" s="168"/>
      <c r="VV229" s="168"/>
      <c r="VW229" s="168"/>
      <c r="VX229" s="168"/>
      <c r="VY229" s="168"/>
      <c r="VZ229" s="168"/>
      <c r="WA229" s="168"/>
      <c r="WB229" s="168"/>
      <c r="WC229" s="168"/>
      <c r="WD229" s="168"/>
      <c r="WE229" s="168"/>
      <c r="WF229" s="168"/>
      <c r="WG229" s="168"/>
      <c r="WH229" s="168"/>
      <c r="WI229" s="168"/>
      <c r="WJ229" s="168"/>
      <c r="WK229" s="168"/>
      <c r="WL229" s="168"/>
      <c r="WM229" s="168"/>
      <c r="WN229" s="168"/>
      <c r="WO229" s="168"/>
      <c r="WP229" s="168"/>
      <c r="WQ229" s="168"/>
      <c r="WR229" s="168"/>
      <c r="WS229" s="168"/>
      <c r="WT229" s="168"/>
      <c r="WU229" s="168"/>
      <c r="WV229" s="168"/>
      <c r="WW229" s="168"/>
      <c r="WX229" s="168"/>
      <c r="WY229" s="168"/>
      <c r="WZ229" s="168"/>
      <c r="XA229" s="168"/>
      <c r="XB229" s="168"/>
      <c r="XC229" s="168"/>
      <c r="XD229" s="168"/>
      <c r="XE229" s="168"/>
      <c r="XF229" s="168"/>
      <c r="XG229" s="168"/>
      <c r="XH229" s="168"/>
      <c r="XI229" s="168"/>
      <c r="XJ229" s="168"/>
      <c r="XK229" s="168"/>
      <c r="XL229" s="168"/>
      <c r="XM229" s="168"/>
      <c r="XN229" s="168"/>
      <c r="XO229" s="168"/>
      <c r="XP229" s="168"/>
      <c r="XQ229" s="168"/>
      <c r="XR229" s="168"/>
      <c r="XS229" s="168"/>
      <c r="XT229" s="168"/>
      <c r="XU229" s="168"/>
      <c r="XV229" s="168"/>
      <c r="XW229" s="168"/>
      <c r="XX229" s="168"/>
      <c r="XY229" s="168"/>
      <c r="XZ229" s="168"/>
      <c r="YA229" s="168"/>
      <c r="YB229" s="168"/>
      <c r="YC229" s="168"/>
      <c r="YD229" s="168"/>
      <c r="YE229" s="168"/>
      <c r="YF229" s="168"/>
      <c r="YG229" s="168"/>
      <c r="YH229" s="168"/>
      <c r="YI229" s="168"/>
      <c r="YJ229" s="168"/>
      <c r="YK229" s="168"/>
      <c r="YL229" s="168"/>
      <c r="YM229" s="168"/>
      <c r="YN229" s="168"/>
      <c r="YO229" s="168"/>
      <c r="YP229" s="168"/>
      <c r="YQ229" s="168"/>
      <c r="YR229" s="168"/>
      <c r="YS229" s="168"/>
      <c r="YT229" s="168"/>
      <c r="YU229" s="168"/>
      <c r="YV229" s="168"/>
      <c r="YW229" s="168"/>
      <c r="YX229" s="168"/>
      <c r="YY229" s="168"/>
      <c r="YZ229" s="168"/>
      <c r="ZA229" s="168"/>
      <c r="ZB229" s="168"/>
      <c r="ZC229" s="168"/>
      <c r="ZD229" s="168"/>
      <c r="ZE229" s="168"/>
      <c r="ZF229" s="168"/>
      <c r="ZG229" s="168"/>
      <c r="ZH229" s="168"/>
      <c r="ZI229" s="168"/>
      <c r="ZJ229" s="168"/>
      <c r="ZK229" s="168"/>
      <c r="ZL229" s="168"/>
      <c r="ZM229" s="168"/>
      <c r="ZN229" s="168"/>
      <c r="ZO229" s="168"/>
      <c r="ZP229" s="168"/>
      <c r="ZQ229" s="168"/>
      <c r="ZR229" s="168"/>
      <c r="ZS229" s="168"/>
      <c r="ZT229" s="168"/>
      <c r="ZU229" s="168"/>
      <c r="ZV229" s="168"/>
      <c r="ZW229" s="168"/>
      <c r="ZX229" s="168"/>
      <c r="ZY229" s="168"/>
      <c r="ZZ229" s="168"/>
      <c r="AAA229" s="168"/>
      <c r="AAB229" s="168"/>
      <c r="AAC229" s="168"/>
      <c r="AAD229" s="168"/>
      <c r="AAE229" s="168"/>
      <c r="AAF229" s="168"/>
      <c r="AAG229" s="168"/>
      <c r="AAH229" s="168"/>
      <c r="AAI229" s="168"/>
      <c r="AAJ229" s="168"/>
      <c r="AAK229" s="168"/>
      <c r="AAL229" s="168"/>
      <c r="AAM229" s="168"/>
      <c r="AAN229" s="168"/>
      <c r="AAO229" s="168"/>
      <c r="AAP229" s="168"/>
      <c r="AAQ229" s="168"/>
      <c r="AAR229" s="168"/>
      <c r="AAS229" s="168"/>
      <c r="AAT229" s="168"/>
      <c r="AAU229" s="168"/>
      <c r="AAV229" s="168"/>
      <c r="AAW229" s="168"/>
      <c r="AAX229" s="168"/>
      <c r="AAY229" s="168"/>
      <c r="AAZ229" s="168"/>
      <c r="ABA229" s="168"/>
      <c r="ABB229" s="168"/>
      <c r="ABC229" s="168"/>
      <c r="ABD229" s="168"/>
      <c r="ABE229" s="168"/>
      <c r="ABF229" s="168"/>
      <c r="ABG229" s="168"/>
      <c r="ABH229" s="168"/>
      <c r="ABI229" s="168"/>
      <c r="ABJ229" s="168"/>
      <c r="ABK229" s="168"/>
      <c r="ABL229" s="168"/>
      <c r="ABM229" s="168"/>
      <c r="ABN229" s="168"/>
      <c r="ABO229" s="168"/>
      <c r="ABP229" s="168"/>
      <c r="ABQ229" s="168"/>
      <c r="ABR229" s="168"/>
      <c r="ABS229" s="168"/>
      <c r="ABT229" s="168"/>
      <c r="ABU229" s="168"/>
      <c r="ABV229" s="168"/>
      <c r="ABW229" s="168"/>
      <c r="ABX229" s="168"/>
      <c r="ABY229" s="168"/>
      <c r="ABZ229" s="168"/>
      <c r="ACA229" s="168"/>
      <c r="ACB229" s="168"/>
      <c r="ACC229" s="168"/>
      <c r="ACD229" s="168"/>
      <c r="ACE229" s="168"/>
      <c r="ACF229" s="168"/>
      <c r="ACG229" s="168"/>
      <c r="ACH229" s="168"/>
      <c r="ACI229" s="168"/>
      <c r="ACJ229" s="168"/>
      <c r="ACK229" s="168"/>
      <c r="ACL229" s="168"/>
      <c r="ACM229" s="168"/>
      <c r="ACN229" s="168"/>
      <c r="ACO229" s="168"/>
      <c r="ACP229" s="168"/>
      <c r="ACQ229" s="168"/>
      <c r="ACR229" s="168"/>
      <c r="ACS229" s="168"/>
      <c r="ACT229" s="168"/>
      <c r="ACU229" s="168"/>
      <c r="ACV229" s="168"/>
      <c r="ACW229" s="168"/>
      <c r="ACX229" s="168"/>
      <c r="ACY229" s="168"/>
      <c r="ACZ229" s="168"/>
      <c r="ADA229" s="168"/>
      <c r="ADB229" s="168"/>
      <c r="ADC229" s="168"/>
      <c r="ADD229" s="168"/>
      <c r="ADE229" s="168"/>
      <c r="ADF229" s="168"/>
      <c r="ADG229" s="168"/>
      <c r="ADH229" s="168"/>
      <c r="ADI229" s="168"/>
      <c r="ADJ229" s="168"/>
      <c r="ADK229" s="168"/>
      <c r="ADL229" s="168"/>
      <c r="ADM229" s="168"/>
      <c r="ADN229" s="168"/>
      <c r="ADO229" s="168"/>
      <c r="ADP229" s="168"/>
      <c r="ADQ229" s="168"/>
      <c r="ADR229" s="168"/>
      <c r="ADS229" s="168"/>
      <c r="ADT229" s="168"/>
      <c r="ADU229" s="168"/>
      <c r="ADV229" s="168"/>
      <c r="ADW229" s="168"/>
      <c r="ADX229" s="168"/>
      <c r="ADY229" s="168"/>
      <c r="ADZ229" s="168"/>
      <c r="AEA229" s="168"/>
      <c r="AEB229" s="168"/>
      <c r="AEC229" s="168"/>
      <c r="AED229" s="168"/>
      <c r="AEE229" s="168"/>
      <c r="AEF229" s="168"/>
      <c r="AEG229" s="168"/>
      <c r="AEH229" s="168"/>
      <c r="AEI229" s="168"/>
      <c r="AEJ229" s="168"/>
      <c r="AEK229" s="168"/>
      <c r="AEL229" s="168"/>
      <c r="AEM229" s="168"/>
      <c r="AEN229" s="168"/>
      <c r="AEO229" s="168"/>
      <c r="AEP229" s="168"/>
      <c r="AEQ229" s="168"/>
      <c r="AER229" s="168"/>
      <c r="AES229" s="168"/>
      <c r="AET229" s="168"/>
      <c r="AEU229" s="168"/>
      <c r="AEV229" s="168"/>
      <c r="AEW229" s="168"/>
      <c r="AEX229" s="168"/>
      <c r="AEY229" s="168"/>
      <c r="AEZ229" s="168"/>
      <c r="AFA229" s="168"/>
      <c r="AFB229" s="168"/>
      <c r="AFC229" s="168"/>
      <c r="AFD229" s="168"/>
      <c r="AFE229" s="168"/>
      <c r="AFF229" s="168"/>
      <c r="AFG229" s="168"/>
      <c r="AFH229" s="168"/>
      <c r="AFI229" s="168"/>
      <c r="AFJ229" s="168"/>
      <c r="AFK229" s="168"/>
      <c r="AFL229" s="168"/>
      <c r="AFM229" s="168"/>
      <c r="AFN229" s="168"/>
      <c r="AFO229" s="168"/>
      <c r="AFP229" s="168"/>
      <c r="AFQ229" s="168"/>
      <c r="AFR229" s="168"/>
      <c r="AFS229" s="168"/>
      <c r="AFT229" s="168"/>
      <c r="AFU229" s="168"/>
      <c r="AFV229" s="168"/>
      <c r="AFW229" s="168"/>
      <c r="AFX229" s="168"/>
      <c r="AFY229" s="168"/>
      <c r="AFZ229" s="168"/>
      <c r="AGA229" s="168"/>
      <c r="AGB229" s="168"/>
      <c r="AGC229" s="168"/>
      <c r="AGD229" s="168"/>
      <c r="AGE229" s="168"/>
      <c r="AGF229" s="168"/>
      <c r="AGG229" s="168"/>
      <c r="AGH229" s="168"/>
      <c r="AGI229" s="168"/>
      <c r="AGJ229" s="168"/>
      <c r="AGK229" s="168"/>
      <c r="AGL229" s="168"/>
      <c r="AGM229" s="168"/>
      <c r="AGN229" s="168"/>
      <c r="AGO229" s="168"/>
      <c r="AGP229" s="168"/>
      <c r="AGQ229" s="168"/>
      <c r="AGR229" s="168"/>
      <c r="AGS229" s="168"/>
      <c r="AGT229" s="168"/>
      <c r="AGU229" s="168"/>
      <c r="AGV229" s="168"/>
      <c r="AGW229" s="168"/>
      <c r="AGX229" s="168"/>
      <c r="AGY229" s="168"/>
      <c r="AGZ229" s="168"/>
      <c r="AHA229" s="168"/>
      <c r="AHB229" s="168"/>
      <c r="AHC229" s="168"/>
      <c r="AHD229" s="168"/>
      <c r="AHE229" s="168"/>
      <c r="AHF229" s="168"/>
      <c r="AHG229" s="168"/>
      <c r="AHH229" s="168"/>
      <c r="AHI229" s="168"/>
      <c r="AHJ229" s="168"/>
      <c r="AHK229" s="168"/>
      <c r="AHL229" s="168"/>
      <c r="AHM229" s="168"/>
      <c r="AHN229" s="168"/>
      <c r="AHO229" s="168"/>
      <c r="AHP229" s="168"/>
      <c r="AHQ229" s="168"/>
      <c r="AHR229" s="168"/>
      <c r="AHS229" s="168"/>
      <c r="AHT229" s="168"/>
      <c r="AHU229" s="168"/>
      <c r="AHV229" s="168"/>
      <c r="AHW229" s="168"/>
      <c r="AHX229" s="168"/>
      <c r="AHY229" s="168"/>
      <c r="AHZ229" s="168"/>
      <c r="AIA229" s="168"/>
      <c r="AIB229" s="168"/>
      <c r="AIC229" s="168"/>
      <c r="AID229" s="168"/>
      <c r="AIE229" s="168"/>
      <c r="AIF229" s="168"/>
      <c r="AIG229" s="168"/>
      <c r="AIH229" s="168"/>
      <c r="AII229" s="168"/>
      <c r="AIJ229" s="168"/>
      <c r="AIK229" s="168"/>
      <c r="AIL229" s="168"/>
      <c r="AIM229" s="168"/>
      <c r="AIN229" s="168"/>
      <c r="AIO229" s="168"/>
      <c r="AIP229" s="168"/>
      <c r="AIQ229" s="168"/>
      <c r="AIR229" s="168"/>
      <c r="AIS229" s="168"/>
      <c r="AIT229" s="168"/>
      <c r="AIU229" s="168"/>
      <c r="AIV229" s="168"/>
      <c r="AIW229" s="168"/>
      <c r="AIX229" s="168"/>
      <c r="AIY229" s="168"/>
      <c r="AIZ229" s="168"/>
      <c r="AJA229" s="168"/>
      <c r="AJB229" s="168"/>
      <c r="AJC229" s="168"/>
      <c r="AJD229" s="168"/>
      <c r="AJE229" s="168"/>
      <c r="AJF229" s="168"/>
      <c r="AJG229" s="168"/>
      <c r="AJH229" s="168"/>
      <c r="AJI229" s="168"/>
      <c r="AJJ229" s="168"/>
      <c r="AJK229" s="168"/>
      <c r="AJL229" s="168"/>
      <c r="AJM229" s="168"/>
      <c r="AJN229" s="168"/>
      <c r="AJO229" s="168"/>
      <c r="AJP229" s="168"/>
      <c r="AJQ229" s="168"/>
      <c r="AJR229" s="168"/>
      <c r="AJS229" s="168"/>
      <c r="AJT229" s="168"/>
      <c r="AJU229" s="168"/>
      <c r="AJV229" s="168"/>
      <c r="AJW229" s="168"/>
      <c r="AJX229" s="168"/>
      <c r="AJY229" s="168"/>
      <c r="AJZ229" s="168"/>
      <c r="AKA229" s="168"/>
      <c r="AKB229" s="168"/>
      <c r="AKC229" s="168"/>
      <c r="AKD229" s="168"/>
      <c r="AKE229" s="168"/>
      <c r="AKF229" s="168"/>
      <c r="AKG229" s="168"/>
      <c r="AKH229" s="168"/>
      <c r="AKI229" s="168"/>
      <c r="AKJ229" s="168"/>
      <c r="AKK229" s="168"/>
      <c r="AKL229" s="168"/>
      <c r="AKM229" s="168"/>
      <c r="AKN229" s="168"/>
      <c r="AKO229" s="168"/>
      <c r="AKP229" s="168"/>
      <c r="AKQ229" s="168"/>
      <c r="AKR229" s="168"/>
      <c r="AKS229" s="168"/>
      <c r="AKT229" s="168"/>
      <c r="AKU229" s="168"/>
      <c r="AKV229" s="168"/>
      <c r="AKW229" s="168"/>
      <c r="AKX229" s="168"/>
      <c r="AKY229" s="168"/>
      <c r="AKZ229" s="168"/>
      <c r="ALA229" s="168"/>
      <c r="ALB229" s="168"/>
      <c r="ALC229" s="168"/>
      <c r="ALD229" s="168"/>
      <c r="ALE229" s="168"/>
      <c r="ALF229" s="168"/>
      <c r="ALG229" s="168"/>
      <c r="ALH229" s="168"/>
      <c r="ALI229" s="168"/>
      <c r="ALJ229" s="168"/>
      <c r="ALK229" s="168"/>
      <c r="ALL229" s="168"/>
      <c r="ALM229" s="168"/>
      <c r="ALN229" s="168"/>
      <c r="ALO229" s="168"/>
      <c r="ALP229" s="168"/>
      <c r="ALQ229" s="168"/>
      <c r="ALR229" s="168"/>
      <c r="ALS229" s="168"/>
      <c r="ALT229" s="168"/>
      <c r="ALU229" s="168"/>
      <c r="ALV229" s="168"/>
      <c r="ALW229" s="168"/>
      <c r="ALX229" s="168"/>
      <c r="ALY229" s="168"/>
      <c r="ALZ229" s="168"/>
      <c r="AMA229" s="168"/>
      <c r="AMB229" s="168"/>
      <c r="AMC229" s="168"/>
      <c r="AMD229" s="168"/>
      <c r="AME229" s="168"/>
      <c r="AMF229" s="168"/>
      <c r="AMG229" s="168"/>
      <c r="AMH229" s="168"/>
      <c r="AMI229" s="168"/>
      <c r="AMJ229" s="168"/>
      <c r="AMK229" s="168"/>
      <c r="AML229" s="168"/>
      <c r="AMM229" s="168"/>
      <c r="AMN229" s="168"/>
      <c r="AMO229" s="168"/>
      <c r="AMP229" s="168"/>
      <c r="AMQ229" s="168"/>
      <c r="AMR229" s="168"/>
      <c r="AMS229" s="168"/>
      <c r="AMT229" s="168"/>
      <c r="AMU229" s="168"/>
      <c r="AMV229" s="168"/>
      <c r="AMW229" s="168"/>
      <c r="AMX229" s="168"/>
      <c r="AMY229" s="168"/>
      <c r="AMZ229" s="168"/>
      <c r="ANA229" s="168"/>
      <c r="ANB229" s="168"/>
      <c r="ANC229" s="168"/>
      <c r="AND229" s="168"/>
      <c r="ANE229" s="168"/>
      <c r="ANF229" s="168"/>
      <c r="ANG229" s="168"/>
      <c r="ANH229" s="168"/>
      <c r="ANI229" s="168"/>
      <c r="ANJ229" s="168"/>
      <c r="ANK229" s="168"/>
      <c r="ANL229" s="168"/>
      <c r="ANM229" s="168"/>
      <c r="ANN229" s="168"/>
      <c r="ANO229" s="168"/>
      <c r="ANP229" s="168"/>
      <c r="ANQ229" s="168"/>
      <c r="ANR229" s="168"/>
      <c r="ANS229" s="168"/>
      <c r="ANT229" s="168"/>
      <c r="ANU229" s="168"/>
      <c r="ANV229" s="168"/>
      <c r="ANW229" s="168"/>
      <c r="ANX229" s="168"/>
      <c r="ANY229" s="168"/>
      <c r="ANZ229" s="168"/>
      <c r="AOA229" s="168"/>
      <c r="AOB229" s="168"/>
      <c r="AOC229" s="168"/>
      <c r="AOD229" s="168"/>
      <c r="AOE229" s="168"/>
      <c r="AOF229" s="168"/>
      <c r="AOG229" s="168"/>
      <c r="AOH229" s="168"/>
      <c r="AOI229" s="168"/>
      <c r="AOJ229" s="168"/>
      <c r="AOK229" s="168"/>
      <c r="AOL229" s="168"/>
      <c r="AOM229" s="168"/>
      <c r="AON229" s="168"/>
      <c r="AOO229" s="168"/>
      <c r="AOP229" s="168"/>
      <c r="AOQ229" s="168"/>
      <c r="AOR229" s="168"/>
      <c r="AOS229" s="168"/>
      <c r="AOT229" s="168"/>
      <c r="AOU229" s="168"/>
      <c r="AOV229" s="168"/>
      <c r="AOW229" s="168"/>
      <c r="AOX229" s="168"/>
      <c r="AOY229" s="168"/>
      <c r="AOZ229" s="168"/>
      <c r="APA229" s="168"/>
      <c r="APB229" s="168"/>
      <c r="APC229" s="168"/>
      <c r="APD229" s="168"/>
      <c r="APE229" s="168"/>
      <c r="APF229" s="168"/>
      <c r="APG229" s="168"/>
      <c r="APH229" s="168"/>
      <c r="API229" s="168"/>
      <c r="APJ229" s="168"/>
      <c r="APK229" s="168"/>
      <c r="APL229" s="168"/>
      <c r="APM229" s="168"/>
      <c r="APN229" s="168"/>
      <c r="APO229" s="168"/>
      <c r="APP229" s="168"/>
      <c r="APQ229" s="168"/>
      <c r="APR229" s="168"/>
      <c r="APS229" s="168"/>
      <c r="APT229" s="168"/>
      <c r="APU229" s="168"/>
      <c r="APV229" s="168"/>
      <c r="APW229" s="168"/>
      <c r="APX229" s="168"/>
      <c r="APY229" s="168"/>
      <c r="APZ229" s="168"/>
      <c r="AQA229" s="168"/>
      <c r="AQB229" s="168"/>
      <c r="AQC229" s="168"/>
      <c r="AQD229" s="168"/>
      <c r="AQE229" s="168"/>
      <c r="AQF229" s="168"/>
      <c r="AQG229" s="168"/>
      <c r="AQH229" s="168"/>
      <c r="AQI229" s="168"/>
      <c r="AQJ229" s="168"/>
      <c r="AQK229" s="168"/>
      <c r="AQL229" s="168"/>
      <c r="AQM229" s="168"/>
      <c r="AQN229" s="168"/>
      <c r="AQO229" s="168"/>
      <c r="AQP229" s="168"/>
      <c r="AQQ229" s="168"/>
      <c r="AQR229" s="168"/>
      <c r="AQS229" s="168"/>
      <c r="AQT229" s="168"/>
      <c r="AQU229" s="168"/>
      <c r="AQV229" s="168"/>
      <c r="AQW229" s="168"/>
      <c r="AQX229" s="168"/>
      <c r="AQY229" s="168"/>
      <c r="AQZ229" s="168"/>
      <c r="ARA229" s="168"/>
      <c r="ARB229" s="168"/>
      <c r="ARC229" s="168"/>
      <c r="ARD229" s="168"/>
      <c r="ARE229" s="168"/>
      <c r="ARF229" s="168"/>
      <c r="ARG229" s="168"/>
      <c r="ARH229" s="168"/>
      <c r="ARI229" s="168"/>
      <c r="ARJ229" s="168"/>
      <c r="ARK229" s="168"/>
      <c r="ARL229" s="168"/>
      <c r="ARM229" s="168"/>
      <c r="ARN229" s="168"/>
      <c r="ARO229" s="168"/>
      <c r="ARP229" s="168"/>
      <c r="ARQ229" s="168"/>
      <c r="ARR229" s="168"/>
      <c r="ARS229" s="168"/>
      <c r="ART229" s="168"/>
      <c r="ARU229" s="168"/>
      <c r="ARV229" s="168"/>
      <c r="ARW229" s="168"/>
      <c r="ARX229" s="168"/>
      <c r="ARY229" s="168"/>
      <c r="ARZ229" s="168"/>
      <c r="ASA229" s="168"/>
      <c r="ASB229" s="168"/>
      <c r="ASC229" s="168"/>
      <c r="ASD229" s="168"/>
      <c r="ASE229" s="168"/>
      <c r="ASF229" s="168"/>
      <c r="ASG229" s="168"/>
      <c r="ASH229" s="168"/>
      <c r="ASI229" s="168"/>
      <c r="ASJ229" s="168"/>
      <c r="ASK229" s="168"/>
      <c r="ASL229" s="168"/>
      <c r="ASM229" s="168"/>
      <c r="ASN229" s="168"/>
      <c r="ASO229" s="168"/>
      <c r="ASP229" s="168"/>
      <c r="ASQ229" s="168"/>
      <c r="ASR229" s="168"/>
      <c r="ASS229" s="168"/>
      <c r="AST229" s="168"/>
      <c r="ASU229" s="168"/>
      <c r="ASV229" s="168"/>
      <c r="ASW229" s="168"/>
      <c r="ASX229" s="168"/>
      <c r="ASY229" s="168"/>
      <c r="ASZ229" s="168"/>
      <c r="ATA229" s="168"/>
      <c r="ATB229" s="168"/>
      <c r="ATC229" s="168"/>
      <c r="ATD229" s="168"/>
      <c r="ATE229" s="168"/>
      <c r="ATF229" s="168"/>
      <c r="ATG229" s="168"/>
      <c r="ATH229" s="168"/>
      <c r="ATI229" s="168"/>
      <c r="ATJ229" s="168"/>
      <c r="ATK229" s="168"/>
      <c r="ATL229" s="168"/>
      <c r="ATM229" s="168"/>
      <c r="ATN229" s="168"/>
      <c r="ATO229" s="168"/>
      <c r="ATP229" s="168"/>
      <c r="ATQ229" s="168"/>
      <c r="ATR229" s="168"/>
      <c r="ATS229" s="168"/>
      <c r="ATT229" s="168"/>
      <c r="ATU229" s="168"/>
      <c r="ATV229" s="168"/>
      <c r="ATW229" s="168"/>
      <c r="ATX229" s="168"/>
      <c r="ATY229" s="168"/>
      <c r="ATZ229" s="168"/>
      <c r="AUA229" s="168"/>
      <c r="AUB229" s="168"/>
      <c r="AUC229" s="168"/>
      <c r="AUD229" s="168"/>
      <c r="AUE229" s="168"/>
      <c r="AUF229" s="168"/>
      <c r="AUG229" s="168"/>
      <c r="AUH229" s="168"/>
      <c r="AUI229" s="168"/>
      <c r="AUJ229" s="168"/>
      <c r="AUK229" s="168"/>
      <c r="AUL229" s="168"/>
      <c r="AUM229" s="168"/>
      <c r="AUN229" s="168"/>
      <c r="AUO229" s="168"/>
      <c r="AUP229" s="168"/>
      <c r="AUQ229" s="168"/>
      <c r="AUR229" s="168"/>
      <c r="AUS229" s="168"/>
      <c r="AUT229" s="168"/>
      <c r="AUU229" s="168"/>
      <c r="AUV229" s="168"/>
      <c r="AUW229" s="168"/>
      <c r="AUX229" s="168"/>
      <c r="AUY229" s="168"/>
      <c r="AUZ229" s="168"/>
      <c r="AVA229" s="168"/>
      <c r="AVB229" s="168"/>
      <c r="AVC229" s="168"/>
      <c r="AVD229" s="168"/>
      <c r="AVE229" s="168"/>
      <c r="AVF229" s="168"/>
      <c r="AVG229" s="168"/>
      <c r="AVH229" s="168"/>
      <c r="AVI229" s="168"/>
      <c r="AVJ229" s="168"/>
      <c r="AVK229" s="168"/>
      <c r="AVL229" s="168"/>
      <c r="AVM229" s="168"/>
      <c r="AVN229" s="168"/>
      <c r="AVO229" s="168"/>
      <c r="AVP229" s="168"/>
      <c r="AVQ229" s="168"/>
      <c r="AVR229" s="168"/>
      <c r="AVS229" s="168"/>
      <c r="AVT229" s="168"/>
      <c r="AVU229" s="168"/>
      <c r="AVV229" s="168"/>
      <c r="AVW229" s="168"/>
      <c r="AVX229" s="168"/>
      <c r="AVY229" s="168"/>
      <c r="AVZ229" s="168"/>
      <c r="AWA229" s="168"/>
      <c r="AWB229" s="168"/>
      <c r="AWC229" s="168"/>
      <c r="AWD229" s="168"/>
      <c r="AWE229" s="168"/>
      <c r="AWF229" s="168"/>
      <c r="AWG229" s="168"/>
      <c r="AWH229" s="168"/>
      <c r="AWI229" s="168"/>
      <c r="AWJ229" s="168"/>
      <c r="AWK229" s="168"/>
      <c r="AWL229" s="168"/>
      <c r="AWM229" s="168"/>
      <c r="AWN229" s="168"/>
      <c r="AWO229" s="168"/>
      <c r="AWP229" s="168"/>
      <c r="AWQ229" s="168"/>
      <c r="AWR229" s="168"/>
      <c r="AWS229" s="168"/>
      <c r="AWT229" s="168"/>
      <c r="AWU229" s="168"/>
      <c r="AWV229" s="168"/>
      <c r="AWW229" s="168"/>
      <c r="AWX229" s="168"/>
      <c r="AWY229" s="168"/>
      <c r="AWZ229" s="168"/>
      <c r="AXA229" s="168"/>
      <c r="AXB229" s="168"/>
      <c r="AXC229" s="168"/>
      <c r="AXD229" s="168"/>
      <c r="AXE229" s="168"/>
      <c r="AXF229" s="168"/>
      <c r="AXG229" s="168"/>
      <c r="AXH229" s="168"/>
      <c r="AXI229" s="168"/>
      <c r="AXJ229" s="168"/>
      <c r="AXK229" s="168"/>
      <c r="AXL229" s="168"/>
      <c r="AXM229" s="168"/>
      <c r="AXN229" s="168"/>
      <c r="AXO229" s="168"/>
      <c r="AXP229" s="168"/>
      <c r="AXQ229" s="168"/>
      <c r="AXR229" s="168"/>
      <c r="AXS229" s="168"/>
      <c r="AXT229" s="168"/>
      <c r="AXU229" s="168"/>
      <c r="AXV229" s="168"/>
      <c r="AXW229" s="168"/>
      <c r="AXX229" s="168"/>
      <c r="AXY229" s="168"/>
      <c r="AXZ229" s="168"/>
      <c r="AYA229" s="168"/>
      <c r="AYB229" s="168"/>
      <c r="AYC229" s="168"/>
      <c r="AYD229" s="168"/>
      <c r="AYE229" s="168"/>
      <c r="AYF229" s="168"/>
      <c r="AYG229" s="168"/>
      <c r="AYH229" s="168"/>
      <c r="AYI229" s="168"/>
      <c r="AYJ229" s="168"/>
      <c r="AYK229" s="168"/>
      <c r="AYL229" s="168"/>
      <c r="AYM229" s="168"/>
      <c r="AYN229" s="168"/>
      <c r="AYO229" s="168"/>
      <c r="AYP229" s="168"/>
      <c r="AYQ229" s="168"/>
      <c r="AYR229" s="168"/>
      <c r="AYS229" s="168"/>
      <c r="AYT229" s="168"/>
      <c r="AYU229" s="168"/>
      <c r="AYV229" s="168"/>
      <c r="AYW229" s="168"/>
      <c r="AYX229" s="168"/>
      <c r="AYY229" s="168"/>
      <c r="AYZ229" s="168"/>
      <c r="AZA229" s="168"/>
      <c r="AZB229" s="168"/>
      <c r="AZC229" s="168"/>
      <c r="AZD229" s="168"/>
      <c r="AZE229" s="168"/>
      <c r="AZF229" s="168"/>
      <c r="AZG229" s="168"/>
      <c r="AZH229" s="168"/>
      <c r="AZI229" s="168"/>
      <c r="AZJ229" s="168"/>
      <c r="AZK229" s="168"/>
      <c r="AZL229" s="168"/>
      <c r="AZM229" s="168"/>
      <c r="AZN229" s="168"/>
      <c r="AZO229" s="168"/>
      <c r="AZP229" s="168"/>
      <c r="AZQ229" s="168"/>
      <c r="AZR229" s="168"/>
      <c r="AZS229" s="168"/>
      <c r="AZT229" s="168"/>
      <c r="AZU229" s="168"/>
      <c r="AZV229" s="168"/>
      <c r="AZW229" s="168"/>
      <c r="AZX229" s="168"/>
      <c r="AZY229" s="168"/>
      <c r="AZZ229" s="168"/>
      <c r="BAA229" s="168"/>
      <c r="BAB229" s="168"/>
      <c r="BAC229" s="168"/>
      <c r="BAD229" s="168"/>
      <c r="BAE229" s="168"/>
      <c r="BAF229" s="168"/>
      <c r="BAG229" s="168"/>
      <c r="BAH229" s="168"/>
      <c r="BAI229" s="168"/>
      <c r="BAJ229" s="168"/>
      <c r="BAK229" s="168"/>
      <c r="BAL229" s="168"/>
      <c r="BAM229" s="168"/>
      <c r="BAN229" s="168"/>
      <c r="BAO229" s="168"/>
      <c r="BAP229" s="168"/>
      <c r="BAQ229" s="168"/>
      <c r="BAR229" s="168"/>
      <c r="BAS229" s="168"/>
      <c r="BAT229" s="168"/>
      <c r="BAU229" s="168"/>
      <c r="BAV229" s="168"/>
      <c r="BAW229" s="168"/>
      <c r="BAX229" s="168"/>
      <c r="BAY229" s="168"/>
      <c r="BAZ229" s="168"/>
      <c r="BBA229" s="168"/>
      <c r="BBB229" s="168"/>
      <c r="BBC229" s="168"/>
      <c r="BBD229" s="168"/>
      <c r="BBE229" s="168"/>
      <c r="BBF229" s="168"/>
      <c r="BBG229" s="168"/>
      <c r="BBH229" s="168"/>
      <c r="BBI229" s="168"/>
      <c r="BBJ229" s="168"/>
      <c r="BBK229" s="168"/>
      <c r="BBL229" s="168"/>
      <c r="BBM229" s="168"/>
      <c r="BBN229" s="168"/>
      <c r="BBO229" s="168"/>
      <c r="BBP229" s="168"/>
      <c r="BBQ229" s="168"/>
      <c r="BBR229" s="168"/>
      <c r="BBS229" s="168"/>
      <c r="BBT229" s="168"/>
      <c r="BBU229" s="168"/>
      <c r="BBV229" s="168"/>
      <c r="BBW229" s="168"/>
      <c r="BBX229" s="168"/>
      <c r="BBY229" s="168"/>
      <c r="BBZ229" s="168"/>
      <c r="BCA229" s="168"/>
      <c r="BCB229" s="168"/>
      <c r="BCC229" s="168"/>
      <c r="BCD229" s="168"/>
      <c r="BCE229" s="168"/>
      <c r="BCF229" s="168"/>
      <c r="BCG229" s="168"/>
      <c r="BCH229" s="168"/>
      <c r="BCI229" s="168"/>
      <c r="BCJ229" s="168"/>
      <c r="BCK229" s="168"/>
      <c r="BCL229" s="168"/>
      <c r="BCM229" s="168"/>
      <c r="BCN229" s="168"/>
      <c r="BCO229" s="168"/>
      <c r="BCP229" s="168"/>
      <c r="BCQ229" s="168"/>
      <c r="BCR229" s="168"/>
      <c r="BCS229" s="168"/>
      <c r="BCT229" s="168"/>
      <c r="BCU229" s="168"/>
      <c r="BCV229" s="168"/>
      <c r="BCW229" s="168"/>
      <c r="BCX229" s="168"/>
      <c r="BCY229" s="168"/>
      <c r="BCZ229" s="168"/>
      <c r="BDA229" s="168"/>
      <c r="BDB229" s="168"/>
      <c r="BDC229" s="168"/>
      <c r="BDD229" s="168"/>
      <c r="BDE229" s="168"/>
      <c r="BDF229" s="168"/>
      <c r="BDG229" s="168"/>
      <c r="BDH229" s="168"/>
      <c r="BDI229" s="168"/>
      <c r="BDJ229" s="168"/>
      <c r="BDK229" s="168"/>
      <c r="BDL229" s="168"/>
      <c r="BDM229" s="168"/>
      <c r="BDN229" s="168"/>
      <c r="BDO229" s="168"/>
      <c r="BDP229" s="168"/>
      <c r="BDQ229" s="168"/>
      <c r="BDR229" s="168"/>
      <c r="BDS229" s="168"/>
      <c r="BDT229" s="168"/>
      <c r="BDU229" s="168"/>
      <c r="BDV229" s="168"/>
      <c r="BDW229" s="168"/>
      <c r="BDX229" s="168"/>
      <c r="BDY229" s="168"/>
      <c r="BDZ229" s="168"/>
      <c r="BEA229" s="168"/>
      <c r="BEB229" s="168"/>
      <c r="BEC229" s="168"/>
      <c r="BED229" s="168"/>
      <c r="BEE229" s="168"/>
      <c r="BEF229" s="168"/>
      <c r="BEG229" s="168"/>
      <c r="BEH229" s="168"/>
      <c r="BEI229" s="168"/>
      <c r="BEJ229" s="168"/>
      <c r="BEK229" s="168"/>
      <c r="BEL229" s="168"/>
      <c r="BEM229" s="168"/>
      <c r="BEN229" s="168"/>
      <c r="BEO229" s="168"/>
      <c r="BEP229" s="168"/>
      <c r="BEQ229" s="168"/>
      <c r="BER229" s="168"/>
      <c r="BES229" s="168"/>
      <c r="BET229" s="168"/>
      <c r="BEU229" s="168"/>
      <c r="BEV229" s="168"/>
      <c r="BEW229" s="168"/>
      <c r="BEX229" s="168"/>
      <c r="BEY229" s="168"/>
      <c r="BEZ229" s="168"/>
      <c r="BFA229" s="168"/>
      <c r="BFB229" s="168"/>
      <c r="BFC229" s="168"/>
      <c r="BFD229" s="168"/>
      <c r="BFE229" s="168"/>
      <c r="BFF229" s="168"/>
      <c r="BFG229" s="168"/>
      <c r="BFH229" s="168"/>
      <c r="BFI229" s="168"/>
      <c r="BFJ229" s="168"/>
      <c r="BFK229" s="168"/>
      <c r="BFL229" s="168"/>
      <c r="BFM229" s="168"/>
      <c r="BFN229" s="168"/>
      <c r="BFO229" s="168"/>
      <c r="BFP229" s="168"/>
      <c r="BFQ229" s="168"/>
      <c r="BFR229" s="168"/>
      <c r="BFS229" s="168"/>
      <c r="BFT229" s="168"/>
      <c r="BFU229" s="168"/>
      <c r="BFV229" s="168"/>
      <c r="BFW229" s="168"/>
      <c r="BFX229" s="168"/>
      <c r="BFY229" s="168"/>
      <c r="BFZ229" s="168"/>
      <c r="BGA229" s="168"/>
      <c r="BGB229" s="168"/>
      <c r="BGC229" s="168"/>
      <c r="BGD229" s="168"/>
      <c r="BGE229" s="168"/>
      <c r="BGF229" s="168"/>
      <c r="BGG229" s="168"/>
      <c r="BGH229" s="168"/>
      <c r="BGI229" s="168"/>
      <c r="BGJ229" s="168"/>
      <c r="BGK229" s="168"/>
      <c r="BGL229" s="168"/>
      <c r="BGM229" s="168"/>
      <c r="BGN229" s="168"/>
      <c r="BGO229" s="168"/>
      <c r="BGP229" s="168"/>
      <c r="BGQ229" s="168"/>
      <c r="BGR229" s="168"/>
      <c r="BGS229" s="168"/>
      <c r="BGT229" s="168"/>
      <c r="BGU229" s="168"/>
      <c r="BGV229" s="168"/>
      <c r="BGW229" s="168"/>
      <c r="BGX229" s="168"/>
      <c r="BGY229" s="168"/>
      <c r="BGZ229" s="168"/>
      <c r="BHA229" s="168"/>
      <c r="BHB229" s="168"/>
      <c r="BHC229" s="168"/>
      <c r="BHD229" s="168"/>
      <c r="BHE229" s="168"/>
      <c r="BHF229" s="168"/>
      <c r="BHG229" s="168"/>
      <c r="BHH229" s="168"/>
      <c r="BHI229" s="168"/>
      <c r="BHJ229" s="168"/>
      <c r="BHK229" s="168"/>
      <c r="BHL229" s="168"/>
      <c r="BHM229" s="168"/>
      <c r="BHN229" s="168"/>
      <c r="BHO229" s="168"/>
      <c r="BHP229" s="168"/>
      <c r="BHQ229" s="168"/>
      <c r="BHR229" s="168"/>
      <c r="BHS229" s="168"/>
      <c r="BHT229" s="168"/>
      <c r="BHU229" s="168"/>
      <c r="BHV229" s="168"/>
      <c r="BHW229" s="168"/>
      <c r="BHX229" s="168"/>
      <c r="BHY229" s="168"/>
      <c r="BHZ229" s="168"/>
      <c r="BIA229" s="168"/>
      <c r="BIB229" s="168"/>
      <c r="BIC229" s="168"/>
      <c r="BID229" s="168"/>
      <c r="BIE229" s="168"/>
      <c r="BIF229" s="168"/>
      <c r="BIG229" s="168"/>
      <c r="BIH229" s="168"/>
      <c r="BII229" s="168"/>
      <c r="BIJ229" s="168"/>
      <c r="BIK229" s="168"/>
      <c r="BIL229" s="168"/>
      <c r="BIM229" s="168"/>
      <c r="BIN229" s="168"/>
      <c r="BIO229" s="168"/>
      <c r="BIP229" s="168"/>
      <c r="BIQ229" s="168"/>
      <c r="BIR229" s="168"/>
      <c r="BIS229" s="168"/>
      <c r="BIT229" s="168"/>
      <c r="BIU229" s="168"/>
      <c r="BIV229" s="168"/>
      <c r="BIW229" s="168"/>
      <c r="BIX229" s="168"/>
      <c r="BIY229" s="168"/>
      <c r="BIZ229" s="168"/>
      <c r="BJA229" s="168"/>
      <c r="BJB229" s="168"/>
      <c r="BJC229" s="168"/>
      <c r="BJD229" s="168"/>
      <c r="BJE229" s="168"/>
      <c r="BJF229" s="168"/>
      <c r="BJG229" s="168"/>
      <c r="BJH229" s="168"/>
      <c r="BJI229" s="168"/>
      <c r="BJJ229" s="168"/>
      <c r="BJK229" s="168"/>
      <c r="BJL229" s="168"/>
      <c r="BJM229" s="168"/>
      <c r="BJN229" s="168"/>
      <c r="BJO229" s="168"/>
      <c r="BJP229" s="168"/>
      <c r="BJQ229" s="168"/>
      <c r="BJR229" s="168"/>
      <c r="BJS229" s="168"/>
      <c r="BJT229" s="168"/>
      <c r="BJU229" s="168"/>
      <c r="BJV229" s="168"/>
      <c r="BJW229" s="168"/>
      <c r="BJX229" s="168"/>
      <c r="BJY229" s="168"/>
      <c r="BJZ229" s="168"/>
      <c r="BKA229" s="168"/>
      <c r="BKB229" s="168"/>
      <c r="BKC229" s="168"/>
      <c r="BKD229" s="168"/>
      <c r="BKE229" s="168"/>
      <c r="BKF229" s="168"/>
      <c r="BKG229" s="168"/>
      <c r="BKH229" s="168"/>
      <c r="BKI229" s="168"/>
      <c r="BKJ229" s="168"/>
      <c r="BKK229" s="168"/>
      <c r="BKL229" s="168"/>
      <c r="BKM229" s="168"/>
      <c r="BKN229" s="168"/>
      <c r="BKO229" s="168"/>
      <c r="BKP229" s="168"/>
      <c r="BKQ229" s="168"/>
      <c r="BKR229" s="168"/>
      <c r="BKS229" s="168"/>
      <c r="BKT229" s="168"/>
      <c r="BKU229" s="168"/>
      <c r="BKV229" s="168"/>
      <c r="BKW229" s="168"/>
      <c r="BKX229" s="168"/>
      <c r="BKY229" s="168"/>
      <c r="BKZ229" s="168"/>
      <c r="BLA229" s="168"/>
      <c r="BLB229" s="168"/>
      <c r="BLC229" s="168"/>
      <c r="BLD229" s="168"/>
      <c r="BLE229" s="168"/>
      <c r="BLF229" s="168"/>
      <c r="BLG229" s="168"/>
      <c r="BLH229" s="168"/>
      <c r="BLI229" s="168"/>
      <c r="BLJ229" s="168"/>
      <c r="BLK229" s="168"/>
      <c r="BLL229" s="168"/>
      <c r="BLM229" s="168"/>
      <c r="BLN229" s="168"/>
      <c r="BLO229" s="168"/>
      <c r="BLP229" s="168"/>
      <c r="BLQ229" s="168"/>
      <c r="BLR229" s="168"/>
      <c r="BLS229" s="168"/>
      <c r="BLT229" s="168"/>
      <c r="BLU229" s="168"/>
      <c r="BLV229" s="168"/>
      <c r="BLW229" s="168"/>
      <c r="BLX229" s="168"/>
      <c r="BLY229" s="168"/>
      <c r="BLZ229" s="168"/>
      <c r="BMA229" s="168"/>
      <c r="BMB229" s="168"/>
      <c r="BMC229" s="168"/>
      <c r="BMD229" s="168"/>
      <c r="BME229" s="168"/>
      <c r="BMF229" s="168"/>
      <c r="BMG229" s="168"/>
      <c r="BMH229" s="168"/>
      <c r="BMI229" s="168"/>
      <c r="BMJ229" s="168"/>
      <c r="BMK229" s="168"/>
      <c r="BML229" s="168"/>
      <c r="BMM229" s="168"/>
      <c r="BMN229" s="168"/>
      <c r="BMO229" s="168"/>
      <c r="BMP229" s="168"/>
      <c r="BMQ229" s="168"/>
      <c r="BMR229" s="168"/>
      <c r="BMS229" s="168"/>
      <c r="BMT229" s="168"/>
      <c r="BMU229" s="168"/>
      <c r="BMV229" s="168"/>
      <c r="BMW229" s="168"/>
      <c r="BMX229" s="168"/>
      <c r="BMY229" s="168"/>
      <c r="BMZ229" s="168"/>
      <c r="BNA229" s="168"/>
      <c r="BNB229" s="168"/>
      <c r="BNC229" s="168"/>
      <c r="BND229" s="168"/>
      <c r="BNE229" s="168"/>
      <c r="BNF229" s="168"/>
      <c r="BNG229" s="168"/>
      <c r="BNH229" s="168"/>
      <c r="BNI229" s="168"/>
      <c r="BNJ229" s="168"/>
      <c r="BNK229" s="168"/>
      <c r="BNL229" s="168"/>
      <c r="BNM229" s="168"/>
      <c r="BNN229" s="168"/>
      <c r="BNO229" s="168"/>
      <c r="BNP229" s="168"/>
      <c r="BNQ229" s="168"/>
      <c r="BNR229" s="168"/>
      <c r="BNS229" s="168"/>
      <c r="BNT229" s="168"/>
      <c r="BNU229" s="168"/>
      <c r="BNV229" s="168"/>
      <c r="BNW229" s="168"/>
      <c r="BNX229" s="168"/>
      <c r="BNY229" s="168"/>
      <c r="BNZ229" s="168"/>
      <c r="BOA229" s="168"/>
      <c r="BOB229" s="168"/>
      <c r="BOC229" s="168"/>
      <c r="BOD229" s="168"/>
      <c r="BOE229" s="168"/>
      <c r="BOF229" s="168"/>
      <c r="BOG229" s="168"/>
      <c r="BOH229" s="168"/>
      <c r="BOI229" s="168"/>
      <c r="BOJ229" s="168"/>
      <c r="BOK229" s="168"/>
      <c r="BOL229" s="168"/>
      <c r="BOM229" s="168"/>
      <c r="BON229" s="168"/>
      <c r="BOO229" s="168"/>
      <c r="BOP229" s="168"/>
      <c r="BOQ229" s="168"/>
      <c r="BOR229" s="168"/>
      <c r="BOS229" s="168"/>
      <c r="BOT229" s="168"/>
      <c r="BOU229" s="168"/>
      <c r="BOV229" s="168"/>
      <c r="BOW229" s="168"/>
      <c r="BOX229" s="168"/>
      <c r="BOY229" s="168"/>
      <c r="BOZ229" s="168"/>
      <c r="BPA229" s="168"/>
      <c r="BPB229" s="168"/>
      <c r="BPC229" s="168"/>
      <c r="BPD229" s="168"/>
      <c r="BPE229" s="168"/>
      <c r="BPF229" s="168"/>
      <c r="BPG229" s="168"/>
      <c r="BPH229" s="168"/>
      <c r="BPI229" s="168"/>
      <c r="BPJ229" s="168"/>
      <c r="BPK229" s="168"/>
      <c r="BPL229" s="168"/>
      <c r="BPM229" s="168"/>
      <c r="BPN229" s="168"/>
      <c r="BPO229" s="168"/>
      <c r="BPP229" s="168"/>
      <c r="BPQ229" s="168"/>
      <c r="BPR229" s="168"/>
      <c r="BPS229" s="168"/>
      <c r="BPT229" s="168"/>
      <c r="BPU229" s="168"/>
      <c r="BPV229" s="168"/>
      <c r="BPW229" s="168"/>
      <c r="BPX229" s="168"/>
      <c r="BPY229" s="168"/>
      <c r="BPZ229" s="168"/>
      <c r="BQA229" s="168"/>
      <c r="BQB229" s="168"/>
      <c r="BQC229" s="168"/>
      <c r="BQD229" s="168"/>
      <c r="BQE229" s="168"/>
      <c r="BQF229" s="168"/>
      <c r="BQG229" s="168"/>
      <c r="BQH229" s="168"/>
      <c r="BQI229" s="168"/>
      <c r="BQJ229" s="168"/>
      <c r="BQK229" s="168"/>
      <c r="BQL229" s="168"/>
      <c r="BQM229" s="168"/>
      <c r="BQN229" s="168"/>
      <c r="BQO229" s="168"/>
      <c r="BQP229" s="168"/>
      <c r="BQQ229" s="168"/>
      <c r="BQR229" s="168"/>
      <c r="BQS229" s="168"/>
      <c r="BQT229" s="168"/>
      <c r="BQU229" s="168"/>
      <c r="BQV229" s="168"/>
      <c r="BQW229" s="168"/>
      <c r="BQX229" s="168"/>
      <c r="BQY229" s="168"/>
      <c r="BQZ229" s="168"/>
      <c r="BRA229" s="168"/>
      <c r="BRB229" s="168"/>
      <c r="BRC229" s="168"/>
      <c r="BRD229" s="168"/>
      <c r="BRE229" s="168"/>
      <c r="BRF229" s="168"/>
      <c r="BRG229" s="168"/>
      <c r="BRH229" s="168"/>
      <c r="BRI229" s="168"/>
      <c r="BRJ229" s="168"/>
      <c r="BRK229" s="168"/>
      <c r="BRL229" s="168"/>
      <c r="BRM229" s="168"/>
      <c r="BRN229" s="168"/>
      <c r="BRO229" s="168"/>
      <c r="BRP229" s="168"/>
      <c r="BRQ229" s="168"/>
      <c r="BRR229" s="168"/>
      <c r="BRS229" s="168"/>
      <c r="BRT229" s="168"/>
      <c r="BRU229" s="168"/>
      <c r="BRV229" s="168"/>
      <c r="BRW229" s="168"/>
      <c r="BRX229" s="168"/>
      <c r="BRY229" s="168"/>
      <c r="BRZ229" s="168"/>
      <c r="BSA229" s="168"/>
      <c r="BSB229" s="168"/>
      <c r="BSC229" s="168"/>
      <c r="BSD229" s="168"/>
      <c r="BSE229" s="168"/>
      <c r="BSF229" s="168"/>
      <c r="BSG229" s="168"/>
      <c r="BSH229" s="168"/>
      <c r="BSI229" s="168"/>
      <c r="BSJ229" s="168"/>
      <c r="BSK229" s="168"/>
      <c r="BSL229" s="168"/>
      <c r="BSM229" s="168"/>
      <c r="BSN229" s="168"/>
      <c r="BSO229" s="168"/>
      <c r="BSP229" s="168"/>
      <c r="BSQ229" s="168"/>
      <c r="BSR229" s="168"/>
      <c r="BSS229" s="168"/>
      <c r="BST229" s="168"/>
      <c r="BSU229" s="168"/>
      <c r="BSV229" s="168"/>
      <c r="BSW229" s="168"/>
      <c r="BSX229" s="168"/>
      <c r="BSY229" s="168"/>
      <c r="BSZ229" s="168"/>
      <c r="BTA229" s="168"/>
      <c r="BTB229" s="168"/>
      <c r="BTC229" s="168"/>
      <c r="BTD229" s="168"/>
      <c r="BTE229" s="168"/>
      <c r="BTF229" s="168"/>
      <c r="BTG229" s="168"/>
      <c r="BTH229" s="168"/>
      <c r="BTI229" s="168"/>
      <c r="BTJ229" s="168"/>
      <c r="BTK229" s="168"/>
      <c r="BTL229" s="168"/>
      <c r="BTM229" s="168"/>
      <c r="BTN229" s="168"/>
      <c r="BTO229" s="168"/>
      <c r="BTP229" s="168"/>
      <c r="BTQ229" s="168"/>
      <c r="BTR229" s="168"/>
      <c r="BTS229" s="168"/>
      <c r="BTT229" s="168"/>
      <c r="BTU229" s="168"/>
      <c r="BTV229" s="168"/>
      <c r="BTW229" s="168"/>
      <c r="BTX229" s="168"/>
      <c r="BTY229" s="168"/>
      <c r="BTZ229" s="168"/>
      <c r="BUA229" s="168"/>
      <c r="BUB229" s="168"/>
      <c r="BUC229" s="168"/>
      <c r="BUD229" s="168"/>
      <c r="BUE229" s="168"/>
      <c r="BUF229" s="168"/>
      <c r="BUG229" s="168"/>
      <c r="BUH229" s="168"/>
      <c r="BUI229" s="168"/>
      <c r="BUJ229" s="168"/>
      <c r="BUK229" s="168"/>
      <c r="BUL229" s="168"/>
      <c r="BUM229" s="168"/>
      <c r="BUN229" s="168"/>
      <c r="BUO229" s="168"/>
      <c r="BUP229" s="168"/>
      <c r="BUQ229" s="168"/>
      <c r="BUR229" s="168"/>
      <c r="BUS229" s="168"/>
      <c r="BUT229" s="168"/>
      <c r="BUU229" s="168"/>
      <c r="BUV229" s="168"/>
      <c r="BUW229" s="168"/>
      <c r="BUX229" s="168"/>
      <c r="BUY229" s="168"/>
      <c r="BUZ229" s="168"/>
      <c r="BVA229" s="168"/>
      <c r="BVB229" s="168"/>
      <c r="BVC229" s="168"/>
      <c r="BVD229" s="168"/>
      <c r="BVE229" s="168"/>
      <c r="BVF229" s="168"/>
      <c r="BVG229" s="168"/>
      <c r="BVH229" s="168"/>
      <c r="BVI229" s="168"/>
      <c r="BVJ229" s="168"/>
      <c r="BVK229" s="168"/>
      <c r="BVL229" s="168"/>
      <c r="BVM229" s="168"/>
      <c r="BVN229" s="168"/>
      <c r="BVO229" s="168"/>
      <c r="BVP229" s="168"/>
      <c r="BVQ229" s="168"/>
      <c r="BVR229" s="168"/>
      <c r="BVS229" s="168"/>
      <c r="BVT229" s="168"/>
      <c r="BVU229" s="168"/>
      <c r="BVV229" s="168"/>
      <c r="BVW229" s="168"/>
      <c r="BVX229" s="168"/>
      <c r="BVY229" s="168"/>
      <c r="BVZ229" s="168"/>
      <c r="BWA229" s="168"/>
      <c r="BWB229" s="168"/>
      <c r="BWC229" s="168"/>
      <c r="BWD229" s="168"/>
      <c r="BWE229" s="168"/>
      <c r="BWF229" s="168"/>
      <c r="BWG229" s="168"/>
      <c r="BWH229" s="168"/>
      <c r="BWI229" s="168"/>
      <c r="BWJ229" s="168"/>
      <c r="BWK229" s="168"/>
      <c r="BWL229" s="168"/>
      <c r="BWM229" s="168"/>
      <c r="BWN229" s="168"/>
      <c r="BWO229" s="168"/>
      <c r="BWP229" s="168"/>
      <c r="BWQ229" s="168"/>
      <c r="BWR229" s="168"/>
      <c r="BWS229" s="168"/>
      <c r="BWT229" s="168"/>
      <c r="BWU229" s="168"/>
      <c r="BWV229" s="168"/>
      <c r="BWW229" s="168"/>
      <c r="BWX229" s="168"/>
      <c r="BWY229" s="168"/>
      <c r="BWZ229" s="168"/>
      <c r="BXA229" s="168"/>
      <c r="BXB229" s="168"/>
      <c r="BXC229" s="168"/>
      <c r="BXD229" s="168"/>
      <c r="BXE229" s="168"/>
      <c r="BXF229" s="168"/>
      <c r="BXG229" s="168"/>
      <c r="BXH229" s="168"/>
      <c r="BXI229" s="168"/>
      <c r="BXJ229" s="168"/>
      <c r="BXK229" s="168"/>
      <c r="BXL229" s="168"/>
      <c r="BXM229" s="168"/>
      <c r="BXN229" s="168"/>
      <c r="BXO229" s="168"/>
      <c r="BXP229" s="168"/>
      <c r="BXQ229" s="168"/>
      <c r="BXR229" s="168"/>
      <c r="BXS229" s="168"/>
      <c r="BXT229" s="168"/>
      <c r="BXU229" s="168"/>
      <c r="BXV229" s="168"/>
      <c r="BXW229" s="168"/>
      <c r="BXX229" s="168"/>
      <c r="BXY229" s="168"/>
      <c r="BXZ229" s="168"/>
      <c r="BYA229" s="168"/>
      <c r="BYB229" s="168"/>
      <c r="BYC229" s="168"/>
      <c r="BYD229" s="168"/>
      <c r="BYE229" s="168"/>
      <c r="BYF229" s="168"/>
      <c r="BYG229" s="168"/>
      <c r="BYH229" s="168"/>
      <c r="BYI229" s="168"/>
      <c r="BYJ229" s="168"/>
      <c r="BYK229" s="168"/>
      <c r="BYL229" s="168"/>
      <c r="BYM229" s="168"/>
      <c r="BYN229" s="168"/>
      <c r="BYO229" s="168"/>
      <c r="BYP229" s="168"/>
      <c r="BYQ229" s="168"/>
      <c r="BYR229" s="168"/>
      <c r="BYS229" s="168"/>
      <c r="BYT229" s="168"/>
      <c r="BYU229" s="168"/>
      <c r="BYV229" s="168"/>
      <c r="BYW229" s="168"/>
      <c r="BYX229" s="168"/>
      <c r="BYY229" s="168"/>
      <c r="BYZ229" s="168"/>
      <c r="BZA229" s="168"/>
      <c r="BZB229" s="168"/>
      <c r="BZC229" s="168"/>
      <c r="BZD229" s="168"/>
      <c r="BZE229" s="168"/>
      <c r="BZF229" s="168"/>
      <c r="BZG229" s="168"/>
      <c r="BZH229" s="168"/>
      <c r="BZI229" s="168"/>
      <c r="BZJ229" s="168"/>
      <c r="BZK229" s="168"/>
      <c r="BZL229" s="168"/>
      <c r="BZM229" s="168"/>
      <c r="BZN229" s="168"/>
      <c r="BZO229" s="168"/>
      <c r="BZP229" s="168"/>
      <c r="BZQ229" s="168"/>
      <c r="BZR229" s="168"/>
      <c r="BZS229" s="168"/>
      <c r="BZT229" s="168"/>
      <c r="BZU229" s="168"/>
      <c r="BZV229" s="168"/>
      <c r="BZW229" s="168"/>
      <c r="BZX229" s="168"/>
      <c r="BZY229" s="168"/>
      <c r="BZZ229" s="168"/>
      <c r="CAA229" s="168"/>
      <c r="CAB229" s="168"/>
      <c r="CAC229" s="168"/>
      <c r="CAD229" s="168"/>
      <c r="CAE229" s="168"/>
      <c r="CAF229" s="168"/>
      <c r="CAG229" s="168"/>
      <c r="CAH229" s="168"/>
      <c r="CAI229" s="168"/>
      <c r="CAJ229" s="168"/>
      <c r="CAK229" s="168"/>
      <c r="CAL229" s="168"/>
      <c r="CAM229" s="168"/>
      <c r="CAN229" s="168"/>
      <c r="CAO229" s="168"/>
      <c r="CAP229" s="168"/>
      <c r="CAQ229" s="168"/>
      <c r="CAR229" s="168"/>
      <c r="CAS229" s="168"/>
      <c r="CAT229" s="168"/>
      <c r="CAU229" s="168"/>
      <c r="CAV229" s="168"/>
      <c r="CAW229" s="168"/>
      <c r="CAX229" s="168"/>
      <c r="CAY229" s="168"/>
      <c r="CAZ229" s="168"/>
      <c r="CBA229" s="168"/>
      <c r="CBB229" s="168"/>
      <c r="CBC229" s="168"/>
      <c r="CBD229" s="168"/>
      <c r="CBE229" s="168"/>
      <c r="CBF229" s="168"/>
      <c r="CBG229" s="168"/>
      <c r="CBH229" s="168"/>
      <c r="CBI229" s="168"/>
      <c r="CBJ229" s="168"/>
      <c r="CBK229" s="168"/>
      <c r="CBL229" s="168"/>
      <c r="CBM229" s="168"/>
      <c r="CBN229" s="168"/>
      <c r="CBO229" s="168"/>
      <c r="CBP229" s="168"/>
      <c r="CBQ229" s="168"/>
      <c r="CBR229" s="168"/>
      <c r="CBS229" s="168"/>
      <c r="CBT229" s="168"/>
      <c r="CBU229" s="168"/>
      <c r="CBV229" s="168"/>
      <c r="CBW229" s="168"/>
      <c r="CBX229" s="168"/>
      <c r="CBY229" s="168"/>
      <c r="CBZ229" s="168"/>
      <c r="CCA229" s="168"/>
      <c r="CCB229" s="168"/>
      <c r="CCC229" s="168"/>
      <c r="CCD229" s="168"/>
      <c r="CCE229" s="168"/>
      <c r="CCF229" s="168"/>
      <c r="CCG229" s="168"/>
      <c r="CCH229" s="168"/>
      <c r="CCI229" s="168"/>
      <c r="CCJ229" s="168"/>
      <c r="CCK229" s="168"/>
      <c r="CCL229" s="168"/>
      <c r="CCM229" s="168"/>
      <c r="CCN229" s="168"/>
      <c r="CCO229" s="168"/>
      <c r="CCP229" s="168"/>
      <c r="CCQ229" s="168"/>
      <c r="CCR229" s="168"/>
      <c r="CCS229" s="168"/>
      <c r="CCT229" s="168"/>
      <c r="CCU229" s="168"/>
      <c r="CCV229" s="168"/>
      <c r="CCW229" s="168"/>
      <c r="CCX229" s="168"/>
      <c r="CCY229" s="168"/>
      <c r="CCZ229" s="168"/>
      <c r="CDA229" s="168"/>
      <c r="CDB229" s="168"/>
      <c r="CDC229" s="168"/>
      <c r="CDD229" s="168"/>
      <c r="CDE229" s="168"/>
      <c r="CDF229" s="168"/>
      <c r="CDG229" s="168"/>
      <c r="CDH229" s="168"/>
      <c r="CDI229" s="168"/>
      <c r="CDJ229" s="168"/>
      <c r="CDK229" s="168"/>
      <c r="CDL229" s="168"/>
      <c r="CDM229" s="168"/>
      <c r="CDN229" s="168"/>
      <c r="CDO229" s="168"/>
      <c r="CDP229" s="168"/>
      <c r="CDQ229" s="168"/>
      <c r="CDR229" s="168"/>
      <c r="CDS229" s="168"/>
      <c r="CDT229" s="168"/>
      <c r="CDU229" s="168"/>
      <c r="CDV229" s="168"/>
      <c r="CDW229" s="168"/>
      <c r="CDX229" s="168"/>
      <c r="CDY229" s="168"/>
      <c r="CDZ229" s="168"/>
      <c r="CEA229" s="168"/>
      <c r="CEB229" s="168"/>
      <c r="CEC229" s="168"/>
      <c r="CED229" s="168"/>
      <c r="CEE229" s="168"/>
      <c r="CEF229" s="168"/>
      <c r="CEG229" s="168"/>
      <c r="CEH229" s="168"/>
      <c r="CEI229" s="168"/>
      <c r="CEJ229" s="168"/>
      <c r="CEK229" s="168"/>
      <c r="CEL229" s="168"/>
      <c r="CEM229" s="168"/>
      <c r="CEN229" s="168"/>
      <c r="CEO229" s="168"/>
      <c r="CEP229" s="168"/>
      <c r="CEQ229" s="168"/>
      <c r="CER229" s="168"/>
      <c r="CES229" s="168"/>
      <c r="CET229" s="168"/>
      <c r="CEU229" s="168"/>
      <c r="CEV229" s="168"/>
      <c r="CEW229" s="168"/>
      <c r="CEX229" s="168"/>
      <c r="CEY229" s="168"/>
      <c r="CEZ229" s="168"/>
      <c r="CFA229" s="168"/>
      <c r="CFB229" s="168"/>
      <c r="CFC229" s="168"/>
      <c r="CFD229" s="168"/>
      <c r="CFE229" s="168"/>
      <c r="CFF229" s="168"/>
      <c r="CFG229" s="168"/>
      <c r="CFH229" s="168"/>
      <c r="CFI229" s="168"/>
      <c r="CFJ229" s="168"/>
      <c r="CFK229" s="168"/>
      <c r="CFL229" s="168"/>
      <c r="CFM229" s="168"/>
      <c r="CFN229" s="168"/>
      <c r="CFO229" s="168"/>
      <c r="CFP229" s="168"/>
      <c r="CFQ229" s="168"/>
      <c r="CFR229" s="168"/>
      <c r="CFS229" s="168"/>
      <c r="CFT229" s="168"/>
      <c r="CFU229" s="168"/>
      <c r="CFV229" s="168"/>
      <c r="CFW229" s="168"/>
      <c r="CFX229" s="168"/>
      <c r="CFY229" s="168"/>
      <c r="CFZ229" s="168"/>
      <c r="CGA229" s="168"/>
      <c r="CGB229" s="168"/>
      <c r="CGC229" s="168"/>
      <c r="CGD229" s="168"/>
      <c r="CGE229" s="168"/>
      <c r="CGF229" s="168"/>
      <c r="CGG229" s="168"/>
      <c r="CGH229" s="168"/>
      <c r="CGI229" s="168"/>
      <c r="CGJ229" s="168"/>
      <c r="CGK229" s="168"/>
      <c r="CGL229" s="168"/>
      <c r="CGM229" s="168"/>
      <c r="CGN229" s="168"/>
      <c r="CGO229" s="168"/>
      <c r="CGP229" s="168"/>
      <c r="CGQ229" s="168"/>
      <c r="CGR229" s="168"/>
      <c r="CGS229" s="168"/>
      <c r="CGT229" s="168"/>
      <c r="CGU229" s="168"/>
      <c r="CGV229" s="168"/>
      <c r="CGW229" s="168"/>
      <c r="CGX229" s="168"/>
      <c r="CGY229" s="168"/>
      <c r="CGZ229" s="168"/>
      <c r="CHA229" s="168"/>
      <c r="CHB229" s="168"/>
      <c r="CHC229" s="168"/>
      <c r="CHD229" s="168"/>
      <c r="CHE229" s="168"/>
      <c r="CHF229" s="168"/>
      <c r="CHG229" s="168"/>
      <c r="CHH229" s="168"/>
      <c r="CHI229" s="168"/>
      <c r="CHJ229" s="168"/>
      <c r="CHK229" s="168"/>
      <c r="CHL229" s="168"/>
      <c r="CHM229" s="168"/>
      <c r="CHN229" s="168"/>
      <c r="CHO229" s="168"/>
      <c r="CHP229" s="168"/>
      <c r="CHQ229" s="168"/>
      <c r="CHR229" s="168"/>
      <c r="CHS229" s="168"/>
      <c r="CHT229" s="168"/>
      <c r="CHU229" s="168"/>
      <c r="CHV229" s="168"/>
      <c r="CHW229" s="168"/>
      <c r="CHX229" s="168"/>
      <c r="CHY229" s="168"/>
      <c r="CHZ229" s="168"/>
      <c r="CIA229" s="168"/>
      <c r="CIB229" s="168"/>
      <c r="CIC229" s="168"/>
      <c r="CID229" s="168"/>
      <c r="CIE229" s="168"/>
      <c r="CIF229" s="168"/>
      <c r="CIG229" s="168"/>
      <c r="CIH229" s="168"/>
      <c r="CII229" s="168"/>
      <c r="CIJ229" s="168"/>
      <c r="CIK229" s="168"/>
      <c r="CIL229" s="168"/>
      <c r="CIM229" s="168"/>
      <c r="CIN229" s="168"/>
      <c r="CIO229" s="168"/>
      <c r="CIP229" s="168"/>
      <c r="CIQ229" s="168"/>
      <c r="CIR229" s="168"/>
      <c r="CIS229" s="168"/>
      <c r="CIT229" s="168"/>
      <c r="CIU229" s="168"/>
      <c r="CIV229" s="168"/>
      <c r="CIW229" s="168"/>
      <c r="CIX229" s="168"/>
      <c r="CIY229" s="168"/>
      <c r="CIZ229" s="168"/>
      <c r="CJA229" s="168"/>
      <c r="CJB229" s="168"/>
      <c r="CJC229" s="168"/>
      <c r="CJD229" s="168"/>
      <c r="CJE229" s="168"/>
      <c r="CJF229" s="168"/>
      <c r="CJG229" s="168"/>
      <c r="CJH229" s="168"/>
      <c r="CJI229" s="168"/>
      <c r="CJJ229" s="168"/>
      <c r="CJK229" s="168"/>
      <c r="CJL229" s="168"/>
      <c r="CJM229" s="168"/>
      <c r="CJN229" s="168"/>
      <c r="CJO229" s="168"/>
      <c r="CJP229" s="168"/>
      <c r="CJQ229" s="168"/>
      <c r="CJR229" s="168"/>
      <c r="CJS229" s="168"/>
      <c r="CJT229" s="168"/>
      <c r="CJU229" s="168"/>
      <c r="CJV229" s="168"/>
      <c r="CJW229" s="168"/>
      <c r="CJX229" s="168"/>
      <c r="CJY229" s="168"/>
      <c r="CJZ229" s="168"/>
      <c r="CKA229" s="168"/>
      <c r="CKB229" s="168"/>
      <c r="CKC229" s="168"/>
      <c r="CKD229" s="168"/>
      <c r="CKE229" s="168"/>
      <c r="CKF229" s="168"/>
      <c r="CKG229" s="168"/>
      <c r="CKH229" s="168"/>
      <c r="CKI229" s="168"/>
      <c r="CKJ229" s="168"/>
      <c r="CKK229" s="168"/>
      <c r="CKL229" s="168"/>
      <c r="CKM229" s="168"/>
      <c r="CKN229" s="168"/>
      <c r="CKO229" s="168"/>
      <c r="CKP229" s="168"/>
      <c r="CKQ229" s="168"/>
      <c r="CKR229" s="168"/>
      <c r="CKS229" s="168"/>
      <c r="CKT229" s="168"/>
      <c r="CKU229" s="168"/>
      <c r="CKV229" s="168"/>
      <c r="CKW229" s="168"/>
      <c r="CKX229" s="168"/>
      <c r="CKY229" s="168"/>
      <c r="CKZ229" s="168"/>
      <c r="CLA229" s="168"/>
      <c r="CLB229" s="168"/>
      <c r="CLC229" s="168"/>
      <c r="CLD229" s="168"/>
      <c r="CLE229" s="168"/>
      <c r="CLF229" s="168"/>
      <c r="CLG229" s="168"/>
      <c r="CLH229" s="168"/>
      <c r="CLI229" s="168"/>
      <c r="CLJ229" s="168"/>
      <c r="CLK229" s="168"/>
      <c r="CLL229" s="168"/>
      <c r="CLM229" s="168"/>
      <c r="CLN229" s="168"/>
      <c r="CLO229" s="168"/>
      <c r="CLP229" s="168"/>
      <c r="CLQ229" s="168"/>
      <c r="CLR229" s="168"/>
      <c r="CLS229" s="168"/>
      <c r="CLT229" s="168"/>
      <c r="CLU229" s="168"/>
      <c r="CLV229" s="168"/>
      <c r="CLW229" s="168"/>
      <c r="CLX229" s="168"/>
      <c r="CLY229" s="168"/>
      <c r="CLZ229" s="168"/>
      <c r="CMA229" s="168"/>
      <c r="CMB229" s="168"/>
      <c r="CMC229" s="168"/>
      <c r="CMD229" s="168"/>
      <c r="CME229" s="168"/>
      <c r="CMF229" s="168"/>
      <c r="CMG229" s="168"/>
      <c r="CMH229" s="168"/>
      <c r="CMI229" s="168"/>
      <c r="CMJ229" s="168"/>
      <c r="CMK229" s="168"/>
      <c r="CML229" s="168"/>
      <c r="CMM229" s="168"/>
      <c r="CMN229" s="168"/>
      <c r="CMO229" s="168"/>
      <c r="CMP229" s="168"/>
      <c r="CMQ229" s="168"/>
      <c r="CMR229" s="168"/>
      <c r="CMS229" s="168"/>
      <c r="CMT229" s="168"/>
      <c r="CMU229" s="168"/>
      <c r="CMV229" s="168"/>
      <c r="CMW229" s="168"/>
      <c r="CMX229" s="168"/>
      <c r="CMY229" s="168"/>
      <c r="CMZ229" s="168"/>
      <c r="CNA229" s="168"/>
      <c r="CNB229" s="168"/>
      <c r="CNC229" s="168"/>
      <c r="CND229" s="168"/>
      <c r="CNE229" s="168"/>
      <c r="CNF229" s="168"/>
      <c r="CNG229" s="168"/>
      <c r="CNH229" s="168"/>
      <c r="CNI229" s="168"/>
      <c r="CNJ229" s="168"/>
      <c r="CNK229" s="168"/>
      <c r="CNL229" s="168"/>
      <c r="CNM229" s="168"/>
      <c r="CNN229" s="168"/>
      <c r="CNO229" s="168"/>
      <c r="CNP229" s="168"/>
      <c r="CNQ229" s="168"/>
      <c r="CNR229" s="168"/>
      <c r="CNS229" s="168"/>
      <c r="CNT229" s="168"/>
      <c r="CNU229" s="168"/>
      <c r="CNV229" s="168"/>
      <c r="CNW229" s="168"/>
      <c r="CNX229" s="168"/>
      <c r="CNY229" s="168"/>
      <c r="CNZ229" s="168"/>
      <c r="COA229" s="168"/>
      <c r="COB229" s="168"/>
      <c r="COC229" s="168"/>
      <c r="COD229" s="168"/>
      <c r="COE229" s="168"/>
      <c r="COF229" s="168"/>
      <c r="COG229" s="168"/>
      <c r="COH229" s="168"/>
      <c r="COI229" s="168"/>
      <c r="COJ229" s="168"/>
      <c r="COK229" s="168"/>
      <c r="COL229" s="168"/>
      <c r="COM229" s="168"/>
      <c r="CON229" s="168"/>
      <c r="COO229" s="168"/>
      <c r="COP229" s="168"/>
      <c r="COQ229" s="168"/>
      <c r="COR229" s="168"/>
      <c r="COS229" s="168"/>
      <c r="COT229" s="168"/>
      <c r="COU229" s="168"/>
      <c r="COV229" s="168"/>
      <c r="COW229" s="168"/>
      <c r="COX229" s="168"/>
      <c r="COY229" s="168"/>
      <c r="COZ229" s="168"/>
      <c r="CPA229" s="168"/>
      <c r="CPB229" s="168"/>
      <c r="CPC229" s="168"/>
      <c r="CPD229" s="168"/>
      <c r="CPE229" s="168"/>
      <c r="CPF229" s="168"/>
      <c r="CPG229" s="168"/>
      <c r="CPH229" s="168"/>
      <c r="CPI229" s="168"/>
      <c r="CPJ229" s="168"/>
      <c r="CPK229" s="168"/>
      <c r="CPL229" s="168"/>
      <c r="CPM229" s="168"/>
      <c r="CPN229" s="168"/>
      <c r="CPO229" s="168"/>
      <c r="CPP229" s="168"/>
      <c r="CPQ229" s="168"/>
      <c r="CPR229" s="168"/>
      <c r="CPS229" s="168"/>
      <c r="CPT229" s="168"/>
      <c r="CPU229" s="168"/>
      <c r="CPV229" s="168"/>
      <c r="CPW229" s="168"/>
      <c r="CPX229" s="168"/>
      <c r="CPY229" s="168"/>
      <c r="CPZ229" s="168"/>
      <c r="CQA229" s="168"/>
      <c r="CQB229" s="168"/>
      <c r="CQC229" s="168"/>
      <c r="CQD229" s="168"/>
      <c r="CQE229" s="168"/>
      <c r="CQF229" s="168"/>
      <c r="CQG229" s="168"/>
      <c r="CQH229" s="168"/>
      <c r="CQI229" s="168"/>
      <c r="CQJ229" s="168"/>
      <c r="CQK229" s="168"/>
      <c r="CQL229" s="168"/>
      <c r="CQM229" s="168"/>
      <c r="CQN229" s="168"/>
      <c r="CQO229" s="168"/>
      <c r="CQP229" s="168"/>
      <c r="CQQ229" s="168"/>
      <c r="CQR229" s="168"/>
      <c r="CQS229" s="168"/>
      <c r="CQT229" s="168"/>
      <c r="CQU229" s="168"/>
      <c r="CQV229" s="168"/>
      <c r="CQW229" s="168"/>
      <c r="CQX229" s="168"/>
      <c r="CQY229" s="168"/>
      <c r="CQZ229" s="168"/>
      <c r="CRA229" s="168"/>
      <c r="CRB229" s="168"/>
      <c r="CRC229" s="168"/>
      <c r="CRD229" s="168"/>
      <c r="CRE229" s="168"/>
      <c r="CRF229" s="168"/>
      <c r="CRG229" s="168"/>
      <c r="CRH229" s="168"/>
      <c r="CRI229" s="168"/>
      <c r="CRJ229" s="168"/>
      <c r="CRK229" s="168"/>
      <c r="CRL229" s="168"/>
      <c r="CRM229" s="168"/>
      <c r="CRN229" s="168"/>
      <c r="CRO229" s="168"/>
      <c r="CRP229" s="168"/>
      <c r="CRQ229" s="168"/>
      <c r="CRR229" s="168"/>
      <c r="CRS229" s="168"/>
      <c r="CRT229" s="168"/>
      <c r="CRU229" s="168"/>
      <c r="CRV229" s="168"/>
      <c r="CRW229" s="168"/>
      <c r="CRX229" s="168"/>
      <c r="CRY229" s="168"/>
      <c r="CRZ229" s="168"/>
      <c r="CSA229" s="168"/>
      <c r="CSB229" s="168"/>
      <c r="CSC229" s="168"/>
      <c r="CSD229" s="168"/>
      <c r="CSE229" s="168"/>
      <c r="CSF229" s="168"/>
      <c r="CSG229" s="168"/>
      <c r="CSH229" s="168"/>
      <c r="CSI229" s="168"/>
      <c r="CSJ229" s="168"/>
      <c r="CSK229" s="168"/>
      <c r="CSL229" s="168"/>
      <c r="CSM229" s="168"/>
      <c r="CSN229" s="168"/>
      <c r="CSO229" s="168"/>
      <c r="CSP229" s="168"/>
      <c r="CSQ229" s="168"/>
      <c r="CSR229" s="168"/>
      <c r="CSS229" s="168"/>
      <c r="CST229" s="168"/>
      <c r="CSU229" s="168"/>
      <c r="CSV229" s="168"/>
      <c r="CSW229" s="168"/>
      <c r="CSX229" s="168"/>
      <c r="CSY229" s="168"/>
      <c r="CSZ229" s="168"/>
      <c r="CTA229" s="168"/>
      <c r="CTB229" s="168"/>
      <c r="CTC229" s="168"/>
      <c r="CTD229" s="168"/>
      <c r="CTE229" s="168"/>
      <c r="CTF229" s="168"/>
      <c r="CTG229" s="168"/>
      <c r="CTH229" s="168"/>
      <c r="CTI229" s="168"/>
      <c r="CTJ229" s="168"/>
      <c r="CTK229" s="168"/>
      <c r="CTL229" s="168"/>
      <c r="CTM229" s="168"/>
      <c r="CTN229" s="168"/>
      <c r="CTO229" s="168"/>
      <c r="CTP229" s="168"/>
      <c r="CTQ229" s="168"/>
      <c r="CTR229" s="168"/>
      <c r="CTS229" s="168"/>
      <c r="CTT229" s="168"/>
      <c r="CTU229" s="168"/>
      <c r="CTV229" s="168"/>
      <c r="CTW229" s="168"/>
      <c r="CTX229" s="168"/>
      <c r="CTY229" s="168"/>
      <c r="CTZ229" s="168"/>
      <c r="CUA229" s="168"/>
      <c r="CUB229" s="168"/>
      <c r="CUC229" s="168"/>
      <c r="CUD229" s="168"/>
      <c r="CUE229" s="168"/>
      <c r="CUF229" s="168"/>
      <c r="CUG229" s="168"/>
      <c r="CUH229" s="168"/>
      <c r="CUI229" s="168"/>
      <c r="CUJ229" s="168"/>
      <c r="CUK229" s="168"/>
      <c r="CUL229" s="168"/>
      <c r="CUM229" s="168"/>
      <c r="CUN229" s="168"/>
      <c r="CUO229" s="168"/>
      <c r="CUP229" s="168"/>
      <c r="CUQ229" s="168"/>
      <c r="CUR229" s="168"/>
      <c r="CUS229" s="168"/>
      <c r="CUT229" s="168"/>
      <c r="CUU229" s="168"/>
      <c r="CUV229" s="168"/>
      <c r="CUW229" s="168"/>
      <c r="CUX229" s="168"/>
      <c r="CUY229" s="168"/>
      <c r="CUZ229" s="168"/>
      <c r="CVA229" s="168"/>
      <c r="CVB229" s="168"/>
      <c r="CVC229" s="168"/>
      <c r="CVD229" s="168"/>
      <c r="CVE229" s="168"/>
      <c r="CVF229" s="168"/>
      <c r="CVG229" s="168"/>
      <c r="CVH229" s="168"/>
      <c r="CVI229" s="168"/>
      <c r="CVJ229" s="168"/>
      <c r="CVK229" s="168"/>
      <c r="CVL229" s="168"/>
      <c r="CVM229" s="168"/>
      <c r="CVN229" s="168"/>
      <c r="CVO229" s="168"/>
      <c r="CVP229" s="168"/>
      <c r="CVQ229" s="168"/>
      <c r="CVR229" s="168"/>
      <c r="CVS229" s="168"/>
      <c r="CVT229" s="168"/>
      <c r="CVU229" s="168"/>
      <c r="CVV229" s="168"/>
      <c r="CVW229" s="168"/>
      <c r="CVX229" s="168"/>
      <c r="CVY229" s="168"/>
      <c r="CVZ229" s="168"/>
      <c r="CWA229" s="168"/>
      <c r="CWB229" s="168"/>
      <c r="CWC229" s="168"/>
      <c r="CWD229" s="168"/>
      <c r="CWE229" s="168"/>
      <c r="CWF229" s="168"/>
      <c r="CWG229" s="168"/>
      <c r="CWH229" s="168"/>
      <c r="CWI229" s="168"/>
      <c r="CWJ229" s="168"/>
      <c r="CWK229" s="168"/>
      <c r="CWL229" s="168"/>
      <c r="CWM229" s="168"/>
      <c r="CWN229" s="168"/>
      <c r="CWO229" s="168"/>
      <c r="CWP229" s="168"/>
      <c r="CWQ229" s="168"/>
      <c r="CWR229" s="168"/>
      <c r="CWS229" s="168"/>
      <c r="CWT229" s="168"/>
      <c r="CWU229" s="168"/>
      <c r="CWV229" s="168"/>
      <c r="CWW229" s="168"/>
      <c r="CWX229" s="168"/>
      <c r="CWY229" s="168"/>
      <c r="CWZ229" s="168"/>
      <c r="CXA229" s="168"/>
      <c r="CXB229" s="168"/>
      <c r="CXC229" s="168"/>
      <c r="CXD229" s="168"/>
      <c r="CXE229" s="168"/>
      <c r="CXF229" s="168"/>
      <c r="CXG229" s="168"/>
      <c r="CXH229" s="168"/>
      <c r="CXI229" s="168"/>
      <c r="CXJ229" s="168"/>
      <c r="CXK229" s="168"/>
      <c r="CXL229" s="168"/>
      <c r="CXM229" s="168"/>
      <c r="CXN229" s="168"/>
      <c r="CXO229" s="168"/>
      <c r="CXP229" s="168"/>
      <c r="CXQ229" s="168"/>
      <c r="CXR229" s="168"/>
      <c r="CXS229" s="168"/>
      <c r="CXT229" s="168"/>
      <c r="CXU229" s="168"/>
      <c r="CXV229" s="168"/>
      <c r="CXW229" s="168"/>
      <c r="CXX229" s="168"/>
      <c r="CXY229" s="168"/>
      <c r="CXZ229" s="168"/>
      <c r="CYA229" s="168"/>
      <c r="CYB229" s="168"/>
      <c r="CYC229" s="168"/>
      <c r="CYD229" s="168"/>
      <c r="CYE229" s="168"/>
      <c r="CYF229" s="168"/>
      <c r="CYG229" s="168"/>
      <c r="CYH229" s="168"/>
      <c r="CYI229" s="168"/>
      <c r="CYJ229" s="168"/>
      <c r="CYK229" s="168"/>
      <c r="CYL229" s="168"/>
      <c r="CYM229" s="168"/>
      <c r="CYN229" s="168"/>
      <c r="CYO229" s="168"/>
      <c r="CYP229" s="168"/>
      <c r="CYQ229" s="168"/>
      <c r="CYR229" s="168"/>
      <c r="CYS229" s="168"/>
      <c r="CYT229" s="168"/>
      <c r="CYU229" s="168"/>
      <c r="CYV229" s="168"/>
      <c r="CYW229" s="168"/>
      <c r="CYX229" s="168"/>
      <c r="CYY229" s="168"/>
      <c r="CYZ229" s="168"/>
      <c r="CZA229" s="168"/>
      <c r="CZB229" s="168"/>
      <c r="CZC229" s="168"/>
      <c r="CZD229" s="168"/>
      <c r="CZE229" s="168"/>
      <c r="CZF229" s="168"/>
      <c r="CZG229" s="168"/>
      <c r="CZH229" s="168"/>
      <c r="CZI229" s="168"/>
      <c r="CZJ229" s="168"/>
      <c r="CZK229" s="168"/>
      <c r="CZL229" s="168"/>
      <c r="CZM229" s="168"/>
      <c r="CZN229" s="168"/>
      <c r="CZO229" s="168"/>
      <c r="CZP229" s="168"/>
      <c r="CZQ229" s="168"/>
      <c r="CZR229" s="168"/>
      <c r="CZS229" s="168"/>
      <c r="CZT229" s="168"/>
      <c r="CZU229" s="168"/>
      <c r="CZV229" s="168"/>
      <c r="CZW229" s="168"/>
      <c r="CZX229" s="168"/>
      <c r="CZY229" s="168"/>
      <c r="CZZ229" s="168"/>
      <c r="DAA229" s="168"/>
      <c r="DAB229" s="168"/>
      <c r="DAC229" s="168"/>
      <c r="DAD229" s="168"/>
      <c r="DAE229" s="168"/>
      <c r="DAF229" s="168"/>
      <c r="DAG229" s="168"/>
      <c r="DAH229" s="168"/>
      <c r="DAI229" s="168"/>
      <c r="DAJ229" s="168"/>
      <c r="DAK229" s="168"/>
      <c r="DAL229" s="168"/>
      <c r="DAM229" s="168"/>
      <c r="DAN229" s="168"/>
      <c r="DAO229" s="168"/>
      <c r="DAP229" s="168"/>
      <c r="DAQ229" s="168"/>
      <c r="DAR229" s="168"/>
      <c r="DAS229" s="168"/>
      <c r="DAT229" s="168"/>
      <c r="DAU229" s="168"/>
      <c r="DAV229" s="168"/>
      <c r="DAW229" s="168"/>
      <c r="DAX229" s="168"/>
      <c r="DAY229" s="168"/>
      <c r="DAZ229" s="168"/>
      <c r="DBA229" s="168"/>
      <c r="DBB229" s="168"/>
      <c r="DBC229" s="168"/>
      <c r="DBD229" s="168"/>
      <c r="DBE229" s="168"/>
      <c r="DBF229" s="168"/>
      <c r="DBG229" s="168"/>
      <c r="DBH229" s="168"/>
      <c r="DBI229" s="168"/>
      <c r="DBJ229" s="168"/>
      <c r="DBK229" s="168"/>
      <c r="DBL229" s="168"/>
      <c r="DBM229" s="168"/>
      <c r="DBN229" s="168"/>
      <c r="DBO229" s="168"/>
      <c r="DBP229" s="168"/>
      <c r="DBQ229" s="168"/>
      <c r="DBR229" s="168"/>
      <c r="DBS229" s="168"/>
      <c r="DBT229" s="168"/>
      <c r="DBU229" s="168"/>
      <c r="DBV229" s="168"/>
      <c r="DBW229" s="168"/>
      <c r="DBX229" s="168"/>
      <c r="DBY229" s="168"/>
      <c r="DBZ229" s="168"/>
      <c r="DCA229" s="168"/>
      <c r="DCB229" s="168"/>
      <c r="DCC229" s="168"/>
      <c r="DCD229" s="168"/>
      <c r="DCE229" s="168"/>
      <c r="DCF229" s="168"/>
      <c r="DCG229" s="168"/>
      <c r="DCH229" s="168"/>
      <c r="DCI229" s="168"/>
      <c r="DCJ229" s="168"/>
      <c r="DCK229" s="168"/>
      <c r="DCL229" s="168"/>
      <c r="DCM229" s="168"/>
      <c r="DCN229" s="168"/>
      <c r="DCO229" s="168"/>
      <c r="DCP229" s="168"/>
      <c r="DCQ229" s="168"/>
      <c r="DCR229" s="168"/>
      <c r="DCS229" s="168"/>
      <c r="DCT229" s="168"/>
      <c r="DCU229" s="168"/>
      <c r="DCV229" s="168"/>
      <c r="DCW229" s="168"/>
      <c r="DCX229" s="168"/>
      <c r="DCY229" s="168"/>
      <c r="DCZ229" s="168"/>
      <c r="DDA229" s="168"/>
      <c r="DDB229" s="168"/>
      <c r="DDC229" s="168"/>
      <c r="DDD229" s="168"/>
      <c r="DDE229" s="168"/>
      <c r="DDF229" s="168"/>
      <c r="DDG229" s="168"/>
      <c r="DDH229" s="168"/>
      <c r="DDI229" s="168"/>
      <c r="DDJ229" s="168"/>
      <c r="DDK229" s="168"/>
      <c r="DDL229" s="168"/>
      <c r="DDM229" s="168"/>
      <c r="DDN229" s="168"/>
      <c r="DDO229" s="168"/>
      <c r="DDP229" s="168"/>
      <c r="DDQ229" s="168"/>
      <c r="DDR229" s="168"/>
      <c r="DDS229" s="168"/>
      <c r="DDT229" s="168"/>
      <c r="DDU229" s="168"/>
      <c r="DDV229" s="168"/>
      <c r="DDW229" s="168"/>
      <c r="DDX229" s="168"/>
      <c r="DDY229" s="168"/>
      <c r="DDZ229" s="168"/>
      <c r="DEA229" s="168"/>
      <c r="DEB229" s="168"/>
      <c r="DEC229" s="168"/>
      <c r="DED229" s="168"/>
      <c r="DEE229" s="168"/>
      <c r="DEF229" s="168"/>
      <c r="DEG229" s="168"/>
      <c r="DEH229" s="168"/>
      <c r="DEI229" s="168"/>
      <c r="DEJ229" s="168"/>
      <c r="DEK229" s="168"/>
      <c r="DEL229" s="168"/>
      <c r="DEM229" s="168"/>
      <c r="DEN229" s="168"/>
      <c r="DEO229" s="168"/>
      <c r="DEP229" s="168"/>
      <c r="DEQ229" s="168"/>
      <c r="DER229" s="168"/>
      <c r="DES229" s="168"/>
      <c r="DET229" s="168"/>
      <c r="DEU229" s="168"/>
      <c r="DEV229" s="168"/>
      <c r="DEW229" s="168"/>
      <c r="DEX229" s="168"/>
      <c r="DEY229" s="168"/>
      <c r="DEZ229" s="168"/>
      <c r="DFA229" s="168"/>
      <c r="DFB229" s="168"/>
      <c r="DFC229" s="168"/>
      <c r="DFD229" s="168"/>
      <c r="DFE229" s="168"/>
      <c r="DFF229" s="168"/>
      <c r="DFG229" s="168"/>
      <c r="DFH229" s="168"/>
      <c r="DFI229" s="168"/>
      <c r="DFJ229" s="168"/>
      <c r="DFK229" s="168"/>
      <c r="DFL229" s="168"/>
      <c r="DFM229" s="168"/>
      <c r="DFN229" s="168"/>
      <c r="DFO229" s="168"/>
      <c r="DFP229" s="168"/>
      <c r="DFQ229" s="168"/>
      <c r="DFR229" s="168"/>
      <c r="DFS229" s="168"/>
      <c r="DFT229" s="168"/>
      <c r="DFU229" s="168"/>
      <c r="DFV229" s="168"/>
      <c r="DFW229" s="168"/>
      <c r="DFX229" s="168"/>
      <c r="DFY229" s="168"/>
      <c r="DFZ229" s="168"/>
      <c r="DGA229" s="168"/>
      <c r="DGB229" s="168"/>
      <c r="DGC229" s="168"/>
      <c r="DGD229" s="168"/>
      <c r="DGE229" s="168"/>
      <c r="DGF229" s="168"/>
      <c r="DGG229" s="168"/>
      <c r="DGH229" s="168"/>
      <c r="DGI229" s="168"/>
      <c r="DGJ229" s="168"/>
      <c r="DGK229" s="168"/>
      <c r="DGL229" s="168"/>
      <c r="DGM229" s="168"/>
      <c r="DGN229" s="168"/>
      <c r="DGO229" s="168"/>
      <c r="DGP229" s="168"/>
      <c r="DGQ229" s="168"/>
      <c r="DGR229" s="168"/>
      <c r="DGS229" s="168"/>
      <c r="DGT229" s="168"/>
      <c r="DGU229" s="168"/>
      <c r="DGV229" s="168"/>
      <c r="DGW229" s="168"/>
      <c r="DGX229" s="168"/>
      <c r="DGY229" s="168"/>
      <c r="DGZ229" s="168"/>
      <c r="DHA229" s="168"/>
      <c r="DHB229" s="168"/>
      <c r="DHC229" s="168"/>
      <c r="DHD229" s="168"/>
      <c r="DHE229" s="168"/>
      <c r="DHF229" s="168"/>
      <c r="DHG229" s="168"/>
      <c r="DHH229" s="168"/>
      <c r="DHI229" s="168"/>
      <c r="DHJ229" s="168"/>
      <c r="DHK229" s="168"/>
      <c r="DHL229" s="168"/>
      <c r="DHM229" s="168"/>
      <c r="DHN229" s="168"/>
      <c r="DHO229" s="168"/>
      <c r="DHP229" s="168"/>
      <c r="DHQ229" s="168"/>
      <c r="DHR229" s="168"/>
      <c r="DHS229" s="168"/>
      <c r="DHT229" s="168"/>
      <c r="DHU229" s="168"/>
      <c r="DHV229" s="168"/>
      <c r="DHW229" s="168"/>
      <c r="DHX229" s="168"/>
      <c r="DHY229" s="168"/>
      <c r="DHZ229" s="168"/>
      <c r="DIA229" s="168"/>
      <c r="DIB229" s="168"/>
      <c r="DIC229" s="168"/>
      <c r="DID229" s="168"/>
      <c r="DIE229" s="168"/>
      <c r="DIF229" s="168"/>
      <c r="DIG229" s="168"/>
      <c r="DIH229" s="168"/>
      <c r="DII229" s="168"/>
      <c r="DIJ229" s="168"/>
      <c r="DIK229" s="168"/>
      <c r="DIL229" s="168"/>
      <c r="DIM229" s="168"/>
      <c r="DIN229" s="168"/>
      <c r="DIO229" s="168"/>
      <c r="DIP229" s="168"/>
      <c r="DIQ229" s="168"/>
      <c r="DIR229" s="168"/>
      <c r="DIS229" s="168"/>
      <c r="DIT229" s="168"/>
      <c r="DIU229" s="168"/>
      <c r="DIV229" s="168"/>
      <c r="DIW229" s="168"/>
      <c r="DIX229" s="168"/>
      <c r="DIY229" s="168"/>
      <c r="DIZ229" s="168"/>
      <c r="DJA229" s="168"/>
      <c r="DJB229" s="168"/>
      <c r="DJC229" s="168"/>
      <c r="DJD229" s="168"/>
      <c r="DJE229" s="168"/>
      <c r="DJF229" s="168"/>
      <c r="DJG229" s="168"/>
      <c r="DJH229" s="168"/>
      <c r="DJI229" s="168"/>
      <c r="DJJ229" s="168"/>
      <c r="DJK229" s="168"/>
      <c r="DJL229" s="168"/>
      <c r="DJM229" s="168"/>
      <c r="DJN229" s="168"/>
      <c r="DJO229" s="168"/>
      <c r="DJP229" s="168"/>
      <c r="DJQ229" s="168"/>
      <c r="DJR229" s="168"/>
      <c r="DJS229" s="168"/>
      <c r="DJT229" s="168"/>
      <c r="DJU229" s="168"/>
      <c r="DJV229" s="168"/>
      <c r="DJW229" s="168"/>
      <c r="DJX229" s="168"/>
      <c r="DJY229" s="168"/>
      <c r="DJZ229" s="168"/>
      <c r="DKA229" s="168"/>
      <c r="DKB229" s="168"/>
      <c r="DKC229" s="168"/>
      <c r="DKD229" s="168"/>
      <c r="DKE229" s="168"/>
      <c r="DKF229" s="168"/>
      <c r="DKG229" s="168"/>
      <c r="DKH229" s="168"/>
      <c r="DKI229" s="168"/>
      <c r="DKJ229" s="168"/>
      <c r="DKK229" s="168"/>
      <c r="DKL229" s="168"/>
      <c r="DKM229" s="168"/>
      <c r="DKN229" s="168"/>
      <c r="DKO229" s="168"/>
      <c r="DKP229" s="168"/>
      <c r="DKQ229" s="168"/>
      <c r="DKR229" s="168"/>
      <c r="DKS229" s="168"/>
      <c r="DKT229" s="168"/>
      <c r="DKU229" s="168"/>
      <c r="DKV229" s="168"/>
      <c r="DKW229" s="168"/>
      <c r="DKX229" s="168"/>
      <c r="DKY229" s="168"/>
      <c r="DKZ229" s="168"/>
      <c r="DLA229" s="168"/>
      <c r="DLB229" s="168"/>
      <c r="DLC229" s="168"/>
      <c r="DLD229" s="168"/>
      <c r="DLE229" s="168"/>
      <c r="DLF229" s="168"/>
      <c r="DLG229" s="168"/>
      <c r="DLH229" s="168"/>
      <c r="DLI229" s="168"/>
      <c r="DLJ229" s="168"/>
      <c r="DLK229" s="168"/>
      <c r="DLL229" s="168"/>
      <c r="DLM229" s="168"/>
      <c r="DLN229" s="168"/>
      <c r="DLO229" s="168"/>
      <c r="DLP229" s="168"/>
      <c r="DLQ229" s="168"/>
      <c r="DLR229" s="168"/>
      <c r="DLS229" s="168"/>
      <c r="DLT229" s="168"/>
      <c r="DLU229" s="168"/>
      <c r="DLV229" s="168"/>
      <c r="DLW229" s="168"/>
      <c r="DLX229" s="168"/>
      <c r="DLY229" s="168"/>
      <c r="DLZ229" s="168"/>
      <c r="DMA229" s="168"/>
      <c r="DMB229" s="168"/>
      <c r="DMC229" s="168"/>
      <c r="DMD229" s="168"/>
      <c r="DME229" s="168"/>
      <c r="DMF229" s="168"/>
      <c r="DMG229" s="168"/>
      <c r="DMH229" s="168"/>
      <c r="DMI229" s="168"/>
      <c r="DMJ229" s="168"/>
      <c r="DMK229" s="168"/>
      <c r="DML229" s="168"/>
      <c r="DMM229" s="168"/>
      <c r="DMN229" s="168"/>
      <c r="DMO229" s="168"/>
      <c r="DMP229" s="168"/>
      <c r="DMQ229" s="168"/>
      <c r="DMR229" s="168"/>
      <c r="DMS229" s="168"/>
      <c r="DMT229" s="168"/>
      <c r="DMU229" s="168"/>
      <c r="DMV229" s="168"/>
      <c r="DMW229" s="168"/>
      <c r="DMX229" s="168"/>
      <c r="DMY229" s="168"/>
      <c r="DMZ229" s="168"/>
      <c r="DNA229" s="168"/>
      <c r="DNB229" s="168"/>
      <c r="DNC229" s="168"/>
      <c r="DND229" s="168"/>
      <c r="DNE229" s="168"/>
      <c r="DNF229" s="168"/>
      <c r="DNG229" s="168"/>
      <c r="DNH229" s="168"/>
      <c r="DNI229" s="168"/>
      <c r="DNJ229" s="168"/>
      <c r="DNK229" s="168"/>
      <c r="DNL229" s="168"/>
      <c r="DNM229" s="168"/>
      <c r="DNN229" s="168"/>
      <c r="DNO229" s="168"/>
      <c r="DNP229" s="168"/>
      <c r="DNQ229" s="168"/>
      <c r="DNR229" s="168"/>
      <c r="DNS229" s="168"/>
      <c r="DNT229" s="168"/>
      <c r="DNU229" s="168"/>
      <c r="DNV229" s="168"/>
      <c r="DNW229" s="168"/>
      <c r="DNX229" s="168"/>
      <c r="DNY229" s="168"/>
      <c r="DNZ229" s="168"/>
      <c r="DOA229" s="168"/>
      <c r="DOB229" s="168"/>
      <c r="DOC229" s="168"/>
      <c r="DOD229" s="168"/>
      <c r="DOE229" s="168"/>
      <c r="DOF229" s="168"/>
      <c r="DOG229" s="168"/>
      <c r="DOH229" s="168"/>
      <c r="DOI229" s="168"/>
      <c r="DOJ229" s="168"/>
      <c r="DOK229" s="168"/>
      <c r="DOL229" s="168"/>
      <c r="DOM229" s="168"/>
      <c r="DON229" s="168"/>
      <c r="DOO229" s="168"/>
      <c r="DOP229" s="168"/>
      <c r="DOQ229" s="168"/>
      <c r="DOR229" s="168"/>
      <c r="DOS229" s="168"/>
      <c r="DOT229" s="168"/>
      <c r="DOU229" s="168"/>
      <c r="DOV229" s="168"/>
      <c r="DOW229" s="168"/>
      <c r="DOX229" s="168"/>
      <c r="DOY229" s="168"/>
      <c r="DOZ229" s="168"/>
      <c r="DPA229" s="168"/>
      <c r="DPB229" s="168"/>
      <c r="DPC229" s="168"/>
      <c r="DPD229" s="168"/>
      <c r="DPE229" s="168"/>
      <c r="DPF229" s="168"/>
      <c r="DPG229" s="168"/>
      <c r="DPH229" s="168"/>
      <c r="DPI229" s="168"/>
      <c r="DPJ229" s="168"/>
      <c r="DPK229" s="168"/>
      <c r="DPL229" s="168"/>
      <c r="DPM229" s="168"/>
      <c r="DPN229" s="168"/>
      <c r="DPO229" s="168"/>
      <c r="DPP229" s="168"/>
      <c r="DPQ229" s="168"/>
      <c r="DPR229" s="168"/>
      <c r="DPS229" s="168"/>
      <c r="DPT229" s="168"/>
      <c r="DPU229" s="168"/>
      <c r="DPV229" s="168"/>
      <c r="DPW229" s="168"/>
      <c r="DPX229" s="168"/>
      <c r="DPY229" s="168"/>
      <c r="DPZ229" s="168"/>
      <c r="DQA229" s="168"/>
      <c r="DQB229" s="168"/>
      <c r="DQC229" s="168"/>
      <c r="DQD229" s="168"/>
      <c r="DQE229" s="168"/>
      <c r="DQF229" s="168"/>
      <c r="DQG229" s="168"/>
      <c r="DQH229" s="168"/>
      <c r="DQI229" s="168"/>
      <c r="DQJ229" s="168"/>
      <c r="DQK229" s="168"/>
      <c r="DQL229" s="168"/>
      <c r="DQM229" s="168"/>
      <c r="DQN229" s="168"/>
      <c r="DQO229" s="168"/>
      <c r="DQP229" s="168"/>
      <c r="DQQ229" s="168"/>
      <c r="DQR229" s="168"/>
      <c r="DQS229" s="168"/>
      <c r="DQT229" s="168"/>
      <c r="DQU229" s="168"/>
      <c r="DQV229" s="168"/>
      <c r="DQW229" s="168"/>
      <c r="DQX229" s="168"/>
      <c r="DQY229" s="168"/>
      <c r="DQZ229" s="168"/>
      <c r="DRA229" s="168"/>
      <c r="DRB229" s="168"/>
      <c r="DRC229" s="168"/>
      <c r="DRD229" s="168"/>
      <c r="DRE229" s="168"/>
      <c r="DRF229" s="168"/>
      <c r="DRG229" s="168"/>
      <c r="DRH229" s="168"/>
      <c r="DRI229" s="168"/>
      <c r="DRJ229" s="168"/>
      <c r="DRK229" s="168"/>
      <c r="DRL229" s="168"/>
      <c r="DRM229" s="168"/>
      <c r="DRN229" s="168"/>
      <c r="DRO229" s="168"/>
      <c r="DRP229" s="168"/>
      <c r="DRQ229" s="168"/>
      <c r="DRR229" s="168"/>
      <c r="DRS229" s="168"/>
      <c r="DRT229" s="168"/>
      <c r="DRU229" s="168"/>
      <c r="DRV229" s="168"/>
      <c r="DRW229" s="168"/>
      <c r="DRX229" s="168"/>
      <c r="DRY229" s="168"/>
      <c r="DRZ229" s="168"/>
      <c r="DSA229" s="168"/>
      <c r="DSB229" s="168"/>
      <c r="DSC229" s="168"/>
      <c r="DSD229" s="168"/>
      <c r="DSE229" s="168"/>
      <c r="DSF229" s="168"/>
      <c r="DSG229" s="168"/>
      <c r="DSH229" s="168"/>
      <c r="DSI229" s="168"/>
      <c r="DSJ229" s="168"/>
      <c r="DSK229" s="168"/>
      <c r="DSL229" s="168"/>
      <c r="DSM229" s="168"/>
      <c r="DSN229" s="168"/>
      <c r="DSO229" s="168"/>
      <c r="DSP229" s="168"/>
      <c r="DSQ229" s="168"/>
      <c r="DSR229" s="168"/>
      <c r="DSS229" s="168"/>
      <c r="DST229" s="168"/>
      <c r="DSU229" s="168"/>
      <c r="DSV229" s="168"/>
      <c r="DSW229" s="168"/>
      <c r="DSX229" s="168"/>
      <c r="DSY229" s="168"/>
      <c r="DSZ229" s="168"/>
      <c r="DTA229" s="168"/>
      <c r="DTB229" s="168"/>
      <c r="DTC229" s="168"/>
      <c r="DTD229" s="168"/>
      <c r="DTE229" s="168"/>
      <c r="DTF229" s="168"/>
      <c r="DTG229" s="168"/>
      <c r="DTH229" s="168"/>
      <c r="DTI229" s="168"/>
      <c r="DTJ229" s="168"/>
      <c r="DTK229" s="168"/>
      <c r="DTL229" s="168"/>
      <c r="DTM229" s="168"/>
      <c r="DTN229" s="168"/>
      <c r="DTO229" s="168"/>
      <c r="DTP229" s="168"/>
      <c r="DTQ229" s="168"/>
      <c r="DTR229" s="168"/>
      <c r="DTS229" s="168"/>
      <c r="DTT229" s="168"/>
      <c r="DTU229" s="168"/>
      <c r="DTV229" s="168"/>
      <c r="DTW229" s="168"/>
      <c r="DTX229" s="168"/>
      <c r="DTY229" s="168"/>
      <c r="DTZ229" s="168"/>
      <c r="DUA229" s="168"/>
      <c r="DUB229" s="168"/>
      <c r="DUC229" s="168"/>
      <c r="DUD229" s="168"/>
      <c r="DUE229" s="168"/>
      <c r="DUF229" s="168"/>
      <c r="DUG229" s="168"/>
      <c r="DUH229" s="168"/>
      <c r="DUI229" s="168"/>
      <c r="DUJ229" s="168"/>
      <c r="DUK229" s="168"/>
      <c r="DUL229" s="168"/>
      <c r="DUM229" s="168"/>
      <c r="DUN229" s="168"/>
      <c r="DUO229" s="168"/>
      <c r="DUP229" s="168"/>
      <c r="DUQ229" s="168"/>
      <c r="DUR229" s="168"/>
      <c r="DUS229" s="168"/>
      <c r="DUT229" s="168"/>
      <c r="DUU229" s="168"/>
      <c r="DUV229" s="168"/>
      <c r="DUW229" s="168"/>
      <c r="DUX229" s="168"/>
      <c r="DUY229" s="168"/>
      <c r="DUZ229" s="168"/>
      <c r="DVA229" s="168"/>
      <c r="DVB229" s="168"/>
      <c r="DVC229" s="168"/>
      <c r="DVD229" s="168"/>
      <c r="DVE229" s="168"/>
      <c r="DVF229" s="168"/>
      <c r="DVG229" s="168"/>
      <c r="DVH229" s="168"/>
      <c r="DVI229" s="168"/>
      <c r="DVJ229" s="168"/>
      <c r="DVK229" s="168"/>
      <c r="DVL229" s="168"/>
      <c r="DVM229" s="168"/>
      <c r="DVN229" s="168"/>
      <c r="DVO229" s="168"/>
      <c r="DVP229" s="168"/>
      <c r="DVQ229" s="168"/>
      <c r="DVR229" s="168"/>
      <c r="DVS229" s="168"/>
      <c r="DVT229" s="168"/>
      <c r="DVU229" s="168"/>
      <c r="DVV229" s="168"/>
      <c r="DVW229" s="168"/>
      <c r="DVX229" s="168"/>
      <c r="DVY229" s="168"/>
      <c r="DVZ229" s="168"/>
      <c r="DWA229" s="168"/>
      <c r="DWB229" s="168"/>
      <c r="DWC229" s="168"/>
      <c r="DWD229" s="168"/>
      <c r="DWE229" s="168"/>
      <c r="DWF229" s="168"/>
      <c r="DWG229" s="168"/>
      <c r="DWH229" s="168"/>
      <c r="DWI229" s="168"/>
      <c r="DWJ229" s="168"/>
      <c r="DWK229" s="168"/>
      <c r="DWL229" s="168"/>
      <c r="DWM229" s="168"/>
      <c r="DWN229" s="168"/>
      <c r="DWO229" s="168"/>
      <c r="DWP229" s="168"/>
      <c r="DWQ229" s="168"/>
      <c r="DWR229" s="168"/>
      <c r="DWS229" s="168"/>
      <c r="DWT229" s="168"/>
      <c r="DWU229" s="168"/>
      <c r="DWV229" s="168"/>
      <c r="DWW229" s="168"/>
      <c r="DWX229" s="168"/>
      <c r="DWY229" s="168"/>
      <c r="DWZ229" s="168"/>
      <c r="DXA229" s="168"/>
      <c r="DXB229" s="168"/>
      <c r="DXC229" s="168"/>
      <c r="DXD229" s="168"/>
      <c r="DXE229" s="168"/>
      <c r="DXF229" s="168"/>
      <c r="DXG229" s="168"/>
      <c r="DXH229" s="168"/>
      <c r="DXI229" s="168"/>
      <c r="DXJ229" s="168"/>
      <c r="DXK229" s="168"/>
      <c r="DXL229" s="168"/>
      <c r="DXM229" s="168"/>
      <c r="DXN229" s="168"/>
      <c r="DXO229" s="168"/>
      <c r="DXP229" s="168"/>
      <c r="DXQ229" s="168"/>
      <c r="DXR229" s="168"/>
      <c r="DXS229" s="168"/>
      <c r="DXT229" s="168"/>
      <c r="DXU229" s="168"/>
      <c r="DXV229" s="168"/>
      <c r="DXW229" s="168"/>
      <c r="DXX229" s="168"/>
      <c r="DXY229" s="168"/>
      <c r="DXZ229" s="168"/>
      <c r="DYA229" s="168"/>
      <c r="DYB229" s="168"/>
      <c r="DYC229" s="168"/>
      <c r="DYD229" s="168"/>
      <c r="DYE229" s="168"/>
      <c r="DYF229" s="168"/>
      <c r="DYG229" s="168"/>
      <c r="DYH229" s="168"/>
      <c r="DYI229" s="168"/>
      <c r="DYJ229" s="168"/>
      <c r="DYK229" s="168"/>
      <c r="DYL229" s="168"/>
      <c r="DYM229" s="168"/>
      <c r="DYN229" s="168"/>
      <c r="DYO229" s="168"/>
      <c r="DYP229" s="168"/>
      <c r="DYQ229" s="168"/>
      <c r="DYR229" s="168"/>
      <c r="DYS229" s="168"/>
      <c r="DYT229" s="168"/>
      <c r="DYU229" s="168"/>
      <c r="DYV229" s="168"/>
      <c r="DYW229" s="168"/>
      <c r="DYX229" s="168"/>
      <c r="DYY229" s="168"/>
      <c r="DYZ229" s="168"/>
      <c r="DZA229" s="168"/>
      <c r="DZB229" s="168"/>
      <c r="DZC229" s="168"/>
      <c r="DZD229" s="168"/>
      <c r="DZE229" s="168"/>
      <c r="DZF229" s="168"/>
      <c r="DZG229" s="168"/>
      <c r="DZH229" s="168"/>
      <c r="DZI229" s="168"/>
      <c r="DZJ229" s="168"/>
      <c r="DZK229" s="168"/>
      <c r="DZL229" s="168"/>
      <c r="DZM229" s="168"/>
      <c r="DZN229" s="168"/>
      <c r="DZO229" s="168"/>
      <c r="DZP229" s="168"/>
      <c r="DZQ229" s="168"/>
      <c r="DZR229" s="168"/>
      <c r="DZS229" s="168"/>
      <c r="DZT229" s="168"/>
      <c r="DZU229" s="168"/>
      <c r="DZV229" s="168"/>
      <c r="DZW229" s="168"/>
      <c r="DZX229" s="168"/>
      <c r="DZY229" s="168"/>
      <c r="DZZ229" s="168"/>
      <c r="EAA229" s="168"/>
      <c r="EAB229" s="168"/>
      <c r="EAC229" s="168"/>
      <c r="EAD229" s="168"/>
      <c r="EAE229" s="168"/>
      <c r="EAF229" s="168"/>
      <c r="EAG229" s="168"/>
      <c r="EAH229" s="168"/>
      <c r="EAI229" s="168"/>
      <c r="EAJ229" s="168"/>
      <c r="EAK229" s="168"/>
      <c r="EAL229" s="168"/>
      <c r="EAM229" s="168"/>
      <c r="EAN229" s="168"/>
      <c r="EAO229" s="168"/>
      <c r="EAP229" s="168"/>
      <c r="EAQ229" s="168"/>
      <c r="EAR229" s="168"/>
      <c r="EAS229" s="168"/>
      <c r="EAT229" s="168"/>
      <c r="EAU229" s="168"/>
      <c r="EAV229" s="168"/>
      <c r="EAW229" s="168"/>
      <c r="EAX229" s="168"/>
      <c r="EAY229" s="168"/>
      <c r="EAZ229" s="168"/>
      <c r="EBA229" s="168"/>
      <c r="EBB229" s="168"/>
      <c r="EBC229" s="168"/>
      <c r="EBD229" s="168"/>
      <c r="EBE229" s="168"/>
      <c r="EBF229" s="168"/>
      <c r="EBG229" s="168"/>
      <c r="EBH229" s="168"/>
      <c r="EBI229" s="168"/>
      <c r="EBJ229" s="168"/>
      <c r="EBK229" s="168"/>
      <c r="EBL229" s="168"/>
      <c r="EBM229" s="168"/>
      <c r="EBN229" s="168"/>
      <c r="EBO229" s="168"/>
      <c r="EBP229" s="168"/>
      <c r="EBQ229" s="168"/>
      <c r="EBR229" s="168"/>
      <c r="EBS229" s="168"/>
      <c r="EBT229" s="168"/>
      <c r="EBU229" s="168"/>
      <c r="EBV229" s="168"/>
      <c r="EBW229" s="168"/>
      <c r="EBX229" s="168"/>
      <c r="EBY229" s="168"/>
      <c r="EBZ229" s="168"/>
      <c r="ECA229" s="168"/>
      <c r="ECB229" s="168"/>
      <c r="ECC229" s="168"/>
      <c r="ECD229" s="168"/>
      <c r="ECE229" s="168"/>
      <c r="ECF229" s="168"/>
      <c r="ECG229" s="168"/>
      <c r="ECH229" s="168"/>
      <c r="ECI229" s="168"/>
      <c r="ECJ229" s="168"/>
      <c r="ECK229" s="168"/>
      <c r="ECL229" s="168"/>
      <c r="ECM229" s="168"/>
      <c r="ECN229" s="168"/>
      <c r="ECO229" s="168"/>
      <c r="ECP229" s="168"/>
      <c r="ECQ229" s="168"/>
      <c r="ECR229" s="168"/>
      <c r="ECS229" s="168"/>
      <c r="ECT229" s="168"/>
      <c r="ECU229" s="168"/>
      <c r="ECV229" s="168"/>
      <c r="ECW229" s="168"/>
      <c r="ECX229" s="168"/>
      <c r="ECY229" s="168"/>
      <c r="ECZ229" s="168"/>
      <c r="EDA229" s="168"/>
      <c r="EDB229" s="168"/>
      <c r="EDC229" s="168"/>
      <c r="EDD229" s="168"/>
      <c r="EDE229" s="168"/>
      <c r="EDF229" s="168"/>
      <c r="EDG229" s="168"/>
      <c r="EDH229" s="168"/>
      <c r="EDI229" s="168"/>
      <c r="EDJ229" s="168"/>
      <c r="EDK229" s="168"/>
      <c r="EDL229" s="168"/>
      <c r="EDM229" s="168"/>
      <c r="EDN229" s="168"/>
      <c r="EDO229" s="168"/>
      <c r="EDP229" s="168"/>
      <c r="EDQ229" s="168"/>
      <c r="EDR229" s="168"/>
      <c r="EDS229" s="168"/>
      <c r="EDT229" s="168"/>
      <c r="EDU229" s="168"/>
      <c r="EDV229" s="168"/>
      <c r="EDW229" s="168"/>
      <c r="EDX229" s="168"/>
      <c r="EDY229" s="168"/>
      <c r="EDZ229" s="168"/>
      <c r="EEA229" s="168"/>
      <c r="EEB229" s="168"/>
      <c r="EEC229" s="168"/>
      <c r="EED229" s="168"/>
      <c r="EEE229" s="168"/>
      <c r="EEF229" s="168"/>
      <c r="EEG229" s="168"/>
      <c r="EEH229" s="168"/>
      <c r="EEI229" s="168"/>
      <c r="EEJ229" s="168"/>
      <c r="EEK229" s="168"/>
      <c r="EEL229" s="168"/>
      <c r="EEM229" s="168"/>
      <c r="EEN229" s="168"/>
      <c r="EEO229" s="168"/>
      <c r="EEP229" s="168"/>
      <c r="EEQ229" s="168"/>
      <c r="EER229" s="168"/>
      <c r="EES229" s="168"/>
      <c r="EET229" s="168"/>
      <c r="EEU229" s="168"/>
      <c r="EEV229" s="168"/>
      <c r="EEW229" s="168"/>
      <c r="EEX229" s="168"/>
      <c r="EEY229" s="168"/>
      <c r="EEZ229" s="168"/>
      <c r="EFA229" s="168"/>
      <c r="EFB229" s="168"/>
      <c r="EFC229" s="168"/>
      <c r="EFD229" s="168"/>
      <c r="EFE229" s="168"/>
      <c r="EFF229" s="168"/>
      <c r="EFG229" s="168"/>
      <c r="EFH229" s="168"/>
      <c r="EFI229" s="168"/>
      <c r="EFJ229" s="168"/>
      <c r="EFK229" s="168"/>
      <c r="EFL229" s="168"/>
      <c r="EFM229" s="168"/>
      <c r="EFN229" s="168"/>
      <c r="EFO229" s="168"/>
      <c r="EFP229" s="168"/>
      <c r="EFQ229" s="168"/>
      <c r="EFR229" s="168"/>
      <c r="EFS229" s="168"/>
      <c r="EFT229" s="168"/>
      <c r="EFU229" s="168"/>
      <c r="EFV229" s="168"/>
      <c r="EFW229" s="168"/>
      <c r="EFX229" s="168"/>
      <c r="EFY229" s="168"/>
      <c r="EFZ229" s="168"/>
      <c r="EGA229" s="168"/>
      <c r="EGB229" s="168"/>
      <c r="EGC229" s="168"/>
      <c r="EGD229" s="168"/>
      <c r="EGE229" s="168"/>
      <c r="EGF229" s="168"/>
      <c r="EGG229" s="168"/>
      <c r="EGH229" s="168"/>
      <c r="EGI229" s="168"/>
      <c r="EGJ229" s="168"/>
      <c r="EGK229" s="168"/>
      <c r="EGL229" s="168"/>
      <c r="EGM229" s="168"/>
      <c r="EGN229" s="168"/>
      <c r="EGO229" s="168"/>
      <c r="EGP229" s="168"/>
      <c r="EGQ229" s="168"/>
      <c r="EGR229" s="168"/>
      <c r="EGS229" s="168"/>
      <c r="EGT229" s="168"/>
      <c r="EGU229" s="168"/>
      <c r="EGV229" s="168"/>
      <c r="EGW229" s="168"/>
      <c r="EGX229" s="168"/>
      <c r="EGY229" s="168"/>
      <c r="EGZ229" s="168"/>
      <c r="EHA229" s="168"/>
      <c r="EHB229" s="168"/>
      <c r="EHC229" s="168"/>
      <c r="EHD229" s="168"/>
      <c r="EHE229" s="168"/>
      <c r="EHF229" s="168"/>
      <c r="EHG229" s="168"/>
      <c r="EHH229" s="168"/>
      <c r="EHI229" s="168"/>
      <c r="EHJ229" s="168"/>
      <c r="EHK229" s="168"/>
      <c r="EHL229" s="168"/>
      <c r="EHM229" s="168"/>
      <c r="EHN229" s="168"/>
      <c r="EHO229" s="168"/>
      <c r="EHP229" s="168"/>
      <c r="EHQ229" s="168"/>
      <c r="EHR229" s="168"/>
      <c r="EHS229" s="168"/>
      <c r="EHT229" s="168"/>
      <c r="EHU229" s="168"/>
      <c r="EHV229" s="168"/>
      <c r="EHW229" s="168"/>
      <c r="EHX229" s="168"/>
      <c r="EHY229" s="168"/>
      <c r="EHZ229" s="168"/>
      <c r="EIA229" s="168"/>
      <c r="EIB229" s="168"/>
      <c r="EIC229" s="168"/>
      <c r="EID229" s="168"/>
      <c r="EIE229" s="168"/>
      <c r="EIF229" s="168"/>
      <c r="EIG229" s="168"/>
      <c r="EIH229" s="168"/>
      <c r="EII229" s="168"/>
      <c r="EIJ229" s="168"/>
      <c r="EIK229" s="168"/>
      <c r="EIL229" s="168"/>
      <c r="EIM229" s="168"/>
      <c r="EIN229" s="168"/>
      <c r="EIO229" s="168"/>
      <c r="EIP229" s="168"/>
      <c r="EIQ229" s="168"/>
      <c r="EIR229" s="168"/>
      <c r="EIS229" s="168"/>
      <c r="EIT229" s="168"/>
      <c r="EIU229" s="168"/>
      <c r="EIV229" s="168"/>
      <c r="EIW229" s="168"/>
      <c r="EIX229" s="168"/>
      <c r="EIY229" s="168"/>
      <c r="EIZ229" s="168"/>
      <c r="EJA229" s="168"/>
      <c r="EJB229" s="168"/>
      <c r="EJC229" s="168"/>
      <c r="EJD229" s="168"/>
      <c r="EJE229" s="168"/>
      <c r="EJF229" s="168"/>
      <c r="EJG229" s="168"/>
      <c r="EJH229" s="168"/>
      <c r="EJI229" s="168"/>
      <c r="EJJ229" s="168"/>
      <c r="EJK229" s="168"/>
      <c r="EJL229" s="168"/>
      <c r="EJM229" s="168"/>
      <c r="EJN229" s="168"/>
      <c r="EJO229" s="168"/>
      <c r="EJP229" s="168"/>
      <c r="EJQ229" s="168"/>
      <c r="EJR229" s="168"/>
      <c r="EJS229" s="168"/>
      <c r="EJT229" s="168"/>
      <c r="EJU229" s="168"/>
      <c r="EJV229" s="168"/>
      <c r="EJW229" s="168"/>
      <c r="EJX229" s="168"/>
      <c r="EJY229" s="168"/>
      <c r="EJZ229" s="168"/>
      <c r="EKA229" s="168"/>
      <c r="EKB229" s="168"/>
      <c r="EKC229" s="168"/>
      <c r="EKD229" s="168"/>
      <c r="EKE229" s="168"/>
      <c r="EKF229" s="168"/>
      <c r="EKG229" s="168"/>
      <c r="EKH229" s="168"/>
      <c r="EKI229" s="168"/>
      <c r="EKJ229" s="168"/>
      <c r="EKK229" s="168"/>
      <c r="EKL229" s="168"/>
      <c r="EKM229" s="168"/>
      <c r="EKN229" s="168"/>
      <c r="EKO229" s="168"/>
      <c r="EKP229" s="168"/>
      <c r="EKQ229" s="168"/>
      <c r="EKR229" s="168"/>
      <c r="EKS229" s="168"/>
      <c r="EKT229" s="168"/>
      <c r="EKU229" s="168"/>
      <c r="EKV229" s="168"/>
      <c r="EKW229" s="168"/>
      <c r="EKX229" s="168"/>
      <c r="EKY229" s="168"/>
      <c r="EKZ229" s="168"/>
      <c r="ELA229" s="168"/>
      <c r="ELB229" s="168"/>
      <c r="ELC229" s="168"/>
      <c r="ELD229" s="168"/>
      <c r="ELE229" s="168"/>
      <c r="ELF229" s="168"/>
      <c r="ELG229" s="168"/>
      <c r="ELH229" s="168"/>
      <c r="ELI229" s="168"/>
      <c r="ELJ229" s="168"/>
      <c r="ELK229" s="168"/>
      <c r="ELL229" s="168"/>
      <c r="ELM229" s="168"/>
      <c r="ELN229" s="168"/>
      <c r="ELO229" s="168"/>
      <c r="ELP229" s="168"/>
      <c r="ELQ229" s="168"/>
      <c r="ELR229" s="168"/>
      <c r="ELS229" s="168"/>
      <c r="ELT229" s="168"/>
      <c r="ELU229" s="168"/>
      <c r="ELV229" s="168"/>
      <c r="ELW229" s="168"/>
      <c r="ELX229" s="168"/>
      <c r="ELY229" s="168"/>
      <c r="ELZ229" s="168"/>
      <c r="EMA229" s="168"/>
      <c r="EMB229" s="168"/>
      <c r="EMC229" s="168"/>
      <c r="EMD229" s="168"/>
      <c r="EME229" s="168"/>
      <c r="EMF229" s="168"/>
      <c r="EMG229" s="168"/>
      <c r="EMH229" s="168"/>
      <c r="EMI229" s="168"/>
      <c r="EMJ229" s="168"/>
      <c r="EMK229" s="168"/>
      <c r="EML229" s="168"/>
      <c r="EMM229" s="168"/>
      <c r="EMN229" s="168"/>
      <c r="EMO229" s="168"/>
      <c r="EMP229" s="168"/>
      <c r="EMQ229" s="168"/>
      <c r="EMR229" s="168"/>
      <c r="EMS229" s="168"/>
      <c r="EMT229" s="168"/>
      <c r="EMU229" s="168"/>
      <c r="EMV229" s="168"/>
      <c r="EMW229" s="168"/>
      <c r="EMX229" s="168"/>
      <c r="EMY229" s="168"/>
      <c r="EMZ229" s="168"/>
      <c r="ENA229" s="168"/>
      <c r="ENB229" s="168"/>
      <c r="ENC229" s="168"/>
      <c r="END229" s="168"/>
      <c r="ENE229" s="168"/>
      <c r="ENF229" s="168"/>
      <c r="ENG229" s="168"/>
      <c r="ENH229" s="168"/>
      <c r="ENI229" s="168"/>
      <c r="ENJ229" s="168"/>
      <c r="ENK229" s="168"/>
      <c r="ENL229" s="168"/>
      <c r="ENM229" s="168"/>
      <c r="ENN229" s="168"/>
      <c r="ENO229" s="168"/>
      <c r="ENP229" s="168"/>
      <c r="ENQ229" s="168"/>
      <c r="ENR229" s="168"/>
      <c r="ENS229" s="168"/>
      <c r="ENT229" s="168"/>
      <c r="ENU229" s="168"/>
      <c r="ENV229" s="168"/>
      <c r="ENW229" s="168"/>
      <c r="ENX229" s="168"/>
      <c r="ENY229" s="168"/>
      <c r="ENZ229" s="168"/>
      <c r="EOA229" s="168"/>
      <c r="EOB229" s="168"/>
      <c r="EOC229" s="168"/>
      <c r="EOD229" s="168"/>
      <c r="EOE229" s="168"/>
      <c r="EOF229" s="168"/>
      <c r="EOG229" s="168"/>
      <c r="EOH229" s="168"/>
      <c r="EOI229" s="168"/>
      <c r="EOJ229" s="168"/>
      <c r="EOK229" s="168"/>
      <c r="EOL229" s="168"/>
      <c r="EOM229" s="168"/>
      <c r="EON229" s="168"/>
      <c r="EOO229" s="168"/>
      <c r="EOP229" s="168"/>
      <c r="EOQ229" s="168"/>
      <c r="EOR229" s="168"/>
      <c r="EOS229" s="168"/>
      <c r="EOT229" s="168"/>
      <c r="EOU229" s="168"/>
      <c r="EOV229" s="168"/>
      <c r="EOW229" s="168"/>
      <c r="EOX229" s="168"/>
      <c r="EOY229" s="168"/>
      <c r="EOZ229" s="168"/>
      <c r="EPA229" s="168"/>
      <c r="EPB229" s="168"/>
      <c r="EPC229" s="168"/>
      <c r="EPD229" s="168"/>
      <c r="EPE229" s="168"/>
      <c r="EPF229" s="168"/>
      <c r="EPG229" s="168"/>
      <c r="EPH229" s="168"/>
      <c r="EPI229" s="168"/>
      <c r="EPJ229" s="168"/>
      <c r="EPK229" s="168"/>
      <c r="EPL229" s="168"/>
      <c r="EPM229" s="168"/>
      <c r="EPN229" s="168"/>
      <c r="EPO229" s="168"/>
      <c r="EPP229" s="168"/>
      <c r="EPQ229" s="168"/>
      <c r="EPR229" s="168"/>
      <c r="EPS229" s="168"/>
      <c r="EPT229" s="168"/>
      <c r="EPU229" s="168"/>
      <c r="EPV229" s="168"/>
      <c r="EPW229" s="168"/>
      <c r="EPX229" s="168"/>
      <c r="EPY229" s="168"/>
      <c r="EPZ229" s="168"/>
      <c r="EQA229" s="168"/>
      <c r="EQB229" s="168"/>
      <c r="EQC229" s="168"/>
      <c r="EQD229" s="168"/>
      <c r="EQE229" s="168"/>
      <c r="EQF229" s="168"/>
      <c r="EQG229" s="168"/>
      <c r="EQH229" s="168"/>
      <c r="EQI229" s="168"/>
      <c r="EQJ229" s="168"/>
      <c r="EQK229" s="168"/>
      <c r="EQL229" s="168"/>
      <c r="EQM229" s="168"/>
      <c r="EQN229" s="168"/>
      <c r="EQO229" s="168"/>
      <c r="EQP229" s="168"/>
      <c r="EQQ229" s="168"/>
      <c r="EQR229" s="168"/>
      <c r="EQS229" s="168"/>
      <c r="EQT229" s="168"/>
      <c r="EQU229" s="168"/>
      <c r="EQV229" s="168"/>
      <c r="EQW229" s="168"/>
      <c r="EQX229" s="168"/>
      <c r="EQY229" s="168"/>
      <c r="EQZ229" s="168"/>
      <c r="ERA229" s="168"/>
      <c r="ERB229" s="168"/>
      <c r="ERC229" s="168"/>
      <c r="ERD229" s="168"/>
      <c r="ERE229" s="168"/>
      <c r="ERF229" s="168"/>
      <c r="ERG229" s="168"/>
      <c r="ERH229" s="168"/>
      <c r="ERI229" s="168"/>
      <c r="ERJ229" s="168"/>
      <c r="ERK229" s="168"/>
      <c r="ERL229" s="168"/>
      <c r="ERM229" s="168"/>
      <c r="ERN229" s="168"/>
      <c r="ERO229" s="168"/>
      <c r="ERP229" s="168"/>
      <c r="ERQ229" s="168"/>
      <c r="ERR229" s="168"/>
      <c r="ERS229" s="168"/>
      <c r="ERT229" s="168"/>
      <c r="ERU229" s="168"/>
      <c r="ERV229" s="168"/>
      <c r="ERW229" s="168"/>
      <c r="ERX229" s="168"/>
      <c r="ERY229" s="168"/>
      <c r="ERZ229" s="168"/>
      <c r="ESA229" s="168"/>
      <c r="ESB229" s="168"/>
      <c r="ESC229" s="168"/>
      <c r="ESD229" s="168"/>
      <c r="ESE229" s="168"/>
      <c r="ESF229" s="168"/>
      <c r="ESG229" s="168"/>
      <c r="ESH229" s="168"/>
      <c r="ESI229" s="168"/>
      <c r="ESJ229" s="168"/>
      <c r="ESK229" s="168"/>
      <c r="ESL229" s="168"/>
      <c r="ESM229" s="168"/>
      <c r="ESN229" s="168"/>
      <c r="ESO229" s="168"/>
      <c r="ESP229" s="168"/>
      <c r="ESQ229" s="168"/>
      <c r="ESR229" s="168"/>
      <c r="ESS229" s="168"/>
      <c r="EST229" s="168"/>
      <c r="ESU229" s="168"/>
      <c r="ESV229" s="168"/>
      <c r="ESW229" s="168"/>
      <c r="ESX229" s="168"/>
      <c r="ESY229" s="168"/>
      <c r="ESZ229" s="168"/>
      <c r="ETA229" s="168"/>
      <c r="ETB229" s="168"/>
      <c r="ETC229" s="168"/>
      <c r="ETD229" s="168"/>
      <c r="ETE229" s="168"/>
      <c r="ETF229" s="168"/>
      <c r="ETG229" s="168"/>
      <c r="ETH229" s="168"/>
      <c r="ETI229" s="168"/>
      <c r="ETJ229" s="168"/>
      <c r="ETK229" s="168"/>
      <c r="ETL229" s="168"/>
      <c r="ETM229" s="168"/>
      <c r="ETN229" s="168"/>
      <c r="ETO229" s="168"/>
      <c r="ETP229" s="168"/>
      <c r="ETQ229" s="168"/>
      <c r="ETR229" s="168"/>
      <c r="ETS229" s="168"/>
      <c r="ETT229" s="168"/>
      <c r="ETU229" s="168"/>
      <c r="ETV229" s="168"/>
      <c r="ETW229" s="168"/>
      <c r="ETX229" s="168"/>
      <c r="ETY229" s="168"/>
      <c r="ETZ229" s="168"/>
      <c r="EUA229" s="168"/>
      <c r="EUB229" s="168"/>
      <c r="EUC229" s="168"/>
      <c r="EUD229" s="168"/>
      <c r="EUE229" s="168"/>
      <c r="EUF229" s="168"/>
      <c r="EUG229" s="168"/>
      <c r="EUH229" s="168"/>
      <c r="EUI229" s="168"/>
      <c r="EUJ229" s="168"/>
      <c r="EUK229" s="168"/>
      <c r="EUL229" s="168"/>
      <c r="EUM229" s="168"/>
      <c r="EUN229" s="168"/>
      <c r="EUO229" s="168"/>
      <c r="EUP229" s="168"/>
      <c r="EUQ229" s="168"/>
      <c r="EUR229" s="168"/>
      <c r="EUS229" s="168"/>
      <c r="EUT229" s="168"/>
      <c r="EUU229" s="168"/>
      <c r="EUV229" s="168"/>
      <c r="EUW229" s="168"/>
      <c r="EUX229" s="168"/>
      <c r="EUY229" s="168"/>
      <c r="EUZ229" s="168"/>
      <c r="EVA229" s="168"/>
      <c r="EVB229" s="168"/>
      <c r="EVC229" s="168"/>
      <c r="EVD229" s="168"/>
      <c r="EVE229" s="168"/>
      <c r="EVF229" s="168"/>
      <c r="EVG229" s="168"/>
      <c r="EVH229" s="168"/>
      <c r="EVI229" s="168"/>
      <c r="EVJ229" s="168"/>
      <c r="EVK229" s="168"/>
      <c r="EVL229" s="168"/>
      <c r="EVM229" s="168"/>
      <c r="EVN229" s="168"/>
      <c r="EVO229" s="168"/>
      <c r="EVP229" s="168"/>
      <c r="EVQ229" s="168"/>
      <c r="EVR229" s="168"/>
      <c r="EVS229" s="168"/>
      <c r="EVT229" s="168"/>
      <c r="EVU229" s="168"/>
      <c r="EVV229" s="168"/>
      <c r="EVW229" s="168"/>
      <c r="EVX229" s="168"/>
      <c r="EVY229" s="168"/>
      <c r="EVZ229" s="168"/>
      <c r="EWA229" s="168"/>
      <c r="EWB229" s="168"/>
      <c r="EWC229" s="168"/>
      <c r="EWD229" s="168"/>
      <c r="EWE229" s="168"/>
      <c r="EWF229" s="168"/>
      <c r="EWG229" s="168"/>
      <c r="EWH229" s="168"/>
      <c r="EWI229" s="168"/>
      <c r="EWJ229" s="168"/>
      <c r="EWK229" s="168"/>
      <c r="EWL229" s="168"/>
      <c r="EWM229" s="168"/>
      <c r="EWN229" s="168"/>
      <c r="EWO229" s="168"/>
      <c r="EWP229" s="168"/>
      <c r="EWQ229" s="168"/>
      <c r="EWR229" s="168"/>
      <c r="EWS229" s="168"/>
      <c r="EWT229" s="168"/>
      <c r="EWU229" s="168"/>
      <c r="EWV229" s="168"/>
      <c r="EWW229" s="168"/>
      <c r="EWX229" s="168"/>
      <c r="EWY229" s="168"/>
      <c r="EWZ229" s="168"/>
      <c r="EXA229" s="168"/>
      <c r="EXB229" s="168"/>
      <c r="EXC229" s="168"/>
      <c r="EXD229" s="168"/>
      <c r="EXE229" s="168"/>
      <c r="EXF229" s="168"/>
      <c r="EXG229" s="168"/>
      <c r="EXH229" s="168"/>
      <c r="EXI229" s="168"/>
      <c r="EXJ229" s="168"/>
      <c r="EXK229" s="168"/>
      <c r="EXL229" s="168"/>
      <c r="EXM229" s="168"/>
      <c r="EXN229" s="168"/>
      <c r="EXO229" s="168"/>
      <c r="EXP229" s="168"/>
      <c r="EXQ229" s="168"/>
      <c r="EXR229" s="168"/>
      <c r="EXS229" s="168"/>
      <c r="EXT229" s="168"/>
      <c r="EXU229" s="168"/>
      <c r="EXV229" s="168"/>
      <c r="EXW229" s="168"/>
      <c r="EXX229" s="168"/>
      <c r="EXY229" s="168"/>
      <c r="EXZ229" s="168"/>
      <c r="EYA229" s="168"/>
      <c r="EYB229" s="168"/>
      <c r="EYC229" s="168"/>
      <c r="EYD229" s="168"/>
      <c r="EYE229" s="168"/>
      <c r="EYF229" s="168"/>
      <c r="EYG229" s="168"/>
      <c r="EYH229" s="168"/>
      <c r="EYI229" s="168"/>
      <c r="EYJ229" s="168"/>
      <c r="EYK229" s="168"/>
      <c r="EYL229" s="168"/>
      <c r="EYM229" s="168"/>
      <c r="EYN229" s="168"/>
      <c r="EYO229" s="168"/>
      <c r="EYP229" s="168"/>
      <c r="EYQ229" s="168"/>
      <c r="EYR229" s="168"/>
      <c r="EYS229" s="168"/>
      <c r="EYT229" s="168"/>
      <c r="EYU229" s="168"/>
      <c r="EYV229" s="168"/>
      <c r="EYW229" s="168"/>
      <c r="EYX229" s="168"/>
      <c r="EYY229" s="168"/>
      <c r="EYZ229" s="168"/>
      <c r="EZA229" s="168"/>
      <c r="EZB229" s="168"/>
      <c r="EZC229" s="168"/>
      <c r="EZD229" s="168"/>
      <c r="EZE229" s="168"/>
      <c r="EZF229" s="168"/>
      <c r="EZG229" s="168"/>
      <c r="EZH229" s="168"/>
      <c r="EZI229" s="168"/>
      <c r="EZJ229" s="168"/>
      <c r="EZK229" s="168"/>
      <c r="EZL229" s="168"/>
      <c r="EZM229" s="168"/>
      <c r="EZN229" s="168"/>
      <c r="EZO229" s="168"/>
      <c r="EZP229" s="168"/>
      <c r="EZQ229" s="168"/>
      <c r="EZR229" s="168"/>
      <c r="EZS229" s="168"/>
      <c r="EZT229" s="168"/>
      <c r="EZU229" s="168"/>
      <c r="EZV229" s="168"/>
      <c r="EZW229" s="168"/>
      <c r="EZX229" s="168"/>
      <c r="EZY229" s="168"/>
      <c r="EZZ229" s="168"/>
      <c r="FAA229" s="168"/>
      <c r="FAB229" s="168"/>
      <c r="FAC229" s="168"/>
      <c r="FAD229" s="168"/>
      <c r="FAE229" s="168"/>
      <c r="FAF229" s="168"/>
      <c r="FAG229" s="168"/>
      <c r="FAH229" s="168"/>
      <c r="FAI229" s="168"/>
      <c r="FAJ229" s="168"/>
      <c r="FAK229" s="168"/>
      <c r="FAL229" s="168"/>
      <c r="FAM229" s="168"/>
      <c r="FAN229" s="168"/>
      <c r="FAO229" s="168"/>
      <c r="FAP229" s="168"/>
      <c r="FAQ229" s="168"/>
      <c r="FAR229" s="168"/>
      <c r="FAS229" s="168"/>
      <c r="FAT229" s="168"/>
      <c r="FAU229" s="168"/>
      <c r="FAV229" s="168"/>
      <c r="FAW229" s="168"/>
      <c r="FAX229" s="168"/>
      <c r="FAY229" s="168"/>
      <c r="FAZ229" s="168"/>
      <c r="FBA229" s="168"/>
      <c r="FBB229" s="168"/>
      <c r="FBC229" s="168"/>
      <c r="FBD229" s="168"/>
      <c r="FBE229" s="168"/>
      <c r="FBF229" s="168"/>
      <c r="FBG229" s="168"/>
      <c r="FBH229" s="168"/>
      <c r="FBI229" s="168"/>
      <c r="FBJ229" s="168"/>
      <c r="FBK229" s="168"/>
      <c r="FBL229" s="168"/>
      <c r="FBM229" s="168"/>
      <c r="FBN229" s="168"/>
      <c r="FBO229" s="168"/>
      <c r="FBP229" s="168"/>
      <c r="FBQ229" s="168"/>
      <c r="FBR229" s="168"/>
      <c r="FBS229" s="168"/>
      <c r="FBT229" s="168"/>
      <c r="FBU229" s="168"/>
      <c r="FBV229" s="168"/>
      <c r="FBW229" s="168"/>
      <c r="FBX229" s="168"/>
      <c r="FBY229" s="168"/>
      <c r="FBZ229" s="168"/>
      <c r="FCA229" s="168"/>
      <c r="FCB229" s="168"/>
      <c r="FCC229" s="168"/>
      <c r="FCD229" s="168"/>
      <c r="FCE229" s="168"/>
      <c r="FCF229" s="168"/>
      <c r="FCG229" s="168"/>
      <c r="FCH229" s="168"/>
      <c r="FCI229" s="168"/>
      <c r="FCJ229" s="168"/>
      <c r="FCK229" s="168"/>
      <c r="FCL229" s="168"/>
      <c r="FCM229" s="168"/>
      <c r="FCN229" s="168"/>
      <c r="FCO229" s="168"/>
      <c r="FCP229" s="168"/>
      <c r="FCQ229" s="168"/>
      <c r="FCR229" s="168"/>
      <c r="FCS229" s="168"/>
      <c r="FCT229" s="168"/>
      <c r="FCU229" s="168"/>
      <c r="FCV229" s="168"/>
      <c r="FCW229" s="168"/>
      <c r="FCX229" s="168"/>
      <c r="FCY229" s="168"/>
      <c r="FCZ229" s="168"/>
      <c r="FDA229" s="168"/>
      <c r="FDB229" s="168"/>
      <c r="FDC229" s="168"/>
      <c r="FDD229" s="168"/>
      <c r="FDE229" s="168"/>
      <c r="FDF229" s="168"/>
      <c r="FDG229" s="168"/>
      <c r="FDH229" s="168"/>
      <c r="FDI229" s="168"/>
      <c r="FDJ229" s="168"/>
      <c r="FDK229" s="168"/>
      <c r="FDL229" s="168"/>
      <c r="FDM229" s="168"/>
      <c r="FDN229" s="168"/>
      <c r="FDO229" s="168"/>
      <c r="FDP229" s="168"/>
      <c r="FDQ229" s="168"/>
      <c r="FDR229" s="168"/>
      <c r="FDS229" s="168"/>
      <c r="FDT229" s="168"/>
      <c r="FDU229" s="168"/>
      <c r="FDV229" s="168"/>
      <c r="FDW229" s="168"/>
      <c r="FDX229" s="168"/>
      <c r="FDY229" s="168"/>
      <c r="FDZ229" s="168"/>
      <c r="FEA229" s="168"/>
      <c r="FEB229" s="168"/>
      <c r="FEC229" s="168"/>
      <c r="FED229" s="168"/>
      <c r="FEE229" s="168"/>
      <c r="FEF229" s="168"/>
      <c r="FEG229" s="168"/>
      <c r="FEH229" s="168"/>
      <c r="FEI229" s="168"/>
      <c r="FEJ229" s="168"/>
      <c r="FEK229" s="168"/>
      <c r="FEL229" s="168"/>
      <c r="FEM229" s="168"/>
      <c r="FEN229" s="168"/>
      <c r="FEO229" s="168"/>
      <c r="FEP229" s="168"/>
      <c r="FEQ229" s="168"/>
      <c r="FER229" s="168"/>
      <c r="FES229" s="168"/>
      <c r="FET229" s="168"/>
      <c r="FEU229" s="168"/>
      <c r="FEV229" s="168"/>
      <c r="FEW229" s="168"/>
      <c r="FEX229" s="168"/>
      <c r="FEY229" s="168"/>
      <c r="FEZ229" s="168"/>
      <c r="FFA229" s="168"/>
      <c r="FFB229" s="168"/>
      <c r="FFC229" s="168"/>
      <c r="FFD229" s="168"/>
      <c r="FFE229" s="168"/>
      <c r="FFF229" s="168"/>
      <c r="FFG229" s="168"/>
      <c r="FFH229" s="168"/>
      <c r="FFI229" s="168"/>
      <c r="FFJ229" s="168"/>
      <c r="FFK229" s="168"/>
      <c r="FFL229" s="168"/>
      <c r="FFM229" s="168"/>
      <c r="FFN229" s="168"/>
      <c r="FFO229" s="168"/>
      <c r="FFP229" s="168"/>
      <c r="FFQ229" s="168"/>
      <c r="FFR229" s="168"/>
      <c r="FFS229" s="168"/>
      <c r="FFT229" s="168"/>
      <c r="FFU229" s="168"/>
      <c r="FFV229" s="168"/>
      <c r="FFW229" s="168"/>
      <c r="FFX229" s="168"/>
      <c r="FFY229" s="168"/>
      <c r="FFZ229" s="168"/>
      <c r="FGA229" s="168"/>
      <c r="FGB229" s="168"/>
      <c r="FGC229" s="168"/>
      <c r="FGD229" s="168"/>
      <c r="FGE229" s="168"/>
      <c r="FGF229" s="168"/>
      <c r="FGG229" s="168"/>
      <c r="FGH229" s="168"/>
      <c r="FGI229" s="168"/>
      <c r="FGJ229" s="168"/>
      <c r="FGK229" s="168"/>
      <c r="FGL229" s="168"/>
      <c r="FGM229" s="168"/>
      <c r="FGN229" s="168"/>
      <c r="FGO229" s="168"/>
      <c r="FGP229" s="168"/>
      <c r="FGQ229" s="168"/>
      <c r="FGR229" s="168"/>
      <c r="FGS229" s="168"/>
      <c r="FGT229" s="168"/>
      <c r="FGU229" s="168"/>
      <c r="FGV229" s="168"/>
      <c r="FGW229" s="168"/>
      <c r="FGX229" s="168"/>
      <c r="FGY229" s="168"/>
      <c r="FGZ229" s="168"/>
      <c r="FHA229" s="168"/>
      <c r="FHB229" s="168"/>
      <c r="FHC229" s="168"/>
      <c r="FHD229" s="168"/>
      <c r="FHE229" s="168"/>
      <c r="FHF229" s="168"/>
      <c r="FHG229" s="168"/>
      <c r="FHH229" s="168"/>
      <c r="FHI229" s="168"/>
      <c r="FHJ229" s="168"/>
      <c r="FHK229" s="168"/>
      <c r="FHL229" s="168"/>
      <c r="FHM229" s="168"/>
      <c r="FHN229" s="168"/>
      <c r="FHO229" s="168"/>
      <c r="FHP229" s="168"/>
      <c r="FHQ229" s="168"/>
      <c r="FHR229" s="168"/>
      <c r="FHS229" s="168"/>
      <c r="FHT229" s="168"/>
      <c r="FHU229" s="168"/>
      <c r="FHV229" s="168"/>
      <c r="FHW229" s="168"/>
      <c r="FHX229" s="168"/>
      <c r="FHY229" s="168"/>
      <c r="FHZ229" s="168"/>
      <c r="FIA229" s="168"/>
      <c r="FIB229" s="168"/>
      <c r="FIC229" s="168"/>
      <c r="FID229" s="168"/>
      <c r="FIE229" s="168"/>
      <c r="FIF229" s="168"/>
      <c r="FIG229" s="168"/>
      <c r="FIH229" s="168"/>
      <c r="FII229" s="168"/>
      <c r="FIJ229" s="168"/>
      <c r="FIK229" s="168"/>
      <c r="FIL229" s="168"/>
      <c r="FIM229" s="168"/>
      <c r="FIN229" s="168"/>
      <c r="FIO229" s="168"/>
      <c r="FIP229" s="168"/>
      <c r="FIQ229" s="168"/>
      <c r="FIR229" s="168"/>
      <c r="FIS229" s="168"/>
      <c r="FIT229" s="168"/>
      <c r="FIU229" s="168"/>
      <c r="FIV229" s="168"/>
      <c r="FIW229" s="168"/>
      <c r="FIX229" s="168"/>
      <c r="FIY229" s="168"/>
      <c r="FIZ229" s="168"/>
      <c r="FJA229" s="168"/>
      <c r="FJB229" s="168"/>
      <c r="FJC229" s="168"/>
      <c r="FJD229" s="168"/>
      <c r="FJE229" s="168"/>
      <c r="FJF229" s="168"/>
      <c r="FJG229" s="168"/>
      <c r="FJH229" s="168"/>
      <c r="FJI229" s="168"/>
      <c r="FJJ229" s="168"/>
      <c r="FJK229" s="168"/>
      <c r="FJL229" s="168"/>
      <c r="FJM229" s="168"/>
      <c r="FJN229" s="168"/>
      <c r="FJO229" s="168"/>
      <c r="FJP229" s="168"/>
      <c r="FJQ229" s="168"/>
      <c r="FJR229" s="168"/>
      <c r="FJS229" s="168"/>
      <c r="FJT229" s="168"/>
      <c r="FJU229" s="168"/>
      <c r="FJV229" s="168"/>
      <c r="FJW229" s="168"/>
      <c r="FJX229" s="168"/>
      <c r="FJY229" s="168"/>
      <c r="FJZ229" s="168"/>
      <c r="FKA229" s="168"/>
      <c r="FKB229" s="168"/>
      <c r="FKC229" s="168"/>
      <c r="FKD229" s="168"/>
      <c r="FKE229" s="168"/>
      <c r="FKF229" s="168"/>
      <c r="FKG229" s="168"/>
      <c r="FKH229" s="168"/>
      <c r="FKI229" s="168"/>
      <c r="FKJ229" s="168"/>
      <c r="FKK229" s="168"/>
      <c r="FKL229" s="168"/>
      <c r="FKM229" s="168"/>
      <c r="FKN229" s="168"/>
      <c r="FKO229" s="168"/>
      <c r="FKP229" s="168"/>
      <c r="FKQ229" s="168"/>
      <c r="FKR229" s="168"/>
      <c r="FKS229" s="168"/>
      <c r="FKT229" s="168"/>
      <c r="FKU229" s="168"/>
      <c r="FKV229" s="168"/>
      <c r="FKW229" s="168"/>
      <c r="FKX229" s="168"/>
      <c r="FKY229" s="168"/>
      <c r="FKZ229" s="168"/>
      <c r="FLA229" s="168"/>
      <c r="FLB229" s="168"/>
      <c r="FLC229" s="168"/>
      <c r="FLD229" s="168"/>
      <c r="FLE229" s="168"/>
      <c r="FLF229" s="168"/>
      <c r="FLG229" s="168"/>
      <c r="FLH229" s="168"/>
      <c r="FLI229" s="168"/>
      <c r="FLJ229" s="168"/>
      <c r="FLK229" s="168"/>
      <c r="FLL229" s="168"/>
      <c r="FLM229" s="168"/>
      <c r="FLN229" s="168"/>
      <c r="FLO229" s="168"/>
      <c r="FLP229" s="168"/>
      <c r="FLQ229" s="168"/>
      <c r="FLR229" s="168"/>
      <c r="FLS229" s="168"/>
      <c r="FLT229" s="168"/>
      <c r="FLU229" s="168"/>
      <c r="FLV229" s="168"/>
      <c r="FLW229" s="168"/>
      <c r="FLX229" s="168"/>
      <c r="FLY229" s="168"/>
      <c r="FLZ229" s="168"/>
      <c r="FMA229" s="168"/>
      <c r="FMB229" s="168"/>
      <c r="FMC229" s="168"/>
      <c r="FMD229" s="168"/>
      <c r="FME229" s="168"/>
      <c r="FMF229" s="168"/>
      <c r="FMG229" s="168"/>
      <c r="FMH229" s="168"/>
      <c r="FMI229" s="168"/>
      <c r="FMJ229" s="168"/>
      <c r="FMK229" s="168"/>
      <c r="FML229" s="168"/>
      <c r="FMM229" s="168"/>
      <c r="FMN229" s="168"/>
      <c r="FMO229" s="168"/>
      <c r="FMP229" s="168"/>
      <c r="FMQ229" s="168"/>
      <c r="FMR229" s="168"/>
      <c r="FMS229" s="168"/>
      <c r="FMT229" s="168"/>
      <c r="FMU229" s="168"/>
      <c r="FMV229" s="168"/>
      <c r="FMW229" s="168"/>
      <c r="FMX229" s="168"/>
      <c r="FMY229" s="168"/>
      <c r="FMZ229" s="168"/>
      <c r="FNA229" s="168"/>
      <c r="FNB229" s="168"/>
      <c r="FNC229" s="168"/>
      <c r="FND229" s="168"/>
      <c r="FNE229" s="168"/>
      <c r="FNF229" s="168"/>
      <c r="FNG229" s="168"/>
      <c r="FNH229" s="168"/>
      <c r="FNI229" s="168"/>
      <c r="FNJ229" s="168"/>
      <c r="FNK229" s="168"/>
      <c r="FNL229" s="168"/>
      <c r="FNM229" s="168"/>
      <c r="FNN229" s="168"/>
      <c r="FNO229" s="168"/>
      <c r="FNP229" s="168"/>
      <c r="FNQ229" s="168"/>
      <c r="FNR229" s="168"/>
      <c r="FNS229" s="168"/>
      <c r="FNT229" s="168"/>
      <c r="FNU229" s="168"/>
      <c r="FNV229" s="168"/>
      <c r="FNW229" s="168"/>
      <c r="FNX229" s="168"/>
      <c r="FNY229" s="168"/>
      <c r="FNZ229" s="168"/>
      <c r="FOA229" s="168"/>
      <c r="FOB229" s="168"/>
      <c r="FOC229" s="168"/>
      <c r="FOD229" s="168"/>
      <c r="FOE229" s="168"/>
      <c r="FOF229" s="168"/>
      <c r="FOG229" s="168"/>
      <c r="FOH229" s="168"/>
      <c r="FOI229" s="168"/>
      <c r="FOJ229" s="168"/>
      <c r="FOK229" s="168"/>
      <c r="FOL229" s="168"/>
      <c r="FOM229" s="168"/>
      <c r="FON229" s="168"/>
      <c r="FOO229" s="168"/>
      <c r="FOP229" s="168"/>
      <c r="FOQ229" s="168"/>
      <c r="FOR229" s="168"/>
      <c r="FOS229" s="168"/>
      <c r="FOT229" s="168"/>
      <c r="FOU229" s="168"/>
      <c r="FOV229" s="168"/>
      <c r="FOW229" s="168"/>
      <c r="FOX229" s="168"/>
      <c r="FOY229" s="168"/>
      <c r="FOZ229" s="168"/>
      <c r="FPA229" s="168"/>
      <c r="FPB229" s="168"/>
      <c r="FPC229" s="168"/>
      <c r="FPD229" s="168"/>
      <c r="FPE229" s="168"/>
      <c r="FPF229" s="168"/>
      <c r="FPG229" s="168"/>
      <c r="FPH229" s="168"/>
      <c r="FPI229" s="168"/>
      <c r="FPJ229" s="168"/>
      <c r="FPK229" s="168"/>
      <c r="FPL229" s="168"/>
      <c r="FPM229" s="168"/>
      <c r="FPN229" s="168"/>
      <c r="FPO229" s="168"/>
      <c r="FPP229" s="168"/>
      <c r="FPQ229" s="168"/>
      <c r="FPR229" s="168"/>
      <c r="FPS229" s="168"/>
      <c r="FPT229" s="168"/>
      <c r="FPU229" s="168"/>
      <c r="FPV229" s="168"/>
      <c r="FPW229" s="168"/>
      <c r="FPX229" s="168"/>
      <c r="FPY229" s="168"/>
      <c r="FPZ229" s="168"/>
      <c r="FQA229" s="168"/>
      <c r="FQB229" s="168"/>
      <c r="FQC229" s="168"/>
      <c r="FQD229" s="168"/>
      <c r="FQE229" s="168"/>
      <c r="FQF229" s="168"/>
      <c r="FQG229" s="168"/>
      <c r="FQH229" s="168"/>
      <c r="FQI229" s="168"/>
      <c r="FQJ229" s="168"/>
      <c r="FQK229" s="168"/>
      <c r="FQL229" s="168"/>
      <c r="FQM229" s="168"/>
      <c r="FQN229" s="168"/>
      <c r="FQO229" s="168"/>
      <c r="FQP229" s="168"/>
      <c r="FQQ229" s="168"/>
      <c r="FQR229" s="168"/>
      <c r="FQS229" s="168"/>
      <c r="FQT229" s="168"/>
      <c r="FQU229" s="168"/>
      <c r="FQV229" s="168"/>
      <c r="FQW229" s="168"/>
      <c r="FQX229" s="168"/>
      <c r="FQY229" s="168"/>
      <c r="FQZ229" s="168"/>
      <c r="FRA229" s="168"/>
      <c r="FRB229" s="168"/>
      <c r="FRC229" s="168"/>
      <c r="FRD229" s="168"/>
      <c r="FRE229" s="168"/>
      <c r="FRF229" s="168"/>
      <c r="FRG229" s="168"/>
      <c r="FRH229" s="168"/>
      <c r="FRI229" s="168"/>
      <c r="FRJ229" s="168"/>
      <c r="FRK229" s="168"/>
      <c r="FRL229" s="168"/>
      <c r="FRM229" s="168"/>
      <c r="FRN229" s="168"/>
      <c r="FRO229" s="168"/>
      <c r="FRP229" s="168"/>
      <c r="FRQ229" s="168"/>
      <c r="FRR229" s="168"/>
      <c r="FRS229" s="168"/>
      <c r="FRT229" s="168"/>
      <c r="FRU229" s="168"/>
      <c r="FRV229" s="168"/>
      <c r="FRW229" s="168"/>
      <c r="FRX229" s="168"/>
      <c r="FRY229" s="168"/>
      <c r="FRZ229" s="168"/>
      <c r="FSA229" s="168"/>
      <c r="FSB229" s="168"/>
      <c r="FSC229" s="168"/>
      <c r="FSD229" s="168"/>
      <c r="FSE229" s="168"/>
      <c r="FSF229" s="168"/>
      <c r="FSG229" s="168"/>
      <c r="FSH229" s="168"/>
      <c r="FSI229" s="168"/>
      <c r="FSJ229" s="168"/>
      <c r="FSK229" s="168"/>
      <c r="FSL229" s="168"/>
      <c r="FSM229" s="168"/>
      <c r="FSN229" s="168"/>
      <c r="FSO229" s="168"/>
      <c r="FSP229" s="168"/>
      <c r="FSQ229" s="168"/>
      <c r="FSR229" s="168"/>
      <c r="FSS229" s="168"/>
      <c r="FST229" s="168"/>
      <c r="FSU229" s="168"/>
      <c r="FSV229" s="168"/>
      <c r="FSW229" s="168"/>
      <c r="FSX229" s="168"/>
      <c r="FSY229" s="168"/>
      <c r="FSZ229" s="168"/>
      <c r="FTA229" s="168"/>
      <c r="FTB229" s="168"/>
      <c r="FTC229" s="168"/>
      <c r="FTD229" s="168"/>
      <c r="FTE229" s="168"/>
      <c r="FTF229" s="168"/>
      <c r="FTG229" s="168"/>
      <c r="FTH229" s="168"/>
      <c r="FTI229" s="168"/>
      <c r="FTJ229" s="168"/>
      <c r="FTK229" s="168"/>
      <c r="FTL229" s="168"/>
      <c r="FTM229" s="168"/>
      <c r="FTN229" s="168"/>
      <c r="FTO229" s="168"/>
      <c r="FTP229" s="168"/>
      <c r="FTQ229" s="168"/>
      <c r="FTR229" s="168"/>
      <c r="FTS229" s="168"/>
      <c r="FTT229" s="168"/>
      <c r="FTU229" s="168"/>
      <c r="FTV229" s="168"/>
      <c r="FTW229" s="168"/>
      <c r="FTX229" s="168"/>
      <c r="FTY229" s="168"/>
      <c r="FTZ229" s="168"/>
      <c r="FUA229" s="168"/>
      <c r="FUB229" s="168"/>
      <c r="FUC229" s="168"/>
      <c r="FUD229" s="168"/>
      <c r="FUE229" s="168"/>
      <c r="FUF229" s="168"/>
      <c r="FUG229" s="168"/>
      <c r="FUH229" s="168"/>
      <c r="FUI229" s="168"/>
      <c r="FUJ229" s="168"/>
      <c r="FUK229" s="168"/>
      <c r="FUL229" s="168"/>
      <c r="FUM229" s="168"/>
      <c r="FUN229" s="168"/>
      <c r="FUO229" s="168"/>
      <c r="FUP229" s="168"/>
      <c r="FUQ229" s="168"/>
      <c r="FUR229" s="168"/>
      <c r="FUS229" s="168"/>
      <c r="FUT229" s="168"/>
      <c r="FUU229" s="168"/>
      <c r="FUV229" s="168"/>
      <c r="FUW229" s="168"/>
      <c r="FUX229" s="168"/>
      <c r="FUY229" s="168"/>
      <c r="FUZ229" s="168"/>
      <c r="FVA229" s="168"/>
      <c r="FVB229" s="168"/>
      <c r="FVC229" s="168"/>
      <c r="FVD229" s="168"/>
      <c r="FVE229" s="168"/>
      <c r="FVF229" s="168"/>
      <c r="FVG229" s="168"/>
      <c r="FVH229" s="168"/>
      <c r="FVI229" s="168"/>
      <c r="FVJ229" s="168"/>
      <c r="FVK229" s="168"/>
      <c r="FVL229" s="168"/>
      <c r="FVM229" s="168"/>
      <c r="FVN229" s="168"/>
      <c r="FVO229" s="168"/>
      <c r="FVP229" s="168"/>
      <c r="FVQ229" s="168"/>
      <c r="FVR229" s="168"/>
      <c r="FVS229" s="168"/>
      <c r="FVT229" s="168"/>
      <c r="FVU229" s="168"/>
      <c r="FVV229" s="168"/>
      <c r="FVW229" s="168"/>
      <c r="FVX229" s="168"/>
      <c r="FVY229" s="168"/>
      <c r="FVZ229" s="168"/>
      <c r="FWA229" s="168"/>
      <c r="FWB229" s="168"/>
      <c r="FWC229" s="168"/>
      <c r="FWD229" s="168"/>
      <c r="FWE229" s="168"/>
      <c r="FWF229" s="168"/>
      <c r="FWG229" s="168"/>
      <c r="FWH229" s="168"/>
      <c r="FWI229" s="168"/>
      <c r="FWJ229" s="168"/>
      <c r="FWK229" s="168"/>
      <c r="FWL229" s="168"/>
      <c r="FWM229" s="168"/>
      <c r="FWN229" s="168"/>
      <c r="FWO229" s="168"/>
      <c r="FWP229" s="168"/>
      <c r="FWQ229" s="168"/>
      <c r="FWR229" s="168"/>
      <c r="FWS229" s="168"/>
      <c r="FWT229" s="168"/>
      <c r="FWU229" s="168"/>
      <c r="FWV229" s="168"/>
      <c r="FWW229" s="168"/>
      <c r="FWX229" s="168"/>
      <c r="FWY229" s="168"/>
      <c r="FWZ229" s="168"/>
      <c r="FXA229" s="168"/>
      <c r="FXB229" s="168"/>
      <c r="FXC229" s="168"/>
      <c r="FXD229" s="168"/>
      <c r="FXE229" s="168"/>
      <c r="FXF229" s="168"/>
      <c r="FXG229" s="168"/>
      <c r="FXH229" s="168"/>
      <c r="FXI229" s="168"/>
      <c r="FXJ229" s="168"/>
      <c r="FXK229" s="168"/>
      <c r="FXL229" s="168"/>
      <c r="FXM229" s="168"/>
      <c r="FXN229" s="168"/>
      <c r="FXO229" s="168"/>
      <c r="FXP229" s="168"/>
      <c r="FXQ229" s="168"/>
      <c r="FXR229" s="168"/>
      <c r="FXS229" s="168"/>
      <c r="FXT229" s="168"/>
      <c r="FXU229" s="168"/>
      <c r="FXV229" s="168"/>
      <c r="FXW229" s="168"/>
      <c r="FXX229" s="168"/>
      <c r="FXY229" s="168"/>
      <c r="FXZ229" s="168"/>
      <c r="FYA229" s="168"/>
      <c r="FYB229" s="168"/>
      <c r="FYC229" s="168"/>
      <c r="FYD229" s="168"/>
      <c r="FYE229" s="168"/>
      <c r="FYF229" s="168"/>
      <c r="FYG229" s="168"/>
      <c r="FYH229" s="168"/>
      <c r="FYI229" s="168"/>
      <c r="FYJ229" s="168"/>
      <c r="FYK229" s="168"/>
      <c r="FYL229" s="168"/>
      <c r="FYM229" s="168"/>
      <c r="FYN229" s="168"/>
      <c r="FYO229" s="168"/>
      <c r="FYP229" s="168"/>
      <c r="FYQ229" s="168"/>
      <c r="FYR229" s="168"/>
      <c r="FYS229" s="168"/>
      <c r="FYT229" s="168"/>
      <c r="FYU229" s="168"/>
      <c r="FYV229" s="168"/>
      <c r="FYW229" s="168"/>
      <c r="FYX229" s="168"/>
      <c r="FYY229" s="168"/>
      <c r="FYZ229" s="168"/>
      <c r="FZA229" s="168"/>
      <c r="FZB229" s="168"/>
      <c r="FZC229" s="168"/>
      <c r="FZD229" s="168"/>
      <c r="FZE229" s="168"/>
      <c r="FZF229" s="168"/>
      <c r="FZG229" s="168"/>
      <c r="FZH229" s="168"/>
      <c r="FZI229" s="168"/>
      <c r="FZJ229" s="168"/>
      <c r="FZK229" s="168"/>
      <c r="FZL229" s="168"/>
      <c r="FZM229" s="168"/>
      <c r="FZN229" s="168"/>
      <c r="FZO229" s="168"/>
      <c r="FZP229" s="168"/>
      <c r="FZQ229" s="168"/>
      <c r="FZR229" s="168"/>
      <c r="FZS229" s="168"/>
      <c r="FZT229" s="168"/>
      <c r="FZU229" s="168"/>
      <c r="FZV229" s="168"/>
      <c r="FZW229" s="168"/>
      <c r="FZX229" s="168"/>
      <c r="FZY229" s="168"/>
      <c r="FZZ229" s="168"/>
      <c r="GAA229" s="168"/>
      <c r="GAB229" s="168"/>
      <c r="GAC229" s="168"/>
      <c r="GAD229" s="168"/>
      <c r="GAE229" s="168"/>
      <c r="GAF229" s="168"/>
      <c r="GAG229" s="168"/>
      <c r="GAH229" s="168"/>
      <c r="GAI229" s="168"/>
      <c r="GAJ229" s="168"/>
      <c r="GAK229" s="168"/>
      <c r="GAL229" s="168"/>
      <c r="GAM229" s="168"/>
      <c r="GAN229" s="168"/>
      <c r="GAO229" s="168"/>
      <c r="GAP229" s="168"/>
      <c r="GAQ229" s="168"/>
      <c r="GAR229" s="168"/>
      <c r="GAS229" s="168"/>
      <c r="GAT229" s="168"/>
      <c r="GAU229" s="168"/>
      <c r="GAV229" s="168"/>
      <c r="GAW229" s="168"/>
      <c r="GAX229" s="168"/>
      <c r="GAY229" s="168"/>
      <c r="GAZ229" s="168"/>
      <c r="GBA229" s="168"/>
      <c r="GBB229" s="168"/>
      <c r="GBC229" s="168"/>
      <c r="GBD229" s="168"/>
      <c r="GBE229" s="168"/>
      <c r="GBF229" s="168"/>
      <c r="GBG229" s="168"/>
      <c r="GBH229" s="168"/>
      <c r="GBI229" s="168"/>
      <c r="GBJ229" s="168"/>
      <c r="GBK229" s="168"/>
      <c r="GBL229" s="168"/>
      <c r="GBM229" s="168"/>
      <c r="GBN229" s="168"/>
      <c r="GBO229" s="168"/>
      <c r="GBP229" s="168"/>
      <c r="GBQ229" s="168"/>
      <c r="GBR229" s="168"/>
      <c r="GBS229" s="168"/>
      <c r="GBT229" s="168"/>
      <c r="GBU229" s="168"/>
      <c r="GBV229" s="168"/>
      <c r="GBW229" s="168"/>
      <c r="GBX229" s="168"/>
      <c r="GBY229" s="168"/>
      <c r="GBZ229" s="168"/>
      <c r="GCA229" s="168"/>
      <c r="GCB229" s="168"/>
      <c r="GCC229" s="168"/>
      <c r="GCD229" s="168"/>
      <c r="GCE229" s="168"/>
      <c r="GCF229" s="168"/>
      <c r="GCG229" s="168"/>
      <c r="GCH229" s="168"/>
      <c r="GCI229" s="168"/>
      <c r="GCJ229" s="168"/>
      <c r="GCK229" s="168"/>
      <c r="GCL229" s="168"/>
      <c r="GCM229" s="168"/>
      <c r="GCN229" s="168"/>
      <c r="GCO229" s="168"/>
      <c r="GCP229" s="168"/>
      <c r="GCQ229" s="168"/>
      <c r="GCR229" s="168"/>
      <c r="GCS229" s="168"/>
      <c r="GCT229" s="168"/>
      <c r="GCU229" s="168"/>
      <c r="GCV229" s="168"/>
      <c r="GCW229" s="168"/>
      <c r="GCX229" s="168"/>
      <c r="GCY229" s="168"/>
      <c r="GCZ229" s="168"/>
      <c r="GDA229" s="168"/>
      <c r="GDB229" s="168"/>
      <c r="GDC229" s="168"/>
      <c r="GDD229" s="168"/>
      <c r="GDE229" s="168"/>
      <c r="GDF229" s="168"/>
      <c r="GDG229" s="168"/>
      <c r="GDH229" s="168"/>
      <c r="GDI229" s="168"/>
      <c r="GDJ229" s="168"/>
      <c r="GDK229" s="168"/>
      <c r="GDL229" s="168"/>
      <c r="GDM229" s="168"/>
      <c r="GDN229" s="168"/>
      <c r="GDO229" s="168"/>
      <c r="GDP229" s="168"/>
      <c r="GDQ229" s="168"/>
      <c r="GDR229" s="168"/>
      <c r="GDS229" s="168"/>
      <c r="GDT229" s="168"/>
      <c r="GDU229" s="168"/>
      <c r="GDV229" s="168"/>
      <c r="GDW229" s="168"/>
      <c r="GDX229" s="168"/>
      <c r="GDY229" s="168"/>
      <c r="GDZ229" s="168"/>
      <c r="GEA229" s="168"/>
      <c r="GEB229" s="168"/>
      <c r="GEC229" s="168"/>
      <c r="GED229" s="168"/>
      <c r="GEE229" s="168"/>
      <c r="GEF229" s="168"/>
      <c r="GEG229" s="168"/>
      <c r="GEH229" s="168"/>
      <c r="GEI229" s="168"/>
      <c r="GEJ229" s="168"/>
      <c r="GEK229" s="168"/>
      <c r="GEL229" s="168"/>
      <c r="GEM229" s="168"/>
      <c r="GEN229" s="168"/>
      <c r="GEO229" s="168"/>
      <c r="GEP229" s="168"/>
      <c r="GEQ229" s="168"/>
      <c r="GER229" s="168"/>
      <c r="GES229" s="168"/>
      <c r="GET229" s="168"/>
      <c r="GEU229" s="168"/>
      <c r="GEV229" s="168"/>
      <c r="GEW229" s="168"/>
      <c r="GEX229" s="168"/>
      <c r="GEY229" s="168"/>
      <c r="GEZ229" s="168"/>
      <c r="GFA229" s="168"/>
      <c r="GFB229" s="168"/>
      <c r="GFC229" s="168"/>
      <c r="GFD229" s="168"/>
      <c r="GFE229" s="168"/>
      <c r="GFF229" s="168"/>
      <c r="GFG229" s="168"/>
      <c r="GFH229" s="168"/>
      <c r="GFI229" s="168"/>
      <c r="GFJ229" s="168"/>
      <c r="GFK229" s="168"/>
      <c r="GFL229" s="168"/>
      <c r="GFM229" s="168"/>
      <c r="GFN229" s="168"/>
      <c r="GFO229" s="168"/>
      <c r="GFP229" s="168"/>
      <c r="GFQ229" s="168"/>
      <c r="GFR229" s="168"/>
      <c r="GFS229" s="168"/>
      <c r="GFT229" s="168"/>
      <c r="GFU229" s="168"/>
      <c r="GFV229" s="168"/>
      <c r="GFW229" s="168"/>
      <c r="GFX229" s="168"/>
      <c r="GFY229" s="168"/>
      <c r="GFZ229" s="168"/>
      <c r="GGA229" s="168"/>
      <c r="GGB229" s="168"/>
      <c r="GGC229" s="168"/>
      <c r="GGD229" s="168"/>
      <c r="GGE229" s="168"/>
      <c r="GGF229" s="168"/>
      <c r="GGG229" s="168"/>
      <c r="GGH229" s="168"/>
      <c r="GGI229" s="168"/>
      <c r="GGJ229" s="168"/>
      <c r="GGK229" s="168"/>
      <c r="GGL229" s="168"/>
      <c r="GGM229" s="168"/>
      <c r="GGN229" s="168"/>
      <c r="GGO229" s="168"/>
      <c r="GGP229" s="168"/>
      <c r="GGQ229" s="168"/>
      <c r="GGR229" s="168"/>
      <c r="GGS229" s="168"/>
      <c r="GGT229" s="168"/>
      <c r="GGU229" s="168"/>
      <c r="GGV229" s="168"/>
      <c r="GGW229" s="168"/>
      <c r="GGX229" s="168"/>
      <c r="GGY229" s="168"/>
      <c r="GGZ229" s="168"/>
      <c r="GHA229" s="168"/>
      <c r="GHB229" s="168"/>
      <c r="GHC229" s="168"/>
      <c r="GHD229" s="168"/>
      <c r="GHE229" s="168"/>
      <c r="GHF229" s="168"/>
      <c r="GHG229" s="168"/>
      <c r="GHH229" s="168"/>
      <c r="GHI229" s="168"/>
      <c r="GHJ229" s="168"/>
      <c r="GHK229" s="168"/>
      <c r="GHL229" s="168"/>
      <c r="GHM229" s="168"/>
      <c r="GHN229" s="168"/>
      <c r="GHO229" s="168"/>
      <c r="GHP229" s="168"/>
      <c r="GHQ229" s="168"/>
      <c r="GHR229" s="168"/>
      <c r="GHS229" s="168"/>
      <c r="GHT229" s="168"/>
      <c r="GHU229" s="168"/>
      <c r="GHV229" s="168"/>
      <c r="GHW229" s="168"/>
      <c r="GHX229" s="168"/>
      <c r="GHY229" s="168"/>
      <c r="GHZ229" s="168"/>
      <c r="GIA229" s="168"/>
      <c r="GIB229" s="168"/>
      <c r="GIC229" s="168"/>
      <c r="GID229" s="168"/>
      <c r="GIE229" s="168"/>
      <c r="GIF229" s="168"/>
      <c r="GIG229" s="168"/>
      <c r="GIH229" s="168"/>
      <c r="GII229" s="168"/>
      <c r="GIJ229" s="168"/>
      <c r="GIK229" s="168"/>
      <c r="GIL229" s="168"/>
      <c r="GIM229" s="168"/>
      <c r="GIN229" s="168"/>
      <c r="GIO229" s="168"/>
      <c r="GIP229" s="168"/>
      <c r="GIQ229" s="168"/>
      <c r="GIR229" s="168"/>
      <c r="GIS229" s="168"/>
      <c r="GIT229" s="168"/>
      <c r="GIU229" s="168"/>
      <c r="GIV229" s="168"/>
      <c r="GIW229" s="168"/>
      <c r="GIX229" s="168"/>
      <c r="GIY229" s="168"/>
      <c r="GIZ229" s="168"/>
      <c r="GJA229" s="168"/>
      <c r="GJB229" s="168"/>
      <c r="GJC229" s="168"/>
      <c r="GJD229" s="168"/>
      <c r="GJE229" s="168"/>
      <c r="GJF229" s="168"/>
      <c r="GJG229" s="168"/>
      <c r="GJH229" s="168"/>
      <c r="GJI229" s="168"/>
      <c r="GJJ229" s="168"/>
      <c r="GJK229" s="168"/>
      <c r="GJL229" s="168"/>
      <c r="GJM229" s="168"/>
      <c r="GJN229" s="168"/>
      <c r="GJO229" s="168"/>
      <c r="GJP229" s="168"/>
      <c r="GJQ229" s="168"/>
      <c r="GJR229" s="168"/>
      <c r="GJS229" s="168"/>
      <c r="GJT229" s="168"/>
      <c r="GJU229" s="168"/>
      <c r="GJV229" s="168"/>
      <c r="GJW229" s="168"/>
      <c r="GJX229" s="168"/>
      <c r="GJY229" s="168"/>
      <c r="GJZ229" s="168"/>
      <c r="GKA229" s="168"/>
      <c r="GKB229" s="168"/>
      <c r="GKC229" s="168"/>
      <c r="GKD229" s="168"/>
      <c r="GKE229" s="168"/>
      <c r="GKF229" s="168"/>
      <c r="GKG229" s="168"/>
      <c r="GKH229" s="168"/>
      <c r="GKI229" s="168"/>
      <c r="GKJ229" s="168"/>
      <c r="GKK229" s="168"/>
      <c r="GKL229" s="168"/>
      <c r="GKM229" s="168"/>
      <c r="GKN229" s="168"/>
      <c r="GKO229" s="168"/>
      <c r="GKP229" s="168"/>
      <c r="GKQ229" s="168"/>
      <c r="GKR229" s="168"/>
      <c r="GKS229" s="168"/>
      <c r="GKT229" s="168"/>
      <c r="GKU229" s="168"/>
      <c r="GKV229" s="168"/>
      <c r="GKW229" s="168"/>
      <c r="GKX229" s="168"/>
      <c r="GKY229" s="168"/>
      <c r="GKZ229" s="168"/>
      <c r="GLA229" s="168"/>
      <c r="GLB229" s="168"/>
      <c r="GLC229" s="168"/>
      <c r="GLD229" s="168"/>
      <c r="GLE229" s="168"/>
      <c r="GLF229" s="168"/>
      <c r="GLG229" s="168"/>
      <c r="GLH229" s="168"/>
      <c r="GLI229" s="168"/>
      <c r="GLJ229" s="168"/>
      <c r="GLK229" s="168"/>
      <c r="GLL229" s="168"/>
      <c r="GLM229" s="168"/>
      <c r="GLN229" s="168"/>
      <c r="GLO229" s="168"/>
      <c r="GLP229" s="168"/>
      <c r="GLQ229" s="168"/>
      <c r="GLR229" s="168"/>
      <c r="GLS229" s="168"/>
      <c r="GLT229" s="168"/>
      <c r="GLU229" s="168"/>
      <c r="GLV229" s="168"/>
      <c r="GLW229" s="168"/>
      <c r="GLX229" s="168"/>
      <c r="GLY229" s="168"/>
      <c r="GLZ229" s="168"/>
      <c r="GMA229" s="168"/>
      <c r="GMB229" s="168"/>
      <c r="GMC229" s="168"/>
      <c r="GMD229" s="168"/>
      <c r="GME229" s="168"/>
      <c r="GMF229" s="168"/>
      <c r="GMG229" s="168"/>
      <c r="GMH229" s="168"/>
      <c r="GMI229" s="168"/>
      <c r="GMJ229" s="168"/>
      <c r="GMK229" s="168"/>
      <c r="GML229" s="168"/>
      <c r="GMM229" s="168"/>
      <c r="GMN229" s="168"/>
      <c r="GMO229" s="168"/>
      <c r="GMP229" s="168"/>
      <c r="GMQ229" s="168"/>
      <c r="GMR229" s="168"/>
      <c r="GMS229" s="168"/>
      <c r="GMT229" s="168"/>
      <c r="GMU229" s="168"/>
      <c r="GMV229" s="168"/>
      <c r="GMW229" s="168"/>
      <c r="GMX229" s="168"/>
      <c r="GMY229" s="168"/>
      <c r="GMZ229" s="168"/>
      <c r="GNA229" s="168"/>
      <c r="GNB229" s="168"/>
      <c r="GNC229" s="168"/>
      <c r="GND229" s="168"/>
      <c r="GNE229" s="168"/>
      <c r="GNF229" s="168"/>
      <c r="GNG229" s="168"/>
      <c r="GNH229" s="168"/>
      <c r="GNI229" s="168"/>
      <c r="GNJ229" s="168"/>
      <c r="GNK229" s="168"/>
      <c r="GNL229" s="168"/>
      <c r="GNM229" s="168"/>
      <c r="GNN229" s="168"/>
      <c r="GNO229" s="168"/>
      <c r="GNP229" s="168"/>
      <c r="GNQ229" s="168"/>
      <c r="GNR229" s="168"/>
      <c r="GNS229" s="168"/>
      <c r="GNT229" s="168"/>
      <c r="GNU229" s="168"/>
      <c r="GNV229" s="168"/>
      <c r="GNW229" s="168"/>
      <c r="GNX229" s="168"/>
      <c r="GNY229" s="168"/>
      <c r="GNZ229" s="168"/>
      <c r="GOA229" s="168"/>
      <c r="GOB229" s="168"/>
      <c r="GOC229" s="168"/>
      <c r="GOD229" s="168"/>
      <c r="GOE229" s="168"/>
      <c r="GOF229" s="168"/>
      <c r="GOG229" s="168"/>
      <c r="GOH229" s="168"/>
      <c r="GOI229" s="168"/>
      <c r="GOJ229" s="168"/>
      <c r="GOK229" s="168"/>
      <c r="GOL229" s="168"/>
      <c r="GOM229" s="168"/>
      <c r="GON229" s="168"/>
      <c r="GOO229" s="168"/>
      <c r="GOP229" s="168"/>
      <c r="GOQ229" s="168"/>
      <c r="GOR229" s="168"/>
      <c r="GOS229" s="168"/>
      <c r="GOT229" s="168"/>
      <c r="GOU229" s="168"/>
      <c r="GOV229" s="168"/>
      <c r="GOW229" s="168"/>
      <c r="GOX229" s="168"/>
      <c r="GOY229" s="168"/>
      <c r="GOZ229" s="168"/>
      <c r="GPA229" s="168"/>
      <c r="GPB229" s="168"/>
      <c r="GPC229" s="168"/>
      <c r="GPD229" s="168"/>
      <c r="GPE229" s="168"/>
      <c r="GPF229" s="168"/>
      <c r="GPG229" s="168"/>
      <c r="GPH229" s="168"/>
      <c r="GPI229" s="168"/>
      <c r="GPJ229" s="168"/>
      <c r="GPK229" s="168"/>
      <c r="GPL229" s="168"/>
      <c r="GPM229" s="168"/>
      <c r="GPN229" s="168"/>
      <c r="GPO229" s="168"/>
      <c r="GPP229" s="168"/>
      <c r="GPQ229" s="168"/>
      <c r="GPR229" s="168"/>
      <c r="GPS229" s="168"/>
      <c r="GPT229" s="168"/>
      <c r="GPU229" s="168"/>
      <c r="GPV229" s="168"/>
      <c r="GPW229" s="168"/>
      <c r="GPX229" s="168"/>
      <c r="GPY229" s="168"/>
      <c r="GPZ229" s="168"/>
      <c r="GQA229" s="168"/>
      <c r="GQB229" s="168"/>
      <c r="GQC229" s="168"/>
      <c r="GQD229" s="168"/>
      <c r="GQE229" s="168"/>
      <c r="GQF229" s="168"/>
      <c r="GQG229" s="168"/>
      <c r="GQH229" s="168"/>
      <c r="GQI229" s="168"/>
      <c r="GQJ229" s="168"/>
      <c r="GQK229" s="168"/>
      <c r="GQL229" s="168"/>
      <c r="GQM229" s="168"/>
      <c r="GQN229" s="168"/>
      <c r="GQO229" s="168"/>
      <c r="GQP229" s="168"/>
      <c r="GQQ229" s="168"/>
      <c r="GQR229" s="168"/>
      <c r="GQS229" s="168"/>
      <c r="GQT229" s="168"/>
      <c r="GQU229" s="168"/>
      <c r="GQV229" s="168"/>
      <c r="GQW229" s="168"/>
      <c r="GQX229" s="168"/>
      <c r="GQY229" s="168"/>
      <c r="GQZ229" s="168"/>
      <c r="GRA229" s="168"/>
      <c r="GRB229" s="168"/>
      <c r="GRC229" s="168"/>
      <c r="GRD229" s="168"/>
      <c r="GRE229" s="168"/>
      <c r="GRF229" s="168"/>
      <c r="GRG229" s="168"/>
      <c r="GRH229" s="168"/>
      <c r="GRI229" s="168"/>
      <c r="GRJ229" s="168"/>
      <c r="GRK229" s="168"/>
      <c r="GRL229" s="168"/>
      <c r="GRM229" s="168"/>
      <c r="GRN229" s="168"/>
      <c r="GRO229" s="168"/>
      <c r="GRP229" s="168"/>
      <c r="GRQ229" s="168"/>
      <c r="GRR229" s="168"/>
      <c r="GRS229" s="168"/>
      <c r="GRT229" s="168"/>
      <c r="GRU229" s="168"/>
      <c r="GRV229" s="168"/>
      <c r="GRW229" s="168"/>
      <c r="GRX229" s="168"/>
      <c r="GRY229" s="168"/>
      <c r="GRZ229" s="168"/>
      <c r="GSA229" s="168"/>
      <c r="GSB229" s="168"/>
      <c r="GSC229" s="168"/>
      <c r="GSD229" s="168"/>
      <c r="GSE229" s="168"/>
      <c r="GSF229" s="168"/>
      <c r="GSG229" s="168"/>
      <c r="GSH229" s="168"/>
      <c r="GSI229" s="168"/>
      <c r="GSJ229" s="168"/>
      <c r="GSK229" s="168"/>
      <c r="GSL229" s="168"/>
      <c r="GSM229" s="168"/>
      <c r="GSN229" s="168"/>
      <c r="GSO229" s="168"/>
      <c r="GSP229" s="168"/>
      <c r="GSQ229" s="168"/>
      <c r="GSR229" s="168"/>
      <c r="GSS229" s="168"/>
      <c r="GST229" s="168"/>
      <c r="GSU229" s="168"/>
      <c r="GSV229" s="168"/>
      <c r="GSW229" s="168"/>
      <c r="GSX229" s="168"/>
      <c r="GSY229" s="168"/>
      <c r="GSZ229" s="168"/>
      <c r="GTA229" s="168"/>
      <c r="GTB229" s="168"/>
      <c r="GTC229" s="168"/>
      <c r="GTD229" s="168"/>
      <c r="GTE229" s="168"/>
      <c r="GTF229" s="168"/>
      <c r="GTG229" s="168"/>
      <c r="GTH229" s="168"/>
      <c r="GTI229" s="168"/>
      <c r="GTJ229" s="168"/>
      <c r="GTK229" s="168"/>
      <c r="GTL229" s="168"/>
      <c r="GTM229" s="168"/>
      <c r="GTN229" s="168"/>
      <c r="GTO229" s="168"/>
      <c r="GTP229" s="168"/>
      <c r="GTQ229" s="168"/>
      <c r="GTR229" s="168"/>
      <c r="GTS229" s="168"/>
      <c r="GTT229" s="168"/>
      <c r="GTU229" s="168"/>
      <c r="GTV229" s="168"/>
      <c r="GTW229" s="168"/>
      <c r="GTX229" s="168"/>
      <c r="GTY229" s="168"/>
      <c r="GTZ229" s="168"/>
      <c r="GUA229" s="168"/>
      <c r="GUB229" s="168"/>
      <c r="GUC229" s="168"/>
      <c r="GUD229" s="168"/>
      <c r="GUE229" s="168"/>
      <c r="GUF229" s="168"/>
      <c r="GUG229" s="168"/>
      <c r="GUH229" s="168"/>
      <c r="GUI229" s="168"/>
      <c r="GUJ229" s="168"/>
      <c r="GUK229" s="168"/>
      <c r="GUL229" s="168"/>
      <c r="GUM229" s="168"/>
      <c r="GUN229" s="168"/>
      <c r="GUO229" s="168"/>
      <c r="GUP229" s="168"/>
      <c r="GUQ229" s="168"/>
      <c r="GUR229" s="168"/>
      <c r="GUS229" s="168"/>
      <c r="GUT229" s="168"/>
      <c r="GUU229" s="168"/>
      <c r="GUV229" s="168"/>
      <c r="GUW229" s="168"/>
      <c r="GUX229" s="168"/>
      <c r="GUY229" s="168"/>
      <c r="GUZ229" s="168"/>
      <c r="GVA229" s="168"/>
      <c r="GVB229" s="168"/>
      <c r="GVC229" s="168"/>
      <c r="GVD229" s="168"/>
      <c r="GVE229" s="168"/>
      <c r="GVF229" s="168"/>
      <c r="GVG229" s="168"/>
      <c r="GVH229" s="168"/>
      <c r="GVI229" s="168"/>
      <c r="GVJ229" s="168"/>
      <c r="GVK229" s="168"/>
      <c r="GVL229" s="168"/>
      <c r="GVM229" s="168"/>
      <c r="GVN229" s="168"/>
      <c r="GVO229" s="168"/>
      <c r="GVP229" s="168"/>
      <c r="GVQ229" s="168"/>
      <c r="GVR229" s="168"/>
      <c r="GVS229" s="168"/>
      <c r="GVT229" s="168"/>
      <c r="GVU229" s="168"/>
      <c r="GVV229" s="168"/>
      <c r="GVW229" s="168"/>
      <c r="GVX229" s="168"/>
      <c r="GVY229" s="168"/>
      <c r="GVZ229" s="168"/>
      <c r="GWA229" s="168"/>
      <c r="GWB229" s="168"/>
      <c r="GWC229" s="168"/>
      <c r="GWD229" s="168"/>
      <c r="GWE229" s="168"/>
      <c r="GWF229" s="168"/>
      <c r="GWG229" s="168"/>
      <c r="GWH229" s="168"/>
      <c r="GWI229" s="168"/>
      <c r="GWJ229" s="168"/>
      <c r="GWK229" s="168"/>
      <c r="GWL229" s="168"/>
      <c r="GWM229" s="168"/>
      <c r="GWN229" s="168"/>
      <c r="GWO229" s="168"/>
      <c r="GWP229" s="168"/>
      <c r="GWQ229" s="168"/>
      <c r="GWR229" s="168"/>
      <c r="GWS229" s="168"/>
      <c r="GWT229" s="168"/>
      <c r="GWU229" s="168"/>
      <c r="GWV229" s="168"/>
      <c r="GWW229" s="168"/>
      <c r="GWX229" s="168"/>
      <c r="GWY229" s="168"/>
      <c r="GWZ229" s="168"/>
      <c r="GXA229" s="168"/>
      <c r="GXB229" s="168"/>
      <c r="GXC229" s="168"/>
      <c r="GXD229" s="168"/>
      <c r="GXE229" s="168"/>
      <c r="GXF229" s="168"/>
      <c r="GXG229" s="168"/>
      <c r="GXH229" s="168"/>
      <c r="GXI229" s="168"/>
      <c r="GXJ229" s="168"/>
      <c r="GXK229" s="168"/>
      <c r="GXL229" s="168"/>
      <c r="GXM229" s="168"/>
      <c r="GXN229" s="168"/>
      <c r="GXO229" s="168"/>
      <c r="GXP229" s="168"/>
      <c r="GXQ229" s="168"/>
      <c r="GXR229" s="168"/>
      <c r="GXS229" s="168"/>
      <c r="GXT229" s="168"/>
      <c r="GXU229" s="168"/>
      <c r="GXV229" s="168"/>
      <c r="GXW229" s="168"/>
      <c r="GXX229" s="168"/>
      <c r="GXY229" s="168"/>
      <c r="GXZ229" s="168"/>
      <c r="GYA229" s="168"/>
      <c r="GYB229" s="168"/>
      <c r="GYC229" s="168"/>
      <c r="GYD229" s="168"/>
      <c r="GYE229" s="168"/>
      <c r="GYF229" s="168"/>
      <c r="GYG229" s="168"/>
      <c r="GYH229" s="168"/>
      <c r="GYI229" s="168"/>
      <c r="GYJ229" s="168"/>
      <c r="GYK229" s="168"/>
      <c r="GYL229" s="168"/>
      <c r="GYM229" s="168"/>
      <c r="GYN229" s="168"/>
      <c r="GYO229" s="168"/>
      <c r="GYP229" s="168"/>
      <c r="GYQ229" s="168"/>
      <c r="GYR229" s="168"/>
      <c r="GYS229" s="168"/>
      <c r="GYT229" s="168"/>
      <c r="GYU229" s="168"/>
      <c r="GYV229" s="168"/>
      <c r="GYW229" s="168"/>
      <c r="GYX229" s="168"/>
      <c r="GYY229" s="168"/>
      <c r="GYZ229" s="168"/>
      <c r="GZA229" s="168"/>
      <c r="GZB229" s="168"/>
      <c r="GZC229" s="168"/>
      <c r="GZD229" s="168"/>
      <c r="GZE229" s="168"/>
      <c r="GZF229" s="168"/>
      <c r="GZG229" s="168"/>
      <c r="GZH229" s="168"/>
      <c r="GZI229" s="168"/>
      <c r="GZJ229" s="168"/>
      <c r="GZK229" s="168"/>
      <c r="GZL229" s="168"/>
      <c r="GZM229" s="168"/>
      <c r="GZN229" s="168"/>
      <c r="GZO229" s="168"/>
      <c r="GZP229" s="168"/>
      <c r="GZQ229" s="168"/>
      <c r="GZR229" s="168"/>
      <c r="GZS229" s="168"/>
      <c r="GZT229" s="168"/>
      <c r="GZU229" s="168"/>
      <c r="GZV229" s="168"/>
      <c r="GZW229" s="168"/>
      <c r="GZX229" s="168"/>
      <c r="GZY229" s="168"/>
      <c r="GZZ229" s="168"/>
      <c r="HAA229" s="168"/>
      <c r="HAB229" s="168"/>
      <c r="HAC229" s="168"/>
      <c r="HAD229" s="168"/>
      <c r="HAE229" s="168"/>
      <c r="HAF229" s="168"/>
      <c r="HAG229" s="168"/>
      <c r="HAH229" s="168"/>
      <c r="HAI229" s="168"/>
      <c r="HAJ229" s="168"/>
      <c r="HAK229" s="168"/>
      <c r="HAL229" s="168"/>
      <c r="HAM229" s="168"/>
      <c r="HAN229" s="168"/>
      <c r="HAO229" s="168"/>
      <c r="HAP229" s="168"/>
      <c r="HAQ229" s="168"/>
      <c r="HAR229" s="168"/>
      <c r="HAS229" s="168"/>
      <c r="HAT229" s="168"/>
      <c r="HAU229" s="168"/>
      <c r="HAV229" s="168"/>
      <c r="HAW229" s="168"/>
      <c r="HAX229" s="168"/>
      <c r="HAY229" s="168"/>
      <c r="HAZ229" s="168"/>
      <c r="HBA229" s="168"/>
      <c r="HBB229" s="168"/>
      <c r="HBC229" s="168"/>
      <c r="HBD229" s="168"/>
      <c r="HBE229" s="168"/>
      <c r="HBF229" s="168"/>
      <c r="HBG229" s="168"/>
      <c r="HBH229" s="168"/>
      <c r="HBI229" s="168"/>
      <c r="HBJ229" s="168"/>
      <c r="HBK229" s="168"/>
      <c r="HBL229" s="168"/>
      <c r="HBM229" s="168"/>
      <c r="HBN229" s="168"/>
      <c r="HBO229" s="168"/>
      <c r="HBP229" s="168"/>
      <c r="HBQ229" s="168"/>
      <c r="HBR229" s="168"/>
      <c r="HBS229" s="168"/>
      <c r="HBT229" s="168"/>
      <c r="HBU229" s="168"/>
      <c r="HBV229" s="168"/>
      <c r="HBW229" s="168"/>
      <c r="HBX229" s="168"/>
      <c r="HBY229" s="168"/>
      <c r="HBZ229" s="168"/>
      <c r="HCA229" s="168"/>
      <c r="HCB229" s="168"/>
      <c r="HCC229" s="168"/>
      <c r="HCD229" s="168"/>
      <c r="HCE229" s="168"/>
      <c r="HCF229" s="168"/>
      <c r="HCG229" s="168"/>
      <c r="HCH229" s="168"/>
      <c r="HCI229" s="168"/>
      <c r="HCJ229" s="168"/>
      <c r="HCK229" s="168"/>
      <c r="HCL229" s="168"/>
      <c r="HCM229" s="168"/>
      <c r="HCN229" s="168"/>
      <c r="HCO229" s="168"/>
      <c r="HCP229" s="168"/>
      <c r="HCQ229" s="168"/>
      <c r="HCR229" s="168"/>
      <c r="HCS229" s="168"/>
      <c r="HCT229" s="168"/>
      <c r="HCU229" s="168"/>
      <c r="HCV229" s="168"/>
      <c r="HCW229" s="168"/>
      <c r="HCX229" s="168"/>
      <c r="HCY229" s="168"/>
      <c r="HCZ229" s="168"/>
      <c r="HDA229" s="168"/>
      <c r="HDB229" s="168"/>
      <c r="HDC229" s="168"/>
      <c r="HDD229" s="168"/>
      <c r="HDE229" s="168"/>
      <c r="HDF229" s="168"/>
      <c r="HDG229" s="168"/>
      <c r="HDH229" s="168"/>
      <c r="HDI229" s="168"/>
      <c r="HDJ229" s="168"/>
      <c r="HDK229" s="168"/>
      <c r="HDL229" s="168"/>
      <c r="HDM229" s="168"/>
      <c r="HDN229" s="168"/>
      <c r="HDO229" s="168"/>
      <c r="HDP229" s="168"/>
      <c r="HDQ229" s="168"/>
      <c r="HDR229" s="168"/>
      <c r="HDS229" s="168"/>
      <c r="HDT229" s="168"/>
      <c r="HDU229" s="168"/>
      <c r="HDV229" s="168"/>
      <c r="HDW229" s="168"/>
      <c r="HDX229" s="168"/>
      <c r="HDY229" s="168"/>
      <c r="HDZ229" s="168"/>
      <c r="HEA229" s="168"/>
      <c r="HEB229" s="168"/>
      <c r="HEC229" s="168"/>
      <c r="HED229" s="168"/>
      <c r="HEE229" s="168"/>
      <c r="HEF229" s="168"/>
      <c r="HEG229" s="168"/>
      <c r="HEH229" s="168"/>
      <c r="HEI229" s="168"/>
      <c r="HEJ229" s="168"/>
      <c r="HEK229" s="168"/>
      <c r="HEL229" s="168"/>
      <c r="HEM229" s="168"/>
      <c r="HEN229" s="168"/>
      <c r="HEO229" s="168"/>
      <c r="HEP229" s="168"/>
      <c r="HEQ229" s="168"/>
      <c r="HER229" s="168"/>
      <c r="HES229" s="168"/>
      <c r="HET229" s="168"/>
      <c r="HEU229" s="168"/>
      <c r="HEV229" s="168"/>
      <c r="HEW229" s="168"/>
      <c r="HEX229" s="168"/>
      <c r="HEY229" s="168"/>
      <c r="HEZ229" s="168"/>
      <c r="HFA229" s="168"/>
      <c r="HFB229" s="168"/>
      <c r="HFC229" s="168"/>
      <c r="HFD229" s="168"/>
      <c r="HFE229" s="168"/>
      <c r="HFF229" s="168"/>
      <c r="HFG229" s="168"/>
      <c r="HFH229" s="168"/>
      <c r="HFI229" s="168"/>
      <c r="HFJ229" s="168"/>
      <c r="HFK229" s="168"/>
      <c r="HFL229" s="168"/>
      <c r="HFM229" s="168"/>
      <c r="HFN229" s="168"/>
      <c r="HFO229" s="168"/>
      <c r="HFP229" s="168"/>
      <c r="HFQ229" s="168"/>
      <c r="HFR229" s="168"/>
      <c r="HFS229" s="168"/>
      <c r="HFT229" s="168"/>
      <c r="HFU229" s="168"/>
      <c r="HFV229" s="168"/>
      <c r="HFW229" s="168"/>
      <c r="HFX229" s="168"/>
      <c r="HFY229" s="168"/>
      <c r="HFZ229" s="168"/>
      <c r="HGA229" s="168"/>
      <c r="HGB229" s="168"/>
      <c r="HGC229" s="168"/>
      <c r="HGD229" s="168"/>
      <c r="HGE229" s="168"/>
      <c r="HGF229" s="168"/>
      <c r="HGG229" s="168"/>
      <c r="HGH229" s="168"/>
      <c r="HGI229" s="168"/>
      <c r="HGJ229" s="168"/>
      <c r="HGK229" s="168"/>
      <c r="HGL229" s="168"/>
      <c r="HGM229" s="168"/>
      <c r="HGN229" s="168"/>
      <c r="HGO229" s="168"/>
      <c r="HGP229" s="168"/>
      <c r="HGQ229" s="168"/>
      <c r="HGR229" s="168"/>
      <c r="HGS229" s="168"/>
      <c r="HGT229" s="168"/>
      <c r="HGU229" s="168"/>
      <c r="HGV229" s="168"/>
      <c r="HGW229" s="168"/>
      <c r="HGX229" s="168"/>
      <c r="HGY229" s="168"/>
      <c r="HGZ229" s="168"/>
      <c r="HHA229" s="168"/>
      <c r="HHB229" s="168"/>
      <c r="HHC229" s="168"/>
      <c r="HHD229" s="168"/>
      <c r="HHE229" s="168"/>
      <c r="HHF229" s="168"/>
      <c r="HHG229" s="168"/>
      <c r="HHH229" s="168"/>
      <c r="HHI229" s="168"/>
      <c r="HHJ229" s="168"/>
      <c r="HHK229" s="168"/>
      <c r="HHL229" s="168"/>
      <c r="HHM229" s="168"/>
      <c r="HHN229" s="168"/>
      <c r="HHO229" s="168"/>
      <c r="HHP229" s="168"/>
      <c r="HHQ229" s="168"/>
      <c r="HHR229" s="168"/>
      <c r="HHS229" s="168"/>
      <c r="HHT229" s="168"/>
      <c r="HHU229" s="168"/>
      <c r="HHV229" s="168"/>
      <c r="HHW229" s="168"/>
      <c r="HHX229" s="168"/>
      <c r="HHY229" s="168"/>
      <c r="HHZ229" s="168"/>
      <c r="HIA229" s="168"/>
      <c r="HIB229" s="168"/>
      <c r="HIC229" s="168"/>
      <c r="HID229" s="168"/>
      <c r="HIE229" s="168"/>
      <c r="HIF229" s="168"/>
      <c r="HIG229" s="168"/>
      <c r="HIH229" s="168"/>
      <c r="HII229" s="168"/>
      <c r="HIJ229" s="168"/>
      <c r="HIK229" s="168"/>
      <c r="HIL229" s="168"/>
      <c r="HIM229" s="168"/>
      <c r="HIN229" s="168"/>
      <c r="HIO229" s="168"/>
      <c r="HIP229" s="168"/>
      <c r="HIQ229" s="168"/>
      <c r="HIR229" s="168"/>
      <c r="HIS229" s="168"/>
      <c r="HIT229" s="168"/>
      <c r="HIU229" s="168"/>
      <c r="HIV229" s="168"/>
      <c r="HIW229" s="168"/>
      <c r="HIX229" s="168"/>
      <c r="HIY229" s="168"/>
      <c r="HIZ229" s="168"/>
      <c r="HJA229" s="168"/>
      <c r="HJB229" s="168"/>
      <c r="HJC229" s="168"/>
      <c r="HJD229" s="168"/>
      <c r="HJE229" s="168"/>
      <c r="HJF229" s="168"/>
      <c r="HJG229" s="168"/>
      <c r="HJH229" s="168"/>
      <c r="HJI229" s="168"/>
      <c r="HJJ229" s="168"/>
      <c r="HJK229" s="168"/>
      <c r="HJL229" s="168"/>
      <c r="HJM229" s="168"/>
      <c r="HJN229" s="168"/>
      <c r="HJO229" s="168"/>
      <c r="HJP229" s="168"/>
      <c r="HJQ229" s="168"/>
      <c r="HJR229" s="168"/>
      <c r="HJS229" s="168"/>
      <c r="HJT229" s="168"/>
      <c r="HJU229" s="168"/>
      <c r="HJV229" s="168"/>
      <c r="HJW229" s="168"/>
      <c r="HJX229" s="168"/>
      <c r="HJY229" s="168"/>
      <c r="HJZ229" s="168"/>
      <c r="HKA229" s="168"/>
      <c r="HKB229" s="168"/>
      <c r="HKC229" s="168"/>
      <c r="HKD229" s="168"/>
      <c r="HKE229" s="168"/>
      <c r="HKF229" s="168"/>
      <c r="HKG229" s="168"/>
      <c r="HKH229" s="168"/>
      <c r="HKI229" s="168"/>
      <c r="HKJ229" s="168"/>
      <c r="HKK229" s="168"/>
      <c r="HKL229" s="168"/>
      <c r="HKM229" s="168"/>
      <c r="HKN229" s="168"/>
      <c r="HKO229" s="168"/>
      <c r="HKP229" s="168"/>
      <c r="HKQ229" s="168"/>
      <c r="HKR229" s="168"/>
      <c r="HKS229" s="168"/>
      <c r="HKT229" s="168"/>
      <c r="HKU229" s="168"/>
      <c r="HKV229" s="168"/>
      <c r="HKW229" s="168"/>
      <c r="HKX229" s="168"/>
      <c r="HKY229" s="168"/>
      <c r="HKZ229" s="168"/>
      <c r="HLA229" s="168"/>
      <c r="HLB229" s="168"/>
      <c r="HLC229" s="168"/>
      <c r="HLD229" s="168"/>
      <c r="HLE229" s="168"/>
      <c r="HLF229" s="168"/>
      <c r="HLG229" s="168"/>
      <c r="HLH229" s="168"/>
      <c r="HLI229" s="168"/>
      <c r="HLJ229" s="168"/>
      <c r="HLK229" s="168"/>
      <c r="HLL229" s="168"/>
      <c r="HLM229" s="168"/>
      <c r="HLN229" s="168"/>
      <c r="HLO229" s="168"/>
      <c r="HLP229" s="168"/>
      <c r="HLQ229" s="168"/>
      <c r="HLR229" s="168"/>
      <c r="HLS229" s="168"/>
      <c r="HLT229" s="168"/>
      <c r="HLU229" s="168"/>
      <c r="HLV229" s="168"/>
      <c r="HLW229" s="168"/>
      <c r="HLX229" s="168"/>
      <c r="HLY229" s="168"/>
      <c r="HLZ229" s="168"/>
      <c r="HMA229" s="168"/>
      <c r="HMB229" s="168"/>
      <c r="HMC229" s="168"/>
      <c r="HMD229" s="168"/>
      <c r="HME229" s="168"/>
      <c r="HMF229" s="168"/>
      <c r="HMG229" s="168"/>
      <c r="HMH229" s="168"/>
      <c r="HMI229" s="168"/>
      <c r="HMJ229" s="168"/>
      <c r="HMK229" s="168"/>
      <c r="HML229" s="168"/>
      <c r="HMM229" s="168"/>
      <c r="HMN229" s="168"/>
      <c r="HMO229" s="168"/>
      <c r="HMP229" s="168"/>
      <c r="HMQ229" s="168"/>
      <c r="HMR229" s="168"/>
      <c r="HMS229" s="168"/>
      <c r="HMT229" s="168"/>
      <c r="HMU229" s="168"/>
      <c r="HMV229" s="168"/>
      <c r="HMW229" s="168"/>
      <c r="HMX229" s="168"/>
      <c r="HMY229" s="168"/>
      <c r="HMZ229" s="168"/>
      <c r="HNA229" s="168"/>
      <c r="HNB229" s="168"/>
      <c r="HNC229" s="168"/>
      <c r="HND229" s="168"/>
      <c r="HNE229" s="168"/>
      <c r="HNF229" s="168"/>
      <c r="HNG229" s="168"/>
      <c r="HNH229" s="168"/>
      <c r="HNI229" s="168"/>
      <c r="HNJ229" s="168"/>
      <c r="HNK229" s="168"/>
      <c r="HNL229" s="168"/>
      <c r="HNM229" s="168"/>
      <c r="HNN229" s="168"/>
      <c r="HNO229" s="168"/>
      <c r="HNP229" s="168"/>
      <c r="HNQ229" s="168"/>
      <c r="HNR229" s="168"/>
      <c r="HNS229" s="168"/>
      <c r="HNT229" s="168"/>
      <c r="HNU229" s="168"/>
      <c r="HNV229" s="168"/>
      <c r="HNW229" s="168"/>
      <c r="HNX229" s="168"/>
      <c r="HNY229" s="168"/>
      <c r="HNZ229" s="168"/>
      <c r="HOA229" s="168"/>
      <c r="HOB229" s="168"/>
      <c r="HOC229" s="168"/>
      <c r="HOD229" s="168"/>
      <c r="HOE229" s="168"/>
      <c r="HOF229" s="168"/>
      <c r="HOG229" s="168"/>
      <c r="HOH229" s="168"/>
      <c r="HOI229" s="168"/>
      <c r="HOJ229" s="168"/>
      <c r="HOK229" s="168"/>
      <c r="HOL229" s="168"/>
      <c r="HOM229" s="168"/>
      <c r="HON229" s="168"/>
      <c r="HOO229" s="168"/>
      <c r="HOP229" s="168"/>
      <c r="HOQ229" s="168"/>
      <c r="HOR229" s="168"/>
      <c r="HOS229" s="168"/>
      <c r="HOT229" s="168"/>
      <c r="HOU229" s="168"/>
      <c r="HOV229" s="168"/>
      <c r="HOW229" s="168"/>
      <c r="HOX229" s="168"/>
      <c r="HOY229" s="168"/>
      <c r="HOZ229" s="168"/>
      <c r="HPA229" s="168"/>
      <c r="HPB229" s="168"/>
      <c r="HPC229" s="168"/>
      <c r="HPD229" s="168"/>
      <c r="HPE229" s="168"/>
      <c r="HPF229" s="168"/>
      <c r="HPG229" s="168"/>
      <c r="HPH229" s="168"/>
      <c r="HPI229" s="168"/>
      <c r="HPJ229" s="168"/>
      <c r="HPK229" s="168"/>
      <c r="HPL229" s="168"/>
      <c r="HPM229" s="168"/>
      <c r="HPN229" s="168"/>
      <c r="HPO229" s="168"/>
      <c r="HPP229" s="168"/>
      <c r="HPQ229" s="168"/>
      <c r="HPR229" s="168"/>
      <c r="HPS229" s="168"/>
      <c r="HPT229" s="168"/>
      <c r="HPU229" s="168"/>
      <c r="HPV229" s="168"/>
      <c r="HPW229" s="168"/>
      <c r="HPX229" s="168"/>
      <c r="HPY229" s="168"/>
      <c r="HPZ229" s="168"/>
      <c r="HQA229" s="168"/>
      <c r="HQB229" s="168"/>
      <c r="HQC229" s="168"/>
      <c r="HQD229" s="168"/>
      <c r="HQE229" s="168"/>
      <c r="HQF229" s="168"/>
      <c r="HQG229" s="168"/>
      <c r="HQH229" s="168"/>
      <c r="HQI229" s="168"/>
      <c r="HQJ229" s="168"/>
      <c r="HQK229" s="168"/>
      <c r="HQL229" s="168"/>
      <c r="HQM229" s="168"/>
      <c r="HQN229" s="168"/>
      <c r="HQO229" s="168"/>
      <c r="HQP229" s="168"/>
      <c r="HQQ229" s="168"/>
      <c r="HQR229" s="168"/>
      <c r="HQS229" s="168"/>
      <c r="HQT229" s="168"/>
      <c r="HQU229" s="168"/>
      <c r="HQV229" s="168"/>
      <c r="HQW229" s="168"/>
      <c r="HQX229" s="168"/>
      <c r="HQY229" s="168"/>
      <c r="HQZ229" s="168"/>
      <c r="HRA229" s="168"/>
      <c r="HRB229" s="168"/>
      <c r="HRC229" s="168"/>
      <c r="HRD229" s="168"/>
      <c r="HRE229" s="168"/>
      <c r="HRF229" s="168"/>
      <c r="HRG229" s="168"/>
      <c r="HRH229" s="168"/>
      <c r="HRI229" s="168"/>
      <c r="HRJ229" s="168"/>
      <c r="HRK229" s="168"/>
      <c r="HRL229" s="168"/>
      <c r="HRM229" s="168"/>
      <c r="HRN229" s="168"/>
      <c r="HRO229" s="168"/>
      <c r="HRP229" s="168"/>
      <c r="HRQ229" s="168"/>
      <c r="HRR229" s="168"/>
      <c r="HRS229" s="168"/>
      <c r="HRT229" s="168"/>
      <c r="HRU229" s="168"/>
      <c r="HRV229" s="168"/>
      <c r="HRW229" s="168"/>
      <c r="HRX229" s="168"/>
      <c r="HRY229" s="168"/>
      <c r="HRZ229" s="168"/>
      <c r="HSA229" s="168"/>
      <c r="HSB229" s="168"/>
      <c r="HSC229" s="168"/>
      <c r="HSD229" s="168"/>
      <c r="HSE229" s="168"/>
      <c r="HSF229" s="168"/>
      <c r="HSG229" s="168"/>
      <c r="HSH229" s="168"/>
      <c r="HSI229" s="168"/>
      <c r="HSJ229" s="168"/>
      <c r="HSK229" s="168"/>
      <c r="HSL229" s="168"/>
      <c r="HSM229" s="168"/>
      <c r="HSN229" s="168"/>
      <c r="HSO229" s="168"/>
      <c r="HSP229" s="168"/>
      <c r="HSQ229" s="168"/>
      <c r="HSR229" s="168"/>
      <c r="HSS229" s="168"/>
      <c r="HST229" s="168"/>
      <c r="HSU229" s="168"/>
      <c r="HSV229" s="168"/>
      <c r="HSW229" s="168"/>
      <c r="HSX229" s="168"/>
      <c r="HSY229" s="168"/>
      <c r="HSZ229" s="168"/>
      <c r="HTA229" s="168"/>
      <c r="HTB229" s="168"/>
      <c r="HTC229" s="168"/>
      <c r="HTD229" s="168"/>
      <c r="HTE229" s="168"/>
      <c r="HTF229" s="168"/>
      <c r="HTG229" s="168"/>
      <c r="HTH229" s="168"/>
      <c r="HTI229" s="168"/>
      <c r="HTJ229" s="168"/>
      <c r="HTK229" s="168"/>
      <c r="HTL229" s="168"/>
      <c r="HTM229" s="168"/>
      <c r="HTN229" s="168"/>
      <c r="HTO229" s="168"/>
      <c r="HTP229" s="168"/>
      <c r="HTQ229" s="168"/>
      <c r="HTR229" s="168"/>
      <c r="HTS229" s="168"/>
      <c r="HTT229" s="168"/>
      <c r="HTU229" s="168"/>
      <c r="HTV229" s="168"/>
      <c r="HTW229" s="168"/>
      <c r="HTX229" s="168"/>
      <c r="HTY229" s="168"/>
      <c r="HTZ229" s="168"/>
      <c r="HUA229" s="168"/>
      <c r="HUB229" s="168"/>
      <c r="HUC229" s="168"/>
      <c r="HUD229" s="168"/>
      <c r="HUE229" s="168"/>
      <c r="HUF229" s="168"/>
      <c r="HUG229" s="168"/>
      <c r="HUH229" s="168"/>
      <c r="HUI229" s="168"/>
      <c r="HUJ229" s="168"/>
      <c r="HUK229" s="168"/>
      <c r="HUL229" s="168"/>
      <c r="HUM229" s="168"/>
      <c r="HUN229" s="168"/>
      <c r="HUO229" s="168"/>
      <c r="HUP229" s="168"/>
      <c r="HUQ229" s="168"/>
      <c r="HUR229" s="168"/>
      <c r="HUS229" s="168"/>
      <c r="HUT229" s="168"/>
      <c r="HUU229" s="168"/>
      <c r="HUV229" s="168"/>
      <c r="HUW229" s="168"/>
      <c r="HUX229" s="168"/>
      <c r="HUY229" s="168"/>
      <c r="HUZ229" s="168"/>
      <c r="HVA229" s="168"/>
      <c r="HVB229" s="168"/>
      <c r="HVC229" s="168"/>
      <c r="HVD229" s="168"/>
      <c r="HVE229" s="168"/>
      <c r="HVF229" s="168"/>
      <c r="HVG229" s="168"/>
      <c r="HVH229" s="168"/>
      <c r="HVI229" s="168"/>
      <c r="HVJ229" s="168"/>
      <c r="HVK229" s="168"/>
      <c r="HVL229" s="168"/>
      <c r="HVM229" s="168"/>
      <c r="HVN229" s="168"/>
      <c r="HVO229" s="168"/>
      <c r="HVP229" s="168"/>
      <c r="HVQ229" s="168"/>
      <c r="HVR229" s="168"/>
      <c r="HVS229" s="168"/>
      <c r="HVT229" s="168"/>
      <c r="HVU229" s="168"/>
      <c r="HVV229" s="168"/>
      <c r="HVW229" s="168"/>
      <c r="HVX229" s="168"/>
      <c r="HVY229" s="168"/>
      <c r="HVZ229" s="168"/>
      <c r="HWA229" s="168"/>
      <c r="HWB229" s="168"/>
      <c r="HWC229" s="168"/>
      <c r="HWD229" s="168"/>
      <c r="HWE229" s="168"/>
      <c r="HWF229" s="168"/>
      <c r="HWG229" s="168"/>
      <c r="HWH229" s="168"/>
      <c r="HWI229" s="168"/>
      <c r="HWJ229" s="168"/>
      <c r="HWK229" s="168"/>
      <c r="HWL229" s="168"/>
      <c r="HWM229" s="168"/>
      <c r="HWN229" s="168"/>
      <c r="HWO229" s="168"/>
      <c r="HWP229" s="168"/>
      <c r="HWQ229" s="168"/>
      <c r="HWR229" s="168"/>
      <c r="HWS229" s="168"/>
      <c r="HWT229" s="168"/>
      <c r="HWU229" s="168"/>
      <c r="HWV229" s="168"/>
      <c r="HWW229" s="168"/>
      <c r="HWX229" s="168"/>
      <c r="HWY229" s="168"/>
      <c r="HWZ229" s="168"/>
      <c r="HXA229" s="168"/>
      <c r="HXB229" s="168"/>
      <c r="HXC229" s="168"/>
      <c r="HXD229" s="168"/>
      <c r="HXE229" s="168"/>
      <c r="HXF229" s="168"/>
      <c r="HXG229" s="168"/>
      <c r="HXH229" s="168"/>
      <c r="HXI229" s="168"/>
      <c r="HXJ229" s="168"/>
      <c r="HXK229" s="168"/>
      <c r="HXL229" s="168"/>
      <c r="HXM229" s="168"/>
      <c r="HXN229" s="168"/>
      <c r="HXO229" s="168"/>
      <c r="HXP229" s="168"/>
      <c r="HXQ229" s="168"/>
      <c r="HXR229" s="168"/>
      <c r="HXS229" s="168"/>
      <c r="HXT229" s="168"/>
      <c r="HXU229" s="168"/>
      <c r="HXV229" s="168"/>
      <c r="HXW229" s="168"/>
      <c r="HXX229" s="168"/>
      <c r="HXY229" s="168"/>
      <c r="HXZ229" s="168"/>
      <c r="HYA229" s="168"/>
      <c r="HYB229" s="168"/>
      <c r="HYC229" s="168"/>
      <c r="HYD229" s="168"/>
      <c r="HYE229" s="168"/>
      <c r="HYF229" s="168"/>
      <c r="HYG229" s="168"/>
      <c r="HYH229" s="168"/>
      <c r="HYI229" s="168"/>
      <c r="HYJ229" s="168"/>
      <c r="HYK229" s="168"/>
      <c r="HYL229" s="168"/>
      <c r="HYM229" s="168"/>
      <c r="HYN229" s="168"/>
      <c r="HYO229" s="168"/>
      <c r="HYP229" s="168"/>
      <c r="HYQ229" s="168"/>
      <c r="HYR229" s="168"/>
      <c r="HYS229" s="168"/>
      <c r="HYT229" s="168"/>
      <c r="HYU229" s="168"/>
      <c r="HYV229" s="168"/>
      <c r="HYW229" s="168"/>
      <c r="HYX229" s="168"/>
      <c r="HYY229" s="168"/>
      <c r="HYZ229" s="168"/>
      <c r="HZA229" s="168"/>
      <c r="HZB229" s="168"/>
      <c r="HZC229" s="168"/>
      <c r="HZD229" s="168"/>
      <c r="HZE229" s="168"/>
      <c r="HZF229" s="168"/>
      <c r="HZG229" s="168"/>
      <c r="HZH229" s="168"/>
      <c r="HZI229" s="168"/>
      <c r="HZJ229" s="168"/>
      <c r="HZK229" s="168"/>
      <c r="HZL229" s="168"/>
      <c r="HZM229" s="168"/>
      <c r="HZN229" s="168"/>
      <c r="HZO229" s="168"/>
      <c r="HZP229" s="168"/>
      <c r="HZQ229" s="168"/>
      <c r="HZR229" s="168"/>
      <c r="HZS229" s="168"/>
      <c r="HZT229" s="168"/>
      <c r="HZU229" s="168"/>
      <c r="HZV229" s="168"/>
      <c r="HZW229" s="168"/>
      <c r="HZX229" s="168"/>
      <c r="HZY229" s="168"/>
      <c r="HZZ229" s="168"/>
      <c r="IAA229" s="168"/>
      <c r="IAB229" s="168"/>
      <c r="IAC229" s="168"/>
      <c r="IAD229" s="168"/>
      <c r="IAE229" s="168"/>
      <c r="IAF229" s="168"/>
      <c r="IAG229" s="168"/>
      <c r="IAH229" s="168"/>
      <c r="IAI229" s="168"/>
      <c r="IAJ229" s="168"/>
      <c r="IAK229" s="168"/>
      <c r="IAL229" s="168"/>
      <c r="IAM229" s="168"/>
      <c r="IAN229" s="168"/>
      <c r="IAO229" s="168"/>
      <c r="IAP229" s="168"/>
      <c r="IAQ229" s="168"/>
      <c r="IAR229" s="168"/>
      <c r="IAS229" s="168"/>
      <c r="IAT229" s="168"/>
      <c r="IAU229" s="168"/>
      <c r="IAV229" s="168"/>
      <c r="IAW229" s="168"/>
      <c r="IAX229" s="168"/>
      <c r="IAY229" s="168"/>
      <c r="IAZ229" s="168"/>
      <c r="IBA229" s="168"/>
      <c r="IBB229" s="168"/>
      <c r="IBC229" s="168"/>
      <c r="IBD229" s="168"/>
      <c r="IBE229" s="168"/>
      <c r="IBF229" s="168"/>
      <c r="IBG229" s="168"/>
      <c r="IBH229" s="168"/>
      <c r="IBI229" s="168"/>
      <c r="IBJ229" s="168"/>
      <c r="IBK229" s="168"/>
      <c r="IBL229" s="168"/>
      <c r="IBM229" s="168"/>
      <c r="IBN229" s="168"/>
      <c r="IBO229" s="168"/>
      <c r="IBP229" s="168"/>
      <c r="IBQ229" s="168"/>
      <c r="IBR229" s="168"/>
      <c r="IBS229" s="168"/>
      <c r="IBT229" s="168"/>
      <c r="IBU229" s="168"/>
      <c r="IBV229" s="168"/>
      <c r="IBW229" s="168"/>
      <c r="IBX229" s="168"/>
      <c r="IBY229" s="168"/>
      <c r="IBZ229" s="168"/>
      <c r="ICA229" s="168"/>
      <c r="ICB229" s="168"/>
      <c r="ICC229" s="168"/>
      <c r="ICD229" s="168"/>
      <c r="ICE229" s="168"/>
      <c r="ICF229" s="168"/>
      <c r="ICG229" s="168"/>
      <c r="ICH229" s="168"/>
      <c r="ICI229" s="168"/>
      <c r="ICJ229" s="168"/>
      <c r="ICK229" s="168"/>
      <c r="ICL229" s="168"/>
      <c r="ICM229" s="168"/>
      <c r="ICN229" s="168"/>
      <c r="ICO229" s="168"/>
      <c r="ICP229" s="168"/>
      <c r="ICQ229" s="168"/>
      <c r="ICR229" s="168"/>
      <c r="ICS229" s="168"/>
      <c r="ICT229" s="168"/>
      <c r="ICU229" s="168"/>
      <c r="ICV229" s="168"/>
      <c r="ICW229" s="168"/>
      <c r="ICX229" s="168"/>
      <c r="ICY229" s="168"/>
      <c r="ICZ229" s="168"/>
      <c r="IDA229" s="168"/>
      <c r="IDB229" s="168"/>
      <c r="IDC229" s="168"/>
      <c r="IDD229" s="168"/>
      <c r="IDE229" s="168"/>
      <c r="IDF229" s="168"/>
      <c r="IDG229" s="168"/>
      <c r="IDH229" s="168"/>
      <c r="IDI229" s="168"/>
      <c r="IDJ229" s="168"/>
      <c r="IDK229" s="168"/>
      <c r="IDL229" s="168"/>
      <c r="IDM229" s="168"/>
      <c r="IDN229" s="168"/>
      <c r="IDO229" s="168"/>
      <c r="IDP229" s="168"/>
      <c r="IDQ229" s="168"/>
      <c r="IDR229" s="168"/>
      <c r="IDS229" s="168"/>
      <c r="IDT229" s="168"/>
      <c r="IDU229" s="168"/>
      <c r="IDV229" s="168"/>
      <c r="IDW229" s="168"/>
      <c r="IDX229" s="168"/>
      <c r="IDY229" s="168"/>
      <c r="IDZ229" s="168"/>
      <c r="IEA229" s="168"/>
      <c r="IEB229" s="168"/>
      <c r="IEC229" s="168"/>
      <c r="IED229" s="168"/>
      <c r="IEE229" s="168"/>
      <c r="IEF229" s="168"/>
      <c r="IEG229" s="168"/>
      <c r="IEH229" s="168"/>
      <c r="IEI229" s="168"/>
      <c r="IEJ229" s="168"/>
      <c r="IEK229" s="168"/>
      <c r="IEL229" s="168"/>
      <c r="IEM229" s="168"/>
      <c r="IEN229" s="168"/>
      <c r="IEO229" s="168"/>
      <c r="IEP229" s="168"/>
      <c r="IEQ229" s="168"/>
      <c r="IER229" s="168"/>
      <c r="IES229" s="168"/>
      <c r="IET229" s="168"/>
      <c r="IEU229" s="168"/>
      <c r="IEV229" s="168"/>
      <c r="IEW229" s="168"/>
      <c r="IEX229" s="168"/>
      <c r="IEY229" s="168"/>
      <c r="IEZ229" s="168"/>
      <c r="IFA229" s="168"/>
      <c r="IFB229" s="168"/>
      <c r="IFC229" s="168"/>
      <c r="IFD229" s="168"/>
      <c r="IFE229" s="168"/>
      <c r="IFF229" s="168"/>
      <c r="IFG229" s="168"/>
      <c r="IFH229" s="168"/>
      <c r="IFI229" s="168"/>
      <c r="IFJ229" s="168"/>
      <c r="IFK229" s="168"/>
      <c r="IFL229" s="168"/>
      <c r="IFM229" s="168"/>
      <c r="IFN229" s="168"/>
      <c r="IFO229" s="168"/>
      <c r="IFP229" s="168"/>
      <c r="IFQ229" s="168"/>
      <c r="IFR229" s="168"/>
      <c r="IFS229" s="168"/>
      <c r="IFT229" s="168"/>
      <c r="IFU229" s="168"/>
      <c r="IFV229" s="168"/>
      <c r="IFW229" s="168"/>
      <c r="IFX229" s="168"/>
      <c r="IFY229" s="168"/>
      <c r="IFZ229" s="168"/>
      <c r="IGA229" s="168"/>
      <c r="IGB229" s="168"/>
      <c r="IGC229" s="168"/>
      <c r="IGD229" s="168"/>
      <c r="IGE229" s="168"/>
      <c r="IGF229" s="168"/>
      <c r="IGG229" s="168"/>
      <c r="IGH229" s="168"/>
      <c r="IGI229" s="168"/>
      <c r="IGJ229" s="168"/>
      <c r="IGK229" s="168"/>
      <c r="IGL229" s="168"/>
      <c r="IGM229" s="168"/>
      <c r="IGN229" s="168"/>
      <c r="IGO229" s="168"/>
      <c r="IGP229" s="168"/>
      <c r="IGQ229" s="168"/>
      <c r="IGR229" s="168"/>
      <c r="IGS229" s="168"/>
      <c r="IGT229" s="168"/>
      <c r="IGU229" s="168"/>
      <c r="IGV229" s="168"/>
      <c r="IGW229" s="168"/>
      <c r="IGX229" s="168"/>
      <c r="IGY229" s="168"/>
      <c r="IGZ229" s="168"/>
      <c r="IHA229" s="168"/>
      <c r="IHB229" s="168"/>
      <c r="IHC229" s="168"/>
      <c r="IHD229" s="168"/>
      <c r="IHE229" s="168"/>
      <c r="IHF229" s="168"/>
      <c r="IHG229" s="168"/>
      <c r="IHH229" s="168"/>
      <c r="IHI229" s="168"/>
      <c r="IHJ229" s="168"/>
      <c r="IHK229" s="168"/>
      <c r="IHL229" s="168"/>
      <c r="IHM229" s="168"/>
      <c r="IHN229" s="168"/>
      <c r="IHO229" s="168"/>
      <c r="IHP229" s="168"/>
      <c r="IHQ229" s="168"/>
      <c r="IHR229" s="168"/>
      <c r="IHS229" s="168"/>
      <c r="IHT229" s="168"/>
      <c r="IHU229" s="168"/>
      <c r="IHV229" s="168"/>
      <c r="IHW229" s="168"/>
      <c r="IHX229" s="168"/>
      <c r="IHY229" s="168"/>
      <c r="IHZ229" s="168"/>
      <c r="IIA229" s="168"/>
      <c r="IIB229" s="168"/>
      <c r="IIC229" s="168"/>
      <c r="IID229" s="168"/>
      <c r="IIE229" s="168"/>
      <c r="IIF229" s="168"/>
      <c r="IIG229" s="168"/>
      <c r="IIH229" s="168"/>
      <c r="III229" s="168"/>
      <c r="IIJ229" s="168"/>
      <c r="IIK229" s="168"/>
      <c r="IIL229" s="168"/>
      <c r="IIM229" s="168"/>
      <c r="IIN229" s="168"/>
      <c r="IIO229" s="168"/>
      <c r="IIP229" s="168"/>
      <c r="IIQ229" s="168"/>
      <c r="IIR229" s="168"/>
      <c r="IIS229" s="168"/>
      <c r="IIT229" s="168"/>
      <c r="IIU229" s="168"/>
      <c r="IIV229" s="168"/>
      <c r="IIW229" s="168"/>
      <c r="IIX229" s="168"/>
      <c r="IIY229" s="168"/>
      <c r="IIZ229" s="168"/>
      <c r="IJA229" s="168"/>
      <c r="IJB229" s="168"/>
      <c r="IJC229" s="168"/>
      <c r="IJD229" s="168"/>
      <c r="IJE229" s="168"/>
      <c r="IJF229" s="168"/>
      <c r="IJG229" s="168"/>
      <c r="IJH229" s="168"/>
      <c r="IJI229" s="168"/>
      <c r="IJJ229" s="168"/>
      <c r="IJK229" s="168"/>
      <c r="IJL229" s="168"/>
      <c r="IJM229" s="168"/>
      <c r="IJN229" s="168"/>
      <c r="IJO229" s="168"/>
      <c r="IJP229" s="168"/>
      <c r="IJQ229" s="168"/>
      <c r="IJR229" s="168"/>
      <c r="IJS229" s="168"/>
      <c r="IJT229" s="168"/>
      <c r="IJU229" s="168"/>
      <c r="IJV229" s="168"/>
      <c r="IJW229" s="168"/>
      <c r="IJX229" s="168"/>
      <c r="IJY229" s="168"/>
      <c r="IJZ229" s="168"/>
      <c r="IKA229" s="168"/>
      <c r="IKB229" s="168"/>
      <c r="IKC229" s="168"/>
      <c r="IKD229" s="168"/>
      <c r="IKE229" s="168"/>
      <c r="IKF229" s="168"/>
      <c r="IKG229" s="168"/>
      <c r="IKH229" s="168"/>
      <c r="IKI229" s="168"/>
      <c r="IKJ229" s="168"/>
      <c r="IKK229" s="168"/>
      <c r="IKL229" s="168"/>
      <c r="IKM229" s="168"/>
      <c r="IKN229" s="168"/>
      <c r="IKO229" s="168"/>
      <c r="IKP229" s="168"/>
      <c r="IKQ229" s="168"/>
      <c r="IKR229" s="168"/>
      <c r="IKS229" s="168"/>
      <c r="IKT229" s="168"/>
      <c r="IKU229" s="168"/>
      <c r="IKV229" s="168"/>
      <c r="IKW229" s="168"/>
      <c r="IKX229" s="168"/>
      <c r="IKY229" s="168"/>
      <c r="IKZ229" s="168"/>
      <c r="ILA229" s="168"/>
      <c r="ILB229" s="168"/>
      <c r="ILC229" s="168"/>
      <c r="ILD229" s="168"/>
      <c r="ILE229" s="168"/>
      <c r="ILF229" s="168"/>
      <c r="ILG229" s="168"/>
      <c r="ILH229" s="168"/>
      <c r="ILI229" s="168"/>
      <c r="ILJ229" s="168"/>
      <c r="ILK229" s="168"/>
      <c r="ILL229" s="168"/>
      <c r="ILM229" s="168"/>
      <c r="ILN229" s="168"/>
      <c r="ILO229" s="168"/>
      <c r="ILP229" s="168"/>
      <c r="ILQ229" s="168"/>
      <c r="ILR229" s="168"/>
      <c r="ILS229" s="168"/>
      <c r="ILT229" s="168"/>
      <c r="ILU229" s="168"/>
      <c r="ILV229" s="168"/>
      <c r="ILW229" s="168"/>
      <c r="ILX229" s="168"/>
      <c r="ILY229" s="168"/>
      <c r="ILZ229" s="168"/>
      <c r="IMA229" s="168"/>
      <c r="IMB229" s="168"/>
      <c r="IMC229" s="168"/>
      <c r="IMD229" s="168"/>
      <c r="IME229" s="168"/>
      <c r="IMF229" s="168"/>
      <c r="IMG229" s="168"/>
      <c r="IMH229" s="168"/>
      <c r="IMI229" s="168"/>
      <c r="IMJ229" s="168"/>
      <c r="IMK229" s="168"/>
      <c r="IML229" s="168"/>
      <c r="IMM229" s="168"/>
      <c r="IMN229" s="168"/>
      <c r="IMO229" s="168"/>
      <c r="IMP229" s="168"/>
      <c r="IMQ229" s="168"/>
      <c r="IMR229" s="168"/>
      <c r="IMS229" s="168"/>
      <c r="IMT229" s="168"/>
      <c r="IMU229" s="168"/>
      <c r="IMV229" s="168"/>
      <c r="IMW229" s="168"/>
      <c r="IMX229" s="168"/>
      <c r="IMY229" s="168"/>
      <c r="IMZ229" s="168"/>
      <c r="INA229" s="168"/>
      <c r="INB229" s="168"/>
      <c r="INC229" s="168"/>
      <c r="IND229" s="168"/>
      <c r="INE229" s="168"/>
      <c r="INF229" s="168"/>
      <c r="ING229" s="168"/>
      <c r="INH229" s="168"/>
      <c r="INI229" s="168"/>
      <c r="INJ229" s="168"/>
      <c r="INK229" s="168"/>
      <c r="INL229" s="168"/>
      <c r="INM229" s="168"/>
      <c r="INN229" s="168"/>
      <c r="INO229" s="168"/>
      <c r="INP229" s="168"/>
      <c r="INQ229" s="168"/>
      <c r="INR229" s="168"/>
      <c r="INS229" s="168"/>
      <c r="INT229" s="168"/>
      <c r="INU229" s="168"/>
      <c r="INV229" s="168"/>
      <c r="INW229" s="168"/>
      <c r="INX229" s="168"/>
      <c r="INY229" s="168"/>
      <c r="INZ229" s="168"/>
      <c r="IOA229" s="168"/>
      <c r="IOB229" s="168"/>
      <c r="IOC229" s="168"/>
      <c r="IOD229" s="168"/>
      <c r="IOE229" s="168"/>
      <c r="IOF229" s="168"/>
      <c r="IOG229" s="168"/>
      <c r="IOH229" s="168"/>
      <c r="IOI229" s="168"/>
      <c r="IOJ229" s="168"/>
      <c r="IOK229" s="168"/>
      <c r="IOL229" s="168"/>
      <c r="IOM229" s="168"/>
      <c r="ION229" s="168"/>
      <c r="IOO229" s="168"/>
      <c r="IOP229" s="168"/>
      <c r="IOQ229" s="168"/>
      <c r="IOR229" s="168"/>
      <c r="IOS229" s="168"/>
      <c r="IOT229" s="168"/>
      <c r="IOU229" s="168"/>
      <c r="IOV229" s="168"/>
      <c r="IOW229" s="168"/>
      <c r="IOX229" s="168"/>
      <c r="IOY229" s="168"/>
      <c r="IOZ229" s="168"/>
      <c r="IPA229" s="168"/>
      <c r="IPB229" s="168"/>
      <c r="IPC229" s="168"/>
      <c r="IPD229" s="168"/>
      <c r="IPE229" s="168"/>
      <c r="IPF229" s="168"/>
      <c r="IPG229" s="168"/>
      <c r="IPH229" s="168"/>
      <c r="IPI229" s="168"/>
      <c r="IPJ229" s="168"/>
      <c r="IPK229" s="168"/>
      <c r="IPL229" s="168"/>
      <c r="IPM229" s="168"/>
      <c r="IPN229" s="168"/>
      <c r="IPO229" s="168"/>
      <c r="IPP229" s="168"/>
      <c r="IPQ229" s="168"/>
      <c r="IPR229" s="168"/>
      <c r="IPS229" s="168"/>
      <c r="IPT229" s="168"/>
      <c r="IPU229" s="168"/>
      <c r="IPV229" s="168"/>
      <c r="IPW229" s="168"/>
      <c r="IPX229" s="168"/>
      <c r="IPY229" s="168"/>
      <c r="IPZ229" s="168"/>
      <c r="IQA229" s="168"/>
      <c r="IQB229" s="168"/>
      <c r="IQC229" s="168"/>
      <c r="IQD229" s="168"/>
      <c r="IQE229" s="168"/>
      <c r="IQF229" s="168"/>
      <c r="IQG229" s="168"/>
      <c r="IQH229" s="168"/>
      <c r="IQI229" s="168"/>
      <c r="IQJ229" s="168"/>
      <c r="IQK229" s="168"/>
      <c r="IQL229" s="168"/>
      <c r="IQM229" s="168"/>
      <c r="IQN229" s="168"/>
      <c r="IQO229" s="168"/>
      <c r="IQP229" s="168"/>
      <c r="IQQ229" s="168"/>
      <c r="IQR229" s="168"/>
      <c r="IQS229" s="168"/>
      <c r="IQT229" s="168"/>
      <c r="IQU229" s="168"/>
      <c r="IQV229" s="168"/>
      <c r="IQW229" s="168"/>
      <c r="IQX229" s="168"/>
      <c r="IQY229" s="168"/>
      <c r="IQZ229" s="168"/>
      <c r="IRA229" s="168"/>
      <c r="IRB229" s="168"/>
      <c r="IRC229" s="168"/>
      <c r="IRD229" s="168"/>
      <c r="IRE229" s="168"/>
      <c r="IRF229" s="168"/>
      <c r="IRG229" s="168"/>
      <c r="IRH229" s="168"/>
      <c r="IRI229" s="168"/>
      <c r="IRJ229" s="168"/>
      <c r="IRK229" s="168"/>
      <c r="IRL229" s="168"/>
      <c r="IRM229" s="168"/>
      <c r="IRN229" s="168"/>
      <c r="IRO229" s="168"/>
      <c r="IRP229" s="168"/>
      <c r="IRQ229" s="168"/>
      <c r="IRR229" s="168"/>
      <c r="IRS229" s="168"/>
      <c r="IRT229" s="168"/>
      <c r="IRU229" s="168"/>
      <c r="IRV229" s="168"/>
      <c r="IRW229" s="168"/>
      <c r="IRX229" s="168"/>
      <c r="IRY229" s="168"/>
      <c r="IRZ229" s="168"/>
      <c r="ISA229" s="168"/>
      <c r="ISB229" s="168"/>
      <c r="ISC229" s="168"/>
      <c r="ISD229" s="168"/>
      <c r="ISE229" s="168"/>
      <c r="ISF229" s="168"/>
      <c r="ISG229" s="168"/>
      <c r="ISH229" s="168"/>
      <c r="ISI229" s="168"/>
      <c r="ISJ229" s="168"/>
      <c r="ISK229" s="168"/>
      <c r="ISL229" s="168"/>
      <c r="ISM229" s="168"/>
      <c r="ISN229" s="168"/>
      <c r="ISO229" s="168"/>
      <c r="ISP229" s="168"/>
      <c r="ISQ229" s="168"/>
      <c r="ISR229" s="168"/>
      <c r="ISS229" s="168"/>
      <c r="IST229" s="168"/>
      <c r="ISU229" s="168"/>
      <c r="ISV229" s="168"/>
      <c r="ISW229" s="168"/>
      <c r="ISX229" s="168"/>
      <c r="ISY229" s="168"/>
      <c r="ISZ229" s="168"/>
      <c r="ITA229" s="168"/>
      <c r="ITB229" s="168"/>
      <c r="ITC229" s="168"/>
      <c r="ITD229" s="168"/>
      <c r="ITE229" s="168"/>
      <c r="ITF229" s="168"/>
      <c r="ITG229" s="168"/>
      <c r="ITH229" s="168"/>
      <c r="ITI229" s="168"/>
      <c r="ITJ229" s="168"/>
      <c r="ITK229" s="168"/>
      <c r="ITL229" s="168"/>
      <c r="ITM229" s="168"/>
      <c r="ITN229" s="168"/>
      <c r="ITO229" s="168"/>
      <c r="ITP229" s="168"/>
      <c r="ITQ229" s="168"/>
      <c r="ITR229" s="168"/>
      <c r="ITS229" s="168"/>
      <c r="ITT229" s="168"/>
      <c r="ITU229" s="168"/>
      <c r="ITV229" s="168"/>
      <c r="ITW229" s="168"/>
      <c r="ITX229" s="168"/>
      <c r="ITY229" s="168"/>
      <c r="ITZ229" s="168"/>
      <c r="IUA229" s="168"/>
      <c r="IUB229" s="168"/>
      <c r="IUC229" s="168"/>
      <c r="IUD229" s="168"/>
      <c r="IUE229" s="168"/>
      <c r="IUF229" s="168"/>
      <c r="IUG229" s="168"/>
      <c r="IUH229" s="168"/>
      <c r="IUI229" s="168"/>
      <c r="IUJ229" s="168"/>
      <c r="IUK229" s="168"/>
      <c r="IUL229" s="168"/>
      <c r="IUM229" s="168"/>
      <c r="IUN229" s="168"/>
      <c r="IUO229" s="168"/>
      <c r="IUP229" s="168"/>
      <c r="IUQ229" s="168"/>
      <c r="IUR229" s="168"/>
      <c r="IUS229" s="168"/>
      <c r="IUT229" s="168"/>
      <c r="IUU229" s="168"/>
      <c r="IUV229" s="168"/>
      <c r="IUW229" s="168"/>
      <c r="IUX229" s="168"/>
      <c r="IUY229" s="168"/>
      <c r="IUZ229" s="168"/>
      <c r="IVA229" s="168"/>
      <c r="IVB229" s="168"/>
      <c r="IVC229" s="168"/>
      <c r="IVD229" s="168"/>
      <c r="IVE229" s="168"/>
      <c r="IVF229" s="168"/>
      <c r="IVG229" s="168"/>
      <c r="IVH229" s="168"/>
      <c r="IVI229" s="168"/>
      <c r="IVJ229" s="168"/>
      <c r="IVK229" s="168"/>
      <c r="IVL229" s="168"/>
      <c r="IVM229" s="168"/>
      <c r="IVN229" s="168"/>
      <c r="IVO229" s="168"/>
      <c r="IVP229" s="168"/>
      <c r="IVQ229" s="168"/>
      <c r="IVR229" s="168"/>
      <c r="IVS229" s="168"/>
      <c r="IVT229" s="168"/>
      <c r="IVU229" s="168"/>
      <c r="IVV229" s="168"/>
      <c r="IVW229" s="168"/>
      <c r="IVX229" s="168"/>
      <c r="IVY229" s="168"/>
      <c r="IVZ229" s="168"/>
      <c r="IWA229" s="168"/>
      <c r="IWB229" s="168"/>
      <c r="IWC229" s="168"/>
      <c r="IWD229" s="168"/>
      <c r="IWE229" s="168"/>
      <c r="IWF229" s="168"/>
      <c r="IWG229" s="168"/>
      <c r="IWH229" s="168"/>
      <c r="IWI229" s="168"/>
      <c r="IWJ229" s="168"/>
      <c r="IWK229" s="168"/>
      <c r="IWL229" s="168"/>
      <c r="IWM229" s="168"/>
      <c r="IWN229" s="168"/>
      <c r="IWO229" s="168"/>
      <c r="IWP229" s="168"/>
      <c r="IWQ229" s="168"/>
      <c r="IWR229" s="168"/>
      <c r="IWS229" s="168"/>
      <c r="IWT229" s="168"/>
      <c r="IWU229" s="168"/>
      <c r="IWV229" s="168"/>
      <c r="IWW229" s="168"/>
      <c r="IWX229" s="168"/>
      <c r="IWY229" s="168"/>
      <c r="IWZ229" s="168"/>
      <c r="IXA229" s="168"/>
      <c r="IXB229" s="168"/>
      <c r="IXC229" s="168"/>
      <c r="IXD229" s="168"/>
      <c r="IXE229" s="168"/>
      <c r="IXF229" s="168"/>
      <c r="IXG229" s="168"/>
      <c r="IXH229" s="168"/>
      <c r="IXI229" s="168"/>
      <c r="IXJ229" s="168"/>
      <c r="IXK229" s="168"/>
      <c r="IXL229" s="168"/>
      <c r="IXM229" s="168"/>
      <c r="IXN229" s="168"/>
      <c r="IXO229" s="168"/>
      <c r="IXP229" s="168"/>
      <c r="IXQ229" s="168"/>
      <c r="IXR229" s="168"/>
      <c r="IXS229" s="168"/>
      <c r="IXT229" s="168"/>
      <c r="IXU229" s="168"/>
      <c r="IXV229" s="168"/>
      <c r="IXW229" s="168"/>
      <c r="IXX229" s="168"/>
      <c r="IXY229" s="168"/>
      <c r="IXZ229" s="168"/>
      <c r="IYA229" s="168"/>
      <c r="IYB229" s="168"/>
      <c r="IYC229" s="168"/>
      <c r="IYD229" s="168"/>
      <c r="IYE229" s="168"/>
      <c r="IYF229" s="168"/>
      <c r="IYG229" s="168"/>
      <c r="IYH229" s="168"/>
      <c r="IYI229" s="168"/>
      <c r="IYJ229" s="168"/>
      <c r="IYK229" s="168"/>
      <c r="IYL229" s="168"/>
      <c r="IYM229" s="168"/>
      <c r="IYN229" s="168"/>
      <c r="IYO229" s="168"/>
      <c r="IYP229" s="168"/>
      <c r="IYQ229" s="168"/>
      <c r="IYR229" s="168"/>
      <c r="IYS229" s="168"/>
      <c r="IYT229" s="168"/>
      <c r="IYU229" s="168"/>
      <c r="IYV229" s="168"/>
      <c r="IYW229" s="168"/>
      <c r="IYX229" s="168"/>
      <c r="IYY229" s="168"/>
      <c r="IYZ229" s="168"/>
      <c r="IZA229" s="168"/>
      <c r="IZB229" s="168"/>
      <c r="IZC229" s="168"/>
      <c r="IZD229" s="168"/>
      <c r="IZE229" s="168"/>
      <c r="IZF229" s="168"/>
      <c r="IZG229" s="168"/>
      <c r="IZH229" s="168"/>
      <c r="IZI229" s="168"/>
      <c r="IZJ229" s="168"/>
      <c r="IZK229" s="168"/>
      <c r="IZL229" s="168"/>
      <c r="IZM229" s="168"/>
      <c r="IZN229" s="168"/>
      <c r="IZO229" s="168"/>
      <c r="IZP229" s="168"/>
      <c r="IZQ229" s="168"/>
      <c r="IZR229" s="168"/>
      <c r="IZS229" s="168"/>
      <c r="IZT229" s="168"/>
      <c r="IZU229" s="168"/>
      <c r="IZV229" s="168"/>
      <c r="IZW229" s="168"/>
      <c r="IZX229" s="168"/>
      <c r="IZY229" s="168"/>
      <c r="IZZ229" s="168"/>
      <c r="JAA229" s="168"/>
      <c r="JAB229" s="168"/>
      <c r="JAC229" s="168"/>
      <c r="JAD229" s="168"/>
      <c r="JAE229" s="168"/>
      <c r="JAF229" s="168"/>
      <c r="JAG229" s="168"/>
      <c r="JAH229" s="168"/>
      <c r="JAI229" s="168"/>
      <c r="JAJ229" s="168"/>
      <c r="JAK229" s="168"/>
      <c r="JAL229" s="168"/>
      <c r="JAM229" s="168"/>
      <c r="JAN229" s="168"/>
      <c r="JAO229" s="168"/>
      <c r="JAP229" s="168"/>
      <c r="JAQ229" s="168"/>
      <c r="JAR229" s="168"/>
      <c r="JAS229" s="168"/>
      <c r="JAT229" s="168"/>
      <c r="JAU229" s="168"/>
      <c r="JAV229" s="168"/>
      <c r="JAW229" s="168"/>
      <c r="JAX229" s="168"/>
      <c r="JAY229" s="168"/>
      <c r="JAZ229" s="168"/>
      <c r="JBA229" s="168"/>
      <c r="JBB229" s="168"/>
      <c r="JBC229" s="168"/>
      <c r="JBD229" s="168"/>
      <c r="JBE229" s="168"/>
      <c r="JBF229" s="168"/>
      <c r="JBG229" s="168"/>
      <c r="JBH229" s="168"/>
      <c r="JBI229" s="168"/>
      <c r="JBJ229" s="168"/>
      <c r="JBK229" s="168"/>
      <c r="JBL229" s="168"/>
      <c r="JBM229" s="168"/>
      <c r="JBN229" s="168"/>
      <c r="JBO229" s="168"/>
      <c r="JBP229" s="168"/>
      <c r="JBQ229" s="168"/>
      <c r="JBR229" s="168"/>
      <c r="JBS229" s="168"/>
      <c r="JBT229" s="168"/>
      <c r="JBU229" s="168"/>
      <c r="JBV229" s="168"/>
      <c r="JBW229" s="168"/>
      <c r="JBX229" s="168"/>
      <c r="JBY229" s="168"/>
      <c r="JBZ229" s="168"/>
      <c r="JCA229" s="168"/>
      <c r="JCB229" s="168"/>
      <c r="JCC229" s="168"/>
      <c r="JCD229" s="168"/>
      <c r="JCE229" s="168"/>
      <c r="JCF229" s="168"/>
      <c r="JCG229" s="168"/>
      <c r="JCH229" s="168"/>
      <c r="JCI229" s="168"/>
      <c r="JCJ229" s="168"/>
      <c r="JCK229" s="168"/>
      <c r="JCL229" s="168"/>
      <c r="JCM229" s="168"/>
      <c r="JCN229" s="168"/>
      <c r="JCO229" s="168"/>
      <c r="JCP229" s="168"/>
      <c r="JCQ229" s="168"/>
      <c r="JCR229" s="168"/>
      <c r="JCS229" s="168"/>
      <c r="JCT229" s="168"/>
      <c r="JCU229" s="168"/>
      <c r="JCV229" s="168"/>
      <c r="JCW229" s="168"/>
      <c r="JCX229" s="168"/>
      <c r="JCY229" s="168"/>
      <c r="JCZ229" s="168"/>
      <c r="JDA229" s="168"/>
      <c r="JDB229" s="168"/>
      <c r="JDC229" s="168"/>
      <c r="JDD229" s="168"/>
      <c r="JDE229" s="168"/>
      <c r="JDF229" s="168"/>
      <c r="JDG229" s="168"/>
      <c r="JDH229" s="168"/>
      <c r="JDI229" s="168"/>
      <c r="JDJ229" s="168"/>
      <c r="JDK229" s="168"/>
      <c r="JDL229" s="168"/>
      <c r="JDM229" s="168"/>
      <c r="JDN229" s="168"/>
      <c r="JDO229" s="168"/>
      <c r="JDP229" s="168"/>
      <c r="JDQ229" s="168"/>
      <c r="JDR229" s="168"/>
      <c r="JDS229" s="168"/>
      <c r="JDT229" s="168"/>
      <c r="JDU229" s="168"/>
      <c r="JDV229" s="168"/>
      <c r="JDW229" s="168"/>
      <c r="JDX229" s="168"/>
      <c r="JDY229" s="168"/>
      <c r="JDZ229" s="168"/>
      <c r="JEA229" s="168"/>
      <c r="JEB229" s="168"/>
      <c r="JEC229" s="168"/>
      <c r="JED229" s="168"/>
      <c r="JEE229" s="168"/>
      <c r="JEF229" s="168"/>
      <c r="JEG229" s="168"/>
      <c r="JEH229" s="168"/>
      <c r="JEI229" s="168"/>
      <c r="JEJ229" s="168"/>
      <c r="JEK229" s="168"/>
      <c r="JEL229" s="168"/>
      <c r="JEM229" s="168"/>
      <c r="JEN229" s="168"/>
      <c r="JEO229" s="168"/>
      <c r="JEP229" s="168"/>
      <c r="JEQ229" s="168"/>
      <c r="JER229" s="168"/>
      <c r="JES229" s="168"/>
      <c r="JET229" s="168"/>
      <c r="JEU229" s="168"/>
      <c r="JEV229" s="168"/>
      <c r="JEW229" s="168"/>
      <c r="JEX229" s="168"/>
      <c r="JEY229" s="168"/>
      <c r="JEZ229" s="168"/>
      <c r="JFA229" s="168"/>
      <c r="JFB229" s="168"/>
      <c r="JFC229" s="168"/>
      <c r="JFD229" s="168"/>
      <c r="JFE229" s="168"/>
      <c r="JFF229" s="168"/>
      <c r="JFG229" s="168"/>
      <c r="JFH229" s="168"/>
      <c r="JFI229" s="168"/>
      <c r="JFJ229" s="168"/>
      <c r="JFK229" s="168"/>
      <c r="JFL229" s="168"/>
      <c r="JFM229" s="168"/>
      <c r="JFN229" s="168"/>
      <c r="JFO229" s="168"/>
      <c r="JFP229" s="168"/>
      <c r="JFQ229" s="168"/>
      <c r="JFR229" s="168"/>
      <c r="JFS229" s="168"/>
      <c r="JFT229" s="168"/>
      <c r="JFU229" s="168"/>
      <c r="JFV229" s="168"/>
      <c r="JFW229" s="168"/>
      <c r="JFX229" s="168"/>
      <c r="JFY229" s="168"/>
      <c r="JFZ229" s="168"/>
      <c r="JGA229" s="168"/>
      <c r="JGB229" s="168"/>
      <c r="JGC229" s="168"/>
      <c r="JGD229" s="168"/>
      <c r="JGE229" s="168"/>
      <c r="JGF229" s="168"/>
      <c r="JGG229" s="168"/>
      <c r="JGH229" s="168"/>
      <c r="JGI229" s="168"/>
      <c r="JGJ229" s="168"/>
      <c r="JGK229" s="168"/>
      <c r="JGL229" s="168"/>
      <c r="JGM229" s="168"/>
      <c r="JGN229" s="168"/>
      <c r="JGO229" s="168"/>
      <c r="JGP229" s="168"/>
      <c r="JGQ229" s="168"/>
      <c r="JGR229" s="168"/>
      <c r="JGS229" s="168"/>
      <c r="JGT229" s="168"/>
      <c r="JGU229" s="168"/>
      <c r="JGV229" s="168"/>
      <c r="JGW229" s="168"/>
      <c r="JGX229" s="168"/>
      <c r="JGY229" s="168"/>
      <c r="JGZ229" s="168"/>
      <c r="JHA229" s="168"/>
      <c r="JHB229" s="168"/>
      <c r="JHC229" s="168"/>
      <c r="JHD229" s="168"/>
      <c r="JHE229" s="168"/>
      <c r="JHF229" s="168"/>
      <c r="JHG229" s="168"/>
      <c r="JHH229" s="168"/>
      <c r="JHI229" s="168"/>
      <c r="JHJ229" s="168"/>
      <c r="JHK229" s="168"/>
      <c r="JHL229" s="168"/>
      <c r="JHM229" s="168"/>
      <c r="JHN229" s="168"/>
      <c r="JHO229" s="168"/>
      <c r="JHP229" s="168"/>
      <c r="JHQ229" s="168"/>
      <c r="JHR229" s="168"/>
      <c r="JHS229" s="168"/>
      <c r="JHT229" s="168"/>
      <c r="JHU229" s="168"/>
      <c r="JHV229" s="168"/>
      <c r="JHW229" s="168"/>
      <c r="JHX229" s="168"/>
      <c r="JHY229" s="168"/>
      <c r="JHZ229" s="168"/>
      <c r="JIA229" s="168"/>
      <c r="JIB229" s="168"/>
      <c r="JIC229" s="168"/>
      <c r="JID229" s="168"/>
      <c r="JIE229" s="168"/>
      <c r="JIF229" s="168"/>
      <c r="JIG229" s="168"/>
      <c r="JIH229" s="168"/>
      <c r="JII229" s="168"/>
      <c r="JIJ229" s="168"/>
      <c r="JIK229" s="168"/>
      <c r="JIL229" s="168"/>
      <c r="JIM229" s="168"/>
      <c r="JIN229" s="168"/>
      <c r="JIO229" s="168"/>
      <c r="JIP229" s="168"/>
      <c r="JIQ229" s="168"/>
      <c r="JIR229" s="168"/>
      <c r="JIS229" s="168"/>
      <c r="JIT229" s="168"/>
      <c r="JIU229" s="168"/>
      <c r="JIV229" s="168"/>
      <c r="JIW229" s="168"/>
      <c r="JIX229" s="168"/>
      <c r="JIY229" s="168"/>
      <c r="JIZ229" s="168"/>
      <c r="JJA229" s="168"/>
      <c r="JJB229" s="168"/>
      <c r="JJC229" s="168"/>
      <c r="JJD229" s="168"/>
      <c r="JJE229" s="168"/>
      <c r="JJF229" s="168"/>
      <c r="JJG229" s="168"/>
      <c r="JJH229" s="168"/>
      <c r="JJI229" s="168"/>
      <c r="JJJ229" s="168"/>
      <c r="JJK229" s="168"/>
      <c r="JJL229" s="168"/>
      <c r="JJM229" s="168"/>
      <c r="JJN229" s="168"/>
      <c r="JJO229" s="168"/>
      <c r="JJP229" s="168"/>
      <c r="JJQ229" s="168"/>
      <c r="JJR229" s="168"/>
      <c r="JJS229" s="168"/>
      <c r="JJT229" s="168"/>
      <c r="JJU229" s="168"/>
      <c r="JJV229" s="168"/>
      <c r="JJW229" s="168"/>
      <c r="JJX229" s="168"/>
      <c r="JJY229" s="168"/>
      <c r="JJZ229" s="168"/>
      <c r="JKA229" s="168"/>
      <c r="JKB229" s="168"/>
      <c r="JKC229" s="168"/>
      <c r="JKD229" s="168"/>
      <c r="JKE229" s="168"/>
      <c r="JKF229" s="168"/>
      <c r="JKG229" s="168"/>
      <c r="JKH229" s="168"/>
      <c r="JKI229" s="168"/>
      <c r="JKJ229" s="168"/>
      <c r="JKK229" s="168"/>
      <c r="JKL229" s="168"/>
      <c r="JKM229" s="168"/>
      <c r="JKN229" s="168"/>
      <c r="JKO229" s="168"/>
      <c r="JKP229" s="168"/>
      <c r="JKQ229" s="168"/>
      <c r="JKR229" s="168"/>
      <c r="JKS229" s="168"/>
      <c r="JKT229" s="168"/>
      <c r="JKU229" s="168"/>
      <c r="JKV229" s="168"/>
      <c r="JKW229" s="168"/>
      <c r="JKX229" s="168"/>
      <c r="JKY229" s="168"/>
      <c r="JKZ229" s="168"/>
      <c r="JLA229" s="168"/>
      <c r="JLB229" s="168"/>
      <c r="JLC229" s="168"/>
      <c r="JLD229" s="168"/>
      <c r="JLE229" s="168"/>
      <c r="JLF229" s="168"/>
      <c r="JLG229" s="168"/>
      <c r="JLH229" s="168"/>
      <c r="JLI229" s="168"/>
      <c r="JLJ229" s="168"/>
      <c r="JLK229" s="168"/>
      <c r="JLL229" s="168"/>
      <c r="JLM229" s="168"/>
      <c r="JLN229" s="168"/>
      <c r="JLO229" s="168"/>
      <c r="JLP229" s="168"/>
      <c r="JLQ229" s="168"/>
      <c r="JLR229" s="168"/>
      <c r="JLS229" s="168"/>
      <c r="JLT229" s="168"/>
      <c r="JLU229" s="168"/>
      <c r="JLV229" s="168"/>
      <c r="JLW229" s="168"/>
      <c r="JLX229" s="168"/>
      <c r="JLY229" s="168"/>
      <c r="JLZ229" s="168"/>
      <c r="JMA229" s="168"/>
      <c r="JMB229" s="168"/>
      <c r="JMC229" s="168"/>
      <c r="JMD229" s="168"/>
      <c r="JME229" s="168"/>
      <c r="JMF229" s="168"/>
      <c r="JMG229" s="168"/>
      <c r="JMH229" s="168"/>
      <c r="JMI229" s="168"/>
      <c r="JMJ229" s="168"/>
      <c r="JMK229" s="168"/>
      <c r="JML229" s="168"/>
      <c r="JMM229" s="168"/>
      <c r="JMN229" s="168"/>
      <c r="JMO229" s="168"/>
      <c r="JMP229" s="168"/>
      <c r="JMQ229" s="168"/>
      <c r="JMR229" s="168"/>
      <c r="JMS229" s="168"/>
      <c r="JMT229" s="168"/>
      <c r="JMU229" s="168"/>
      <c r="JMV229" s="168"/>
      <c r="JMW229" s="168"/>
      <c r="JMX229" s="168"/>
      <c r="JMY229" s="168"/>
      <c r="JMZ229" s="168"/>
      <c r="JNA229" s="168"/>
      <c r="JNB229" s="168"/>
      <c r="JNC229" s="168"/>
      <c r="JND229" s="168"/>
      <c r="JNE229" s="168"/>
      <c r="JNF229" s="168"/>
      <c r="JNG229" s="168"/>
      <c r="JNH229" s="168"/>
      <c r="JNI229" s="168"/>
      <c r="JNJ229" s="168"/>
      <c r="JNK229" s="168"/>
      <c r="JNL229" s="168"/>
      <c r="JNM229" s="168"/>
      <c r="JNN229" s="168"/>
      <c r="JNO229" s="168"/>
      <c r="JNP229" s="168"/>
      <c r="JNQ229" s="168"/>
      <c r="JNR229" s="168"/>
      <c r="JNS229" s="168"/>
      <c r="JNT229" s="168"/>
      <c r="JNU229" s="168"/>
      <c r="JNV229" s="168"/>
      <c r="JNW229" s="168"/>
      <c r="JNX229" s="168"/>
      <c r="JNY229" s="168"/>
      <c r="JNZ229" s="168"/>
      <c r="JOA229" s="168"/>
      <c r="JOB229" s="168"/>
      <c r="JOC229" s="168"/>
      <c r="JOD229" s="168"/>
      <c r="JOE229" s="168"/>
      <c r="JOF229" s="168"/>
      <c r="JOG229" s="168"/>
      <c r="JOH229" s="168"/>
      <c r="JOI229" s="168"/>
      <c r="JOJ229" s="168"/>
      <c r="JOK229" s="168"/>
      <c r="JOL229" s="168"/>
      <c r="JOM229" s="168"/>
      <c r="JON229" s="168"/>
      <c r="JOO229" s="168"/>
      <c r="JOP229" s="168"/>
      <c r="JOQ229" s="168"/>
      <c r="JOR229" s="168"/>
      <c r="JOS229" s="168"/>
      <c r="JOT229" s="168"/>
      <c r="JOU229" s="168"/>
      <c r="JOV229" s="168"/>
      <c r="JOW229" s="168"/>
      <c r="JOX229" s="168"/>
      <c r="JOY229" s="168"/>
      <c r="JOZ229" s="168"/>
      <c r="JPA229" s="168"/>
      <c r="JPB229" s="168"/>
      <c r="JPC229" s="168"/>
      <c r="JPD229" s="168"/>
      <c r="JPE229" s="168"/>
      <c r="JPF229" s="168"/>
      <c r="JPG229" s="168"/>
      <c r="JPH229" s="168"/>
      <c r="JPI229" s="168"/>
      <c r="JPJ229" s="168"/>
      <c r="JPK229" s="168"/>
      <c r="JPL229" s="168"/>
      <c r="JPM229" s="168"/>
      <c r="JPN229" s="168"/>
      <c r="JPO229" s="168"/>
      <c r="JPP229" s="168"/>
      <c r="JPQ229" s="168"/>
      <c r="JPR229" s="168"/>
      <c r="JPS229" s="168"/>
      <c r="JPT229" s="168"/>
      <c r="JPU229" s="168"/>
      <c r="JPV229" s="168"/>
      <c r="JPW229" s="168"/>
      <c r="JPX229" s="168"/>
      <c r="JPY229" s="168"/>
      <c r="JPZ229" s="168"/>
      <c r="JQA229" s="168"/>
      <c r="JQB229" s="168"/>
      <c r="JQC229" s="168"/>
      <c r="JQD229" s="168"/>
      <c r="JQE229" s="168"/>
      <c r="JQF229" s="168"/>
      <c r="JQG229" s="168"/>
      <c r="JQH229" s="168"/>
      <c r="JQI229" s="168"/>
      <c r="JQJ229" s="168"/>
      <c r="JQK229" s="168"/>
      <c r="JQL229" s="168"/>
      <c r="JQM229" s="168"/>
      <c r="JQN229" s="168"/>
      <c r="JQO229" s="168"/>
      <c r="JQP229" s="168"/>
      <c r="JQQ229" s="168"/>
      <c r="JQR229" s="168"/>
      <c r="JQS229" s="168"/>
      <c r="JQT229" s="168"/>
      <c r="JQU229" s="168"/>
      <c r="JQV229" s="168"/>
      <c r="JQW229" s="168"/>
      <c r="JQX229" s="168"/>
      <c r="JQY229" s="168"/>
      <c r="JQZ229" s="168"/>
      <c r="JRA229" s="168"/>
      <c r="JRB229" s="168"/>
      <c r="JRC229" s="168"/>
      <c r="JRD229" s="168"/>
      <c r="JRE229" s="168"/>
      <c r="JRF229" s="168"/>
      <c r="JRG229" s="168"/>
      <c r="JRH229" s="168"/>
      <c r="JRI229" s="168"/>
      <c r="JRJ229" s="168"/>
      <c r="JRK229" s="168"/>
      <c r="JRL229" s="168"/>
      <c r="JRM229" s="168"/>
      <c r="JRN229" s="168"/>
      <c r="JRO229" s="168"/>
      <c r="JRP229" s="168"/>
      <c r="JRQ229" s="168"/>
      <c r="JRR229" s="168"/>
      <c r="JRS229" s="168"/>
      <c r="JRT229" s="168"/>
      <c r="JRU229" s="168"/>
      <c r="JRV229" s="168"/>
      <c r="JRW229" s="168"/>
      <c r="JRX229" s="168"/>
      <c r="JRY229" s="168"/>
      <c r="JRZ229" s="168"/>
      <c r="JSA229" s="168"/>
      <c r="JSB229" s="168"/>
      <c r="JSC229" s="168"/>
      <c r="JSD229" s="168"/>
      <c r="JSE229" s="168"/>
      <c r="JSF229" s="168"/>
      <c r="JSG229" s="168"/>
      <c r="JSH229" s="168"/>
      <c r="JSI229" s="168"/>
      <c r="JSJ229" s="168"/>
      <c r="JSK229" s="168"/>
      <c r="JSL229" s="168"/>
      <c r="JSM229" s="168"/>
      <c r="JSN229" s="168"/>
      <c r="JSO229" s="168"/>
      <c r="JSP229" s="168"/>
      <c r="JSQ229" s="168"/>
      <c r="JSR229" s="168"/>
      <c r="JSS229" s="168"/>
      <c r="JST229" s="168"/>
      <c r="JSU229" s="168"/>
      <c r="JSV229" s="168"/>
      <c r="JSW229" s="168"/>
      <c r="JSX229" s="168"/>
      <c r="JSY229" s="168"/>
      <c r="JSZ229" s="168"/>
      <c r="JTA229" s="168"/>
      <c r="JTB229" s="168"/>
      <c r="JTC229" s="168"/>
      <c r="JTD229" s="168"/>
      <c r="JTE229" s="168"/>
      <c r="JTF229" s="168"/>
      <c r="JTG229" s="168"/>
      <c r="JTH229" s="168"/>
      <c r="JTI229" s="168"/>
      <c r="JTJ229" s="168"/>
      <c r="JTK229" s="168"/>
      <c r="JTL229" s="168"/>
      <c r="JTM229" s="168"/>
      <c r="JTN229" s="168"/>
      <c r="JTO229" s="168"/>
      <c r="JTP229" s="168"/>
      <c r="JTQ229" s="168"/>
      <c r="JTR229" s="168"/>
      <c r="JTS229" s="168"/>
      <c r="JTT229" s="168"/>
      <c r="JTU229" s="168"/>
      <c r="JTV229" s="168"/>
      <c r="JTW229" s="168"/>
      <c r="JTX229" s="168"/>
      <c r="JTY229" s="168"/>
      <c r="JTZ229" s="168"/>
      <c r="JUA229" s="168"/>
      <c r="JUB229" s="168"/>
      <c r="JUC229" s="168"/>
      <c r="JUD229" s="168"/>
      <c r="JUE229" s="168"/>
      <c r="JUF229" s="168"/>
      <c r="JUG229" s="168"/>
      <c r="JUH229" s="168"/>
      <c r="JUI229" s="168"/>
      <c r="JUJ229" s="168"/>
      <c r="JUK229" s="168"/>
      <c r="JUL229" s="168"/>
      <c r="JUM229" s="168"/>
      <c r="JUN229" s="168"/>
      <c r="JUO229" s="168"/>
      <c r="JUP229" s="168"/>
      <c r="JUQ229" s="168"/>
      <c r="JUR229" s="168"/>
      <c r="JUS229" s="168"/>
      <c r="JUT229" s="168"/>
      <c r="JUU229" s="168"/>
      <c r="JUV229" s="168"/>
      <c r="JUW229" s="168"/>
      <c r="JUX229" s="168"/>
      <c r="JUY229" s="168"/>
      <c r="JUZ229" s="168"/>
      <c r="JVA229" s="168"/>
      <c r="JVB229" s="168"/>
      <c r="JVC229" s="168"/>
      <c r="JVD229" s="168"/>
      <c r="JVE229" s="168"/>
      <c r="JVF229" s="168"/>
      <c r="JVG229" s="168"/>
      <c r="JVH229" s="168"/>
      <c r="JVI229" s="168"/>
      <c r="JVJ229" s="168"/>
      <c r="JVK229" s="168"/>
      <c r="JVL229" s="168"/>
      <c r="JVM229" s="168"/>
      <c r="JVN229" s="168"/>
      <c r="JVO229" s="168"/>
      <c r="JVP229" s="168"/>
      <c r="JVQ229" s="168"/>
      <c r="JVR229" s="168"/>
      <c r="JVS229" s="168"/>
      <c r="JVT229" s="168"/>
      <c r="JVU229" s="168"/>
      <c r="JVV229" s="168"/>
      <c r="JVW229" s="168"/>
      <c r="JVX229" s="168"/>
      <c r="JVY229" s="168"/>
      <c r="JVZ229" s="168"/>
      <c r="JWA229" s="168"/>
      <c r="JWB229" s="168"/>
      <c r="JWC229" s="168"/>
      <c r="JWD229" s="168"/>
      <c r="JWE229" s="168"/>
      <c r="JWF229" s="168"/>
      <c r="JWG229" s="168"/>
      <c r="JWH229" s="168"/>
      <c r="JWI229" s="168"/>
      <c r="JWJ229" s="168"/>
      <c r="JWK229" s="168"/>
      <c r="JWL229" s="168"/>
      <c r="JWM229" s="168"/>
      <c r="JWN229" s="168"/>
      <c r="JWO229" s="168"/>
      <c r="JWP229" s="168"/>
      <c r="JWQ229" s="168"/>
      <c r="JWR229" s="168"/>
      <c r="JWS229" s="168"/>
      <c r="JWT229" s="168"/>
      <c r="JWU229" s="168"/>
      <c r="JWV229" s="168"/>
      <c r="JWW229" s="168"/>
      <c r="JWX229" s="168"/>
      <c r="JWY229" s="168"/>
      <c r="JWZ229" s="168"/>
      <c r="JXA229" s="168"/>
      <c r="JXB229" s="168"/>
      <c r="JXC229" s="168"/>
      <c r="JXD229" s="168"/>
      <c r="JXE229" s="168"/>
      <c r="JXF229" s="168"/>
      <c r="JXG229" s="168"/>
      <c r="JXH229" s="168"/>
      <c r="JXI229" s="168"/>
      <c r="JXJ229" s="168"/>
      <c r="JXK229" s="168"/>
      <c r="JXL229" s="168"/>
      <c r="JXM229" s="168"/>
      <c r="JXN229" s="168"/>
      <c r="JXO229" s="168"/>
      <c r="JXP229" s="168"/>
      <c r="JXQ229" s="168"/>
      <c r="JXR229" s="168"/>
      <c r="JXS229" s="168"/>
      <c r="JXT229" s="168"/>
      <c r="JXU229" s="168"/>
      <c r="JXV229" s="168"/>
      <c r="JXW229" s="168"/>
      <c r="JXX229" s="168"/>
      <c r="JXY229" s="168"/>
      <c r="JXZ229" s="168"/>
      <c r="JYA229" s="168"/>
      <c r="JYB229" s="168"/>
      <c r="JYC229" s="168"/>
      <c r="JYD229" s="168"/>
      <c r="JYE229" s="168"/>
      <c r="JYF229" s="168"/>
      <c r="JYG229" s="168"/>
      <c r="JYH229" s="168"/>
      <c r="JYI229" s="168"/>
      <c r="JYJ229" s="168"/>
      <c r="JYK229" s="168"/>
      <c r="JYL229" s="168"/>
      <c r="JYM229" s="168"/>
      <c r="JYN229" s="168"/>
      <c r="JYO229" s="168"/>
      <c r="JYP229" s="168"/>
      <c r="JYQ229" s="168"/>
      <c r="JYR229" s="168"/>
      <c r="JYS229" s="168"/>
      <c r="JYT229" s="168"/>
      <c r="JYU229" s="168"/>
      <c r="JYV229" s="168"/>
      <c r="JYW229" s="168"/>
      <c r="JYX229" s="168"/>
      <c r="JYY229" s="168"/>
      <c r="JYZ229" s="168"/>
      <c r="JZA229" s="168"/>
      <c r="JZB229" s="168"/>
      <c r="JZC229" s="168"/>
      <c r="JZD229" s="168"/>
      <c r="JZE229" s="168"/>
      <c r="JZF229" s="168"/>
      <c r="JZG229" s="168"/>
      <c r="JZH229" s="168"/>
      <c r="JZI229" s="168"/>
      <c r="JZJ229" s="168"/>
      <c r="JZK229" s="168"/>
      <c r="JZL229" s="168"/>
      <c r="JZM229" s="168"/>
      <c r="JZN229" s="168"/>
      <c r="JZO229" s="168"/>
      <c r="JZP229" s="168"/>
      <c r="JZQ229" s="168"/>
      <c r="JZR229" s="168"/>
      <c r="JZS229" s="168"/>
      <c r="JZT229" s="168"/>
      <c r="JZU229" s="168"/>
      <c r="JZV229" s="168"/>
      <c r="JZW229" s="168"/>
      <c r="JZX229" s="168"/>
      <c r="JZY229" s="168"/>
      <c r="JZZ229" s="168"/>
      <c r="KAA229" s="168"/>
      <c r="KAB229" s="168"/>
      <c r="KAC229" s="168"/>
      <c r="KAD229" s="168"/>
      <c r="KAE229" s="168"/>
      <c r="KAF229" s="168"/>
      <c r="KAG229" s="168"/>
      <c r="KAH229" s="168"/>
      <c r="KAI229" s="168"/>
      <c r="KAJ229" s="168"/>
      <c r="KAK229" s="168"/>
      <c r="KAL229" s="168"/>
      <c r="KAM229" s="168"/>
      <c r="KAN229" s="168"/>
      <c r="KAO229" s="168"/>
      <c r="KAP229" s="168"/>
      <c r="KAQ229" s="168"/>
      <c r="KAR229" s="168"/>
      <c r="KAS229" s="168"/>
      <c r="KAT229" s="168"/>
      <c r="KAU229" s="168"/>
      <c r="KAV229" s="168"/>
      <c r="KAW229" s="168"/>
      <c r="KAX229" s="168"/>
      <c r="KAY229" s="168"/>
      <c r="KAZ229" s="168"/>
      <c r="KBA229" s="168"/>
      <c r="KBB229" s="168"/>
      <c r="KBC229" s="168"/>
      <c r="KBD229" s="168"/>
      <c r="KBE229" s="168"/>
      <c r="KBF229" s="168"/>
      <c r="KBG229" s="168"/>
      <c r="KBH229" s="168"/>
      <c r="KBI229" s="168"/>
      <c r="KBJ229" s="168"/>
      <c r="KBK229" s="168"/>
      <c r="KBL229" s="168"/>
      <c r="KBM229" s="168"/>
      <c r="KBN229" s="168"/>
      <c r="KBO229" s="168"/>
      <c r="KBP229" s="168"/>
      <c r="KBQ229" s="168"/>
      <c r="KBR229" s="168"/>
      <c r="KBS229" s="168"/>
      <c r="KBT229" s="168"/>
      <c r="KBU229" s="168"/>
      <c r="KBV229" s="168"/>
      <c r="KBW229" s="168"/>
      <c r="KBX229" s="168"/>
      <c r="KBY229" s="168"/>
      <c r="KBZ229" s="168"/>
      <c r="KCA229" s="168"/>
      <c r="KCB229" s="168"/>
      <c r="KCC229" s="168"/>
      <c r="KCD229" s="168"/>
      <c r="KCE229" s="168"/>
      <c r="KCF229" s="168"/>
      <c r="KCG229" s="168"/>
      <c r="KCH229" s="168"/>
      <c r="KCI229" s="168"/>
      <c r="KCJ229" s="168"/>
      <c r="KCK229" s="168"/>
      <c r="KCL229" s="168"/>
      <c r="KCM229" s="168"/>
      <c r="KCN229" s="168"/>
      <c r="KCO229" s="168"/>
      <c r="KCP229" s="168"/>
      <c r="KCQ229" s="168"/>
      <c r="KCR229" s="168"/>
      <c r="KCS229" s="168"/>
      <c r="KCT229" s="168"/>
      <c r="KCU229" s="168"/>
      <c r="KCV229" s="168"/>
      <c r="KCW229" s="168"/>
      <c r="KCX229" s="168"/>
      <c r="KCY229" s="168"/>
      <c r="KCZ229" s="168"/>
      <c r="KDA229" s="168"/>
      <c r="KDB229" s="168"/>
      <c r="KDC229" s="168"/>
      <c r="KDD229" s="168"/>
      <c r="KDE229" s="168"/>
      <c r="KDF229" s="168"/>
      <c r="KDG229" s="168"/>
      <c r="KDH229" s="168"/>
      <c r="KDI229" s="168"/>
      <c r="KDJ229" s="168"/>
      <c r="KDK229" s="168"/>
      <c r="KDL229" s="168"/>
      <c r="KDM229" s="168"/>
      <c r="KDN229" s="168"/>
      <c r="KDO229" s="168"/>
      <c r="KDP229" s="168"/>
      <c r="KDQ229" s="168"/>
      <c r="KDR229" s="168"/>
      <c r="KDS229" s="168"/>
      <c r="KDT229" s="168"/>
      <c r="KDU229" s="168"/>
      <c r="KDV229" s="168"/>
      <c r="KDW229" s="168"/>
      <c r="KDX229" s="168"/>
      <c r="KDY229" s="168"/>
      <c r="KDZ229" s="168"/>
      <c r="KEA229" s="168"/>
      <c r="KEB229" s="168"/>
      <c r="KEC229" s="168"/>
      <c r="KED229" s="168"/>
      <c r="KEE229" s="168"/>
      <c r="KEF229" s="168"/>
      <c r="KEG229" s="168"/>
      <c r="KEH229" s="168"/>
      <c r="KEI229" s="168"/>
      <c r="KEJ229" s="168"/>
      <c r="KEK229" s="168"/>
      <c r="KEL229" s="168"/>
      <c r="KEM229" s="168"/>
      <c r="KEN229" s="168"/>
      <c r="KEO229" s="168"/>
      <c r="KEP229" s="168"/>
      <c r="KEQ229" s="168"/>
      <c r="KER229" s="168"/>
      <c r="KES229" s="168"/>
      <c r="KET229" s="168"/>
      <c r="KEU229" s="168"/>
      <c r="KEV229" s="168"/>
      <c r="KEW229" s="168"/>
      <c r="KEX229" s="168"/>
      <c r="KEY229" s="168"/>
      <c r="KEZ229" s="168"/>
      <c r="KFA229" s="168"/>
      <c r="KFB229" s="168"/>
      <c r="KFC229" s="168"/>
      <c r="KFD229" s="168"/>
      <c r="KFE229" s="168"/>
      <c r="KFF229" s="168"/>
      <c r="KFG229" s="168"/>
      <c r="KFH229" s="168"/>
      <c r="KFI229" s="168"/>
      <c r="KFJ229" s="168"/>
      <c r="KFK229" s="168"/>
      <c r="KFL229" s="168"/>
      <c r="KFM229" s="168"/>
      <c r="KFN229" s="168"/>
      <c r="KFO229" s="168"/>
      <c r="KFP229" s="168"/>
      <c r="KFQ229" s="168"/>
      <c r="KFR229" s="168"/>
      <c r="KFS229" s="168"/>
      <c r="KFT229" s="168"/>
      <c r="KFU229" s="168"/>
      <c r="KFV229" s="168"/>
      <c r="KFW229" s="168"/>
      <c r="KFX229" s="168"/>
      <c r="KFY229" s="168"/>
      <c r="KFZ229" s="168"/>
      <c r="KGA229" s="168"/>
      <c r="KGB229" s="168"/>
      <c r="KGC229" s="168"/>
      <c r="KGD229" s="168"/>
      <c r="KGE229" s="168"/>
      <c r="KGF229" s="168"/>
      <c r="KGG229" s="168"/>
      <c r="KGH229" s="168"/>
      <c r="KGI229" s="168"/>
      <c r="KGJ229" s="168"/>
      <c r="KGK229" s="168"/>
      <c r="KGL229" s="168"/>
      <c r="KGM229" s="168"/>
      <c r="KGN229" s="168"/>
      <c r="KGO229" s="168"/>
      <c r="KGP229" s="168"/>
      <c r="KGQ229" s="168"/>
      <c r="KGR229" s="168"/>
      <c r="KGS229" s="168"/>
      <c r="KGT229" s="168"/>
      <c r="KGU229" s="168"/>
      <c r="KGV229" s="168"/>
      <c r="KGW229" s="168"/>
      <c r="KGX229" s="168"/>
      <c r="KGY229" s="168"/>
      <c r="KGZ229" s="168"/>
      <c r="KHA229" s="168"/>
      <c r="KHB229" s="168"/>
      <c r="KHC229" s="168"/>
      <c r="KHD229" s="168"/>
      <c r="KHE229" s="168"/>
      <c r="KHF229" s="168"/>
      <c r="KHG229" s="168"/>
      <c r="KHH229" s="168"/>
      <c r="KHI229" s="168"/>
      <c r="KHJ229" s="168"/>
      <c r="KHK229" s="168"/>
      <c r="KHL229" s="168"/>
      <c r="KHM229" s="168"/>
      <c r="KHN229" s="168"/>
      <c r="KHO229" s="168"/>
      <c r="KHP229" s="168"/>
      <c r="KHQ229" s="168"/>
      <c r="KHR229" s="168"/>
      <c r="KHS229" s="168"/>
      <c r="KHT229" s="168"/>
      <c r="KHU229" s="168"/>
      <c r="KHV229" s="168"/>
      <c r="KHW229" s="168"/>
      <c r="KHX229" s="168"/>
      <c r="KHY229" s="168"/>
      <c r="KHZ229" s="168"/>
      <c r="KIA229" s="168"/>
      <c r="KIB229" s="168"/>
      <c r="KIC229" s="168"/>
      <c r="KID229" s="168"/>
      <c r="KIE229" s="168"/>
      <c r="KIF229" s="168"/>
      <c r="KIG229" s="168"/>
      <c r="KIH229" s="168"/>
      <c r="KII229" s="168"/>
      <c r="KIJ229" s="168"/>
      <c r="KIK229" s="168"/>
      <c r="KIL229" s="168"/>
      <c r="KIM229" s="168"/>
      <c r="KIN229" s="168"/>
      <c r="KIO229" s="168"/>
      <c r="KIP229" s="168"/>
      <c r="KIQ229" s="168"/>
      <c r="KIR229" s="168"/>
      <c r="KIS229" s="168"/>
      <c r="KIT229" s="168"/>
      <c r="KIU229" s="168"/>
      <c r="KIV229" s="168"/>
      <c r="KIW229" s="168"/>
      <c r="KIX229" s="168"/>
      <c r="KIY229" s="168"/>
      <c r="KIZ229" s="168"/>
      <c r="KJA229" s="168"/>
      <c r="KJB229" s="168"/>
      <c r="KJC229" s="168"/>
      <c r="KJD229" s="168"/>
      <c r="KJE229" s="168"/>
      <c r="KJF229" s="168"/>
      <c r="KJG229" s="168"/>
      <c r="KJH229" s="168"/>
      <c r="KJI229" s="168"/>
      <c r="KJJ229" s="168"/>
      <c r="KJK229" s="168"/>
      <c r="KJL229" s="168"/>
      <c r="KJM229" s="168"/>
      <c r="KJN229" s="168"/>
      <c r="KJO229" s="168"/>
      <c r="KJP229" s="168"/>
      <c r="KJQ229" s="168"/>
      <c r="KJR229" s="168"/>
      <c r="KJS229" s="168"/>
      <c r="KJT229" s="168"/>
      <c r="KJU229" s="168"/>
      <c r="KJV229" s="168"/>
      <c r="KJW229" s="168"/>
      <c r="KJX229" s="168"/>
      <c r="KJY229" s="168"/>
      <c r="KJZ229" s="168"/>
      <c r="KKA229" s="168"/>
      <c r="KKB229" s="168"/>
      <c r="KKC229" s="168"/>
      <c r="KKD229" s="168"/>
      <c r="KKE229" s="168"/>
      <c r="KKF229" s="168"/>
      <c r="KKG229" s="168"/>
      <c r="KKH229" s="168"/>
      <c r="KKI229" s="168"/>
      <c r="KKJ229" s="168"/>
      <c r="KKK229" s="168"/>
      <c r="KKL229" s="168"/>
      <c r="KKM229" s="168"/>
      <c r="KKN229" s="168"/>
      <c r="KKO229" s="168"/>
      <c r="KKP229" s="168"/>
      <c r="KKQ229" s="168"/>
      <c r="KKR229" s="168"/>
      <c r="KKS229" s="168"/>
      <c r="KKT229" s="168"/>
      <c r="KKU229" s="168"/>
      <c r="KKV229" s="168"/>
      <c r="KKW229" s="168"/>
      <c r="KKX229" s="168"/>
      <c r="KKY229" s="168"/>
      <c r="KKZ229" s="168"/>
      <c r="KLA229" s="168"/>
      <c r="KLB229" s="168"/>
      <c r="KLC229" s="168"/>
      <c r="KLD229" s="168"/>
      <c r="KLE229" s="168"/>
      <c r="KLF229" s="168"/>
      <c r="KLG229" s="168"/>
      <c r="KLH229" s="168"/>
      <c r="KLI229" s="168"/>
      <c r="KLJ229" s="168"/>
      <c r="KLK229" s="168"/>
      <c r="KLL229" s="168"/>
      <c r="KLM229" s="168"/>
      <c r="KLN229" s="168"/>
      <c r="KLO229" s="168"/>
      <c r="KLP229" s="168"/>
      <c r="KLQ229" s="168"/>
      <c r="KLR229" s="168"/>
      <c r="KLS229" s="168"/>
      <c r="KLT229" s="168"/>
      <c r="KLU229" s="168"/>
      <c r="KLV229" s="168"/>
      <c r="KLW229" s="168"/>
      <c r="KLX229" s="168"/>
      <c r="KLY229" s="168"/>
      <c r="KLZ229" s="168"/>
      <c r="KMA229" s="168"/>
      <c r="KMB229" s="168"/>
      <c r="KMC229" s="168"/>
      <c r="KMD229" s="168"/>
      <c r="KME229" s="168"/>
      <c r="KMF229" s="168"/>
      <c r="KMG229" s="168"/>
      <c r="KMH229" s="168"/>
      <c r="KMI229" s="168"/>
      <c r="KMJ229" s="168"/>
      <c r="KMK229" s="168"/>
      <c r="KML229" s="168"/>
      <c r="KMM229" s="168"/>
      <c r="KMN229" s="168"/>
      <c r="KMO229" s="168"/>
      <c r="KMP229" s="168"/>
      <c r="KMQ229" s="168"/>
      <c r="KMR229" s="168"/>
      <c r="KMS229" s="168"/>
      <c r="KMT229" s="168"/>
      <c r="KMU229" s="168"/>
      <c r="KMV229" s="168"/>
      <c r="KMW229" s="168"/>
      <c r="KMX229" s="168"/>
      <c r="KMY229" s="168"/>
      <c r="KMZ229" s="168"/>
      <c r="KNA229" s="168"/>
      <c r="KNB229" s="168"/>
      <c r="KNC229" s="168"/>
      <c r="KND229" s="168"/>
      <c r="KNE229" s="168"/>
      <c r="KNF229" s="168"/>
      <c r="KNG229" s="168"/>
      <c r="KNH229" s="168"/>
      <c r="KNI229" s="168"/>
      <c r="KNJ229" s="168"/>
      <c r="KNK229" s="168"/>
      <c r="KNL229" s="168"/>
      <c r="KNM229" s="168"/>
      <c r="KNN229" s="168"/>
      <c r="KNO229" s="168"/>
      <c r="KNP229" s="168"/>
      <c r="KNQ229" s="168"/>
      <c r="KNR229" s="168"/>
      <c r="KNS229" s="168"/>
      <c r="KNT229" s="168"/>
      <c r="KNU229" s="168"/>
      <c r="KNV229" s="168"/>
      <c r="KNW229" s="168"/>
      <c r="KNX229" s="168"/>
      <c r="KNY229" s="168"/>
      <c r="KNZ229" s="168"/>
      <c r="KOA229" s="168"/>
      <c r="KOB229" s="168"/>
      <c r="KOC229" s="168"/>
      <c r="KOD229" s="168"/>
      <c r="KOE229" s="168"/>
      <c r="KOF229" s="168"/>
      <c r="KOG229" s="168"/>
      <c r="KOH229" s="168"/>
      <c r="KOI229" s="168"/>
      <c r="KOJ229" s="168"/>
      <c r="KOK229" s="168"/>
      <c r="KOL229" s="168"/>
      <c r="KOM229" s="168"/>
      <c r="KON229" s="168"/>
      <c r="KOO229" s="168"/>
      <c r="KOP229" s="168"/>
      <c r="KOQ229" s="168"/>
      <c r="KOR229" s="168"/>
      <c r="KOS229" s="168"/>
      <c r="KOT229" s="168"/>
      <c r="KOU229" s="168"/>
      <c r="KOV229" s="168"/>
      <c r="KOW229" s="168"/>
      <c r="KOX229" s="168"/>
      <c r="KOY229" s="168"/>
      <c r="KOZ229" s="168"/>
      <c r="KPA229" s="168"/>
      <c r="KPB229" s="168"/>
      <c r="KPC229" s="168"/>
      <c r="KPD229" s="168"/>
      <c r="KPE229" s="168"/>
      <c r="KPF229" s="168"/>
      <c r="KPG229" s="168"/>
      <c r="KPH229" s="168"/>
      <c r="KPI229" s="168"/>
      <c r="KPJ229" s="168"/>
      <c r="KPK229" s="168"/>
      <c r="KPL229" s="168"/>
      <c r="KPM229" s="168"/>
      <c r="KPN229" s="168"/>
      <c r="KPO229" s="168"/>
      <c r="KPP229" s="168"/>
      <c r="KPQ229" s="168"/>
      <c r="KPR229" s="168"/>
      <c r="KPS229" s="168"/>
      <c r="KPT229" s="168"/>
      <c r="KPU229" s="168"/>
      <c r="KPV229" s="168"/>
      <c r="KPW229" s="168"/>
      <c r="KPX229" s="168"/>
      <c r="KPY229" s="168"/>
      <c r="KPZ229" s="168"/>
      <c r="KQA229" s="168"/>
      <c r="KQB229" s="168"/>
      <c r="KQC229" s="168"/>
      <c r="KQD229" s="168"/>
      <c r="KQE229" s="168"/>
      <c r="KQF229" s="168"/>
      <c r="KQG229" s="168"/>
      <c r="KQH229" s="168"/>
      <c r="KQI229" s="168"/>
      <c r="KQJ229" s="168"/>
      <c r="KQK229" s="168"/>
      <c r="KQL229" s="168"/>
      <c r="KQM229" s="168"/>
      <c r="KQN229" s="168"/>
      <c r="KQO229" s="168"/>
      <c r="KQP229" s="168"/>
      <c r="KQQ229" s="168"/>
      <c r="KQR229" s="168"/>
      <c r="KQS229" s="168"/>
      <c r="KQT229" s="168"/>
      <c r="KQU229" s="168"/>
      <c r="KQV229" s="168"/>
      <c r="KQW229" s="168"/>
      <c r="KQX229" s="168"/>
      <c r="KQY229" s="168"/>
      <c r="KQZ229" s="168"/>
      <c r="KRA229" s="168"/>
      <c r="KRB229" s="168"/>
      <c r="KRC229" s="168"/>
      <c r="KRD229" s="168"/>
      <c r="KRE229" s="168"/>
      <c r="KRF229" s="168"/>
      <c r="KRG229" s="168"/>
      <c r="KRH229" s="168"/>
      <c r="KRI229" s="168"/>
      <c r="KRJ229" s="168"/>
      <c r="KRK229" s="168"/>
      <c r="KRL229" s="168"/>
      <c r="KRM229" s="168"/>
      <c r="KRN229" s="168"/>
      <c r="KRO229" s="168"/>
      <c r="KRP229" s="168"/>
      <c r="KRQ229" s="168"/>
      <c r="KRR229" s="168"/>
      <c r="KRS229" s="168"/>
      <c r="KRT229" s="168"/>
      <c r="KRU229" s="168"/>
      <c r="KRV229" s="168"/>
      <c r="KRW229" s="168"/>
      <c r="KRX229" s="168"/>
      <c r="KRY229" s="168"/>
      <c r="KRZ229" s="168"/>
      <c r="KSA229" s="168"/>
      <c r="KSB229" s="168"/>
      <c r="KSC229" s="168"/>
      <c r="KSD229" s="168"/>
      <c r="KSE229" s="168"/>
      <c r="KSF229" s="168"/>
      <c r="KSG229" s="168"/>
      <c r="KSH229" s="168"/>
      <c r="KSI229" s="168"/>
      <c r="KSJ229" s="168"/>
      <c r="KSK229" s="168"/>
      <c r="KSL229" s="168"/>
      <c r="KSM229" s="168"/>
      <c r="KSN229" s="168"/>
      <c r="KSO229" s="168"/>
      <c r="KSP229" s="168"/>
      <c r="KSQ229" s="168"/>
      <c r="KSR229" s="168"/>
      <c r="KSS229" s="168"/>
      <c r="KST229" s="168"/>
      <c r="KSU229" s="168"/>
      <c r="KSV229" s="168"/>
      <c r="KSW229" s="168"/>
      <c r="KSX229" s="168"/>
      <c r="KSY229" s="168"/>
      <c r="KSZ229" s="168"/>
      <c r="KTA229" s="168"/>
      <c r="KTB229" s="168"/>
      <c r="KTC229" s="168"/>
      <c r="KTD229" s="168"/>
      <c r="KTE229" s="168"/>
      <c r="KTF229" s="168"/>
      <c r="KTG229" s="168"/>
      <c r="KTH229" s="168"/>
      <c r="KTI229" s="168"/>
      <c r="KTJ229" s="168"/>
      <c r="KTK229" s="168"/>
      <c r="KTL229" s="168"/>
      <c r="KTM229" s="168"/>
      <c r="KTN229" s="168"/>
      <c r="KTO229" s="168"/>
      <c r="KTP229" s="168"/>
      <c r="KTQ229" s="168"/>
      <c r="KTR229" s="168"/>
      <c r="KTS229" s="168"/>
      <c r="KTT229" s="168"/>
      <c r="KTU229" s="168"/>
      <c r="KTV229" s="168"/>
      <c r="KTW229" s="168"/>
      <c r="KTX229" s="168"/>
      <c r="KTY229" s="168"/>
      <c r="KTZ229" s="168"/>
      <c r="KUA229" s="168"/>
      <c r="KUB229" s="168"/>
      <c r="KUC229" s="168"/>
      <c r="KUD229" s="168"/>
      <c r="KUE229" s="168"/>
      <c r="KUF229" s="168"/>
      <c r="KUG229" s="168"/>
      <c r="KUH229" s="168"/>
      <c r="KUI229" s="168"/>
      <c r="KUJ229" s="168"/>
      <c r="KUK229" s="168"/>
      <c r="KUL229" s="168"/>
      <c r="KUM229" s="168"/>
      <c r="KUN229" s="168"/>
      <c r="KUO229" s="168"/>
      <c r="KUP229" s="168"/>
      <c r="KUQ229" s="168"/>
      <c r="KUR229" s="168"/>
      <c r="KUS229" s="168"/>
      <c r="KUT229" s="168"/>
      <c r="KUU229" s="168"/>
      <c r="KUV229" s="168"/>
      <c r="KUW229" s="168"/>
      <c r="KUX229" s="168"/>
      <c r="KUY229" s="168"/>
      <c r="KUZ229" s="168"/>
      <c r="KVA229" s="168"/>
      <c r="KVB229" s="168"/>
      <c r="KVC229" s="168"/>
      <c r="KVD229" s="168"/>
      <c r="KVE229" s="168"/>
      <c r="KVF229" s="168"/>
      <c r="KVG229" s="168"/>
      <c r="KVH229" s="168"/>
      <c r="KVI229" s="168"/>
      <c r="KVJ229" s="168"/>
      <c r="KVK229" s="168"/>
      <c r="KVL229" s="168"/>
      <c r="KVM229" s="168"/>
      <c r="KVN229" s="168"/>
      <c r="KVO229" s="168"/>
      <c r="KVP229" s="168"/>
      <c r="KVQ229" s="168"/>
      <c r="KVR229" s="168"/>
      <c r="KVS229" s="168"/>
      <c r="KVT229" s="168"/>
      <c r="KVU229" s="168"/>
      <c r="KVV229" s="168"/>
      <c r="KVW229" s="168"/>
      <c r="KVX229" s="168"/>
      <c r="KVY229" s="168"/>
      <c r="KVZ229" s="168"/>
      <c r="KWA229" s="168"/>
      <c r="KWB229" s="168"/>
      <c r="KWC229" s="168"/>
      <c r="KWD229" s="168"/>
      <c r="KWE229" s="168"/>
      <c r="KWF229" s="168"/>
      <c r="KWG229" s="168"/>
      <c r="KWH229" s="168"/>
      <c r="KWI229" s="168"/>
      <c r="KWJ229" s="168"/>
      <c r="KWK229" s="168"/>
      <c r="KWL229" s="168"/>
      <c r="KWM229" s="168"/>
      <c r="KWN229" s="168"/>
      <c r="KWO229" s="168"/>
      <c r="KWP229" s="168"/>
      <c r="KWQ229" s="168"/>
      <c r="KWR229" s="168"/>
      <c r="KWS229" s="168"/>
      <c r="KWT229" s="168"/>
      <c r="KWU229" s="168"/>
      <c r="KWV229" s="168"/>
      <c r="KWW229" s="168"/>
      <c r="KWX229" s="168"/>
      <c r="KWY229" s="168"/>
      <c r="KWZ229" s="168"/>
      <c r="KXA229" s="168"/>
      <c r="KXB229" s="168"/>
      <c r="KXC229" s="168"/>
      <c r="KXD229" s="168"/>
      <c r="KXE229" s="168"/>
      <c r="KXF229" s="168"/>
      <c r="KXG229" s="168"/>
      <c r="KXH229" s="168"/>
      <c r="KXI229" s="168"/>
      <c r="KXJ229" s="168"/>
      <c r="KXK229" s="168"/>
      <c r="KXL229" s="168"/>
      <c r="KXM229" s="168"/>
      <c r="KXN229" s="168"/>
      <c r="KXO229" s="168"/>
      <c r="KXP229" s="168"/>
      <c r="KXQ229" s="168"/>
      <c r="KXR229" s="168"/>
      <c r="KXS229" s="168"/>
      <c r="KXT229" s="168"/>
      <c r="KXU229" s="168"/>
      <c r="KXV229" s="168"/>
      <c r="KXW229" s="168"/>
      <c r="KXX229" s="168"/>
      <c r="KXY229" s="168"/>
      <c r="KXZ229" s="168"/>
      <c r="KYA229" s="168"/>
      <c r="KYB229" s="168"/>
      <c r="KYC229" s="168"/>
      <c r="KYD229" s="168"/>
      <c r="KYE229" s="168"/>
      <c r="KYF229" s="168"/>
      <c r="KYG229" s="168"/>
      <c r="KYH229" s="168"/>
      <c r="KYI229" s="168"/>
      <c r="KYJ229" s="168"/>
      <c r="KYK229" s="168"/>
      <c r="KYL229" s="168"/>
      <c r="KYM229" s="168"/>
      <c r="KYN229" s="168"/>
      <c r="KYO229" s="168"/>
      <c r="KYP229" s="168"/>
      <c r="KYQ229" s="168"/>
      <c r="KYR229" s="168"/>
      <c r="KYS229" s="168"/>
      <c r="KYT229" s="168"/>
      <c r="KYU229" s="168"/>
      <c r="KYV229" s="168"/>
      <c r="KYW229" s="168"/>
      <c r="KYX229" s="168"/>
      <c r="KYY229" s="168"/>
      <c r="KYZ229" s="168"/>
      <c r="KZA229" s="168"/>
      <c r="KZB229" s="168"/>
      <c r="KZC229" s="168"/>
      <c r="KZD229" s="168"/>
      <c r="KZE229" s="168"/>
      <c r="KZF229" s="168"/>
      <c r="KZG229" s="168"/>
      <c r="KZH229" s="168"/>
      <c r="KZI229" s="168"/>
      <c r="KZJ229" s="168"/>
      <c r="KZK229" s="168"/>
      <c r="KZL229" s="168"/>
      <c r="KZM229" s="168"/>
      <c r="KZN229" s="168"/>
      <c r="KZO229" s="168"/>
      <c r="KZP229" s="168"/>
      <c r="KZQ229" s="168"/>
      <c r="KZR229" s="168"/>
      <c r="KZS229" s="168"/>
      <c r="KZT229" s="168"/>
      <c r="KZU229" s="168"/>
      <c r="KZV229" s="168"/>
      <c r="KZW229" s="168"/>
      <c r="KZX229" s="168"/>
      <c r="KZY229" s="168"/>
      <c r="KZZ229" s="168"/>
      <c r="LAA229" s="168"/>
      <c r="LAB229" s="168"/>
      <c r="LAC229" s="168"/>
      <c r="LAD229" s="168"/>
      <c r="LAE229" s="168"/>
      <c r="LAF229" s="168"/>
      <c r="LAG229" s="168"/>
      <c r="LAH229" s="168"/>
      <c r="LAI229" s="168"/>
      <c r="LAJ229" s="168"/>
      <c r="LAK229" s="168"/>
      <c r="LAL229" s="168"/>
      <c r="LAM229" s="168"/>
      <c r="LAN229" s="168"/>
      <c r="LAO229" s="168"/>
      <c r="LAP229" s="168"/>
      <c r="LAQ229" s="168"/>
      <c r="LAR229" s="168"/>
      <c r="LAS229" s="168"/>
      <c r="LAT229" s="168"/>
      <c r="LAU229" s="168"/>
      <c r="LAV229" s="168"/>
      <c r="LAW229" s="168"/>
      <c r="LAX229" s="168"/>
      <c r="LAY229" s="168"/>
      <c r="LAZ229" s="168"/>
      <c r="LBA229" s="168"/>
      <c r="LBB229" s="168"/>
      <c r="LBC229" s="168"/>
      <c r="LBD229" s="168"/>
      <c r="LBE229" s="168"/>
      <c r="LBF229" s="168"/>
      <c r="LBG229" s="168"/>
      <c r="LBH229" s="168"/>
      <c r="LBI229" s="168"/>
      <c r="LBJ229" s="168"/>
      <c r="LBK229" s="168"/>
      <c r="LBL229" s="168"/>
      <c r="LBM229" s="168"/>
      <c r="LBN229" s="168"/>
      <c r="LBO229" s="168"/>
      <c r="LBP229" s="168"/>
      <c r="LBQ229" s="168"/>
      <c r="LBR229" s="168"/>
      <c r="LBS229" s="168"/>
      <c r="LBT229" s="168"/>
      <c r="LBU229" s="168"/>
      <c r="LBV229" s="168"/>
      <c r="LBW229" s="168"/>
      <c r="LBX229" s="168"/>
      <c r="LBY229" s="168"/>
      <c r="LBZ229" s="168"/>
      <c r="LCA229" s="168"/>
      <c r="LCB229" s="168"/>
      <c r="LCC229" s="168"/>
      <c r="LCD229" s="168"/>
      <c r="LCE229" s="168"/>
      <c r="LCF229" s="168"/>
      <c r="LCG229" s="168"/>
      <c r="LCH229" s="168"/>
      <c r="LCI229" s="168"/>
      <c r="LCJ229" s="168"/>
      <c r="LCK229" s="168"/>
      <c r="LCL229" s="168"/>
      <c r="LCM229" s="168"/>
      <c r="LCN229" s="168"/>
      <c r="LCO229" s="168"/>
      <c r="LCP229" s="168"/>
      <c r="LCQ229" s="168"/>
      <c r="LCR229" s="168"/>
      <c r="LCS229" s="168"/>
      <c r="LCT229" s="168"/>
      <c r="LCU229" s="168"/>
      <c r="LCV229" s="168"/>
      <c r="LCW229" s="168"/>
      <c r="LCX229" s="168"/>
      <c r="LCY229" s="168"/>
      <c r="LCZ229" s="168"/>
      <c r="LDA229" s="168"/>
      <c r="LDB229" s="168"/>
      <c r="LDC229" s="168"/>
      <c r="LDD229" s="168"/>
      <c r="LDE229" s="168"/>
      <c r="LDF229" s="168"/>
      <c r="LDG229" s="168"/>
      <c r="LDH229" s="168"/>
      <c r="LDI229" s="168"/>
      <c r="LDJ229" s="168"/>
      <c r="LDK229" s="168"/>
      <c r="LDL229" s="168"/>
      <c r="LDM229" s="168"/>
      <c r="LDN229" s="168"/>
      <c r="LDO229" s="168"/>
      <c r="LDP229" s="168"/>
      <c r="LDQ229" s="168"/>
      <c r="LDR229" s="168"/>
      <c r="LDS229" s="168"/>
      <c r="LDT229" s="168"/>
      <c r="LDU229" s="168"/>
      <c r="LDV229" s="168"/>
      <c r="LDW229" s="168"/>
      <c r="LDX229" s="168"/>
      <c r="LDY229" s="168"/>
      <c r="LDZ229" s="168"/>
      <c r="LEA229" s="168"/>
      <c r="LEB229" s="168"/>
      <c r="LEC229" s="168"/>
      <c r="LED229" s="168"/>
      <c r="LEE229" s="168"/>
      <c r="LEF229" s="168"/>
      <c r="LEG229" s="168"/>
      <c r="LEH229" s="168"/>
      <c r="LEI229" s="168"/>
      <c r="LEJ229" s="168"/>
      <c r="LEK229" s="168"/>
      <c r="LEL229" s="168"/>
      <c r="LEM229" s="168"/>
      <c r="LEN229" s="168"/>
      <c r="LEO229" s="168"/>
      <c r="LEP229" s="168"/>
      <c r="LEQ229" s="168"/>
      <c r="LER229" s="168"/>
      <c r="LES229" s="168"/>
      <c r="LET229" s="168"/>
      <c r="LEU229" s="168"/>
      <c r="LEV229" s="168"/>
      <c r="LEW229" s="168"/>
      <c r="LEX229" s="168"/>
      <c r="LEY229" s="168"/>
      <c r="LEZ229" s="168"/>
      <c r="LFA229" s="168"/>
      <c r="LFB229" s="168"/>
      <c r="LFC229" s="168"/>
      <c r="LFD229" s="168"/>
      <c r="LFE229" s="168"/>
      <c r="LFF229" s="168"/>
      <c r="LFG229" s="168"/>
      <c r="LFH229" s="168"/>
      <c r="LFI229" s="168"/>
      <c r="LFJ229" s="168"/>
      <c r="LFK229" s="168"/>
      <c r="LFL229" s="168"/>
      <c r="LFM229" s="168"/>
      <c r="LFN229" s="168"/>
      <c r="LFO229" s="168"/>
      <c r="LFP229" s="168"/>
      <c r="LFQ229" s="168"/>
      <c r="LFR229" s="168"/>
      <c r="LFS229" s="168"/>
      <c r="LFT229" s="168"/>
      <c r="LFU229" s="168"/>
      <c r="LFV229" s="168"/>
      <c r="LFW229" s="168"/>
      <c r="LFX229" s="168"/>
      <c r="LFY229" s="168"/>
      <c r="LFZ229" s="168"/>
      <c r="LGA229" s="168"/>
      <c r="LGB229" s="168"/>
      <c r="LGC229" s="168"/>
      <c r="LGD229" s="168"/>
      <c r="LGE229" s="168"/>
      <c r="LGF229" s="168"/>
      <c r="LGG229" s="168"/>
      <c r="LGH229" s="168"/>
      <c r="LGI229" s="168"/>
      <c r="LGJ229" s="168"/>
      <c r="LGK229" s="168"/>
      <c r="LGL229" s="168"/>
      <c r="LGM229" s="168"/>
      <c r="LGN229" s="168"/>
      <c r="LGO229" s="168"/>
      <c r="LGP229" s="168"/>
      <c r="LGQ229" s="168"/>
      <c r="LGR229" s="168"/>
      <c r="LGS229" s="168"/>
      <c r="LGT229" s="168"/>
      <c r="LGU229" s="168"/>
      <c r="LGV229" s="168"/>
      <c r="LGW229" s="168"/>
      <c r="LGX229" s="168"/>
      <c r="LGY229" s="168"/>
      <c r="LGZ229" s="168"/>
      <c r="LHA229" s="168"/>
      <c r="LHB229" s="168"/>
      <c r="LHC229" s="168"/>
      <c r="LHD229" s="168"/>
      <c r="LHE229" s="168"/>
      <c r="LHF229" s="168"/>
      <c r="LHG229" s="168"/>
      <c r="LHH229" s="168"/>
      <c r="LHI229" s="168"/>
      <c r="LHJ229" s="168"/>
      <c r="LHK229" s="168"/>
      <c r="LHL229" s="168"/>
      <c r="LHM229" s="168"/>
      <c r="LHN229" s="168"/>
      <c r="LHO229" s="168"/>
      <c r="LHP229" s="168"/>
      <c r="LHQ229" s="168"/>
      <c r="LHR229" s="168"/>
      <c r="LHS229" s="168"/>
      <c r="LHT229" s="168"/>
      <c r="LHU229" s="168"/>
      <c r="LHV229" s="168"/>
      <c r="LHW229" s="168"/>
      <c r="LHX229" s="168"/>
      <c r="LHY229" s="168"/>
      <c r="LHZ229" s="168"/>
      <c r="LIA229" s="168"/>
      <c r="LIB229" s="168"/>
      <c r="LIC229" s="168"/>
      <c r="LID229" s="168"/>
      <c r="LIE229" s="168"/>
      <c r="LIF229" s="168"/>
      <c r="LIG229" s="168"/>
      <c r="LIH229" s="168"/>
      <c r="LII229" s="168"/>
      <c r="LIJ229" s="168"/>
      <c r="LIK229" s="168"/>
      <c r="LIL229" s="168"/>
      <c r="LIM229" s="168"/>
      <c r="LIN229" s="168"/>
      <c r="LIO229" s="168"/>
      <c r="LIP229" s="168"/>
      <c r="LIQ229" s="168"/>
      <c r="LIR229" s="168"/>
      <c r="LIS229" s="168"/>
      <c r="LIT229" s="168"/>
      <c r="LIU229" s="168"/>
      <c r="LIV229" s="168"/>
      <c r="LIW229" s="168"/>
      <c r="LIX229" s="168"/>
      <c r="LIY229" s="168"/>
      <c r="LIZ229" s="168"/>
      <c r="LJA229" s="168"/>
      <c r="LJB229" s="168"/>
      <c r="LJC229" s="168"/>
      <c r="LJD229" s="168"/>
      <c r="LJE229" s="168"/>
      <c r="LJF229" s="168"/>
      <c r="LJG229" s="168"/>
      <c r="LJH229" s="168"/>
      <c r="LJI229" s="168"/>
      <c r="LJJ229" s="168"/>
      <c r="LJK229" s="168"/>
      <c r="LJL229" s="168"/>
      <c r="LJM229" s="168"/>
      <c r="LJN229" s="168"/>
      <c r="LJO229" s="168"/>
      <c r="LJP229" s="168"/>
      <c r="LJQ229" s="168"/>
      <c r="LJR229" s="168"/>
      <c r="LJS229" s="168"/>
      <c r="LJT229" s="168"/>
      <c r="LJU229" s="168"/>
      <c r="LJV229" s="168"/>
      <c r="LJW229" s="168"/>
      <c r="LJX229" s="168"/>
      <c r="LJY229" s="168"/>
      <c r="LJZ229" s="168"/>
      <c r="LKA229" s="168"/>
      <c r="LKB229" s="168"/>
      <c r="LKC229" s="168"/>
      <c r="LKD229" s="168"/>
      <c r="LKE229" s="168"/>
      <c r="LKF229" s="168"/>
      <c r="LKG229" s="168"/>
      <c r="LKH229" s="168"/>
      <c r="LKI229" s="168"/>
      <c r="LKJ229" s="168"/>
      <c r="LKK229" s="168"/>
      <c r="LKL229" s="168"/>
      <c r="LKM229" s="168"/>
      <c r="LKN229" s="168"/>
      <c r="LKO229" s="168"/>
      <c r="LKP229" s="168"/>
      <c r="LKQ229" s="168"/>
      <c r="LKR229" s="168"/>
      <c r="LKS229" s="168"/>
      <c r="LKT229" s="168"/>
      <c r="LKU229" s="168"/>
      <c r="LKV229" s="168"/>
      <c r="LKW229" s="168"/>
      <c r="LKX229" s="168"/>
      <c r="LKY229" s="168"/>
      <c r="LKZ229" s="168"/>
      <c r="LLA229" s="168"/>
      <c r="LLB229" s="168"/>
      <c r="LLC229" s="168"/>
      <c r="LLD229" s="168"/>
      <c r="LLE229" s="168"/>
      <c r="LLF229" s="168"/>
      <c r="LLG229" s="168"/>
      <c r="LLH229" s="168"/>
      <c r="LLI229" s="168"/>
      <c r="LLJ229" s="168"/>
      <c r="LLK229" s="168"/>
      <c r="LLL229" s="168"/>
      <c r="LLM229" s="168"/>
      <c r="LLN229" s="168"/>
      <c r="LLO229" s="168"/>
      <c r="LLP229" s="168"/>
      <c r="LLQ229" s="168"/>
      <c r="LLR229" s="168"/>
      <c r="LLS229" s="168"/>
      <c r="LLT229" s="168"/>
      <c r="LLU229" s="168"/>
      <c r="LLV229" s="168"/>
      <c r="LLW229" s="168"/>
      <c r="LLX229" s="168"/>
      <c r="LLY229" s="168"/>
      <c r="LLZ229" s="168"/>
      <c r="LMA229" s="168"/>
      <c r="LMB229" s="168"/>
      <c r="LMC229" s="168"/>
      <c r="LMD229" s="168"/>
      <c r="LME229" s="168"/>
      <c r="LMF229" s="168"/>
      <c r="LMG229" s="168"/>
      <c r="LMH229" s="168"/>
      <c r="LMI229" s="168"/>
      <c r="LMJ229" s="168"/>
      <c r="LMK229" s="168"/>
      <c r="LML229" s="168"/>
      <c r="LMM229" s="168"/>
      <c r="LMN229" s="168"/>
      <c r="LMO229" s="168"/>
      <c r="LMP229" s="168"/>
      <c r="LMQ229" s="168"/>
      <c r="LMR229" s="168"/>
      <c r="LMS229" s="168"/>
      <c r="LMT229" s="168"/>
      <c r="LMU229" s="168"/>
      <c r="LMV229" s="168"/>
      <c r="LMW229" s="168"/>
      <c r="LMX229" s="168"/>
      <c r="LMY229" s="168"/>
      <c r="LMZ229" s="168"/>
      <c r="LNA229" s="168"/>
      <c r="LNB229" s="168"/>
      <c r="LNC229" s="168"/>
      <c r="LND229" s="168"/>
      <c r="LNE229" s="168"/>
      <c r="LNF229" s="168"/>
      <c r="LNG229" s="168"/>
      <c r="LNH229" s="168"/>
      <c r="LNI229" s="168"/>
      <c r="LNJ229" s="168"/>
      <c r="LNK229" s="168"/>
      <c r="LNL229" s="168"/>
      <c r="LNM229" s="168"/>
      <c r="LNN229" s="168"/>
      <c r="LNO229" s="168"/>
      <c r="LNP229" s="168"/>
      <c r="LNQ229" s="168"/>
      <c r="LNR229" s="168"/>
      <c r="LNS229" s="168"/>
      <c r="LNT229" s="168"/>
      <c r="LNU229" s="168"/>
      <c r="LNV229" s="168"/>
      <c r="LNW229" s="168"/>
      <c r="LNX229" s="168"/>
      <c r="LNY229" s="168"/>
      <c r="LNZ229" s="168"/>
      <c r="LOA229" s="168"/>
      <c r="LOB229" s="168"/>
      <c r="LOC229" s="168"/>
      <c r="LOD229" s="168"/>
      <c r="LOE229" s="168"/>
      <c r="LOF229" s="168"/>
      <c r="LOG229" s="168"/>
      <c r="LOH229" s="168"/>
      <c r="LOI229" s="168"/>
      <c r="LOJ229" s="168"/>
      <c r="LOK229" s="168"/>
      <c r="LOL229" s="168"/>
      <c r="LOM229" s="168"/>
      <c r="LON229" s="168"/>
      <c r="LOO229" s="168"/>
      <c r="LOP229" s="168"/>
      <c r="LOQ229" s="168"/>
      <c r="LOR229" s="168"/>
      <c r="LOS229" s="168"/>
      <c r="LOT229" s="168"/>
      <c r="LOU229" s="168"/>
      <c r="LOV229" s="168"/>
      <c r="LOW229" s="168"/>
      <c r="LOX229" s="168"/>
      <c r="LOY229" s="168"/>
      <c r="LOZ229" s="168"/>
      <c r="LPA229" s="168"/>
      <c r="LPB229" s="168"/>
      <c r="LPC229" s="168"/>
      <c r="LPD229" s="168"/>
      <c r="LPE229" s="168"/>
      <c r="LPF229" s="168"/>
      <c r="LPG229" s="168"/>
      <c r="LPH229" s="168"/>
      <c r="LPI229" s="168"/>
      <c r="LPJ229" s="168"/>
      <c r="LPK229" s="168"/>
      <c r="LPL229" s="168"/>
      <c r="LPM229" s="168"/>
      <c r="LPN229" s="168"/>
      <c r="LPO229" s="168"/>
      <c r="LPP229" s="168"/>
      <c r="LPQ229" s="168"/>
      <c r="LPR229" s="168"/>
      <c r="LPS229" s="168"/>
      <c r="LPT229" s="168"/>
      <c r="LPU229" s="168"/>
      <c r="LPV229" s="168"/>
      <c r="LPW229" s="168"/>
      <c r="LPX229" s="168"/>
      <c r="LPY229" s="168"/>
      <c r="LPZ229" s="168"/>
      <c r="LQA229" s="168"/>
      <c r="LQB229" s="168"/>
      <c r="LQC229" s="168"/>
      <c r="LQD229" s="168"/>
      <c r="LQE229" s="168"/>
      <c r="LQF229" s="168"/>
      <c r="LQG229" s="168"/>
      <c r="LQH229" s="168"/>
      <c r="LQI229" s="168"/>
      <c r="LQJ229" s="168"/>
      <c r="LQK229" s="168"/>
      <c r="LQL229" s="168"/>
      <c r="LQM229" s="168"/>
      <c r="LQN229" s="168"/>
      <c r="LQO229" s="168"/>
      <c r="LQP229" s="168"/>
      <c r="LQQ229" s="168"/>
      <c r="LQR229" s="168"/>
      <c r="LQS229" s="168"/>
      <c r="LQT229" s="168"/>
      <c r="LQU229" s="168"/>
      <c r="LQV229" s="168"/>
      <c r="LQW229" s="168"/>
      <c r="LQX229" s="168"/>
      <c r="LQY229" s="168"/>
      <c r="LQZ229" s="168"/>
      <c r="LRA229" s="168"/>
      <c r="LRB229" s="168"/>
      <c r="LRC229" s="168"/>
      <c r="LRD229" s="168"/>
      <c r="LRE229" s="168"/>
      <c r="LRF229" s="168"/>
      <c r="LRG229" s="168"/>
      <c r="LRH229" s="168"/>
      <c r="LRI229" s="168"/>
      <c r="LRJ229" s="168"/>
      <c r="LRK229" s="168"/>
      <c r="LRL229" s="168"/>
      <c r="LRM229" s="168"/>
      <c r="LRN229" s="168"/>
      <c r="LRO229" s="168"/>
      <c r="LRP229" s="168"/>
      <c r="LRQ229" s="168"/>
      <c r="LRR229" s="168"/>
      <c r="LRS229" s="168"/>
      <c r="LRT229" s="168"/>
      <c r="LRU229" s="168"/>
      <c r="LRV229" s="168"/>
      <c r="LRW229" s="168"/>
      <c r="LRX229" s="168"/>
      <c r="LRY229" s="168"/>
      <c r="LRZ229" s="168"/>
      <c r="LSA229" s="168"/>
      <c r="LSB229" s="168"/>
      <c r="LSC229" s="168"/>
      <c r="LSD229" s="168"/>
      <c r="LSE229" s="168"/>
      <c r="LSF229" s="168"/>
      <c r="LSG229" s="168"/>
      <c r="LSH229" s="168"/>
      <c r="LSI229" s="168"/>
      <c r="LSJ229" s="168"/>
      <c r="LSK229" s="168"/>
      <c r="LSL229" s="168"/>
      <c r="LSM229" s="168"/>
      <c r="LSN229" s="168"/>
      <c r="LSO229" s="168"/>
      <c r="LSP229" s="168"/>
      <c r="LSQ229" s="168"/>
      <c r="LSR229" s="168"/>
      <c r="LSS229" s="168"/>
      <c r="LST229" s="168"/>
      <c r="LSU229" s="168"/>
      <c r="LSV229" s="168"/>
      <c r="LSW229" s="168"/>
      <c r="LSX229" s="168"/>
      <c r="LSY229" s="168"/>
      <c r="LSZ229" s="168"/>
      <c r="LTA229" s="168"/>
      <c r="LTB229" s="168"/>
      <c r="LTC229" s="168"/>
      <c r="LTD229" s="168"/>
      <c r="LTE229" s="168"/>
      <c r="LTF229" s="168"/>
      <c r="LTG229" s="168"/>
      <c r="LTH229" s="168"/>
      <c r="LTI229" s="168"/>
      <c r="LTJ229" s="168"/>
      <c r="LTK229" s="168"/>
      <c r="LTL229" s="168"/>
      <c r="LTM229" s="168"/>
      <c r="LTN229" s="168"/>
      <c r="LTO229" s="168"/>
      <c r="LTP229" s="168"/>
      <c r="LTQ229" s="168"/>
      <c r="LTR229" s="168"/>
      <c r="LTS229" s="168"/>
      <c r="LTT229" s="168"/>
      <c r="LTU229" s="168"/>
      <c r="LTV229" s="168"/>
      <c r="LTW229" s="168"/>
      <c r="LTX229" s="168"/>
      <c r="LTY229" s="168"/>
      <c r="LTZ229" s="168"/>
      <c r="LUA229" s="168"/>
      <c r="LUB229" s="168"/>
      <c r="LUC229" s="168"/>
      <c r="LUD229" s="168"/>
      <c r="LUE229" s="168"/>
      <c r="LUF229" s="168"/>
      <c r="LUG229" s="168"/>
      <c r="LUH229" s="168"/>
      <c r="LUI229" s="168"/>
      <c r="LUJ229" s="168"/>
      <c r="LUK229" s="168"/>
      <c r="LUL229" s="168"/>
      <c r="LUM229" s="168"/>
      <c r="LUN229" s="168"/>
      <c r="LUO229" s="168"/>
      <c r="LUP229" s="168"/>
      <c r="LUQ229" s="168"/>
      <c r="LUR229" s="168"/>
      <c r="LUS229" s="168"/>
      <c r="LUT229" s="168"/>
      <c r="LUU229" s="168"/>
      <c r="LUV229" s="168"/>
      <c r="LUW229" s="168"/>
      <c r="LUX229" s="168"/>
      <c r="LUY229" s="168"/>
      <c r="LUZ229" s="168"/>
      <c r="LVA229" s="168"/>
      <c r="LVB229" s="168"/>
      <c r="LVC229" s="168"/>
      <c r="LVD229" s="168"/>
      <c r="LVE229" s="168"/>
      <c r="LVF229" s="168"/>
      <c r="LVG229" s="168"/>
      <c r="LVH229" s="168"/>
      <c r="LVI229" s="168"/>
      <c r="LVJ229" s="168"/>
      <c r="LVK229" s="168"/>
      <c r="LVL229" s="168"/>
      <c r="LVM229" s="168"/>
      <c r="LVN229" s="168"/>
      <c r="LVO229" s="168"/>
      <c r="LVP229" s="168"/>
      <c r="LVQ229" s="168"/>
      <c r="LVR229" s="168"/>
      <c r="LVS229" s="168"/>
      <c r="LVT229" s="168"/>
      <c r="LVU229" s="168"/>
      <c r="LVV229" s="168"/>
      <c r="LVW229" s="168"/>
      <c r="LVX229" s="168"/>
      <c r="LVY229" s="168"/>
      <c r="LVZ229" s="168"/>
      <c r="LWA229" s="168"/>
      <c r="LWB229" s="168"/>
      <c r="LWC229" s="168"/>
      <c r="LWD229" s="168"/>
      <c r="LWE229" s="168"/>
      <c r="LWF229" s="168"/>
      <c r="LWG229" s="168"/>
      <c r="LWH229" s="168"/>
      <c r="LWI229" s="168"/>
      <c r="LWJ229" s="168"/>
      <c r="LWK229" s="168"/>
      <c r="LWL229" s="168"/>
      <c r="LWM229" s="168"/>
      <c r="LWN229" s="168"/>
      <c r="LWO229" s="168"/>
      <c r="LWP229" s="168"/>
      <c r="LWQ229" s="168"/>
      <c r="LWR229" s="168"/>
      <c r="LWS229" s="168"/>
      <c r="LWT229" s="168"/>
      <c r="LWU229" s="168"/>
      <c r="LWV229" s="168"/>
      <c r="LWW229" s="168"/>
      <c r="LWX229" s="168"/>
      <c r="LWY229" s="168"/>
      <c r="LWZ229" s="168"/>
      <c r="LXA229" s="168"/>
      <c r="LXB229" s="168"/>
      <c r="LXC229" s="168"/>
      <c r="LXD229" s="168"/>
      <c r="LXE229" s="168"/>
      <c r="LXF229" s="168"/>
      <c r="LXG229" s="168"/>
      <c r="LXH229" s="168"/>
      <c r="LXI229" s="168"/>
      <c r="LXJ229" s="168"/>
      <c r="LXK229" s="168"/>
      <c r="LXL229" s="168"/>
      <c r="LXM229" s="168"/>
      <c r="LXN229" s="168"/>
      <c r="LXO229" s="168"/>
      <c r="LXP229" s="168"/>
      <c r="LXQ229" s="168"/>
      <c r="LXR229" s="168"/>
      <c r="LXS229" s="168"/>
      <c r="LXT229" s="168"/>
      <c r="LXU229" s="168"/>
      <c r="LXV229" s="168"/>
      <c r="LXW229" s="168"/>
      <c r="LXX229" s="168"/>
      <c r="LXY229" s="168"/>
      <c r="LXZ229" s="168"/>
      <c r="LYA229" s="168"/>
      <c r="LYB229" s="168"/>
      <c r="LYC229" s="168"/>
      <c r="LYD229" s="168"/>
      <c r="LYE229" s="168"/>
      <c r="LYF229" s="168"/>
      <c r="LYG229" s="168"/>
      <c r="LYH229" s="168"/>
      <c r="LYI229" s="168"/>
      <c r="LYJ229" s="168"/>
      <c r="LYK229" s="168"/>
      <c r="LYL229" s="168"/>
      <c r="LYM229" s="168"/>
      <c r="LYN229" s="168"/>
      <c r="LYO229" s="168"/>
      <c r="LYP229" s="168"/>
      <c r="LYQ229" s="168"/>
      <c r="LYR229" s="168"/>
      <c r="LYS229" s="168"/>
      <c r="LYT229" s="168"/>
      <c r="LYU229" s="168"/>
      <c r="LYV229" s="168"/>
      <c r="LYW229" s="168"/>
      <c r="LYX229" s="168"/>
      <c r="LYY229" s="168"/>
      <c r="LYZ229" s="168"/>
      <c r="LZA229" s="168"/>
      <c r="LZB229" s="168"/>
      <c r="LZC229" s="168"/>
      <c r="LZD229" s="168"/>
      <c r="LZE229" s="168"/>
      <c r="LZF229" s="168"/>
      <c r="LZG229" s="168"/>
      <c r="LZH229" s="168"/>
      <c r="LZI229" s="168"/>
      <c r="LZJ229" s="168"/>
      <c r="LZK229" s="168"/>
      <c r="LZL229" s="168"/>
      <c r="LZM229" s="168"/>
      <c r="LZN229" s="168"/>
      <c r="LZO229" s="168"/>
      <c r="LZP229" s="168"/>
      <c r="LZQ229" s="168"/>
      <c r="LZR229" s="168"/>
      <c r="LZS229" s="168"/>
      <c r="LZT229" s="168"/>
      <c r="LZU229" s="168"/>
      <c r="LZV229" s="168"/>
      <c r="LZW229" s="168"/>
      <c r="LZX229" s="168"/>
      <c r="LZY229" s="168"/>
      <c r="LZZ229" s="168"/>
      <c r="MAA229" s="168"/>
      <c r="MAB229" s="168"/>
      <c r="MAC229" s="168"/>
      <c r="MAD229" s="168"/>
      <c r="MAE229" s="168"/>
      <c r="MAF229" s="168"/>
      <c r="MAG229" s="168"/>
      <c r="MAH229" s="168"/>
      <c r="MAI229" s="168"/>
      <c r="MAJ229" s="168"/>
      <c r="MAK229" s="168"/>
      <c r="MAL229" s="168"/>
      <c r="MAM229" s="168"/>
      <c r="MAN229" s="168"/>
      <c r="MAO229" s="168"/>
      <c r="MAP229" s="168"/>
      <c r="MAQ229" s="168"/>
      <c r="MAR229" s="168"/>
      <c r="MAS229" s="168"/>
      <c r="MAT229" s="168"/>
      <c r="MAU229" s="168"/>
      <c r="MAV229" s="168"/>
      <c r="MAW229" s="168"/>
      <c r="MAX229" s="168"/>
      <c r="MAY229" s="168"/>
      <c r="MAZ229" s="168"/>
      <c r="MBA229" s="168"/>
      <c r="MBB229" s="168"/>
      <c r="MBC229" s="168"/>
      <c r="MBD229" s="168"/>
      <c r="MBE229" s="168"/>
      <c r="MBF229" s="168"/>
      <c r="MBG229" s="168"/>
      <c r="MBH229" s="168"/>
      <c r="MBI229" s="168"/>
      <c r="MBJ229" s="168"/>
      <c r="MBK229" s="168"/>
      <c r="MBL229" s="168"/>
      <c r="MBM229" s="168"/>
      <c r="MBN229" s="168"/>
      <c r="MBO229" s="168"/>
      <c r="MBP229" s="168"/>
      <c r="MBQ229" s="168"/>
      <c r="MBR229" s="168"/>
      <c r="MBS229" s="168"/>
      <c r="MBT229" s="168"/>
      <c r="MBU229" s="168"/>
      <c r="MBV229" s="168"/>
      <c r="MBW229" s="168"/>
      <c r="MBX229" s="168"/>
      <c r="MBY229" s="168"/>
      <c r="MBZ229" s="168"/>
      <c r="MCA229" s="168"/>
      <c r="MCB229" s="168"/>
      <c r="MCC229" s="168"/>
      <c r="MCD229" s="168"/>
      <c r="MCE229" s="168"/>
      <c r="MCF229" s="168"/>
      <c r="MCG229" s="168"/>
      <c r="MCH229" s="168"/>
      <c r="MCI229" s="168"/>
      <c r="MCJ229" s="168"/>
      <c r="MCK229" s="168"/>
      <c r="MCL229" s="168"/>
      <c r="MCM229" s="168"/>
      <c r="MCN229" s="168"/>
      <c r="MCO229" s="168"/>
      <c r="MCP229" s="168"/>
      <c r="MCQ229" s="168"/>
      <c r="MCR229" s="168"/>
      <c r="MCS229" s="168"/>
      <c r="MCT229" s="168"/>
      <c r="MCU229" s="168"/>
      <c r="MCV229" s="168"/>
      <c r="MCW229" s="168"/>
      <c r="MCX229" s="168"/>
      <c r="MCY229" s="168"/>
      <c r="MCZ229" s="168"/>
      <c r="MDA229" s="168"/>
      <c r="MDB229" s="168"/>
      <c r="MDC229" s="168"/>
      <c r="MDD229" s="168"/>
      <c r="MDE229" s="168"/>
      <c r="MDF229" s="168"/>
      <c r="MDG229" s="168"/>
      <c r="MDH229" s="168"/>
      <c r="MDI229" s="168"/>
      <c r="MDJ229" s="168"/>
      <c r="MDK229" s="168"/>
      <c r="MDL229" s="168"/>
      <c r="MDM229" s="168"/>
      <c r="MDN229" s="168"/>
      <c r="MDO229" s="168"/>
      <c r="MDP229" s="168"/>
      <c r="MDQ229" s="168"/>
      <c r="MDR229" s="168"/>
      <c r="MDS229" s="168"/>
      <c r="MDT229" s="168"/>
      <c r="MDU229" s="168"/>
      <c r="MDV229" s="168"/>
      <c r="MDW229" s="168"/>
      <c r="MDX229" s="168"/>
      <c r="MDY229" s="168"/>
      <c r="MDZ229" s="168"/>
      <c r="MEA229" s="168"/>
      <c r="MEB229" s="168"/>
      <c r="MEC229" s="168"/>
      <c r="MED229" s="168"/>
      <c r="MEE229" s="168"/>
      <c r="MEF229" s="168"/>
      <c r="MEG229" s="168"/>
      <c r="MEH229" s="168"/>
      <c r="MEI229" s="168"/>
      <c r="MEJ229" s="168"/>
      <c r="MEK229" s="168"/>
      <c r="MEL229" s="168"/>
      <c r="MEM229" s="168"/>
      <c r="MEN229" s="168"/>
      <c r="MEO229" s="168"/>
      <c r="MEP229" s="168"/>
      <c r="MEQ229" s="168"/>
      <c r="MER229" s="168"/>
      <c r="MES229" s="168"/>
      <c r="MET229" s="168"/>
      <c r="MEU229" s="168"/>
      <c r="MEV229" s="168"/>
      <c r="MEW229" s="168"/>
      <c r="MEX229" s="168"/>
      <c r="MEY229" s="168"/>
      <c r="MEZ229" s="168"/>
      <c r="MFA229" s="168"/>
      <c r="MFB229" s="168"/>
      <c r="MFC229" s="168"/>
      <c r="MFD229" s="168"/>
      <c r="MFE229" s="168"/>
      <c r="MFF229" s="168"/>
      <c r="MFG229" s="168"/>
      <c r="MFH229" s="168"/>
      <c r="MFI229" s="168"/>
      <c r="MFJ229" s="168"/>
      <c r="MFK229" s="168"/>
      <c r="MFL229" s="168"/>
      <c r="MFM229" s="168"/>
      <c r="MFN229" s="168"/>
      <c r="MFO229" s="168"/>
      <c r="MFP229" s="168"/>
      <c r="MFQ229" s="168"/>
      <c r="MFR229" s="168"/>
      <c r="MFS229" s="168"/>
      <c r="MFT229" s="168"/>
      <c r="MFU229" s="168"/>
      <c r="MFV229" s="168"/>
      <c r="MFW229" s="168"/>
      <c r="MFX229" s="168"/>
      <c r="MFY229" s="168"/>
      <c r="MFZ229" s="168"/>
      <c r="MGA229" s="168"/>
      <c r="MGB229" s="168"/>
      <c r="MGC229" s="168"/>
      <c r="MGD229" s="168"/>
      <c r="MGE229" s="168"/>
      <c r="MGF229" s="168"/>
      <c r="MGG229" s="168"/>
      <c r="MGH229" s="168"/>
      <c r="MGI229" s="168"/>
      <c r="MGJ229" s="168"/>
      <c r="MGK229" s="168"/>
      <c r="MGL229" s="168"/>
      <c r="MGM229" s="168"/>
      <c r="MGN229" s="168"/>
      <c r="MGO229" s="168"/>
      <c r="MGP229" s="168"/>
      <c r="MGQ229" s="168"/>
      <c r="MGR229" s="168"/>
      <c r="MGS229" s="168"/>
      <c r="MGT229" s="168"/>
      <c r="MGU229" s="168"/>
      <c r="MGV229" s="168"/>
      <c r="MGW229" s="168"/>
      <c r="MGX229" s="168"/>
      <c r="MGY229" s="168"/>
      <c r="MGZ229" s="168"/>
      <c r="MHA229" s="168"/>
      <c r="MHB229" s="168"/>
      <c r="MHC229" s="168"/>
      <c r="MHD229" s="168"/>
      <c r="MHE229" s="168"/>
      <c r="MHF229" s="168"/>
      <c r="MHG229" s="168"/>
      <c r="MHH229" s="168"/>
      <c r="MHI229" s="168"/>
      <c r="MHJ229" s="168"/>
      <c r="MHK229" s="168"/>
      <c r="MHL229" s="168"/>
      <c r="MHM229" s="168"/>
      <c r="MHN229" s="168"/>
      <c r="MHO229" s="168"/>
      <c r="MHP229" s="168"/>
      <c r="MHQ229" s="168"/>
      <c r="MHR229" s="168"/>
      <c r="MHS229" s="168"/>
      <c r="MHT229" s="168"/>
      <c r="MHU229" s="168"/>
      <c r="MHV229" s="168"/>
      <c r="MHW229" s="168"/>
      <c r="MHX229" s="168"/>
      <c r="MHY229" s="168"/>
      <c r="MHZ229" s="168"/>
      <c r="MIA229" s="168"/>
      <c r="MIB229" s="168"/>
      <c r="MIC229" s="168"/>
      <c r="MID229" s="168"/>
      <c r="MIE229" s="168"/>
      <c r="MIF229" s="168"/>
      <c r="MIG229" s="168"/>
      <c r="MIH229" s="168"/>
      <c r="MII229" s="168"/>
      <c r="MIJ229" s="168"/>
      <c r="MIK229" s="168"/>
      <c r="MIL229" s="168"/>
      <c r="MIM229" s="168"/>
      <c r="MIN229" s="168"/>
      <c r="MIO229" s="168"/>
      <c r="MIP229" s="168"/>
      <c r="MIQ229" s="168"/>
      <c r="MIR229" s="168"/>
      <c r="MIS229" s="168"/>
      <c r="MIT229" s="168"/>
      <c r="MIU229" s="168"/>
      <c r="MIV229" s="168"/>
      <c r="MIW229" s="168"/>
      <c r="MIX229" s="168"/>
      <c r="MIY229" s="168"/>
      <c r="MIZ229" s="168"/>
      <c r="MJA229" s="168"/>
      <c r="MJB229" s="168"/>
      <c r="MJC229" s="168"/>
      <c r="MJD229" s="168"/>
      <c r="MJE229" s="168"/>
      <c r="MJF229" s="168"/>
      <c r="MJG229" s="168"/>
      <c r="MJH229" s="168"/>
      <c r="MJI229" s="168"/>
      <c r="MJJ229" s="168"/>
      <c r="MJK229" s="168"/>
      <c r="MJL229" s="168"/>
      <c r="MJM229" s="168"/>
      <c r="MJN229" s="168"/>
      <c r="MJO229" s="168"/>
      <c r="MJP229" s="168"/>
      <c r="MJQ229" s="168"/>
      <c r="MJR229" s="168"/>
      <c r="MJS229" s="168"/>
      <c r="MJT229" s="168"/>
      <c r="MJU229" s="168"/>
      <c r="MJV229" s="168"/>
      <c r="MJW229" s="168"/>
      <c r="MJX229" s="168"/>
      <c r="MJY229" s="168"/>
      <c r="MJZ229" s="168"/>
      <c r="MKA229" s="168"/>
      <c r="MKB229" s="168"/>
      <c r="MKC229" s="168"/>
      <c r="MKD229" s="168"/>
      <c r="MKE229" s="168"/>
      <c r="MKF229" s="168"/>
      <c r="MKG229" s="168"/>
      <c r="MKH229" s="168"/>
      <c r="MKI229" s="168"/>
      <c r="MKJ229" s="168"/>
      <c r="MKK229" s="168"/>
      <c r="MKL229" s="168"/>
      <c r="MKM229" s="168"/>
      <c r="MKN229" s="168"/>
      <c r="MKO229" s="168"/>
      <c r="MKP229" s="168"/>
      <c r="MKQ229" s="168"/>
      <c r="MKR229" s="168"/>
      <c r="MKS229" s="168"/>
      <c r="MKT229" s="168"/>
      <c r="MKU229" s="168"/>
      <c r="MKV229" s="168"/>
      <c r="MKW229" s="168"/>
      <c r="MKX229" s="168"/>
      <c r="MKY229" s="168"/>
      <c r="MKZ229" s="168"/>
      <c r="MLA229" s="168"/>
      <c r="MLB229" s="168"/>
      <c r="MLC229" s="168"/>
      <c r="MLD229" s="168"/>
      <c r="MLE229" s="168"/>
      <c r="MLF229" s="168"/>
      <c r="MLG229" s="168"/>
      <c r="MLH229" s="168"/>
      <c r="MLI229" s="168"/>
      <c r="MLJ229" s="168"/>
      <c r="MLK229" s="168"/>
      <c r="MLL229" s="168"/>
      <c r="MLM229" s="168"/>
      <c r="MLN229" s="168"/>
      <c r="MLO229" s="168"/>
      <c r="MLP229" s="168"/>
      <c r="MLQ229" s="168"/>
      <c r="MLR229" s="168"/>
      <c r="MLS229" s="168"/>
      <c r="MLT229" s="168"/>
      <c r="MLU229" s="168"/>
      <c r="MLV229" s="168"/>
      <c r="MLW229" s="168"/>
      <c r="MLX229" s="168"/>
      <c r="MLY229" s="168"/>
      <c r="MLZ229" s="168"/>
      <c r="MMA229" s="168"/>
      <c r="MMB229" s="168"/>
      <c r="MMC229" s="168"/>
      <c r="MMD229" s="168"/>
      <c r="MME229" s="168"/>
      <c r="MMF229" s="168"/>
      <c r="MMG229" s="168"/>
      <c r="MMH229" s="168"/>
      <c r="MMI229" s="168"/>
      <c r="MMJ229" s="168"/>
      <c r="MMK229" s="168"/>
      <c r="MML229" s="168"/>
      <c r="MMM229" s="168"/>
      <c r="MMN229" s="168"/>
      <c r="MMO229" s="168"/>
      <c r="MMP229" s="168"/>
      <c r="MMQ229" s="168"/>
      <c r="MMR229" s="168"/>
      <c r="MMS229" s="168"/>
      <c r="MMT229" s="168"/>
      <c r="MMU229" s="168"/>
      <c r="MMV229" s="168"/>
      <c r="MMW229" s="168"/>
      <c r="MMX229" s="168"/>
      <c r="MMY229" s="168"/>
      <c r="MMZ229" s="168"/>
      <c r="MNA229" s="168"/>
      <c r="MNB229" s="168"/>
      <c r="MNC229" s="168"/>
      <c r="MND229" s="168"/>
      <c r="MNE229" s="168"/>
      <c r="MNF229" s="168"/>
      <c r="MNG229" s="168"/>
      <c r="MNH229" s="168"/>
      <c r="MNI229" s="168"/>
      <c r="MNJ229" s="168"/>
      <c r="MNK229" s="168"/>
      <c r="MNL229" s="168"/>
      <c r="MNM229" s="168"/>
      <c r="MNN229" s="168"/>
      <c r="MNO229" s="168"/>
      <c r="MNP229" s="168"/>
      <c r="MNQ229" s="168"/>
      <c r="MNR229" s="168"/>
      <c r="MNS229" s="168"/>
      <c r="MNT229" s="168"/>
      <c r="MNU229" s="168"/>
      <c r="MNV229" s="168"/>
      <c r="MNW229" s="168"/>
      <c r="MNX229" s="168"/>
      <c r="MNY229" s="168"/>
      <c r="MNZ229" s="168"/>
      <c r="MOA229" s="168"/>
      <c r="MOB229" s="168"/>
      <c r="MOC229" s="168"/>
      <c r="MOD229" s="168"/>
      <c r="MOE229" s="168"/>
      <c r="MOF229" s="168"/>
      <c r="MOG229" s="168"/>
      <c r="MOH229" s="168"/>
      <c r="MOI229" s="168"/>
      <c r="MOJ229" s="168"/>
      <c r="MOK229" s="168"/>
      <c r="MOL229" s="168"/>
      <c r="MOM229" s="168"/>
      <c r="MON229" s="168"/>
      <c r="MOO229" s="168"/>
      <c r="MOP229" s="168"/>
      <c r="MOQ229" s="168"/>
      <c r="MOR229" s="168"/>
      <c r="MOS229" s="168"/>
      <c r="MOT229" s="168"/>
      <c r="MOU229" s="168"/>
      <c r="MOV229" s="168"/>
      <c r="MOW229" s="168"/>
      <c r="MOX229" s="168"/>
      <c r="MOY229" s="168"/>
      <c r="MOZ229" s="168"/>
      <c r="MPA229" s="168"/>
      <c r="MPB229" s="168"/>
      <c r="MPC229" s="168"/>
      <c r="MPD229" s="168"/>
      <c r="MPE229" s="168"/>
      <c r="MPF229" s="168"/>
      <c r="MPG229" s="168"/>
      <c r="MPH229" s="168"/>
      <c r="MPI229" s="168"/>
      <c r="MPJ229" s="168"/>
      <c r="MPK229" s="168"/>
      <c r="MPL229" s="168"/>
      <c r="MPM229" s="168"/>
      <c r="MPN229" s="168"/>
      <c r="MPO229" s="168"/>
      <c r="MPP229" s="168"/>
      <c r="MPQ229" s="168"/>
      <c r="MPR229" s="168"/>
      <c r="MPS229" s="168"/>
      <c r="MPT229" s="168"/>
      <c r="MPU229" s="168"/>
      <c r="MPV229" s="168"/>
      <c r="MPW229" s="168"/>
      <c r="MPX229" s="168"/>
      <c r="MPY229" s="168"/>
      <c r="MPZ229" s="168"/>
      <c r="MQA229" s="168"/>
      <c r="MQB229" s="168"/>
      <c r="MQC229" s="168"/>
      <c r="MQD229" s="168"/>
      <c r="MQE229" s="168"/>
      <c r="MQF229" s="168"/>
      <c r="MQG229" s="168"/>
      <c r="MQH229" s="168"/>
      <c r="MQI229" s="168"/>
      <c r="MQJ229" s="168"/>
      <c r="MQK229" s="168"/>
      <c r="MQL229" s="168"/>
      <c r="MQM229" s="168"/>
      <c r="MQN229" s="168"/>
      <c r="MQO229" s="168"/>
      <c r="MQP229" s="168"/>
      <c r="MQQ229" s="168"/>
      <c r="MQR229" s="168"/>
      <c r="MQS229" s="168"/>
      <c r="MQT229" s="168"/>
      <c r="MQU229" s="168"/>
      <c r="MQV229" s="168"/>
      <c r="MQW229" s="168"/>
      <c r="MQX229" s="168"/>
      <c r="MQY229" s="168"/>
      <c r="MQZ229" s="168"/>
      <c r="MRA229" s="168"/>
      <c r="MRB229" s="168"/>
      <c r="MRC229" s="168"/>
      <c r="MRD229" s="168"/>
      <c r="MRE229" s="168"/>
      <c r="MRF229" s="168"/>
      <c r="MRG229" s="168"/>
      <c r="MRH229" s="168"/>
      <c r="MRI229" s="168"/>
      <c r="MRJ229" s="168"/>
      <c r="MRK229" s="168"/>
      <c r="MRL229" s="168"/>
      <c r="MRM229" s="168"/>
      <c r="MRN229" s="168"/>
      <c r="MRO229" s="168"/>
      <c r="MRP229" s="168"/>
      <c r="MRQ229" s="168"/>
      <c r="MRR229" s="168"/>
      <c r="MRS229" s="168"/>
      <c r="MRT229" s="168"/>
      <c r="MRU229" s="168"/>
      <c r="MRV229" s="168"/>
      <c r="MRW229" s="168"/>
      <c r="MRX229" s="168"/>
      <c r="MRY229" s="168"/>
      <c r="MRZ229" s="168"/>
      <c r="MSA229" s="168"/>
      <c r="MSB229" s="168"/>
      <c r="MSC229" s="168"/>
      <c r="MSD229" s="168"/>
      <c r="MSE229" s="168"/>
      <c r="MSF229" s="168"/>
      <c r="MSG229" s="168"/>
      <c r="MSH229" s="168"/>
      <c r="MSI229" s="168"/>
      <c r="MSJ229" s="168"/>
      <c r="MSK229" s="168"/>
      <c r="MSL229" s="168"/>
      <c r="MSM229" s="168"/>
      <c r="MSN229" s="168"/>
      <c r="MSO229" s="168"/>
      <c r="MSP229" s="168"/>
      <c r="MSQ229" s="168"/>
      <c r="MSR229" s="168"/>
      <c r="MSS229" s="168"/>
      <c r="MST229" s="168"/>
      <c r="MSU229" s="168"/>
      <c r="MSV229" s="168"/>
      <c r="MSW229" s="168"/>
      <c r="MSX229" s="168"/>
      <c r="MSY229" s="168"/>
      <c r="MSZ229" s="168"/>
      <c r="MTA229" s="168"/>
      <c r="MTB229" s="168"/>
      <c r="MTC229" s="168"/>
      <c r="MTD229" s="168"/>
      <c r="MTE229" s="168"/>
      <c r="MTF229" s="168"/>
      <c r="MTG229" s="168"/>
      <c r="MTH229" s="168"/>
      <c r="MTI229" s="168"/>
      <c r="MTJ229" s="168"/>
      <c r="MTK229" s="168"/>
      <c r="MTL229" s="168"/>
      <c r="MTM229" s="168"/>
      <c r="MTN229" s="168"/>
      <c r="MTO229" s="168"/>
      <c r="MTP229" s="168"/>
      <c r="MTQ229" s="168"/>
      <c r="MTR229" s="168"/>
      <c r="MTS229" s="168"/>
      <c r="MTT229" s="168"/>
      <c r="MTU229" s="168"/>
      <c r="MTV229" s="168"/>
      <c r="MTW229" s="168"/>
      <c r="MTX229" s="168"/>
      <c r="MTY229" s="168"/>
      <c r="MTZ229" s="168"/>
      <c r="MUA229" s="168"/>
      <c r="MUB229" s="168"/>
      <c r="MUC229" s="168"/>
      <c r="MUD229" s="168"/>
      <c r="MUE229" s="168"/>
      <c r="MUF229" s="168"/>
      <c r="MUG229" s="168"/>
      <c r="MUH229" s="168"/>
      <c r="MUI229" s="168"/>
      <c r="MUJ229" s="168"/>
      <c r="MUK229" s="168"/>
      <c r="MUL229" s="168"/>
      <c r="MUM229" s="168"/>
      <c r="MUN229" s="168"/>
      <c r="MUO229" s="168"/>
      <c r="MUP229" s="168"/>
      <c r="MUQ229" s="168"/>
      <c r="MUR229" s="168"/>
      <c r="MUS229" s="168"/>
      <c r="MUT229" s="168"/>
      <c r="MUU229" s="168"/>
      <c r="MUV229" s="168"/>
      <c r="MUW229" s="168"/>
      <c r="MUX229" s="168"/>
      <c r="MUY229" s="168"/>
      <c r="MUZ229" s="168"/>
      <c r="MVA229" s="168"/>
      <c r="MVB229" s="168"/>
      <c r="MVC229" s="168"/>
      <c r="MVD229" s="168"/>
      <c r="MVE229" s="168"/>
      <c r="MVF229" s="168"/>
      <c r="MVG229" s="168"/>
      <c r="MVH229" s="168"/>
      <c r="MVI229" s="168"/>
      <c r="MVJ229" s="168"/>
      <c r="MVK229" s="168"/>
      <c r="MVL229" s="168"/>
      <c r="MVM229" s="168"/>
      <c r="MVN229" s="168"/>
      <c r="MVO229" s="168"/>
      <c r="MVP229" s="168"/>
      <c r="MVQ229" s="168"/>
      <c r="MVR229" s="168"/>
      <c r="MVS229" s="168"/>
      <c r="MVT229" s="168"/>
      <c r="MVU229" s="168"/>
      <c r="MVV229" s="168"/>
      <c r="MVW229" s="168"/>
      <c r="MVX229" s="168"/>
      <c r="MVY229" s="168"/>
      <c r="MVZ229" s="168"/>
      <c r="MWA229" s="168"/>
      <c r="MWB229" s="168"/>
      <c r="MWC229" s="168"/>
      <c r="MWD229" s="168"/>
      <c r="MWE229" s="168"/>
      <c r="MWF229" s="168"/>
      <c r="MWG229" s="168"/>
      <c r="MWH229" s="168"/>
      <c r="MWI229" s="168"/>
      <c r="MWJ229" s="168"/>
      <c r="MWK229" s="168"/>
      <c r="MWL229" s="168"/>
      <c r="MWM229" s="168"/>
      <c r="MWN229" s="168"/>
      <c r="MWO229" s="168"/>
      <c r="MWP229" s="168"/>
      <c r="MWQ229" s="168"/>
      <c r="MWR229" s="168"/>
      <c r="MWS229" s="168"/>
      <c r="MWT229" s="168"/>
      <c r="MWU229" s="168"/>
      <c r="MWV229" s="168"/>
      <c r="MWW229" s="168"/>
      <c r="MWX229" s="168"/>
      <c r="MWY229" s="168"/>
      <c r="MWZ229" s="168"/>
      <c r="MXA229" s="168"/>
      <c r="MXB229" s="168"/>
      <c r="MXC229" s="168"/>
      <c r="MXD229" s="168"/>
      <c r="MXE229" s="168"/>
      <c r="MXF229" s="168"/>
      <c r="MXG229" s="168"/>
      <c r="MXH229" s="168"/>
      <c r="MXI229" s="168"/>
      <c r="MXJ229" s="168"/>
      <c r="MXK229" s="168"/>
      <c r="MXL229" s="168"/>
      <c r="MXM229" s="168"/>
      <c r="MXN229" s="168"/>
      <c r="MXO229" s="168"/>
      <c r="MXP229" s="168"/>
      <c r="MXQ229" s="168"/>
      <c r="MXR229" s="168"/>
      <c r="MXS229" s="168"/>
      <c r="MXT229" s="168"/>
      <c r="MXU229" s="168"/>
      <c r="MXV229" s="168"/>
      <c r="MXW229" s="168"/>
      <c r="MXX229" s="168"/>
      <c r="MXY229" s="168"/>
      <c r="MXZ229" s="168"/>
      <c r="MYA229" s="168"/>
      <c r="MYB229" s="168"/>
      <c r="MYC229" s="168"/>
      <c r="MYD229" s="168"/>
      <c r="MYE229" s="168"/>
      <c r="MYF229" s="168"/>
      <c r="MYG229" s="168"/>
      <c r="MYH229" s="168"/>
      <c r="MYI229" s="168"/>
      <c r="MYJ229" s="168"/>
      <c r="MYK229" s="168"/>
      <c r="MYL229" s="168"/>
      <c r="MYM229" s="168"/>
      <c r="MYN229" s="168"/>
      <c r="MYO229" s="168"/>
      <c r="MYP229" s="168"/>
      <c r="MYQ229" s="168"/>
      <c r="MYR229" s="168"/>
      <c r="MYS229" s="168"/>
      <c r="MYT229" s="168"/>
      <c r="MYU229" s="168"/>
      <c r="MYV229" s="168"/>
      <c r="MYW229" s="168"/>
      <c r="MYX229" s="168"/>
      <c r="MYY229" s="168"/>
      <c r="MYZ229" s="168"/>
      <c r="MZA229" s="168"/>
      <c r="MZB229" s="168"/>
      <c r="MZC229" s="168"/>
      <c r="MZD229" s="168"/>
      <c r="MZE229" s="168"/>
      <c r="MZF229" s="168"/>
      <c r="MZG229" s="168"/>
      <c r="MZH229" s="168"/>
      <c r="MZI229" s="168"/>
      <c r="MZJ229" s="168"/>
      <c r="MZK229" s="168"/>
      <c r="MZL229" s="168"/>
      <c r="MZM229" s="168"/>
      <c r="MZN229" s="168"/>
      <c r="MZO229" s="168"/>
      <c r="MZP229" s="168"/>
      <c r="MZQ229" s="168"/>
      <c r="MZR229" s="168"/>
      <c r="MZS229" s="168"/>
      <c r="MZT229" s="168"/>
      <c r="MZU229" s="168"/>
      <c r="MZV229" s="168"/>
      <c r="MZW229" s="168"/>
      <c r="MZX229" s="168"/>
      <c r="MZY229" s="168"/>
      <c r="MZZ229" s="168"/>
      <c r="NAA229" s="168"/>
      <c r="NAB229" s="168"/>
      <c r="NAC229" s="168"/>
      <c r="NAD229" s="168"/>
      <c r="NAE229" s="168"/>
      <c r="NAF229" s="168"/>
      <c r="NAG229" s="168"/>
      <c r="NAH229" s="168"/>
      <c r="NAI229" s="168"/>
      <c r="NAJ229" s="168"/>
      <c r="NAK229" s="168"/>
      <c r="NAL229" s="168"/>
      <c r="NAM229" s="168"/>
      <c r="NAN229" s="168"/>
      <c r="NAO229" s="168"/>
      <c r="NAP229" s="168"/>
      <c r="NAQ229" s="168"/>
      <c r="NAR229" s="168"/>
      <c r="NAS229" s="168"/>
      <c r="NAT229" s="168"/>
      <c r="NAU229" s="168"/>
      <c r="NAV229" s="168"/>
      <c r="NAW229" s="168"/>
      <c r="NAX229" s="168"/>
      <c r="NAY229" s="168"/>
      <c r="NAZ229" s="168"/>
      <c r="NBA229" s="168"/>
      <c r="NBB229" s="168"/>
      <c r="NBC229" s="168"/>
      <c r="NBD229" s="168"/>
      <c r="NBE229" s="168"/>
      <c r="NBF229" s="168"/>
      <c r="NBG229" s="168"/>
      <c r="NBH229" s="168"/>
      <c r="NBI229" s="168"/>
      <c r="NBJ229" s="168"/>
      <c r="NBK229" s="168"/>
      <c r="NBL229" s="168"/>
      <c r="NBM229" s="168"/>
      <c r="NBN229" s="168"/>
      <c r="NBO229" s="168"/>
      <c r="NBP229" s="168"/>
      <c r="NBQ229" s="168"/>
      <c r="NBR229" s="168"/>
      <c r="NBS229" s="168"/>
      <c r="NBT229" s="168"/>
      <c r="NBU229" s="168"/>
      <c r="NBV229" s="168"/>
      <c r="NBW229" s="168"/>
      <c r="NBX229" s="168"/>
      <c r="NBY229" s="168"/>
      <c r="NBZ229" s="168"/>
      <c r="NCA229" s="168"/>
      <c r="NCB229" s="168"/>
      <c r="NCC229" s="168"/>
      <c r="NCD229" s="168"/>
      <c r="NCE229" s="168"/>
      <c r="NCF229" s="168"/>
      <c r="NCG229" s="168"/>
      <c r="NCH229" s="168"/>
      <c r="NCI229" s="168"/>
      <c r="NCJ229" s="168"/>
      <c r="NCK229" s="168"/>
      <c r="NCL229" s="168"/>
      <c r="NCM229" s="168"/>
      <c r="NCN229" s="168"/>
      <c r="NCO229" s="168"/>
      <c r="NCP229" s="168"/>
      <c r="NCQ229" s="168"/>
      <c r="NCR229" s="168"/>
      <c r="NCS229" s="168"/>
      <c r="NCT229" s="168"/>
      <c r="NCU229" s="168"/>
      <c r="NCV229" s="168"/>
      <c r="NCW229" s="168"/>
      <c r="NCX229" s="168"/>
      <c r="NCY229" s="168"/>
      <c r="NCZ229" s="168"/>
      <c r="NDA229" s="168"/>
      <c r="NDB229" s="168"/>
      <c r="NDC229" s="168"/>
      <c r="NDD229" s="168"/>
      <c r="NDE229" s="168"/>
      <c r="NDF229" s="168"/>
      <c r="NDG229" s="168"/>
      <c r="NDH229" s="168"/>
      <c r="NDI229" s="168"/>
      <c r="NDJ229" s="168"/>
      <c r="NDK229" s="168"/>
      <c r="NDL229" s="168"/>
      <c r="NDM229" s="168"/>
      <c r="NDN229" s="168"/>
      <c r="NDO229" s="168"/>
      <c r="NDP229" s="168"/>
      <c r="NDQ229" s="168"/>
      <c r="NDR229" s="168"/>
      <c r="NDS229" s="168"/>
      <c r="NDT229" s="168"/>
      <c r="NDU229" s="168"/>
      <c r="NDV229" s="168"/>
      <c r="NDW229" s="168"/>
      <c r="NDX229" s="168"/>
      <c r="NDY229" s="168"/>
      <c r="NDZ229" s="168"/>
      <c r="NEA229" s="168"/>
      <c r="NEB229" s="168"/>
      <c r="NEC229" s="168"/>
      <c r="NED229" s="168"/>
      <c r="NEE229" s="168"/>
      <c r="NEF229" s="168"/>
      <c r="NEG229" s="168"/>
      <c r="NEH229" s="168"/>
      <c r="NEI229" s="168"/>
      <c r="NEJ229" s="168"/>
      <c r="NEK229" s="168"/>
      <c r="NEL229" s="168"/>
      <c r="NEM229" s="168"/>
      <c r="NEN229" s="168"/>
      <c r="NEO229" s="168"/>
      <c r="NEP229" s="168"/>
      <c r="NEQ229" s="168"/>
      <c r="NER229" s="168"/>
      <c r="NES229" s="168"/>
      <c r="NET229" s="168"/>
      <c r="NEU229" s="168"/>
      <c r="NEV229" s="168"/>
      <c r="NEW229" s="168"/>
      <c r="NEX229" s="168"/>
      <c r="NEY229" s="168"/>
      <c r="NEZ229" s="168"/>
      <c r="NFA229" s="168"/>
      <c r="NFB229" s="168"/>
      <c r="NFC229" s="168"/>
      <c r="NFD229" s="168"/>
      <c r="NFE229" s="168"/>
      <c r="NFF229" s="168"/>
      <c r="NFG229" s="168"/>
      <c r="NFH229" s="168"/>
      <c r="NFI229" s="168"/>
      <c r="NFJ229" s="168"/>
      <c r="NFK229" s="168"/>
      <c r="NFL229" s="168"/>
      <c r="NFM229" s="168"/>
      <c r="NFN229" s="168"/>
      <c r="NFO229" s="168"/>
      <c r="NFP229" s="168"/>
      <c r="NFQ229" s="168"/>
      <c r="NFR229" s="168"/>
      <c r="NFS229" s="168"/>
      <c r="NFT229" s="168"/>
      <c r="NFU229" s="168"/>
      <c r="NFV229" s="168"/>
      <c r="NFW229" s="168"/>
      <c r="NFX229" s="168"/>
      <c r="NFY229" s="168"/>
      <c r="NFZ229" s="168"/>
      <c r="NGA229" s="168"/>
      <c r="NGB229" s="168"/>
      <c r="NGC229" s="168"/>
      <c r="NGD229" s="168"/>
      <c r="NGE229" s="168"/>
      <c r="NGF229" s="168"/>
      <c r="NGG229" s="168"/>
      <c r="NGH229" s="168"/>
      <c r="NGI229" s="168"/>
      <c r="NGJ229" s="168"/>
      <c r="NGK229" s="168"/>
      <c r="NGL229" s="168"/>
      <c r="NGM229" s="168"/>
      <c r="NGN229" s="168"/>
      <c r="NGO229" s="168"/>
      <c r="NGP229" s="168"/>
      <c r="NGQ229" s="168"/>
      <c r="NGR229" s="168"/>
      <c r="NGS229" s="168"/>
      <c r="NGT229" s="168"/>
      <c r="NGU229" s="168"/>
      <c r="NGV229" s="168"/>
      <c r="NGW229" s="168"/>
      <c r="NGX229" s="168"/>
      <c r="NGY229" s="168"/>
      <c r="NGZ229" s="168"/>
      <c r="NHA229" s="168"/>
      <c r="NHB229" s="168"/>
      <c r="NHC229" s="168"/>
      <c r="NHD229" s="168"/>
      <c r="NHE229" s="168"/>
      <c r="NHF229" s="168"/>
      <c r="NHG229" s="168"/>
      <c r="NHH229" s="168"/>
      <c r="NHI229" s="168"/>
      <c r="NHJ229" s="168"/>
      <c r="NHK229" s="168"/>
      <c r="NHL229" s="168"/>
      <c r="NHM229" s="168"/>
      <c r="NHN229" s="168"/>
      <c r="NHO229" s="168"/>
      <c r="NHP229" s="168"/>
      <c r="NHQ229" s="168"/>
      <c r="NHR229" s="168"/>
      <c r="NHS229" s="168"/>
      <c r="NHT229" s="168"/>
      <c r="NHU229" s="168"/>
      <c r="NHV229" s="168"/>
      <c r="NHW229" s="168"/>
      <c r="NHX229" s="168"/>
      <c r="NHY229" s="168"/>
      <c r="NHZ229" s="168"/>
      <c r="NIA229" s="168"/>
      <c r="NIB229" s="168"/>
      <c r="NIC229" s="168"/>
      <c r="NID229" s="168"/>
      <c r="NIE229" s="168"/>
      <c r="NIF229" s="168"/>
      <c r="NIG229" s="168"/>
      <c r="NIH229" s="168"/>
      <c r="NII229" s="168"/>
      <c r="NIJ229" s="168"/>
      <c r="NIK229" s="168"/>
      <c r="NIL229" s="168"/>
      <c r="NIM229" s="168"/>
      <c r="NIN229" s="168"/>
      <c r="NIO229" s="168"/>
      <c r="NIP229" s="168"/>
      <c r="NIQ229" s="168"/>
      <c r="NIR229" s="168"/>
      <c r="NIS229" s="168"/>
      <c r="NIT229" s="168"/>
      <c r="NIU229" s="168"/>
      <c r="NIV229" s="168"/>
      <c r="NIW229" s="168"/>
      <c r="NIX229" s="168"/>
      <c r="NIY229" s="168"/>
      <c r="NIZ229" s="168"/>
      <c r="NJA229" s="168"/>
      <c r="NJB229" s="168"/>
      <c r="NJC229" s="168"/>
      <c r="NJD229" s="168"/>
      <c r="NJE229" s="168"/>
      <c r="NJF229" s="168"/>
      <c r="NJG229" s="168"/>
      <c r="NJH229" s="168"/>
      <c r="NJI229" s="168"/>
      <c r="NJJ229" s="168"/>
      <c r="NJK229" s="168"/>
      <c r="NJL229" s="168"/>
      <c r="NJM229" s="168"/>
      <c r="NJN229" s="168"/>
      <c r="NJO229" s="168"/>
      <c r="NJP229" s="168"/>
      <c r="NJQ229" s="168"/>
      <c r="NJR229" s="168"/>
      <c r="NJS229" s="168"/>
      <c r="NJT229" s="168"/>
      <c r="NJU229" s="168"/>
      <c r="NJV229" s="168"/>
      <c r="NJW229" s="168"/>
      <c r="NJX229" s="168"/>
      <c r="NJY229" s="168"/>
      <c r="NJZ229" s="168"/>
      <c r="NKA229" s="168"/>
      <c r="NKB229" s="168"/>
      <c r="NKC229" s="168"/>
      <c r="NKD229" s="168"/>
      <c r="NKE229" s="168"/>
      <c r="NKF229" s="168"/>
      <c r="NKG229" s="168"/>
      <c r="NKH229" s="168"/>
      <c r="NKI229" s="168"/>
      <c r="NKJ229" s="168"/>
      <c r="NKK229" s="168"/>
      <c r="NKL229" s="168"/>
      <c r="NKM229" s="168"/>
      <c r="NKN229" s="168"/>
      <c r="NKO229" s="168"/>
      <c r="NKP229" s="168"/>
      <c r="NKQ229" s="168"/>
      <c r="NKR229" s="168"/>
      <c r="NKS229" s="168"/>
      <c r="NKT229" s="168"/>
      <c r="NKU229" s="168"/>
      <c r="NKV229" s="168"/>
      <c r="NKW229" s="168"/>
      <c r="NKX229" s="168"/>
      <c r="NKY229" s="168"/>
      <c r="NKZ229" s="168"/>
      <c r="NLA229" s="168"/>
      <c r="NLB229" s="168"/>
      <c r="NLC229" s="168"/>
      <c r="NLD229" s="168"/>
      <c r="NLE229" s="168"/>
      <c r="NLF229" s="168"/>
      <c r="NLG229" s="168"/>
      <c r="NLH229" s="168"/>
      <c r="NLI229" s="168"/>
      <c r="NLJ229" s="168"/>
      <c r="NLK229" s="168"/>
      <c r="NLL229" s="168"/>
      <c r="NLM229" s="168"/>
      <c r="NLN229" s="168"/>
      <c r="NLO229" s="168"/>
      <c r="NLP229" s="168"/>
      <c r="NLQ229" s="168"/>
      <c r="NLR229" s="168"/>
      <c r="NLS229" s="168"/>
      <c r="NLT229" s="168"/>
      <c r="NLU229" s="168"/>
      <c r="NLV229" s="168"/>
      <c r="NLW229" s="168"/>
      <c r="NLX229" s="168"/>
      <c r="NLY229" s="168"/>
      <c r="NLZ229" s="168"/>
      <c r="NMA229" s="168"/>
      <c r="NMB229" s="168"/>
      <c r="NMC229" s="168"/>
      <c r="NMD229" s="168"/>
      <c r="NME229" s="168"/>
      <c r="NMF229" s="168"/>
      <c r="NMG229" s="168"/>
      <c r="NMH229" s="168"/>
      <c r="NMI229" s="168"/>
      <c r="NMJ229" s="168"/>
      <c r="NMK229" s="168"/>
      <c r="NML229" s="168"/>
      <c r="NMM229" s="168"/>
      <c r="NMN229" s="168"/>
      <c r="NMO229" s="168"/>
      <c r="NMP229" s="168"/>
      <c r="NMQ229" s="168"/>
      <c r="NMR229" s="168"/>
      <c r="NMS229" s="168"/>
      <c r="NMT229" s="168"/>
      <c r="NMU229" s="168"/>
      <c r="NMV229" s="168"/>
      <c r="NMW229" s="168"/>
      <c r="NMX229" s="168"/>
      <c r="NMY229" s="168"/>
      <c r="NMZ229" s="168"/>
      <c r="NNA229" s="168"/>
      <c r="NNB229" s="168"/>
      <c r="NNC229" s="168"/>
      <c r="NND229" s="168"/>
      <c r="NNE229" s="168"/>
      <c r="NNF229" s="168"/>
      <c r="NNG229" s="168"/>
      <c r="NNH229" s="168"/>
      <c r="NNI229" s="168"/>
      <c r="NNJ229" s="168"/>
      <c r="NNK229" s="168"/>
      <c r="NNL229" s="168"/>
      <c r="NNM229" s="168"/>
      <c r="NNN229" s="168"/>
      <c r="NNO229" s="168"/>
      <c r="NNP229" s="168"/>
      <c r="NNQ229" s="168"/>
      <c r="NNR229" s="168"/>
      <c r="NNS229" s="168"/>
      <c r="NNT229" s="168"/>
      <c r="NNU229" s="168"/>
      <c r="NNV229" s="168"/>
      <c r="NNW229" s="168"/>
      <c r="NNX229" s="168"/>
      <c r="NNY229" s="168"/>
      <c r="NNZ229" s="168"/>
      <c r="NOA229" s="168"/>
      <c r="NOB229" s="168"/>
      <c r="NOC229" s="168"/>
      <c r="NOD229" s="168"/>
      <c r="NOE229" s="168"/>
      <c r="NOF229" s="168"/>
      <c r="NOG229" s="168"/>
      <c r="NOH229" s="168"/>
      <c r="NOI229" s="168"/>
      <c r="NOJ229" s="168"/>
      <c r="NOK229" s="168"/>
      <c r="NOL229" s="168"/>
      <c r="NOM229" s="168"/>
      <c r="NON229" s="168"/>
      <c r="NOO229" s="168"/>
      <c r="NOP229" s="168"/>
      <c r="NOQ229" s="168"/>
      <c r="NOR229" s="168"/>
      <c r="NOS229" s="168"/>
      <c r="NOT229" s="168"/>
      <c r="NOU229" s="168"/>
      <c r="NOV229" s="168"/>
      <c r="NOW229" s="168"/>
      <c r="NOX229" s="168"/>
      <c r="NOY229" s="168"/>
      <c r="NOZ229" s="168"/>
      <c r="NPA229" s="168"/>
      <c r="NPB229" s="168"/>
      <c r="NPC229" s="168"/>
      <c r="NPD229" s="168"/>
      <c r="NPE229" s="168"/>
      <c r="NPF229" s="168"/>
      <c r="NPG229" s="168"/>
      <c r="NPH229" s="168"/>
      <c r="NPI229" s="168"/>
      <c r="NPJ229" s="168"/>
      <c r="NPK229" s="168"/>
      <c r="NPL229" s="168"/>
      <c r="NPM229" s="168"/>
      <c r="NPN229" s="168"/>
      <c r="NPO229" s="168"/>
      <c r="NPP229" s="168"/>
      <c r="NPQ229" s="168"/>
      <c r="NPR229" s="168"/>
      <c r="NPS229" s="168"/>
      <c r="NPT229" s="168"/>
      <c r="NPU229" s="168"/>
      <c r="NPV229" s="168"/>
      <c r="NPW229" s="168"/>
      <c r="NPX229" s="168"/>
      <c r="NPY229" s="168"/>
      <c r="NPZ229" s="168"/>
      <c r="NQA229" s="168"/>
      <c r="NQB229" s="168"/>
      <c r="NQC229" s="168"/>
      <c r="NQD229" s="168"/>
      <c r="NQE229" s="168"/>
      <c r="NQF229" s="168"/>
      <c r="NQG229" s="168"/>
      <c r="NQH229" s="168"/>
      <c r="NQI229" s="168"/>
      <c r="NQJ229" s="168"/>
      <c r="NQK229" s="168"/>
      <c r="NQL229" s="168"/>
      <c r="NQM229" s="168"/>
      <c r="NQN229" s="168"/>
      <c r="NQO229" s="168"/>
      <c r="NQP229" s="168"/>
      <c r="NQQ229" s="168"/>
      <c r="NQR229" s="168"/>
      <c r="NQS229" s="168"/>
      <c r="NQT229" s="168"/>
      <c r="NQU229" s="168"/>
      <c r="NQV229" s="168"/>
      <c r="NQW229" s="168"/>
      <c r="NQX229" s="168"/>
      <c r="NQY229" s="168"/>
      <c r="NQZ229" s="168"/>
      <c r="NRA229" s="168"/>
      <c r="NRB229" s="168"/>
      <c r="NRC229" s="168"/>
      <c r="NRD229" s="168"/>
      <c r="NRE229" s="168"/>
      <c r="NRF229" s="168"/>
      <c r="NRG229" s="168"/>
      <c r="NRH229" s="168"/>
      <c r="NRI229" s="168"/>
      <c r="NRJ229" s="168"/>
      <c r="NRK229" s="168"/>
      <c r="NRL229" s="168"/>
      <c r="NRM229" s="168"/>
      <c r="NRN229" s="168"/>
      <c r="NRO229" s="168"/>
      <c r="NRP229" s="168"/>
      <c r="NRQ229" s="168"/>
      <c r="NRR229" s="168"/>
      <c r="NRS229" s="168"/>
      <c r="NRT229" s="168"/>
      <c r="NRU229" s="168"/>
      <c r="NRV229" s="168"/>
      <c r="NRW229" s="168"/>
      <c r="NRX229" s="168"/>
      <c r="NRY229" s="168"/>
      <c r="NRZ229" s="168"/>
      <c r="NSA229" s="168"/>
      <c r="NSB229" s="168"/>
      <c r="NSC229" s="168"/>
      <c r="NSD229" s="168"/>
      <c r="NSE229" s="168"/>
      <c r="NSF229" s="168"/>
      <c r="NSG229" s="168"/>
      <c r="NSH229" s="168"/>
      <c r="NSI229" s="168"/>
      <c r="NSJ229" s="168"/>
      <c r="NSK229" s="168"/>
      <c r="NSL229" s="168"/>
      <c r="NSM229" s="168"/>
      <c r="NSN229" s="168"/>
      <c r="NSO229" s="168"/>
      <c r="NSP229" s="168"/>
      <c r="NSQ229" s="168"/>
      <c r="NSR229" s="168"/>
      <c r="NSS229" s="168"/>
      <c r="NST229" s="168"/>
      <c r="NSU229" s="168"/>
      <c r="NSV229" s="168"/>
      <c r="NSW229" s="168"/>
      <c r="NSX229" s="168"/>
      <c r="NSY229" s="168"/>
      <c r="NSZ229" s="168"/>
      <c r="NTA229" s="168"/>
      <c r="NTB229" s="168"/>
      <c r="NTC229" s="168"/>
      <c r="NTD229" s="168"/>
      <c r="NTE229" s="168"/>
      <c r="NTF229" s="168"/>
      <c r="NTG229" s="168"/>
      <c r="NTH229" s="168"/>
      <c r="NTI229" s="168"/>
      <c r="NTJ229" s="168"/>
      <c r="NTK229" s="168"/>
      <c r="NTL229" s="168"/>
      <c r="NTM229" s="168"/>
      <c r="NTN229" s="168"/>
      <c r="NTO229" s="168"/>
      <c r="NTP229" s="168"/>
      <c r="NTQ229" s="168"/>
      <c r="NTR229" s="168"/>
      <c r="NTS229" s="168"/>
      <c r="NTT229" s="168"/>
      <c r="NTU229" s="168"/>
      <c r="NTV229" s="168"/>
      <c r="NTW229" s="168"/>
      <c r="NTX229" s="168"/>
      <c r="NTY229" s="168"/>
      <c r="NTZ229" s="168"/>
      <c r="NUA229" s="168"/>
      <c r="NUB229" s="168"/>
      <c r="NUC229" s="168"/>
      <c r="NUD229" s="168"/>
      <c r="NUE229" s="168"/>
      <c r="NUF229" s="168"/>
      <c r="NUG229" s="168"/>
      <c r="NUH229" s="168"/>
      <c r="NUI229" s="168"/>
      <c r="NUJ229" s="168"/>
      <c r="NUK229" s="168"/>
      <c r="NUL229" s="168"/>
      <c r="NUM229" s="168"/>
      <c r="NUN229" s="168"/>
      <c r="NUO229" s="168"/>
      <c r="NUP229" s="168"/>
      <c r="NUQ229" s="168"/>
      <c r="NUR229" s="168"/>
      <c r="NUS229" s="168"/>
      <c r="NUT229" s="168"/>
      <c r="NUU229" s="168"/>
      <c r="NUV229" s="168"/>
      <c r="NUW229" s="168"/>
      <c r="NUX229" s="168"/>
      <c r="NUY229" s="168"/>
      <c r="NUZ229" s="168"/>
      <c r="NVA229" s="168"/>
      <c r="NVB229" s="168"/>
      <c r="NVC229" s="168"/>
      <c r="NVD229" s="168"/>
      <c r="NVE229" s="168"/>
      <c r="NVF229" s="168"/>
      <c r="NVG229" s="168"/>
      <c r="NVH229" s="168"/>
      <c r="NVI229" s="168"/>
      <c r="NVJ229" s="168"/>
      <c r="NVK229" s="168"/>
      <c r="NVL229" s="168"/>
      <c r="NVM229" s="168"/>
      <c r="NVN229" s="168"/>
      <c r="NVO229" s="168"/>
      <c r="NVP229" s="168"/>
      <c r="NVQ229" s="168"/>
      <c r="NVR229" s="168"/>
      <c r="NVS229" s="168"/>
      <c r="NVT229" s="168"/>
      <c r="NVU229" s="168"/>
      <c r="NVV229" s="168"/>
      <c r="NVW229" s="168"/>
      <c r="NVX229" s="168"/>
      <c r="NVY229" s="168"/>
      <c r="NVZ229" s="168"/>
      <c r="NWA229" s="168"/>
      <c r="NWB229" s="168"/>
      <c r="NWC229" s="168"/>
      <c r="NWD229" s="168"/>
      <c r="NWE229" s="168"/>
      <c r="NWF229" s="168"/>
      <c r="NWG229" s="168"/>
      <c r="NWH229" s="168"/>
      <c r="NWI229" s="168"/>
      <c r="NWJ229" s="168"/>
      <c r="NWK229" s="168"/>
      <c r="NWL229" s="168"/>
      <c r="NWM229" s="168"/>
      <c r="NWN229" s="168"/>
      <c r="NWO229" s="168"/>
      <c r="NWP229" s="168"/>
      <c r="NWQ229" s="168"/>
      <c r="NWR229" s="168"/>
      <c r="NWS229" s="168"/>
      <c r="NWT229" s="168"/>
      <c r="NWU229" s="168"/>
      <c r="NWV229" s="168"/>
      <c r="NWW229" s="168"/>
      <c r="NWX229" s="168"/>
      <c r="NWY229" s="168"/>
      <c r="NWZ229" s="168"/>
      <c r="NXA229" s="168"/>
      <c r="NXB229" s="168"/>
      <c r="NXC229" s="168"/>
      <c r="NXD229" s="168"/>
      <c r="NXE229" s="168"/>
      <c r="NXF229" s="168"/>
      <c r="NXG229" s="168"/>
      <c r="NXH229" s="168"/>
      <c r="NXI229" s="168"/>
      <c r="NXJ229" s="168"/>
      <c r="NXK229" s="168"/>
      <c r="NXL229" s="168"/>
      <c r="NXM229" s="168"/>
      <c r="NXN229" s="168"/>
      <c r="NXO229" s="168"/>
      <c r="NXP229" s="168"/>
      <c r="NXQ229" s="168"/>
      <c r="NXR229" s="168"/>
      <c r="NXS229" s="168"/>
      <c r="NXT229" s="168"/>
      <c r="NXU229" s="168"/>
      <c r="NXV229" s="168"/>
      <c r="NXW229" s="168"/>
      <c r="NXX229" s="168"/>
      <c r="NXY229" s="168"/>
      <c r="NXZ229" s="168"/>
      <c r="NYA229" s="168"/>
      <c r="NYB229" s="168"/>
      <c r="NYC229" s="168"/>
      <c r="NYD229" s="168"/>
      <c r="NYE229" s="168"/>
      <c r="NYF229" s="168"/>
      <c r="NYG229" s="168"/>
      <c r="NYH229" s="168"/>
      <c r="NYI229" s="168"/>
      <c r="NYJ229" s="168"/>
      <c r="NYK229" s="168"/>
      <c r="NYL229" s="168"/>
      <c r="NYM229" s="168"/>
      <c r="NYN229" s="168"/>
      <c r="NYO229" s="168"/>
      <c r="NYP229" s="168"/>
      <c r="NYQ229" s="168"/>
      <c r="NYR229" s="168"/>
      <c r="NYS229" s="168"/>
      <c r="NYT229" s="168"/>
      <c r="NYU229" s="168"/>
      <c r="NYV229" s="168"/>
      <c r="NYW229" s="168"/>
      <c r="NYX229" s="168"/>
      <c r="NYY229" s="168"/>
      <c r="NYZ229" s="168"/>
      <c r="NZA229" s="168"/>
      <c r="NZB229" s="168"/>
      <c r="NZC229" s="168"/>
      <c r="NZD229" s="168"/>
      <c r="NZE229" s="168"/>
      <c r="NZF229" s="168"/>
      <c r="NZG229" s="168"/>
      <c r="NZH229" s="168"/>
      <c r="NZI229" s="168"/>
      <c r="NZJ229" s="168"/>
      <c r="NZK229" s="168"/>
      <c r="NZL229" s="168"/>
      <c r="NZM229" s="168"/>
      <c r="NZN229" s="168"/>
      <c r="NZO229" s="168"/>
      <c r="NZP229" s="168"/>
      <c r="NZQ229" s="168"/>
      <c r="NZR229" s="168"/>
      <c r="NZS229" s="168"/>
      <c r="NZT229" s="168"/>
      <c r="NZU229" s="168"/>
      <c r="NZV229" s="168"/>
      <c r="NZW229" s="168"/>
      <c r="NZX229" s="168"/>
      <c r="NZY229" s="168"/>
      <c r="NZZ229" s="168"/>
      <c r="OAA229" s="168"/>
      <c r="OAB229" s="168"/>
      <c r="OAC229" s="168"/>
      <c r="OAD229" s="168"/>
      <c r="OAE229" s="168"/>
      <c r="OAF229" s="168"/>
      <c r="OAG229" s="168"/>
      <c r="OAH229" s="168"/>
      <c r="OAI229" s="168"/>
      <c r="OAJ229" s="168"/>
      <c r="OAK229" s="168"/>
      <c r="OAL229" s="168"/>
      <c r="OAM229" s="168"/>
      <c r="OAN229" s="168"/>
      <c r="OAO229" s="168"/>
      <c r="OAP229" s="168"/>
      <c r="OAQ229" s="168"/>
      <c r="OAR229" s="168"/>
      <c r="OAS229" s="168"/>
      <c r="OAT229" s="168"/>
      <c r="OAU229" s="168"/>
      <c r="OAV229" s="168"/>
      <c r="OAW229" s="168"/>
      <c r="OAX229" s="168"/>
      <c r="OAY229" s="168"/>
      <c r="OAZ229" s="168"/>
      <c r="OBA229" s="168"/>
      <c r="OBB229" s="168"/>
      <c r="OBC229" s="168"/>
      <c r="OBD229" s="168"/>
      <c r="OBE229" s="168"/>
      <c r="OBF229" s="168"/>
      <c r="OBG229" s="168"/>
      <c r="OBH229" s="168"/>
      <c r="OBI229" s="168"/>
      <c r="OBJ229" s="168"/>
      <c r="OBK229" s="168"/>
      <c r="OBL229" s="168"/>
      <c r="OBM229" s="168"/>
      <c r="OBN229" s="168"/>
      <c r="OBO229" s="168"/>
      <c r="OBP229" s="168"/>
      <c r="OBQ229" s="168"/>
      <c r="OBR229" s="168"/>
      <c r="OBS229" s="168"/>
      <c r="OBT229" s="168"/>
      <c r="OBU229" s="168"/>
      <c r="OBV229" s="168"/>
      <c r="OBW229" s="168"/>
      <c r="OBX229" s="168"/>
      <c r="OBY229" s="168"/>
      <c r="OBZ229" s="168"/>
      <c r="OCA229" s="168"/>
      <c r="OCB229" s="168"/>
      <c r="OCC229" s="168"/>
      <c r="OCD229" s="168"/>
      <c r="OCE229" s="168"/>
      <c r="OCF229" s="168"/>
      <c r="OCG229" s="168"/>
      <c r="OCH229" s="168"/>
      <c r="OCI229" s="168"/>
      <c r="OCJ229" s="168"/>
      <c r="OCK229" s="168"/>
      <c r="OCL229" s="168"/>
      <c r="OCM229" s="168"/>
      <c r="OCN229" s="168"/>
      <c r="OCO229" s="168"/>
      <c r="OCP229" s="168"/>
      <c r="OCQ229" s="168"/>
      <c r="OCR229" s="168"/>
      <c r="OCS229" s="168"/>
      <c r="OCT229" s="168"/>
      <c r="OCU229" s="168"/>
      <c r="OCV229" s="168"/>
      <c r="OCW229" s="168"/>
      <c r="OCX229" s="168"/>
      <c r="OCY229" s="168"/>
      <c r="OCZ229" s="168"/>
      <c r="ODA229" s="168"/>
      <c r="ODB229" s="168"/>
      <c r="ODC229" s="168"/>
      <c r="ODD229" s="168"/>
      <c r="ODE229" s="168"/>
      <c r="ODF229" s="168"/>
      <c r="ODG229" s="168"/>
      <c r="ODH229" s="168"/>
      <c r="ODI229" s="168"/>
      <c r="ODJ229" s="168"/>
      <c r="ODK229" s="168"/>
      <c r="ODL229" s="168"/>
      <c r="ODM229" s="168"/>
      <c r="ODN229" s="168"/>
      <c r="ODO229" s="168"/>
      <c r="ODP229" s="168"/>
      <c r="ODQ229" s="168"/>
      <c r="ODR229" s="168"/>
      <c r="ODS229" s="168"/>
      <c r="ODT229" s="168"/>
      <c r="ODU229" s="168"/>
      <c r="ODV229" s="168"/>
      <c r="ODW229" s="168"/>
      <c r="ODX229" s="168"/>
      <c r="ODY229" s="168"/>
      <c r="ODZ229" s="168"/>
      <c r="OEA229" s="168"/>
      <c r="OEB229" s="168"/>
      <c r="OEC229" s="168"/>
      <c r="OED229" s="168"/>
      <c r="OEE229" s="168"/>
      <c r="OEF229" s="168"/>
      <c r="OEG229" s="168"/>
      <c r="OEH229" s="168"/>
      <c r="OEI229" s="168"/>
      <c r="OEJ229" s="168"/>
      <c r="OEK229" s="168"/>
      <c r="OEL229" s="168"/>
      <c r="OEM229" s="168"/>
      <c r="OEN229" s="168"/>
      <c r="OEO229" s="168"/>
      <c r="OEP229" s="168"/>
      <c r="OEQ229" s="168"/>
      <c r="OER229" s="168"/>
      <c r="OES229" s="168"/>
      <c r="OET229" s="168"/>
      <c r="OEU229" s="168"/>
      <c r="OEV229" s="168"/>
      <c r="OEW229" s="168"/>
      <c r="OEX229" s="168"/>
      <c r="OEY229" s="168"/>
      <c r="OEZ229" s="168"/>
      <c r="OFA229" s="168"/>
      <c r="OFB229" s="168"/>
      <c r="OFC229" s="168"/>
      <c r="OFD229" s="168"/>
      <c r="OFE229" s="168"/>
      <c r="OFF229" s="168"/>
      <c r="OFG229" s="168"/>
      <c r="OFH229" s="168"/>
      <c r="OFI229" s="168"/>
      <c r="OFJ229" s="168"/>
      <c r="OFK229" s="168"/>
      <c r="OFL229" s="168"/>
      <c r="OFM229" s="168"/>
      <c r="OFN229" s="168"/>
      <c r="OFO229" s="168"/>
      <c r="OFP229" s="168"/>
      <c r="OFQ229" s="168"/>
      <c r="OFR229" s="168"/>
      <c r="OFS229" s="168"/>
      <c r="OFT229" s="168"/>
      <c r="OFU229" s="168"/>
      <c r="OFV229" s="168"/>
      <c r="OFW229" s="168"/>
      <c r="OFX229" s="168"/>
      <c r="OFY229" s="168"/>
      <c r="OFZ229" s="168"/>
      <c r="OGA229" s="168"/>
      <c r="OGB229" s="168"/>
      <c r="OGC229" s="168"/>
      <c r="OGD229" s="168"/>
      <c r="OGE229" s="168"/>
      <c r="OGF229" s="168"/>
      <c r="OGG229" s="168"/>
      <c r="OGH229" s="168"/>
      <c r="OGI229" s="168"/>
      <c r="OGJ229" s="168"/>
      <c r="OGK229" s="168"/>
      <c r="OGL229" s="168"/>
      <c r="OGM229" s="168"/>
      <c r="OGN229" s="168"/>
      <c r="OGO229" s="168"/>
      <c r="OGP229" s="168"/>
      <c r="OGQ229" s="168"/>
      <c r="OGR229" s="168"/>
      <c r="OGS229" s="168"/>
      <c r="OGT229" s="168"/>
      <c r="OGU229" s="168"/>
      <c r="OGV229" s="168"/>
      <c r="OGW229" s="168"/>
      <c r="OGX229" s="168"/>
      <c r="OGY229" s="168"/>
      <c r="OGZ229" s="168"/>
      <c r="OHA229" s="168"/>
      <c r="OHB229" s="168"/>
      <c r="OHC229" s="168"/>
      <c r="OHD229" s="168"/>
      <c r="OHE229" s="168"/>
      <c r="OHF229" s="168"/>
      <c r="OHG229" s="168"/>
      <c r="OHH229" s="168"/>
      <c r="OHI229" s="168"/>
      <c r="OHJ229" s="168"/>
      <c r="OHK229" s="168"/>
      <c r="OHL229" s="168"/>
      <c r="OHM229" s="168"/>
      <c r="OHN229" s="168"/>
      <c r="OHO229" s="168"/>
      <c r="OHP229" s="168"/>
      <c r="OHQ229" s="168"/>
      <c r="OHR229" s="168"/>
      <c r="OHS229" s="168"/>
      <c r="OHT229" s="168"/>
      <c r="OHU229" s="168"/>
      <c r="OHV229" s="168"/>
      <c r="OHW229" s="168"/>
      <c r="OHX229" s="168"/>
      <c r="OHY229" s="168"/>
      <c r="OHZ229" s="168"/>
      <c r="OIA229" s="168"/>
      <c r="OIB229" s="168"/>
      <c r="OIC229" s="168"/>
      <c r="OID229" s="168"/>
      <c r="OIE229" s="168"/>
      <c r="OIF229" s="168"/>
      <c r="OIG229" s="168"/>
      <c r="OIH229" s="168"/>
      <c r="OII229" s="168"/>
      <c r="OIJ229" s="168"/>
      <c r="OIK229" s="168"/>
      <c r="OIL229" s="168"/>
      <c r="OIM229" s="168"/>
      <c r="OIN229" s="168"/>
      <c r="OIO229" s="168"/>
      <c r="OIP229" s="168"/>
      <c r="OIQ229" s="168"/>
      <c r="OIR229" s="168"/>
      <c r="OIS229" s="168"/>
      <c r="OIT229" s="168"/>
      <c r="OIU229" s="168"/>
      <c r="OIV229" s="168"/>
      <c r="OIW229" s="168"/>
      <c r="OIX229" s="168"/>
      <c r="OIY229" s="168"/>
      <c r="OIZ229" s="168"/>
      <c r="OJA229" s="168"/>
      <c r="OJB229" s="168"/>
      <c r="OJC229" s="168"/>
      <c r="OJD229" s="168"/>
      <c r="OJE229" s="168"/>
      <c r="OJF229" s="168"/>
      <c r="OJG229" s="168"/>
      <c r="OJH229" s="168"/>
      <c r="OJI229" s="168"/>
      <c r="OJJ229" s="168"/>
      <c r="OJK229" s="168"/>
      <c r="OJL229" s="168"/>
      <c r="OJM229" s="168"/>
      <c r="OJN229" s="168"/>
      <c r="OJO229" s="168"/>
      <c r="OJP229" s="168"/>
      <c r="OJQ229" s="168"/>
      <c r="OJR229" s="168"/>
      <c r="OJS229" s="168"/>
      <c r="OJT229" s="168"/>
      <c r="OJU229" s="168"/>
      <c r="OJV229" s="168"/>
      <c r="OJW229" s="168"/>
      <c r="OJX229" s="168"/>
      <c r="OJY229" s="168"/>
      <c r="OJZ229" s="168"/>
      <c r="OKA229" s="168"/>
      <c r="OKB229" s="168"/>
      <c r="OKC229" s="168"/>
      <c r="OKD229" s="168"/>
      <c r="OKE229" s="168"/>
      <c r="OKF229" s="168"/>
      <c r="OKG229" s="168"/>
      <c r="OKH229" s="168"/>
      <c r="OKI229" s="168"/>
      <c r="OKJ229" s="168"/>
      <c r="OKK229" s="168"/>
      <c r="OKL229" s="168"/>
      <c r="OKM229" s="168"/>
      <c r="OKN229" s="168"/>
      <c r="OKO229" s="168"/>
      <c r="OKP229" s="168"/>
      <c r="OKQ229" s="168"/>
      <c r="OKR229" s="168"/>
      <c r="OKS229" s="168"/>
      <c r="OKT229" s="168"/>
      <c r="OKU229" s="168"/>
      <c r="OKV229" s="168"/>
      <c r="OKW229" s="168"/>
      <c r="OKX229" s="168"/>
      <c r="OKY229" s="168"/>
      <c r="OKZ229" s="168"/>
      <c r="OLA229" s="168"/>
      <c r="OLB229" s="168"/>
      <c r="OLC229" s="168"/>
      <c r="OLD229" s="168"/>
      <c r="OLE229" s="168"/>
      <c r="OLF229" s="168"/>
      <c r="OLG229" s="168"/>
      <c r="OLH229" s="168"/>
      <c r="OLI229" s="168"/>
      <c r="OLJ229" s="168"/>
      <c r="OLK229" s="168"/>
      <c r="OLL229" s="168"/>
      <c r="OLM229" s="168"/>
      <c r="OLN229" s="168"/>
      <c r="OLO229" s="168"/>
      <c r="OLP229" s="168"/>
      <c r="OLQ229" s="168"/>
      <c r="OLR229" s="168"/>
      <c r="OLS229" s="168"/>
      <c r="OLT229" s="168"/>
      <c r="OLU229" s="168"/>
      <c r="OLV229" s="168"/>
      <c r="OLW229" s="168"/>
      <c r="OLX229" s="168"/>
      <c r="OLY229" s="168"/>
      <c r="OLZ229" s="168"/>
      <c r="OMA229" s="168"/>
      <c r="OMB229" s="168"/>
      <c r="OMC229" s="168"/>
      <c r="OMD229" s="168"/>
      <c r="OME229" s="168"/>
      <c r="OMF229" s="168"/>
      <c r="OMG229" s="168"/>
      <c r="OMH229" s="168"/>
      <c r="OMI229" s="168"/>
      <c r="OMJ229" s="168"/>
      <c r="OMK229" s="168"/>
      <c r="OML229" s="168"/>
      <c r="OMM229" s="168"/>
      <c r="OMN229" s="168"/>
      <c r="OMO229" s="168"/>
      <c r="OMP229" s="168"/>
      <c r="OMQ229" s="168"/>
      <c r="OMR229" s="168"/>
      <c r="OMS229" s="168"/>
      <c r="OMT229" s="168"/>
      <c r="OMU229" s="168"/>
      <c r="OMV229" s="168"/>
      <c r="OMW229" s="168"/>
      <c r="OMX229" s="168"/>
      <c r="OMY229" s="168"/>
      <c r="OMZ229" s="168"/>
      <c r="ONA229" s="168"/>
      <c r="ONB229" s="168"/>
      <c r="ONC229" s="168"/>
      <c r="OND229" s="168"/>
      <c r="ONE229" s="168"/>
      <c r="ONF229" s="168"/>
      <c r="ONG229" s="168"/>
      <c r="ONH229" s="168"/>
      <c r="ONI229" s="168"/>
      <c r="ONJ229" s="168"/>
      <c r="ONK229" s="168"/>
      <c r="ONL229" s="168"/>
      <c r="ONM229" s="168"/>
      <c r="ONN229" s="168"/>
      <c r="ONO229" s="168"/>
      <c r="ONP229" s="168"/>
      <c r="ONQ229" s="168"/>
      <c r="ONR229" s="168"/>
      <c r="ONS229" s="168"/>
      <c r="ONT229" s="168"/>
      <c r="ONU229" s="168"/>
      <c r="ONV229" s="168"/>
      <c r="ONW229" s="168"/>
      <c r="ONX229" s="168"/>
      <c r="ONY229" s="168"/>
      <c r="ONZ229" s="168"/>
      <c r="OOA229" s="168"/>
      <c r="OOB229" s="168"/>
      <c r="OOC229" s="168"/>
      <c r="OOD229" s="168"/>
      <c r="OOE229" s="168"/>
      <c r="OOF229" s="168"/>
      <c r="OOG229" s="168"/>
      <c r="OOH229" s="168"/>
      <c r="OOI229" s="168"/>
      <c r="OOJ229" s="168"/>
      <c r="OOK229" s="168"/>
      <c r="OOL229" s="168"/>
      <c r="OOM229" s="168"/>
      <c r="OON229" s="168"/>
      <c r="OOO229" s="168"/>
      <c r="OOP229" s="168"/>
      <c r="OOQ229" s="168"/>
      <c r="OOR229" s="168"/>
      <c r="OOS229" s="168"/>
      <c r="OOT229" s="168"/>
      <c r="OOU229" s="168"/>
      <c r="OOV229" s="168"/>
      <c r="OOW229" s="168"/>
      <c r="OOX229" s="168"/>
      <c r="OOY229" s="168"/>
      <c r="OOZ229" s="168"/>
      <c r="OPA229" s="168"/>
      <c r="OPB229" s="168"/>
      <c r="OPC229" s="168"/>
      <c r="OPD229" s="168"/>
      <c r="OPE229" s="168"/>
      <c r="OPF229" s="168"/>
      <c r="OPG229" s="168"/>
      <c r="OPH229" s="168"/>
      <c r="OPI229" s="168"/>
      <c r="OPJ229" s="168"/>
      <c r="OPK229" s="168"/>
      <c r="OPL229" s="168"/>
      <c r="OPM229" s="168"/>
      <c r="OPN229" s="168"/>
      <c r="OPO229" s="168"/>
      <c r="OPP229" s="168"/>
      <c r="OPQ229" s="168"/>
      <c r="OPR229" s="168"/>
      <c r="OPS229" s="168"/>
      <c r="OPT229" s="168"/>
      <c r="OPU229" s="168"/>
      <c r="OPV229" s="168"/>
      <c r="OPW229" s="168"/>
      <c r="OPX229" s="168"/>
      <c r="OPY229" s="168"/>
      <c r="OPZ229" s="168"/>
      <c r="OQA229" s="168"/>
      <c r="OQB229" s="168"/>
      <c r="OQC229" s="168"/>
      <c r="OQD229" s="168"/>
      <c r="OQE229" s="168"/>
      <c r="OQF229" s="168"/>
      <c r="OQG229" s="168"/>
      <c r="OQH229" s="168"/>
      <c r="OQI229" s="168"/>
      <c r="OQJ229" s="168"/>
      <c r="OQK229" s="168"/>
      <c r="OQL229" s="168"/>
      <c r="OQM229" s="168"/>
      <c r="OQN229" s="168"/>
      <c r="OQO229" s="168"/>
      <c r="OQP229" s="168"/>
      <c r="OQQ229" s="168"/>
      <c r="OQR229" s="168"/>
      <c r="OQS229" s="168"/>
      <c r="OQT229" s="168"/>
      <c r="OQU229" s="168"/>
      <c r="OQV229" s="168"/>
      <c r="OQW229" s="168"/>
      <c r="OQX229" s="168"/>
      <c r="OQY229" s="168"/>
      <c r="OQZ229" s="168"/>
      <c r="ORA229" s="168"/>
      <c r="ORB229" s="168"/>
      <c r="ORC229" s="168"/>
      <c r="ORD229" s="168"/>
      <c r="ORE229" s="168"/>
      <c r="ORF229" s="168"/>
      <c r="ORG229" s="168"/>
      <c r="ORH229" s="168"/>
      <c r="ORI229" s="168"/>
      <c r="ORJ229" s="168"/>
      <c r="ORK229" s="168"/>
      <c r="ORL229" s="168"/>
      <c r="ORM229" s="168"/>
      <c r="ORN229" s="168"/>
      <c r="ORO229" s="168"/>
      <c r="ORP229" s="168"/>
      <c r="ORQ229" s="168"/>
      <c r="ORR229" s="168"/>
      <c r="ORS229" s="168"/>
      <c r="ORT229" s="168"/>
      <c r="ORU229" s="168"/>
      <c r="ORV229" s="168"/>
      <c r="ORW229" s="168"/>
      <c r="ORX229" s="168"/>
      <c r="ORY229" s="168"/>
      <c r="ORZ229" s="168"/>
      <c r="OSA229" s="168"/>
      <c r="OSB229" s="168"/>
      <c r="OSC229" s="168"/>
      <c r="OSD229" s="168"/>
      <c r="OSE229" s="168"/>
      <c r="OSF229" s="168"/>
      <c r="OSG229" s="168"/>
      <c r="OSH229" s="168"/>
      <c r="OSI229" s="168"/>
      <c r="OSJ229" s="168"/>
      <c r="OSK229" s="168"/>
      <c r="OSL229" s="168"/>
      <c r="OSM229" s="168"/>
      <c r="OSN229" s="168"/>
      <c r="OSO229" s="168"/>
      <c r="OSP229" s="168"/>
      <c r="OSQ229" s="168"/>
      <c r="OSR229" s="168"/>
      <c r="OSS229" s="168"/>
      <c r="OST229" s="168"/>
      <c r="OSU229" s="168"/>
      <c r="OSV229" s="168"/>
      <c r="OSW229" s="168"/>
      <c r="OSX229" s="168"/>
      <c r="OSY229" s="168"/>
      <c r="OSZ229" s="168"/>
      <c r="OTA229" s="168"/>
      <c r="OTB229" s="168"/>
      <c r="OTC229" s="168"/>
      <c r="OTD229" s="168"/>
      <c r="OTE229" s="168"/>
      <c r="OTF229" s="168"/>
      <c r="OTG229" s="168"/>
      <c r="OTH229" s="168"/>
      <c r="OTI229" s="168"/>
      <c r="OTJ229" s="168"/>
      <c r="OTK229" s="168"/>
      <c r="OTL229" s="168"/>
      <c r="OTM229" s="168"/>
      <c r="OTN229" s="168"/>
      <c r="OTO229" s="168"/>
      <c r="OTP229" s="168"/>
      <c r="OTQ229" s="168"/>
      <c r="OTR229" s="168"/>
      <c r="OTS229" s="168"/>
      <c r="OTT229" s="168"/>
      <c r="OTU229" s="168"/>
      <c r="OTV229" s="168"/>
      <c r="OTW229" s="168"/>
      <c r="OTX229" s="168"/>
      <c r="OTY229" s="168"/>
      <c r="OTZ229" s="168"/>
      <c r="OUA229" s="168"/>
      <c r="OUB229" s="168"/>
      <c r="OUC229" s="168"/>
      <c r="OUD229" s="168"/>
      <c r="OUE229" s="168"/>
      <c r="OUF229" s="168"/>
      <c r="OUG229" s="168"/>
      <c r="OUH229" s="168"/>
      <c r="OUI229" s="168"/>
      <c r="OUJ229" s="168"/>
      <c r="OUK229" s="168"/>
      <c r="OUL229" s="168"/>
      <c r="OUM229" s="168"/>
      <c r="OUN229" s="168"/>
      <c r="OUO229" s="168"/>
      <c r="OUP229" s="168"/>
      <c r="OUQ229" s="168"/>
      <c r="OUR229" s="168"/>
      <c r="OUS229" s="168"/>
      <c r="OUT229" s="168"/>
      <c r="OUU229" s="168"/>
      <c r="OUV229" s="168"/>
      <c r="OUW229" s="168"/>
      <c r="OUX229" s="168"/>
      <c r="OUY229" s="168"/>
      <c r="OUZ229" s="168"/>
      <c r="OVA229" s="168"/>
      <c r="OVB229" s="168"/>
      <c r="OVC229" s="168"/>
      <c r="OVD229" s="168"/>
      <c r="OVE229" s="168"/>
      <c r="OVF229" s="168"/>
      <c r="OVG229" s="168"/>
      <c r="OVH229" s="168"/>
      <c r="OVI229" s="168"/>
      <c r="OVJ229" s="168"/>
      <c r="OVK229" s="168"/>
      <c r="OVL229" s="168"/>
      <c r="OVM229" s="168"/>
      <c r="OVN229" s="168"/>
      <c r="OVO229" s="168"/>
      <c r="OVP229" s="168"/>
      <c r="OVQ229" s="168"/>
      <c r="OVR229" s="168"/>
      <c r="OVS229" s="168"/>
      <c r="OVT229" s="168"/>
      <c r="OVU229" s="168"/>
      <c r="OVV229" s="168"/>
      <c r="OVW229" s="168"/>
      <c r="OVX229" s="168"/>
      <c r="OVY229" s="168"/>
      <c r="OVZ229" s="168"/>
      <c r="OWA229" s="168"/>
      <c r="OWB229" s="168"/>
      <c r="OWC229" s="168"/>
      <c r="OWD229" s="168"/>
      <c r="OWE229" s="168"/>
      <c r="OWF229" s="168"/>
      <c r="OWG229" s="168"/>
      <c r="OWH229" s="168"/>
      <c r="OWI229" s="168"/>
      <c r="OWJ229" s="168"/>
      <c r="OWK229" s="168"/>
      <c r="OWL229" s="168"/>
      <c r="OWM229" s="168"/>
      <c r="OWN229" s="168"/>
      <c r="OWO229" s="168"/>
      <c r="OWP229" s="168"/>
      <c r="OWQ229" s="168"/>
      <c r="OWR229" s="168"/>
      <c r="OWS229" s="168"/>
      <c r="OWT229" s="168"/>
      <c r="OWU229" s="168"/>
      <c r="OWV229" s="168"/>
      <c r="OWW229" s="168"/>
      <c r="OWX229" s="168"/>
      <c r="OWY229" s="168"/>
      <c r="OWZ229" s="168"/>
      <c r="OXA229" s="168"/>
      <c r="OXB229" s="168"/>
      <c r="OXC229" s="168"/>
      <c r="OXD229" s="168"/>
      <c r="OXE229" s="168"/>
      <c r="OXF229" s="168"/>
      <c r="OXG229" s="168"/>
      <c r="OXH229" s="168"/>
      <c r="OXI229" s="168"/>
      <c r="OXJ229" s="168"/>
      <c r="OXK229" s="168"/>
      <c r="OXL229" s="168"/>
      <c r="OXM229" s="168"/>
      <c r="OXN229" s="168"/>
      <c r="OXO229" s="168"/>
      <c r="OXP229" s="168"/>
      <c r="OXQ229" s="168"/>
      <c r="OXR229" s="168"/>
      <c r="OXS229" s="168"/>
      <c r="OXT229" s="168"/>
      <c r="OXU229" s="168"/>
      <c r="OXV229" s="168"/>
      <c r="OXW229" s="168"/>
      <c r="OXX229" s="168"/>
      <c r="OXY229" s="168"/>
      <c r="OXZ229" s="168"/>
      <c r="OYA229" s="168"/>
      <c r="OYB229" s="168"/>
      <c r="OYC229" s="168"/>
      <c r="OYD229" s="168"/>
      <c r="OYE229" s="168"/>
      <c r="OYF229" s="168"/>
      <c r="OYG229" s="168"/>
      <c r="OYH229" s="168"/>
      <c r="OYI229" s="168"/>
      <c r="OYJ229" s="168"/>
      <c r="OYK229" s="168"/>
      <c r="OYL229" s="168"/>
      <c r="OYM229" s="168"/>
      <c r="OYN229" s="168"/>
      <c r="OYO229" s="168"/>
      <c r="OYP229" s="168"/>
      <c r="OYQ229" s="168"/>
      <c r="OYR229" s="168"/>
      <c r="OYS229" s="168"/>
      <c r="OYT229" s="168"/>
      <c r="OYU229" s="168"/>
      <c r="OYV229" s="168"/>
      <c r="OYW229" s="168"/>
      <c r="OYX229" s="168"/>
      <c r="OYY229" s="168"/>
      <c r="OYZ229" s="168"/>
      <c r="OZA229" s="168"/>
      <c r="OZB229" s="168"/>
      <c r="OZC229" s="168"/>
      <c r="OZD229" s="168"/>
      <c r="OZE229" s="168"/>
      <c r="OZF229" s="168"/>
      <c r="OZG229" s="168"/>
      <c r="OZH229" s="168"/>
      <c r="OZI229" s="168"/>
      <c r="OZJ229" s="168"/>
      <c r="OZK229" s="168"/>
      <c r="OZL229" s="168"/>
      <c r="OZM229" s="168"/>
      <c r="OZN229" s="168"/>
      <c r="OZO229" s="168"/>
      <c r="OZP229" s="168"/>
      <c r="OZQ229" s="168"/>
      <c r="OZR229" s="168"/>
      <c r="OZS229" s="168"/>
      <c r="OZT229" s="168"/>
      <c r="OZU229" s="168"/>
      <c r="OZV229" s="168"/>
      <c r="OZW229" s="168"/>
      <c r="OZX229" s="168"/>
      <c r="OZY229" s="168"/>
      <c r="OZZ229" s="168"/>
      <c r="PAA229" s="168"/>
      <c r="PAB229" s="168"/>
      <c r="PAC229" s="168"/>
      <c r="PAD229" s="168"/>
      <c r="PAE229" s="168"/>
      <c r="PAF229" s="168"/>
      <c r="PAG229" s="168"/>
      <c r="PAH229" s="168"/>
      <c r="PAI229" s="168"/>
      <c r="PAJ229" s="168"/>
      <c r="PAK229" s="168"/>
      <c r="PAL229" s="168"/>
      <c r="PAM229" s="168"/>
      <c r="PAN229" s="168"/>
      <c r="PAO229" s="168"/>
      <c r="PAP229" s="168"/>
      <c r="PAQ229" s="168"/>
      <c r="PAR229" s="168"/>
      <c r="PAS229" s="168"/>
      <c r="PAT229" s="168"/>
      <c r="PAU229" s="168"/>
      <c r="PAV229" s="168"/>
      <c r="PAW229" s="168"/>
      <c r="PAX229" s="168"/>
      <c r="PAY229" s="168"/>
      <c r="PAZ229" s="168"/>
      <c r="PBA229" s="168"/>
      <c r="PBB229" s="168"/>
      <c r="PBC229" s="168"/>
      <c r="PBD229" s="168"/>
      <c r="PBE229" s="168"/>
      <c r="PBF229" s="168"/>
      <c r="PBG229" s="168"/>
      <c r="PBH229" s="168"/>
      <c r="PBI229" s="168"/>
      <c r="PBJ229" s="168"/>
      <c r="PBK229" s="168"/>
      <c r="PBL229" s="168"/>
      <c r="PBM229" s="168"/>
      <c r="PBN229" s="168"/>
      <c r="PBO229" s="168"/>
      <c r="PBP229" s="168"/>
      <c r="PBQ229" s="168"/>
      <c r="PBR229" s="168"/>
      <c r="PBS229" s="168"/>
      <c r="PBT229" s="168"/>
      <c r="PBU229" s="168"/>
      <c r="PBV229" s="168"/>
      <c r="PBW229" s="168"/>
      <c r="PBX229" s="168"/>
      <c r="PBY229" s="168"/>
      <c r="PBZ229" s="168"/>
      <c r="PCA229" s="168"/>
      <c r="PCB229" s="168"/>
      <c r="PCC229" s="168"/>
      <c r="PCD229" s="168"/>
      <c r="PCE229" s="168"/>
      <c r="PCF229" s="168"/>
      <c r="PCG229" s="168"/>
      <c r="PCH229" s="168"/>
      <c r="PCI229" s="168"/>
      <c r="PCJ229" s="168"/>
      <c r="PCK229" s="168"/>
      <c r="PCL229" s="168"/>
      <c r="PCM229" s="168"/>
      <c r="PCN229" s="168"/>
      <c r="PCO229" s="168"/>
      <c r="PCP229" s="168"/>
      <c r="PCQ229" s="168"/>
      <c r="PCR229" s="168"/>
      <c r="PCS229" s="168"/>
      <c r="PCT229" s="168"/>
      <c r="PCU229" s="168"/>
      <c r="PCV229" s="168"/>
      <c r="PCW229" s="168"/>
      <c r="PCX229" s="168"/>
      <c r="PCY229" s="168"/>
      <c r="PCZ229" s="168"/>
      <c r="PDA229" s="168"/>
      <c r="PDB229" s="168"/>
      <c r="PDC229" s="168"/>
      <c r="PDD229" s="168"/>
      <c r="PDE229" s="168"/>
      <c r="PDF229" s="168"/>
      <c r="PDG229" s="168"/>
      <c r="PDH229" s="168"/>
      <c r="PDI229" s="168"/>
      <c r="PDJ229" s="168"/>
      <c r="PDK229" s="168"/>
      <c r="PDL229" s="168"/>
      <c r="PDM229" s="168"/>
      <c r="PDN229" s="168"/>
      <c r="PDO229" s="168"/>
      <c r="PDP229" s="168"/>
      <c r="PDQ229" s="168"/>
      <c r="PDR229" s="168"/>
      <c r="PDS229" s="168"/>
      <c r="PDT229" s="168"/>
      <c r="PDU229" s="168"/>
      <c r="PDV229" s="168"/>
      <c r="PDW229" s="168"/>
      <c r="PDX229" s="168"/>
      <c r="PDY229" s="168"/>
      <c r="PDZ229" s="168"/>
      <c r="PEA229" s="168"/>
      <c r="PEB229" s="168"/>
      <c r="PEC229" s="168"/>
      <c r="PED229" s="168"/>
      <c r="PEE229" s="168"/>
      <c r="PEF229" s="168"/>
      <c r="PEG229" s="168"/>
      <c r="PEH229" s="168"/>
      <c r="PEI229" s="168"/>
      <c r="PEJ229" s="168"/>
      <c r="PEK229" s="168"/>
      <c r="PEL229" s="168"/>
      <c r="PEM229" s="168"/>
      <c r="PEN229" s="168"/>
      <c r="PEO229" s="168"/>
      <c r="PEP229" s="168"/>
      <c r="PEQ229" s="168"/>
      <c r="PER229" s="168"/>
      <c r="PES229" s="168"/>
      <c r="PET229" s="168"/>
      <c r="PEU229" s="168"/>
      <c r="PEV229" s="168"/>
      <c r="PEW229" s="168"/>
      <c r="PEX229" s="168"/>
      <c r="PEY229" s="168"/>
      <c r="PEZ229" s="168"/>
      <c r="PFA229" s="168"/>
      <c r="PFB229" s="168"/>
      <c r="PFC229" s="168"/>
      <c r="PFD229" s="168"/>
      <c r="PFE229" s="168"/>
      <c r="PFF229" s="168"/>
      <c r="PFG229" s="168"/>
      <c r="PFH229" s="168"/>
      <c r="PFI229" s="168"/>
      <c r="PFJ229" s="168"/>
      <c r="PFK229" s="168"/>
      <c r="PFL229" s="168"/>
      <c r="PFM229" s="168"/>
      <c r="PFN229" s="168"/>
      <c r="PFO229" s="168"/>
      <c r="PFP229" s="168"/>
      <c r="PFQ229" s="168"/>
      <c r="PFR229" s="168"/>
      <c r="PFS229" s="168"/>
      <c r="PFT229" s="168"/>
      <c r="PFU229" s="168"/>
      <c r="PFV229" s="168"/>
      <c r="PFW229" s="168"/>
      <c r="PFX229" s="168"/>
      <c r="PFY229" s="168"/>
      <c r="PFZ229" s="168"/>
      <c r="PGA229" s="168"/>
      <c r="PGB229" s="168"/>
      <c r="PGC229" s="168"/>
      <c r="PGD229" s="168"/>
      <c r="PGE229" s="168"/>
      <c r="PGF229" s="168"/>
      <c r="PGG229" s="168"/>
      <c r="PGH229" s="168"/>
      <c r="PGI229" s="168"/>
      <c r="PGJ229" s="168"/>
      <c r="PGK229" s="168"/>
      <c r="PGL229" s="168"/>
      <c r="PGM229" s="168"/>
      <c r="PGN229" s="168"/>
      <c r="PGO229" s="168"/>
      <c r="PGP229" s="168"/>
      <c r="PGQ229" s="168"/>
      <c r="PGR229" s="168"/>
      <c r="PGS229" s="168"/>
      <c r="PGT229" s="168"/>
      <c r="PGU229" s="168"/>
      <c r="PGV229" s="168"/>
      <c r="PGW229" s="168"/>
      <c r="PGX229" s="168"/>
      <c r="PGY229" s="168"/>
      <c r="PGZ229" s="168"/>
      <c r="PHA229" s="168"/>
      <c r="PHB229" s="168"/>
      <c r="PHC229" s="168"/>
      <c r="PHD229" s="168"/>
      <c r="PHE229" s="168"/>
      <c r="PHF229" s="168"/>
      <c r="PHG229" s="168"/>
      <c r="PHH229" s="168"/>
      <c r="PHI229" s="168"/>
      <c r="PHJ229" s="168"/>
      <c r="PHK229" s="168"/>
      <c r="PHL229" s="168"/>
      <c r="PHM229" s="168"/>
      <c r="PHN229" s="168"/>
      <c r="PHO229" s="168"/>
      <c r="PHP229" s="168"/>
      <c r="PHQ229" s="168"/>
      <c r="PHR229" s="168"/>
      <c r="PHS229" s="168"/>
      <c r="PHT229" s="168"/>
      <c r="PHU229" s="168"/>
      <c r="PHV229" s="168"/>
      <c r="PHW229" s="168"/>
      <c r="PHX229" s="168"/>
      <c r="PHY229" s="168"/>
      <c r="PHZ229" s="168"/>
      <c r="PIA229" s="168"/>
      <c r="PIB229" s="168"/>
      <c r="PIC229" s="168"/>
      <c r="PID229" s="168"/>
      <c r="PIE229" s="168"/>
      <c r="PIF229" s="168"/>
      <c r="PIG229" s="168"/>
      <c r="PIH229" s="168"/>
      <c r="PII229" s="168"/>
      <c r="PIJ229" s="168"/>
      <c r="PIK229" s="168"/>
      <c r="PIL229" s="168"/>
      <c r="PIM229" s="168"/>
      <c r="PIN229" s="168"/>
      <c r="PIO229" s="168"/>
      <c r="PIP229" s="168"/>
      <c r="PIQ229" s="168"/>
      <c r="PIR229" s="168"/>
      <c r="PIS229" s="168"/>
      <c r="PIT229" s="168"/>
      <c r="PIU229" s="168"/>
      <c r="PIV229" s="168"/>
      <c r="PIW229" s="168"/>
      <c r="PIX229" s="168"/>
      <c r="PIY229" s="168"/>
      <c r="PIZ229" s="168"/>
      <c r="PJA229" s="168"/>
      <c r="PJB229" s="168"/>
      <c r="PJC229" s="168"/>
      <c r="PJD229" s="168"/>
      <c r="PJE229" s="168"/>
      <c r="PJF229" s="168"/>
      <c r="PJG229" s="168"/>
      <c r="PJH229" s="168"/>
      <c r="PJI229" s="168"/>
      <c r="PJJ229" s="168"/>
      <c r="PJK229" s="168"/>
      <c r="PJL229" s="168"/>
      <c r="PJM229" s="168"/>
      <c r="PJN229" s="168"/>
      <c r="PJO229" s="168"/>
      <c r="PJP229" s="168"/>
      <c r="PJQ229" s="168"/>
      <c r="PJR229" s="168"/>
      <c r="PJS229" s="168"/>
      <c r="PJT229" s="168"/>
      <c r="PJU229" s="168"/>
      <c r="PJV229" s="168"/>
      <c r="PJW229" s="168"/>
      <c r="PJX229" s="168"/>
      <c r="PJY229" s="168"/>
      <c r="PJZ229" s="168"/>
      <c r="PKA229" s="168"/>
      <c r="PKB229" s="168"/>
      <c r="PKC229" s="168"/>
      <c r="PKD229" s="168"/>
      <c r="PKE229" s="168"/>
      <c r="PKF229" s="168"/>
      <c r="PKG229" s="168"/>
      <c r="PKH229" s="168"/>
      <c r="PKI229" s="168"/>
      <c r="PKJ229" s="168"/>
      <c r="PKK229" s="168"/>
      <c r="PKL229" s="168"/>
      <c r="PKM229" s="168"/>
      <c r="PKN229" s="168"/>
      <c r="PKO229" s="168"/>
      <c r="PKP229" s="168"/>
      <c r="PKQ229" s="168"/>
      <c r="PKR229" s="168"/>
      <c r="PKS229" s="168"/>
      <c r="PKT229" s="168"/>
      <c r="PKU229" s="168"/>
      <c r="PKV229" s="168"/>
      <c r="PKW229" s="168"/>
      <c r="PKX229" s="168"/>
      <c r="PKY229" s="168"/>
      <c r="PKZ229" s="168"/>
      <c r="PLA229" s="168"/>
      <c r="PLB229" s="168"/>
      <c r="PLC229" s="168"/>
      <c r="PLD229" s="168"/>
      <c r="PLE229" s="168"/>
      <c r="PLF229" s="168"/>
      <c r="PLG229" s="168"/>
      <c r="PLH229" s="168"/>
      <c r="PLI229" s="168"/>
      <c r="PLJ229" s="168"/>
      <c r="PLK229" s="168"/>
      <c r="PLL229" s="168"/>
      <c r="PLM229" s="168"/>
      <c r="PLN229" s="168"/>
      <c r="PLO229" s="168"/>
      <c r="PLP229" s="168"/>
      <c r="PLQ229" s="168"/>
      <c r="PLR229" s="168"/>
      <c r="PLS229" s="168"/>
      <c r="PLT229" s="168"/>
      <c r="PLU229" s="168"/>
      <c r="PLV229" s="168"/>
      <c r="PLW229" s="168"/>
      <c r="PLX229" s="168"/>
      <c r="PLY229" s="168"/>
      <c r="PLZ229" s="168"/>
      <c r="PMA229" s="168"/>
      <c r="PMB229" s="168"/>
      <c r="PMC229" s="168"/>
      <c r="PMD229" s="168"/>
      <c r="PME229" s="168"/>
      <c r="PMF229" s="168"/>
      <c r="PMG229" s="168"/>
      <c r="PMH229" s="168"/>
      <c r="PMI229" s="168"/>
      <c r="PMJ229" s="168"/>
      <c r="PMK229" s="168"/>
      <c r="PML229" s="168"/>
      <c r="PMM229" s="168"/>
      <c r="PMN229" s="168"/>
      <c r="PMO229" s="168"/>
      <c r="PMP229" s="168"/>
      <c r="PMQ229" s="168"/>
      <c r="PMR229" s="168"/>
      <c r="PMS229" s="168"/>
      <c r="PMT229" s="168"/>
      <c r="PMU229" s="168"/>
      <c r="PMV229" s="168"/>
      <c r="PMW229" s="168"/>
      <c r="PMX229" s="168"/>
      <c r="PMY229" s="168"/>
      <c r="PMZ229" s="168"/>
      <c r="PNA229" s="168"/>
      <c r="PNB229" s="168"/>
      <c r="PNC229" s="168"/>
      <c r="PND229" s="168"/>
      <c r="PNE229" s="168"/>
      <c r="PNF229" s="168"/>
      <c r="PNG229" s="168"/>
      <c r="PNH229" s="168"/>
      <c r="PNI229" s="168"/>
      <c r="PNJ229" s="168"/>
      <c r="PNK229" s="168"/>
      <c r="PNL229" s="168"/>
      <c r="PNM229" s="168"/>
      <c r="PNN229" s="168"/>
      <c r="PNO229" s="168"/>
      <c r="PNP229" s="168"/>
      <c r="PNQ229" s="168"/>
      <c r="PNR229" s="168"/>
      <c r="PNS229" s="168"/>
      <c r="PNT229" s="168"/>
      <c r="PNU229" s="168"/>
      <c r="PNV229" s="168"/>
      <c r="PNW229" s="168"/>
      <c r="PNX229" s="168"/>
      <c r="PNY229" s="168"/>
      <c r="PNZ229" s="168"/>
      <c r="POA229" s="168"/>
      <c r="POB229" s="168"/>
      <c r="POC229" s="168"/>
      <c r="POD229" s="168"/>
      <c r="POE229" s="168"/>
      <c r="POF229" s="168"/>
      <c r="POG229" s="168"/>
      <c r="POH229" s="168"/>
      <c r="POI229" s="168"/>
      <c r="POJ229" s="168"/>
      <c r="POK229" s="168"/>
      <c r="POL229" s="168"/>
      <c r="POM229" s="168"/>
      <c r="PON229" s="168"/>
      <c r="POO229" s="168"/>
      <c r="POP229" s="168"/>
      <c r="POQ229" s="168"/>
      <c r="POR229" s="168"/>
      <c r="POS229" s="168"/>
      <c r="POT229" s="168"/>
      <c r="POU229" s="168"/>
      <c r="POV229" s="168"/>
      <c r="POW229" s="168"/>
      <c r="POX229" s="168"/>
      <c r="POY229" s="168"/>
      <c r="POZ229" s="168"/>
      <c r="PPA229" s="168"/>
      <c r="PPB229" s="168"/>
      <c r="PPC229" s="168"/>
      <c r="PPD229" s="168"/>
      <c r="PPE229" s="168"/>
      <c r="PPF229" s="168"/>
      <c r="PPG229" s="168"/>
      <c r="PPH229" s="168"/>
      <c r="PPI229" s="168"/>
      <c r="PPJ229" s="168"/>
      <c r="PPK229" s="168"/>
      <c r="PPL229" s="168"/>
      <c r="PPM229" s="168"/>
      <c r="PPN229" s="168"/>
      <c r="PPO229" s="168"/>
      <c r="PPP229" s="168"/>
      <c r="PPQ229" s="168"/>
      <c r="PPR229" s="168"/>
      <c r="PPS229" s="168"/>
      <c r="PPT229" s="168"/>
      <c r="PPU229" s="168"/>
      <c r="PPV229" s="168"/>
      <c r="PPW229" s="168"/>
      <c r="PPX229" s="168"/>
      <c r="PPY229" s="168"/>
      <c r="PPZ229" s="168"/>
      <c r="PQA229" s="168"/>
      <c r="PQB229" s="168"/>
      <c r="PQC229" s="168"/>
      <c r="PQD229" s="168"/>
      <c r="PQE229" s="168"/>
      <c r="PQF229" s="168"/>
      <c r="PQG229" s="168"/>
      <c r="PQH229" s="168"/>
      <c r="PQI229" s="168"/>
      <c r="PQJ229" s="168"/>
      <c r="PQK229" s="168"/>
      <c r="PQL229" s="168"/>
      <c r="PQM229" s="168"/>
      <c r="PQN229" s="168"/>
      <c r="PQO229" s="168"/>
      <c r="PQP229" s="168"/>
      <c r="PQQ229" s="168"/>
      <c r="PQR229" s="168"/>
      <c r="PQS229" s="168"/>
      <c r="PQT229" s="168"/>
      <c r="PQU229" s="168"/>
      <c r="PQV229" s="168"/>
      <c r="PQW229" s="168"/>
      <c r="PQX229" s="168"/>
      <c r="PQY229" s="168"/>
      <c r="PQZ229" s="168"/>
      <c r="PRA229" s="168"/>
      <c r="PRB229" s="168"/>
      <c r="PRC229" s="168"/>
      <c r="PRD229" s="168"/>
      <c r="PRE229" s="168"/>
      <c r="PRF229" s="168"/>
      <c r="PRG229" s="168"/>
      <c r="PRH229" s="168"/>
      <c r="PRI229" s="168"/>
      <c r="PRJ229" s="168"/>
      <c r="PRK229" s="168"/>
      <c r="PRL229" s="168"/>
      <c r="PRM229" s="168"/>
      <c r="PRN229" s="168"/>
      <c r="PRO229" s="168"/>
      <c r="PRP229" s="168"/>
      <c r="PRQ229" s="168"/>
      <c r="PRR229" s="168"/>
      <c r="PRS229" s="168"/>
      <c r="PRT229" s="168"/>
      <c r="PRU229" s="168"/>
      <c r="PRV229" s="168"/>
      <c r="PRW229" s="168"/>
      <c r="PRX229" s="168"/>
      <c r="PRY229" s="168"/>
      <c r="PRZ229" s="168"/>
      <c r="PSA229" s="168"/>
      <c r="PSB229" s="168"/>
      <c r="PSC229" s="168"/>
      <c r="PSD229" s="168"/>
      <c r="PSE229" s="168"/>
      <c r="PSF229" s="168"/>
      <c r="PSG229" s="168"/>
      <c r="PSH229" s="168"/>
      <c r="PSI229" s="168"/>
      <c r="PSJ229" s="168"/>
      <c r="PSK229" s="168"/>
      <c r="PSL229" s="168"/>
      <c r="PSM229" s="168"/>
      <c r="PSN229" s="168"/>
      <c r="PSO229" s="168"/>
      <c r="PSP229" s="168"/>
      <c r="PSQ229" s="168"/>
      <c r="PSR229" s="168"/>
      <c r="PSS229" s="168"/>
      <c r="PST229" s="168"/>
      <c r="PSU229" s="168"/>
      <c r="PSV229" s="168"/>
      <c r="PSW229" s="168"/>
      <c r="PSX229" s="168"/>
      <c r="PSY229" s="168"/>
      <c r="PSZ229" s="168"/>
      <c r="PTA229" s="168"/>
      <c r="PTB229" s="168"/>
      <c r="PTC229" s="168"/>
      <c r="PTD229" s="168"/>
      <c r="PTE229" s="168"/>
      <c r="PTF229" s="168"/>
      <c r="PTG229" s="168"/>
      <c r="PTH229" s="168"/>
      <c r="PTI229" s="168"/>
      <c r="PTJ229" s="168"/>
      <c r="PTK229" s="168"/>
      <c r="PTL229" s="168"/>
      <c r="PTM229" s="168"/>
      <c r="PTN229" s="168"/>
      <c r="PTO229" s="168"/>
      <c r="PTP229" s="168"/>
      <c r="PTQ229" s="168"/>
      <c r="PTR229" s="168"/>
      <c r="PTS229" s="168"/>
      <c r="PTT229" s="168"/>
      <c r="PTU229" s="168"/>
      <c r="PTV229" s="168"/>
      <c r="PTW229" s="168"/>
      <c r="PTX229" s="168"/>
      <c r="PTY229" s="168"/>
      <c r="PTZ229" s="168"/>
      <c r="PUA229" s="168"/>
      <c r="PUB229" s="168"/>
      <c r="PUC229" s="168"/>
      <c r="PUD229" s="168"/>
      <c r="PUE229" s="168"/>
      <c r="PUF229" s="168"/>
      <c r="PUG229" s="168"/>
      <c r="PUH229" s="168"/>
      <c r="PUI229" s="168"/>
      <c r="PUJ229" s="168"/>
      <c r="PUK229" s="168"/>
      <c r="PUL229" s="168"/>
      <c r="PUM229" s="168"/>
      <c r="PUN229" s="168"/>
      <c r="PUO229" s="168"/>
      <c r="PUP229" s="168"/>
      <c r="PUQ229" s="168"/>
      <c r="PUR229" s="168"/>
      <c r="PUS229" s="168"/>
      <c r="PUT229" s="168"/>
      <c r="PUU229" s="168"/>
      <c r="PUV229" s="168"/>
      <c r="PUW229" s="168"/>
      <c r="PUX229" s="168"/>
      <c r="PUY229" s="168"/>
      <c r="PUZ229" s="168"/>
      <c r="PVA229" s="168"/>
      <c r="PVB229" s="168"/>
      <c r="PVC229" s="168"/>
      <c r="PVD229" s="168"/>
      <c r="PVE229" s="168"/>
      <c r="PVF229" s="168"/>
      <c r="PVG229" s="168"/>
      <c r="PVH229" s="168"/>
      <c r="PVI229" s="168"/>
      <c r="PVJ229" s="168"/>
      <c r="PVK229" s="168"/>
      <c r="PVL229" s="168"/>
      <c r="PVM229" s="168"/>
      <c r="PVN229" s="168"/>
      <c r="PVO229" s="168"/>
      <c r="PVP229" s="168"/>
      <c r="PVQ229" s="168"/>
      <c r="PVR229" s="168"/>
      <c r="PVS229" s="168"/>
      <c r="PVT229" s="168"/>
      <c r="PVU229" s="168"/>
      <c r="PVV229" s="168"/>
      <c r="PVW229" s="168"/>
      <c r="PVX229" s="168"/>
      <c r="PVY229" s="168"/>
      <c r="PVZ229" s="168"/>
      <c r="PWA229" s="168"/>
      <c r="PWB229" s="168"/>
      <c r="PWC229" s="168"/>
      <c r="PWD229" s="168"/>
      <c r="PWE229" s="168"/>
      <c r="PWF229" s="168"/>
      <c r="PWG229" s="168"/>
      <c r="PWH229" s="168"/>
      <c r="PWI229" s="168"/>
      <c r="PWJ229" s="168"/>
      <c r="PWK229" s="168"/>
      <c r="PWL229" s="168"/>
      <c r="PWM229" s="168"/>
      <c r="PWN229" s="168"/>
      <c r="PWO229" s="168"/>
      <c r="PWP229" s="168"/>
      <c r="PWQ229" s="168"/>
      <c r="PWR229" s="168"/>
      <c r="PWS229" s="168"/>
      <c r="PWT229" s="168"/>
      <c r="PWU229" s="168"/>
      <c r="PWV229" s="168"/>
      <c r="PWW229" s="168"/>
      <c r="PWX229" s="168"/>
      <c r="PWY229" s="168"/>
      <c r="PWZ229" s="168"/>
      <c r="PXA229" s="168"/>
      <c r="PXB229" s="168"/>
      <c r="PXC229" s="168"/>
      <c r="PXD229" s="168"/>
      <c r="PXE229" s="168"/>
      <c r="PXF229" s="168"/>
      <c r="PXG229" s="168"/>
      <c r="PXH229" s="168"/>
      <c r="PXI229" s="168"/>
      <c r="PXJ229" s="168"/>
      <c r="PXK229" s="168"/>
      <c r="PXL229" s="168"/>
      <c r="PXM229" s="168"/>
      <c r="PXN229" s="168"/>
      <c r="PXO229" s="168"/>
      <c r="PXP229" s="168"/>
      <c r="PXQ229" s="168"/>
      <c r="PXR229" s="168"/>
      <c r="PXS229" s="168"/>
      <c r="PXT229" s="168"/>
      <c r="PXU229" s="168"/>
      <c r="PXV229" s="168"/>
      <c r="PXW229" s="168"/>
      <c r="PXX229" s="168"/>
      <c r="PXY229" s="168"/>
      <c r="PXZ229" s="168"/>
      <c r="PYA229" s="168"/>
      <c r="PYB229" s="168"/>
      <c r="PYC229" s="168"/>
      <c r="PYD229" s="168"/>
      <c r="PYE229" s="168"/>
      <c r="PYF229" s="168"/>
      <c r="PYG229" s="168"/>
      <c r="PYH229" s="168"/>
      <c r="PYI229" s="168"/>
      <c r="PYJ229" s="168"/>
      <c r="PYK229" s="168"/>
      <c r="PYL229" s="168"/>
      <c r="PYM229" s="168"/>
      <c r="PYN229" s="168"/>
      <c r="PYO229" s="168"/>
      <c r="PYP229" s="168"/>
      <c r="PYQ229" s="168"/>
      <c r="PYR229" s="168"/>
      <c r="PYS229" s="168"/>
      <c r="PYT229" s="168"/>
      <c r="PYU229" s="168"/>
      <c r="PYV229" s="168"/>
      <c r="PYW229" s="168"/>
      <c r="PYX229" s="168"/>
      <c r="PYY229" s="168"/>
      <c r="PYZ229" s="168"/>
      <c r="PZA229" s="168"/>
      <c r="PZB229" s="168"/>
      <c r="PZC229" s="168"/>
      <c r="PZD229" s="168"/>
      <c r="PZE229" s="168"/>
      <c r="PZF229" s="168"/>
      <c r="PZG229" s="168"/>
      <c r="PZH229" s="168"/>
      <c r="PZI229" s="168"/>
      <c r="PZJ229" s="168"/>
      <c r="PZK229" s="168"/>
      <c r="PZL229" s="168"/>
      <c r="PZM229" s="168"/>
      <c r="PZN229" s="168"/>
      <c r="PZO229" s="168"/>
      <c r="PZP229" s="168"/>
      <c r="PZQ229" s="168"/>
      <c r="PZR229" s="168"/>
      <c r="PZS229" s="168"/>
      <c r="PZT229" s="168"/>
      <c r="PZU229" s="168"/>
      <c r="PZV229" s="168"/>
      <c r="PZW229" s="168"/>
      <c r="PZX229" s="168"/>
      <c r="PZY229" s="168"/>
      <c r="PZZ229" s="168"/>
      <c r="QAA229" s="168"/>
      <c r="QAB229" s="168"/>
      <c r="QAC229" s="168"/>
      <c r="QAD229" s="168"/>
      <c r="QAE229" s="168"/>
      <c r="QAF229" s="168"/>
      <c r="QAG229" s="168"/>
      <c r="QAH229" s="168"/>
      <c r="QAI229" s="168"/>
      <c r="QAJ229" s="168"/>
      <c r="QAK229" s="168"/>
      <c r="QAL229" s="168"/>
      <c r="QAM229" s="168"/>
      <c r="QAN229" s="168"/>
      <c r="QAO229" s="168"/>
      <c r="QAP229" s="168"/>
      <c r="QAQ229" s="168"/>
      <c r="QAR229" s="168"/>
      <c r="QAS229" s="168"/>
      <c r="QAT229" s="168"/>
      <c r="QAU229" s="168"/>
      <c r="QAV229" s="168"/>
      <c r="QAW229" s="168"/>
      <c r="QAX229" s="168"/>
      <c r="QAY229" s="168"/>
      <c r="QAZ229" s="168"/>
      <c r="QBA229" s="168"/>
      <c r="QBB229" s="168"/>
      <c r="QBC229" s="168"/>
      <c r="QBD229" s="168"/>
      <c r="QBE229" s="168"/>
      <c r="QBF229" s="168"/>
      <c r="QBG229" s="168"/>
      <c r="QBH229" s="168"/>
      <c r="QBI229" s="168"/>
      <c r="QBJ229" s="168"/>
      <c r="QBK229" s="168"/>
      <c r="QBL229" s="168"/>
      <c r="QBM229" s="168"/>
      <c r="QBN229" s="168"/>
      <c r="QBO229" s="168"/>
      <c r="QBP229" s="168"/>
      <c r="QBQ229" s="168"/>
      <c r="QBR229" s="168"/>
      <c r="QBS229" s="168"/>
      <c r="QBT229" s="168"/>
      <c r="QBU229" s="168"/>
      <c r="QBV229" s="168"/>
      <c r="QBW229" s="168"/>
      <c r="QBX229" s="168"/>
      <c r="QBY229" s="168"/>
      <c r="QBZ229" s="168"/>
      <c r="QCA229" s="168"/>
      <c r="QCB229" s="168"/>
      <c r="QCC229" s="168"/>
      <c r="QCD229" s="168"/>
      <c r="QCE229" s="168"/>
      <c r="QCF229" s="168"/>
      <c r="QCG229" s="168"/>
      <c r="QCH229" s="168"/>
      <c r="QCI229" s="168"/>
      <c r="QCJ229" s="168"/>
      <c r="QCK229" s="168"/>
      <c r="QCL229" s="168"/>
      <c r="QCM229" s="168"/>
      <c r="QCN229" s="168"/>
      <c r="QCO229" s="168"/>
      <c r="QCP229" s="168"/>
      <c r="QCQ229" s="168"/>
      <c r="QCR229" s="168"/>
      <c r="QCS229" s="168"/>
      <c r="QCT229" s="168"/>
      <c r="QCU229" s="168"/>
      <c r="QCV229" s="168"/>
      <c r="QCW229" s="168"/>
      <c r="QCX229" s="168"/>
      <c r="QCY229" s="168"/>
      <c r="QCZ229" s="168"/>
      <c r="QDA229" s="168"/>
      <c r="QDB229" s="168"/>
      <c r="QDC229" s="168"/>
      <c r="QDD229" s="168"/>
      <c r="QDE229" s="168"/>
      <c r="QDF229" s="168"/>
      <c r="QDG229" s="168"/>
      <c r="QDH229" s="168"/>
      <c r="QDI229" s="168"/>
      <c r="QDJ229" s="168"/>
      <c r="QDK229" s="168"/>
      <c r="QDL229" s="168"/>
      <c r="QDM229" s="168"/>
      <c r="QDN229" s="168"/>
      <c r="QDO229" s="168"/>
      <c r="QDP229" s="168"/>
      <c r="QDQ229" s="168"/>
      <c r="QDR229" s="168"/>
      <c r="QDS229" s="168"/>
      <c r="QDT229" s="168"/>
      <c r="QDU229" s="168"/>
      <c r="QDV229" s="168"/>
      <c r="QDW229" s="168"/>
      <c r="QDX229" s="168"/>
      <c r="QDY229" s="168"/>
      <c r="QDZ229" s="168"/>
      <c r="QEA229" s="168"/>
      <c r="QEB229" s="168"/>
      <c r="QEC229" s="168"/>
      <c r="QED229" s="168"/>
      <c r="QEE229" s="168"/>
      <c r="QEF229" s="168"/>
      <c r="QEG229" s="168"/>
      <c r="QEH229" s="168"/>
      <c r="QEI229" s="168"/>
      <c r="QEJ229" s="168"/>
      <c r="QEK229" s="168"/>
      <c r="QEL229" s="168"/>
      <c r="QEM229" s="168"/>
      <c r="QEN229" s="168"/>
      <c r="QEO229" s="168"/>
      <c r="QEP229" s="168"/>
      <c r="QEQ229" s="168"/>
      <c r="QER229" s="168"/>
      <c r="QES229" s="168"/>
      <c r="QET229" s="168"/>
      <c r="QEU229" s="168"/>
      <c r="QEV229" s="168"/>
      <c r="QEW229" s="168"/>
      <c r="QEX229" s="168"/>
      <c r="QEY229" s="168"/>
      <c r="QEZ229" s="168"/>
      <c r="QFA229" s="168"/>
      <c r="QFB229" s="168"/>
      <c r="QFC229" s="168"/>
      <c r="QFD229" s="168"/>
      <c r="QFE229" s="168"/>
      <c r="QFF229" s="168"/>
      <c r="QFG229" s="168"/>
      <c r="QFH229" s="168"/>
      <c r="QFI229" s="168"/>
      <c r="QFJ229" s="168"/>
      <c r="QFK229" s="168"/>
      <c r="QFL229" s="168"/>
      <c r="QFM229" s="168"/>
      <c r="QFN229" s="168"/>
      <c r="QFO229" s="168"/>
      <c r="QFP229" s="168"/>
      <c r="QFQ229" s="168"/>
      <c r="QFR229" s="168"/>
      <c r="QFS229" s="168"/>
      <c r="QFT229" s="168"/>
      <c r="QFU229" s="168"/>
      <c r="QFV229" s="168"/>
      <c r="QFW229" s="168"/>
      <c r="QFX229" s="168"/>
      <c r="QFY229" s="168"/>
      <c r="QFZ229" s="168"/>
      <c r="QGA229" s="168"/>
      <c r="QGB229" s="168"/>
      <c r="QGC229" s="168"/>
      <c r="QGD229" s="168"/>
      <c r="QGE229" s="168"/>
      <c r="QGF229" s="168"/>
      <c r="QGG229" s="168"/>
      <c r="QGH229" s="168"/>
      <c r="QGI229" s="168"/>
      <c r="QGJ229" s="168"/>
      <c r="QGK229" s="168"/>
      <c r="QGL229" s="168"/>
      <c r="QGM229" s="168"/>
      <c r="QGN229" s="168"/>
      <c r="QGO229" s="168"/>
      <c r="QGP229" s="168"/>
      <c r="QGQ229" s="168"/>
      <c r="QGR229" s="168"/>
      <c r="QGS229" s="168"/>
      <c r="QGT229" s="168"/>
      <c r="QGU229" s="168"/>
      <c r="QGV229" s="168"/>
      <c r="QGW229" s="168"/>
      <c r="QGX229" s="168"/>
      <c r="QGY229" s="168"/>
      <c r="QGZ229" s="168"/>
      <c r="QHA229" s="168"/>
      <c r="QHB229" s="168"/>
      <c r="QHC229" s="168"/>
      <c r="QHD229" s="168"/>
      <c r="QHE229" s="168"/>
      <c r="QHF229" s="168"/>
      <c r="QHG229" s="168"/>
      <c r="QHH229" s="168"/>
      <c r="QHI229" s="168"/>
      <c r="QHJ229" s="168"/>
      <c r="QHK229" s="168"/>
      <c r="QHL229" s="168"/>
      <c r="QHM229" s="168"/>
      <c r="QHN229" s="168"/>
      <c r="QHO229" s="168"/>
      <c r="QHP229" s="168"/>
      <c r="QHQ229" s="168"/>
      <c r="QHR229" s="168"/>
      <c r="QHS229" s="168"/>
      <c r="QHT229" s="168"/>
      <c r="QHU229" s="168"/>
      <c r="QHV229" s="168"/>
      <c r="QHW229" s="168"/>
      <c r="QHX229" s="168"/>
      <c r="QHY229" s="168"/>
      <c r="QHZ229" s="168"/>
      <c r="QIA229" s="168"/>
      <c r="QIB229" s="168"/>
      <c r="QIC229" s="168"/>
      <c r="QID229" s="168"/>
      <c r="QIE229" s="168"/>
      <c r="QIF229" s="168"/>
      <c r="QIG229" s="168"/>
      <c r="QIH229" s="168"/>
      <c r="QII229" s="168"/>
      <c r="QIJ229" s="168"/>
      <c r="QIK229" s="168"/>
      <c r="QIL229" s="168"/>
      <c r="QIM229" s="168"/>
      <c r="QIN229" s="168"/>
      <c r="QIO229" s="168"/>
      <c r="QIP229" s="168"/>
      <c r="QIQ229" s="168"/>
      <c r="QIR229" s="168"/>
      <c r="QIS229" s="168"/>
      <c r="QIT229" s="168"/>
      <c r="QIU229" s="168"/>
      <c r="QIV229" s="168"/>
      <c r="QIW229" s="168"/>
      <c r="QIX229" s="168"/>
      <c r="QIY229" s="168"/>
      <c r="QIZ229" s="168"/>
      <c r="QJA229" s="168"/>
      <c r="QJB229" s="168"/>
      <c r="QJC229" s="168"/>
      <c r="QJD229" s="168"/>
      <c r="QJE229" s="168"/>
      <c r="QJF229" s="168"/>
      <c r="QJG229" s="168"/>
      <c r="QJH229" s="168"/>
      <c r="QJI229" s="168"/>
      <c r="QJJ229" s="168"/>
      <c r="QJK229" s="168"/>
      <c r="QJL229" s="168"/>
      <c r="QJM229" s="168"/>
      <c r="QJN229" s="168"/>
      <c r="QJO229" s="168"/>
      <c r="QJP229" s="168"/>
      <c r="QJQ229" s="168"/>
      <c r="QJR229" s="168"/>
      <c r="QJS229" s="168"/>
      <c r="QJT229" s="168"/>
      <c r="QJU229" s="168"/>
      <c r="QJV229" s="168"/>
      <c r="QJW229" s="168"/>
      <c r="QJX229" s="168"/>
      <c r="QJY229" s="168"/>
      <c r="QJZ229" s="168"/>
      <c r="QKA229" s="168"/>
      <c r="QKB229" s="168"/>
      <c r="QKC229" s="168"/>
      <c r="QKD229" s="168"/>
      <c r="QKE229" s="168"/>
      <c r="QKF229" s="168"/>
      <c r="QKG229" s="168"/>
      <c r="QKH229" s="168"/>
      <c r="QKI229" s="168"/>
      <c r="QKJ229" s="168"/>
      <c r="QKK229" s="168"/>
      <c r="QKL229" s="168"/>
      <c r="QKM229" s="168"/>
      <c r="QKN229" s="168"/>
      <c r="QKO229" s="168"/>
      <c r="QKP229" s="168"/>
      <c r="QKQ229" s="168"/>
      <c r="QKR229" s="168"/>
      <c r="QKS229" s="168"/>
      <c r="QKT229" s="168"/>
      <c r="QKU229" s="168"/>
      <c r="QKV229" s="168"/>
      <c r="QKW229" s="168"/>
      <c r="QKX229" s="168"/>
      <c r="QKY229" s="168"/>
      <c r="QKZ229" s="168"/>
      <c r="QLA229" s="168"/>
      <c r="QLB229" s="168"/>
      <c r="QLC229" s="168"/>
      <c r="QLD229" s="168"/>
      <c r="QLE229" s="168"/>
      <c r="QLF229" s="168"/>
      <c r="QLG229" s="168"/>
      <c r="QLH229" s="168"/>
      <c r="QLI229" s="168"/>
      <c r="QLJ229" s="168"/>
      <c r="QLK229" s="168"/>
      <c r="QLL229" s="168"/>
      <c r="QLM229" s="168"/>
      <c r="QLN229" s="168"/>
      <c r="QLO229" s="168"/>
      <c r="QLP229" s="168"/>
      <c r="QLQ229" s="168"/>
      <c r="QLR229" s="168"/>
      <c r="QLS229" s="168"/>
      <c r="QLT229" s="168"/>
      <c r="QLU229" s="168"/>
      <c r="QLV229" s="168"/>
      <c r="QLW229" s="168"/>
      <c r="QLX229" s="168"/>
      <c r="QLY229" s="168"/>
      <c r="QLZ229" s="168"/>
      <c r="QMA229" s="168"/>
      <c r="QMB229" s="168"/>
      <c r="QMC229" s="168"/>
      <c r="QMD229" s="168"/>
      <c r="QME229" s="168"/>
      <c r="QMF229" s="168"/>
      <c r="QMG229" s="168"/>
      <c r="QMH229" s="168"/>
      <c r="QMI229" s="168"/>
      <c r="QMJ229" s="168"/>
      <c r="QMK229" s="168"/>
      <c r="QML229" s="168"/>
      <c r="QMM229" s="168"/>
      <c r="QMN229" s="168"/>
      <c r="QMO229" s="168"/>
      <c r="QMP229" s="168"/>
      <c r="QMQ229" s="168"/>
      <c r="QMR229" s="168"/>
      <c r="QMS229" s="168"/>
      <c r="QMT229" s="168"/>
      <c r="QMU229" s="168"/>
      <c r="QMV229" s="168"/>
      <c r="QMW229" s="168"/>
      <c r="QMX229" s="168"/>
      <c r="QMY229" s="168"/>
      <c r="QMZ229" s="168"/>
      <c r="QNA229" s="168"/>
      <c r="QNB229" s="168"/>
      <c r="QNC229" s="168"/>
      <c r="QND229" s="168"/>
      <c r="QNE229" s="168"/>
      <c r="QNF229" s="168"/>
      <c r="QNG229" s="168"/>
      <c r="QNH229" s="168"/>
      <c r="QNI229" s="168"/>
      <c r="QNJ229" s="168"/>
      <c r="QNK229" s="168"/>
      <c r="QNL229" s="168"/>
      <c r="QNM229" s="168"/>
      <c r="QNN229" s="168"/>
      <c r="QNO229" s="168"/>
      <c r="QNP229" s="168"/>
      <c r="QNQ229" s="168"/>
      <c r="QNR229" s="168"/>
      <c r="QNS229" s="168"/>
      <c r="QNT229" s="168"/>
      <c r="QNU229" s="168"/>
      <c r="QNV229" s="168"/>
      <c r="QNW229" s="168"/>
      <c r="QNX229" s="168"/>
      <c r="QNY229" s="168"/>
      <c r="QNZ229" s="168"/>
      <c r="QOA229" s="168"/>
      <c r="QOB229" s="168"/>
      <c r="QOC229" s="168"/>
      <c r="QOD229" s="168"/>
      <c r="QOE229" s="168"/>
      <c r="QOF229" s="168"/>
      <c r="QOG229" s="168"/>
      <c r="QOH229" s="168"/>
      <c r="QOI229" s="168"/>
      <c r="QOJ229" s="168"/>
      <c r="QOK229" s="168"/>
      <c r="QOL229" s="168"/>
      <c r="QOM229" s="168"/>
      <c r="QON229" s="168"/>
      <c r="QOO229" s="168"/>
      <c r="QOP229" s="168"/>
      <c r="QOQ229" s="168"/>
      <c r="QOR229" s="168"/>
      <c r="QOS229" s="168"/>
      <c r="QOT229" s="168"/>
      <c r="QOU229" s="168"/>
      <c r="QOV229" s="168"/>
      <c r="QOW229" s="168"/>
      <c r="QOX229" s="168"/>
      <c r="QOY229" s="168"/>
      <c r="QOZ229" s="168"/>
      <c r="QPA229" s="168"/>
      <c r="QPB229" s="168"/>
      <c r="QPC229" s="168"/>
      <c r="QPD229" s="168"/>
      <c r="QPE229" s="168"/>
      <c r="QPF229" s="168"/>
      <c r="QPG229" s="168"/>
      <c r="QPH229" s="168"/>
      <c r="QPI229" s="168"/>
      <c r="QPJ229" s="168"/>
      <c r="QPK229" s="168"/>
      <c r="QPL229" s="168"/>
      <c r="QPM229" s="168"/>
      <c r="QPN229" s="168"/>
      <c r="QPO229" s="168"/>
      <c r="QPP229" s="168"/>
      <c r="QPQ229" s="168"/>
      <c r="QPR229" s="168"/>
      <c r="QPS229" s="168"/>
      <c r="QPT229" s="168"/>
      <c r="QPU229" s="168"/>
      <c r="QPV229" s="168"/>
      <c r="QPW229" s="168"/>
      <c r="QPX229" s="168"/>
      <c r="QPY229" s="168"/>
      <c r="QPZ229" s="168"/>
      <c r="QQA229" s="168"/>
      <c r="QQB229" s="168"/>
      <c r="QQC229" s="168"/>
      <c r="QQD229" s="168"/>
      <c r="QQE229" s="168"/>
      <c r="QQF229" s="168"/>
      <c r="QQG229" s="168"/>
      <c r="QQH229" s="168"/>
      <c r="QQI229" s="168"/>
      <c r="QQJ229" s="168"/>
      <c r="QQK229" s="168"/>
      <c r="QQL229" s="168"/>
      <c r="QQM229" s="168"/>
      <c r="QQN229" s="168"/>
      <c r="QQO229" s="168"/>
      <c r="QQP229" s="168"/>
      <c r="QQQ229" s="168"/>
      <c r="QQR229" s="168"/>
      <c r="QQS229" s="168"/>
      <c r="QQT229" s="168"/>
      <c r="QQU229" s="168"/>
      <c r="QQV229" s="168"/>
      <c r="QQW229" s="168"/>
      <c r="QQX229" s="168"/>
      <c r="QQY229" s="168"/>
      <c r="QQZ229" s="168"/>
      <c r="QRA229" s="168"/>
      <c r="QRB229" s="168"/>
      <c r="QRC229" s="168"/>
      <c r="QRD229" s="168"/>
      <c r="QRE229" s="168"/>
      <c r="QRF229" s="168"/>
      <c r="QRG229" s="168"/>
      <c r="QRH229" s="168"/>
      <c r="QRI229" s="168"/>
      <c r="QRJ229" s="168"/>
      <c r="QRK229" s="168"/>
      <c r="QRL229" s="168"/>
      <c r="QRM229" s="168"/>
      <c r="QRN229" s="168"/>
      <c r="QRO229" s="168"/>
      <c r="QRP229" s="168"/>
      <c r="QRQ229" s="168"/>
      <c r="QRR229" s="168"/>
      <c r="QRS229" s="168"/>
      <c r="QRT229" s="168"/>
      <c r="QRU229" s="168"/>
      <c r="QRV229" s="168"/>
      <c r="QRW229" s="168"/>
      <c r="QRX229" s="168"/>
      <c r="QRY229" s="168"/>
      <c r="QRZ229" s="168"/>
      <c r="QSA229" s="168"/>
      <c r="QSB229" s="168"/>
      <c r="QSC229" s="168"/>
      <c r="QSD229" s="168"/>
      <c r="QSE229" s="168"/>
      <c r="QSF229" s="168"/>
      <c r="QSG229" s="168"/>
      <c r="QSH229" s="168"/>
      <c r="QSI229" s="168"/>
      <c r="QSJ229" s="168"/>
      <c r="QSK229" s="168"/>
      <c r="QSL229" s="168"/>
      <c r="QSM229" s="168"/>
      <c r="QSN229" s="168"/>
      <c r="QSO229" s="168"/>
      <c r="QSP229" s="168"/>
      <c r="QSQ229" s="168"/>
      <c r="QSR229" s="168"/>
      <c r="QSS229" s="168"/>
      <c r="QST229" s="168"/>
      <c r="QSU229" s="168"/>
      <c r="QSV229" s="168"/>
      <c r="QSW229" s="168"/>
      <c r="QSX229" s="168"/>
      <c r="QSY229" s="168"/>
      <c r="QSZ229" s="168"/>
      <c r="QTA229" s="168"/>
      <c r="QTB229" s="168"/>
      <c r="QTC229" s="168"/>
      <c r="QTD229" s="168"/>
      <c r="QTE229" s="168"/>
      <c r="QTF229" s="168"/>
      <c r="QTG229" s="168"/>
      <c r="QTH229" s="168"/>
      <c r="QTI229" s="168"/>
      <c r="QTJ229" s="168"/>
      <c r="QTK229" s="168"/>
      <c r="QTL229" s="168"/>
      <c r="QTM229" s="168"/>
      <c r="QTN229" s="168"/>
      <c r="QTO229" s="168"/>
      <c r="QTP229" s="168"/>
      <c r="QTQ229" s="168"/>
      <c r="QTR229" s="168"/>
      <c r="QTS229" s="168"/>
      <c r="QTT229" s="168"/>
      <c r="QTU229" s="168"/>
      <c r="QTV229" s="168"/>
      <c r="QTW229" s="168"/>
      <c r="QTX229" s="168"/>
      <c r="QTY229" s="168"/>
      <c r="QTZ229" s="168"/>
      <c r="QUA229" s="168"/>
      <c r="QUB229" s="168"/>
      <c r="QUC229" s="168"/>
      <c r="QUD229" s="168"/>
      <c r="QUE229" s="168"/>
      <c r="QUF229" s="168"/>
      <c r="QUG229" s="168"/>
      <c r="QUH229" s="168"/>
      <c r="QUI229" s="168"/>
      <c r="QUJ229" s="168"/>
      <c r="QUK229" s="168"/>
      <c r="QUL229" s="168"/>
      <c r="QUM229" s="168"/>
      <c r="QUN229" s="168"/>
      <c r="QUO229" s="168"/>
      <c r="QUP229" s="168"/>
      <c r="QUQ229" s="168"/>
      <c r="QUR229" s="168"/>
      <c r="QUS229" s="168"/>
      <c r="QUT229" s="168"/>
      <c r="QUU229" s="168"/>
      <c r="QUV229" s="168"/>
      <c r="QUW229" s="168"/>
      <c r="QUX229" s="168"/>
      <c r="QUY229" s="168"/>
      <c r="QUZ229" s="168"/>
      <c r="QVA229" s="168"/>
      <c r="QVB229" s="168"/>
      <c r="QVC229" s="168"/>
      <c r="QVD229" s="168"/>
      <c r="QVE229" s="168"/>
      <c r="QVF229" s="168"/>
      <c r="QVG229" s="168"/>
      <c r="QVH229" s="168"/>
      <c r="QVI229" s="168"/>
      <c r="QVJ229" s="168"/>
      <c r="QVK229" s="168"/>
      <c r="QVL229" s="168"/>
      <c r="QVM229" s="168"/>
      <c r="QVN229" s="168"/>
      <c r="QVO229" s="168"/>
      <c r="QVP229" s="168"/>
      <c r="QVQ229" s="168"/>
      <c r="QVR229" s="168"/>
      <c r="QVS229" s="168"/>
      <c r="QVT229" s="168"/>
      <c r="QVU229" s="168"/>
      <c r="QVV229" s="168"/>
      <c r="QVW229" s="168"/>
      <c r="QVX229" s="168"/>
      <c r="QVY229" s="168"/>
      <c r="QVZ229" s="168"/>
      <c r="QWA229" s="168"/>
      <c r="QWB229" s="168"/>
      <c r="QWC229" s="168"/>
      <c r="QWD229" s="168"/>
      <c r="QWE229" s="168"/>
      <c r="QWF229" s="168"/>
      <c r="QWG229" s="168"/>
      <c r="QWH229" s="168"/>
      <c r="QWI229" s="168"/>
      <c r="QWJ229" s="168"/>
      <c r="QWK229" s="168"/>
      <c r="QWL229" s="168"/>
      <c r="QWM229" s="168"/>
      <c r="QWN229" s="168"/>
      <c r="QWO229" s="168"/>
      <c r="QWP229" s="168"/>
      <c r="QWQ229" s="168"/>
      <c r="QWR229" s="168"/>
      <c r="QWS229" s="168"/>
      <c r="QWT229" s="168"/>
      <c r="QWU229" s="168"/>
      <c r="QWV229" s="168"/>
      <c r="QWW229" s="168"/>
      <c r="QWX229" s="168"/>
      <c r="QWY229" s="168"/>
      <c r="QWZ229" s="168"/>
      <c r="QXA229" s="168"/>
      <c r="QXB229" s="168"/>
      <c r="QXC229" s="168"/>
      <c r="QXD229" s="168"/>
      <c r="QXE229" s="168"/>
      <c r="QXF229" s="168"/>
      <c r="QXG229" s="168"/>
      <c r="QXH229" s="168"/>
      <c r="QXI229" s="168"/>
      <c r="QXJ229" s="168"/>
      <c r="QXK229" s="168"/>
      <c r="QXL229" s="168"/>
      <c r="QXM229" s="168"/>
      <c r="QXN229" s="168"/>
      <c r="QXO229" s="168"/>
      <c r="QXP229" s="168"/>
      <c r="QXQ229" s="168"/>
      <c r="QXR229" s="168"/>
      <c r="QXS229" s="168"/>
      <c r="QXT229" s="168"/>
      <c r="QXU229" s="168"/>
      <c r="QXV229" s="168"/>
      <c r="QXW229" s="168"/>
      <c r="QXX229" s="168"/>
      <c r="QXY229" s="168"/>
      <c r="QXZ229" s="168"/>
      <c r="QYA229" s="168"/>
      <c r="QYB229" s="168"/>
      <c r="QYC229" s="168"/>
      <c r="QYD229" s="168"/>
      <c r="QYE229" s="168"/>
      <c r="QYF229" s="168"/>
      <c r="QYG229" s="168"/>
      <c r="QYH229" s="168"/>
      <c r="QYI229" s="168"/>
      <c r="QYJ229" s="168"/>
      <c r="QYK229" s="168"/>
      <c r="QYL229" s="168"/>
      <c r="QYM229" s="168"/>
      <c r="QYN229" s="168"/>
      <c r="QYO229" s="168"/>
      <c r="QYP229" s="168"/>
      <c r="QYQ229" s="168"/>
      <c r="QYR229" s="168"/>
      <c r="QYS229" s="168"/>
      <c r="QYT229" s="168"/>
      <c r="QYU229" s="168"/>
      <c r="QYV229" s="168"/>
      <c r="QYW229" s="168"/>
      <c r="QYX229" s="168"/>
      <c r="QYY229" s="168"/>
      <c r="QYZ229" s="168"/>
      <c r="QZA229" s="168"/>
      <c r="QZB229" s="168"/>
      <c r="QZC229" s="168"/>
      <c r="QZD229" s="168"/>
      <c r="QZE229" s="168"/>
      <c r="QZF229" s="168"/>
      <c r="QZG229" s="168"/>
      <c r="QZH229" s="168"/>
      <c r="QZI229" s="168"/>
      <c r="QZJ229" s="168"/>
      <c r="QZK229" s="168"/>
      <c r="QZL229" s="168"/>
      <c r="QZM229" s="168"/>
      <c r="QZN229" s="168"/>
      <c r="QZO229" s="168"/>
      <c r="QZP229" s="168"/>
      <c r="QZQ229" s="168"/>
      <c r="QZR229" s="168"/>
      <c r="QZS229" s="168"/>
      <c r="QZT229" s="168"/>
      <c r="QZU229" s="168"/>
      <c r="QZV229" s="168"/>
      <c r="QZW229" s="168"/>
      <c r="QZX229" s="168"/>
      <c r="QZY229" s="168"/>
      <c r="QZZ229" s="168"/>
      <c r="RAA229" s="168"/>
      <c r="RAB229" s="168"/>
      <c r="RAC229" s="168"/>
      <c r="RAD229" s="168"/>
      <c r="RAE229" s="168"/>
      <c r="RAF229" s="168"/>
      <c r="RAG229" s="168"/>
      <c r="RAH229" s="168"/>
      <c r="RAI229" s="168"/>
      <c r="RAJ229" s="168"/>
      <c r="RAK229" s="168"/>
      <c r="RAL229" s="168"/>
      <c r="RAM229" s="168"/>
      <c r="RAN229" s="168"/>
      <c r="RAO229" s="168"/>
      <c r="RAP229" s="168"/>
      <c r="RAQ229" s="168"/>
      <c r="RAR229" s="168"/>
      <c r="RAS229" s="168"/>
      <c r="RAT229" s="168"/>
      <c r="RAU229" s="168"/>
      <c r="RAV229" s="168"/>
      <c r="RAW229" s="168"/>
      <c r="RAX229" s="168"/>
      <c r="RAY229" s="168"/>
      <c r="RAZ229" s="168"/>
      <c r="RBA229" s="168"/>
      <c r="RBB229" s="168"/>
      <c r="RBC229" s="168"/>
      <c r="RBD229" s="168"/>
      <c r="RBE229" s="168"/>
      <c r="RBF229" s="168"/>
      <c r="RBG229" s="168"/>
      <c r="RBH229" s="168"/>
      <c r="RBI229" s="168"/>
      <c r="RBJ229" s="168"/>
      <c r="RBK229" s="168"/>
      <c r="RBL229" s="168"/>
      <c r="RBM229" s="168"/>
      <c r="RBN229" s="168"/>
      <c r="RBO229" s="168"/>
      <c r="RBP229" s="168"/>
      <c r="RBQ229" s="168"/>
      <c r="RBR229" s="168"/>
      <c r="RBS229" s="168"/>
      <c r="RBT229" s="168"/>
      <c r="RBU229" s="168"/>
      <c r="RBV229" s="168"/>
      <c r="RBW229" s="168"/>
      <c r="RBX229" s="168"/>
      <c r="RBY229" s="168"/>
      <c r="RBZ229" s="168"/>
      <c r="RCA229" s="168"/>
      <c r="RCB229" s="168"/>
      <c r="RCC229" s="168"/>
      <c r="RCD229" s="168"/>
      <c r="RCE229" s="168"/>
      <c r="RCF229" s="168"/>
      <c r="RCG229" s="168"/>
      <c r="RCH229" s="168"/>
      <c r="RCI229" s="168"/>
      <c r="RCJ229" s="168"/>
      <c r="RCK229" s="168"/>
      <c r="RCL229" s="168"/>
      <c r="RCM229" s="168"/>
      <c r="RCN229" s="168"/>
      <c r="RCO229" s="168"/>
      <c r="RCP229" s="168"/>
      <c r="RCQ229" s="168"/>
      <c r="RCR229" s="168"/>
      <c r="RCS229" s="168"/>
      <c r="RCT229" s="168"/>
      <c r="RCU229" s="168"/>
      <c r="RCV229" s="168"/>
      <c r="RCW229" s="168"/>
      <c r="RCX229" s="168"/>
      <c r="RCY229" s="168"/>
      <c r="RCZ229" s="168"/>
      <c r="RDA229" s="168"/>
      <c r="RDB229" s="168"/>
      <c r="RDC229" s="168"/>
      <c r="RDD229" s="168"/>
      <c r="RDE229" s="168"/>
      <c r="RDF229" s="168"/>
      <c r="RDG229" s="168"/>
      <c r="RDH229" s="168"/>
      <c r="RDI229" s="168"/>
      <c r="RDJ229" s="168"/>
      <c r="RDK229" s="168"/>
      <c r="RDL229" s="168"/>
      <c r="RDM229" s="168"/>
      <c r="RDN229" s="168"/>
      <c r="RDO229" s="168"/>
      <c r="RDP229" s="168"/>
      <c r="RDQ229" s="168"/>
      <c r="RDR229" s="168"/>
      <c r="RDS229" s="168"/>
      <c r="RDT229" s="168"/>
      <c r="RDU229" s="168"/>
      <c r="RDV229" s="168"/>
      <c r="RDW229" s="168"/>
      <c r="RDX229" s="168"/>
      <c r="RDY229" s="168"/>
      <c r="RDZ229" s="168"/>
      <c r="REA229" s="168"/>
      <c r="REB229" s="168"/>
      <c r="REC229" s="168"/>
      <c r="RED229" s="168"/>
      <c r="REE229" s="168"/>
      <c r="REF229" s="168"/>
      <c r="REG229" s="168"/>
      <c r="REH229" s="168"/>
      <c r="REI229" s="168"/>
      <c r="REJ229" s="168"/>
      <c r="REK229" s="168"/>
      <c r="REL229" s="168"/>
      <c r="REM229" s="168"/>
      <c r="REN229" s="168"/>
      <c r="REO229" s="168"/>
      <c r="REP229" s="168"/>
      <c r="REQ229" s="168"/>
      <c r="RER229" s="168"/>
      <c r="RES229" s="168"/>
      <c r="RET229" s="168"/>
      <c r="REU229" s="168"/>
      <c r="REV229" s="168"/>
      <c r="REW229" s="168"/>
      <c r="REX229" s="168"/>
      <c r="REY229" s="168"/>
      <c r="REZ229" s="168"/>
      <c r="RFA229" s="168"/>
      <c r="RFB229" s="168"/>
      <c r="RFC229" s="168"/>
      <c r="RFD229" s="168"/>
      <c r="RFE229" s="168"/>
      <c r="RFF229" s="168"/>
      <c r="RFG229" s="168"/>
      <c r="RFH229" s="168"/>
      <c r="RFI229" s="168"/>
      <c r="RFJ229" s="168"/>
      <c r="RFK229" s="168"/>
      <c r="RFL229" s="168"/>
      <c r="RFM229" s="168"/>
      <c r="RFN229" s="168"/>
      <c r="RFO229" s="168"/>
      <c r="RFP229" s="168"/>
      <c r="RFQ229" s="168"/>
      <c r="RFR229" s="168"/>
      <c r="RFS229" s="168"/>
      <c r="RFT229" s="168"/>
      <c r="RFU229" s="168"/>
      <c r="RFV229" s="168"/>
      <c r="RFW229" s="168"/>
      <c r="RFX229" s="168"/>
      <c r="RFY229" s="168"/>
      <c r="RFZ229" s="168"/>
      <c r="RGA229" s="168"/>
      <c r="RGB229" s="168"/>
      <c r="RGC229" s="168"/>
      <c r="RGD229" s="168"/>
      <c r="RGE229" s="168"/>
      <c r="RGF229" s="168"/>
      <c r="RGG229" s="168"/>
      <c r="RGH229" s="168"/>
      <c r="RGI229" s="168"/>
      <c r="RGJ229" s="168"/>
      <c r="RGK229" s="168"/>
      <c r="RGL229" s="168"/>
      <c r="RGM229" s="168"/>
      <c r="RGN229" s="168"/>
      <c r="RGO229" s="168"/>
      <c r="RGP229" s="168"/>
      <c r="RGQ229" s="168"/>
      <c r="RGR229" s="168"/>
      <c r="RGS229" s="168"/>
      <c r="RGT229" s="168"/>
      <c r="RGU229" s="168"/>
      <c r="RGV229" s="168"/>
      <c r="RGW229" s="168"/>
      <c r="RGX229" s="168"/>
      <c r="RGY229" s="168"/>
      <c r="RGZ229" s="168"/>
      <c r="RHA229" s="168"/>
      <c r="RHB229" s="168"/>
      <c r="RHC229" s="168"/>
      <c r="RHD229" s="168"/>
      <c r="RHE229" s="168"/>
      <c r="RHF229" s="168"/>
      <c r="RHG229" s="168"/>
      <c r="RHH229" s="168"/>
      <c r="RHI229" s="168"/>
      <c r="RHJ229" s="168"/>
      <c r="RHK229" s="168"/>
      <c r="RHL229" s="168"/>
      <c r="RHM229" s="168"/>
      <c r="RHN229" s="168"/>
      <c r="RHO229" s="168"/>
      <c r="RHP229" s="168"/>
      <c r="RHQ229" s="168"/>
      <c r="RHR229" s="168"/>
      <c r="RHS229" s="168"/>
      <c r="RHT229" s="168"/>
      <c r="RHU229" s="168"/>
      <c r="RHV229" s="168"/>
      <c r="RHW229" s="168"/>
      <c r="RHX229" s="168"/>
      <c r="RHY229" s="168"/>
      <c r="RHZ229" s="168"/>
      <c r="RIA229" s="168"/>
      <c r="RIB229" s="168"/>
      <c r="RIC229" s="168"/>
      <c r="RID229" s="168"/>
      <c r="RIE229" s="168"/>
      <c r="RIF229" s="168"/>
      <c r="RIG229" s="168"/>
      <c r="RIH229" s="168"/>
      <c r="RII229" s="168"/>
      <c r="RIJ229" s="168"/>
      <c r="RIK229" s="168"/>
      <c r="RIL229" s="168"/>
      <c r="RIM229" s="168"/>
      <c r="RIN229" s="168"/>
      <c r="RIO229" s="168"/>
      <c r="RIP229" s="168"/>
      <c r="RIQ229" s="168"/>
      <c r="RIR229" s="168"/>
      <c r="RIS229" s="168"/>
      <c r="RIT229" s="168"/>
      <c r="RIU229" s="168"/>
      <c r="RIV229" s="168"/>
      <c r="RIW229" s="168"/>
      <c r="RIX229" s="168"/>
      <c r="RIY229" s="168"/>
      <c r="RIZ229" s="168"/>
      <c r="RJA229" s="168"/>
      <c r="RJB229" s="168"/>
      <c r="RJC229" s="168"/>
      <c r="RJD229" s="168"/>
      <c r="RJE229" s="168"/>
      <c r="RJF229" s="168"/>
      <c r="RJG229" s="168"/>
      <c r="RJH229" s="168"/>
      <c r="RJI229" s="168"/>
      <c r="RJJ229" s="168"/>
      <c r="RJK229" s="168"/>
      <c r="RJL229" s="168"/>
      <c r="RJM229" s="168"/>
      <c r="RJN229" s="168"/>
      <c r="RJO229" s="168"/>
      <c r="RJP229" s="168"/>
      <c r="RJQ229" s="168"/>
      <c r="RJR229" s="168"/>
      <c r="RJS229" s="168"/>
      <c r="RJT229" s="168"/>
      <c r="RJU229" s="168"/>
      <c r="RJV229" s="168"/>
      <c r="RJW229" s="168"/>
      <c r="RJX229" s="168"/>
      <c r="RJY229" s="168"/>
      <c r="RJZ229" s="168"/>
      <c r="RKA229" s="168"/>
      <c r="RKB229" s="168"/>
      <c r="RKC229" s="168"/>
      <c r="RKD229" s="168"/>
      <c r="RKE229" s="168"/>
      <c r="RKF229" s="168"/>
      <c r="RKG229" s="168"/>
      <c r="RKH229" s="168"/>
      <c r="RKI229" s="168"/>
      <c r="RKJ229" s="168"/>
      <c r="RKK229" s="168"/>
      <c r="RKL229" s="168"/>
      <c r="RKM229" s="168"/>
      <c r="RKN229" s="168"/>
      <c r="RKO229" s="168"/>
      <c r="RKP229" s="168"/>
      <c r="RKQ229" s="168"/>
      <c r="RKR229" s="168"/>
      <c r="RKS229" s="168"/>
      <c r="RKT229" s="168"/>
      <c r="RKU229" s="168"/>
      <c r="RKV229" s="168"/>
      <c r="RKW229" s="168"/>
      <c r="RKX229" s="168"/>
      <c r="RKY229" s="168"/>
      <c r="RKZ229" s="168"/>
      <c r="RLA229" s="168"/>
      <c r="RLB229" s="168"/>
      <c r="RLC229" s="168"/>
      <c r="RLD229" s="168"/>
      <c r="RLE229" s="168"/>
      <c r="RLF229" s="168"/>
      <c r="RLG229" s="168"/>
      <c r="RLH229" s="168"/>
      <c r="RLI229" s="168"/>
      <c r="RLJ229" s="168"/>
      <c r="RLK229" s="168"/>
      <c r="RLL229" s="168"/>
      <c r="RLM229" s="168"/>
      <c r="RLN229" s="168"/>
      <c r="RLO229" s="168"/>
      <c r="RLP229" s="168"/>
      <c r="RLQ229" s="168"/>
      <c r="RLR229" s="168"/>
      <c r="RLS229" s="168"/>
      <c r="RLT229" s="168"/>
      <c r="RLU229" s="168"/>
      <c r="RLV229" s="168"/>
      <c r="RLW229" s="168"/>
      <c r="RLX229" s="168"/>
      <c r="RLY229" s="168"/>
      <c r="RLZ229" s="168"/>
      <c r="RMA229" s="168"/>
      <c r="RMB229" s="168"/>
      <c r="RMC229" s="168"/>
      <c r="RMD229" s="168"/>
      <c r="RME229" s="168"/>
      <c r="RMF229" s="168"/>
      <c r="RMG229" s="168"/>
      <c r="RMH229" s="168"/>
      <c r="RMI229" s="168"/>
      <c r="RMJ229" s="168"/>
      <c r="RMK229" s="168"/>
      <c r="RML229" s="168"/>
      <c r="RMM229" s="168"/>
      <c r="RMN229" s="168"/>
      <c r="RMO229" s="168"/>
      <c r="RMP229" s="168"/>
      <c r="RMQ229" s="168"/>
      <c r="RMR229" s="168"/>
      <c r="RMS229" s="168"/>
      <c r="RMT229" s="168"/>
      <c r="RMU229" s="168"/>
      <c r="RMV229" s="168"/>
      <c r="RMW229" s="168"/>
      <c r="RMX229" s="168"/>
      <c r="RMY229" s="168"/>
      <c r="RMZ229" s="168"/>
      <c r="RNA229" s="168"/>
      <c r="RNB229" s="168"/>
      <c r="RNC229" s="168"/>
      <c r="RND229" s="168"/>
      <c r="RNE229" s="168"/>
      <c r="RNF229" s="168"/>
      <c r="RNG229" s="168"/>
      <c r="RNH229" s="168"/>
      <c r="RNI229" s="168"/>
      <c r="RNJ229" s="168"/>
      <c r="RNK229" s="168"/>
      <c r="RNL229" s="168"/>
      <c r="RNM229" s="168"/>
      <c r="RNN229" s="168"/>
      <c r="RNO229" s="168"/>
      <c r="RNP229" s="168"/>
      <c r="RNQ229" s="168"/>
      <c r="RNR229" s="168"/>
      <c r="RNS229" s="168"/>
      <c r="RNT229" s="168"/>
      <c r="RNU229" s="168"/>
      <c r="RNV229" s="168"/>
      <c r="RNW229" s="168"/>
      <c r="RNX229" s="168"/>
      <c r="RNY229" s="168"/>
      <c r="RNZ229" s="168"/>
      <c r="ROA229" s="168"/>
      <c r="ROB229" s="168"/>
      <c r="ROC229" s="168"/>
      <c r="ROD229" s="168"/>
      <c r="ROE229" s="168"/>
      <c r="ROF229" s="168"/>
      <c r="ROG229" s="168"/>
      <c r="ROH229" s="168"/>
      <c r="ROI229" s="168"/>
      <c r="ROJ229" s="168"/>
      <c r="ROK229" s="168"/>
      <c r="ROL229" s="168"/>
      <c r="ROM229" s="168"/>
      <c r="RON229" s="168"/>
      <c r="ROO229" s="168"/>
      <c r="ROP229" s="168"/>
      <c r="ROQ229" s="168"/>
      <c r="ROR229" s="168"/>
      <c r="ROS229" s="168"/>
      <c r="ROT229" s="168"/>
      <c r="ROU229" s="168"/>
      <c r="ROV229" s="168"/>
      <c r="ROW229" s="168"/>
      <c r="ROX229" s="168"/>
      <c r="ROY229" s="168"/>
      <c r="ROZ229" s="168"/>
      <c r="RPA229" s="168"/>
      <c r="RPB229" s="168"/>
      <c r="RPC229" s="168"/>
      <c r="RPD229" s="168"/>
      <c r="RPE229" s="168"/>
      <c r="RPF229" s="168"/>
      <c r="RPG229" s="168"/>
      <c r="RPH229" s="168"/>
      <c r="RPI229" s="168"/>
      <c r="RPJ229" s="168"/>
      <c r="RPK229" s="168"/>
      <c r="RPL229" s="168"/>
      <c r="RPM229" s="168"/>
      <c r="RPN229" s="168"/>
      <c r="RPO229" s="168"/>
      <c r="RPP229" s="168"/>
      <c r="RPQ229" s="168"/>
      <c r="RPR229" s="168"/>
      <c r="RPS229" s="168"/>
      <c r="RPT229" s="168"/>
      <c r="RPU229" s="168"/>
      <c r="RPV229" s="168"/>
      <c r="RPW229" s="168"/>
      <c r="RPX229" s="168"/>
      <c r="RPY229" s="168"/>
      <c r="RPZ229" s="168"/>
      <c r="RQA229" s="168"/>
      <c r="RQB229" s="168"/>
      <c r="RQC229" s="168"/>
      <c r="RQD229" s="168"/>
      <c r="RQE229" s="168"/>
      <c r="RQF229" s="168"/>
      <c r="RQG229" s="168"/>
      <c r="RQH229" s="168"/>
      <c r="RQI229" s="168"/>
      <c r="RQJ229" s="168"/>
      <c r="RQK229" s="168"/>
      <c r="RQL229" s="168"/>
      <c r="RQM229" s="168"/>
      <c r="RQN229" s="168"/>
      <c r="RQO229" s="168"/>
      <c r="RQP229" s="168"/>
      <c r="RQQ229" s="168"/>
      <c r="RQR229" s="168"/>
      <c r="RQS229" s="168"/>
      <c r="RQT229" s="168"/>
      <c r="RQU229" s="168"/>
      <c r="RQV229" s="168"/>
      <c r="RQW229" s="168"/>
      <c r="RQX229" s="168"/>
      <c r="RQY229" s="168"/>
      <c r="RQZ229" s="168"/>
      <c r="RRA229" s="168"/>
      <c r="RRB229" s="168"/>
      <c r="RRC229" s="168"/>
      <c r="RRD229" s="168"/>
      <c r="RRE229" s="168"/>
      <c r="RRF229" s="168"/>
      <c r="RRG229" s="168"/>
      <c r="RRH229" s="168"/>
      <c r="RRI229" s="168"/>
      <c r="RRJ229" s="168"/>
      <c r="RRK229" s="168"/>
      <c r="RRL229" s="168"/>
      <c r="RRM229" s="168"/>
      <c r="RRN229" s="168"/>
      <c r="RRO229" s="168"/>
      <c r="RRP229" s="168"/>
      <c r="RRQ229" s="168"/>
      <c r="RRR229" s="168"/>
      <c r="RRS229" s="168"/>
      <c r="RRT229" s="168"/>
      <c r="RRU229" s="168"/>
      <c r="RRV229" s="168"/>
      <c r="RRW229" s="168"/>
      <c r="RRX229" s="168"/>
      <c r="RRY229" s="168"/>
      <c r="RRZ229" s="168"/>
      <c r="RSA229" s="168"/>
      <c r="RSB229" s="168"/>
      <c r="RSC229" s="168"/>
      <c r="RSD229" s="168"/>
      <c r="RSE229" s="168"/>
      <c r="RSF229" s="168"/>
      <c r="RSG229" s="168"/>
      <c r="RSH229" s="168"/>
      <c r="RSI229" s="168"/>
      <c r="RSJ229" s="168"/>
      <c r="RSK229" s="168"/>
      <c r="RSL229" s="168"/>
      <c r="RSM229" s="168"/>
      <c r="RSN229" s="168"/>
      <c r="RSO229" s="168"/>
      <c r="RSP229" s="168"/>
      <c r="RSQ229" s="168"/>
      <c r="RSR229" s="168"/>
      <c r="RSS229" s="168"/>
      <c r="RST229" s="168"/>
      <c r="RSU229" s="168"/>
      <c r="RSV229" s="168"/>
      <c r="RSW229" s="168"/>
      <c r="RSX229" s="168"/>
      <c r="RSY229" s="168"/>
      <c r="RSZ229" s="168"/>
      <c r="RTA229" s="168"/>
      <c r="RTB229" s="168"/>
      <c r="RTC229" s="168"/>
      <c r="RTD229" s="168"/>
      <c r="RTE229" s="168"/>
      <c r="RTF229" s="168"/>
      <c r="RTG229" s="168"/>
      <c r="RTH229" s="168"/>
      <c r="RTI229" s="168"/>
      <c r="RTJ229" s="168"/>
      <c r="RTK229" s="168"/>
      <c r="RTL229" s="168"/>
      <c r="RTM229" s="168"/>
      <c r="RTN229" s="168"/>
      <c r="RTO229" s="168"/>
      <c r="RTP229" s="168"/>
      <c r="RTQ229" s="168"/>
      <c r="RTR229" s="168"/>
      <c r="RTS229" s="168"/>
      <c r="RTT229" s="168"/>
      <c r="RTU229" s="168"/>
      <c r="RTV229" s="168"/>
      <c r="RTW229" s="168"/>
      <c r="RTX229" s="168"/>
      <c r="RTY229" s="168"/>
      <c r="RTZ229" s="168"/>
      <c r="RUA229" s="168"/>
      <c r="RUB229" s="168"/>
      <c r="RUC229" s="168"/>
      <c r="RUD229" s="168"/>
      <c r="RUE229" s="168"/>
      <c r="RUF229" s="168"/>
      <c r="RUG229" s="168"/>
      <c r="RUH229" s="168"/>
      <c r="RUI229" s="168"/>
      <c r="RUJ229" s="168"/>
      <c r="RUK229" s="168"/>
      <c r="RUL229" s="168"/>
      <c r="RUM229" s="168"/>
      <c r="RUN229" s="168"/>
      <c r="RUO229" s="168"/>
      <c r="RUP229" s="168"/>
      <c r="RUQ229" s="168"/>
      <c r="RUR229" s="168"/>
      <c r="RUS229" s="168"/>
      <c r="RUT229" s="168"/>
      <c r="RUU229" s="168"/>
      <c r="RUV229" s="168"/>
      <c r="RUW229" s="168"/>
      <c r="RUX229" s="168"/>
      <c r="RUY229" s="168"/>
      <c r="RUZ229" s="168"/>
      <c r="RVA229" s="168"/>
      <c r="RVB229" s="168"/>
      <c r="RVC229" s="168"/>
      <c r="RVD229" s="168"/>
      <c r="RVE229" s="168"/>
      <c r="RVF229" s="168"/>
      <c r="RVG229" s="168"/>
      <c r="RVH229" s="168"/>
      <c r="RVI229" s="168"/>
      <c r="RVJ229" s="168"/>
      <c r="RVK229" s="168"/>
      <c r="RVL229" s="168"/>
      <c r="RVM229" s="168"/>
      <c r="RVN229" s="168"/>
      <c r="RVO229" s="168"/>
      <c r="RVP229" s="168"/>
      <c r="RVQ229" s="168"/>
      <c r="RVR229" s="168"/>
      <c r="RVS229" s="168"/>
      <c r="RVT229" s="168"/>
      <c r="RVU229" s="168"/>
      <c r="RVV229" s="168"/>
      <c r="RVW229" s="168"/>
      <c r="RVX229" s="168"/>
      <c r="RVY229" s="168"/>
      <c r="RVZ229" s="168"/>
      <c r="RWA229" s="168"/>
      <c r="RWB229" s="168"/>
      <c r="RWC229" s="168"/>
      <c r="RWD229" s="168"/>
      <c r="RWE229" s="168"/>
      <c r="RWF229" s="168"/>
      <c r="RWG229" s="168"/>
      <c r="RWH229" s="168"/>
      <c r="RWI229" s="168"/>
      <c r="RWJ229" s="168"/>
      <c r="RWK229" s="168"/>
      <c r="RWL229" s="168"/>
      <c r="RWM229" s="168"/>
      <c r="RWN229" s="168"/>
      <c r="RWO229" s="168"/>
      <c r="RWP229" s="168"/>
      <c r="RWQ229" s="168"/>
      <c r="RWR229" s="168"/>
      <c r="RWS229" s="168"/>
      <c r="RWT229" s="168"/>
      <c r="RWU229" s="168"/>
      <c r="RWV229" s="168"/>
      <c r="RWW229" s="168"/>
      <c r="RWX229" s="168"/>
      <c r="RWY229" s="168"/>
      <c r="RWZ229" s="168"/>
      <c r="RXA229" s="168"/>
      <c r="RXB229" s="168"/>
      <c r="RXC229" s="168"/>
      <c r="RXD229" s="168"/>
      <c r="RXE229" s="168"/>
      <c r="RXF229" s="168"/>
      <c r="RXG229" s="168"/>
      <c r="RXH229" s="168"/>
      <c r="RXI229" s="168"/>
      <c r="RXJ229" s="168"/>
      <c r="RXK229" s="168"/>
      <c r="RXL229" s="168"/>
      <c r="RXM229" s="168"/>
      <c r="RXN229" s="168"/>
      <c r="RXO229" s="168"/>
      <c r="RXP229" s="168"/>
      <c r="RXQ229" s="168"/>
      <c r="RXR229" s="168"/>
      <c r="RXS229" s="168"/>
      <c r="RXT229" s="168"/>
      <c r="RXU229" s="168"/>
      <c r="RXV229" s="168"/>
      <c r="RXW229" s="168"/>
      <c r="RXX229" s="168"/>
      <c r="RXY229" s="168"/>
      <c r="RXZ229" s="168"/>
      <c r="RYA229" s="168"/>
      <c r="RYB229" s="168"/>
      <c r="RYC229" s="168"/>
      <c r="RYD229" s="168"/>
      <c r="RYE229" s="168"/>
      <c r="RYF229" s="168"/>
      <c r="RYG229" s="168"/>
      <c r="RYH229" s="168"/>
      <c r="RYI229" s="168"/>
      <c r="RYJ229" s="168"/>
      <c r="RYK229" s="168"/>
      <c r="RYL229" s="168"/>
      <c r="RYM229" s="168"/>
      <c r="RYN229" s="168"/>
      <c r="RYO229" s="168"/>
      <c r="RYP229" s="168"/>
      <c r="RYQ229" s="168"/>
      <c r="RYR229" s="168"/>
      <c r="RYS229" s="168"/>
      <c r="RYT229" s="168"/>
      <c r="RYU229" s="168"/>
      <c r="RYV229" s="168"/>
      <c r="RYW229" s="168"/>
      <c r="RYX229" s="168"/>
      <c r="RYY229" s="168"/>
      <c r="RYZ229" s="168"/>
      <c r="RZA229" s="168"/>
      <c r="RZB229" s="168"/>
      <c r="RZC229" s="168"/>
      <c r="RZD229" s="168"/>
      <c r="RZE229" s="168"/>
      <c r="RZF229" s="168"/>
      <c r="RZG229" s="168"/>
      <c r="RZH229" s="168"/>
      <c r="RZI229" s="168"/>
      <c r="RZJ229" s="168"/>
      <c r="RZK229" s="168"/>
      <c r="RZL229" s="168"/>
      <c r="RZM229" s="168"/>
      <c r="RZN229" s="168"/>
      <c r="RZO229" s="168"/>
      <c r="RZP229" s="168"/>
      <c r="RZQ229" s="168"/>
      <c r="RZR229" s="168"/>
      <c r="RZS229" s="168"/>
      <c r="RZT229" s="168"/>
      <c r="RZU229" s="168"/>
      <c r="RZV229" s="168"/>
      <c r="RZW229" s="168"/>
      <c r="RZX229" s="168"/>
      <c r="RZY229" s="168"/>
      <c r="RZZ229" s="168"/>
      <c r="SAA229" s="168"/>
      <c r="SAB229" s="168"/>
      <c r="SAC229" s="168"/>
      <c r="SAD229" s="168"/>
      <c r="SAE229" s="168"/>
      <c r="SAF229" s="168"/>
      <c r="SAG229" s="168"/>
      <c r="SAH229" s="168"/>
      <c r="SAI229" s="168"/>
      <c r="SAJ229" s="168"/>
      <c r="SAK229" s="168"/>
      <c r="SAL229" s="168"/>
      <c r="SAM229" s="168"/>
      <c r="SAN229" s="168"/>
      <c r="SAO229" s="168"/>
      <c r="SAP229" s="168"/>
      <c r="SAQ229" s="168"/>
      <c r="SAR229" s="168"/>
      <c r="SAS229" s="168"/>
      <c r="SAT229" s="168"/>
      <c r="SAU229" s="168"/>
      <c r="SAV229" s="168"/>
      <c r="SAW229" s="168"/>
      <c r="SAX229" s="168"/>
      <c r="SAY229" s="168"/>
      <c r="SAZ229" s="168"/>
      <c r="SBA229" s="168"/>
      <c r="SBB229" s="168"/>
      <c r="SBC229" s="168"/>
      <c r="SBD229" s="168"/>
      <c r="SBE229" s="168"/>
      <c r="SBF229" s="168"/>
      <c r="SBG229" s="168"/>
      <c r="SBH229" s="168"/>
      <c r="SBI229" s="168"/>
      <c r="SBJ229" s="168"/>
      <c r="SBK229" s="168"/>
      <c r="SBL229" s="168"/>
      <c r="SBM229" s="168"/>
      <c r="SBN229" s="168"/>
      <c r="SBO229" s="168"/>
      <c r="SBP229" s="168"/>
      <c r="SBQ229" s="168"/>
      <c r="SBR229" s="168"/>
      <c r="SBS229" s="168"/>
      <c r="SBT229" s="168"/>
      <c r="SBU229" s="168"/>
      <c r="SBV229" s="168"/>
      <c r="SBW229" s="168"/>
      <c r="SBX229" s="168"/>
      <c r="SBY229" s="168"/>
      <c r="SBZ229" s="168"/>
      <c r="SCA229" s="168"/>
      <c r="SCB229" s="168"/>
      <c r="SCC229" s="168"/>
      <c r="SCD229" s="168"/>
      <c r="SCE229" s="168"/>
      <c r="SCF229" s="168"/>
      <c r="SCG229" s="168"/>
      <c r="SCH229" s="168"/>
      <c r="SCI229" s="168"/>
      <c r="SCJ229" s="168"/>
      <c r="SCK229" s="168"/>
      <c r="SCL229" s="168"/>
      <c r="SCM229" s="168"/>
      <c r="SCN229" s="168"/>
      <c r="SCO229" s="168"/>
      <c r="SCP229" s="168"/>
      <c r="SCQ229" s="168"/>
      <c r="SCR229" s="168"/>
      <c r="SCS229" s="168"/>
      <c r="SCT229" s="168"/>
      <c r="SCU229" s="168"/>
      <c r="SCV229" s="168"/>
      <c r="SCW229" s="168"/>
      <c r="SCX229" s="168"/>
      <c r="SCY229" s="168"/>
      <c r="SCZ229" s="168"/>
      <c r="SDA229" s="168"/>
      <c r="SDB229" s="168"/>
      <c r="SDC229" s="168"/>
      <c r="SDD229" s="168"/>
      <c r="SDE229" s="168"/>
      <c r="SDF229" s="168"/>
      <c r="SDG229" s="168"/>
      <c r="SDH229" s="168"/>
      <c r="SDI229" s="168"/>
      <c r="SDJ229" s="168"/>
      <c r="SDK229" s="168"/>
      <c r="SDL229" s="168"/>
      <c r="SDM229" s="168"/>
      <c r="SDN229" s="168"/>
      <c r="SDO229" s="168"/>
      <c r="SDP229" s="168"/>
      <c r="SDQ229" s="168"/>
      <c r="SDR229" s="168"/>
      <c r="SDS229" s="168"/>
      <c r="SDT229" s="168"/>
      <c r="SDU229" s="168"/>
      <c r="SDV229" s="168"/>
      <c r="SDW229" s="168"/>
      <c r="SDX229" s="168"/>
      <c r="SDY229" s="168"/>
      <c r="SDZ229" s="168"/>
      <c r="SEA229" s="168"/>
      <c r="SEB229" s="168"/>
      <c r="SEC229" s="168"/>
      <c r="SED229" s="168"/>
      <c r="SEE229" s="168"/>
      <c r="SEF229" s="168"/>
      <c r="SEG229" s="168"/>
      <c r="SEH229" s="168"/>
      <c r="SEI229" s="168"/>
      <c r="SEJ229" s="168"/>
      <c r="SEK229" s="168"/>
      <c r="SEL229" s="168"/>
      <c r="SEM229" s="168"/>
      <c r="SEN229" s="168"/>
      <c r="SEO229" s="168"/>
      <c r="SEP229" s="168"/>
      <c r="SEQ229" s="168"/>
      <c r="SER229" s="168"/>
      <c r="SES229" s="168"/>
      <c r="SET229" s="168"/>
      <c r="SEU229" s="168"/>
      <c r="SEV229" s="168"/>
      <c r="SEW229" s="168"/>
      <c r="SEX229" s="168"/>
      <c r="SEY229" s="168"/>
      <c r="SEZ229" s="168"/>
      <c r="SFA229" s="168"/>
      <c r="SFB229" s="168"/>
      <c r="SFC229" s="168"/>
      <c r="SFD229" s="168"/>
      <c r="SFE229" s="168"/>
      <c r="SFF229" s="168"/>
      <c r="SFG229" s="168"/>
      <c r="SFH229" s="168"/>
      <c r="SFI229" s="168"/>
      <c r="SFJ229" s="168"/>
      <c r="SFK229" s="168"/>
      <c r="SFL229" s="168"/>
      <c r="SFM229" s="168"/>
      <c r="SFN229" s="168"/>
      <c r="SFO229" s="168"/>
      <c r="SFP229" s="168"/>
      <c r="SFQ229" s="168"/>
      <c r="SFR229" s="168"/>
      <c r="SFS229" s="168"/>
      <c r="SFT229" s="168"/>
      <c r="SFU229" s="168"/>
      <c r="SFV229" s="168"/>
      <c r="SFW229" s="168"/>
      <c r="SFX229" s="168"/>
      <c r="SFY229" s="168"/>
      <c r="SFZ229" s="168"/>
      <c r="SGA229" s="168"/>
      <c r="SGB229" s="168"/>
      <c r="SGC229" s="168"/>
      <c r="SGD229" s="168"/>
      <c r="SGE229" s="168"/>
      <c r="SGF229" s="168"/>
      <c r="SGG229" s="168"/>
      <c r="SGH229" s="168"/>
      <c r="SGI229" s="168"/>
      <c r="SGJ229" s="168"/>
      <c r="SGK229" s="168"/>
      <c r="SGL229" s="168"/>
      <c r="SGM229" s="168"/>
      <c r="SGN229" s="168"/>
      <c r="SGO229" s="168"/>
      <c r="SGP229" s="168"/>
      <c r="SGQ229" s="168"/>
      <c r="SGR229" s="168"/>
      <c r="SGS229" s="168"/>
      <c r="SGT229" s="168"/>
      <c r="SGU229" s="168"/>
      <c r="SGV229" s="168"/>
      <c r="SGW229" s="168"/>
      <c r="SGX229" s="168"/>
      <c r="SGY229" s="168"/>
      <c r="SGZ229" s="168"/>
      <c r="SHA229" s="168"/>
      <c r="SHB229" s="168"/>
      <c r="SHC229" s="168"/>
      <c r="SHD229" s="168"/>
      <c r="SHE229" s="168"/>
      <c r="SHF229" s="168"/>
      <c r="SHG229" s="168"/>
      <c r="SHH229" s="168"/>
      <c r="SHI229" s="168"/>
      <c r="SHJ229" s="168"/>
      <c r="SHK229" s="168"/>
      <c r="SHL229" s="168"/>
      <c r="SHM229" s="168"/>
      <c r="SHN229" s="168"/>
      <c r="SHO229" s="168"/>
      <c r="SHP229" s="168"/>
      <c r="SHQ229" s="168"/>
      <c r="SHR229" s="168"/>
      <c r="SHS229" s="168"/>
      <c r="SHT229" s="168"/>
      <c r="SHU229" s="168"/>
      <c r="SHV229" s="168"/>
      <c r="SHW229" s="168"/>
      <c r="SHX229" s="168"/>
      <c r="SHY229" s="168"/>
      <c r="SHZ229" s="168"/>
      <c r="SIA229" s="168"/>
      <c r="SIB229" s="168"/>
      <c r="SIC229" s="168"/>
      <c r="SID229" s="168"/>
      <c r="SIE229" s="168"/>
      <c r="SIF229" s="168"/>
      <c r="SIG229" s="168"/>
      <c r="SIH229" s="168"/>
      <c r="SII229" s="168"/>
      <c r="SIJ229" s="168"/>
      <c r="SIK229" s="168"/>
      <c r="SIL229" s="168"/>
      <c r="SIM229" s="168"/>
      <c r="SIN229" s="168"/>
      <c r="SIO229" s="168"/>
      <c r="SIP229" s="168"/>
      <c r="SIQ229" s="168"/>
      <c r="SIR229" s="168"/>
      <c r="SIS229" s="168"/>
      <c r="SIT229" s="168"/>
      <c r="SIU229" s="168"/>
      <c r="SIV229" s="168"/>
      <c r="SIW229" s="168"/>
      <c r="SIX229" s="168"/>
      <c r="SIY229" s="168"/>
      <c r="SIZ229" s="168"/>
      <c r="SJA229" s="168"/>
      <c r="SJB229" s="168"/>
      <c r="SJC229" s="168"/>
      <c r="SJD229" s="168"/>
      <c r="SJE229" s="168"/>
      <c r="SJF229" s="168"/>
      <c r="SJG229" s="168"/>
      <c r="SJH229" s="168"/>
      <c r="SJI229" s="168"/>
      <c r="SJJ229" s="168"/>
      <c r="SJK229" s="168"/>
      <c r="SJL229" s="168"/>
      <c r="SJM229" s="168"/>
      <c r="SJN229" s="168"/>
      <c r="SJO229" s="168"/>
      <c r="SJP229" s="168"/>
      <c r="SJQ229" s="168"/>
      <c r="SJR229" s="168"/>
      <c r="SJS229" s="168"/>
      <c r="SJT229" s="168"/>
      <c r="SJU229" s="168"/>
      <c r="SJV229" s="168"/>
      <c r="SJW229" s="168"/>
      <c r="SJX229" s="168"/>
      <c r="SJY229" s="168"/>
      <c r="SJZ229" s="168"/>
      <c r="SKA229" s="168"/>
      <c r="SKB229" s="168"/>
      <c r="SKC229" s="168"/>
      <c r="SKD229" s="168"/>
      <c r="SKE229" s="168"/>
      <c r="SKF229" s="168"/>
      <c r="SKG229" s="168"/>
      <c r="SKH229" s="168"/>
      <c r="SKI229" s="168"/>
      <c r="SKJ229" s="168"/>
      <c r="SKK229" s="168"/>
      <c r="SKL229" s="168"/>
      <c r="SKM229" s="168"/>
      <c r="SKN229" s="168"/>
      <c r="SKO229" s="168"/>
      <c r="SKP229" s="168"/>
      <c r="SKQ229" s="168"/>
      <c r="SKR229" s="168"/>
      <c r="SKS229" s="168"/>
      <c r="SKT229" s="168"/>
      <c r="SKU229" s="168"/>
      <c r="SKV229" s="168"/>
      <c r="SKW229" s="168"/>
      <c r="SKX229" s="168"/>
      <c r="SKY229" s="168"/>
      <c r="SKZ229" s="168"/>
      <c r="SLA229" s="168"/>
      <c r="SLB229" s="168"/>
      <c r="SLC229" s="168"/>
      <c r="SLD229" s="168"/>
      <c r="SLE229" s="168"/>
      <c r="SLF229" s="168"/>
      <c r="SLG229" s="168"/>
      <c r="SLH229" s="168"/>
      <c r="SLI229" s="168"/>
      <c r="SLJ229" s="168"/>
      <c r="SLK229" s="168"/>
      <c r="SLL229" s="168"/>
      <c r="SLM229" s="168"/>
      <c r="SLN229" s="168"/>
      <c r="SLO229" s="168"/>
      <c r="SLP229" s="168"/>
      <c r="SLQ229" s="168"/>
      <c r="SLR229" s="168"/>
      <c r="SLS229" s="168"/>
      <c r="SLT229" s="168"/>
      <c r="SLU229" s="168"/>
      <c r="SLV229" s="168"/>
      <c r="SLW229" s="168"/>
      <c r="SLX229" s="168"/>
      <c r="SLY229" s="168"/>
      <c r="SLZ229" s="168"/>
      <c r="SMA229" s="168"/>
      <c r="SMB229" s="168"/>
      <c r="SMC229" s="168"/>
      <c r="SMD229" s="168"/>
      <c r="SME229" s="168"/>
      <c r="SMF229" s="168"/>
      <c r="SMG229" s="168"/>
      <c r="SMH229" s="168"/>
      <c r="SMI229" s="168"/>
      <c r="SMJ229" s="168"/>
      <c r="SMK229" s="168"/>
      <c r="SML229" s="168"/>
      <c r="SMM229" s="168"/>
      <c r="SMN229" s="168"/>
      <c r="SMO229" s="168"/>
      <c r="SMP229" s="168"/>
      <c r="SMQ229" s="168"/>
      <c r="SMR229" s="168"/>
      <c r="SMS229" s="168"/>
      <c r="SMT229" s="168"/>
      <c r="SMU229" s="168"/>
      <c r="SMV229" s="168"/>
      <c r="SMW229" s="168"/>
      <c r="SMX229" s="168"/>
      <c r="SMY229" s="168"/>
      <c r="SMZ229" s="168"/>
      <c r="SNA229" s="168"/>
      <c r="SNB229" s="168"/>
      <c r="SNC229" s="168"/>
      <c r="SND229" s="168"/>
      <c r="SNE229" s="168"/>
      <c r="SNF229" s="168"/>
      <c r="SNG229" s="168"/>
      <c r="SNH229" s="168"/>
      <c r="SNI229" s="168"/>
      <c r="SNJ229" s="168"/>
      <c r="SNK229" s="168"/>
      <c r="SNL229" s="168"/>
      <c r="SNM229" s="168"/>
      <c r="SNN229" s="168"/>
      <c r="SNO229" s="168"/>
      <c r="SNP229" s="168"/>
      <c r="SNQ229" s="168"/>
      <c r="SNR229" s="168"/>
      <c r="SNS229" s="168"/>
      <c r="SNT229" s="168"/>
      <c r="SNU229" s="168"/>
      <c r="SNV229" s="168"/>
      <c r="SNW229" s="168"/>
      <c r="SNX229" s="168"/>
      <c r="SNY229" s="168"/>
      <c r="SNZ229" s="168"/>
      <c r="SOA229" s="168"/>
      <c r="SOB229" s="168"/>
      <c r="SOC229" s="168"/>
      <c r="SOD229" s="168"/>
      <c r="SOE229" s="168"/>
      <c r="SOF229" s="168"/>
      <c r="SOG229" s="168"/>
      <c r="SOH229" s="168"/>
      <c r="SOI229" s="168"/>
      <c r="SOJ229" s="168"/>
      <c r="SOK229" s="168"/>
      <c r="SOL229" s="168"/>
      <c r="SOM229" s="168"/>
      <c r="SON229" s="168"/>
      <c r="SOO229" s="168"/>
      <c r="SOP229" s="168"/>
      <c r="SOQ229" s="168"/>
      <c r="SOR229" s="168"/>
      <c r="SOS229" s="168"/>
      <c r="SOT229" s="168"/>
      <c r="SOU229" s="168"/>
      <c r="SOV229" s="168"/>
      <c r="SOW229" s="168"/>
      <c r="SOX229" s="168"/>
      <c r="SOY229" s="168"/>
      <c r="SOZ229" s="168"/>
      <c r="SPA229" s="168"/>
      <c r="SPB229" s="168"/>
      <c r="SPC229" s="168"/>
      <c r="SPD229" s="168"/>
      <c r="SPE229" s="168"/>
      <c r="SPF229" s="168"/>
      <c r="SPG229" s="168"/>
      <c r="SPH229" s="168"/>
      <c r="SPI229" s="168"/>
      <c r="SPJ229" s="168"/>
      <c r="SPK229" s="168"/>
      <c r="SPL229" s="168"/>
      <c r="SPM229" s="168"/>
      <c r="SPN229" s="168"/>
      <c r="SPO229" s="168"/>
      <c r="SPP229" s="168"/>
      <c r="SPQ229" s="168"/>
      <c r="SPR229" s="168"/>
      <c r="SPS229" s="168"/>
      <c r="SPT229" s="168"/>
      <c r="SPU229" s="168"/>
      <c r="SPV229" s="168"/>
      <c r="SPW229" s="168"/>
      <c r="SPX229" s="168"/>
      <c r="SPY229" s="168"/>
      <c r="SPZ229" s="168"/>
      <c r="SQA229" s="168"/>
      <c r="SQB229" s="168"/>
      <c r="SQC229" s="168"/>
      <c r="SQD229" s="168"/>
      <c r="SQE229" s="168"/>
      <c r="SQF229" s="168"/>
      <c r="SQG229" s="168"/>
      <c r="SQH229" s="168"/>
      <c r="SQI229" s="168"/>
      <c r="SQJ229" s="168"/>
      <c r="SQK229" s="168"/>
      <c r="SQL229" s="168"/>
      <c r="SQM229" s="168"/>
      <c r="SQN229" s="168"/>
      <c r="SQO229" s="168"/>
      <c r="SQP229" s="168"/>
      <c r="SQQ229" s="168"/>
      <c r="SQR229" s="168"/>
      <c r="SQS229" s="168"/>
      <c r="SQT229" s="168"/>
      <c r="SQU229" s="168"/>
      <c r="SQV229" s="168"/>
      <c r="SQW229" s="168"/>
      <c r="SQX229" s="168"/>
      <c r="SQY229" s="168"/>
      <c r="SQZ229" s="168"/>
      <c r="SRA229" s="168"/>
      <c r="SRB229" s="168"/>
      <c r="SRC229" s="168"/>
      <c r="SRD229" s="168"/>
      <c r="SRE229" s="168"/>
      <c r="SRF229" s="168"/>
      <c r="SRG229" s="168"/>
      <c r="SRH229" s="168"/>
      <c r="SRI229" s="168"/>
      <c r="SRJ229" s="168"/>
      <c r="SRK229" s="168"/>
      <c r="SRL229" s="168"/>
      <c r="SRM229" s="168"/>
      <c r="SRN229" s="168"/>
      <c r="SRO229" s="168"/>
      <c r="SRP229" s="168"/>
      <c r="SRQ229" s="168"/>
      <c r="SRR229" s="168"/>
      <c r="SRS229" s="168"/>
      <c r="SRT229" s="168"/>
      <c r="SRU229" s="168"/>
      <c r="SRV229" s="168"/>
      <c r="SRW229" s="168"/>
      <c r="SRX229" s="168"/>
      <c r="SRY229" s="168"/>
      <c r="SRZ229" s="168"/>
      <c r="SSA229" s="168"/>
      <c r="SSB229" s="168"/>
      <c r="SSC229" s="168"/>
      <c r="SSD229" s="168"/>
      <c r="SSE229" s="168"/>
      <c r="SSF229" s="168"/>
      <c r="SSG229" s="168"/>
      <c r="SSH229" s="168"/>
      <c r="SSI229" s="168"/>
      <c r="SSJ229" s="168"/>
      <c r="SSK229" s="168"/>
      <c r="SSL229" s="168"/>
      <c r="SSM229" s="168"/>
      <c r="SSN229" s="168"/>
      <c r="SSO229" s="168"/>
      <c r="SSP229" s="168"/>
      <c r="SSQ229" s="168"/>
      <c r="SSR229" s="168"/>
      <c r="SSS229" s="168"/>
      <c r="SST229" s="168"/>
      <c r="SSU229" s="168"/>
      <c r="SSV229" s="168"/>
      <c r="SSW229" s="168"/>
      <c r="SSX229" s="168"/>
      <c r="SSY229" s="168"/>
      <c r="SSZ229" s="168"/>
      <c r="STA229" s="168"/>
      <c r="STB229" s="168"/>
      <c r="STC229" s="168"/>
      <c r="STD229" s="168"/>
      <c r="STE229" s="168"/>
      <c r="STF229" s="168"/>
      <c r="STG229" s="168"/>
      <c r="STH229" s="168"/>
      <c r="STI229" s="168"/>
      <c r="STJ229" s="168"/>
      <c r="STK229" s="168"/>
      <c r="STL229" s="168"/>
      <c r="STM229" s="168"/>
      <c r="STN229" s="168"/>
      <c r="STO229" s="168"/>
      <c r="STP229" s="168"/>
      <c r="STQ229" s="168"/>
      <c r="STR229" s="168"/>
      <c r="STS229" s="168"/>
      <c r="STT229" s="168"/>
      <c r="STU229" s="168"/>
      <c r="STV229" s="168"/>
      <c r="STW229" s="168"/>
      <c r="STX229" s="168"/>
      <c r="STY229" s="168"/>
      <c r="STZ229" s="168"/>
      <c r="SUA229" s="168"/>
      <c r="SUB229" s="168"/>
      <c r="SUC229" s="168"/>
      <c r="SUD229" s="168"/>
      <c r="SUE229" s="168"/>
      <c r="SUF229" s="168"/>
      <c r="SUG229" s="168"/>
      <c r="SUH229" s="168"/>
      <c r="SUI229" s="168"/>
      <c r="SUJ229" s="168"/>
      <c r="SUK229" s="168"/>
      <c r="SUL229" s="168"/>
      <c r="SUM229" s="168"/>
      <c r="SUN229" s="168"/>
      <c r="SUO229" s="168"/>
      <c r="SUP229" s="168"/>
      <c r="SUQ229" s="168"/>
      <c r="SUR229" s="168"/>
      <c r="SUS229" s="168"/>
      <c r="SUT229" s="168"/>
      <c r="SUU229" s="168"/>
      <c r="SUV229" s="168"/>
      <c r="SUW229" s="168"/>
      <c r="SUX229" s="168"/>
      <c r="SUY229" s="168"/>
      <c r="SUZ229" s="168"/>
      <c r="SVA229" s="168"/>
      <c r="SVB229" s="168"/>
      <c r="SVC229" s="168"/>
      <c r="SVD229" s="168"/>
      <c r="SVE229" s="168"/>
      <c r="SVF229" s="168"/>
      <c r="SVG229" s="168"/>
      <c r="SVH229" s="168"/>
      <c r="SVI229" s="168"/>
      <c r="SVJ229" s="168"/>
      <c r="SVK229" s="168"/>
      <c r="SVL229" s="168"/>
      <c r="SVM229" s="168"/>
      <c r="SVN229" s="168"/>
      <c r="SVO229" s="168"/>
      <c r="SVP229" s="168"/>
      <c r="SVQ229" s="168"/>
      <c r="SVR229" s="168"/>
      <c r="SVS229" s="168"/>
      <c r="SVT229" s="168"/>
      <c r="SVU229" s="168"/>
      <c r="SVV229" s="168"/>
      <c r="SVW229" s="168"/>
      <c r="SVX229" s="168"/>
      <c r="SVY229" s="168"/>
      <c r="SVZ229" s="168"/>
      <c r="SWA229" s="168"/>
      <c r="SWB229" s="168"/>
      <c r="SWC229" s="168"/>
      <c r="SWD229" s="168"/>
      <c r="SWE229" s="168"/>
      <c r="SWF229" s="168"/>
      <c r="SWG229" s="168"/>
      <c r="SWH229" s="168"/>
      <c r="SWI229" s="168"/>
      <c r="SWJ229" s="168"/>
      <c r="SWK229" s="168"/>
      <c r="SWL229" s="168"/>
      <c r="SWM229" s="168"/>
      <c r="SWN229" s="168"/>
      <c r="SWO229" s="168"/>
      <c r="SWP229" s="168"/>
      <c r="SWQ229" s="168"/>
      <c r="SWR229" s="168"/>
      <c r="SWS229" s="168"/>
      <c r="SWT229" s="168"/>
      <c r="SWU229" s="168"/>
      <c r="SWV229" s="168"/>
      <c r="SWW229" s="168"/>
      <c r="SWX229" s="168"/>
      <c r="SWY229" s="168"/>
      <c r="SWZ229" s="168"/>
      <c r="SXA229" s="168"/>
      <c r="SXB229" s="168"/>
      <c r="SXC229" s="168"/>
      <c r="SXD229" s="168"/>
      <c r="SXE229" s="168"/>
      <c r="SXF229" s="168"/>
      <c r="SXG229" s="168"/>
      <c r="SXH229" s="168"/>
      <c r="SXI229" s="168"/>
      <c r="SXJ229" s="168"/>
      <c r="SXK229" s="168"/>
      <c r="SXL229" s="168"/>
      <c r="SXM229" s="168"/>
      <c r="SXN229" s="168"/>
      <c r="SXO229" s="168"/>
      <c r="SXP229" s="168"/>
      <c r="SXQ229" s="168"/>
      <c r="SXR229" s="168"/>
      <c r="SXS229" s="168"/>
      <c r="SXT229" s="168"/>
      <c r="SXU229" s="168"/>
      <c r="SXV229" s="168"/>
      <c r="SXW229" s="168"/>
      <c r="SXX229" s="168"/>
      <c r="SXY229" s="168"/>
      <c r="SXZ229" s="168"/>
      <c r="SYA229" s="168"/>
      <c r="SYB229" s="168"/>
      <c r="SYC229" s="168"/>
      <c r="SYD229" s="168"/>
      <c r="SYE229" s="168"/>
      <c r="SYF229" s="168"/>
      <c r="SYG229" s="168"/>
      <c r="SYH229" s="168"/>
      <c r="SYI229" s="168"/>
      <c r="SYJ229" s="168"/>
      <c r="SYK229" s="168"/>
      <c r="SYL229" s="168"/>
      <c r="SYM229" s="168"/>
      <c r="SYN229" s="168"/>
      <c r="SYO229" s="168"/>
      <c r="SYP229" s="168"/>
      <c r="SYQ229" s="168"/>
      <c r="SYR229" s="168"/>
      <c r="SYS229" s="168"/>
      <c r="SYT229" s="168"/>
      <c r="SYU229" s="168"/>
      <c r="SYV229" s="168"/>
      <c r="SYW229" s="168"/>
      <c r="SYX229" s="168"/>
      <c r="SYY229" s="168"/>
      <c r="SYZ229" s="168"/>
      <c r="SZA229" s="168"/>
      <c r="SZB229" s="168"/>
      <c r="SZC229" s="168"/>
      <c r="SZD229" s="168"/>
      <c r="SZE229" s="168"/>
      <c r="SZF229" s="168"/>
      <c r="SZG229" s="168"/>
      <c r="SZH229" s="168"/>
      <c r="SZI229" s="168"/>
      <c r="SZJ229" s="168"/>
      <c r="SZK229" s="168"/>
      <c r="SZL229" s="168"/>
      <c r="SZM229" s="168"/>
      <c r="SZN229" s="168"/>
      <c r="SZO229" s="168"/>
      <c r="SZP229" s="168"/>
      <c r="SZQ229" s="168"/>
      <c r="SZR229" s="168"/>
      <c r="SZS229" s="168"/>
      <c r="SZT229" s="168"/>
      <c r="SZU229" s="168"/>
      <c r="SZV229" s="168"/>
      <c r="SZW229" s="168"/>
      <c r="SZX229" s="168"/>
      <c r="SZY229" s="168"/>
      <c r="SZZ229" s="168"/>
      <c r="TAA229" s="168"/>
      <c r="TAB229" s="168"/>
      <c r="TAC229" s="168"/>
      <c r="TAD229" s="168"/>
      <c r="TAE229" s="168"/>
      <c r="TAF229" s="168"/>
      <c r="TAG229" s="168"/>
      <c r="TAH229" s="168"/>
      <c r="TAI229" s="168"/>
      <c r="TAJ229" s="168"/>
      <c r="TAK229" s="168"/>
      <c r="TAL229" s="168"/>
      <c r="TAM229" s="168"/>
      <c r="TAN229" s="168"/>
      <c r="TAO229" s="168"/>
      <c r="TAP229" s="168"/>
      <c r="TAQ229" s="168"/>
      <c r="TAR229" s="168"/>
      <c r="TAS229" s="168"/>
      <c r="TAT229" s="168"/>
      <c r="TAU229" s="168"/>
      <c r="TAV229" s="168"/>
      <c r="TAW229" s="168"/>
      <c r="TAX229" s="168"/>
      <c r="TAY229" s="168"/>
      <c r="TAZ229" s="168"/>
      <c r="TBA229" s="168"/>
      <c r="TBB229" s="168"/>
      <c r="TBC229" s="168"/>
      <c r="TBD229" s="168"/>
      <c r="TBE229" s="168"/>
      <c r="TBF229" s="168"/>
      <c r="TBG229" s="168"/>
      <c r="TBH229" s="168"/>
      <c r="TBI229" s="168"/>
      <c r="TBJ229" s="168"/>
      <c r="TBK229" s="168"/>
      <c r="TBL229" s="168"/>
      <c r="TBM229" s="168"/>
      <c r="TBN229" s="168"/>
      <c r="TBO229" s="168"/>
      <c r="TBP229" s="168"/>
      <c r="TBQ229" s="168"/>
      <c r="TBR229" s="168"/>
      <c r="TBS229" s="168"/>
      <c r="TBT229" s="168"/>
      <c r="TBU229" s="168"/>
      <c r="TBV229" s="168"/>
      <c r="TBW229" s="168"/>
      <c r="TBX229" s="168"/>
      <c r="TBY229" s="168"/>
      <c r="TBZ229" s="168"/>
      <c r="TCA229" s="168"/>
      <c r="TCB229" s="168"/>
      <c r="TCC229" s="168"/>
      <c r="TCD229" s="168"/>
      <c r="TCE229" s="168"/>
      <c r="TCF229" s="168"/>
      <c r="TCG229" s="168"/>
      <c r="TCH229" s="168"/>
      <c r="TCI229" s="168"/>
      <c r="TCJ229" s="168"/>
      <c r="TCK229" s="168"/>
      <c r="TCL229" s="168"/>
      <c r="TCM229" s="168"/>
      <c r="TCN229" s="168"/>
      <c r="TCO229" s="168"/>
      <c r="TCP229" s="168"/>
      <c r="TCQ229" s="168"/>
      <c r="TCR229" s="168"/>
      <c r="TCS229" s="168"/>
      <c r="TCT229" s="168"/>
      <c r="TCU229" s="168"/>
      <c r="TCV229" s="168"/>
      <c r="TCW229" s="168"/>
      <c r="TCX229" s="168"/>
      <c r="TCY229" s="168"/>
      <c r="TCZ229" s="168"/>
      <c r="TDA229" s="168"/>
      <c r="TDB229" s="168"/>
      <c r="TDC229" s="168"/>
      <c r="TDD229" s="168"/>
      <c r="TDE229" s="168"/>
      <c r="TDF229" s="168"/>
      <c r="TDG229" s="168"/>
      <c r="TDH229" s="168"/>
      <c r="TDI229" s="168"/>
      <c r="TDJ229" s="168"/>
      <c r="TDK229" s="168"/>
      <c r="TDL229" s="168"/>
      <c r="TDM229" s="168"/>
      <c r="TDN229" s="168"/>
      <c r="TDO229" s="168"/>
      <c r="TDP229" s="168"/>
      <c r="TDQ229" s="168"/>
      <c r="TDR229" s="168"/>
      <c r="TDS229" s="168"/>
      <c r="TDT229" s="168"/>
      <c r="TDU229" s="168"/>
      <c r="TDV229" s="168"/>
      <c r="TDW229" s="168"/>
      <c r="TDX229" s="168"/>
      <c r="TDY229" s="168"/>
      <c r="TDZ229" s="168"/>
      <c r="TEA229" s="168"/>
      <c r="TEB229" s="168"/>
      <c r="TEC229" s="168"/>
      <c r="TED229" s="168"/>
      <c r="TEE229" s="168"/>
      <c r="TEF229" s="168"/>
      <c r="TEG229" s="168"/>
      <c r="TEH229" s="168"/>
      <c r="TEI229" s="168"/>
      <c r="TEJ229" s="168"/>
      <c r="TEK229" s="168"/>
      <c r="TEL229" s="168"/>
      <c r="TEM229" s="168"/>
      <c r="TEN229" s="168"/>
      <c r="TEO229" s="168"/>
      <c r="TEP229" s="168"/>
      <c r="TEQ229" s="168"/>
      <c r="TER229" s="168"/>
      <c r="TES229" s="168"/>
      <c r="TET229" s="168"/>
      <c r="TEU229" s="168"/>
      <c r="TEV229" s="168"/>
      <c r="TEW229" s="168"/>
      <c r="TEX229" s="168"/>
      <c r="TEY229" s="168"/>
      <c r="TEZ229" s="168"/>
      <c r="TFA229" s="168"/>
      <c r="TFB229" s="168"/>
      <c r="TFC229" s="168"/>
      <c r="TFD229" s="168"/>
      <c r="TFE229" s="168"/>
      <c r="TFF229" s="168"/>
      <c r="TFG229" s="168"/>
      <c r="TFH229" s="168"/>
      <c r="TFI229" s="168"/>
      <c r="TFJ229" s="168"/>
      <c r="TFK229" s="168"/>
      <c r="TFL229" s="168"/>
      <c r="TFM229" s="168"/>
      <c r="TFN229" s="168"/>
      <c r="TFO229" s="168"/>
      <c r="TFP229" s="168"/>
      <c r="TFQ229" s="168"/>
      <c r="TFR229" s="168"/>
      <c r="TFS229" s="168"/>
      <c r="TFT229" s="168"/>
      <c r="TFU229" s="168"/>
      <c r="TFV229" s="168"/>
      <c r="TFW229" s="168"/>
      <c r="TFX229" s="168"/>
      <c r="TFY229" s="168"/>
      <c r="TFZ229" s="168"/>
      <c r="TGA229" s="168"/>
      <c r="TGB229" s="168"/>
      <c r="TGC229" s="168"/>
      <c r="TGD229" s="168"/>
      <c r="TGE229" s="168"/>
      <c r="TGF229" s="168"/>
      <c r="TGG229" s="168"/>
      <c r="TGH229" s="168"/>
      <c r="TGI229" s="168"/>
      <c r="TGJ229" s="168"/>
      <c r="TGK229" s="168"/>
      <c r="TGL229" s="168"/>
      <c r="TGM229" s="168"/>
      <c r="TGN229" s="168"/>
      <c r="TGO229" s="168"/>
      <c r="TGP229" s="168"/>
      <c r="TGQ229" s="168"/>
      <c r="TGR229" s="168"/>
      <c r="TGS229" s="168"/>
      <c r="TGT229" s="168"/>
      <c r="TGU229" s="168"/>
      <c r="TGV229" s="168"/>
      <c r="TGW229" s="168"/>
      <c r="TGX229" s="168"/>
      <c r="TGY229" s="168"/>
      <c r="TGZ229" s="168"/>
      <c r="THA229" s="168"/>
      <c r="THB229" s="168"/>
      <c r="THC229" s="168"/>
      <c r="THD229" s="168"/>
      <c r="THE229" s="168"/>
      <c r="THF229" s="168"/>
      <c r="THG229" s="168"/>
      <c r="THH229" s="168"/>
      <c r="THI229" s="168"/>
      <c r="THJ229" s="168"/>
      <c r="THK229" s="168"/>
      <c r="THL229" s="168"/>
      <c r="THM229" s="168"/>
      <c r="THN229" s="168"/>
      <c r="THO229" s="168"/>
      <c r="THP229" s="168"/>
      <c r="THQ229" s="168"/>
      <c r="THR229" s="168"/>
      <c r="THS229" s="168"/>
      <c r="THT229" s="168"/>
      <c r="THU229" s="168"/>
      <c r="THV229" s="168"/>
      <c r="THW229" s="168"/>
      <c r="THX229" s="168"/>
      <c r="THY229" s="168"/>
      <c r="THZ229" s="168"/>
      <c r="TIA229" s="168"/>
      <c r="TIB229" s="168"/>
      <c r="TIC229" s="168"/>
      <c r="TID229" s="168"/>
      <c r="TIE229" s="168"/>
      <c r="TIF229" s="168"/>
      <c r="TIG229" s="168"/>
      <c r="TIH229" s="168"/>
      <c r="TII229" s="168"/>
      <c r="TIJ229" s="168"/>
      <c r="TIK229" s="168"/>
      <c r="TIL229" s="168"/>
      <c r="TIM229" s="168"/>
      <c r="TIN229" s="168"/>
      <c r="TIO229" s="168"/>
      <c r="TIP229" s="168"/>
      <c r="TIQ229" s="168"/>
      <c r="TIR229" s="168"/>
      <c r="TIS229" s="168"/>
      <c r="TIT229" s="168"/>
      <c r="TIU229" s="168"/>
      <c r="TIV229" s="168"/>
      <c r="TIW229" s="168"/>
      <c r="TIX229" s="168"/>
      <c r="TIY229" s="168"/>
      <c r="TIZ229" s="168"/>
      <c r="TJA229" s="168"/>
      <c r="TJB229" s="168"/>
      <c r="TJC229" s="168"/>
      <c r="TJD229" s="168"/>
      <c r="TJE229" s="168"/>
      <c r="TJF229" s="168"/>
      <c r="TJG229" s="168"/>
      <c r="TJH229" s="168"/>
      <c r="TJI229" s="168"/>
      <c r="TJJ229" s="168"/>
      <c r="TJK229" s="168"/>
      <c r="TJL229" s="168"/>
      <c r="TJM229" s="168"/>
      <c r="TJN229" s="168"/>
      <c r="TJO229" s="168"/>
      <c r="TJP229" s="168"/>
      <c r="TJQ229" s="168"/>
      <c r="TJR229" s="168"/>
      <c r="TJS229" s="168"/>
      <c r="TJT229" s="168"/>
      <c r="TJU229" s="168"/>
      <c r="TJV229" s="168"/>
      <c r="TJW229" s="168"/>
      <c r="TJX229" s="168"/>
      <c r="TJY229" s="168"/>
      <c r="TJZ229" s="168"/>
      <c r="TKA229" s="168"/>
      <c r="TKB229" s="168"/>
      <c r="TKC229" s="168"/>
      <c r="TKD229" s="168"/>
      <c r="TKE229" s="168"/>
      <c r="TKF229" s="168"/>
      <c r="TKG229" s="168"/>
      <c r="TKH229" s="168"/>
      <c r="TKI229" s="168"/>
      <c r="TKJ229" s="168"/>
      <c r="TKK229" s="168"/>
      <c r="TKL229" s="168"/>
      <c r="TKM229" s="168"/>
      <c r="TKN229" s="168"/>
      <c r="TKO229" s="168"/>
      <c r="TKP229" s="168"/>
      <c r="TKQ229" s="168"/>
      <c r="TKR229" s="168"/>
      <c r="TKS229" s="168"/>
      <c r="TKT229" s="168"/>
      <c r="TKU229" s="168"/>
      <c r="TKV229" s="168"/>
      <c r="TKW229" s="168"/>
      <c r="TKX229" s="168"/>
      <c r="TKY229" s="168"/>
      <c r="TKZ229" s="168"/>
      <c r="TLA229" s="168"/>
      <c r="TLB229" s="168"/>
      <c r="TLC229" s="168"/>
      <c r="TLD229" s="168"/>
      <c r="TLE229" s="168"/>
      <c r="TLF229" s="168"/>
      <c r="TLG229" s="168"/>
      <c r="TLH229" s="168"/>
      <c r="TLI229" s="168"/>
      <c r="TLJ229" s="168"/>
      <c r="TLK229" s="168"/>
      <c r="TLL229" s="168"/>
      <c r="TLM229" s="168"/>
      <c r="TLN229" s="168"/>
      <c r="TLO229" s="168"/>
      <c r="TLP229" s="168"/>
      <c r="TLQ229" s="168"/>
      <c r="TLR229" s="168"/>
      <c r="TLS229" s="168"/>
      <c r="TLT229" s="168"/>
      <c r="TLU229" s="168"/>
      <c r="TLV229" s="168"/>
      <c r="TLW229" s="168"/>
      <c r="TLX229" s="168"/>
      <c r="TLY229" s="168"/>
      <c r="TLZ229" s="168"/>
      <c r="TMA229" s="168"/>
      <c r="TMB229" s="168"/>
      <c r="TMC229" s="168"/>
      <c r="TMD229" s="168"/>
      <c r="TME229" s="168"/>
      <c r="TMF229" s="168"/>
      <c r="TMG229" s="168"/>
      <c r="TMH229" s="168"/>
      <c r="TMI229" s="168"/>
      <c r="TMJ229" s="168"/>
      <c r="TMK229" s="168"/>
      <c r="TML229" s="168"/>
      <c r="TMM229" s="168"/>
      <c r="TMN229" s="168"/>
      <c r="TMO229" s="168"/>
      <c r="TMP229" s="168"/>
      <c r="TMQ229" s="168"/>
      <c r="TMR229" s="168"/>
      <c r="TMS229" s="168"/>
      <c r="TMT229" s="168"/>
      <c r="TMU229" s="168"/>
      <c r="TMV229" s="168"/>
      <c r="TMW229" s="168"/>
      <c r="TMX229" s="168"/>
      <c r="TMY229" s="168"/>
      <c r="TMZ229" s="168"/>
      <c r="TNA229" s="168"/>
      <c r="TNB229" s="168"/>
      <c r="TNC229" s="168"/>
      <c r="TND229" s="168"/>
      <c r="TNE229" s="168"/>
      <c r="TNF229" s="168"/>
      <c r="TNG229" s="168"/>
      <c r="TNH229" s="168"/>
      <c r="TNI229" s="168"/>
      <c r="TNJ229" s="168"/>
      <c r="TNK229" s="168"/>
      <c r="TNL229" s="168"/>
      <c r="TNM229" s="168"/>
      <c r="TNN229" s="168"/>
      <c r="TNO229" s="168"/>
      <c r="TNP229" s="168"/>
      <c r="TNQ229" s="168"/>
      <c r="TNR229" s="168"/>
      <c r="TNS229" s="168"/>
      <c r="TNT229" s="168"/>
      <c r="TNU229" s="168"/>
      <c r="TNV229" s="168"/>
      <c r="TNW229" s="168"/>
      <c r="TNX229" s="168"/>
      <c r="TNY229" s="168"/>
      <c r="TNZ229" s="168"/>
      <c r="TOA229" s="168"/>
      <c r="TOB229" s="168"/>
      <c r="TOC229" s="168"/>
      <c r="TOD229" s="168"/>
      <c r="TOE229" s="168"/>
      <c r="TOF229" s="168"/>
      <c r="TOG229" s="168"/>
      <c r="TOH229" s="168"/>
      <c r="TOI229" s="168"/>
      <c r="TOJ229" s="168"/>
      <c r="TOK229" s="168"/>
      <c r="TOL229" s="168"/>
      <c r="TOM229" s="168"/>
      <c r="TON229" s="168"/>
      <c r="TOO229" s="168"/>
      <c r="TOP229" s="168"/>
      <c r="TOQ229" s="168"/>
      <c r="TOR229" s="168"/>
      <c r="TOS229" s="168"/>
      <c r="TOT229" s="168"/>
      <c r="TOU229" s="168"/>
      <c r="TOV229" s="168"/>
      <c r="TOW229" s="168"/>
      <c r="TOX229" s="168"/>
      <c r="TOY229" s="168"/>
      <c r="TOZ229" s="168"/>
      <c r="TPA229" s="168"/>
      <c r="TPB229" s="168"/>
      <c r="TPC229" s="168"/>
      <c r="TPD229" s="168"/>
      <c r="TPE229" s="168"/>
      <c r="TPF229" s="168"/>
      <c r="TPG229" s="168"/>
      <c r="TPH229" s="168"/>
      <c r="TPI229" s="168"/>
      <c r="TPJ229" s="168"/>
      <c r="TPK229" s="168"/>
      <c r="TPL229" s="168"/>
      <c r="TPM229" s="168"/>
      <c r="TPN229" s="168"/>
      <c r="TPO229" s="168"/>
      <c r="TPP229" s="168"/>
      <c r="TPQ229" s="168"/>
      <c r="TPR229" s="168"/>
      <c r="TPS229" s="168"/>
      <c r="TPT229" s="168"/>
      <c r="TPU229" s="168"/>
      <c r="TPV229" s="168"/>
      <c r="TPW229" s="168"/>
      <c r="TPX229" s="168"/>
      <c r="TPY229" s="168"/>
      <c r="TPZ229" s="168"/>
      <c r="TQA229" s="168"/>
      <c r="TQB229" s="168"/>
      <c r="TQC229" s="168"/>
      <c r="TQD229" s="168"/>
      <c r="TQE229" s="168"/>
      <c r="TQF229" s="168"/>
      <c r="TQG229" s="168"/>
      <c r="TQH229" s="168"/>
      <c r="TQI229" s="168"/>
      <c r="TQJ229" s="168"/>
      <c r="TQK229" s="168"/>
      <c r="TQL229" s="168"/>
      <c r="TQM229" s="168"/>
      <c r="TQN229" s="168"/>
      <c r="TQO229" s="168"/>
      <c r="TQP229" s="168"/>
      <c r="TQQ229" s="168"/>
      <c r="TQR229" s="168"/>
      <c r="TQS229" s="168"/>
      <c r="TQT229" s="168"/>
      <c r="TQU229" s="168"/>
      <c r="TQV229" s="168"/>
      <c r="TQW229" s="168"/>
      <c r="TQX229" s="168"/>
      <c r="TQY229" s="168"/>
      <c r="TQZ229" s="168"/>
      <c r="TRA229" s="168"/>
      <c r="TRB229" s="168"/>
      <c r="TRC229" s="168"/>
      <c r="TRD229" s="168"/>
      <c r="TRE229" s="168"/>
      <c r="TRF229" s="168"/>
      <c r="TRG229" s="168"/>
      <c r="TRH229" s="168"/>
      <c r="TRI229" s="168"/>
      <c r="TRJ229" s="168"/>
      <c r="TRK229" s="168"/>
      <c r="TRL229" s="168"/>
      <c r="TRM229" s="168"/>
      <c r="TRN229" s="168"/>
      <c r="TRO229" s="168"/>
      <c r="TRP229" s="168"/>
      <c r="TRQ229" s="168"/>
      <c r="TRR229" s="168"/>
      <c r="TRS229" s="168"/>
      <c r="TRT229" s="168"/>
      <c r="TRU229" s="168"/>
      <c r="TRV229" s="168"/>
      <c r="TRW229" s="168"/>
      <c r="TRX229" s="168"/>
      <c r="TRY229" s="168"/>
      <c r="TRZ229" s="168"/>
      <c r="TSA229" s="168"/>
      <c r="TSB229" s="168"/>
      <c r="TSC229" s="168"/>
      <c r="TSD229" s="168"/>
      <c r="TSE229" s="168"/>
      <c r="TSF229" s="168"/>
      <c r="TSG229" s="168"/>
      <c r="TSH229" s="168"/>
      <c r="TSI229" s="168"/>
      <c r="TSJ229" s="168"/>
      <c r="TSK229" s="168"/>
      <c r="TSL229" s="168"/>
      <c r="TSM229" s="168"/>
      <c r="TSN229" s="168"/>
      <c r="TSO229" s="168"/>
      <c r="TSP229" s="168"/>
      <c r="TSQ229" s="168"/>
      <c r="TSR229" s="168"/>
      <c r="TSS229" s="168"/>
      <c r="TST229" s="168"/>
      <c r="TSU229" s="168"/>
      <c r="TSV229" s="168"/>
      <c r="TSW229" s="168"/>
      <c r="TSX229" s="168"/>
      <c r="TSY229" s="168"/>
      <c r="TSZ229" s="168"/>
      <c r="TTA229" s="168"/>
      <c r="TTB229" s="168"/>
      <c r="TTC229" s="168"/>
      <c r="TTD229" s="168"/>
      <c r="TTE229" s="168"/>
      <c r="TTF229" s="168"/>
      <c r="TTG229" s="168"/>
      <c r="TTH229" s="168"/>
      <c r="TTI229" s="168"/>
      <c r="TTJ229" s="168"/>
      <c r="TTK229" s="168"/>
      <c r="TTL229" s="168"/>
      <c r="TTM229" s="168"/>
      <c r="TTN229" s="168"/>
      <c r="TTO229" s="168"/>
      <c r="TTP229" s="168"/>
      <c r="TTQ229" s="168"/>
      <c r="TTR229" s="168"/>
      <c r="TTS229" s="168"/>
      <c r="TTT229" s="168"/>
      <c r="TTU229" s="168"/>
      <c r="TTV229" s="168"/>
      <c r="TTW229" s="168"/>
      <c r="TTX229" s="168"/>
      <c r="TTY229" s="168"/>
      <c r="TTZ229" s="168"/>
      <c r="TUA229" s="168"/>
      <c r="TUB229" s="168"/>
      <c r="TUC229" s="168"/>
      <c r="TUD229" s="168"/>
      <c r="TUE229" s="168"/>
      <c r="TUF229" s="168"/>
      <c r="TUG229" s="168"/>
      <c r="TUH229" s="168"/>
      <c r="TUI229" s="168"/>
      <c r="TUJ229" s="168"/>
      <c r="TUK229" s="168"/>
      <c r="TUL229" s="168"/>
      <c r="TUM229" s="168"/>
      <c r="TUN229" s="168"/>
      <c r="TUO229" s="168"/>
      <c r="TUP229" s="168"/>
      <c r="TUQ229" s="168"/>
      <c r="TUR229" s="168"/>
      <c r="TUS229" s="168"/>
      <c r="TUT229" s="168"/>
      <c r="TUU229" s="168"/>
      <c r="TUV229" s="168"/>
      <c r="TUW229" s="168"/>
      <c r="TUX229" s="168"/>
      <c r="TUY229" s="168"/>
      <c r="TUZ229" s="168"/>
      <c r="TVA229" s="168"/>
      <c r="TVB229" s="168"/>
      <c r="TVC229" s="168"/>
      <c r="TVD229" s="168"/>
      <c r="TVE229" s="168"/>
      <c r="TVF229" s="168"/>
      <c r="TVG229" s="168"/>
      <c r="TVH229" s="168"/>
      <c r="TVI229" s="168"/>
      <c r="TVJ229" s="168"/>
      <c r="TVK229" s="168"/>
      <c r="TVL229" s="168"/>
      <c r="TVM229" s="168"/>
      <c r="TVN229" s="168"/>
      <c r="TVO229" s="168"/>
      <c r="TVP229" s="168"/>
      <c r="TVQ229" s="168"/>
      <c r="TVR229" s="168"/>
      <c r="TVS229" s="168"/>
      <c r="TVT229" s="168"/>
      <c r="TVU229" s="168"/>
      <c r="TVV229" s="168"/>
      <c r="TVW229" s="168"/>
      <c r="TVX229" s="168"/>
      <c r="TVY229" s="168"/>
      <c r="TVZ229" s="168"/>
      <c r="TWA229" s="168"/>
      <c r="TWB229" s="168"/>
      <c r="TWC229" s="168"/>
      <c r="TWD229" s="168"/>
      <c r="TWE229" s="168"/>
      <c r="TWF229" s="168"/>
      <c r="TWG229" s="168"/>
      <c r="TWH229" s="168"/>
      <c r="TWI229" s="168"/>
      <c r="TWJ229" s="168"/>
      <c r="TWK229" s="168"/>
      <c r="TWL229" s="168"/>
      <c r="TWM229" s="168"/>
      <c r="TWN229" s="168"/>
      <c r="TWO229" s="168"/>
      <c r="TWP229" s="168"/>
      <c r="TWQ229" s="168"/>
      <c r="TWR229" s="168"/>
      <c r="TWS229" s="168"/>
      <c r="TWT229" s="168"/>
      <c r="TWU229" s="168"/>
      <c r="TWV229" s="168"/>
      <c r="TWW229" s="168"/>
      <c r="TWX229" s="168"/>
      <c r="TWY229" s="168"/>
      <c r="TWZ229" s="168"/>
      <c r="TXA229" s="168"/>
      <c r="TXB229" s="168"/>
      <c r="TXC229" s="168"/>
      <c r="TXD229" s="168"/>
      <c r="TXE229" s="168"/>
      <c r="TXF229" s="168"/>
      <c r="TXG229" s="168"/>
      <c r="TXH229" s="168"/>
      <c r="TXI229" s="168"/>
      <c r="TXJ229" s="168"/>
      <c r="TXK229" s="168"/>
      <c r="TXL229" s="168"/>
      <c r="TXM229" s="168"/>
      <c r="TXN229" s="168"/>
      <c r="TXO229" s="168"/>
      <c r="TXP229" s="168"/>
      <c r="TXQ229" s="168"/>
      <c r="TXR229" s="168"/>
      <c r="TXS229" s="168"/>
      <c r="TXT229" s="168"/>
      <c r="TXU229" s="168"/>
      <c r="TXV229" s="168"/>
      <c r="TXW229" s="168"/>
      <c r="TXX229" s="168"/>
      <c r="TXY229" s="168"/>
      <c r="TXZ229" s="168"/>
      <c r="TYA229" s="168"/>
      <c r="TYB229" s="168"/>
      <c r="TYC229" s="168"/>
      <c r="TYD229" s="168"/>
      <c r="TYE229" s="168"/>
      <c r="TYF229" s="168"/>
      <c r="TYG229" s="168"/>
      <c r="TYH229" s="168"/>
      <c r="TYI229" s="168"/>
      <c r="TYJ229" s="168"/>
      <c r="TYK229" s="168"/>
      <c r="TYL229" s="168"/>
      <c r="TYM229" s="168"/>
      <c r="TYN229" s="168"/>
      <c r="TYO229" s="168"/>
      <c r="TYP229" s="168"/>
      <c r="TYQ229" s="168"/>
      <c r="TYR229" s="168"/>
      <c r="TYS229" s="168"/>
      <c r="TYT229" s="168"/>
      <c r="TYU229" s="168"/>
      <c r="TYV229" s="168"/>
      <c r="TYW229" s="168"/>
      <c r="TYX229" s="168"/>
      <c r="TYY229" s="168"/>
      <c r="TYZ229" s="168"/>
      <c r="TZA229" s="168"/>
      <c r="TZB229" s="168"/>
      <c r="TZC229" s="168"/>
      <c r="TZD229" s="168"/>
      <c r="TZE229" s="168"/>
      <c r="TZF229" s="168"/>
      <c r="TZG229" s="168"/>
      <c r="TZH229" s="168"/>
      <c r="TZI229" s="168"/>
      <c r="TZJ229" s="168"/>
      <c r="TZK229" s="168"/>
      <c r="TZL229" s="168"/>
      <c r="TZM229" s="168"/>
      <c r="TZN229" s="168"/>
      <c r="TZO229" s="168"/>
      <c r="TZP229" s="168"/>
      <c r="TZQ229" s="168"/>
      <c r="TZR229" s="168"/>
      <c r="TZS229" s="168"/>
      <c r="TZT229" s="168"/>
      <c r="TZU229" s="168"/>
      <c r="TZV229" s="168"/>
      <c r="TZW229" s="168"/>
      <c r="TZX229" s="168"/>
      <c r="TZY229" s="168"/>
      <c r="TZZ229" s="168"/>
      <c r="UAA229" s="168"/>
      <c r="UAB229" s="168"/>
      <c r="UAC229" s="168"/>
      <c r="UAD229" s="168"/>
      <c r="UAE229" s="168"/>
      <c r="UAF229" s="168"/>
      <c r="UAG229" s="168"/>
      <c r="UAH229" s="168"/>
      <c r="UAI229" s="168"/>
      <c r="UAJ229" s="168"/>
      <c r="UAK229" s="168"/>
      <c r="UAL229" s="168"/>
      <c r="UAM229" s="168"/>
      <c r="UAN229" s="168"/>
      <c r="UAO229" s="168"/>
      <c r="UAP229" s="168"/>
      <c r="UAQ229" s="168"/>
      <c r="UAR229" s="168"/>
      <c r="UAS229" s="168"/>
      <c r="UAT229" s="168"/>
      <c r="UAU229" s="168"/>
      <c r="UAV229" s="168"/>
      <c r="UAW229" s="168"/>
      <c r="UAX229" s="168"/>
      <c r="UAY229" s="168"/>
      <c r="UAZ229" s="168"/>
      <c r="UBA229" s="168"/>
      <c r="UBB229" s="168"/>
      <c r="UBC229" s="168"/>
      <c r="UBD229" s="168"/>
      <c r="UBE229" s="168"/>
      <c r="UBF229" s="168"/>
      <c r="UBG229" s="168"/>
      <c r="UBH229" s="168"/>
      <c r="UBI229" s="168"/>
      <c r="UBJ229" s="168"/>
      <c r="UBK229" s="168"/>
      <c r="UBL229" s="168"/>
      <c r="UBM229" s="168"/>
      <c r="UBN229" s="168"/>
      <c r="UBO229" s="168"/>
      <c r="UBP229" s="168"/>
      <c r="UBQ229" s="168"/>
      <c r="UBR229" s="168"/>
      <c r="UBS229" s="168"/>
      <c r="UBT229" s="168"/>
      <c r="UBU229" s="168"/>
      <c r="UBV229" s="168"/>
      <c r="UBW229" s="168"/>
      <c r="UBX229" s="168"/>
      <c r="UBY229" s="168"/>
      <c r="UBZ229" s="168"/>
      <c r="UCA229" s="168"/>
      <c r="UCB229" s="168"/>
      <c r="UCC229" s="168"/>
      <c r="UCD229" s="168"/>
      <c r="UCE229" s="168"/>
      <c r="UCF229" s="168"/>
      <c r="UCG229" s="168"/>
      <c r="UCH229" s="168"/>
      <c r="UCI229" s="168"/>
      <c r="UCJ229" s="168"/>
      <c r="UCK229" s="168"/>
      <c r="UCL229" s="168"/>
      <c r="UCM229" s="168"/>
      <c r="UCN229" s="168"/>
      <c r="UCO229" s="168"/>
      <c r="UCP229" s="168"/>
      <c r="UCQ229" s="168"/>
      <c r="UCR229" s="168"/>
      <c r="UCS229" s="168"/>
      <c r="UCT229" s="168"/>
      <c r="UCU229" s="168"/>
      <c r="UCV229" s="168"/>
      <c r="UCW229" s="168"/>
      <c r="UCX229" s="168"/>
      <c r="UCY229" s="168"/>
      <c r="UCZ229" s="168"/>
      <c r="UDA229" s="168"/>
      <c r="UDB229" s="168"/>
      <c r="UDC229" s="168"/>
      <c r="UDD229" s="168"/>
      <c r="UDE229" s="168"/>
      <c r="UDF229" s="168"/>
      <c r="UDG229" s="168"/>
      <c r="UDH229" s="168"/>
      <c r="UDI229" s="168"/>
      <c r="UDJ229" s="168"/>
      <c r="UDK229" s="168"/>
      <c r="UDL229" s="168"/>
      <c r="UDM229" s="168"/>
      <c r="UDN229" s="168"/>
      <c r="UDO229" s="168"/>
      <c r="UDP229" s="168"/>
      <c r="UDQ229" s="168"/>
      <c r="UDR229" s="168"/>
      <c r="UDS229" s="168"/>
      <c r="UDT229" s="168"/>
      <c r="UDU229" s="168"/>
      <c r="UDV229" s="168"/>
      <c r="UDW229" s="168"/>
      <c r="UDX229" s="168"/>
      <c r="UDY229" s="168"/>
      <c r="UDZ229" s="168"/>
      <c r="UEA229" s="168"/>
      <c r="UEB229" s="168"/>
      <c r="UEC229" s="168"/>
      <c r="UED229" s="168"/>
      <c r="UEE229" s="168"/>
      <c r="UEF229" s="168"/>
      <c r="UEG229" s="168"/>
      <c r="UEH229" s="168"/>
      <c r="UEI229" s="168"/>
      <c r="UEJ229" s="168"/>
      <c r="UEK229" s="168"/>
      <c r="UEL229" s="168"/>
      <c r="UEM229" s="168"/>
      <c r="UEN229" s="168"/>
      <c r="UEO229" s="168"/>
      <c r="UEP229" s="168"/>
      <c r="UEQ229" s="168"/>
      <c r="UER229" s="168"/>
      <c r="UES229" s="168"/>
      <c r="UET229" s="168"/>
      <c r="UEU229" s="168"/>
      <c r="UEV229" s="168"/>
      <c r="UEW229" s="168"/>
      <c r="UEX229" s="168"/>
      <c r="UEY229" s="168"/>
      <c r="UEZ229" s="168"/>
      <c r="UFA229" s="168"/>
      <c r="UFB229" s="168"/>
      <c r="UFC229" s="168"/>
      <c r="UFD229" s="168"/>
      <c r="UFE229" s="168"/>
      <c r="UFF229" s="168"/>
      <c r="UFG229" s="168"/>
      <c r="UFH229" s="168"/>
      <c r="UFI229" s="168"/>
      <c r="UFJ229" s="168"/>
      <c r="UFK229" s="168"/>
      <c r="UFL229" s="168"/>
      <c r="UFM229" s="168"/>
      <c r="UFN229" s="168"/>
      <c r="UFO229" s="168"/>
      <c r="UFP229" s="168"/>
      <c r="UFQ229" s="168"/>
      <c r="UFR229" s="168"/>
      <c r="UFS229" s="168"/>
      <c r="UFT229" s="168"/>
      <c r="UFU229" s="168"/>
      <c r="UFV229" s="168"/>
      <c r="UFW229" s="168"/>
      <c r="UFX229" s="168"/>
      <c r="UFY229" s="168"/>
      <c r="UFZ229" s="168"/>
      <c r="UGA229" s="168"/>
      <c r="UGB229" s="168"/>
      <c r="UGC229" s="168"/>
      <c r="UGD229" s="168"/>
      <c r="UGE229" s="168"/>
      <c r="UGF229" s="168"/>
      <c r="UGG229" s="168"/>
      <c r="UGH229" s="168"/>
      <c r="UGI229" s="168"/>
      <c r="UGJ229" s="168"/>
      <c r="UGK229" s="168"/>
      <c r="UGL229" s="168"/>
      <c r="UGM229" s="168"/>
      <c r="UGN229" s="168"/>
      <c r="UGO229" s="168"/>
      <c r="UGP229" s="168"/>
      <c r="UGQ229" s="168"/>
      <c r="UGR229" s="168"/>
      <c r="UGS229" s="168"/>
      <c r="UGT229" s="168"/>
      <c r="UGU229" s="168"/>
      <c r="UGV229" s="168"/>
      <c r="UGW229" s="168"/>
      <c r="UGX229" s="168"/>
      <c r="UGY229" s="168"/>
      <c r="UGZ229" s="168"/>
      <c r="UHA229" s="168"/>
      <c r="UHB229" s="168"/>
      <c r="UHC229" s="168"/>
      <c r="UHD229" s="168"/>
      <c r="UHE229" s="168"/>
      <c r="UHF229" s="168"/>
      <c r="UHG229" s="168"/>
      <c r="UHH229" s="168"/>
      <c r="UHI229" s="168"/>
      <c r="UHJ229" s="168"/>
      <c r="UHK229" s="168"/>
      <c r="UHL229" s="168"/>
      <c r="UHM229" s="168"/>
      <c r="UHN229" s="168"/>
      <c r="UHO229" s="168"/>
      <c r="UHP229" s="168"/>
      <c r="UHQ229" s="168"/>
      <c r="UHR229" s="168"/>
      <c r="UHS229" s="168"/>
      <c r="UHT229" s="168"/>
      <c r="UHU229" s="168"/>
      <c r="UHV229" s="168"/>
      <c r="UHW229" s="168"/>
      <c r="UHX229" s="168"/>
      <c r="UHY229" s="168"/>
      <c r="UHZ229" s="168"/>
      <c r="UIA229" s="168"/>
      <c r="UIB229" s="168"/>
      <c r="UIC229" s="168"/>
      <c r="UID229" s="168"/>
      <c r="UIE229" s="168"/>
      <c r="UIF229" s="168"/>
      <c r="UIG229" s="168"/>
      <c r="UIH229" s="168"/>
      <c r="UII229" s="168"/>
      <c r="UIJ229" s="168"/>
      <c r="UIK229" s="168"/>
      <c r="UIL229" s="168"/>
      <c r="UIM229" s="168"/>
      <c r="UIN229" s="168"/>
      <c r="UIO229" s="168"/>
      <c r="UIP229" s="168"/>
      <c r="UIQ229" s="168"/>
      <c r="UIR229" s="168"/>
      <c r="UIS229" s="168"/>
      <c r="UIT229" s="168"/>
      <c r="UIU229" s="168"/>
      <c r="UIV229" s="168"/>
      <c r="UIW229" s="168"/>
      <c r="UIX229" s="168"/>
      <c r="UIY229" s="168"/>
      <c r="UIZ229" s="168"/>
      <c r="UJA229" s="168"/>
      <c r="UJB229" s="168"/>
      <c r="UJC229" s="168"/>
      <c r="UJD229" s="168"/>
      <c r="UJE229" s="168"/>
      <c r="UJF229" s="168"/>
      <c r="UJG229" s="168"/>
      <c r="UJH229" s="168"/>
      <c r="UJI229" s="168"/>
      <c r="UJJ229" s="168"/>
      <c r="UJK229" s="168"/>
      <c r="UJL229" s="168"/>
      <c r="UJM229" s="168"/>
      <c r="UJN229" s="168"/>
      <c r="UJO229" s="168"/>
      <c r="UJP229" s="168"/>
      <c r="UJQ229" s="168"/>
      <c r="UJR229" s="168"/>
      <c r="UJS229" s="168"/>
      <c r="UJT229" s="168"/>
      <c r="UJU229" s="168"/>
      <c r="UJV229" s="168"/>
      <c r="UJW229" s="168"/>
      <c r="UJX229" s="168"/>
      <c r="UJY229" s="168"/>
      <c r="UJZ229" s="168"/>
      <c r="UKA229" s="168"/>
      <c r="UKB229" s="168"/>
      <c r="UKC229" s="168"/>
      <c r="UKD229" s="168"/>
      <c r="UKE229" s="168"/>
      <c r="UKF229" s="168"/>
      <c r="UKG229" s="168"/>
      <c r="UKH229" s="168"/>
      <c r="UKI229" s="168"/>
      <c r="UKJ229" s="168"/>
      <c r="UKK229" s="168"/>
      <c r="UKL229" s="168"/>
      <c r="UKM229" s="168"/>
      <c r="UKN229" s="168"/>
      <c r="UKO229" s="168"/>
      <c r="UKP229" s="168"/>
      <c r="UKQ229" s="168"/>
      <c r="UKR229" s="168"/>
      <c r="UKS229" s="168"/>
      <c r="UKT229" s="168"/>
      <c r="UKU229" s="168"/>
      <c r="UKV229" s="168"/>
      <c r="UKW229" s="168"/>
      <c r="UKX229" s="168"/>
      <c r="UKY229" s="168"/>
      <c r="UKZ229" s="168"/>
      <c r="ULA229" s="168"/>
      <c r="ULB229" s="168"/>
      <c r="ULC229" s="168"/>
      <c r="ULD229" s="168"/>
      <c r="ULE229" s="168"/>
      <c r="ULF229" s="168"/>
      <c r="ULG229" s="168"/>
      <c r="ULH229" s="168"/>
      <c r="ULI229" s="168"/>
      <c r="ULJ229" s="168"/>
      <c r="ULK229" s="168"/>
      <c r="ULL229" s="168"/>
      <c r="ULM229" s="168"/>
      <c r="ULN229" s="168"/>
      <c r="ULO229" s="168"/>
      <c r="ULP229" s="168"/>
      <c r="ULQ229" s="168"/>
      <c r="ULR229" s="168"/>
      <c r="ULS229" s="168"/>
      <c r="ULT229" s="168"/>
      <c r="ULU229" s="168"/>
      <c r="ULV229" s="168"/>
      <c r="ULW229" s="168"/>
      <c r="ULX229" s="168"/>
      <c r="ULY229" s="168"/>
      <c r="ULZ229" s="168"/>
      <c r="UMA229" s="168"/>
      <c r="UMB229" s="168"/>
      <c r="UMC229" s="168"/>
      <c r="UMD229" s="168"/>
      <c r="UME229" s="168"/>
      <c r="UMF229" s="168"/>
      <c r="UMG229" s="168"/>
      <c r="UMH229" s="168"/>
      <c r="UMI229" s="168"/>
      <c r="UMJ229" s="168"/>
      <c r="UMK229" s="168"/>
      <c r="UML229" s="168"/>
      <c r="UMM229" s="168"/>
      <c r="UMN229" s="168"/>
      <c r="UMO229" s="168"/>
      <c r="UMP229" s="168"/>
      <c r="UMQ229" s="168"/>
      <c r="UMR229" s="168"/>
      <c r="UMS229" s="168"/>
      <c r="UMT229" s="168"/>
      <c r="UMU229" s="168"/>
      <c r="UMV229" s="168"/>
      <c r="UMW229" s="168"/>
      <c r="UMX229" s="168"/>
      <c r="UMY229" s="168"/>
      <c r="UMZ229" s="168"/>
      <c r="UNA229" s="168"/>
      <c r="UNB229" s="168"/>
      <c r="UNC229" s="168"/>
      <c r="UND229" s="168"/>
      <c r="UNE229" s="168"/>
      <c r="UNF229" s="168"/>
      <c r="UNG229" s="168"/>
      <c r="UNH229" s="168"/>
      <c r="UNI229" s="168"/>
      <c r="UNJ229" s="168"/>
      <c r="UNK229" s="168"/>
      <c r="UNL229" s="168"/>
      <c r="UNM229" s="168"/>
      <c r="UNN229" s="168"/>
      <c r="UNO229" s="168"/>
      <c r="UNP229" s="168"/>
      <c r="UNQ229" s="168"/>
      <c r="UNR229" s="168"/>
      <c r="UNS229" s="168"/>
      <c r="UNT229" s="168"/>
      <c r="UNU229" s="168"/>
      <c r="UNV229" s="168"/>
      <c r="UNW229" s="168"/>
      <c r="UNX229" s="168"/>
      <c r="UNY229" s="168"/>
      <c r="UNZ229" s="168"/>
      <c r="UOA229" s="168"/>
      <c r="UOB229" s="168"/>
      <c r="UOC229" s="168"/>
      <c r="UOD229" s="168"/>
      <c r="UOE229" s="168"/>
      <c r="UOF229" s="168"/>
      <c r="UOG229" s="168"/>
      <c r="UOH229" s="168"/>
      <c r="UOI229" s="168"/>
      <c r="UOJ229" s="168"/>
      <c r="UOK229" s="168"/>
      <c r="UOL229" s="168"/>
      <c r="UOM229" s="168"/>
      <c r="UON229" s="168"/>
      <c r="UOO229" s="168"/>
      <c r="UOP229" s="168"/>
      <c r="UOQ229" s="168"/>
      <c r="UOR229" s="168"/>
      <c r="UOS229" s="168"/>
      <c r="UOT229" s="168"/>
      <c r="UOU229" s="168"/>
      <c r="UOV229" s="168"/>
      <c r="UOW229" s="168"/>
      <c r="UOX229" s="168"/>
      <c r="UOY229" s="168"/>
      <c r="UOZ229" s="168"/>
      <c r="UPA229" s="168"/>
      <c r="UPB229" s="168"/>
      <c r="UPC229" s="168"/>
      <c r="UPD229" s="168"/>
      <c r="UPE229" s="168"/>
      <c r="UPF229" s="168"/>
      <c r="UPG229" s="168"/>
      <c r="UPH229" s="168"/>
      <c r="UPI229" s="168"/>
      <c r="UPJ229" s="168"/>
      <c r="UPK229" s="168"/>
      <c r="UPL229" s="168"/>
      <c r="UPM229" s="168"/>
      <c r="UPN229" s="168"/>
      <c r="UPO229" s="168"/>
      <c r="UPP229" s="168"/>
      <c r="UPQ229" s="168"/>
      <c r="UPR229" s="168"/>
      <c r="UPS229" s="168"/>
      <c r="UPT229" s="168"/>
      <c r="UPU229" s="168"/>
      <c r="UPV229" s="168"/>
      <c r="UPW229" s="168"/>
      <c r="UPX229" s="168"/>
      <c r="UPY229" s="168"/>
      <c r="UPZ229" s="168"/>
      <c r="UQA229" s="168"/>
      <c r="UQB229" s="168"/>
      <c r="UQC229" s="168"/>
      <c r="UQD229" s="168"/>
      <c r="UQE229" s="168"/>
      <c r="UQF229" s="168"/>
      <c r="UQG229" s="168"/>
      <c r="UQH229" s="168"/>
      <c r="UQI229" s="168"/>
      <c r="UQJ229" s="168"/>
      <c r="UQK229" s="168"/>
      <c r="UQL229" s="168"/>
      <c r="UQM229" s="168"/>
      <c r="UQN229" s="168"/>
      <c r="UQO229" s="168"/>
      <c r="UQP229" s="168"/>
      <c r="UQQ229" s="168"/>
      <c r="UQR229" s="168"/>
      <c r="UQS229" s="168"/>
      <c r="UQT229" s="168"/>
      <c r="UQU229" s="168"/>
      <c r="UQV229" s="168"/>
      <c r="UQW229" s="168"/>
      <c r="UQX229" s="168"/>
      <c r="UQY229" s="168"/>
      <c r="UQZ229" s="168"/>
      <c r="URA229" s="168"/>
      <c r="URB229" s="168"/>
      <c r="URC229" s="168"/>
      <c r="URD229" s="168"/>
      <c r="URE229" s="168"/>
      <c r="URF229" s="168"/>
      <c r="URG229" s="168"/>
      <c r="URH229" s="168"/>
      <c r="URI229" s="168"/>
      <c r="URJ229" s="168"/>
      <c r="URK229" s="168"/>
      <c r="URL229" s="168"/>
      <c r="URM229" s="168"/>
      <c r="URN229" s="168"/>
      <c r="URO229" s="168"/>
      <c r="URP229" s="168"/>
      <c r="URQ229" s="168"/>
      <c r="URR229" s="168"/>
      <c r="URS229" s="168"/>
      <c r="URT229" s="168"/>
      <c r="URU229" s="168"/>
      <c r="URV229" s="168"/>
      <c r="URW229" s="168"/>
      <c r="URX229" s="168"/>
      <c r="URY229" s="168"/>
      <c r="URZ229" s="168"/>
      <c r="USA229" s="168"/>
      <c r="USB229" s="168"/>
      <c r="USC229" s="168"/>
      <c r="USD229" s="168"/>
      <c r="USE229" s="168"/>
      <c r="USF229" s="168"/>
      <c r="USG229" s="168"/>
      <c r="USH229" s="168"/>
      <c r="USI229" s="168"/>
      <c r="USJ229" s="168"/>
      <c r="USK229" s="168"/>
      <c r="USL229" s="168"/>
      <c r="USM229" s="168"/>
      <c r="USN229" s="168"/>
      <c r="USO229" s="168"/>
      <c r="USP229" s="168"/>
      <c r="USQ229" s="168"/>
      <c r="USR229" s="168"/>
      <c r="USS229" s="168"/>
      <c r="UST229" s="168"/>
      <c r="USU229" s="168"/>
      <c r="USV229" s="168"/>
      <c r="USW229" s="168"/>
      <c r="USX229" s="168"/>
      <c r="USY229" s="168"/>
      <c r="USZ229" s="168"/>
      <c r="UTA229" s="168"/>
      <c r="UTB229" s="168"/>
      <c r="UTC229" s="168"/>
      <c r="UTD229" s="168"/>
      <c r="UTE229" s="168"/>
      <c r="UTF229" s="168"/>
      <c r="UTG229" s="168"/>
      <c r="UTH229" s="168"/>
      <c r="UTI229" s="168"/>
      <c r="UTJ229" s="168"/>
      <c r="UTK229" s="168"/>
      <c r="UTL229" s="168"/>
      <c r="UTM229" s="168"/>
      <c r="UTN229" s="168"/>
      <c r="UTO229" s="168"/>
      <c r="UTP229" s="168"/>
      <c r="UTQ229" s="168"/>
      <c r="UTR229" s="168"/>
      <c r="UTS229" s="168"/>
      <c r="UTT229" s="168"/>
      <c r="UTU229" s="168"/>
      <c r="UTV229" s="168"/>
      <c r="UTW229" s="168"/>
      <c r="UTX229" s="168"/>
      <c r="UTY229" s="168"/>
      <c r="UTZ229" s="168"/>
      <c r="UUA229" s="168"/>
      <c r="UUB229" s="168"/>
      <c r="UUC229" s="168"/>
      <c r="UUD229" s="168"/>
      <c r="UUE229" s="168"/>
      <c r="UUF229" s="168"/>
      <c r="UUG229" s="168"/>
      <c r="UUH229" s="168"/>
      <c r="UUI229" s="168"/>
      <c r="UUJ229" s="168"/>
      <c r="UUK229" s="168"/>
      <c r="UUL229" s="168"/>
      <c r="UUM229" s="168"/>
      <c r="UUN229" s="168"/>
      <c r="UUO229" s="168"/>
      <c r="UUP229" s="168"/>
      <c r="UUQ229" s="168"/>
      <c r="UUR229" s="168"/>
      <c r="UUS229" s="168"/>
      <c r="UUT229" s="168"/>
      <c r="UUU229" s="168"/>
      <c r="UUV229" s="168"/>
      <c r="UUW229" s="168"/>
      <c r="UUX229" s="168"/>
      <c r="UUY229" s="168"/>
      <c r="UUZ229" s="168"/>
      <c r="UVA229" s="168"/>
      <c r="UVB229" s="168"/>
      <c r="UVC229" s="168"/>
      <c r="UVD229" s="168"/>
      <c r="UVE229" s="168"/>
      <c r="UVF229" s="168"/>
      <c r="UVG229" s="168"/>
      <c r="UVH229" s="168"/>
      <c r="UVI229" s="168"/>
      <c r="UVJ229" s="168"/>
      <c r="UVK229" s="168"/>
      <c r="UVL229" s="168"/>
      <c r="UVM229" s="168"/>
      <c r="UVN229" s="168"/>
      <c r="UVO229" s="168"/>
      <c r="UVP229" s="168"/>
      <c r="UVQ229" s="168"/>
      <c r="UVR229" s="168"/>
      <c r="UVS229" s="168"/>
      <c r="UVT229" s="168"/>
      <c r="UVU229" s="168"/>
      <c r="UVV229" s="168"/>
      <c r="UVW229" s="168"/>
      <c r="UVX229" s="168"/>
      <c r="UVY229" s="168"/>
      <c r="UVZ229" s="168"/>
      <c r="UWA229" s="168"/>
      <c r="UWB229" s="168"/>
      <c r="UWC229" s="168"/>
      <c r="UWD229" s="168"/>
      <c r="UWE229" s="168"/>
      <c r="UWF229" s="168"/>
      <c r="UWG229" s="168"/>
      <c r="UWH229" s="168"/>
      <c r="UWI229" s="168"/>
      <c r="UWJ229" s="168"/>
      <c r="UWK229" s="168"/>
      <c r="UWL229" s="168"/>
      <c r="UWM229" s="168"/>
      <c r="UWN229" s="168"/>
      <c r="UWO229" s="168"/>
      <c r="UWP229" s="168"/>
      <c r="UWQ229" s="168"/>
      <c r="UWR229" s="168"/>
      <c r="UWS229" s="168"/>
      <c r="UWT229" s="168"/>
      <c r="UWU229" s="168"/>
      <c r="UWV229" s="168"/>
      <c r="UWW229" s="168"/>
      <c r="UWX229" s="168"/>
      <c r="UWY229" s="168"/>
      <c r="UWZ229" s="168"/>
      <c r="UXA229" s="168"/>
      <c r="UXB229" s="168"/>
      <c r="UXC229" s="168"/>
      <c r="UXD229" s="168"/>
      <c r="UXE229" s="168"/>
      <c r="UXF229" s="168"/>
      <c r="UXG229" s="168"/>
      <c r="UXH229" s="168"/>
      <c r="UXI229" s="168"/>
      <c r="UXJ229" s="168"/>
      <c r="UXK229" s="168"/>
      <c r="UXL229" s="168"/>
      <c r="UXM229" s="168"/>
      <c r="UXN229" s="168"/>
      <c r="UXO229" s="168"/>
      <c r="UXP229" s="168"/>
      <c r="UXQ229" s="168"/>
      <c r="UXR229" s="168"/>
      <c r="UXS229" s="168"/>
      <c r="UXT229" s="168"/>
      <c r="UXU229" s="168"/>
      <c r="UXV229" s="168"/>
      <c r="UXW229" s="168"/>
      <c r="UXX229" s="168"/>
      <c r="UXY229" s="168"/>
      <c r="UXZ229" s="168"/>
      <c r="UYA229" s="168"/>
      <c r="UYB229" s="168"/>
      <c r="UYC229" s="168"/>
      <c r="UYD229" s="168"/>
      <c r="UYE229" s="168"/>
      <c r="UYF229" s="168"/>
      <c r="UYG229" s="168"/>
      <c r="UYH229" s="168"/>
      <c r="UYI229" s="168"/>
      <c r="UYJ229" s="168"/>
      <c r="UYK229" s="168"/>
      <c r="UYL229" s="168"/>
      <c r="UYM229" s="168"/>
      <c r="UYN229" s="168"/>
      <c r="UYO229" s="168"/>
      <c r="UYP229" s="168"/>
      <c r="UYQ229" s="168"/>
      <c r="UYR229" s="168"/>
      <c r="UYS229" s="168"/>
      <c r="UYT229" s="168"/>
      <c r="UYU229" s="168"/>
      <c r="UYV229" s="168"/>
      <c r="UYW229" s="168"/>
      <c r="UYX229" s="168"/>
      <c r="UYY229" s="168"/>
      <c r="UYZ229" s="168"/>
      <c r="UZA229" s="168"/>
      <c r="UZB229" s="168"/>
      <c r="UZC229" s="168"/>
      <c r="UZD229" s="168"/>
      <c r="UZE229" s="168"/>
      <c r="UZF229" s="168"/>
      <c r="UZG229" s="168"/>
      <c r="UZH229" s="168"/>
      <c r="UZI229" s="168"/>
      <c r="UZJ229" s="168"/>
      <c r="UZK229" s="168"/>
      <c r="UZL229" s="168"/>
      <c r="UZM229" s="168"/>
      <c r="UZN229" s="168"/>
      <c r="UZO229" s="168"/>
      <c r="UZP229" s="168"/>
      <c r="UZQ229" s="168"/>
      <c r="UZR229" s="168"/>
      <c r="UZS229" s="168"/>
      <c r="UZT229" s="168"/>
      <c r="UZU229" s="168"/>
      <c r="UZV229" s="168"/>
      <c r="UZW229" s="168"/>
      <c r="UZX229" s="168"/>
      <c r="UZY229" s="168"/>
      <c r="UZZ229" s="168"/>
      <c r="VAA229" s="168"/>
      <c r="VAB229" s="168"/>
      <c r="VAC229" s="168"/>
      <c r="VAD229" s="168"/>
      <c r="VAE229" s="168"/>
      <c r="VAF229" s="168"/>
      <c r="VAG229" s="168"/>
      <c r="VAH229" s="168"/>
      <c r="VAI229" s="168"/>
      <c r="VAJ229" s="168"/>
      <c r="VAK229" s="168"/>
      <c r="VAL229" s="168"/>
      <c r="VAM229" s="168"/>
      <c r="VAN229" s="168"/>
      <c r="VAO229" s="168"/>
      <c r="VAP229" s="168"/>
      <c r="VAQ229" s="168"/>
      <c r="VAR229" s="168"/>
      <c r="VAS229" s="168"/>
      <c r="VAT229" s="168"/>
      <c r="VAU229" s="168"/>
      <c r="VAV229" s="168"/>
      <c r="VAW229" s="168"/>
      <c r="VAX229" s="168"/>
      <c r="VAY229" s="168"/>
      <c r="VAZ229" s="168"/>
      <c r="VBA229" s="168"/>
      <c r="VBB229" s="168"/>
      <c r="VBC229" s="168"/>
      <c r="VBD229" s="168"/>
      <c r="VBE229" s="168"/>
      <c r="VBF229" s="168"/>
      <c r="VBG229" s="168"/>
      <c r="VBH229" s="168"/>
      <c r="VBI229" s="168"/>
      <c r="VBJ229" s="168"/>
      <c r="VBK229" s="168"/>
      <c r="VBL229" s="168"/>
      <c r="VBM229" s="168"/>
      <c r="VBN229" s="168"/>
      <c r="VBO229" s="168"/>
      <c r="VBP229" s="168"/>
      <c r="VBQ229" s="168"/>
      <c r="VBR229" s="168"/>
      <c r="VBS229" s="168"/>
      <c r="VBT229" s="168"/>
      <c r="VBU229" s="168"/>
      <c r="VBV229" s="168"/>
      <c r="VBW229" s="168"/>
      <c r="VBX229" s="168"/>
      <c r="VBY229" s="168"/>
      <c r="VBZ229" s="168"/>
      <c r="VCA229" s="168"/>
      <c r="VCB229" s="168"/>
      <c r="VCC229" s="168"/>
      <c r="VCD229" s="168"/>
      <c r="VCE229" s="168"/>
      <c r="VCF229" s="168"/>
      <c r="VCG229" s="168"/>
      <c r="VCH229" s="168"/>
      <c r="VCI229" s="168"/>
      <c r="VCJ229" s="168"/>
      <c r="VCK229" s="168"/>
      <c r="VCL229" s="168"/>
      <c r="VCM229" s="168"/>
      <c r="VCN229" s="168"/>
      <c r="VCO229" s="168"/>
      <c r="VCP229" s="168"/>
      <c r="VCQ229" s="168"/>
      <c r="VCR229" s="168"/>
      <c r="VCS229" s="168"/>
      <c r="VCT229" s="168"/>
      <c r="VCU229" s="168"/>
      <c r="VCV229" s="168"/>
      <c r="VCW229" s="168"/>
      <c r="VCX229" s="168"/>
      <c r="VCY229" s="168"/>
      <c r="VCZ229" s="168"/>
      <c r="VDA229" s="168"/>
      <c r="VDB229" s="168"/>
      <c r="VDC229" s="168"/>
      <c r="VDD229" s="168"/>
      <c r="VDE229" s="168"/>
      <c r="VDF229" s="168"/>
      <c r="VDG229" s="168"/>
      <c r="VDH229" s="168"/>
      <c r="VDI229" s="168"/>
      <c r="VDJ229" s="168"/>
      <c r="VDK229" s="168"/>
      <c r="VDL229" s="168"/>
      <c r="VDM229" s="168"/>
      <c r="VDN229" s="168"/>
      <c r="VDO229" s="168"/>
      <c r="VDP229" s="168"/>
      <c r="VDQ229" s="168"/>
      <c r="VDR229" s="168"/>
      <c r="VDS229" s="168"/>
      <c r="VDT229" s="168"/>
      <c r="VDU229" s="168"/>
      <c r="VDV229" s="168"/>
      <c r="VDW229" s="168"/>
      <c r="VDX229" s="168"/>
      <c r="VDY229" s="168"/>
      <c r="VDZ229" s="168"/>
      <c r="VEA229" s="168"/>
      <c r="VEB229" s="168"/>
      <c r="VEC229" s="168"/>
      <c r="VED229" s="168"/>
      <c r="VEE229" s="168"/>
      <c r="VEF229" s="168"/>
      <c r="VEG229" s="168"/>
      <c r="VEH229" s="168"/>
      <c r="VEI229" s="168"/>
      <c r="VEJ229" s="168"/>
      <c r="VEK229" s="168"/>
      <c r="VEL229" s="168"/>
      <c r="VEM229" s="168"/>
      <c r="VEN229" s="168"/>
      <c r="VEO229" s="168"/>
      <c r="VEP229" s="168"/>
      <c r="VEQ229" s="168"/>
      <c r="VER229" s="168"/>
      <c r="VES229" s="168"/>
      <c r="VET229" s="168"/>
      <c r="VEU229" s="168"/>
      <c r="VEV229" s="168"/>
      <c r="VEW229" s="168"/>
      <c r="VEX229" s="168"/>
      <c r="VEY229" s="168"/>
      <c r="VEZ229" s="168"/>
      <c r="VFA229" s="168"/>
      <c r="VFB229" s="168"/>
      <c r="VFC229" s="168"/>
      <c r="VFD229" s="168"/>
      <c r="VFE229" s="168"/>
      <c r="VFF229" s="168"/>
      <c r="VFG229" s="168"/>
      <c r="VFH229" s="168"/>
      <c r="VFI229" s="168"/>
      <c r="VFJ229" s="168"/>
      <c r="VFK229" s="168"/>
      <c r="VFL229" s="168"/>
      <c r="VFM229" s="168"/>
      <c r="VFN229" s="168"/>
      <c r="VFO229" s="168"/>
      <c r="VFP229" s="168"/>
      <c r="VFQ229" s="168"/>
      <c r="VFR229" s="168"/>
      <c r="VFS229" s="168"/>
      <c r="VFT229" s="168"/>
      <c r="VFU229" s="168"/>
      <c r="VFV229" s="168"/>
      <c r="VFW229" s="168"/>
      <c r="VFX229" s="168"/>
      <c r="VFY229" s="168"/>
      <c r="VFZ229" s="168"/>
      <c r="VGA229" s="168"/>
      <c r="VGB229" s="168"/>
      <c r="VGC229" s="168"/>
      <c r="VGD229" s="168"/>
      <c r="VGE229" s="168"/>
      <c r="VGF229" s="168"/>
      <c r="VGG229" s="168"/>
      <c r="VGH229" s="168"/>
      <c r="VGI229" s="168"/>
      <c r="VGJ229" s="168"/>
      <c r="VGK229" s="168"/>
      <c r="VGL229" s="168"/>
      <c r="VGM229" s="168"/>
      <c r="VGN229" s="168"/>
      <c r="VGO229" s="168"/>
      <c r="VGP229" s="168"/>
      <c r="VGQ229" s="168"/>
      <c r="VGR229" s="168"/>
      <c r="VGS229" s="168"/>
      <c r="VGT229" s="168"/>
      <c r="VGU229" s="168"/>
      <c r="VGV229" s="168"/>
      <c r="VGW229" s="168"/>
      <c r="VGX229" s="168"/>
      <c r="VGY229" s="168"/>
      <c r="VGZ229" s="168"/>
      <c r="VHA229" s="168"/>
      <c r="VHB229" s="168"/>
      <c r="VHC229" s="168"/>
      <c r="VHD229" s="168"/>
      <c r="VHE229" s="168"/>
      <c r="VHF229" s="168"/>
      <c r="VHG229" s="168"/>
      <c r="VHH229" s="168"/>
      <c r="VHI229" s="168"/>
      <c r="VHJ229" s="168"/>
      <c r="VHK229" s="168"/>
      <c r="VHL229" s="168"/>
      <c r="VHM229" s="168"/>
      <c r="VHN229" s="168"/>
      <c r="VHO229" s="168"/>
      <c r="VHP229" s="168"/>
      <c r="VHQ229" s="168"/>
      <c r="VHR229" s="168"/>
      <c r="VHS229" s="168"/>
      <c r="VHT229" s="168"/>
      <c r="VHU229" s="168"/>
      <c r="VHV229" s="168"/>
      <c r="VHW229" s="168"/>
      <c r="VHX229" s="168"/>
      <c r="VHY229" s="168"/>
      <c r="VHZ229" s="168"/>
      <c r="VIA229" s="168"/>
      <c r="VIB229" s="168"/>
      <c r="VIC229" s="168"/>
      <c r="VID229" s="168"/>
      <c r="VIE229" s="168"/>
      <c r="VIF229" s="168"/>
      <c r="VIG229" s="168"/>
      <c r="VIH229" s="168"/>
      <c r="VII229" s="168"/>
      <c r="VIJ229" s="168"/>
      <c r="VIK229" s="168"/>
      <c r="VIL229" s="168"/>
      <c r="VIM229" s="168"/>
      <c r="VIN229" s="168"/>
      <c r="VIO229" s="168"/>
      <c r="VIP229" s="168"/>
      <c r="VIQ229" s="168"/>
      <c r="VIR229" s="168"/>
      <c r="VIS229" s="168"/>
      <c r="VIT229" s="168"/>
      <c r="VIU229" s="168"/>
      <c r="VIV229" s="168"/>
      <c r="VIW229" s="168"/>
      <c r="VIX229" s="168"/>
      <c r="VIY229" s="168"/>
      <c r="VIZ229" s="168"/>
      <c r="VJA229" s="168"/>
      <c r="VJB229" s="168"/>
      <c r="VJC229" s="168"/>
      <c r="VJD229" s="168"/>
      <c r="VJE229" s="168"/>
      <c r="VJF229" s="168"/>
      <c r="VJG229" s="168"/>
      <c r="VJH229" s="168"/>
      <c r="VJI229" s="168"/>
      <c r="VJJ229" s="168"/>
      <c r="VJK229" s="168"/>
      <c r="VJL229" s="168"/>
      <c r="VJM229" s="168"/>
      <c r="VJN229" s="168"/>
      <c r="VJO229" s="168"/>
      <c r="VJP229" s="168"/>
      <c r="VJQ229" s="168"/>
      <c r="VJR229" s="168"/>
      <c r="VJS229" s="168"/>
      <c r="VJT229" s="168"/>
      <c r="VJU229" s="168"/>
      <c r="VJV229" s="168"/>
      <c r="VJW229" s="168"/>
      <c r="VJX229" s="168"/>
      <c r="VJY229" s="168"/>
      <c r="VJZ229" s="168"/>
      <c r="VKA229" s="168"/>
      <c r="VKB229" s="168"/>
      <c r="VKC229" s="168"/>
      <c r="VKD229" s="168"/>
      <c r="VKE229" s="168"/>
      <c r="VKF229" s="168"/>
      <c r="VKG229" s="168"/>
      <c r="VKH229" s="168"/>
      <c r="VKI229" s="168"/>
      <c r="VKJ229" s="168"/>
      <c r="VKK229" s="168"/>
      <c r="VKL229" s="168"/>
      <c r="VKM229" s="168"/>
      <c r="VKN229" s="168"/>
      <c r="VKO229" s="168"/>
      <c r="VKP229" s="168"/>
      <c r="VKQ229" s="168"/>
      <c r="VKR229" s="168"/>
      <c r="VKS229" s="168"/>
      <c r="VKT229" s="168"/>
      <c r="VKU229" s="168"/>
      <c r="VKV229" s="168"/>
      <c r="VKW229" s="168"/>
      <c r="VKX229" s="168"/>
      <c r="VKY229" s="168"/>
      <c r="VKZ229" s="168"/>
      <c r="VLA229" s="168"/>
      <c r="VLB229" s="168"/>
      <c r="VLC229" s="168"/>
      <c r="VLD229" s="168"/>
      <c r="VLE229" s="168"/>
      <c r="VLF229" s="168"/>
      <c r="VLG229" s="168"/>
      <c r="VLH229" s="168"/>
      <c r="VLI229" s="168"/>
      <c r="VLJ229" s="168"/>
      <c r="VLK229" s="168"/>
      <c r="VLL229" s="168"/>
      <c r="VLM229" s="168"/>
      <c r="VLN229" s="168"/>
      <c r="VLO229" s="168"/>
      <c r="VLP229" s="168"/>
      <c r="VLQ229" s="168"/>
      <c r="VLR229" s="168"/>
      <c r="VLS229" s="168"/>
      <c r="VLT229" s="168"/>
      <c r="VLU229" s="168"/>
      <c r="VLV229" s="168"/>
      <c r="VLW229" s="168"/>
      <c r="VLX229" s="168"/>
      <c r="VLY229" s="168"/>
      <c r="VLZ229" s="168"/>
      <c r="VMA229" s="168"/>
      <c r="VMB229" s="168"/>
      <c r="VMC229" s="168"/>
      <c r="VMD229" s="168"/>
      <c r="VME229" s="168"/>
      <c r="VMF229" s="168"/>
      <c r="VMG229" s="168"/>
      <c r="VMH229" s="168"/>
      <c r="VMI229" s="168"/>
      <c r="VMJ229" s="168"/>
      <c r="VMK229" s="168"/>
      <c r="VML229" s="168"/>
      <c r="VMM229" s="168"/>
      <c r="VMN229" s="168"/>
      <c r="VMO229" s="168"/>
      <c r="VMP229" s="168"/>
      <c r="VMQ229" s="168"/>
      <c r="VMR229" s="168"/>
      <c r="VMS229" s="168"/>
      <c r="VMT229" s="168"/>
      <c r="VMU229" s="168"/>
      <c r="VMV229" s="168"/>
      <c r="VMW229" s="168"/>
      <c r="VMX229" s="168"/>
      <c r="VMY229" s="168"/>
      <c r="VMZ229" s="168"/>
      <c r="VNA229" s="168"/>
      <c r="VNB229" s="168"/>
      <c r="VNC229" s="168"/>
      <c r="VND229" s="168"/>
      <c r="VNE229" s="168"/>
      <c r="VNF229" s="168"/>
      <c r="VNG229" s="168"/>
      <c r="VNH229" s="168"/>
      <c r="VNI229" s="168"/>
      <c r="VNJ229" s="168"/>
      <c r="VNK229" s="168"/>
      <c r="VNL229" s="168"/>
      <c r="VNM229" s="168"/>
      <c r="VNN229" s="168"/>
      <c r="VNO229" s="168"/>
      <c r="VNP229" s="168"/>
      <c r="VNQ229" s="168"/>
      <c r="VNR229" s="168"/>
      <c r="VNS229" s="168"/>
      <c r="VNT229" s="168"/>
      <c r="VNU229" s="168"/>
      <c r="VNV229" s="168"/>
      <c r="VNW229" s="168"/>
      <c r="VNX229" s="168"/>
      <c r="VNY229" s="168"/>
      <c r="VNZ229" s="168"/>
      <c r="VOA229" s="168"/>
      <c r="VOB229" s="168"/>
      <c r="VOC229" s="168"/>
      <c r="VOD229" s="168"/>
      <c r="VOE229" s="168"/>
      <c r="VOF229" s="168"/>
      <c r="VOG229" s="168"/>
      <c r="VOH229" s="168"/>
      <c r="VOI229" s="168"/>
      <c r="VOJ229" s="168"/>
      <c r="VOK229" s="168"/>
      <c r="VOL229" s="168"/>
      <c r="VOM229" s="168"/>
      <c r="VON229" s="168"/>
      <c r="VOO229" s="168"/>
      <c r="VOP229" s="168"/>
      <c r="VOQ229" s="168"/>
      <c r="VOR229" s="168"/>
      <c r="VOS229" s="168"/>
      <c r="VOT229" s="168"/>
      <c r="VOU229" s="168"/>
      <c r="VOV229" s="168"/>
      <c r="VOW229" s="168"/>
      <c r="VOX229" s="168"/>
      <c r="VOY229" s="168"/>
      <c r="VOZ229" s="168"/>
      <c r="VPA229" s="168"/>
      <c r="VPB229" s="168"/>
      <c r="VPC229" s="168"/>
      <c r="VPD229" s="168"/>
      <c r="VPE229" s="168"/>
      <c r="VPF229" s="168"/>
      <c r="VPG229" s="168"/>
      <c r="VPH229" s="168"/>
      <c r="VPI229" s="168"/>
      <c r="VPJ229" s="168"/>
      <c r="VPK229" s="168"/>
      <c r="VPL229" s="168"/>
      <c r="VPM229" s="168"/>
      <c r="VPN229" s="168"/>
      <c r="VPO229" s="168"/>
      <c r="VPP229" s="168"/>
      <c r="VPQ229" s="168"/>
      <c r="VPR229" s="168"/>
      <c r="VPS229" s="168"/>
      <c r="VPT229" s="168"/>
      <c r="VPU229" s="168"/>
      <c r="VPV229" s="168"/>
      <c r="VPW229" s="168"/>
      <c r="VPX229" s="168"/>
      <c r="VPY229" s="168"/>
      <c r="VPZ229" s="168"/>
      <c r="VQA229" s="168"/>
      <c r="VQB229" s="168"/>
      <c r="VQC229" s="168"/>
      <c r="VQD229" s="168"/>
      <c r="VQE229" s="168"/>
      <c r="VQF229" s="168"/>
      <c r="VQG229" s="168"/>
      <c r="VQH229" s="168"/>
      <c r="VQI229" s="168"/>
      <c r="VQJ229" s="168"/>
      <c r="VQK229" s="168"/>
      <c r="VQL229" s="168"/>
      <c r="VQM229" s="168"/>
      <c r="VQN229" s="168"/>
      <c r="VQO229" s="168"/>
      <c r="VQP229" s="168"/>
      <c r="VQQ229" s="168"/>
      <c r="VQR229" s="168"/>
      <c r="VQS229" s="168"/>
      <c r="VQT229" s="168"/>
      <c r="VQU229" s="168"/>
      <c r="VQV229" s="168"/>
      <c r="VQW229" s="168"/>
      <c r="VQX229" s="168"/>
      <c r="VQY229" s="168"/>
      <c r="VQZ229" s="168"/>
      <c r="VRA229" s="168"/>
      <c r="VRB229" s="168"/>
      <c r="VRC229" s="168"/>
      <c r="VRD229" s="168"/>
      <c r="VRE229" s="168"/>
      <c r="VRF229" s="168"/>
      <c r="VRG229" s="168"/>
      <c r="VRH229" s="168"/>
      <c r="VRI229" s="168"/>
      <c r="VRJ229" s="168"/>
      <c r="VRK229" s="168"/>
      <c r="VRL229" s="168"/>
      <c r="VRM229" s="168"/>
      <c r="VRN229" s="168"/>
      <c r="VRO229" s="168"/>
      <c r="VRP229" s="168"/>
      <c r="VRQ229" s="168"/>
      <c r="VRR229" s="168"/>
      <c r="VRS229" s="168"/>
      <c r="VRT229" s="168"/>
      <c r="VRU229" s="168"/>
      <c r="VRV229" s="168"/>
      <c r="VRW229" s="168"/>
      <c r="VRX229" s="168"/>
      <c r="VRY229" s="168"/>
      <c r="VRZ229" s="168"/>
      <c r="VSA229" s="168"/>
      <c r="VSB229" s="168"/>
      <c r="VSC229" s="168"/>
      <c r="VSD229" s="168"/>
      <c r="VSE229" s="168"/>
      <c r="VSF229" s="168"/>
      <c r="VSG229" s="168"/>
      <c r="VSH229" s="168"/>
      <c r="VSI229" s="168"/>
      <c r="VSJ229" s="168"/>
      <c r="VSK229" s="168"/>
      <c r="VSL229" s="168"/>
      <c r="VSM229" s="168"/>
      <c r="VSN229" s="168"/>
      <c r="VSO229" s="168"/>
      <c r="VSP229" s="168"/>
      <c r="VSQ229" s="168"/>
      <c r="VSR229" s="168"/>
      <c r="VSS229" s="168"/>
      <c r="VST229" s="168"/>
      <c r="VSU229" s="168"/>
      <c r="VSV229" s="168"/>
      <c r="VSW229" s="168"/>
      <c r="VSX229" s="168"/>
      <c r="VSY229" s="168"/>
      <c r="VSZ229" s="168"/>
      <c r="VTA229" s="168"/>
      <c r="VTB229" s="168"/>
      <c r="VTC229" s="168"/>
      <c r="VTD229" s="168"/>
      <c r="VTE229" s="168"/>
      <c r="VTF229" s="168"/>
      <c r="VTG229" s="168"/>
      <c r="VTH229" s="168"/>
      <c r="VTI229" s="168"/>
      <c r="VTJ229" s="168"/>
      <c r="VTK229" s="168"/>
      <c r="VTL229" s="168"/>
      <c r="VTM229" s="168"/>
      <c r="VTN229" s="168"/>
      <c r="VTO229" s="168"/>
      <c r="VTP229" s="168"/>
      <c r="VTQ229" s="168"/>
      <c r="VTR229" s="168"/>
      <c r="VTS229" s="168"/>
      <c r="VTT229" s="168"/>
      <c r="VTU229" s="168"/>
      <c r="VTV229" s="168"/>
      <c r="VTW229" s="168"/>
      <c r="VTX229" s="168"/>
      <c r="VTY229" s="168"/>
      <c r="VTZ229" s="168"/>
      <c r="VUA229" s="168"/>
      <c r="VUB229" s="168"/>
      <c r="VUC229" s="168"/>
      <c r="VUD229" s="168"/>
      <c r="VUE229" s="168"/>
      <c r="VUF229" s="168"/>
      <c r="VUG229" s="168"/>
      <c r="VUH229" s="168"/>
      <c r="VUI229" s="168"/>
      <c r="VUJ229" s="168"/>
      <c r="VUK229" s="168"/>
      <c r="VUL229" s="168"/>
      <c r="VUM229" s="168"/>
      <c r="VUN229" s="168"/>
      <c r="VUO229" s="168"/>
      <c r="VUP229" s="168"/>
      <c r="VUQ229" s="168"/>
      <c r="VUR229" s="168"/>
      <c r="VUS229" s="168"/>
      <c r="VUT229" s="168"/>
      <c r="VUU229" s="168"/>
      <c r="VUV229" s="168"/>
      <c r="VUW229" s="168"/>
      <c r="VUX229" s="168"/>
      <c r="VUY229" s="168"/>
      <c r="VUZ229" s="168"/>
      <c r="VVA229" s="168"/>
      <c r="VVB229" s="168"/>
      <c r="VVC229" s="168"/>
      <c r="VVD229" s="168"/>
      <c r="VVE229" s="168"/>
      <c r="VVF229" s="168"/>
      <c r="VVG229" s="168"/>
      <c r="VVH229" s="168"/>
      <c r="VVI229" s="168"/>
      <c r="VVJ229" s="168"/>
      <c r="VVK229" s="168"/>
      <c r="VVL229" s="168"/>
      <c r="VVM229" s="168"/>
      <c r="VVN229" s="168"/>
      <c r="VVO229" s="168"/>
      <c r="VVP229" s="168"/>
      <c r="VVQ229" s="168"/>
      <c r="VVR229" s="168"/>
      <c r="VVS229" s="168"/>
      <c r="VVT229" s="168"/>
      <c r="VVU229" s="168"/>
      <c r="VVV229" s="168"/>
      <c r="VVW229" s="168"/>
      <c r="VVX229" s="168"/>
      <c r="VVY229" s="168"/>
      <c r="VVZ229" s="168"/>
      <c r="VWA229" s="168"/>
      <c r="VWB229" s="168"/>
      <c r="VWC229" s="168"/>
      <c r="VWD229" s="168"/>
      <c r="VWE229" s="168"/>
      <c r="VWF229" s="168"/>
      <c r="VWG229" s="168"/>
      <c r="VWH229" s="168"/>
      <c r="VWI229" s="168"/>
      <c r="VWJ229" s="168"/>
      <c r="VWK229" s="168"/>
      <c r="VWL229" s="168"/>
      <c r="VWM229" s="168"/>
      <c r="VWN229" s="168"/>
      <c r="VWO229" s="168"/>
      <c r="VWP229" s="168"/>
      <c r="VWQ229" s="168"/>
      <c r="VWR229" s="168"/>
      <c r="VWS229" s="168"/>
      <c r="VWT229" s="168"/>
      <c r="VWU229" s="168"/>
      <c r="VWV229" s="168"/>
      <c r="VWW229" s="168"/>
      <c r="VWX229" s="168"/>
      <c r="VWY229" s="168"/>
      <c r="VWZ229" s="168"/>
      <c r="VXA229" s="168"/>
      <c r="VXB229" s="168"/>
      <c r="VXC229" s="168"/>
      <c r="VXD229" s="168"/>
      <c r="VXE229" s="168"/>
      <c r="VXF229" s="168"/>
      <c r="VXG229" s="168"/>
      <c r="VXH229" s="168"/>
      <c r="VXI229" s="168"/>
      <c r="VXJ229" s="168"/>
      <c r="VXK229" s="168"/>
      <c r="VXL229" s="168"/>
      <c r="VXM229" s="168"/>
      <c r="VXN229" s="168"/>
      <c r="VXO229" s="168"/>
      <c r="VXP229" s="168"/>
      <c r="VXQ229" s="168"/>
      <c r="VXR229" s="168"/>
      <c r="VXS229" s="168"/>
      <c r="VXT229" s="168"/>
      <c r="VXU229" s="168"/>
      <c r="VXV229" s="168"/>
      <c r="VXW229" s="168"/>
      <c r="VXX229" s="168"/>
      <c r="VXY229" s="168"/>
      <c r="VXZ229" s="168"/>
      <c r="VYA229" s="168"/>
      <c r="VYB229" s="168"/>
      <c r="VYC229" s="168"/>
      <c r="VYD229" s="168"/>
      <c r="VYE229" s="168"/>
      <c r="VYF229" s="168"/>
      <c r="VYG229" s="168"/>
      <c r="VYH229" s="168"/>
      <c r="VYI229" s="168"/>
      <c r="VYJ229" s="168"/>
      <c r="VYK229" s="168"/>
      <c r="VYL229" s="168"/>
      <c r="VYM229" s="168"/>
      <c r="VYN229" s="168"/>
      <c r="VYO229" s="168"/>
      <c r="VYP229" s="168"/>
      <c r="VYQ229" s="168"/>
      <c r="VYR229" s="168"/>
      <c r="VYS229" s="168"/>
      <c r="VYT229" s="168"/>
      <c r="VYU229" s="168"/>
      <c r="VYV229" s="168"/>
      <c r="VYW229" s="168"/>
      <c r="VYX229" s="168"/>
      <c r="VYY229" s="168"/>
      <c r="VYZ229" s="168"/>
      <c r="VZA229" s="168"/>
      <c r="VZB229" s="168"/>
      <c r="VZC229" s="168"/>
      <c r="VZD229" s="168"/>
      <c r="VZE229" s="168"/>
      <c r="VZF229" s="168"/>
      <c r="VZG229" s="168"/>
      <c r="VZH229" s="168"/>
      <c r="VZI229" s="168"/>
      <c r="VZJ229" s="168"/>
      <c r="VZK229" s="168"/>
      <c r="VZL229" s="168"/>
      <c r="VZM229" s="168"/>
      <c r="VZN229" s="168"/>
      <c r="VZO229" s="168"/>
      <c r="VZP229" s="168"/>
      <c r="VZQ229" s="168"/>
      <c r="VZR229" s="168"/>
      <c r="VZS229" s="168"/>
      <c r="VZT229" s="168"/>
      <c r="VZU229" s="168"/>
      <c r="VZV229" s="168"/>
      <c r="VZW229" s="168"/>
      <c r="VZX229" s="168"/>
      <c r="VZY229" s="168"/>
      <c r="VZZ229" s="168"/>
      <c r="WAA229" s="168"/>
      <c r="WAB229" s="168"/>
      <c r="WAC229" s="168"/>
      <c r="WAD229" s="168"/>
      <c r="WAE229" s="168"/>
      <c r="WAF229" s="168"/>
      <c r="WAG229" s="168"/>
      <c r="WAH229" s="168"/>
      <c r="WAI229" s="168"/>
      <c r="WAJ229" s="168"/>
      <c r="WAK229" s="168"/>
      <c r="WAL229" s="168"/>
      <c r="WAM229" s="168"/>
      <c r="WAN229" s="168"/>
      <c r="WAO229" s="168"/>
      <c r="WAP229" s="168"/>
      <c r="WAQ229" s="168"/>
      <c r="WAR229" s="168"/>
      <c r="WAS229" s="168"/>
      <c r="WAT229" s="168"/>
      <c r="WAU229" s="168"/>
      <c r="WAV229" s="168"/>
      <c r="WAW229" s="168"/>
      <c r="WAX229" s="168"/>
      <c r="WAY229" s="168"/>
      <c r="WAZ229" s="168"/>
      <c r="WBA229" s="168"/>
      <c r="WBB229" s="168"/>
      <c r="WBC229" s="168"/>
      <c r="WBD229" s="168"/>
      <c r="WBE229" s="168"/>
      <c r="WBF229" s="168"/>
      <c r="WBG229" s="168"/>
      <c r="WBH229" s="168"/>
      <c r="WBI229" s="168"/>
      <c r="WBJ229" s="168"/>
      <c r="WBK229" s="168"/>
      <c r="WBL229" s="168"/>
      <c r="WBM229" s="168"/>
      <c r="WBN229" s="168"/>
      <c r="WBO229" s="168"/>
      <c r="WBP229" s="168"/>
      <c r="WBQ229" s="168"/>
      <c r="WBR229" s="168"/>
      <c r="WBS229" s="168"/>
      <c r="WBT229" s="168"/>
      <c r="WBU229" s="168"/>
      <c r="WBV229" s="168"/>
      <c r="WBW229" s="168"/>
      <c r="WBX229" s="168"/>
      <c r="WBY229" s="168"/>
      <c r="WBZ229" s="168"/>
      <c r="WCA229" s="168"/>
      <c r="WCB229" s="168"/>
      <c r="WCC229" s="168"/>
      <c r="WCD229" s="168"/>
      <c r="WCE229" s="168"/>
      <c r="WCF229" s="168"/>
      <c r="WCG229" s="168"/>
      <c r="WCH229" s="168"/>
      <c r="WCI229" s="168"/>
      <c r="WCJ229" s="168"/>
      <c r="WCK229" s="168"/>
      <c r="WCL229" s="168"/>
      <c r="WCM229" s="168"/>
      <c r="WCN229" s="168"/>
      <c r="WCO229" s="168"/>
      <c r="WCP229" s="168"/>
      <c r="WCQ229" s="168"/>
      <c r="WCR229" s="168"/>
      <c r="WCS229" s="168"/>
      <c r="WCT229" s="168"/>
      <c r="WCU229" s="168"/>
      <c r="WCV229" s="168"/>
      <c r="WCW229" s="168"/>
      <c r="WCX229" s="168"/>
      <c r="WCY229" s="168"/>
      <c r="WCZ229" s="168"/>
      <c r="WDA229" s="168"/>
      <c r="WDB229" s="168"/>
      <c r="WDC229" s="168"/>
      <c r="WDD229" s="168"/>
      <c r="WDE229" s="168"/>
      <c r="WDF229" s="168"/>
      <c r="WDG229" s="168"/>
      <c r="WDH229" s="168"/>
      <c r="WDI229" s="168"/>
      <c r="WDJ229" s="168"/>
      <c r="WDK229" s="168"/>
      <c r="WDL229" s="168"/>
      <c r="WDM229" s="168"/>
      <c r="WDN229" s="168"/>
      <c r="WDO229" s="168"/>
      <c r="WDP229" s="168"/>
      <c r="WDQ229" s="168"/>
      <c r="WDR229" s="168"/>
      <c r="WDS229" s="168"/>
      <c r="WDT229" s="168"/>
      <c r="WDU229" s="168"/>
      <c r="WDV229" s="168"/>
      <c r="WDW229" s="168"/>
      <c r="WDX229" s="168"/>
      <c r="WDY229" s="168"/>
      <c r="WDZ229" s="168"/>
      <c r="WEA229" s="168"/>
      <c r="WEB229" s="168"/>
      <c r="WEC229" s="168"/>
      <c r="WED229" s="168"/>
      <c r="WEE229" s="168"/>
      <c r="WEF229" s="168"/>
      <c r="WEG229" s="168"/>
      <c r="WEH229" s="168"/>
      <c r="WEI229" s="168"/>
      <c r="WEJ229" s="168"/>
      <c r="WEK229" s="168"/>
      <c r="WEL229" s="168"/>
      <c r="WEM229" s="168"/>
      <c r="WEN229" s="168"/>
      <c r="WEO229" s="168"/>
      <c r="WEP229" s="168"/>
      <c r="WEQ229" s="168"/>
      <c r="WER229" s="168"/>
      <c r="WES229" s="168"/>
      <c r="WET229" s="168"/>
      <c r="WEU229" s="168"/>
      <c r="WEV229" s="168"/>
      <c r="WEW229" s="168"/>
      <c r="WEX229" s="168"/>
      <c r="WEY229" s="168"/>
      <c r="WEZ229" s="168"/>
      <c r="WFA229" s="168"/>
      <c r="WFB229" s="168"/>
      <c r="WFC229" s="168"/>
      <c r="WFD229" s="168"/>
      <c r="WFE229" s="168"/>
      <c r="WFF229" s="168"/>
      <c r="WFG229" s="168"/>
      <c r="WFH229" s="168"/>
      <c r="WFI229" s="168"/>
      <c r="WFJ229" s="168"/>
      <c r="WFK229" s="168"/>
      <c r="WFL229" s="168"/>
      <c r="WFM229" s="168"/>
      <c r="WFN229" s="168"/>
      <c r="WFO229" s="168"/>
      <c r="WFP229" s="168"/>
      <c r="WFQ229" s="168"/>
      <c r="WFR229" s="168"/>
      <c r="WFS229" s="168"/>
      <c r="WFT229" s="168"/>
      <c r="WFU229" s="168"/>
      <c r="WFV229" s="168"/>
      <c r="WFW229" s="168"/>
      <c r="WFX229" s="168"/>
      <c r="WFY229" s="168"/>
      <c r="WFZ229" s="168"/>
      <c r="WGA229" s="168"/>
      <c r="WGB229" s="168"/>
      <c r="WGC229" s="168"/>
      <c r="WGD229" s="168"/>
      <c r="WGE229" s="168"/>
      <c r="WGF229" s="168"/>
      <c r="WGG229" s="168"/>
      <c r="WGH229" s="168"/>
      <c r="WGI229" s="168"/>
      <c r="WGJ229" s="168"/>
      <c r="WGK229" s="168"/>
      <c r="WGL229" s="168"/>
      <c r="WGM229" s="168"/>
      <c r="WGN229" s="168"/>
      <c r="WGO229" s="168"/>
      <c r="WGP229" s="168"/>
      <c r="WGQ229" s="168"/>
      <c r="WGR229" s="168"/>
      <c r="WGS229" s="168"/>
      <c r="WGT229" s="168"/>
      <c r="WGU229" s="168"/>
      <c r="WGV229" s="168"/>
      <c r="WGW229" s="168"/>
      <c r="WGX229" s="168"/>
      <c r="WGY229" s="168"/>
      <c r="WGZ229" s="168"/>
      <c r="WHA229" s="168"/>
      <c r="WHB229" s="168"/>
      <c r="WHC229" s="168"/>
      <c r="WHD229" s="168"/>
      <c r="WHE229" s="168"/>
      <c r="WHF229" s="168"/>
      <c r="WHG229" s="168"/>
      <c r="WHH229" s="168"/>
      <c r="WHI229" s="168"/>
      <c r="WHJ229" s="168"/>
      <c r="WHK229" s="168"/>
      <c r="WHL229" s="168"/>
      <c r="WHM229" s="168"/>
      <c r="WHN229" s="168"/>
      <c r="WHO229" s="168"/>
      <c r="WHP229" s="168"/>
      <c r="WHQ229" s="168"/>
      <c r="WHR229" s="168"/>
      <c r="WHS229" s="168"/>
      <c r="WHT229" s="168"/>
      <c r="WHU229" s="168"/>
      <c r="WHV229" s="168"/>
      <c r="WHW229" s="168"/>
      <c r="WHX229" s="168"/>
      <c r="WHY229" s="168"/>
      <c r="WHZ229" s="168"/>
      <c r="WIA229" s="168"/>
      <c r="WIB229" s="168"/>
      <c r="WIC229" s="168"/>
      <c r="WID229" s="168"/>
      <c r="WIE229" s="168"/>
      <c r="WIF229" s="168"/>
      <c r="WIG229" s="168"/>
      <c r="WIH229" s="168"/>
      <c r="WII229" s="168"/>
      <c r="WIJ229" s="168"/>
      <c r="WIK229" s="168"/>
      <c r="WIL229" s="168"/>
      <c r="WIM229" s="168"/>
      <c r="WIN229" s="168"/>
      <c r="WIO229" s="168"/>
      <c r="WIP229" s="168"/>
      <c r="WIQ229" s="168"/>
      <c r="WIR229" s="168"/>
      <c r="WIS229" s="168"/>
      <c r="WIT229" s="168"/>
      <c r="WIU229" s="168"/>
      <c r="WIV229" s="168"/>
      <c r="WIW229" s="168"/>
      <c r="WIX229" s="168"/>
      <c r="WIY229" s="168"/>
      <c r="WIZ229" s="168"/>
      <c r="WJA229" s="168"/>
      <c r="WJB229" s="168"/>
      <c r="WJC229" s="168"/>
      <c r="WJD229" s="168"/>
      <c r="WJE229" s="168"/>
      <c r="WJF229" s="168"/>
      <c r="WJG229" s="168"/>
      <c r="WJH229" s="168"/>
      <c r="WJI229" s="168"/>
      <c r="WJJ229" s="168"/>
      <c r="WJK229" s="168"/>
      <c r="WJL229" s="168"/>
      <c r="WJM229" s="168"/>
      <c r="WJN229" s="168"/>
      <c r="WJO229" s="168"/>
      <c r="WJP229" s="168"/>
      <c r="WJQ229" s="168"/>
      <c r="WJR229" s="168"/>
      <c r="WJS229" s="168"/>
      <c r="WJT229" s="168"/>
      <c r="WJU229" s="168"/>
      <c r="WJV229" s="168"/>
      <c r="WJW229" s="168"/>
      <c r="WJX229" s="168"/>
      <c r="WJY229" s="168"/>
      <c r="WJZ229" s="168"/>
      <c r="WKA229" s="168"/>
      <c r="WKB229" s="168"/>
      <c r="WKC229" s="168"/>
      <c r="WKD229" s="168"/>
      <c r="WKE229" s="168"/>
      <c r="WKF229" s="168"/>
      <c r="WKG229" s="168"/>
      <c r="WKH229" s="168"/>
      <c r="WKI229" s="168"/>
      <c r="WKJ229" s="168"/>
      <c r="WKK229" s="168"/>
      <c r="WKL229" s="168"/>
      <c r="WKM229" s="168"/>
      <c r="WKN229" s="168"/>
      <c r="WKO229" s="168"/>
      <c r="WKP229" s="168"/>
      <c r="WKQ229" s="168"/>
      <c r="WKR229" s="168"/>
      <c r="WKS229" s="168"/>
      <c r="WKT229" s="168"/>
      <c r="WKU229" s="168"/>
      <c r="WKV229" s="168"/>
      <c r="WKW229" s="168"/>
      <c r="WKX229" s="168"/>
      <c r="WKY229" s="168"/>
      <c r="WKZ229" s="168"/>
      <c r="WLA229" s="168"/>
      <c r="WLB229" s="168"/>
      <c r="WLC229" s="168"/>
      <c r="WLD229" s="168"/>
      <c r="WLE229" s="168"/>
      <c r="WLF229" s="168"/>
      <c r="WLG229" s="168"/>
      <c r="WLH229" s="168"/>
      <c r="WLI229" s="168"/>
      <c r="WLJ229" s="168"/>
      <c r="WLK229" s="168"/>
      <c r="WLL229" s="168"/>
      <c r="WLM229" s="168"/>
      <c r="WLN229" s="168"/>
      <c r="WLO229" s="168"/>
      <c r="WLP229" s="168"/>
      <c r="WLQ229" s="168"/>
      <c r="WLR229" s="168"/>
      <c r="WLS229" s="168"/>
      <c r="WLT229" s="168"/>
      <c r="WLU229" s="168"/>
      <c r="WLV229" s="168"/>
      <c r="WLW229" s="168"/>
      <c r="WLX229" s="168"/>
      <c r="WLY229" s="168"/>
      <c r="WLZ229" s="168"/>
      <c r="WMA229" s="168"/>
      <c r="WMB229" s="168"/>
      <c r="WMC229" s="168"/>
      <c r="WMD229" s="168"/>
      <c r="WME229" s="168"/>
      <c r="WMF229" s="168"/>
      <c r="WMG229" s="168"/>
      <c r="WMH229" s="168"/>
      <c r="WMI229" s="168"/>
      <c r="WMJ229" s="168"/>
      <c r="WMK229" s="168"/>
      <c r="WML229" s="168"/>
      <c r="WMM229" s="168"/>
      <c r="WMN229" s="168"/>
      <c r="WMO229" s="168"/>
      <c r="WMP229" s="168"/>
      <c r="WMQ229" s="168"/>
      <c r="WMR229" s="168"/>
      <c r="WMS229" s="168"/>
      <c r="WMT229" s="168"/>
      <c r="WMU229" s="168"/>
      <c r="WMV229" s="168"/>
      <c r="WMW229" s="168"/>
      <c r="WMX229" s="168"/>
      <c r="WMY229" s="168"/>
      <c r="WMZ229" s="168"/>
      <c r="WNA229" s="168"/>
      <c r="WNB229" s="168"/>
      <c r="WNC229" s="168"/>
      <c r="WND229" s="168"/>
      <c r="WNE229" s="168"/>
      <c r="WNF229" s="168"/>
      <c r="WNG229" s="168"/>
      <c r="WNH229" s="168"/>
      <c r="WNI229" s="168"/>
      <c r="WNJ229" s="168"/>
      <c r="WNK229" s="168"/>
      <c r="WNL229" s="168"/>
      <c r="WNM229" s="168"/>
      <c r="WNN229" s="168"/>
      <c r="WNO229" s="168"/>
      <c r="WNP229" s="168"/>
      <c r="WNQ229" s="168"/>
      <c r="WNR229" s="168"/>
      <c r="WNS229" s="168"/>
      <c r="WNT229" s="168"/>
      <c r="WNU229" s="168"/>
      <c r="WNV229" s="168"/>
      <c r="WNW229" s="168"/>
      <c r="WNX229" s="168"/>
      <c r="WNY229" s="168"/>
      <c r="WNZ229" s="168"/>
      <c r="WOA229" s="168"/>
      <c r="WOB229" s="168"/>
      <c r="WOC229" s="168"/>
      <c r="WOD229" s="168"/>
      <c r="WOE229" s="168"/>
      <c r="WOF229" s="168"/>
      <c r="WOG229" s="168"/>
      <c r="WOH229" s="168"/>
      <c r="WOI229" s="168"/>
      <c r="WOJ229" s="168"/>
      <c r="WOK229" s="168"/>
      <c r="WOL229" s="168"/>
      <c r="WOM229" s="168"/>
      <c r="WON229" s="168"/>
      <c r="WOO229" s="168"/>
      <c r="WOP229" s="168"/>
      <c r="WOQ229" s="168"/>
      <c r="WOR229" s="168"/>
      <c r="WOS229" s="168"/>
      <c r="WOT229" s="168"/>
      <c r="WOU229" s="168"/>
      <c r="WOV229" s="168"/>
      <c r="WOW229" s="168"/>
      <c r="WOX229" s="168"/>
      <c r="WOY229" s="168"/>
      <c r="WOZ229" s="168"/>
      <c r="WPA229" s="168"/>
      <c r="WPB229" s="168"/>
      <c r="WPC229" s="168"/>
      <c r="WPD229" s="168"/>
      <c r="WPE229" s="168"/>
      <c r="WPF229" s="168"/>
      <c r="WPG229" s="168"/>
      <c r="WPH229" s="168"/>
      <c r="WPI229" s="168"/>
      <c r="WPJ229" s="168"/>
      <c r="WPK229" s="168"/>
      <c r="WPL229" s="168"/>
      <c r="WPM229" s="168"/>
      <c r="WPN229" s="168"/>
      <c r="WPO229" s="168"/>
      <c r="WPP229" s="168"/>
      <c r="WPQ229" s="168"/>
      <c r="WPR229" s="168"/>
      <c r="WPS229" s="168"/>
      <c r="WPT229" s="168"/>
      <c r="WPU229" s="168"/>
      <c r="WPV229" s="168"/>
      <c r="WPW229" s="168"/>
      <c r="WPX229" s="168"/>
      <c r="WPY229" s="168"/>
      <c r="WPZ229" s="168"/>
      <c r="WQA229" s="168"/>
      <c r="WQB229" s="168"/>
      <c r="WQC229" s="168"/>
      <c r="WQD229" s="168"/>
      <c r="WQE229" s="168"/>
      <c r="WQF229" s="168"/>
      <c r="WQG229" s="168"/>
      <c r="WQH229" s="168"/>
      <c r="WQI229" s="168"/>
      <c r="WQJ229" s="168"/>
      <c r="WQK229" s="168"/>
      <c r="WQL229" s="168"/>
      <c r="WQM229" s="168"/>
      <c r="WQN229" s="168"/>
      <c r="WQO229" s="168"/>
      <c r="WQP229" s="168"/>
      <c r="WQQ229" s="168"/>
      <c r="WQR229" s="168"/>
      <c r="WQS229" s="168"/>
      <c r="WQT229" s="168"/>
      <c r="WQU229" s="168"/>
      <c r="WQV229" s="168"/>
      <c r="WQW229" s="168"/>
      <c r="WQX229" s="168"/>
      <c r="WQY229" s="168"/>
      <c r="WQZ229" s="168"/>
      <c r="WRA229" s="168"/>
      <c r="WRB229" s="168"/>
      <c r="WRC229" s="168"/>
      <c r="WRD229" s="168"/>
      <c r="WRE229" s="168"/>
      <c r="WRF229" s="168"/>
      <c r="WRG229" s="168"/>
      <c r="WRH229" s="168"/>
      <c r="WRI229" s="168"/>
      <c r="WRJ229" s="168"/>
      <c r="WRK229" s="168"/>
      <c r="WRL229" s="168"/>
      <c r="WRM229" s="168"/>
      <c r="WRN229" s="168"/>
      <c r="WRO229" s="168"/>
      <c r="WRP229" s="168"/>
      <c r="WRQ229" s="168"/>
      <c r="WRR229" s="168"/>
      <c r="WRS229" s="168"/>
      <c r="WRT229" s="168"/>
      <c r="WRU229" s="168"/>
      <c r="WRV229" s="168"/>
      <c r="WRW229" s="168"/>
      <c r="WRX229" s="168"/>
      <c r="WRY229" s="168"/>
      <c r="WRZ229" s="168"/>
      <c r="WSA229" s="168"/>
      <c r="WSB229" s="168"/>
      <c r="WSC229" s="168"/>
      <c r="WSD229" s="168"/>
      <c r="WSE229" s="168"/>
      <c r="WSF229" s="168"/>
      <c r="WSG229" s="168"/>
      <c r="WSH229" s="168"/>
      <c r="WSI229" s="168"/>
      <c r="WSJ229" s="168"/>
      <c r="WSK229" s="168"/>
      <c r="WSL229" s="168"/>
      <c r="WSM229" s="168"/>
      <c r="WSN229" s="168"/>
      <c r="WSO229" s="168"/>
      <c r="WSP229" s="168"/>
      <c r="WSQ229" s="168"/>
      <c r="WSR229" s="168"/>
      <c r="WSS229" s="168"/>
      <c r="WST229" s="168"/>
      <c r="WSU229" s="168"/>
      <c r="WSV229" s="168"/>
      <c r="WSW229" s="168"/>
      <c r="WSX229" s="168"/>
      <c r="WSY229" s="168"/>
      <c r="WSZ229" s="168"/>
      <c r="WTA229" s="168"/>
      <c r="WTB229" s="168"/>
      <c r="WTC229" s="168"/>
      <c r="WTD229" s="168"/>
      <c r="WTE229" s="168"/>
      <c r="WTF229" s="168"/>
      <c r="WTG229" s="168"/>
      <c r="WTH229" s="168"/>
      <c r="WTI229" s="168"/>
      <c r="WTJ229" s="168"/>
      <c r="WTK229" s="168"/>
      <c r="WTL229" s="168"/>
      <c r="WTM229" s="168"/>
      <c r="WTN229" s="168"/>
      <c r="WTO229" s="168"/>
      <c r="WTP229" s="168"/>
      <c r="WTQ229" s="168"/>
      <c r="WTR229" s="168"/>
      <c r="WTS229" s="168"/>
      <c r="WTT229" s="168"/>
      <c r="WTU229" s="168"/>
      <c r="WTV229" s="168"/>
      <c r="WTW229" s="168"/>
      <c r="WTX229" s="168"/>
      <c r="WTY229" s="168"/>
      <c r="WTZ229" s="168"/>
      <c r="WUA229" s="168"/>
      <c r="WUB229" s="168"/>
      <c r="WUC229" s="168"/>
      <c r="WUD229" s="168"/>
      <c r="WUE229" s="168"/>
      <c r="WUF229" s="168"/>
      <c r="WUG229" s="168"/>
      <c r="WUH229" s="168"/>
      <c r="WUI229" s="168"/>
      <c r="WUJ229" s="168"/>
      <c r="WUK229" s="168"/>
      <c r="WUL229" s="168"/>
      <c r="WUM229" s="168"/>
      <c r="WUN229" s="168"/>
      <c r="WUO229" s="168"/>
      <c r="WUP229" s="168"/>
      <c r="WUQ229" s="168"/>
      <c r="WUR229" s="168"/>
      <c r="WUS229" s="168"/>
      <c r="WUT229" s="168"/>
      <c r="WUU229" s="168"/>
      <c r="WUV229" s="168"/>
      <c r="WUW229" s="168"/>
      <c r="WUX229" s="168"/>
      <c r="WUY229" s="168"/>
      <c r="WUZ229" s="168"/>
      <c r="WVA229" s="168"/>
      <c r="WVB229" s="168"/>
      <c r="WVC229" s="168"/>
      <c r="WVD229" s="168"/>
      <c r="WVE229" s="168"/>
      <c r="WVF229" s="168"/>
      <c r="WVG229" s="168"/>
      <c r="WVH229" s="168"/>
      <c r="WVI229" s="168"/>
      <c r="WVJ229" s="168"/>
      <c r="WVK229" s="168"/>
      <c r="WVL229" s="168"/>
      <c r="WVM229" s="168"/>
      <c r="WVN229" s="168"/>
      <c r="WVO229" s="168"/>
      <c r="WVP229" s="168"/>
      <c r="WVQ229" s="168"/>
      <c r="WVR229" s="168"/>
      <c r="WVS229" s="168"/>
      <c r="WVT229" s="168"/>
      <c r="WVU229" s="168"/>
      <c r="WVV229" s="168"/>
      <c r="WVW229" s="168"/>
      <c r="WVX229" s="168"/>
      <c r="WVY229" s="168"/>
      <c r="WVZ229" s="168"/>
      <c r="WWA229" s="168"/>
      <c r="WWB229" s="168"/>
      <c r="WWC229" s="168"/>
      <c r="WWD229" s="168"/>
      <c r="WWE229" s="168"/>
      <c r="WWF229" s="168"/>
      <c r="WWG229" s="168"/>
      <c r="WWH229" s="168"/>
      <c r="WWI229" s="168"/>
      <c r="WWJ229" s="168"/>
      <c r="WWK229" s="168"/>
      <c r="WWL229" s="168"/>
      <c r="WWM229" s="168"/>
      <c r="WWN229" s="168"/>
      <c r="WWO229" s="168"/>
      <c r="WWP229" s="168"/>
      <c r="WWQ229" s="168"/>
      <c r="WWR229" s="168"/>
      <c r="WWS229" s="168"/>
      <c r="WWT229" s="168"/>
      <c r="WWU229" s="168"/>
      <c r="WWV229" s="168"/>
      <c r="WWW229" s="168"/>
      <c r="WWX229" s="168"/>
      <c r="WWY229" s="168"/>
      <c r="WWZ229" s="168"/>
      <c r="WXA229" s="168"/>
      <c r="WXB229" s="168"/>
      <c r="WXC229" s="168"/>
      <c r="WXD229" s="168"/>
      <c r="WXE229" s="168"/>
      <c r="WXF229" s="168"/>
      <c r="WXG229" s="168"/>
      <c r="WXH229" s="168"/>
      <c r="WXI229" s="168"/>
      <c r="WXJ229" s="168"/>
      <c r="WXK229" s="168"/>
      <c r="WXL229" s="168"/>
      <c r="WXM229" s="168"/>
      <c r="WXN229" s="168"/>
      <c r="WXO229" s="168"/>
      <c r="WXP229" s="168"/>
      <c r="WXQ229" s="168"/>
      <c r="WXR229" s="168"/>
      <c r="WXS229" s="168"/>
      <c r="WXT229" s="168"/>
      <c r="WXU229" s="168"/>
      <c r="WXV229" s="168"/>
      <c r="WXW229" s="168"/>
      <c r="WXX229" s="168"/>
      <c r="WXY229" s="168"/>
      <c r="WXZ229" s="168"/>
      <c r="WYA229" s="168"/>
      <c r="WYB229" s="168"/>
      <c r="WYC229" s="168"/>
      <c r="WYD229" s="168"/>
      <c r="WYE229" s="168"/>
      <c r="WYF229" s="168"/>
      <c r="WYG229" s="168"/>
      <c r="WYH229" s="168"/>
      <c r="WYI229" s="168"/>
      <c r="WYJ229" s="168"/>
      <c r="WYK229" s="168"/>
      <c r="WYL229" s="168"/>
      <c r="WYM229" s="168"/>
      <c r="WYN229" s="168"/>
      <c r="WYO229" s="168"/>
      <c r="WYP229" s="168"/>
      <c r="WYQ229" s="168"/>
      <c r="WYR229" s="168"/>
      <c r="WYS229" s="168"/>
      <c r="WYT229" s="168"/>
      <c r="WYU229" s="168"/>
      <c r="WYV229" s="168"/>
      <c r="WYW229" s="168"/>
      <c r="WYX229" s="168"/>
      <c r="WYY229" s="168"/>
      <c r="WYZ229" s="168"/>
      <c r="WZA229" s="168"/>
      <c r="WZB229" s="168"/>
      <c r="WZC229" s="168"/>
      <c r="WZD229" s="168"/>
      <c r="WZE229" s="168"/>
      <c r="WZF229" s="168"/>
      <c r="WZG229" s="168"/>
      <c r="WZH229" s="168"/>
      <c r="WZI229" s="168"/>
      <c r="WZJ229" s="168"/>
      <c r="WZK229" s="168"/>
      <c r="WZL229" s="168"/>
      <c r="WZM229" s="168"/>
      <c r="WZN229" s="168"/>
      <c r="WZO229" s="168"/>
      <c r="WZP229" s="168"/>
      <c r="WZQ229" s="168"/>
      <c r="WZR229" s="168"/>
      <c r="WZS229" s="168"/>
      <c r="WZT229" s="168"/>
      <c r="WZU229" s="168"/>
      <c r="WZV229" s="168"/>
      <c r="WZW229" s="168"/>
      <c r="WZX229" s="168"/>
      <c r="WZY229" s="168"/>
      <c r="WZZ229" s="168"/>
      <c r="XAA229" s="168"/>
      <c r="XAB229" s="168"/>
      <c r="XAC229" s="168"/>
      <c r="XAD229" s="168"/>
      <c r="XAE229" s="168"/>
      <c r="XAF229" s="168"/>
      <c r="XAG229" s="168"/>
      <c r="XAH229" s="168"/>
      <c r="XAI229" s="168"/>
      <c r="XAJ229" s="168"/>
      <c r="XAK229" s="168"/>
      <c r="XAL229" s="168"/>
      <c r="XAM229" s="168"/>
      <c r="XAN229" s="168"/>
      <c r="XAO229" s="168"/>
      <c r="XAP229" s="168"/>
      <c r="XAQ229" s="168"/>
      <c r="XAR229" s="168"/>
      <c r="XAS229" s="168"/>
      <c r="XAT229" s="168"/>
      <c r="XAU229" s="168"/>
      <c r="XAV229" s="168"/>
      <c r="XAW229" s="168"/>
      <c r="XAX229" s="168"/>
      <c r="XAY229" s="168"/>
      <c r="XAZ229" s="168"/>
      <c r="XBA229" s="168"/>
      <c r="XBB229" s="168"/>
      <c r="XBC229" s="168"/>
      <c r="XBD229" s="168"/>
      <c r="XBE229" s="168"/>
      <c r="XBF229" s="168"/>
      <c r="XBG229" s="168"/>
      <c r="XBH229" s="168"/>
      <c r="XBI229" s="168"/>
      <c r="XBJ229" s="168"/>
      <c r="XBK229" s="168"/>
      <c r="XBL229" s="168"/>
      <c r="XBM229" s="168"/>
      <c r="XBN229" s="168"/>
      <c r="XBO229" s="168"/>
      <c r="XBP229" s="168"/>
      <c r="XBQ229" s="168"/>
      <c r="XBR229" s="168"/>
      <c r="XBS229" s="168"/>
      <c r="XBT229" s="168"/>
      <c r="XBU229" s="168"/>
      <c r="XBV229" s="168"/>
      <c r="XBW229" s="168"/>
      <c r="XBX229" s="168"/>
      <c r="XBY229" s="168"/>
      <c r="XBZ229" s="168"/>
      <c r="XCA229" s="168"/>
      <c r="XCB229" s="168"/>
      <c r="XCC229" s="168"/>
      <c r="XCD229" s="168"/>
      <c r="XCE229" s="168"/>
      <c r="XCF229" s="168"/>
      <c r="XCG229" s="168"/>
      <c r="XCH229" s="168"/>
      <c r="XCI229" s="168"/>
      <c r="XCJ229" s="168"/>
      <c r="XCK229" s="168"/>
      <c r="XCL229" s="168"/>
      <c r="XCM229" s="168"/>
      <c r="XCN229" s="168"/>
      <c r="XCO229" s="168"/>
      <c r="XCP229" s="168"/>
      <c r="XCQ229" s="168"/>
      <c r="XCR229" s="168"/>
      <c r="XCS229" s="168"/>
      <c r="XCT229" s="168"/>
      <c r="XCU229" s="168"/>
      <c r="XCV229" s="168"/>
      <c r="XCW229" s="168"/>
      <c r="XCX229" s="168"/>
      <c r="XCY229" s="168"/>
      <c r="XCZ229" s="168"/>
      <c r="XDA229" s="168"/>
      <c r="XDB229" s="168"/>
      <c r="XDC229" s="168"/>
      <c r="XDD229" s="168"/>
      <c r="XDE229" s="168"/>
      <c r="XDF229" s="168"/>
      <c r="XDG229" s="168"/>
      <c r="XDH229" s="168"/>
      <c r="XDI229" s="168"/>
      <c r="XDJ229" s="168"/>
      <c r="XDK229" s="168"/>
      <c r="XDL229" s="168"/>
      <c r="XDM229" s="168"/>
      <c r="XDN229" s="168"/>
      <c r="XDO229" s="168"/>
      <c r="XDP229" s="168"/>
      <c r="XDQ229" s="168"/>
      <c r="XDR229" s="168"/>
      <c r="XDS229" s="168"/>
      <c r="XDT229" s="168"/>
      <c r="XDU229" s="168"/>
      <c r="XDV229" s="168"/>
      <c r="XDW229" s="168"/>
      <c r="XDX229" s="168"/>
      <c r="XDY229" s="168"/>
      <c r="XDZ229" s="168"/>
      <c r="XEA229" s="168"/>
      <c r="XEB229" s="168"/>
      <c r="XEC229" s="168"/>
      <c r="XED229" s="168"/>
      <c r="XEE229" s="168"/>
      <c r="XEF229" s="168"/>
      <c r="XEG229" s="168"/>
      <c r="XEH229" s="168"/>
      <c r="XEI229" s="168"/>
      <c r="XEJ229" s="168"/>
      <c r="XEK229" s="168"/>
      <c r="XEL229" s="168"/>
      <c r="XEM229" s="168"/>
      <c r="XEN229" s="168"/>
      <c r="XEO229" s="168"/>
      <c r="XEP229" s="168"/>
      <c r="XEQ229" s="168"/>
      <c r="XER229" s="168"/>
      <c r="XES229" s="168"/>
      <c r="XET229" s="168"/>
      <c r="XEU229" s="168"/>
      <c r="XEV229" s="168"/>
      <c r="XEW229" s="168"/>
      <c r="XEX229" s="168"/>
      <c r="XEY229" s="168"/>
      <c r="XEZ229" s="168"/>
      <c r="XFA229" s="168"/>
      <c r="XFB229" s="168"/>
    </row>
    <row r="230" spans="1:16382" s="164" customFormat="1" ht="15" x14ac:dyDescent="0.25">
      <c r="A230" s="172" t="s">
        <v>1307</v>
      </c>
      <c r="B230" s="172"/>
      <c r="C230" s="172"/>
      <c r="D230" s="172"/>
      <c r="E230" s="174">
        <v>51.94</v>
      </c>
      <c r="F230" s="176"/>
      <c r="G230" s="176"/>
      <c r="H230" s="176"/>
      <c r="I230" s="176"/>
      <c r="J230" s="236">
        <f>E230</f>
        <v>51.94</v>
      </c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8"/>
      <c r="BN230" s="168"/>
      <c r="BO230" s="168"/>
      <c r="BP230" s="168"/>
      <c r="BQ230" s="168"/>
      <c r="BR230" s="168"/>
      <c r="BS230" s="168"/>
      <c r="BT230" s="168"/>
      <c r="BU230" s="168"/>
      <c r="BV230" s="168"/>
      <c r="BW230" s="168"/>
      <c r="BX230" s="168"/>
      <c r="BY230" s="168"/>
      <c r="BZ230" s="168"/>
      <c r="CA230" s="168"/>
      <c r="CB230" s="168"/>
      <c r="CC230" s="168"/>
      <c r="CD230" s="168"/>
      <c r="CE230" s="168"/>
      <c r="CF230" s="168"/>
      <c r="CG230" s="168"/>
      <c r="CH230" s="168"/>
      <c r="CI230" s="168"/>
      <c r="CJ230" s="168"/>
      <c r="CK230" s="168"/>
      <c r="CL230" s="168"/>
      <c r="CM230" s="168"/>
      <c r="CN230" s="168"/>
      <c r="CO230" s="168"/>
      <c r="CP230" s="168"/>
      <c r="CQ230" s="168"/>
      <c r="CR230" s="168"/>
      <c r="CS230" s="168"/>
      <c r="CT230" s="168"/>
      <c r="CU230" s="168"/>
      <c r="CV230" s="168"/>
      <c r="CW230" s="168"/>
      <c r="CX230" s="168"/>
      <c r="CY230" s="168"/>
      <c r="CZ230" s="168"/>
      <c r="DA230" s="168"/>
      <c r="DB230" s="168"/>
      <c r="DC230" s="168"/>
      <c r="DD230" s="168"/>
      <c r="DE230" s="168"/>
      <c r="DF230" s="168"/>
      <c r="DG230" s="168"/>
      <c r="DH230" s="168"/>
      <c r="DI230" s="168"/>
      <c r="DJ230" s="168"/>
      <c r="DK230" s="168"/>
      <c r="DL230" s="168"/>
      <c r="DM230" s="168"/>
      <c r="DN230" s="168"/>
      <c r="DO230" s="168"/>
      <c r="DP230" s="168"/>
      <c r="DQ230" s="168"/>
      <c r="DR230" s="168"/>
      <c r="DS230" s="168"/>
      <c r="DT230" s="168"/>
      <c r="DU230" s="168"/>
      <c r="DV230" s="168"/>
      <c r="DW230" s="168"/>
      <c r="DX230" s="168"/>
      <c r="DY230" s="168"/>
      <c r="DZ230" s="168"/>
      <c r="EA230" s="168"/>
      <c r="EB230" s="168"/>
      <c r="EC230" s="168"/>
      <c r="ED230" s="168"/>
      <c r="EE230" s="168"/>
      <c r="EF230" s="168"/>
      <c r="EG230" s="168"/>
      <c r="EH230" s="168"/>
      <c r="EI230" s="168"/>
      <c r="EJ230" s="168"/>
      <c r="EK230" s="168"/>
      <c r="EL230" s="168"/>
      <c r="EM230" s="168"/>
      <c r="EN230" s="168"/>
      <c r="EO230" s="168"/>
      <c r="EP230" s="168"/>
      <c r="EQ230" s="168"/>
      <c r="ER230" s="168"/>
      <c r="ES230" s="168"/>
      <c r="ET230" s="168"/>
      <c r="EU230" s="168"/>
      <c r="EV230" s="168"/>
      <c r="EW230" s="168"/>
      <c r="EX230" s="168"/>
      <c r="EY230" s="168"/>
      <c r="EZ230" s="168"/>
      <c r="FA230" s="168"/>
      <c r="FB230" s="168"/>
      <c r="FC230" s="168"/>
      <c r="FD230" s="168"/>
      <c r="FE230" s="168"/>
      <c r="FF230" s="168"/>
      <c r="FG230" s="168"/>
      <c r="FH230" s="168"/>
      <c r="FI230" s="168"/>
      <c r="FJ230" s="168"/>
      <c r="FK230" s="168"/>
      <c r="FL230" s="168"/>
      <c r="FM230" s="168"/>
      <c r="FN230" s="168"/>
      <c r="FO230" s="168"/>
      <c r="FP230" s="168"/>
      <c r="FQ230" s="168"/>
      <c r="FR230" s="168"/>
      <c r="FS230" s="168"/>
      <c r="FT230" s="168"/>
      <c r="FU230" s="168"/>
      <c r="FV230" s="168"/>
      <c r="FW230" s="168"/>
      <c r="FX230" s="168"/>
      <c r="FY230" s="168"/>
      <c r="FZ230" s="168"/>
      <c r="GA230" s="168"/>
      <c r="GB230" s="168"/>
      <c r="GC230" s="168"/>
      <c r="GD230" s="168"/>
      <c r="GE230" s="168"/>
      <c r="GF230" s="168"/>
      <c r="GG230" s="168"/>
      <c r="GH230" s="168"/>
      <c r="GI230" s="168"/>
      <c r="GJ230" s="168"/>
      <c r="GK230" s="168"/>
      <c r="GL230" s="168"/>
      <c r="GM230" s="168"/>
      <c r="GN230" s="168"/>
      <c r="GO230" s="168"/>
      <c r="GP230" s="168"/>
      <c r="GQ230" s="168"/>
      <c r="GR230" s="168"/>
      <c r="GS230" s="168"/>
      <c r="GT230" s="168"/>
      <c r="GU230" s="168"/>
      <c r="GV230" s="168"/>
      <c r="GW230" s="168"/>
      <c r="GX230" s="168"/>
      <c r="GY230" s="168"/>
      <c r="GZ230" s="168"/>
      <c r="HA230" s="168"/>
      <c r="HB230" s="168"/>
      <c r="HC230" s="168"/>
      <c r="HD230" s="168"/>
      <c r="HE230" s="168"/>
      <c r="HF230" s="168"/>
      <c r="HG230" s="168"/>
      <c r="HH230" s="168"/>
      <c r="HI230" s="168"/>
      <c r="HJ230" s="168"/>
      <c r="HK230" s="168"/>
      <c r="HL230" s="168"/>
      <c r="HM230" s="168"/>
      <c r="HN230" s="168"/>
      <c r="HO230" s="168"/>
      <c r="HP230" s="168"/>
      <c r="HQ230" s="168"/>
      <c r="HR230" s="168"/>
      <c r="HS230" s="168"/>
      <c r="HT230" s="168"/>
      <c r="HU230" s="168"/>
      <c r="HV230" s="168"/>
      <c r="HW230" s="168"/>
      <c r="HX230" s="168"/>
      <c r="HY230" s="168"/>
      <c r="HZ230" s="168"/>
      <c r="IA230" s="168"/>
      <c r="IB230" s="168"/>
      <c r="IC230" s="168"/>
      <c r="ID230" s="168"/>
      <c r="IE230" s="168"/>
      <c r="IF230" s="168"/>
      <c r="IG230" s="168"/>
      <c r="IH230" s="168"/>
      <c r="II230" s="168"/>
      <c r="IJ230" s="168"/>
      <c r="IK230" s="168"/>
      <c r="IL230" s="168"/>
      <c r="IM230" s="168"/>
      <c r="IN230" s="168"/>
      <c r="IO230" s="168"/>
      <c r="IP230" s="168"/>
      <c r="IQ230" s="168"/>
      <c r="IR230" s="168"/>
      <c r="IS230" s="168"/>
      <c r="IT230" s="168"/>
      <c r="IU230" s="168"/>
      <c r="IV230" s="168"/>
      <c r="IW230" s="168"/>
      <c r="IX230" s="168"/>
      <c r="IY230" s="168"/>
      <c r="IZ230" s="168"/>
      <c r="JA230" s="168"/>
      <c r="JB230" s="168"/>
      <c r="JC230" s="168"/>
      <c r="JD230" s="168"/>
      <c r="JE230" s="168"/>
      <c r="JF230" s="168"/>
      <c r="JG230" s="168"/>
      <c r="JH230" s="168"/>
      <c r="JI230" s="168"/>
      <c r="JJ230" s="168"/>
      <c r="JK230" s="168"/>
      <c r="JL230" s="168"/>
      <c r="JM230" s="168"/>
      <c r="JN230" s="168"/>
      <c r="JO230" s="168"/>
      <c r="JP230" s="168"/>
      <c r="JQ230" s="168"/>
      <c r="JR230" s="168"/>
      <c r="JS230" s="168"/>
      <c r="JT230" s="168"/>
      <c r="JU230" s="168"/>
      <c r="JV230" s="168"/>
      <c r="JW230" s="168"/>
      <c r="JX230" s="168"/>
      <c r="JY230" s="168"/>
      <c r="JZ230" s="168"/>
      <c r="KA230" s="168"/>
      <c r="KB230" s="168"/>
      <c r="KC230" s="168"/>
      <c r="KD230" s="168"/>
      <c r="KE230" s="168"/>
      <c r="KF230" s="168"/>
      <c r="KG230" s="168"/>
      <c r="KH230" s="168"/>
      <c r="KI230" s="168"/>
      <c r="KJ230" s="168"/>
      <c r="KK230" s="168"/>
      <c r="KL230" s="168"/>
      <c r="KM230" s="168"/>
      <c r="KN230" s="168"/>
      <c r="KO230" s="168"/>
      <c r="KP230" s="168"/>
      <c r="KQ230" s="168"/>
      <c r="KR230" s="168"/>
      <c r="KS230" s="168"/>
      <c r="KT230" s="168"/>
      <c r="KU230" s="168"/>
      <c r="KV230" s="168"/>
      <c r="KW230" s="168"/>
      <c r="KX230" s="168"/>
      <c r="KY230" s="168"/>
      <c r="KZ230" s="168"/>
      <c r="LA230" s="168"/>
      <c r="LB230" s="168"/>
      <c r="LC230" s="168"/>
      <c r="LD230" s="168"/>
      <c r="LE230" s="168"/>
      <c r="LF230" s="168"/>
      <c r="LG230" s="168"/>
      <c r="LH230" s="168"/>
      <c r="LI230" s="168"/>
      <c r="LJ230" s="168"/>
      <c r="LK230" s="168"/>
      <c r="LL230" s="168"/>
      <c r="LM230" s="168"/>
      <c r="LN230" s="168"/>
      <c r="LO230" s="168"/>
      <c r="LP230" s="168"/>
      <c r="LQ230" s="168"/>
      <c r="LR230" s="168"/>
      <c r="LS230" s="168"/>
      <c r="LT230" s="168"/>
      <c r="LU230" s="168"/>
      <c r="LV230" s="168"/>
      <c r="LW230" s="168"/>
      <c r="LX230" s="168"/>
      <c r="LY230" s="168"/>
      <c r="LZ230" s="168"/>
      <c r="MA230" s="168"/>
      <c r="MB230" s="168"/>
      <c r="MC230" s="168"/>
      <c r="MD230" s="168"/>
      <c r="ME230" s="168"/>
      <c r="MF230" s="168"/>
      <c r="MG230" s="168"/>
      <c r="MH230" s="168"/>
      <c r="MI230" s="168"/>
      <c r="MJ230" s="168"/>
      <c r="MK230" s="168"/>
      <c r="ML230" s="168"/>
      <c r="MM230" s="168"/>
      <c r="MN230" s="168"/>
      <c r="MO230" s="168"/>
      <c r="MP230" s="168"/>
      <c r="MQ230" s="168"/>
      <c r="MR230" s="168"/>
      <c r="MS230" s="168"/>
      <c r="MT230" s="168"/>
      <c r="MU230" s="168"/>
      <c r="MV230" s="168"/>
      <c r="MW230" s="168"/>
      <c r="MX230" s="168"/>
      <c r="MY230" s="168"/>
      <c r="MZ230" s="168"/>
      <c r="NA230" s="168"/>
      <c r="NB230" s="168"/>
      <c r="NC230" s="168"/>
      <c r="ND230" s="168"/>
      <c r="NE230" s="168"/>
      <c r="NF230" s="168"/>
      <c r="NG230" s="168"/>
      <c r="NH230" s="168"/>
      <c r="NI230" s="168"/>
      <c r="NJ230" s="168"/>
      <c r="NK230" s="168"/>
      <c r="NL230" s="168"/>
      <c r="NM230" s="168"/>
      <c r="NN230" s="168"/>
      <c r="NO230" s="168"/>
      <c r="NP230" s="168"/>
      <c r="NQ230" s="168"/>
      <c r="NR230" s="168"/>
      <c r="NS230" s="168"/>
      <c r="NT230" s="168"/>
      <c r="NU230" s="168"/>
      <c r="NV230" s="168"/>
      <c r="NW230" s="168"/>
      <c r="NX230" s="168"/>
      <c r="NY230" s="168"/>
      <c r="NZ230" s="168"/>
      <c r="OA230" s="168"/>
      <c r="OB230" s="168"/>
      <c r="OC230" s="168"/>
      <c r="OD230" s="168"/>
      <c r="OE230" s="168"/>
      <c r="OF230" s="168"/>
      <c r="OG230" s="168"/>
      <c r="OH230" s="168"/>
      <c r="OI230" s="168"/>
      <c r="OJ230" s="168"/>
      <c r="OK230" s="168"/>
      <c r="OL230" s="168"/>
      <c r="OM230" s="168"/>
      <c r="ON230" s="168"/>
      <c r="OO230" s="168"/>
      <c r="OP230" s="168"/>
      <c r="OQ230" s="168"/>
      <c r="OR230" s="168"/>
      <c r="OS230" s="168"/>
      <c r="OT230" s="168"/>
      <c r="OU230" s="168"/>
      <c r="OV230" s="168"/>
      <c r="OW230" s="168"/>
      <c r="OX230" s="168"/>
      <c r="OY230" s="168"/>
      <c r="OZ230" s="168"/>
      <c r="PA230" s="168"/>
      <c r="PB230" s="168"/>
      <c r="PC230" s="168"/>
      <c r="PD230" s="168"/>
      <c r="PE230" s="168"/>
      <c r="PF230" s="168"/>
      <c r="PG230" s="168"/>
      <c r="PH230" s="168"/>
      <c r="PI230" s="168"/>
      <c r="PJ230" s="168"/>
      <c r="PK230" s="168"/>
      <c r="PL230" s="168"/>
      <c r="PM230" s="168"/>
      <c r="PN230" s="168"/>
      <c r="PO230" s="168"/>
      <c r="PP230" s="168"/>
      <c r="PQ230" s="168"/>
      <c r="PR230" s="168"/>
      <c r="PS230" s="168"/>
      <c r="PT230" s="168"/>
      <c r="PU230" s="168"/>
      <c r="PV230" s="168"/>
      <c r="PW230" s="168"/>
      <c r="PX230" s="168"/>
      <c r="PY230" s="168"/>
      <c r="PZ230" s="168"/>
      <c r="QA230" s="168"/>
      <c r="QB230" s="168"/>
      <c r="QC230" s="168"/>
      <c r="QD230" s="168"/>
      <c r="QE230" s="168"/>
      <c r="QF230" s="168"/>
      <c r="QG230" s="168"/>
      <c r="QH230" s="168"/>
      <c r="QI230" s="168"/>
      <c r="QJ230" s="168"/>
      <c r="QK230" s="168"/>
      <c r="QL230" s="168"/>
      <c r="QM230" s="168"/>
      <c r="QN230" s="168"/>
      <c r="QO230" s="168"/>
      <c r="QP230" s="168"/>
      <c r="QQ230" s="168"/>
      <c r="QR230" s="168"/>
      <c r="QS230" s="168"/>
      <c r="QT230" s="168"/>
      <c r="QU230" s="168"/>
      <c r="QV230" s="168"/>
      <c r="QW230" s="168"/>
      <c r="QX230" s="168"/>
      <c r="QY230" s="168"/>
      <c r="QZ230" s="168"/>
      <c r="RA230" s="168"/>
      <c r="RB230" s="168"/>
      <c r="RC230" s="168"/>
      <c r="RD230" s="168"/>
      <c r="RE230" s="168"/>
      <c r="RF230" s="168"/>
      <c r="RG230" s="168"/>
      <c r="RH230" s="168"/>
      <c r="RI230" s="168"/>
      <c r="RJ230" s="168"/>
      <c r="RK230" s="168"/>
      <c r="RL230" s="168"/>
      <c r="RM230" s="168"/>
      <c r="RN230" s="168"/>
      <c r="RO230" s="168"/>
      <c r="RP230" s="168"/>
      <c r="RQ230" s="168"/>
      <c r="RR230" s="168"/>
      <c r="RS230" s="168"/>
      <c r="RT230" s="168"/>
      <c r="RU230" s="168"/>
      <c r="RV230" s="168"/>
      <c r="RW230" s="168"/>
      <c r="RX230" s="168"/>
      <c r="RY230" s="168"/>
      <c r="RZ230" s="168"/>
      <c r="SA230" s="168"/>
      <c r="SB230" s="168"/>
      <c r="SC230" s="168"/>
      <c r="SD230" s="168"/>
      <c r="SE230" s="168"/>
      <c r="SF230" s="168"/>
      <c r="SG230" s="168"/>
      <c r="SH230" s="168"/>
      <c r="SI230" s="168"/>
      <c r="SJ230" s="168"/>
      <c r="SK230" s="168"/>
      <c r="SL230" s="168"/>
      <c r="SM230" s="168"/>
      <c r="SN230" s="168"/>
      <c r="SO230" s="168"/>
      <c r="SP230" s="168"/>
      <c r="SQ230" s="168"/>
      <c r="SR230" s="168"/>
      <c r="SS230" s="168"/>
      <c r="ST230" s="168"/>
      <c r="SU230" s="168"/>
      <c r="SV230" s="168"/>
      <c r="SW230" s="168"/>
      <c r="SX230" s="168"/>
      <c r="SY230" s="168"/>
      <c r="SZ230" s="168"/>
      <c r="TA230" s="168"/>
      <c r="TB230" s="168"/>
      <c r="TC230" s="168"/>
      <c r="TD230" s="168"/>
      <c r="TE230" s="168"/>
      <c r="TF230" s="168"/>
      <c r="TG230" s="168"/>
      <c r="TH230" s="168"/>
      <c r="TI230" s="168"/>
      <c r="TJ230" s="168"/>
      <c r="TK230" s="168"/>
      <c r="TL230" s="168"/>
      <c r="TM230" s="168"/>
      <c r="TN230" s="168"/>
      <c r="TO230" s="168"/>
      <c r="TP230" s="168"/>
      <c r="TQ230" s="168"/>
      <c r="TR230" s="168"/>
      <c r="TS230" s="168"/>
      <c r="TT230" s="168"/>
      <c r="TU230" s="168"/>
      <c r="TV230" s="168"/>
      <c r="TW230" s="168"/>
      <c r="TX230" s="168"/>
      <c r="TY230" s="168"/>
      <c r="TZ230" s="168"/>
      <c r="UA230" s="168"/>
      <c r="UB230" s="168"/>
      <c r="UC230" s="168"/>
      <c r="UD230" s="168"/>
      <c r="UE230" s="168"/>
      <c r="UF230" s="168"/>
      <c r="UG230" s="168"/>
      <c r="UH230" s="168"/>
      <c r="UI230" s="168"/>
      <c r="UJ230" s="168"/>
      <c r="UK230" s="168"/>
      <c r="UL230" s="168"/>
      <c r="UM230" s="168"/>
      <c r="UN230" s="168"/>
      <c r="UO230" s="168"/>
      <c r="UP230" s="168"/>
      <c r="UQ230" s="168"/>
      <c r="UR230" s="168"/>
      <c r="US230" s="168"/>
      <c r="UT230" s="168"/>
      <c r="UU230" s="168"/>
      <c r="UV230" s="168"/>
      <c r="UW230" s="168"/>
      <c r="UX230" s="168"/>
      <c r="UY230" s="168"/>
      <c r="UZ230" s="168"/>
      <c r="VA230" s="168"/>
      <c r="VB230" s="168"/>
      <c r="VC230" s="168"/>
      <c r="VD230" s="168"/>
      <c r="VE230" s="168"/>
      <c r="VF230" s="168"/>
      <c r="VG230" s="168"/>
      <c r="VH230" s="168"/>
      <c r="VI230" s="168"/>
      <c r="VJ230" s="168"/>
      <c r="VK230" s="168"/>
      <c r="VL230" s="168"/>
      <c r="VM230" s="168"/>
      <c r="VN230" s="168"/>
      <c r="VO230" s="168"/>
      <c r="VP230" s="168"/>
      <c r="VQ230" s="168"/>
      <c r="VR230" s="168"/>
      <c r="VS230" s="168"/>
      <c r="VT230" s="168"/>
      <c r="VU230" s="168"/>
      <c r="VV230" s="168"/>
      <c r="VW230" s="168"/>
      <c r="VX230" s="168"/>
      <c r="VY230" s="168"/>
      <c r="VZ230" s="168"/>
      <c r="WA230" s="168"/>
      <c r="WB230" s="168"/>
      <c r="WC230" s="168"/>
      <c r="WD230" s="168"/>
      <c r="WE230" s="168"/>
      <c r="WF230" s="168"/>
      <c r="WG230" s="168"/>
      <c r="WH230" s="168"/>
      <c r="WI230" s="168"/>
      <c r="WJ230" s="168"/>
      <c r="WK230" s="168"/>
      <c r="WL230" s="168"/>
      <c r="WM230" s="168"/>
      <c r="WN230" s="168"/>
      <c r="WO230" s="168"/>
      <c r="WP230" s="168"/>
      <c r="WQ230" s="168"/>
      <c r="WR230" s="168"/>
      <c r="WS230" s="168"/>
      <c r="WT230" s="168"/>
      <c r="WU230" s="168"/>
      <c r="WV230" s="168"/>
      <c r="WW230" s="168"/>
      <c r="WX230" s="168"/>
      <c r="WY230" s="168"/>
      <c r="WZ230" s="168"/>
      <c r="XA230" s="168"/>
      <c r="XB230" s="168"/>
      <c r="XC230" s="168"/>
      <c r="XD230" s="168"/>
      <c r="XE230" s="168"/>
      <c r="XF230" s="168"/>
      <c r="XG230" s="168"/>
      <c r="XH230" s="168"/>
      <c r="XI230" s="168"/>
      <c r="XJ230" s="168"/>
      <c r="XK230" s="168"/>
      <c r="XL230" s="168"/>
      <c r="XM230" s="168"/>
      <c r="XN230" s="168"/>
      <c r="XO230" s="168"/>
      <c r="XP230" s="168"/>
      <c r="XQ230" s="168"/>
      <c r="XR230" s="168"/>
      <c r="XS230" s="168"/>
      <c r="XT230" s="168"/>
      <c r="XU230" s="168"/>
      <c r="XV230" s="168"/>
      <c r="XW230" s="168"/>
      <c r="XX230" s="168"/>
      <c r="XY230" s="168"/>
      <c r="XZ230" s="168"/>
      <c r="YA230" s="168"/>
      <c r="YB230" s="168"/>
      <c r="YC230" s="168"/>
      <c r="YD230" s="168"/>
      <c r="YE230" s="168"/>
      <c r="YF230" s="168"/>
      <c r="YG230" s="168"/>
      <c r="YH230" s="168"/>
      <c r="YI230" s="168"/>
      <c r="YJ230" s="168"/>
      <c r="YK230" s="168"/>
      <c r="YL230" s="168"/>
      <c r="YM230" s="168"/>
      <c r="YN230" s="168"/>
      <c r="YO230" s="168"/>
      <c r="YP230" s="168"/>
      <c r="YQ230" s="168"/>
      <c r="YR230" s="168"/>
      <c r="YS230" s="168"/>
      <c r="YT230" s="168"/>
      <c r="YU230" s="168"/>
      <c r="YV230" s="168"/>
      <c r="YW230" s="168"/>
      <c r="YX230" s="168"/>
      <c r="YY230" s="168"/>
      <c r="YZ230" s="168"/>
      <c r="ZA230" s="168"/>
      <c r="ZB230" s="168"/>
      <c r="ZC230" s="168"/>
      <c r="ZD230" s="168"/>
      <c r="ZE230" s="168"/>
      <c r="ZF230" s="168"/>
      <c r="ZG230" s="168"/>
      <c r="ZH230" s="168"/>
      <c r="ZI230" s="168"/>
      <c r="ZJ230" s="168"/>
      <c r="ZK230" s="168"/>
      <c r="ZL230" s="168"/>
      <c r="ZM230" s="168"/>
      <c r="ZN230" s="168"/>
      <c r="ZO230" s="168"/>
      <c r="ZP230" s="168"/>
      <c r="ZQ230" s="168"/>
      <c r="ZR230" s="168"/>
      <c r="ZS230" s="168"/>
      <c r="ZT230" s="168"/>
      <c r="ZU230" s="168"/>
      <c r="ZV230" s="168"/>
      <c r="ZW230" s="168"/>
      <c r="ZX230" s="168"/>
      <c r="ZY230" s="168"/>
      <c r="ZZ230" s="168"/>
      <c r="AAA230" s="168"/>
      <c r="AAB230" s="168"/>
      <c r="AAC230" s="168"/>
      <c r="AAD230" s="168"/>
      <c r="AAE230" s="168"/>
      <c r="AAF230" s="168"/>
      <c r="AAG230" s="168"/>
      <c r="AAH230" s="168"/>
      <c r="AAI230" s="168"/>
      <c r="AAJ230" s="168"/>
      <c r="AAK230" s="168"/>
      <c r="AAL230" s="168"/>
      <c r="AAM230" s="168"/>
      <c r="AAN230" s="168"/>
      <c r="AAO230" s="168"/>
      <c r="AAP230" s="168"/>
      <c r="AAQ230" s="168"/>
      <c r="AAR230" s="168"/>
      <c r="AAS230" s="168"/>
      <c r="AAT230" s="168"/>
      <c r="AAU230" s="168"/>
      <c r="AAV230" s="168"/>
      <c r="AAW230" s="168"/>
      <c r="AAX230" s="168"/>
      <c r="AAY230" s="168"/>
      <c r="AAZ230" s="168"/>
      <c r="ABA230" s="168"/>
      <c r="ABB230" s="168"/>
      <c r="ABC230" s="168"/>
      <c r="ABD230" s="168"/>
      <c r="ABE230" s="168"/>
      <c r="ABF230" s="168"/>
      <c r="ABG230" s="168"/>
      <c r="ABH230" s="168"/>
      <c r="ABI230" s="168"/>
      <c r="ABJ230" s="168"/>
      <c r="ABK230" s="168"/>
      <c r="ABL230" s="168"/>
      <c r="ABM230" s="168"/>
      <c r="ABN230" s="168"/>
      <c r="ABO230" s="168"/>
      <c r="ABP230" s="168"/>
      <c r="ABQ230" s="168"/>
      <c r="ABR230" s="168"/>
      <c r="ABS230" s="168"/>
      <c r="ABT230" s="168"/>
      <c r="ABU230" s="168"/>
      <c r="ABV230" s="168"/>
      <c r="ABW230" s="168"/>
      <c r="ABX230" s="168"/>
      <c r="ABY230" s="168"/>
      <c r="ABZ230" s="168"/>
      <c r="ACA230" s="168"/>
      <c r="ACB230" s="168"/>
      <c r="ACC230" s="168"/>
      <c r="ACD230" s="168"/>
      <c r="ACE230" s="168"/>
      <c r="ACF230" s="168"/>
      <c r="ACG230" s="168"/>
      <c r="ACH230" s="168"/>
      <c r="ACI230" s="168"/>
      <c r="ACJ230" s="168"/>
      <c r="ACK230" s="168"/>
      <c r="ACL230" s="168"/>
      <c r="ACM230" s="168"/>
      <c r="ACN230" s="168"/>
      <c r="ACO230" s="168"/>
      <c r="ACP230" s="168"/>
      <c r="ACQ230" s="168"/>
      <c r="ACR230" s="168"/>
      <c r="ACS230" s="168"/>
      <c r="ACT230" s="168"/>
      <c r="ACU230" s="168"/>
      <c r="ACV230" s="168"/>
      <c r="ACW230" s="168"/>
      <c r="ACX230" s="168"/>
      <c r="ACY230" s="168"/>
      <c r="ACZ230" s="168"/>
      <c r="ADA230" s="168"/>
      <c r="ADB230" s="168"/>
      <c r="ADC230" s="168"/>
      <c r="ADD230" s="168"/>
      <c r="ADE230" s="168"/>
      <c r="ADF230" s="168"/>
      <c r="ADG230" s="168"/>
      <c r="ADH230" s="168"/>
      <c r="ADI230" s="168"/>
      <c r="ADJ230" s="168"/>
      <c r="ADK230" s="168"/>
      <c r="ADL230" s="168"/>
      <c r="ADM230" s="168"/>
      <c r="ADN230" s="168"/>
      <c r="ADO230" s="168"/>
      <c r="ADP230" s="168"/>
      <c r="ADQ230" s="168"/>
      <c r="ADR230" s="168"/>
      <c r="ADS230" s="168"/>
      <c r="ADT230" s="168"/>
      <c r="ADU230" s="168"/>
      <c r="ADV230" s="168"/>
      <c r="ADW230" s="168"/>
      <c r="ADX230" s="168"/>
      <c r="ADY230" s="168"/>
      <c r="ADZ230" s="168"/>
      <c r="AEA230" s="168"/>
      <c r="AEB230" s="168"/>
      <c r="AEC230" s="168"/>
      <c r="AED230" s="168"/>
      <c r="AEE230" s="168"/>
      <c r="AEF230" s="168"/>
      <c r="AEG230" s="168"/>
      <c r="AEH230" s="168"/>
      <c r="AEI230" s="168"/>
      <c r="AEJ230" s="168"/>
      <c r="AEK230" s="168"/>
      <c r="AEL230" s="168"/>
      <c r="AEM230" s="168"/>
      <c r="AEN230" s="168"/>
      <c r="AEO230" s="168"/>
      <c r="AEP230" s="168"/>
      <c r="AEQ230" s="168"/>
      <c r="AER230" s="168"/>
      <c r="AES230" s="168"/>
      <c r="AET230" s="168"/>
      <c r="AEU230" s="168"/>
      <c r="AEV230" s="168"/>
      <c r="AEW230" s="168"/>
      <c r="AEX230" s="168"/>
      <c r="AEY230" s="168"/>
      <c r="AEZ230" s="168"/>
      <c r="AFA230" s="168"/>
      <c r="AFB230" s="168"/>
      <c r="AFC230" s="168"/>
      <c r="AFD230" s="168"/>
      <c r="AFE230" s="168"/>
      <c r="AFF230" s="168"/>
      <c r="AFG230" s="168"/>
      <c r="AFH230" s="168"/>
      <c r="AFI230" s="168"/>
      <c r="AFJ230" s="168"/>
      <c r="AFK230" s="168"/>
      <c r="AFL230" s="168"/>
      <c r="AFM230" s="168"/>
      <c r="AFN230" s="168"/>
      <c r="AFO230" s="168"/>
      <c r="AFP230" s="168"/>
      <c r="AFQ230" s="168"/>
      <c r="AFR230" s="168"/>
      <c r="AFS230" s="168"/>
      <c r="AFT230" s="168"/>
      <c r="AFU230" s="168"/>
      <c r="AFV230" s="168"/>
      <c r="AFW230" s="168"/>
      <c r="AFX230" s="168"/>
      <c r="AFY230" s="168"/>
      <c r="AFZ230" s="168"/>
      <c r="AGA230" s="168"/>
      <c r="AGB230" s="168"/>
      <c r="AGC230" s="168"/>
      <c r="AGD230" s="168"/>
      <c r="AGE230" s="168"/>
      <c r="AGF230" s="168"/>
      <c r="AGG230" s="168"/>
      <c r="AGH230" s="168"/>
      <c r="AGI230" s="168"/>
      <c r="AGJ230" s="168"/>
      <c r="AGK230" s="168"/>
      <c r="AGL230" s="168"/>
      <c r="AGM230" s="168"/>
      <c r="AGN230" s="168"/>
      <c r="AGO230" s="168"/>
      <c r="AGP230" s="168"/>
      <c r="AGQ230" s="168"/>
      <c r="AGR230" s="168"/>
      <c r="AGS230" s="168"/>
      <c r="AGT230" s="168"/>
      <c r="AGU230" s="168"/>
      <c r="AGV230" s="168"/>
      <c r="AGW230" s="168"/>
      <c r="AGX230" s="168"/>
      <c r="AGY230" s="168"/>
      <c r="AGZ230" s="168"/>
      <c r="AHA230" s="168"/>
      <c r="AHB230" s="168"/>
      <c r="AHC230" s="168"/>
      <c r="AHD230" s="168"/>
      <c r="AHE230" s="168"/>
      <c r="AHF230" s="168"/>
      <c r="AHG230" s="168"/>
      <c r="AHH230" s="168"/>
      <c r="AHI230" s="168"/>
      <c r="AHJ230" s="168"/>
      <c r="AHK230" s="168"/>
      <c r="AHL230" s="168"/>
      <c r="AHM230" s="168"/>
      <c r="AHN230" s="168"/>
      <c r="AHO230" s="168"/>
      <c r="AHP230" s="168"/>
      <c r="AHQ230" s="168"/>
      <c r="AHR230" s="168"/>
      <c r="AHS230" s="168"/>
      <c r="AHT230" s="168"/>
      <c r="AHU230" s="168"/>
      <c r="AHV230" s="168"/>
      <c r="AHW230" s="168"/>
      <c r="AHX230" s="168"/>
      <c r="AHY230" s="168"/>
      <c r="AHZ230" s="168"/>
      <c r="AIA230" s="168"/>
      <c r="AIB230" s="168"/>
      <c r="AIC230" s="168"/>
      <c r="AID230" s="168"/>
      <c r="AIE230" s="168"/>
      <c r="AIF230" s="168"/>
      <c r="AIG230" s="168"/>
      <c r="AIH230" s="168"/>
      <c r="AII230" s="168"/>
      <c r="AIJ230" s="168"/>
      <c r="AIK230" s="168"/>
      <c r="AIL230" s="168"/>
      <c r="AIM230" s="168"/>
      <c r="AIN230" s="168"/>
      <c r="AIO230" s="168"/>
      <c r="AIP230" s="168"/>
      <c r="AIQ230" s="168"/>
      <c r="AIR230" s="168"/>
      <c r="AIS230" s="168"/>
      <c r="AIT230" s="168"/>
      <c r="AIU230" s="168"/>
      <c r="AIV230" s="168"/>
      <c r="AIW230" s="168"/>
      <c r="AIX230" s="168"/>
      <c r="AIY230" s="168"/>
      <c r="AIZ230" s="168"/>
      <c r="AJA230" s="168"/>
      <c r="AJB230" s="168"/>
      <c r="AJC230" s="168"/>
      <c r="AJD230" s="168"/>
      <c r="AJE230" s="168"/>
      <c r="AJF230" s="168"/>
      <c r="AJG230" s="168"/>
      <c r="AJH230" s="168"/>
      <c r="AJI230" s="168"/>
      <c r="AJJ230" s="168"/>
      <c r="AJK230" s="168"/>
      <c r="AJL230" s="168"/>
      <c r="AJM230" s="168"/>
      <c r="AJN230" s="168"/>
      <c r="AJO230" s="168"/>
      <c r="AJP230" s="168"/>
      <c r="AJQ230" s="168"/>
      <c r="AJR230" s="168"/>
      <c r="AJS230" s="168"/>
      <c r="AJT230" s="168"/>
      <c r="AJU230" s="168"/>
      <c r="AJV230" s="168"/>
      <c r="AJW230" s="168"/>
      <c r="AJX230" s="168"/>
      <c r="AJY230" s="168"/>
      <c r="AJZ230" s="168"/>
      <c r="AKA230" s="168"/>
      <c r="AKB230" s="168"/>
      <c r="AKC230" s="168"/>
      <c r="AKD230" s="168"/>
      <c r="AKE230" s="168"/>
      <c r="AKF230" s="168"/>
      <c r="AKG230" s="168"/>
      <c r="AKH230" s="168"/>
      <c r="AKI230" s="168"/>
      <c r="AKJ230" s="168"/>
      <c r="AKK230" s="168"/>
      <c r="AKL230" s="168"/>
      <c r="AKM230" s="168"/>
      <c r="AKN230" s="168"/>
      <c r="AKO230" s="168"/>
      <c r="AKP230" s="168"/>
      <c r="AKQ230" s="168"/>
      <c r="AKR230" s="168"/>
      <c r="AKS230" s="168"/>
      <c r="AKT230" s="168"/>
      <c r="AKU230" s="168"/>
      <c r="AKV230" s="168"/>
      <c r="AKW230" s="168"/>
      <c r="AKX230" s="168"/>
      <c r="AKY230" s="168"/>
      <c r="AKZ230" s="168"/>
      <c r="ALA230" s="168"/>
      <c r="ALB230" s="168"/>
      <c r="ALC230" s="168"/>
      <c r="ALD230" s="168"/>
      <c r="ALE230" s="168"/>
      <c r="ALF230" s="168"/>
      <c r="ALG230" s="168"/>
      <c r="ALH230" s="168"/>
      <c r="ALI230" s="168"/>
      <c r="ALJ230" s="168"/>
      <c r="ALK230" s="168"/>
      <c r="ALL230" s="168"/>
      <c r="ALM230" s="168"/>
      <c r="ALN230" s="168"/>
      <c r="ALO230" s="168"/>
      <c r="ALP230" s="168"/>
      <c r="ALQ230" s="168"/>
      <c r="ALR230" s="168"/>
      <c r="ALS230" s="168"/>
      <c r="ALT230" s="168"/>
      <c r="ALU230" s="168"/>
      <c r="ALV230" s="168"/>
      <c r="ALW230" s="168"/>
      <c r="ALX230" s="168"/>
      <c r="ALY230" s="168"/>
      <c r="ALZ230" s="168"/>
      <c r="AMA230" s="168"/>
      <c r="AMB230" s="168"/>
      <c r="AMC230" s="168"/>
      <c r="AMD230" s="168"/>
      <c r="AME230" s="168"/>
      <c r="AMF230" s="168"/>
      <c r="AMG230" s="168"/>
      <c r="AMH230" s="168"/>
      <c r="AMI230" s="168"/>
      <c r="AMJ230" s="168"/>
      <c r="AMK230" s="168"/>
      <c r="AML230" s="168"/>
      <c r="AMM230" s="168"/>
      <c r="AMN230" s="168"/>
      <c r="AMO230" s="168"/>
      <c r="AMP230" s="168"/>
      <c r="AMQ230" s="168"/>
      <c r="AMR230" s="168"/>
      <c r="AMS230" s="168"/>
      <c r="AMT230" s="168"/>
      <c r="AMU230" s="168"/>
      <c r="AMV230" s="168"/>
      <c r="AMW230" s="168"/>
      <c r="AMX230" s="168"/>
      <c r="AMY230" s="168"/>
      <c r="AMZ230" s="168"/>
      <c r="ANA230" s="168"/>
      <c r="ANB230" s="168"/>
      <c r="ANC230" s="168"/>
      <c r="AND230" s="168"/>
      <c r="ANE230" s="168"/>
      <c r="ANF230" s="168"/>
      <c r="ANG230" s="168"/>
      <c r="ANH230" s="168"/>
      <c r="ANI230" s="168"/>
      <c r="ANJ230" s="168"/>
      <c r="ANK230" s="168"/>
      <c r="ANL230" s="168"/>
      <c r="ANM230" s="168"/>
      <c r="ANN230" s="168"/>
      <c r="ANO230" s="168"/>
      <c r="ANP230" s="168"/>
      <c r="ANQ230" s="168"/>
      <c r="ANR230" s="168"/>
      <c r="ANS230" s="168"/>
      <c r="ANT230" s="168"/>
      <c r="ANU230" s="168"/>
      <c r="ANV230" s="168"/>
      <c r="ANW230" s="168"/>
      <c r="ANX230" s="168"/>
      <c r="ANY230" s="168"/>
      <c r="ANZ230" s="168"/>
      <c r="AOA230" s="168"/>
      <c r="AOB230" s="168"/>
      <c r="AOC230" s="168"/>
      <c r="AOD230" s="168"/>
      <c r="AOE230" s="168"/>
      <c r="AOF230" s="168"/>
      <c r="AOG230" s="168"/>
      <c r="AOH230" s="168"/>
      <c r="AOI230" s="168"/>
      <c r="AOJ230" s="168"/>
      <c r="AOK230" s="168"/>
      <c r="AOL230" s="168"/>
      <c r="AOM230" s="168"/>
      <c r="AON230" s="168"/>
      <c r="AOO230" s="168"/>
      <c r="AOP230" s="168"/>
      <c r="AOQ230" s="168"/>
      <c r="AOR230" s="168"/>
      <c r="AOS230" s="168"/>
      <c r="AOT230" s="168"/>
      <c r="AOU230" s="168"/>
      <c r="AOV230" s="168"/>
      <c r="AOW230" s="168"/>
      <c r="AOX230" s="168"/>
      <c r="AOY230" s="168"/>
      <c r="AOZ230" s="168"/>
      <c r="APA230" s="168"/>
      <c r="APB230" s="168"/>
      <c r="APC230" s="168"/>
      <c r="APD230" s="168"/>
      <c r="APE230" s="168"/>
      <c r="APF230" s="168"/>
      <c r="APG230" s="168"/>
      <c r="APH230" s="168"/>
      <c r="API230" s="168"/>
      <c r="APJ230" s="168"/>
      <c r="APK230" s="168"/>
      <c r="APL230" s="168"/>
      <c r="APM230" s="168"/>
      <c r="APN230" s="168"/>
      <c r="APO230" s="168"/>
      <c r="APP230" s="168"/>
      <c r="APQ230" s="168"/>
      <c r="APR230" s="168"/>
      <c r="APS230" s="168"/>
      <c r="APT230" s="168"/>
      <c r="APU230" s="168"/>
      <c r="APV230" s="168"/>
      <c r="APW230" s="168"/>
      <c r="APX230" s="168"/>
      <c r="APY230" s="168"/>
      <c r="APZ230" s="168"/>
      <c r="AQA230" s="168"/>
      <c r="AQB230" s="168"/>
      <c r="AQC230" s="168"/>
      <c r="AQD230" s="168"/>
      <c r="AQE230" s="168"/>
      <c r="AQF230" s="168"/>
      <c r="AQG230" s="168"/>
      <c r="AQH230" s="168"/>
      <c r="AQI230" s="168"/>
      <c r="AQJ230" s="168"/>
      <c r="AQK230" s="168"/>
      <c r="AQL230" s="168"/>
      <c r="AQM230" s="168"/>
      <c r="AQN230" s="168"/>
      <c r="AQO230" s="168"/>
      <c r="AQP230" s="168"/>
      <c r="AQQ230" s="168"/>
      <c r="AQR230" s="168"/>
      <c r="AQS230" s="168"/>
      <c r="AQT230" s="168"/>
      <c r="AQU230" s="168"/>
      <c r="AQV230" s="168"/>
      <c r="AQW230" s="168"/>
      <c r="AQX230" s="168"/>
      <c r="AQY230" s="168"/>
      <c r="AQZ230" s="168"/>
      <c r="ARA230" s="168"/>
      <c r="ARB230" s="168"/>
      <c r="ARC230" s="168"/>
      <c r="ARD230" s="168"/>
      <c r="ARE230" s="168"/>
      <c r="ARF230" s="168"/>
      <c r="ARG230" s="168"/>
      <c r="ARH230" s="168"/>
      <c r="ARI230" s="168"/>
      <c r="ARJ230" s="168"/>
      <c r="ARK230" s="168"/>
      <c r="ARL230" s="168"/>
      <c r="ARM230" s="168"/>
      <c r="ARN230" s="168"/>
      <c r="ARO230" s="168"/>
      <c r="ARP230" s="168"/>
      <c r="ARQ230" s="168"/>
      <c r="ARR230" s="168"/>
      <c r="ARS230" s="168"/>
      <c r="ART230" s="168"/>
      <c r="ARU230" s="168"/>
      <c r="ARV230" s="168"/>
      <c r="ARW230" s="168"/>
      <c r="ARX230" s="168"/>
      <c r="ARY230" s="168"/>
      <c r="ARZ230" s="168"/>
      <c r="ASA230" s="168"/>
      <c r="ASB230" s="168"/>
      <c r="ASC230" s="168"/>
      <c r="ASD230" s="168"/>
      <c r="ASE230" s="168"/>
      <c r="ASF230" s="168"/>
      <c r="ASG230" s="168"/>
      <c r="ASH230" s="168"/>
      <c r="ASI230" s="168"/>
      <c r="ASJ230" s="168"/>
      <c r="ASK230" s="168"/>
      <c r="ASL230" s="168"/>
      <c r="ASM230" s="168"/>
      <c r="ASN230" s="168"/>
      <c r="ASO230" s="168"/>
      <c r="ASP230" s="168"/>
      <c r="ASQ230" s="168"/>
      <c r="ASR230" s="168"/>
      <c r="ASS230" s="168"/>
      <c r="AST230" s="168"/>
      <c r="ASU230" s="168"/>
      <c r="ASV230" s="168"/>
      <c r="ASW230" s="168"/>
      <c r="ASX230" s="168"/>
      <c r="ASY230" s="168"/>
      <c r="ASZ230" s="168"/>
      <c r="ATA230" s="168"/>
      <c r="ATB230" s="168"/>
      <c r="ATC230" s="168"/>
      <c r="ATD230" s="168"/>
      <c r="ATE230" s="168"/>
      <c r="ATF230" s="168"/>
      <c r="ATG230" s="168"/>
      <c r="ATH230" s="168"/>
      <c r="ATI230" s="168"/>
      <c r="ATJ230" s="168"/>
      <c r="ATK230" s="168"/>
      <c r="ATL230" s="168"/>
      <c r="ATM230" s="168"/>
      <c r="ATN230" s="168"/>
      <c r="ATO230" s="168"/>
      <c r="ATP230" s="168"/>
      <c r="ATQ230" s="168"/>
      <c r="ATR230" s="168"/>
      <c r="ATS230" s="168"/>
      <c r="ATT230" s="168"/>
      <c r="ATU230" s="168"/>
      <c r="ATV230" s="168"/>
      <c r="ATW230" s="168"/>
      <c r="ATX230" s="168"/>
      <c r="ATY230" s="168"/>
      <c r="ATZ230" s="168"/>
      <c r="AUA230" s="168"/>
      <c r="AUB230" s="168"/>
      <c r="AUC230" s="168"/>
      <c r="AUD230" s="168"/>
      <c r="AUE230" s="168"/>
      <c r="AUF230" s="168"/>
      <c r="AUG230" s="168"/>
      <c r="AUH230" s="168"/>
      <c r="AUI230" s="168"/>
      <c r="AUJ230" s="168"/>
      <c r="AUK230" s="168"/>
      <c r="AUL230" s="168"/>
      <c r="AUM230" s="168"/>
      <c r="AUN230" s="168"/>
      <c r="AUO230" s="168"/>
      <c r="AUP230" s="168"/>
      <c r="AUQ230" s="168"/>
      <c r="AUR230" s="168"/>
      <c r="AUS230" s="168"/>
      <c r="AUT230" s="168"/>
      <c r="AUU230" s="168"/>
      <c r="AUV230" s="168"/>
      <c r="AUW230" s="168"/>
      <c r="AUX230" s="168"/>
      <c r="AUY230" s="168"/>
      <c r="AUZ230" s="168"/>
      <c r="AVA230" s="168"/>
      <c r="AVB230" s="168"/>
      <c r="AVC230" s="168"/>
      <c r="AVD230" s="168"/>
      <c r="AVE230" s="168"/>
      <c r="AVF230" s="168"/>
      <c r="AVG230" s="168"/>
      <c r="AVH230" s="168"/>
      <c r="AVI230" s="168"/>
      <c r="AVJ230" s="168"/>
      <c r="AVK230" s="168"/>
      <c r="AVL230" s="168"/>
      <c r="AVM230" s="168"/>
      <c r="AVN230" s="168"/>
      <c r="AVO230" s="168"/>
      <c r="AVP230" s="168"/>
      <c r="AVQ230" s="168"/>
      <c r="AVR230" s="168"/>
      <c r="AVS230" s="168"/>
      <c r="AVT230" s="168"/>
      <c r="AVU230" s="168"/>
      <c r="AVV230" s="168"/>
      <c r="AVW230" s="168"/>
      <c r="AVX230" s="168"/>
      <c r="AVY230" s="168"/>
      <c r="AVZ230" s="168"/>
      <c r="AWA230" s="168"/>
      <c r="AWB230" s="168"/>
      <c r="AWC230" s="168"/>
      <c r="AWD230" s="168"/>
      <c r="AWE230" s="168"/>
      <c r="AWF230" s="168"/>
      <c r="AWG230" s="168"/>
      <c r="AWH230" s="168"/>
      <c r="AWI230" s="168"/>
      <c r="AWJ230" s="168"/>
      <c r="AWK230" s="168"/>
      <c r="AWL230" s="168"/>
      <c r="AWM230" s="168"/>
      <c r="AWN230" s="168"/>
      <c r="AWO230" s="168"/>
      <c r="AWP230" s="168"/>
      <c r="AWQ230" s="168"/>
      <c r="AWR230" s="168"/>
      <c r="AWS230" s="168"/>
      <c r="AWT230" s="168"/>
      <c r="AWU230" s="168"/>
      <c r="AWV230" s="168"/>
      <c r="AWW230" s="168"/>
      <c r="AWX230" s="168"/>
      <c r="AWY230" s="168"/>
      <c r="AWZ230" s="168"/>
      <c r="AXA230" s="168"/>
      <c r="AXB230" s="168"/>
      <c r="AXC230" s="168"/>
      <c r="AXD230" s="168"/>
      <c r="AXE230" s="168"/>
      <c r="AXF230" s="168"/>
      <c r="AXG230" s="168"/>
      <c r="AXH230" s="168"/>
      <c r="AXI230" s="168"/>
      <c r="AXJ230" s="168"/>
      <c r="AXK230" s="168"/>
      <c r="AXL230" s="168"/>
      <c r="AXM230" s="168"/>
      <c r="AXN230" s="168"/>
      <c r="AXO230" s="168"/>
      <c r="AXP230" s="168"/>
      <c r="AXQ230" s="168"/>
      <c r="AXR230" s="168"/>
      <c r="AXS230" s="168"/>
      <c r="AXT230" s="168"/>
      <c r="AXU230" s="168"/>
      <c r="AXV230" s="168"/>
      <c r="AXW230" s="168"/>
      <c r="AXX230" s="168"/>
      <c r="AXY230" s="168"/>
      <c r="AXZ230" s="168"/>
      <c r="AYA230" s="168"/>
      <c r="AYB230" s="168"/>
      <c r="AYC230" s="168"/>
      <c r="AYD230" s="168"/>
      <c r="AYE230" s="168"/>
      <c r="AYF230" s="168"/>
      <c r="AYG230" s="168"/>
      <c r="AYH230" s="168"/>
      <c r="AYI230" s="168"/>
      <c r="AYJ230" s="168"/>
      <c r="AYK230" s="168"/>
      <c r="AYL230" s="168"/>
      <c r="AYM230" s="168"/>
      <c r="AYN230" s="168"/>
      <c r="AYO230" s="168"/>
      <c r="AYP230" s="168"/>
      <c r="AYQ230" s="168"/>
      <c r="AYR230" s="168"/>
      <c r="AYS230" s="168"/>
      <c r="AYT230" s="168"/>
      <c r="AYU230" s="168"/>
      <c r="AYV230" s="168"/>
      <c r="AYW230" s="168"/>
      <c r="AYX230" s="168"/>
      <c r="AYY230" s="168"/>
      <c r="AYZ230" s="168"/>
      <c r="AZA230" s="168"/>
      <c r="AZB230" s="168"/>
      <c r="AZC230" s="168"/>
      <c r="AZD230" s="168"/>
      <c r="AZE230" s="168"/>
      <c r="AZF230" s="168"/>
      <c r="AZG230" s="168"/>
      <c r="AZH230" s="168"/>
      <c r="AZI230" s="168"/>
      <c r="AZJ230" s="168"/>
      <c r="AZK230" s="168"/>
      <c r="AZL230" s="168"/>
      <c r="AZM230" s="168"/>
      <c r="AZN230" s="168"/>
      <c r="AZO230" s="168"/>
      <c r="AZP230" s="168"/>
      <c r="AZQ230" s="168"/>
      <c r="AZR230" s="168"/>
      <c r="AZS230" s="168"/>
      <c r="AZT230" s="168"/>
      <c r="AZU230" s="168"/>
      <c r="AZV230" s="168"/>
      <c r="AZW230" s="168"/>
      <c r="AZX230" s="168"/>
      <c r="AZY230" s="168"/>
      <c r="AZZ230" s="168"/>
      <c r="BAA230" s="168"/>
      <c r="BAB230" s="168"/>
      <c r="BAC230" s="168"/>
      <c r="BAD230" s="168"/>
      <c r="BAE230" s="168"/>
      <c r="BAF230" s="168"/>
      <c r="BAG230" s="168"/>
      <c r="BAH230" s="168"/>
      <c r="BAI230" s="168"/>
      <c r="BAJ230" s="168"/>
      <c r="BAK230" s="168"/>
      <c r="BAL230" s="168"/>
      <c r="BAM230" s="168"/>
      <c r="BAN230" s="168"/>
      <c r="BAO230" s="168"/>
      <c r="BAP230" s="168"/>
      <c r="BAQ230" s="168"/>
      <c r="BAR230" s="168"/>
      <c r="BAS230" s="168"/>
      <c r="BAT230" s="168"/>
      <c r="BAU230" s="168"/>
      <c r="BAV230" s="168"/>
      <c r="BAW230" s="168"/>
      <c r="BAX230" s="168"/>
      <c r="BAY230" s="168"/>
      <c r="BAZ230" s="168"/>
      <c r="BBA230" s="168"/>
      <c r="BBB230" s="168"/>
      <c r="BBC230" s="168"/>
      <c r="BBD230" s="168"/>
      <c r="BBE230" s="168"/>
      <c r="BBF230" s="168"/>
      <c r="BBG230" s="168"/>
      <c r="BBH230" s="168"/>
      <c r="BBI230" s="168"/>
      <c r="BBJ230" s="168"/>
      <c r="BBK230" s="168"/>
      <c r="BBL230" s="168"/>
      <c r="BBM230" s="168"/>
      <c r="BBN230" s="168"/>
      <c r="BBO230" s="168"/>
      <c r="BBP230" s="168"/>
      <c r="BBQ230" s="168"/>
      <c r="BBR230" s="168"/>
      <c r="BBS230" s="168"/>
      <c r="BBT230" s="168"/>
      <c r="BBU230" s="168"/>
      <c r="BBV230" s="168"/>
      <c r="BBW230" s="168"/>
      <c r="BBX230" s="168"/>
      <c r="BBY230" s="168"/>
      <c r="BBZ230" s="168"/>
      <c r="BCA230" s="168"/>
      <c r="BCB230" s="168"/>
      <c r="BCC230" s="168"/>
      <c r="BCD230" s="168"/>
      <c r="BCE230" s="168"/>
      <c r="BCF230" s="168"/>
      <c r="BCG230" s="168"/>
      <c r="BCH230" s="168"/>
      <c r="BCI230" s="168"/>
      <c r="BCJ230" s="168"/>
      <c r="BCK230" s="168"/>
      <c r="BCL230" s="168"/>
      <c r="BCM230" s="168"/>
      <c r="BCN230" s="168"/>
      <c r="BCO230" s="168"/>
      <c r="BCP230" s="168"/>
      <c r="BCQ230" s="168"/>
      <c r="BCR230" s="168"/>
      <c r="BCS230" s="168"/>
      <c r="BCT230" s="168"/>
      <c r="BCU230" s="168"/>
      <c r="BCV230" s="168"/>
      <c r="BCW230" s="168"/>
      <c r="BCX230" s="168"/>
      <c r="BCY230" s="168"/>
      <c r="BCZ230" s="168"/>
      <c r="BDA230" s="168"/>
      <c r="BDB230" s="168"/>
      <c r="BDC230" s="168"/>
      <c r="BDD230" s="168"/>
      <c r="BDE230" s="168"/>
      <c r="BDF230" s="168"/>
      <c r="BDG230" s="168"/>
      <c r="BDH230" s="168"/>
      <c r="BDI230" s="168"/>
      <c r="BDJ230" s="168"/>
      <c r="BDK230" s="168"/>
      <c r="BDL230" s="168"/>
      <c r="BDM230" s="168"/>
      <c r="BDN230" s="168"/>
      <c r="BDO230" s="168"/>
      <c r="BDP230" s="168"/>
      <c r="BDQ230" s="168"/>
      <c r="BDR230" s="168"/>
      <c r="BDS230" s="168"/>
      <c r="BDT230" s="168"/>
      <c r="BDU230" s="168"/>
      <c r="BDV230" s="168"/>
      <c r="BDW230" s="168"/>
      <c r="BDX230" s="168"/>
      <c r="BDY230" s="168"/>
      <c r="BDZ230" s="168"/>
      <c r="BEA230" s="168"/>
      <c r="BEB230" s="168"/>
      <c r="BEC230" s="168"/>
      <c r="BED230" s="168"/>
      <c r="BEE230" s="168"/>
      <c r="BEF230" s="168"/>
      <c r="BEG230" s="168"/>
      <c r="BEH230" s="168"/>
      <c r="BEI230" s="168"/>
      <c r="BEJ230" s="168"/>
      <c r="BEK230" s="168"/>
      <c r="BEL230" s="168"/>
      <c r="BEM230" s="168"/>
      <c r="BEN230" s="168"/>
      <c r="BEO230" s="168"/>
      <c r="BEP230" s="168"/>
      <c r="BEQ230" s="168"/>
      <c r="BER230" s="168"/>
      <c r="BES230" s="168"/>
      <c r="BET230" s="168"/>
      <c r="BEU230" s="168"/>
      <c r="BEV230" s="168"/>
      <c r="BEW230" s="168"/>
      <c r="BEX230" s="168"/>
      <c r="BEY230" s="168"/>
      <c r="BEZ230" s="168"/>
      <c r="BFA230" s="168"/>
      <c r="BFB230" s="168"/>
      <c r="BFC230" s="168"/>
      <c r="BFD230" s="168"/>
      <c r="BFE230" s="168"/>
      <c r="BFF230" s="168"/>
      <c r="BFG230" s="168"/>
      <c r="BFH230" s="168"/>
      <c r="BFI230" s="168"/>
      <c r="BFJ230" s="168"/>
      <c r="BFK230" s="168"/>
      <c r="BFL230" s="168"/>
      <c r="BFM230" s="168"/>
      <c r="BFN230" s="168"/>
      <c r="BFO230" s="168"/>
      <c r="BFP230" s="168"/>
      <c r="BFQ230" s="168"/>
      <c r="BFR230" s="168"/>
      <c r="BFS230" s="168"/>
      <c r="BFT230" s="168"/>
      <c r="BFU230" s="168"/>
      <c r="BFV230" s="168"/>
      <c r="BFW230" s="168"/>
      <c r="BFX230" s="168"/>
      <c r="BFY230" s="168"/>
      <c r="BFZ230" s="168"/>
      <c r="BGA230" s="168"/>
      <c r="BGB230" s="168"/>
      <c r="BGC230" s="168"/>
      <c r="BGD230" s="168"/>
      <c r="BGE230" s="168"/>
      <c r="BGF230" s="168"/>
      <c r="BGG230" s="168"/>
      <c r="BGH230" s="168"/>
      <c r="BGI230" s="168"/>
      <c r="BGJ230" s="168"/>
      <c r="BGK230" s="168"/>
      <c r="BGL230" s="168"/>
      <c r="BGM230" s="168"/>
      <c r="BGN230" s="168"/>
      <c r="BGO230" s="168"/>
      <c r="BGP230" s="168"/>
      <c r="BGQ230" s="168"/>
      <c r="BGR230" s="168"/>
      <c r="BGS230" s="168"/>
      <c r="BGT230" s="168"/>
      <c r="BGU230" s="168"/>
      <c r="BGV230" s="168"/>
      <c r="BGW230" s="168"/>
      <c r="BGX230" s="168"/>
      <c r="BGY230" s="168"/>
      <c r="BGZ230" s="168"/>
      <c r="BHA230" s="168"/>
      <c r="BHB230" s="168"/>
      <c r="BHC230" s="168"/>
      <c r="BHD230" s="168"/>
      <c r="BHE230" s="168"/>
      <c r="BHF230" s="168"/>
      <c r="BHG230" s="168"/>
      <c r="BHH230" s="168"/>
      <c r="BHI230" s="168"/>
      <c r="BHJ230" s="168"/>
      <c r="BHK230" s="168"/>
      <c r="BHL230" s="168"/>
      <c r="BHM230" s="168"/>
      <c r="BHN230" s="168"/>
      <c r="BHO230" s="168"/>
      <c r="BHP230" s="168"/>
      <c r="BHQ230" s="168"/>
      <c r="BHR230" s="168"/>
      <c r="BHS230" s="168"/>
      <c r="BHT230" s="168"/>
      <c r="BHU230" s="168"/>
      <c r="BHV230" s="168"/>
      <c r="BHW230" s="168"/>
      <c r="BHX230" s="168"/>
      <c r="BHY230" s="168"/>
      <c r="BHZ230" s="168"/>
      <c r="BIA230" s="168"/>
      <c r="BIB230" s="168"/>
      <c r="BIC230" s="168"/>
      <c r="BID230" s="168"/>
      <c r="BIE230" s="168"/>
      <c r="BIF230" s="168"/>
      <c r="BIG230" s="168"/>
      <c r="BIH230" s="168"/>
      <c r="BII230" s="168"/>
      <c r="BIJ230" s="168"/>
      <c r="BIK230" s="168"/>
      <c r="BIL230" s="168"/>
      <c r="BIM230" s="168"/>
      <c r="BIN230" s="168"/>
      <c r="BIO230" s="168"/>
      <c r="BIP230" s="168"/>
      <c r="BIQ230" s="168"/>
      <c r="BIR230" s="168"/>
      <c r="BIS230" s="168"/>
      <c r="BIT230" s="168"/>
      <c r="BIU230" s="168"/>
      <c r="BIV230" s="168"/>
      <c r="BIW230" s="168"/>
      <c r="BIX230" s="168"/>
      <c r="BIY230" s="168"/>
      <c r="BIZ230" s="168"/>
      <c r="BJA230" s="168"/>
      <c r="BJB230" s="168"/>
      <c r="BJC230" s="168"/>
      <c r="BJD230" s="168"/>
      <c r="BJE230" s="168"/>
      <c r="BJF230" s="168"/>
      <c r="BJG230" s="168"/>
      <c r="BJH230" s="168"/>
      <c r="BJI230" s="168"/>
      <c r="BJJ230" s="168"/>
      <c r="BJK230" s="168"/>
      <c r="BJL230" s="168"/>
      <c r="BJM230" s="168"/>
      <c r="BJN230" s="168"/>
      <c r="BJO230" s="168"/>
      <c r="BJP230" s="168"/>
      <c r="BJQ230" s="168"/>
      <c r="BJR230" s="168"/>
      <c r="BJS230" s="168"/>
      <c r="BJT230" s="168"/>
      <c r="BJU230" s="168"/>
      <c r="BJV230" s="168"/>
      <c r="BJW230" s="168"/>
      <c r="BJX230" s="168"/>
      <c r="BJY230" s="168"/>
      <c r="BJZ230" s="168"/>
      <c r="BKA230" s="168"/>
      <c r="BKB230" s="168"/>
      <c r="BKC230" s="168"/>
      <c r="BKD230" s="168"/>
      <c r="BKE230" s="168"/>
      <c r="BKF230" s="168"/>
      <c r="BKG230" s="168"/>
      <c r="BKH230" s="168"/>
      <c r="BKI230" s="168"/>
      <c r="BKJ230" s="168"/>
      <c r="BKK230" s="168"/>
      <c r="BKL230" s="168"/>
      <c r="BKM230" s="168"/>
      <c r="BKN230" s="168"/>
      <c r="BKO230" s="168"/>
      <c r="BKP230" s="168"/>
      <c r="BKQ230" s="168"/>
      <c r="BKR230" s="168"/>
      <c r="BKS230" s="168"/>
      <c r="BKT230" s="168"/>
      <c r="BKU230" s="168"/>
      <c r="BKV230" s="168"/>
      <c r="BKW230" s="168"/>
      <c r="BKX230" s="168"/>
      <c r="BKY230" s="168"/>
      <c r="BKZ230" s="168"/>
      <c r="BLA230" s="168"/>
      <c r="BLB230" s="168"/>
      <c r="BLC230" s="168"/>
      <c r="BLD230" s="168"/>
      <c r="BLE230" s="168"/>
      <c r="BLF230" s="168"/>
      <c r="BLG230" s="168"/>
      <c r="BLH230" s="168"/>
      <c r="BLI230" s="168"/>
      <c r="BLJ230" s="168"/>
      <c r="BLK230" s="168"/>
      <c r="BLL230" s="168"/>
      <c r="BLM230" s="168"/>
      <c r="BLN230" s="168"/>
      <c r="BLO230" s="168"/>
      <c r="BLP230" s="168"/>
      <c r="BLQ230" s="168"/>
      <c r="BLR230" s="168"/>
      <c r="BLS230" s="168"/>
      <c r="BLT230" s="168"/>
      <c r="BLU230" s="168"/>
      <c r="BLV230" s="168"/>
      <c r="BLW230" s="168"/>
      <c r="BLX230" s="168"/>
      <c r="BLY230" s="168"/>
      <c r="BLZ230" s="168"/>
      <c r="BMA230" s="168"/>
      <c r="BMB230" s="168"/>
      <c r="BMC230" s="168"/>
      <c r="BMD230" s="168"/>
      <c r="BME230" s="168"/>
      <c r="BMF230" s="168"/>
      <c r="BMG230" s="168"/>
      <c r="BMH230" s="168"/>
      <c r="BMI230" s="168"/>
      <c r="BMJ230" s="168"/>
      <c r="BMK230" s="168"/>
      <c r="BML230" s="168"/>
      <c r="BMM230" s="168"/>
      <c r="BMN230" s="168"/>
      <c r="BMO230" s="168"/>
      <c r="BMP230" s="168"/>
      <c r="BMQ230" s="168"/>
      <c r="BMR230" s="168"/>
      <c r="BMS230" s="168"/>
      <c r="BMT230" s="168"/>
      <c r="BMU230" s="168"/>
      <c r="BMV230" s="168"/>
      <c r="BMW230" s="168"/>
      <c r="BMX230" s="168"/>
      <c r="BMY230" s="168"/>
      <c r="BMZ230" s="168"/>
      <c r="BNA230" s="168"/>
      <c r="BNB230" s="168"/>
      <c r="BNC230" s="168"/>
      <c r="BND230" s="168"/>
      <c r="BNE230" s="168"/>
      <c r="BNF230" s="168"/>
      <c r="BNG230" s="168"/>
      <c r="BNH230" s="168"/>
      <c r="BNI230" s="168"/>
      <c r="BNJ230" s="168"/>
      <c r="BNK230" s="168"/>
      <c r="BNL230" s="168"/>
      <c r="BNM230" s="168"/>
      <c r="BNN230" s="168"/>
      <c r="BNO230" s="168"/>
      <c r="BNP230" s="168"/>
      <c r="BNQ230" s="168"/>
      <c r="BNR230" s="168"/>
      <c r="BNS230" s="168"/>
      <c r="BNT230" s="168"/>
      <c r="BNU230" s="168"/>
      <c r="BNV230" s="168"/>
      <c r="BNW230" s="168"/>
      <c r="BNX230" s="168"/>
      <c r="BNY230" s="168"/>
      <c r="BNZ230" s="168"/>
      <c r="BOA230" s="168"/>
      <c r="BOB230" s="168"/>
      <c r="BOC230" s="168"/>
      <c r="BOD230" s="168"/>
      <c r="BOE230" s="168"/>
      <c r="BOF230" s="168"/>
      <c r="BOG230" s="168"/>
      <c r="BOH230" s="168"/>
      <c r="BOI230" s="168"/>
      <c r="BOJ230" s="168"/>
      <c r="BOK230" s="168"/>
      <c r="BOL230" s="168"/>
      <c r="BOM230" s="168"/>
      <c r="BON230" s="168"/>
      <c r="BOO230" s="168"/>
      <c r="BOP230" s="168"/>
      <c r="BOQ230" s="168"/>
      <c r="BOR230" s="168"/>
      <c r="BOS230" s="168"/>
      <c r="BOT230" s="168"/>
      <c r="BOU230" s="168"/>
      <c r="BOV230" s="168"/>
      <c r="BOW230" s="168"/>
      <c r="BOX230" s="168"/>
      <c r="BOY230" s="168"/>
      <c r="BOZ230" s="168"/>
      <c r="BPA230" s="168"/>
      <c r="BPB230" s="168"/>
      <c r="BPC230" s="168"/>
      <c r="BPD230" s="168"/>
      <c r="BPE230" s="168"/>
      <c r="BPF230" s="168"/>
      <c r="BPG230" s="168"/>
      <c r="BPH230" s="168"/>
      <c r="BPI230" s="168"/>
      <c r="BPJ230" s="168"/>
      <c r="BPK230" s="168"/>
      <c r="BPL230" s="168"/>
      <c r="BPM230" s="168"/>
      <c r="BPN230" s="168"/>
      <c r="BPO230" s="168"/>
      <c r="BPP230" s="168"/>
      <c r="BPQ230" s="168"/>
      <c r="BPR230" s="168"/>
      <c r="BPS230" s="168"/>
      <c r="BPT230" s="168"/>
      <c r="BPU230" s="168"/>
      <c r="BPV230" s="168"/>
      <c r="BPW230" s="168"/>
      <c r="BPX230" s="168"/>
      <c r="BPY230" s="168"/>
      <c r="BPZ230" s="168"/>
      <c r="BQA230" s="168"/>
      <c r="BQB230" s="168"/>
      <c r="BQC230" s="168"/>
      <c r="BQD230" s="168"/>
      <c r="BQE230" s="168"/>
      <c r="BQF230" s="168"/>
      <c r="BQG230" s="168"/>
      <c r="BQH230" s="168"/>
      <c r="BQI230" s="168"/>
      <c r="BQJ230" s="168"/>
      <c r="BQK230" s="168"/>
      <c r="BQL230" s="168"/>
      <c r="BQM230" s="168"/>
      <c r="BQN230" s="168"/>
      <c r="BQO230" s="168"/>
      <c r="BQP230" s="168"/>
      <c r="BQQ230" s="168"/>
      <c r="BQR230" s="168"/>
      <c r="BQS230" s="168"/>
      <c r="BQT230" s="168"/>
      <c r="BQU230" s="168"/>
      <c r="BQV230" s="168"/>
      <c r="BQW230" s="168"/>
      <c r="BQX230" s="168"/>
      <c r="BQY230" s="168"/>
      <c r="BQZ230" s="168"/>
      <c r="BRA230" s="168"/>
      <c r="BRB230" s="168"/>
      <c r="BRC230" s="168"/>
      <c r="BRD230" s="168"/>
      <c r="BRE230" s="168"/>
      <c r="BRF230" s="168"/>
      <c r="BRG230" s="168"/>
      <c r="BRH230" s="168"/>
      <c r="BRI230" s="168"/>
      <c r="BRJ230" s="168"/>
      <c r="BRK230" s="168"/>
      <c r="BRL230" s="168"/>
      <c r="BRM230" s="168"/>
      <c r="BRN230" s="168"/>
      <c r="BRO230" s="168"/>
      <c r="BRP230" s="168"/>
      <c r="BRQ230" s="168"/>
      <c r="BRR230" s="168"/>
      <c r="BRS230" s="168"/>
      <c r="BRT230" s="168"/>
      <c r="BRU230" s="168"/>
      <c r="BRV230" s="168"/>
      <c r="BRW230" s="168"/>
      <c r="BRX230" s="168"/>
      <c r="BRY230" s="168"/>
      <c r="BRZ230" s="168"/>
      <c r="BSA230" s="168"/>
      <c r="BSB230" s="168"/>
      <c r="BSC230" s="168"/>
      <c r="BSD230" s="168"/>
      <c r="BSE230" s="168"/>
      <c r="BSF230" s="168"/>
      <c r="BSG230" s="168"/>
      <c r="BSH230" s="168"/>
      <c r="BSI230" s="168"/>
      <c r="BSJ230" s="168"/>
      <c r="BSK230" s="168"/>
      <c r="BSL230" s="168"/>
      <c r="BSM230" s="168"/>
      <c r="BSN230" s="168"/>
      <c r="BSO230" s="168"/>
      <c r="BSP230" s="168"/>
      <c r="BSQ230" s="168"/>
      <c r="BSR230" s="168"/>
      <c r="BSS230" s="168"/>
      <c r="BST230" s="168"/>
      <c r="BSU230" s="168"/>
      <c r="BSV230" s="168"/>
      <c r="BSW230" s="168"/>
      <c r="BSX230" s="168"/>
      <c r="BSY230" s="168"/>
      <c r="BSZ230" s="168"/>
      <c r="BTA230" s="168"/>
      <c r="BTB230" s="168"/>
      <c r="BTC230" s="168"/>
      <c r="BTD230" s="168"/>
      <c r="BTE230" s="168"/>
      <c r="BTF230" s="168"/>
      <c r="BTG230" s="168"/>
      <c r="BTH230" s="168"/>
      <c r="BTI230" s="168"/>
      <c r="BTJ230" s="168"/>
      <c r="BTK230" s="168"/>
      <c r="BTL230" s="168"/>
      <c r="BTM230" s="168"/>
      <c r="BTN230" s="168"/>
      <c r="BTO230" s="168"/>
      <c r="BTP230" s="168"/>
      <c r="BTQ230" s="168"/>
      <c r="BTR230" s="168"/>
      <c r="BTS230" s="168"/>
      <c r="BTT230" s="168"/>
      <c r="BTU230" s="168"/>
      <c r="BTV230" s="168"/>
      <c r="BTW230" s="168"/>
      <c r="BTX230" s="168"/>
      <c r="BTY230" s="168"/>
      <c r="BTZ230" s="168"/>
      <c r="BUA230" s="168"/>
      <c r="BUB230" s="168"/>
      <c r="BUC230" s="168"/>
      <c r="BUD230" s="168"/>
      <c r="BUE230" s="168"/>
      <c r="BUF230" s="168"/>
      <c r="BUG230" s="168"/>
      <c r="BUH230" s="168"/>
      <c r="BUI230" s="168"/>
      <c r="BUJ230" s="168"/>
      <c r="BUK230" s="168"/>
      <c r="BUL230" s="168"/>
      <c r="BUM230" s="168"/>
      <c r="BUN230" s="168"/>
      <c r="BUO230" s="168"/>
      <c r="BUP230" s="168"/>
      <c r="BUQ230" s="168"/>
      <c r="BUR230" s="168"/>
      <c r="BUS230" s="168"/>
      <c r="BUT230" s="168"/>
      <c r="BUU230" s="168"/>
      <c r="BUV230" s="168"/>
      <c r="BUW230" s="168"/>
      <c r="BUX230" s="168"/>
      <c r="BUY230" s="168"/>
      <c r="BUZ230" s="168"/>
      <c r="BVA230" s="168"/>
      <c r="BVB230" s="168"/>
      <c r="BVC230" s="168"/>
      <c r="BVD230" s="168"/>
      <c r="BVE230" s="168"/>
      <c r="BVF230" s="168"/>
      <c r="BVG230" s="168"/>
      <c r="BVH230" s="168"/>
      <c r="BVI230" s="168"/>
      <c r="BVJ230" s="168"/>
      <c r="BVK230" s="168"/>
      <c r="BVL230" s="168"/>
      <c r="BVM230" s="168"/>
      <c r="BVN230" s="168"/>
      <c r="BVO230" s="168"/>
      <c r="BVP230" s="168"/>
      <c r="BVQ230" s="168"/>
      <c r="BVR230" s="168"/>
      <c r="BVS230" s="168"/>
      <c r="BVT230" s="168"/>
      <c r="BVU230" s="168"/>
      <c r="BVV230" s="168"/>
      <c r="BVW230" s="168"/>
      <c r="BVX230" s="168"/>
      <c r="BVY230" s="168"/>
      <c r="BVZ230" s="168"/>
      <c r="BWA230" s="168"/>
      <c r="BWB230" s="168"/>
      <c r="BWC230" s="168"/>
      <c r="BWD230" s="168"/>
      <c r="BWE230" s="168"/>
      <c r="BWF230" s="168"/>
      <c r="BWG230" s="168"/>
      <c r="BWH230" s="168"/>
      <c r="BWI230" s="168"/>
      <c r="BWJ230" s="168"/>
      <c r="BWK230" s="168"/>
      <c r="BWL230" s="168"/>
      <c r="BWM230" s="168"/>
      <c r="BWN230" s="168"/>
      <c r="BWO230" s="168"/>
      <c r="BWP230" s="168"/>
      <c r="BWQ230" s="168"/>
      <c r="BWR230" s="168"/>
      <c r="BWS230" s="168"/>
      <c r="BWT230" s="168"/>
      <c r="BWU230" s="168"/>
      <c r="BWV230" s="168"/>
      <c r="BWW230" s="168"/>
      <c r="BWX230" s="168"/>
      <c r="BWY230" s="168"/>
      <c r="BWZ230" s="168"/>
      <c r="BXA230" s="168"/>
      <c r="BXB230" s="168"/>
      <c r="BXC230" s="168"/>
      <c r="BXD230" s="168"/>
      <c r="BXE230" s="168"/>
      <c r="BXF230" s="168"/>
      <c r="BXG230" s="168"/>
      <c r="BXH230" s="168"/>
      <c r="BXI230" s="168"/>
      <c r="BXJ230" s="168"/>
      <c r="BXK230" s="168"/>
      <c r="BXL230" s="168"/>
      <c r="BXM230" s="168"/>
      <c r="BXN230" s="168"/>
      <c r="BXO230" s="168"/>
      <c r="BXP230" s="168"/>
      <c r="BXQ230" s="168"/>
      <c r="BXR230" s="168"/>
      <c r="BXS230" s="168"/>
      <c r="BXT230" s="168"/>
      <c r="BXU230" s="168"/>
      <c r="BXV230" s="168"/>
      <c r="BXW230" s="168"/>
      <c r="BXX230" s="168"/>
      <c r="BXY230" s="168"/>
      <c r="BXZ230" s="168"/>
      <c r="BYA230" s="168"/>
      <c r="BYB230" s="168"/>
      <c r="BYC230" s="168"/>
      <c r="BYD230" s="168"/>
      <c r="BYE230" s="168"/>
      <c r="BYF230" s="168"/>
      <c r="BYG230" s="168"/>
      <c r="BYH230" s="168"/>
      <c r="BYI230" s="168"/>
      <c r="BYJ230" s="168"/>
      <c r="BYK230" s="168"/>
      <c r="BYL230" s="168"/>
      <c r="BYM230" s="168"/>
      <c r="BYN230" s="168"/>
      <c r="BYO230" s="168"/>
      <c r="BYP230" s="168"/>
      <c r="BYQ230" s="168"/>
      <c r="BYR230" s="168"/>
      <c r="BYS230" s="168"/>
      <c r="BYT230" s="168"/>
      <c r="BYU230" s="168"/>
      <c r="BYV230" s="168"/>
      <c r="BYW230" s="168"/>
      <c r="BYX230" s="168"/>
      <c r="BYY230" s="168"/>
      <c r="BYZ230" s="168"/>
      <c r="BZA230" s="168"/>
      <c r="BZB230" s="168"/>
      <c r="BZC230" s="168"/>
      <c r="BZD230" s="168"/>
      <c r="BZE230" s="168"/>
      <c r="BZF230" s="168"/>
      <c r="BZG230" s="168"/>
      <c r="BZH230" s="168"/>
      <c r="BZI230" s="168"/>
      <c r="BZJ230" s="168"/>
      <c r="BZK230" s="168"/>
      <c r="BZL230" s="168"/>
      <c r="BZM230" s="168"/>
      <c r="BZN230" s="168"/>
      <c r="BZO230" s="168"/>
      <c r="BZP230" s="168"/>
      <c r="BZQ230" s="168"/>
      <c r="BZR230" s="168"/>
      <c r="BZS230" s="168"/>
      <c r="BZT230" s="168"/>
      <c r="BZU230" s="168"/>
      <c r="BZV230" s="168"/>
      <c r="BZW230" s="168"/>
      <c r="BZX230" s="168"/>
      <c r="BZY230" s="168"/>
      <c r="BZZ230" s="168"/>
      <c r="CAA230" s="168"/>
      <c r="CAB230" s="168"/>
      <c r="CAC230" s="168"/>
      <c r="CAD230" s="168"/>
      <c r="CAE230" s="168"/>
      <c r="CAF230" s="168"/>
      <c r="CAG230" s="168"/>
      <c r="CAH230" s="168"/>
      <c r="CAI230" s="168"/>
      <c r="CAJ230" s="168"/>
      <c r="CAK230" s="168"/>
      <c r="CAL230" s="168"/>
      <c r="CAM230" s="168"/>
      <c r="CAN230" s="168"/>
      <c r="CAO230" s="168"/>
      <c r="CAP230" s="168"/>
      <c r="CAQ230" s="168"/>
      <c r="CAR230" s="168"/>
      <c r="CAS230" s="168"/>
      <c r="CAT230" s="168"/>
      <c r="CAU230" s="168"/>
      <c r="CAV230" s="168"/>
      <c r="CAW230" s="168"/>
      <c r="CAX230" s="168"/>
      <c r="CAY230" s="168"/>
      <c r="CAZ230" s="168"/>
      <c r="CBA230" s="168"/>
      <c r="CBB230" s="168"/>
      <c r="CBC230" s="168"/>
      <c r="CBD230" s="168"/>
      <c r="CBE230" s="168"/>
      <c r="CBF230" s="168"/>
      <c r="CBG230" s="168"/>
      <c r="CBH230" s="168"/>
      <c r="CBI230" s="168"/>
      <c r="CBJ230" s="168"/>
      <c r="CBK230" s="168"/>
      <c r="CBL230" s="168"/>
      <c r="CBM230" s="168"/>
      <c r="CBN230" s="168"/>
      <c r="CBO230" s="168"/>
      <c r="CBP230" s="168"/>
      <c r="CBQ230" s="168"/>
      <c r="CBR230" s="168"/>
      <c r="CBS230" s="168"/>
      <c r="CBT230" s="168"/>
      <c r="CBU230" s="168"/>
      <c r="CBV230" s="168"/>
      <c r="CBW230" s="168"/>
      <c r="CBX230" s="168"/>
      <c r="CBY230" s="168"/>
      <c r="CBZ230" s="168"/>
      <c r="CCA230" s="168"/>
      <c r="CCB230" s="168"/>
      <c r="CCC230" s="168"/>
      <c r="CCD230" s="168"/>
      <c r="CCE230" s="168"/>
      <c r="CCF230" s="168"/>
      <c r="CCG230" s="168"/>
      <c r="CCH230" s="168"/>
      <c r="CCI230" s="168"/>
      <c r="CCJ230" s="168"/>
      <c r="CCK230" s="168"/>
      <c r="CCL230" s="168"/>
      <c r="CCM230" s="168"/>
      <c r="CCN230" s="168"/>
      <c r="CCO230" s="168"/>
      <c r="CCP230" s="168"/>
      <c r="CCQ230" s="168"/>
      <c r="CCR230" s="168"/>
      <c r="CCS230" s="168"/>
      <c r="CCT230" s="168"/>
      <c r="CCU230" s="168"/>
      <c r="CCV230" s="168"/>
      <c r="CCW230" s="168"/>
      <c r="CCX230" s="168"/>
      <c r="CCY230" s="168"/>
      <c r="CCZ230" s="168"/>
      <c r="CDA230" s="168"/>
      <c r="CDB230" s="168"/>
      <c r="CDC230" s="168"/>
      <c r="CDD230" s="168"/>
      <c r="CDE230" s="168"/>
      <c r="CDF230" s="168"/>
      <c r="CDG230" s="168"/>
      <c r="CDH230" s="168"/>
      <c r="CDI230" s="168"/>
      <c r="CDJ230" s="168"/>
      <c r="CDK230" s="168"/>
      <c r="CDL230" s="168"/>
      <c r="CDM230" s="168"/>
      <c r="CDN230" s="168"/>
      <c r="CDO230" s="168"/>
      <c r="CDP230" s="168"/>
      <c r="CDQ230" s="168"/>
      <c r="CDR230" s="168"/>
      <c r="CDS230" s="168"/>
      <c r="CDT230" s="168"/>
      <c r="CDU230" s="168"/>
      <c r="CDV230" s="168"/>
      <c r="CDW230" s="168"/>
      <c r="CDX230" s="168"/>
      <c r="CDY230" s="168"/>
      <c r="CDZ230" s="168"/>
      <c r="CEA230" s="168"/>
      <c r="CEB230" s="168"/>
      <c r="CEC230" s="168"/>
      <c r="CED230" s="168"/>
      <c r="CEE230" s="168"/>
      <c r="CEF230" s="168"/>
      <c r="CEG230" s="168"/>
      <c r="CEH230" s="168"/>
      <c r="CEI230" s="168"/>
      <c r="CEJ230" s="168"/>
      <c r="CEK230" s="168"/>
      <c r="CEL230" s="168"/>
      <c r="CEM230" s="168"/>
      <c r="CEN230" s="168"/>
      <c r="CEO230" s="168"/>
      <c r="CEP230" s="168"/>
      <c r="CEQ230" s="168"/>
      <c r="CER230" s="168"/>
      <c r="CES230" s="168"/>
      <c r="CET230" s="168"/>
      <c r="CEU230" s="168"/>
      <c r="CEV230" s="168"/>
      <c r="CEW230" s="168"/>
      <c r="CEX230" s="168"/>
      <c r="CEY230" s="168"/>
      <c r="CEZ230" s="168"/>
      <c r="CFA230" s="168"/>
      <c r="CFB230" s="168"/>
      <c r="CFC230" s="168"/>
      <c r="CFD230" s="168"/>
      <c r="CFE230" s="168"/>
      <c r="CFF230" s="168"/>
      <c r="CFG230" s="168"/>
      <c r="CFH230" s="168"/>
      <c r="CFI230" s="168"/>
      <c r="CFJ230" s="168"/>
      <c r="CFK230" s="168"/>
      <c r="CFL230" s="168"/>
      <c r="CFM230" s="168"/>
      <c r="CFN230" s="168"/>
      <c r="CFO230" s="168"/>
      <c r="CFP230" s="168"/>
      <c r="CFQ230" s="168"/>
      <c r="CFR230" s="168"/>
      <c r="CFS230" s="168"/>
      <c r="CFT230" s="168"/>
      <c r="CFU230" s="168"/>
      <c r="CFV230" s="168"/>
      <c r="CFW230" s="168"/>
      <c r="CFX230" s="168"/>
      <c r="CFY230" s="168"/>
      <c r="CFZ230" s="168"/>
      <c r="CGA230" s="168"/>
      <c r="CGB230" s="168"/>
      <c r="CGC230" s="168"/>
      <c r="CGD230" s="168"/>
      <c r="CGE230" s="168"/>
      <c r="CGF230" s="168"/>
      <c r="CGG230" s="168"/>
      <c r="CGH230" s="168"/>
      <c r="CGI230" s="168"/>
      <c r="CGJ230" s="168"/>
      <c r="CGK230" s="168"/>
      <c r="CGL230" s="168"/>
      <c r="CGM230" s="168"/>
      <c r="CGN230" s="168"/>
      <c r="CGO230" s="168"/>
      <c r="CGP230" s="168"/>
      <c r="CGQ230" s="168"/>
      <c r="CGR230" s="168"/>
      <c r="CGS230" s="168"/>
      <c r="CGT230" s="168"/>
      <c r="CGU230" s="168"/>
      <c r="CGV230" s="168"/>
      <c r="CGW230" s="168"/>
      <c r="CGX230" s="168"/>
      <c r="CGY230" s="168"/>
      <c r="CGZ230" s="168"/>
      <c r="CHA230" s="168"/>
      <c r="CHB230" s="168"/>
      <c r="CHC230" s="168"/>
      <c r="CHD230" s="168"/>
      <c r="CHE230" s="168"/>
      <c r="CHF230" s="168"/>
      <c r="CHG230" s="168"/>
      <c r="CHH230" s="168"/>
      <c r="CHI230" s="168"/>
      <c r="CHJ230" s="168"/>
      <c r="CHK230" s="168"/>
      <c r="CHL230" s="168"/>
      <c r="CHM230" s="168"/>
      <c r="CHN230" s="168"/>
      <c r="CHO230" s="168"/>
      <c r="CHP230" s="168"/>
      <c r="CHQ230" s="168"/>
      <c r="CHR230" s="168"/>
      <c r="CHS230" s="168"/>
      <c r="CHT230" s="168"/>
      <c r="CHU230" s="168"/>
      <c r="CHV230" s="168"/>
      <c r="CHW230" s="168"/>
      <c r="CHX230" s="168"/>
      <c r="CHY230" s="168"/>
      <c r="CHZ230" s="168"/>
      <c r="CIA230" s="168"/>
      <c r="CIB230" s="168"/>
      <c r="CIC230" s="168"/>
      <c r="CID230" s="168"/>
      <c r="CIE230" s="168"/>
      <c r="CIF230" s="168"/>
      <c r="CIG230" s="168"/>
      <c r="CIH230" s="168"/>
      <c r="CII230" s="168"/>
      <c r="CIJ230" s="168"/>
      <c r="CIK230" s="168"/>
      <c r="CIL230" s="168"/>
      <c r="CIM230" s="168"/>
      <c r="CIN230" s="168"/>
      <c r="CIO230" s="168"/>
      <c r="CIP230" s="168"/>
      <c r="CIQ230" s="168"/>
      <c r="CIR230" s="168"/>
      <c r="CIS230" s="168"/>
      <c r="CIT230" s="168"/>
      <c r="CIU230" s="168"/>
      <c r="CIV230" s="168"/>
      <c r="CIW230" s="168"/>
      <c r="CIX230" s="168"/>
      <c r="CIY230" s="168"/>
      <c r="CIZ230" s="168"/>
      <c r="CJA230" s="168"/>
      <c r="CJB230" s="168"/>
      <c r="CJC230" s="168"/>
      <c r="CJD230" s="168"/>
      <c r="CJE230" s="168"/>
      <c r="CJF230" s="168"/>
      <c r="CJG230" s="168"/>
      <c r="CJH230" s="168"/>
      <c r="CJI230" s="168"/>
      <c r="CJJ230" s="168"/>
      <c r="CJK230" s="168"/>
      <c r="CJL230" s="168"/>
      <c r="CJM230" s="168"/>
      <c r="CJN230" s="168"/>
      <c r="CJO230" s="168"/>
      <c r="CJP230" s="168"/>
      <c r="CJQ230" s="168"/>
      <c r="CJR230" s="168"/>
      <c r="CJS230" s="168"/>
      <c r="CJT230" s="168"/>
      <c r="CJU230" s="168"/>
      <c r="CJV230" s="168"/>
      <c r="CJW230" s="168"/>
      <c r="CJX230" s="168"/>
      <c r="CJY230" s="168"/>
      <c r="CJZ230" s="168"/>
      <c r="CKA230" s="168"/>
      <c r="CKB230" s="168"/>
      <c r="CKC230" s="168"/>
      <c r="CKD230" s="168"/>
      <c r="CKE230" s="168"/>
      <c r="CKF230" s="168"/>
      <c r="CKG230" s="168"/>
      <c r="CKH230" s="168"/>
      <c r="CKI230" s="168"/>
      <c r="CKJ230" s="168"/>
      <c r="CKK230" s="168"/>
      <c r="CKL230" s="168"/>
      <c r="CKM230" s="168"/>
      <c r="CKN230" s="168"/>
      <c r="CKO230" s="168"/>
      <c r="CKP230" s="168"/>
      <c r="CKQ230" s="168"/>
      <c r="CKR230" s="168"/>
      <c r="CKS230" s="168"/>
      <c r="CKT230" s="168"/>
      <c r="CKU230" s="168"/>
      <c r="CKV230" s="168"/>
      <c r="CKW230" s="168"/>
      <c r="CKX230" s="168"/>
      <c r="CKY230" s="168"/>
      <c r="CKZ230" s="168"/>
      <c r="CLA230" s="168"/>
      <c r="CLB230" s="168"/>
      <c r="CLC230" s="168"/>
      <c r="CLD230" s="168"/>
      <c r="CLE230" s="168"/>
      <c r="CLF230" s="168"/>
      <c r="CLG230" s="168"/>
      <c r="CLH230" s="168"/>
      <c r="CLI230" s="168"/>
      <c r="CLJ230" s="168"/>
      <c r="CLK230" s="168"/>
      <c r="CLL230" s="168"/>
      <c r="CLM230" s="168"/>
      <c r="CLN230" s="168"/>
      <c r="CLO230" s="168"/>
      <c r="CLP230" s="168"/>
      <c r="CLQ230" s="168"/>
      <c r="CLR230" s="168"/>
      <c r="CLS230" s="168"/>
      <c r="CLT230" s="168"/>
      <c r="CLU230" s="168"/>
      <c r="CLV230" s="168"/>
      <c r="CLW230" s="168"/>
      <c r="CLX230" s="168"/>
      <c r="CLY230" s="168"/>
      <c r="CLZ230" s="168"/>
      <c r="CMA230" s="168"/>
      <c r="CMB230" s="168"/>
      <c r="CMC230" s="168"/>
      <c r="CMD230" s="168"/>
      <c r="CME230" s="168"/>
      <c r="CMF230" s="168"/>
      <c r="CMG230" s="168"/>
      <c r="CMH230" s="168"/>
      <c r="CMI230" s="168"/>
      <c r="CMJ230" s="168"/>
      <c r="CMK230" s="168"/>
      <c r="CML230" s="168"/>
      <c r="CMM230" s="168"/>
      <c r="CMN230" s="168"/>
      <c r="CMO230" s="168"/>
      <c r="CMP230" s="168"/>
      <c r="CMQ230" s="168"/>
      <c r="CMR230" s="168"/>
      <c r="CMS230" s="168"/>
      <c r="CMT230" s="168"/>
      <c r="CMU230" s="168"/>
      <c r="CMV230" s="168"/>
      <c r="CMW230" s="168"/>
      <c r="CMX230" s="168"/>
      <c r="CMY230" s="168"/>
      <c r="CMZ230" s="168"/>
      <c r="CNA230" s="168"/>
      <c r="CNB230" s="168"/>
      <c r="CNC230" s="168"/>
      <c r="CND230" s="168"/>
      <c r="CNE230" s="168"/>
      <c r="CNF230" s="168"/>
      <c r="CNG230" s="168"/>
      <c r="CNH230" s="168"/>
      <c r="CNI230" s="168"/>
      <c r="CNJ230" s="168"/>
      <c r="CNK230" s="168"/>
      <c r="CNL230" s="168"/>
      <c r="CNM230" s="168"/>
      <c r="CNN230" s="168"/>
      <c r="CNO230" s="168"/>
      <c r="CNP230" s="168"/>
      <c r="CNQ230" s="168"/>
      <c r="CNR230" s="168"/>
      <c r="CNS230" s="168"/>
      <c r="CNT230" s="168"/>
      <c r="CNU230" s="168"/>
      <c r="CNV230" s="168"/>
      <c r="CNW230" s="168"/>
      <c r="CNX230" s="168"/>
      <c r="CNY230" s="168"/>
      <c r="CNZ230" s="168"/>
      <c r="COA230" s="168"/>
      <c r="COB230" s="168"/>
      <c r="COC230" s="168"/>
      <c r="COD230" s="168"/>
      <c r="COE230" s="168"/>
      <c r="COF230" s="168"/>
      <c r="COG230" s="168"/>
      <c r="COH230" s="168"/>
      <c r="COI230" s="168"/>
      <c r="COJ230" s="168"/>
      <c r="COK230" s="168"/>
      <c r="COL230" s="168"/>
      <c r="COM230" s="168"/>
      <c r="CON230" s="168"/>
      <c r="COO230" s="168"/>
      <c r="COP230" s="168"/>
      <c r="COQ230" s="168"/>
      <c r="COR230" s="168"/>
      <c r="COS230" s="168"/>
      <c r="COT230" s="168"/>
      <c r="COU230" s="168"/>
      <c r="COV230" s="168"/>
      <c r="COW230" s="168"/>
      <c r="COX230" s="168"/>
      <c r="COY230" s="168"/>
      <c r="COZ230" s="168"/>
      <c r="CPA230" s="168"/>
      <c r="CPB230" s="168"/>
      <c r="CPC230" s="168"/>
      <c r="CPD230" s="168"/>
      <c r="CPE230" s="168"/>
      <c r="CPF230" s="168"/>
      <c r="CPG230" s="168"/>
      <c r="CPH230" s="168"/>
      <c r="CPI230" s="168"/>
      <c r="CPJ230" s="168"/>
      <c r="CPK230" s="168"/>
      <c r="CPL230" s="168"/>
      <c r="CPM230" s="168"/>
      <c r="CPN230" s="168"/>
      <c r="CPO230" s="168"/>
      <c r="CPP230" s="168"/>
      <c r="CPQ230" s="168"/>
      <c r="CPR230" s="168"/>
      <c r="CPS230" s="168"/>
      <c r="CPT230" s="168"/>
      <c r="CPU230" s="168"/>
      <c r="CPV230" s="168"/>
      <c r="CPW230" s="168"/>
      <c r="CPX230" s="168"/>
      <c r="CPY230" s="168"/>
      <c r="CPZ230" s="168"/>
      <c r="CQA230" s="168"/>
      <c r="CQB230" s="168"/>
      <c r="CQC230" s="168"/>
      <c r="CQD230" s="168"/>
      <c r="CQE230" s="168"/>
      <c r="CQF230" s="168"/>
      <c r="CQG230" s="168"/>
      <c r="CQH230" s="168"/>
      <c r="CQI230" s="168"/>
      <c r="CQJ230" s="168"/>
      <c r="CQK230" s="168"/>
      <c r="CQL230" s="168"/>
      <c r="CQM230" s="168"/>
      <c r="CQN230" s="168"/>
      <c r="CQO230" s="168"/>
      <c r="CQP230" s="168"/>
      <c r="CQQ230" s="168"/>
      <c r="CQR230" s="168"/>
      <c r="CQS230" s="168"/>
      <c r="CQT230" s="168"/>
      <c r="CQU230" s="168"/>
      <c r="CQV230" s="168"/>
      <c r="CQW230" s="168"/>
      <c r="CQX230" s="168"/>
      <c r="CQY230" s="168"/>
      <c r="CQZ230" s="168"/>
      <c r="CRA230" s="168"/>
      <c r="CRB230" s="168"/>
      <c r="CRC230" s="168"/>
      <c r="CRD230" s="168"/>
      <c r="CRE230" s="168"/>
      <c r="CRF230" s="168"/>
      <c r="CRG230" s="168"/>
      <c r="CRH230" s="168"/>
      <c r="CRI230" s="168"/>
      <c r="CRJ230" s="168"/>
      <c r="CRK230" s="168"/>
      <c r="CRL230" s="168"/>
      <c r="CRM230" s="168"/>
      <c r="CRN230" s="168"/>
      <c r="CRO230" s="168"/>
      <c r="CRP230" s="168"/>
      <c r="CRQ230" s="168"/>
      <c r="CRR230" s="168"/>
      <c r="CRS230" s="168"/>
      <c r="CRT230" s="168"/>
      <c r="CRU230" s="168"/>
      <c r="CRV230" s="168"/>
      <c r="CRW230" s="168"/>
      <c r="CRX230" s="168"/>
      <c r="CRY230" s="168"/>
      <c r="CRZ230" s="168"/>
      <c r="CSA230" s="168"/>
      <c r="CSB230" s="168"/>
      <c r="CSC230" s="168"/>
      <c r="CSD230" s="168"/>
      <c r="CSE230" s="168"/>
      <c r="CSF230" s="168"/>
      <c r="CSG230" s="168"/>
      <c r="CSH230" s="168"/>
      <c r="CSI230" s="168"/>
      <c r="CSJ230" s="168"/>
      <c r="CSK230" s="168"/>
      <c r="CSL230" s="168"/>
      <c r="CSM230" s="168"/>
      <c r="CSN230" s="168"/>
      <c r="CSO230" s="168"/>
      <c r="CSP230" s="168"/>
      <c r="CSQ230" s="168"/>
      <c r="CSR230" s="168"/>
      <c r="CSS230" s="168"/>
      <c r="CST230" s="168"/>
      <c r="CSU230" s="168"/>
      <c r="CSV230" s="168"/>
      <c r="CSW230" s="168"/>
      <c r="CSX230" s="168"/>
      <c r="CSY230" s="168"/>
      <c r="CSZ230" s="168"/>
      <c r="CTA230" s="168"/>
      <c r="CTB230" s="168"/>
      <c r="CTC230" s="168"/>
      <c r="CTD230" s="168"/>
      <c r="CTE230" s="168"/>
      <c r="CTF230" s="168"/>
      <c r="CTG230" s="168"/>
      <c r="CTH230" s="168"/>
      <c r="CTI230" s="168"/>
      <c r="CTJ230" s="168"/>
      <c r="CTK230" s="168"/>
      <c r="CTL230" s="168"/>
      <c r="CTM230" s="168"/>
      <c r="CTN230" s="168"/>
      <c r="CTO230" s="168"/>
      <c r="CTP230" s="168"/>
      <c r="CTQ230" s="168"/>
      <c r="CTR230" s="168"/>
      <c r="CTS230" s="168"/>
      <c r="CTT230" s="168"/>
      <c r="CTU230" s="168"/>
      <c r="CTV230" s="168"/>
      <c r="CTW230" s="168"/>
      <c r="CTX230" s="168"/>
      <c r="CTY230" s="168"/>
      <c r="CTZ230" s="168"/>
      <c r="CUA230" s="168"/>
      <c r="CUB230" s="168"/>
      <c r="CUC230" s="168"/>
      <c r="CUD230" s="168"/>
      <c r="CUE230" s="168"/>
      <c r="CUF230" s="168"/>
      <c r="CUG230" s="168"/>
      <c r="CUH230" s="168"/>
      <c r="CUI230" s="168"/>
      <c r="CUJ230" s="168"/>
      <c r="CUK230" s="168"/>
      <c r="CUL230" s="168"/>
      <c r="CUM230" s="168"/>
      <c r="CUN230" s="168"/>
      <c r="CUO230" s="168"/>
      <c r="CUP230" s="168"/>
      <c r="CUQ230" s="168"/>
      <c r="CUR230" s="168"/>
      <c r="CUS230" s="168"/>
      <c r="CUT230" s="168"/>
      <c r="CUU230" s="168"/>
      <c r="CUV230" s="168"/>
      <c r="CUW230" s="168"/>
      <c r="CUX230" s="168"/>
      <c r="CUY230" s="168"/>
      <c r="CUZ230" s="168"/>
      <c r="CVA230" s="168"/>
      <c r="CVB230" s="168"/>
      <c r="CVC230" s="168"/>
      <c r="CVD230" s="168"/>
      <c r="CVE230" s="168"/>
      <c r="CVF230" s="168"/>
      <c r="CVG230" s="168"/>
      <c r="CVH230" s="168"/>
      <c r="CVI230" s="168"/>
      <c r="CVJ230" s="168"/>
      <c r="CVK230" s="168"/>
      <c r="CVL230" s="168"/>
      <c r="CVM230" s="168"/>
      <c r="CVN230" s="168"/>
      <c r="CVO230" s="168"/>
      <c r="CVP230" s="168"/>
      <c r="CVQ230" s="168"/>
      <c r="CVR230" s="168"/>
      <c r="CVS230" s="168"/>
      <c r="CVT230" s="168"/>
      <c r="CVU230" s="168"/>
      <c r="CVV230" s="168"/>
      <c r="CVW230" s="168"/>
      <c r="CVX230" s="168"/>
      <c r="CVY230" s="168"/>
      <c r="CVZ230" s="168"/>
      <c r="CWA230" s="168"/>
      <c r="CWB230" s="168"/>
      <c r="CWC230" s="168"/>
      <c r="CWD230" s="168"/>
      <c r="CWE230" s="168"/>
      <c r="CWF230" s="168"/>
      <c r="CWG230" s="168"/>
      <c r="CWH230" s="168"/>
      <c r="CWI230" s="168"/>
      <c r="CWJ230" s="168"/>
      <c r="CWK230" s="168"/>
      <c r="CWL230" s="168"/>
      <c r="CWM230" s="168"/>
      <c r="CWN230" s="168"/>
      <c r="CWO230" s="168"/>
      <c r="CWP230" s="168"/>
      <c r="CWQ230" s="168"/>
      <c r="CWR230" s="168"/>
      <c r="CWS230" s="168"/>
      <c r="CWT230" s="168"/>
      <c r="CWU230" s="168"/>
      <c r="CWV230" s="168"/>
      <c r="CWW230" s="168"/>
      <c r="CWX230" s="168"/>
      <c r="CWY230" s="168"/>
      <c r="CWZ230" s="168"/>
      <c r="CXA230" s="168"/>
      <c r="CXB230" s="168"/>
      <c r="CXC230" s="168"/>
      <c r="CXD230" s="168"/>
      <c r="CXE230" s="168"/>
      <c r="CXF230" s="168"/>
      <c r="CXG230" s="168"/>
      <c r="CXH230" s="168"/>
      <c r="CXI230" s="168"/>
      <c r="CXJ230" s="168"/>
      <c r="CXK230" s="168"/>
      <c r="CXL230" s="168"/>
      <c r="CXM230" s="168"/>
      <c r="CXN230" s="168"/>
      <c r="CXO230" s="168"/>
      <c r="CXP230" s="168"/>
      <c r="CXQ230" s="168"/>
      <c r="CXR230" s="168"/>
      <c r="CXS230" s="168"/>
      <c r="CXT230" s="168"/>
      <c r="CXU230" s="168"/>
      <c r="CXV230" s="168"/>
      <c r="CXW230" s="168"/>
      <c r="CXX230" s="168"/>
      <c r="CXY230" s="168"/>
      <c r="CXZ230" s="168"/>
      <c r="CYA230" s="168"/>
      <c r="CYB230" s="168"/>
      <c r="CYC230" s="168"/>
      <c r="CYD230" s="168"/>
      <c r="CYE230" s="168"/>
      <c r="CYF230" s="168"/>
      <c r="CYG230" s="168"/>
      <c r="CYH230" s="168"/>
      <c r="CYI230" s="168"/>
      <c r="CYJ230" s="168"/>
      <c r="CYK230" s="168"/>
      <c r="CYL230" s="168"/>
      <c r="CYM230" s="168"/>
      <c r="CYN230" s="168"/>
      <c r="CYO230" s="168"/>
      <c r="CYP230" s="168"/>
      <c r="CYQ230" s="168"/>
      <c r="CYR230" s="168"/>
      <c r="CYS230" s="168"/>
      <c r="CYT230" s="168"/>
      <c r="CYU230" s="168"/>
      <c r="CYV230" s="168"/>
      <c r="CYW230" s="168"/>
      <c r="CYX230" s="168"/>
      <c r="CYY230" s="168"/>
      <c r="CYZ230" s="168"/>
      <c r="CZA230" s="168"/>
      <c r="CZB230" s="168"/>
      <c r="CZC230" s="168"/>
      <c r="CZD230" s="168"/>
      <c r="CZE230" s="168"/>
      <c r="CZF230" s="168"/>
      <c r="CZG230" s="168"/>
      <c r="CZH230" s="168"/>
      <c r="CZI230" s="168"/>
      <c r="CZJ230" s="168"/>
      <c r="CZK230" s="168"/>
      <c r="CZL230" s="168"/>
      <c r="CZM230" s="168"/>
      <c r="CZN230" s="168"/>
      <c r="CZO230" s="168"/>
      <c r="CZP230" s="168"/>
      <c r="CZQ230" s="168"/>
      <c r="CZR230" s="168"/>
      <c r="CZS230" s="168"/>
      <c r="CZT230" s="168"/>
      <c r="CZU230" s="168"/>
      <c r="CZV230" s="168"/>
      <c r="CZW230" s="168"/>
      <c r="CZX230" s="168"/>
      <c r="CZY230" s="168"/>
      <c r="CZZ230" s="168"/>
      <c r="DAA230" s="168"/>
      <c r="DAB230" s="168"/>
      <c r="DAC230" s="168"/>
      <c r="DAD230" s="168"/>
      <c r="DAE230" s="168"/>
      <c r="DAF230" s="168"/>
      <c r="DAG230" s="168"/>
      <c r="DAH230" s="168"/>
      <c r="DAI230" s="168"/>
      <c r="DAJ230" s="168"/>
      <c r="DAK230" s="168"/>
      <c r="DAL230" s="168"/>
      <c r="DAM230" s="168"/>
      <c r="DAN230" s="168"/>
      <c r="DAO230" s="168"/>
      <c r="DAP230" s="168"/>
      <c r="DAQ230" s="168"/>
      <c r="DAR230" s="168"/>
      <c r="DAS230" s="168"/>
      <c r="DAT230" s="168"/>
      <c r="DAU230" s="168"/>
      <c r="DAV230" s="168"/>
      <c r="DAW230" s="168"/>
      <c r="DAX230" s="168"/>
      <c r="DAY230" s="168"/>
      <c r="DAZ230" s="168"/>
      <c r="DBA230" s="168"/>
      <c r="DBB230" s="168"/>
      <c r="DBC230" s="168"/>
      <c r="DBD230" s="168"/>
      <c r="DBE230" s="168"/>
      <c r="DBF230" s="168"/>
      <c r="DBG230" s="168"/>
      <c r="DBH230" s="168"/>
      <c r="DBI230" s="168"/>
      <c r="DBJ230" s="168"/>
      <c r="DBK230" s="168"/>
      <c r="DBL230" s="168"/>
      <c r="DBM230" s="168"/>
      <c r="DBN230" s="168"/>
      <c r="DBO230" s="168"/>
      <c r="DBP230" s="168"/>
      <c r="DBQ230" s="168"/>
      <c r="DBR230" s="168"/>
      <c r="DBS230" s="168"/>
      <c r="DBT230" s="168"/>
      <c r="DBU230" s="168"/>
      <c r="DBV230" s="168"/>
      <c r="DBW230" s="168"/>
      <c r="DBX230" s="168"/>
      <c r="DBY230" s="168"/>
      <c r="DBZ230" s="168"/>
      <c r="DCA230" s="168"/>
      <c r="DCB230" s="168"/>
      <c r="DCC230" s="168"/>
      <c r="DCD230" s="168"/>
      <c r="DCE230" s="168"/>
      <c r="DCF230" s="168"/>
      <c r="DCG230" s="168"/>
      <c r="DCH230" s="168"/>
      <c r="DCI230" s="168"/>
      <c r="DCJ230" s="168"/>
      <c r="DCK230" s="168"/>
      <c r="DCL230" s="168"/>
      <c r="DCM230" s="168"/>
      <c r="DCN230" s="168"/>
      <c r="DCO230" s="168"/>
      <c r="DCP230" s="168"/>
      <c r="DCQ230" s="168"/>
      <c r="DCR230" s="168"/>
      <c r="DCS230" s="168"/>
      <c r="DCT230" s="168"/>
      <c r="DCU230" s="168"/>
      <c r="DCV230" s="168"/>
      <c r="DCW230" s="168"/>
      <c r="DCX230" s="168"/>
      <c r="DCY230" s="168"/>
      <c r="DCZ230" s="168"/>
      <c r="DDA230" s="168"/>
      <c r="DDB230" s="168"/>
      <c r="DDC230" s="168"/>
      <c r="DDD230" s="168"/>
      <c r="DDE230" s="168"/>
      <c r="DDF230" s="168"/>
      <c r="DDG230" s="168"/>
      <c r="DDH230" s="168"/>
      <c r="DDI230" s="168"/>
      <c r="DDJ230" s="168"/>
      <c r="DDK230" s="168"/>
      <c r="DDL230" s="168"/>
      <c r="DDM230" s="168"/>
      <c r="DDN230" s="168"/>
      <c r="DDO230" s="168"/>
      <c r="DDP230" s="168"/>
      <c r="DDQ230" s="168"/>
      <c r="DDR230" s="168"/>
      <c r="DDS230" s="168"/>
      <c r="DDT230" s="168"/>
      <c r="DDU230" s="168"/>
      <c r="DDV230" s="168"/>
      <c r="DDW230" s="168"/>
      <c r="DDX230" s="168"/>
      <c r="DDY230" s="168"/>
      <c r="DDZ230" s="168"/>
      <c r="DEA230" s="168"/>
      <c r="DEB230" s="168"/>
      <c r="DEC230" s="168"/>
      <c r="DED230" s="168"/>
      <c r="DEE230" s="168"/>
      <c r="DEF230" s="168"/>
      <c r="DEG230" s="168"/>
      <c r="DEH230" s="168"/>
      <c r="DEI230" s="168"/>
      <c r="DEJ230" s="168"/>
      <c r="DEK230" s="168"/>
      <c r="DEL230" s="168"/>
      <c r="DEM230" s="168"/>
      <c r="DEN230" s="168"/>
      <c r="DEO230" s="168"/>
      <c r="DEP230" s="168"/>
      <c r="DEQ230" s="168"/>
      <c r="DER230" s="168"/>
      <c r="DES230" s="168"/>
      <c r="DET230" s="168"/>
      <c r="DEU230" s="168"/>
      <c r="DEV230" s="168"/>
      <c r="DEW230" s="168"/>
      <c r="DEX230" s="168"/>
      <c r="DEY230" s="168"/>
      <c r="DEZ230" s="168"/>
      <c r="DFA230" s="168"/>
      <c r="DFB230" s="168"/>
      <c r="DFC230" s="168"/>
      <c r="DFD230" s="168"/>
      <c r="DFE230" s="168"/>
      <c r="DFF230" s="168"/>
      <c r="DFG230" s="168"/>
      <c r="DFH230" s="168"/>
      <c r="DFI230" s="168"/>
      <c r="DFJ230" s="168"/>
      <c r="DFK230" s="168"/>
      <c r="DFL230" s="168"/>
      <c r="DFM230" s="168"/>
      <c r="DFN230" s="168"/>
      <c r="DFO230" s="168"/>
      <c r="DFP230" s="168"/>
      <c r="DFQ230" s="168"/>
      <c r="DFR230" s="168"/>
      <c r="DFS230" s="168"/>
      <c r="DFT230" s="168"/>
      <c r="DFU230" s="168"/>
      <c r="DFV230" s="168"/>
      <c r="DFW230" s="168"/>
      <c r="DFX230" s="168"/>
      <c r="DFY230" s="168"/>
      <c r="DFZ230" s="168"/>
      <c r="DGA230" s="168"/>
      <c r="DGB230" s="168"/>
      <c r="DGC230" s="168"/>
      <c r="DGD230" s="168"/>
      <c r="DGE230" s="168"/>
      <c r="DGF230" s="168"/>
      <c r="DGG230" s="168"/>
      <c r="DGH230" s="168"/>
      <c r="DGI230" s="168"/>
      <c r="DGJ230" s="168"/>
      <c r="DGK230" s="168"/>
      <c r="DGL230" s="168"/>
      <c r="DGM230" s="168"/>
      <c r="DGN230" s="168"/>
      <c r="DGO230" s="168"/>
      <c r="DGP230" s="168"/>
      <c r="DGQ230" s="168"/>
      <c r="DGR230" s="168"/>
      <c r="DGS230" s="168"/>
      <c r="DGT230" s="168"/>
      <c r="DGU230" s="168"/>
      <c r="DGV230" s="168"/>
      <c r="DGW230" s="168"/>
      <c r="DGX230" s="168"/>
      <c r="DGY230" s="168"/>
      <c r="DGZ230" s="168"/>
      <c r="DHA230" s="168"/>
      <c r="DHB230" s="168"/>
      <c r="DHC230" s="168"/>
      <c r="DHD230" s="168"/>
      <c r="DHE230" s="168"/>
      <c r="DHF230" s="168"/>
      <c r="DHG230" s="168"/>
      <c r="DHH230" s="168"/>
      <c r="DHI230" s="168"/>
      <c r="DHJ230" s="168"/>
      <c r="DHK230" s="168"/>
      <c r="DHL230" s="168"/>
      <c r="DHM230" s="168"/>
      <c r="DHN230" s="168"/>
      <c r="DHO230" s="168"/>
      <c r="DHP230" s="168"/>
      <c r="DHQ230" s="168"/>
      <c r="DHR230" s="168"/>
      <c r="DHS230" s="168"/>
      <c r="DHT230" s="168"/>
      <c r="DHU230" s="168"/>
      <c r="DHV230" s="168"/>
      <c r="DHW230" s="168"/>
      <c r="DHX230" s="168"/>
      <c r="DHY230" s="168"/>
      <c r="DHZ230" s="168"/>
      <c r="DIA230" s="168"/>
      <c r="DIB230" s="168"/>
      <c r="DIC230" s="168"/>
      <c r="DID230" s="168"/>
      <c r="DIE230" s="168"/>
      <c r="DIF230" s="168"/>
      <c r="DIG230" s="168"/>
      <c r="DIH230" s="168"/>
      <c r="DII230" s="168"/>
      <c r="DIJ230" s="168"/>
      <c r="DIK230" s="168"/>
      <c r="DIL230" s="168"/>
      <c r="DIM230" s="168"/>
      <c r="DIN230" s="168"/>
      <c r="DIO230" s="168"/>
      <c r="DIP230" s="168"/>
      <c r="DIQ230" s="168"/>
      <c r="DIR230" s="168"/>
      <c r="DIS230" s="168"/>
      <c r="DIT230" s="168"/>
      <c r="DIU230" s="168"/>
      <c r="DIV230" s="168"/>
      <c r="DIW230" s="168"/>
      <c r="DIX230" s="168"/>
      <c r="DIY230" s="168"/>
      <c r="DIZ230" s="168"/>
      <c r="DJA230" s="168"/>
      <c r="DJB230" s="168"/>
      <c r="DJC230" s="168"/>
      <c r="DJD230" s="168"/>
      <c r="DJE230" s="168"/>
      <c r="DJF230" s="168"/>
      <c r="DJG230" s="168"/>
      <c r="DJH230" s="168"/>
      <c r="DJI230" s="168"/>
      <c r="DJJ230" s="168"/>
      <c r="DJK230" s="168"/>
      <c r="DJL230" s="168"/>
      <c r="DJM230" s="168"/>
      <c r="DJN230" s="168"/>
      <c r="DJO230" s="168"/>
      <c r="DJP230" s="168"/>
      <c r="DJQ230" s="168"/>
      <c r="DJR230" s="168"/>
      <c r="DJS230" s="168"/>
      <c r="DJT230" s="168"/>
      <c r="DJU230" s="168"/>
      <c r="DJV230" s="168"/>
      <c r="DJW230" s="168"/>
      <c r="DJX230" s="168"/>
      <c r="DJY230" s="168"/>
      <c r="DJZ230" s="168"/>
      <c r="DKA230" s="168"/>
      <c r="DKB230" s="168"/>
      <c r="DKC230" s="168"/>
      <c r="DKD230" s="168"/>
      <c r="DKE230" s="168"/>
      <c r="DKF230" s="168"/>
      <c r="DKG230" s="168"/>
      <c r="DKH230" s="168"/>
      <c r="DKI230" s="168"/>
      <c r="DKJ230" s="168"/>
      <c r="DKK230" s="168"/>
      <c r="DKL230" s="168"/>
      <c r="DKM230" s="168"/>
      <c r="DKN230" s="168"/>
      <c r="DKO230" s="168"/>
      <c r="DKP230" s="168"/>
      <c r="DKQ230" s="168"/>
      <c r="DKR230" s="168"/>
      <c r="DKS230" s="168"/>
      <c r="DKT230" s="168"/>
      <c r="DKU230" s="168"/>
      <c r="DKV230" s="168"/>
      <c r="DKW230" s="168"/>
      <c r="DKX230" s="168"/>
      <c r="DKY230" s="168"/>
      <c r="DKZ230" s="168"/>
      <c r="DLA230" s="168"/>
      <c r="DLB230" s="168"/>
      <c r="DLC230" s="168"/>
      <c r="DLD230" s="168"/>
      <c r="DLE230" s="168"/>
      <c r="DLF230" s="168"/>
      <c r="DLG230" s="168"/>
      <c r="DLH230" s="168"/>
      <c r="DLI230" s="168"/>
      <c r="DLJ230" s="168"/>
      <c r="DLK230" s="168"/>
      <c r="DLL230" s="168"/>
      <c r="DLM230" s="168"/>
      <c r="DLN230" s="168"/>
      <c r="DLO230" s="168"/>
      <c r="DLP230" s="168"/>
      <c r="DLQ230" s="168"/>
      <c r="DLR230" s="168"/>
      <c r="DLS230" s="168"/>
      <c r="DLT230" s="168"/>
      <c r="DLU230" s="168"/>
      <c r="DLV230" s="168"/>
      <c r="DLW230" s="168"/>
      <c r="DLX230" s="168"/>
      <c r="DLY230" s="168"/>
      <c r="DLZ230" s="168"/>
      <c r="DMA230" s="168"/>
      <c r="DMB230" s="168"/>
      <c r="DMC230" s="168"/>
      <c r="DMD230" s="168"/>
      <c r="DME230" s="168"/>
      <c r="DMF230" s="168"/>
      <c r="DMG230" s="168"/>
      <c r="DMH230" s="168"/>
      <c r="DMI230" s="168"/>
      <c r="DMJ230" s="168"/>
      <c r="DMK230" s="168"/>
      <c r="DML230" s="168"/>
      <c r="DMM230" s="168"/>
      <c r="DMN230" s="168"/>
      <c r="DMO230" s="168"/>
      <c r="DMP230" s="168"/>
      <c r="DMQ230" s="168"/>
      <c r="DMR230" s="168"/>
      <c r="DMS230" s="168"/>
      <c r="DMT230" s="168"/>
      <c r="DMU230" s="168"/>
      <c r="DMV230" s="168"/>
      <c r="DMW230" s="168"/>
      <c r="DMX230" s="168"/>
      <c r="DMY230" s="168"/>
      <c r="DMZ230" s="168"/>
      <c r="DNA230" s="168"/>
      <c r="DNB230" s="168"/>
      <c r="DNC230" s="168"/>
      <c r="DND230" s="168"/>
      <c r="DNE230" s="168"/>
      <c r="DNF230" s="168"/>
      <c r="DNG230" s="168"/>
      <c r="DNH230" s="168"/>
      <c r="DNI230" s="168"/>
      <c r="DNJ230" s="168"/>
      <c r="DNK230" s="168"/>
      <c r="DNL230" s="168"/>
      <c r="DNM230" s="168"/>
      <c r="DNN230" s="168"/>
      <c r="DNO230" s="168"/>
      <c r="DNP230" s="168"/>
      <c r="DNQ230" s="168"/>
      <c r="DNR230" s="168"/>
      <c r="DNS230" s="168"/>
      <c r="DNT230" s="168"/>
      <c r="DNU230" s="168"/>
      <c r="DNV230" s="168"/>
      <c r="DNW230" s="168"/>
      <c r="DNX230" s="168"/>
      <c r="DNY230" s="168"/>
      <c r="DNZ230" s="168"/>
      <c r="DOA230" s="168"/>
      <c r="DOB230" s="168"/>
      <c r="DOC230" s="168"/>
      <c r="DOD230" s="168"/>
      <c r="DOE230" s="168"/>
      <c r="DOF230" s="168"/>
      <c r="DOG230" s="168"/>
      <c r="DOH230" s="168"/>
      <c r="DOI230" s="168"/>
      <c r="DOJ230" s="168"/>
      <c r="DOK230" s="168"/>
      <c r="DOL230" s="168"/>
      <c r="DOM230" s="168"/>
      <c r="DON230" s="168"/>
      <c r="DOO230" s="168"/>
      <c r="DOP230" s="168"/>
      <c r="DOQ230" s="168"/>
      <c r="DOR230" s="168"/>
      <c r="DOS230" s="168"/>
      <c r="DOT230" s="168"/>
      <c r="DOU230" s="168"/>
      <c r="DOV230" s="168"/>
      <c r="DOW230" s="168"/>
      <c r="DOX230" s="168"/>
      <c r="DOY230" s="168"/>
      <c r="DOZ230" s="168"/>
      <c r="DPA230" s="168"/>
      <c r="DPB230" s="168"/>
      <c r="DPC230" s="168"/>
      <c r="DPD230" s="168"/>
      <c r="DPE230" s="168"/>
      <c r="DPF230" s="168"/>
      <c r="DPG230" s="168"/>
      <c r="DPH230" s="168"/>
      <c r="DPI230" s="168"/>
      <c r="DPJ230" s="168"/>
      <c r="DPK230" s="168"/>
      <c r="DPL230" s="168"/>
      <c r="DPM230" s="168"/>
      <c r="DPN230" s="168"/>
      <c r="DPO230" s="168"/>
      <c r="DPP230" s="168"/>
      <c r="DPQ230" s="168"/>
      <c r="DPR230" s="168"/>
      <c r="DPS230" s="168"/>
      <c r="DPT230" s="168"/>
      <c r="DPU230" s="168"/>
      <c r="DPV230" s="168"/>
      <c r="DPW230" s="168"/>
      <c r="DPX230" s="168"/>
      <c r="DPY230" s="168"/>
      <c r="DPZ230" s="168"/>
      <c r="DQA230" s="168"/>
      <c r="DQB230" s="168"/>
      <c r="DQC230" s="168"/>
      <c r="DQD230" s="168"/>
      <c r="DQE230" s="168"/>
      <c r="DQF230" s="168"/>
      <c r="DQG230" s="168"/>
      <c r="DQH230" s="168"/>
      <c r="DQI230" s="168"/>
      <c r="DQJ230" s="168"/>
      <c r="DQK230" s="168"/>
      <c r="DQL230" s="168"/>
      <c r="DQM230" s="168"/>
      <c r="DQN230" s="168"/>
      <c r="DQO230" s="168"/>
      <c r="DQP230" s="168"/>
      <c r="DQQ230" s="168"/>
      <c r="DQR230" s="168"/>
      <c r="DQS230" s="168"/>
      <c r="DQT230" s="168"/>
      <c r="DQU230" s="168"/>
      <c r="DQV230" s="168"/>
      <c r="DQW230" s="168"/>
      <c r="DQX230" s="168"/>
      <c r="DQY230" s="168"/>
      <c r="DQZ230" s="168"/>
      <c r="DRA230" s="168"/>
      <c r="DRB230" s="168"/>
      <c r="DRC230" s="168"/>
      <c r="DRD230" s="168"/>
      <c r="DRE230" s="168"/>
      <c r="DRF230" s="168"/>
      <c r="DRG230" s="168"/>
      <c r="DRH230" s="168"/>
      <c r="DRI230" s="168"/>
      <c r="DRJ230" s="168"/>
      <c r="DRK230" s="168"/>
      <c r="DRL230" s="168"/>
      <c r="DRM230" s="168"/>
      <c r="DRN230" s="168"/>
      <c r="DRO230" s="168"/>
      <c r="DRP230" s="168"/>
      <c r="DRQ230" s="168"/>
      <c r="DRR230" s="168"/>
      <c r="DRS230" s="168"/>
      <c r="DRT230" s="168"/>
      <c r="DRU230" s="168"/>
      <c r="DRV230" s="168"/>
      <c r="DRW230" s="168"/>
      <c r="DRX230" s="168"/>
      <c r="DRY230" s="168"/>
      <c r="DRZ230" s="168"/>
      <c r="DSA230" s="168"/>
      <c r="DSB230" s="168"/>
      <c r="DSC230" s="168"/>
      <c r="DSD230" s="168"/>
      <c r="DSE230" s="168"/>
      <c r="DSF230" s="168"/>
      <c r="DSG230" s="168"/>
      <c r="DSH230" s="168"/>
      <c r="DSI230" s="168"/>
      <c r="DSJ230" s="168"/>
      <c r="DSK230" s="168"/>
      <c r="DSL230" s="168"/>
      <c r="DSM230" s="168"/>
      <c r="DSN230" s="168"/>
      <c r="DSO230" s="168"/>
      <c r="DSP230" s="168"/>
      <c r="DSQ230" s="168"/>
      <c r="DSR230" s="168"/>
      <c r="DSS230" s="168"/>
      <c r="DST230" s="168"/>
      <c r="DSU230" s="168"/>
      <c r="DSV230" s="168"/>
      <c r="DSW230" s="168"/>
      <c r="DSX230" s="168"/>
      <c r="DSY230" s="168"/>
      <c r="DSZ230" s="168"/>
      <c r="DTA230" s="168"/>
      <c r="DTB230" s="168"/>
      <c r="DTC230" s="168"/>
      <c r="DTD230" s="168"/>
      <c r="DTE230" s="168"/>
      <c r="DTF230" s="168"/>
      <c r="DTG230" s="168"/>
      <c r="DTH230" s="168"/>
      <c r="DTI230" s="168"/>
      <c r="DTJ230" s="168"/>
      <c r="DTK230" s="168"/>
      <c r="DTL230" s="168"/>
      <c r="DTM230" s="168"/>
      <c r="DTN230" s="168"/>
      <c r="DTO230" s="168"/>
      <c r="DTP230" s="168"/>
      <c r="DTQ230" s="168"/>
      <c r="DTR230" s="168"/>
      <c r="DTS230" s="168"/>
      <c r="DTT230" s="168"/>
      <c r="DTU230" s="168"/>
      <c r="DTV230" s="168"/>
      <c r="DTW230" s="168"/>
      <c r="DTX230" s="168"/>
      <c r="DTY230" s="168"/>
      <c r="DTZ230" s="168"/>
      <c r="DUA230" s="168"/>
      <c r="DUB230" s="168"/>
      <c r="DUC230" s="168"/>
      <c r="DUD230" s="168"/>
      <c r="DUE230" s="168"/>
      <c r="DUF230" s="168"/>
      <c r="DUG230" s="168"/>
      <c r="DUH230" s="168"/>
      <c r="DUI230" s="168"/>
      <c r="DUJ230" s="168"/>
      <c r="DUK230" s="168"/>
      <c r="DUL230" s="168"/>
      <c r="DUM230" s="168"/>
      <c r="DUN230" s="168"/>
      <c r="DUO230" s="168"/>
      <c r="DUP230" s="168"/>
      <c r="DUQ230" s="168"/>
      <c r="DUR230" s="168"/>
      <c r="DUS230" s="168"/>
      <c r="DUT230" s="168"/>
      <c r="DUU230" s="168"/>
      <c r="DUV230" s="168"/>
      <c r="DUW230" s="168"/>
      <c r="DUX230" s="168"/>
      <c r="DUY230" s="168"/>
      <c r="DUZ230" s="168"/>
      <c r="DVA230" s="168"/>
      <c r="DVB230" s="168"/>
      <c r="DVC230" s="168"/>
      <c r="DVD230" s="168"/>
      <c r="DVE230" s="168"/>
      <c r="DVF230" s="168"/>
      <c r="DVG230" s="168"/>
      <c r="DVH230" s="168"/>
      <c r="DVI230" s="168"/>
      <c r="DVJ230" s="168"/>
      <c r="DVK230" s="168"/>
      <c r="DVL230" s="168"/>
      <c r="DVM230" s="168"/>
      <c r="DVN230" s="168"/>
      <c r="DVO230" s="168"/>
      <c r="DVP230" s="168"/>
      <c r="DVQ230" s="168"/>
      <c r="DVR230" s="168"/>
      <c r="DVS230" s="168"/>
      <c r="DVT230" s="168"/>
      <c r="DVU230" s="168"/>
      <c r="DVV230" s="168"/>
      <c r="DVW230" s="168"/>
      <c r="DVX230" s="168"/>
      <c r="DVY230" s="168"/>
      <c r="DVZ230" s="168"/>
      <c r="DWA230" s="168"/>
      <c r="DWB230" s="168"/>
      <c r="DWC230" s="168"/>
      <c r="DWD230" s="168"/>
      <c r="DWE230" s="168"/>
      <c r="DWF230" s="168"/>
      <c r="DWG230" s="168"/>
      <c r="DWH230" s="168"/>
      <c r="DWI230" s="168"/>
      <c r="DWJ230" s="168"/>
      <c r="DWK230" s="168"/>
      <c r="DWL230" s="168"/>
      <c r="DWM230" s="168"/>
      <c r="DWN230" s="168"/>
      <c r="DWO230" s="168"/>
      <c r="DWP230" s="168"/>
      <c r="DWQ230" s="168"/>
      <c r="DWR230" s="168"/>
      <c r="DWS230" s="168"/>
      <c r="DWT230" s="168"/>
      <c r="DWU230" s="168"/>
      <c r="DWV230" s="168"/>
      <c r="DWW230" s="168"/>
      <c r="DWX230" s="168"/>
      <c r="DWY230" s="168"/>
      <c r="DWZ230" s="168"/>
      <c r="DXA230" s="168"/>
      <c r="DXB230" s="168"/>
      <c r="DXC230" s="168"/>
      <c r="DXD230" s="168"/>
      <c r="DXE230" s="168"/>
      <c r="DXF230" s="168"/>
      <c r="DXG230" s="168"/>
      <c r="DXH230" s="168"/>
      <c r="DXI230" s="168"/>
      <c r="DXJ230" s="168"/>
      <c r="DXK230" s="168"/>
      <c r="DXL230" s="168"/>
      <c r="DXM230" s="168"/>
      <c r="DXN230" s="168"/>
      <c r="DXO230" s="168"/>
      <c r="DXP230" s="168"/>
      <c r="DXQ230" s="168"/>
      <c r="DXR230" s="168"/>
      <c r="DXS230" s="168"/>
      <c r="DXT230" s="168"/>
      <c r="DXU230" s="168"/>
      <c r="DXV230" s="168"/>
      <c r="DXW230" s="168"/>
      <c r="DXX230" s="168"/>
      <c r="DXY230" s="168"/>
      <c r="DXZ230" s="168"/>
      <c r="DYA230" s="168"/>
      <c r="DYB230" s="168"/>
      <c r="DYC230" s="168"/>
      <c r="DYD230" s="168"/>
      <c r="DYE230" s="168"/>
      <c r="DYF230" s="168"/>
      <c r="DYG230" s="168"/>
      <c r="DYH230" s="168"/>
      <c r="DYI230" s="168"/>
      <c r="DYJ230" s="168"/>
      <c r="DYK230" s="168"/>
      <c r="DYL230" s="168"/>
      <c r="DYM230" s="168"/>
      <c r="DYN230" s="168"/>
      <c r="DYO230" s="168"/>
      <c r="DYP230" s="168"/>
      <c r="DYQ230" s="168"/>
      <c r="DYR230" s="168"/>
      <c r="DYS230" s="168"/>
      <c r="DYT230" s="168"/>
      <c r="DYU230" s="168"/>
      <c r="DYV230" s="168"/>
      <c r="DYW230" s="168"/>
      <c r="DYX230" s="168"/>
      <c r="DYY230" s="168"/>
      <c r="DYZ230" s="168"/>
      <c r="DZA230" s="168"/>
      <c r="DZB230" s="168"/>
      <c r="DZC230" s="168"/>
      <c r="DZD230" s="168"/>
      <c r="DZE230" s="168"/>
      <c r="DZF230" s="168"/>
      <c r="DZG230" s="168"/>
      <c r="DZH230" s="168"/>
      <c r="DZI230" s="168"/>
      <c r="DZJ230" s="168"/>
      <c r="DZK230" s="168"/>
      <c r="DZL230" s="168"/>
      <c r="DZM230" s="168"/>
      <c r="DZN230" s="168"/>
      <c r="DZO230" s="168"/>
      <c r="DZP230" s="168"/>
      <c r="DZQ230" s="168"/>
      <c r="DZR230" s="168"/>
      <c r="DZS230" s="168"/>
      <c r="DZT230" s="168"/>
      <c r="DZU230" s="168"/>
      <c r="DZV230" s="168"/>
      <c r="DZW230" s="168"/>
      <c r="DZX230" s="168"/>
      <c r="DZY230" s="168"/>
      <c r="DZZ230" s="168"/>
      <c r="EAA230" s="168"/>
      <c r="EAB230" s="168"/>
      <c r="EAC230" s="168"/>
      <c r="EAD230" s="168"/>
      <c r="EAE230" s="168"/>
      <c r="EAF230" s="168"/>
      <c r="EAG230" s="168"/>
      <c r="EAH230" s="168"/>
      <c r="EAI230" s="168"/>
      <c r="EAJ230" s="168"/>
      <c r="EAK230" s="168"/>
      <c r="EAL230" s="168"/>
      <c r="EAM230" s="168"/>
      <c r="EAN230" s="168"/>
      <c r="EAO230" s="168"/>
      <c r="EAP230" s="168"/>
      <c r="EAQ230" s="168"/>
      <c r="EAR230" s="168"/>
      <c r="EAS230" s="168"/>
      <c r="EAT230" s="168"/>
      <c r="EAU230" s="168"/>
      <c r="EAV230" s="168"/>
      <c r="EAW230" s="168"/>
      <c r="EAX230" s="168"/>
      <c r="EAY230" s="168"/>
      <c r="EAZ230" s="168"/>
      <c r="EBA230" s="168"/>
      <c r="EBB230" s="168"/>
      <c r="EBC230" s="168"/>
      <c r="EBD230" s="168"/>
      <c r="EBE230" s="168"/>
      <c r="EBF230" s="168"/>
      <c r="EBG230" s="168"/>
      <c r="EBH230" s="168"/>
      <c r="EBI230" s="168"/>
      <c r="EBJ230" s="168"/>
      <c r="EBK230" s="168"/>
      <c r="EBL230" s="168"/>
      <c r="EBM230" s="168"/>
      <c r="EBN230" s="168"/>
      <c r="EBO230" s="168"/>
      <c r="EBP230" s="168"/>
      <c r="EBQ230" s="168"/>
      <c r="EBR230" s="168"/>
      <c r="EBS230" s="168"/>
      <c r="EBT230" s="168"/>
      <c r="EBU230" s="168"/>
      <c r="EBV230" s="168"/>
      <c r="EBW230" s="168"/>
      <c r="EBX230" s="168"/>
      <c r="EBY230" s="168"/>
      <c r="EBZ230" s="168"/>
      <c r="ECA230" s="168"/>
      <c r="ECB230" s="168"/>
      <c r="ECC230" s="168"/>
      <c r="ECD230" s="168"/>
      <c r="ECE230" s="168"/>
      <c r="ECF230" s="168"/>
      <c r="ECG230" s="168"/>
      <c r="ECH230" s="168"/>
      <c r="ECI230" s="168"/>
      <c r="ECJ230" s="168"/>
      <c r="ECK230" s="168"/>
      <c r="ECL230" s="168"/>
      <c r="ECM230" s="168"/>
      <c r="ECN230" s="168"/>
      <c r="ECO230" s="168"/>
      <c r="ECP230" s="168"/>
      <c r="ECQ230" s="168"/>
      <c r="ECR230" s="168"/>
      <c r="ECS230" s="168"/>
      <c r="ECT230" s="168"/>
      <c r="ECU230" s="168"/>
      <c r="ECV230" s="168"/>
      <c r="ECW230" s="168"/>
      <c r="ECX230" s="168"/>
      <c r="ECY230" s="168"/>
      <c r="ECZ230" s="168"/>
      <c r="EDA230" s="168"/>
      <c r="EDB230" s="168"/>
      <c r="EDC230" s="168"/>
      <c r="EDD230" s="168"/>
      <c r="EDE230" s="168"/>
      <c r="EDF230" s="168"/>
      <c r="EDG230" s="168"/>
      <c r="EDH230" s="168"/>
      <c r="EDI230" s="168"/>
      <c r="EDJ230" s="168"/>
      <c r="EDK230" s="168"/>
      <c r="EDL230" s="168"/>
      <c r="EDM230" s="168"/>
      <c r="EDN230" s="168"/>
      <c r="EDO230" s="168"/>
      <c r="EDP230" s="168"/>
      <c r="EDQ230" s="168"/>
      <c r="EDR230" s="168"/>
      <c r="EDS230" s="168"/>
      <c r="EDT230" s="168"/>
      <c r="EDU230" s="168"/>
      <c r="EDV230" s="168"/>
      <c r="EDW230" s="168"/>
      <c r="EDX230" s="168"/>
      <c r="EDY230" s="168"/>
      <c r="EDZ230" s="168"/>
      <c r="EEA230" s="168"/>
      <c r="EEB230" s="168"/>
      <c r="EEC230" s="168"/>
      <c r="EED230" s="168"/>
      <c r="EEE230" s="168"/>
      <c r="EEF230" s="168"/>
      <c r="EEG230" s="168"/>
      <c r="EEH230" s="168"/>
      <c r="EEI230" s="168"/>
      <c r="EEJ230" s="168"/>
      <c r="EEK230" s="168"/>
      <c r="EEL230" s="168"/>
      <c r="EEM230" s="168"/>
      <c r="EEN230" s="168"/>
      <c r="EEO230" s="168"/>
      <c r="EEP230" s="168"/>
      <c r="EEQ230" s="168"/>
      <c r="EER230" s="168"/>
      <c r="EES230" s="168"/>
      <c r="EET230" s="168"/>
      <c r="EEU230" s="168"/>
      <c r="EEV230" s="168"/>
      <c r="EEW230" s="168"/>
      <c r="EEX230" s="168"/>
      <c r="EEY230" s="168"/>
      <c r="EEZ230" s="168"/>
      <c r="EFA230" s="168"/>
      <c r="EFB230" s="168"/>
      <c r="EFC230" s="168"/>
      <c r="EFD230" s="168"/>
      <c r="EFE230" s="168"/>
      <c r="EFF230" s="168"/>
      <c r="EFG230" s="168"/>
      <c r="EFH230" s="168"/>
      <c r="EFI230" s="168"/>
      <c r="EFJ230" s="168"/>
      <c r="EFK230" s="168"/>
      <c r="EFL230" s="168"/>
      <c r="EFM230" s="168"/>
      <c r="EFN230" s="168"/>
      <c r="EFO230" s="168"/>
      <c r="EFP230" s="168"/>
      <c r="EFQ230" s="168"/>
      <c r="EFR230" s="168"/>
      <c r="EFS230" s="168"/>
      <c r="EFT230" s="168"/>
      <c r="EFU230" s="168"/>
      <c r="EFV230" s="168"/>
      <c r="EFW230" s="168"/>
      <c r="EFX230" s="168"/>
      <c r="EFY230" s="168"/>
      <c r="EFZ230" s="168"/>
      <c r="EGA230" s="168"/>
      <c r="EGB230" s="168"/>
      <c r="EGC230" s="168"/>
      <c r="EGD230" s="168"/>
      <c r="EGE230" s="168"/>
      <c r="EGF230" s="168"/>
      <c r="EGG230" s="168"/>
      <c r="EGH230" s="168"/>
      <c r="EGI230" s="168"/>
      <c r="EGJ230" s="168"/>
      <c r="EGK230" s="168"/>
      <c r="EGL230" s="168"/>
      <c r="EGM230" s="168"/>
      <c r="EGN230" s="168"/>
      <c r="EGO230" s="168"/>
      <c r="EGP230" s="168"/>
      <c r="EGQ230" s="168"/>
      <c r="EGR230" s="168"/>
      <c r="EGS230" s="168"/>
      <c r="EGT230" s="168"/>
      <c r="EGU230" s="168"/>
      <c r="EGV230" s="168"/>
      <c r="EGW230" s="168"/>
      <c r="EGX230" s="168"/>
      <c r="EGY230" s="168"/>
      <c r="EGZ230" s="168"/>
      <c r="EHA230" s="168"/>
      <c r="EHB230" s="168"/>
      <c r="EHC230" s="168"/>
      <c r="EHD230" s="168"/>
      <c r="EHE230" s="168"/>
      <c r="EHF230" s="168"/>
      <c r="EHG230" s="168"/>
      <c r="EHH230" s="168"/>
      <c r="EHI230" s="168"/>
      <c r="EHJ230" s="168"/>
      <c r="EHK230" s="168"/>
      <c r="EHL230" s="168"/>
      <c r="EHM230" s="168"/>
      <c r="EHN230" s="168"/>
      <c r="EHO230" s="168"/>
      <c r="EHP230" s="168"/>
      <c r="EHQ230" s="168"/>
      <c r="EHR230" s="168"/>
      <c r="EHS230" s="168"/>
      <c r="EHT230" s="168"/>
      <c r="EHU230" s="168"/>
      <c r="EHV230" s="168"/>
      <c r="EHW230" s="168"/>
      <c r="EHX230" s="168"/>
      <c r="EHY230" s="168"/>
      <c r="EHZ230" s="168"/>
      <c r="EIA230" s="168"/>
      <c r="EIB230" s="168"/>
      <c r="EIC230" s="168"/>
      <c r="EID230" s="168"/>
      <c r="EIE230" s="168"/>
      <c r="EIF230" s="168"/>
      <c r="EIG230" s="168"/>
      <c r="EIH230" s="168"/>
      <c r="EII230" s="168"/>
      <c r="EIJ230" s="168"/>
      <c r="EIK230" s="168"/>
      <c r="EIL230" s="168"/>
      <c r="EIM230" s="168"/>
      <c r="EIN230" s="168"/>
      <c r="EIO230" s="168"/>
      <c r="EIP230" s="168"/>
      <c r="EIQ230" s="168"/>
      <c r="EIR230" s="168"/>
      <c r="EIS230" s="168"/>
      <c r="EIT230" s="168"/>
      <c r="EIU230" s="168"/>
      <c r="EIV230" s="168"/>
      <c r="EIW230" s="168"/>
      <c r="EIX230" s="168"/>
      <c r="EIY230" s="168"/>
      <c r="EIZ230" s="168"/>
      <c r="EJA230" s="168"/>
      <c r="EJB230" s="168"/>
      <c r="EJC230" s="168"/>
      <c r="EJD230" s="168"/>
      <c r="EJE230" s="168"/>
      <c r="EJF230" s="168"/>
      <c r="EJG230" s="168"/>
      <c r="EJH230" s="168"/>
      <c r="EJI230" s="168"/>
      <c r="EJJ230" s="168"/>
      <c r="EJK230" s="168"/>
      <c r="EJL230" s="168"/>
      <c r="EJM230" s="168"/>
      <c r="EJN230" s="168"/>
      <c r="EJO230" s="168"/>
      <c r="EJP230" s="168"/>
      <c r="EJQ230" s="168"/>
      <c r="EJR230" s="168"/>
      <c r="EJS230" s="168"/>
      <c r="EJT230" s="168"/>
      <c r="EJU230" s="168"/>
      <c r="EJV230" s="168"/>
      <c r="EJW230" s="168"/>
      <c r="EJX230" s="168"/>
      <c r="EJY230" s="168"/>
      <c r="EJZ230" s="168"/>
      <c r="EKA230" s="168"/>
      <c r="EKB230" s="168"/>
      <c r="EKC230" s="168"/>
      <c r="EKD230" s="168"/>
      <c r="EKE230" s="168"/>
      <c r="EKF230" s="168"/>
      <c r="EKG230" s="168"/>
      <c r="EKH230" s="168"/>
      <c r="EKI230" s="168"/>
      <c r="EKJ230" s="168"/>
      <c r="EKK230" s="168"/>
      <c r="EKL230" s="168"/>
      <c r="EKM230" s="168"/>
      <c r="EKN230" s="168"/>
      <c r="EKO230" s="168"/>
      <c r="EKP230" s="168"/>
      <c r="EKQ230" s="168"/>
      <c r="EKR230" s="168"/>
      <c r="EKS230" s="168"/>
      <c r="EKT230" s="168"/>
      <c r="EKU230" s="168"/>
      <c r="EKV230" s="168"/>
      <c r="EKW230" s="168"/>
      <c r="EKX230" s="168"/>
      <c r="EKY230" s="168"/>
      <c r="EKZ230" s="168"/>
      <c r="ELA230" s="168"/>
      <c r="ELB230" s="168"/>
      <c r="ELC230" s="168"/>
      <c r="ELD230" s="168"/>
      <c r="ELE230" s="168"/>
      <c r="ELF230" s="168"/>
      <c r="ELG230" s="168"/>
      <c r="ELH230" s="168"/>
      <c r="ELI230" s="168"/>
      <c r="ELJ230" s="168"/>
      <c r="ELK230" s="168"/>
      <c r="ELL230" s="168"/>
      <c r="ELM230" s="168"/>
      <c r="ELN230" s="168"/>
      <c r="ELO230" s="168"/>
      <c r="ELP230" s="168"/>
      <c r="ELQ230" s="168"/>
      <c r="ELR230" s="168"/>
      <c r="ELS230" s="168"/>
      <c r="ELT230" s="168"/>
      <c r="ELU230" s="168"/>
      <c r="ELV230" s="168"/>
      <c r="ELW230" s="168"/>
      <c r="ELX230" s="168"/>
      <c r="ELY230" s="168"/>
      <c r="ELZ230" s="168"/>
      <c r="EMA230" s="168"/>
      <c r="EMB230" s="168"/>
      <c r="EMC230" s="168"/>
      <c r="EMD230" s="168"/>
      <c r="EME230" s="168"/>
      <c r="EMF230" s="168"/>
      <c r="EMG230" s="168"/>
      <c r="EMH230" s="168"/>
      <c r="EMI230" s="168"/>
      <c r="EMJ230" s="168"/>
      <c r="EMK230" s="168"/>
      <c r="EML230" s="168"/>
      <c r="EMM230" s="168"/>
      <c r="EMN230" s="168"/>
      <c r="EMO230" s="168"/>
      <c r="EMP230" s="168"/>
      <c r="EMQ230" s="168"/>
      <c r="EMR230" s="168"/>
      <c r="EMS230" s="168"/>
      <c r="EMT230" s="168"/>
      <c r="EMU230" s="168"/>
      <c r="EMV230" s="168"/>
      <c r="EMW230" s="168"/>
      <c r="EMX230" s="168"/>
      <c r="EMY230" s="168"/>
      <c r="EMZ230" s="168"/>
      <c r="ENA230" s="168"/>
      <c r="ENB230" s="168"/>
      <c r="ENC230" s="168"/>
      <c r="END230" s="168"/>
      <c r="ENE230" s="168"/>
      <c r="ENF230" s="168"/>
      <c r="ENG230" s="168"/>
      <c r="ENH230" s="168"/>
      <c r="ENI230" s="168"/>
      <c r="ENJ230" s="168"/>
      <c r="ENK230" s="168"/>
      <c r="ENL230" s="168"/>
      <c r="ENM230" s="168"/>
      <c r="ENN230" s="168"/>
      <c r="ENO230" s="168"/>
      <c r="ENP230" s="168"/>
      <c r="ENQ230" s="168"/>
      <c r="ENR230" s="168"/>
      <c r="ENS230" s="168"/>
      <c r="ENT230" s="168"/>
      <c r="ENU230" s="168"/>
      <c r="ENV230" s="168"/>
      <c r="ENW230" s="168"/>
      <c r="ENX230" s="168"/>
      <c r="ENY230" s="168"/>
      <c r="ENZ230" s="168"/>
      <c r="EOA230" s="168"/>
      <c r="EOB230" s="168"/>
      <c r="EOC230" s="168"/>
      <c r="EOD230" s="168"/>
      <c r="EOE230" s="168"/>
      <c r="EOF230" s="168"/>
      <c r="EOG230" s="168"/>
      <c r="EOH230" s="168"/>
      <c r="EOI230" s="168"/>
      <c r="EOJ230" s="168"/>
      <c r="EOK230" s="168"/>
      <c r="EOL230" s="168"/>
      <c r="EOM230" s="168"/>
      <c r="EON230" s="168"/>
      <c r="EOO230" s="168"/>
      <c r="EOP230" s="168"/>
      <c r="EOQ230" s="168"/>
      <c r="EOR230" s="168"/>
      <c r="EOS230" s="168"/>
      <c r="EOT230" s="168"/>
      <c r="EOU230" s="168"/>
      <c r="EOV230" s="168"/>
      <c r="EOW230" s="168"/>
      <c r="EOX230" s="168"/>
      <c r="EOY230" s="168"/>
      <c r="EOZ230" s="168"/>
      <c r="EPA230" s="168"/>
      <c r="EPB230" s="168"/>
      <c r="EPC230" s="168"/>
      <c r="EPD230" s="168"/>
      <c r="EPE230" s="168"/>
      <c r="EPF230" s="168"/>
      <c r="EPG230" s="168"/>
      <c r="EPH230" s="168"/>
      <c r="EPI230" s="168"/>
      <c r="EPJ230" s="168"/>
      <c r="EPK230" s="168"/>
      <c r="EPL230" s="168"/>
      <c r="EPM230" s="168"/>
      <c r="EPN230" s="168"/>
      <c r="EPO230" s="168"/>
      <c r="EPP230" s="168"/>
      <c r="EPQ230" s="168"/>
      <c r="EPR230" s="168"/>
      <c r="EPS230" s="168"/>
      <c r="EPT230" s="168"/>
      <c r="EPU230" s="168"/>
      <c r="EPV230" s="168"/>
      <c r="EPW230" s="168"/>
      <c r="EPX230" s="168"/>
      <c r="EPY230" s="168"/>
      <c r="EPZ230" s="168"/>
      <c r="EQA230" s="168"/>
      <c r="EQB230" s="168"/>
      <c r="EQC230" s="168"/>
      <c r="EQD230" s="168"/>
      <c r="EQE230" s="168"/>
      <c r="EQF230" s="168"/>
      <c r="EQG230" s="168"/>
      <c r="EQH230" s="168"/>
      <c r="EQI230" s="168"/>
      <c r="EQJ230" s="168"/>
      <c r="EQK230" s="168"/>
      <c r="EQL230" s="168"/>
      <c r="EQM230" s="168"/>
      <c r="EQN230" s="168"/>
      <c r="EQO230" s="168"/>
      <c r="EQP230" s="168"/>
      <c r="EQQ230" s="168"/>
      <c r="EQR230" s="168"/>
      <c r="EQS230" s="168"/>
      <c r="EQT230" s="168"/>
      <c r="EQU230" s="168"/>
      <c r="EQV230" s="168"/>
      <c r="EQW230" s="168"/>
      <c r="EQX230" s="168"/>
      <c r="EQY230" s="168"/>
      <c r="EQZ230" s="168"/>
      <c r="ERA230" s="168"/>
      <c r="ERB230" s="168"/>
      <c r="ERC230" s="168"/>
      <c r="ERD230" s="168"/>
      <c r="ERE230" s="168"/>
      <c r="ERF230" s="168"/>
      <c r="ERG230" s="168"/>
      <c r="ERH230" s="168"/>
      <c r="ERI230" s="168"/>
      <c r="ERJ230" s="168"/>
      <c r="ERK230" s="168"/>
      <c r="ERL230" s="168"/>
      <c r="ERM230" s="168"/>
      <c r="ERN230" s="168"/>
      <c r="ERO230" s="168"/>
      <c r="ERP230" s="168"/>
      <c r="ERQ230" s="168"/>
      <c r="ERR230" s="168"/>
      <c r="ERS230" s="168"/>
      <c r="ERT230" s="168"/>
      <c r="ERU230" s="168"/>
      <c r="ERV230" s="168"/>
      <c r="ERW230" s="168"/>
      <c r="ERX230" s="168"/>
      <c r="ERY230" s="168"/>
      <c r="ERZ230" s="168"/>
      <c r="ESA230" s="168"/>
      <c r="ESB230" s="168"/>
      <c r="ESC230" s="168"/>
      <c r="ESD230" s="168"/>
      <c r="ESE230" s="168"/>
      <c r="ESF230" s="168"/>
      <c r="ESG230" s="168"/>
      <c r="ESH230" s="168"/>
      <c r="ESI230" s="168"/>
      <c r="ESJ230" s="168"/>
      <c r="ESK230" s="168"/>
      <c r="ESL230" s="168"/>
      <c r="ESM230" s="168"/>
      <c r="ESN230" s="168"/>
      <c r="ESO230" s="168"/>
      <c r="ESP230" s="168"/>
      <c r="ESQ230" s="168"/>
      <c r="ESR230" s="168"/>
      <c r="ESS230" s="168"/>
      <c r="EST230" s="168"/>
      <c r="ESU230" s="168"/>
      <c r="ESV230" s="168"/>
      <c r="ESW230" s="168"/>
      <c r="ESX230" s="168"/>
      <c r="ESY230" s="168"/>
      <c r="ESZ230" s="168"/>
      <c r="ETA230" s="168"/>
      <c r="ETB230" s="168"/>
      <c r="ETC230" s="168"/>
      <c r="ETD230" s="168"/>
      <c r="ETE230" s="168"/>
      <c r="ETF230" s="168"/>
      <c r="ETG230" s="168"/>
      <c r="ETH230" s="168"/>
      <c r="ETI230" s="168"/>
      <c r="ETJ230" s="168"/>
      <c r="ETK230" s="168"/>
      <c r="ETL230" s="168"/>
      <c r="ETM230" s="168"/>
      <c r="ETN230" s="168"/>
      <c r="ETO230" s="168"/>
      <c r="ETP230" s="168"/>
      <c r="ETQ230" s="168"/>
      <c r="ETR230" s="168"/>
      <c r="ETS230" s="168"/>
      <c r="ETT230" s="168"/>
      <c r="ETU230" s="168"/>
      <c r="ETV230" s="168"/>
      <c r="ETW230" s="168"/>
      <c r="ETX230" s="168"/>
      <c r="ETY230" s="168"/>
      <c r="ETZ230" s="168"/>
      <c r="EUA230" s="168"/>
      <c r="EUB230" s="168"/>
      <c r="EUC230" s="168"/>
      <c r="EUD230" s="168"/>
      <c r="EUE230" s="168"/>
      <c r="EUF230" s="168"/>
      <c r="EUG230" s="168"/>
      <c r="EUH230" s="168"/>
      <c r="EUI230" s="168"/>
      <c r="EUJ230" s="168"/>
      <c r="EUK230" s="168"/>
      <c r="EUL230" s="168"/>
      <c r="EUM230" s="168"/>
      <c r="EUN230" s="168"/>
      <c r="EUO230" s="168"/>
      <c r="EUP230" s="168"/>
      <c r="EUQ230" s="168"/>
      <c r="EUR230" s="168"/>
      <c r="EUS230" s="168"/>
      <c r="EUT230" s="168"/>
      <c r="EUU230" s="168"/>
      <c r="EUV230" s="168"/>
      <c r="EUW230" s="168"/>
      <c r="EUX230" s="168"/>
      <c r="EUY230" s="168"/>
      <c r="EUZ230" s="168"/>
      <c r="EVA230" s="168"/>
      <c r="EVB230" s="168"/>
      <c r="EVC230" s="168"/>
      <c r="EVD230" s="168"/>
      <c r="EVE230" s="168"/>
      <c r="EVF230" s="168"/>
      <c r="EVG230" s="168"/>
      <c r="EVH230" s="168"/>
      <c r="EVI230" s="168"/>
      <c r="EVJ230" s="168"/>
      <c r="EVK230" s="168"/>
      <c r="EVL230" s="168"/>
      <c r="EVM230" s="168"/>
      <c r="EVN230" s="168"/>
      <c r="EVO230" s="168"/>
      <c r="EVP230" s="168"/>
      <c r="EVQ230" s="168"/>
      <c r="EVR230" s="168"/>
      <c r="EVS230" s="168"/>
      <c r="EVT230" s="168"/>
      <c r="EVU230" s="168"/>
      <c r="EVV230" s="168"/>
      <c r="EVW230" s="168"/>
      <c r="EVX230" s="168"/>
      <c r="EVY230" s="168"/>
      <c r="EVZ230" s="168"/>
      <c r="EWA230" s="168"/>
      <c r="EWB230" s="168"/>
      <c r="EWC230" s="168"/>
      <c r="EWD230" s="168"/>
      <c r="EWE230" s="168"/>
      <c r="EWF230" s="168"/>
      <c r="EWG230" s="168"/>
      <c r="EWH230" s="168"/>
      <c r="EWI230" s="168"/>
      <c r="EWJ230" s="168"/>
      <c r="EWK230" s="168"/>
      <c r="EWL230" s="168"/>
      <c r="EWM230" s="168"/>
      <c r="EWN230" s="168"/>
      <c r="EWO230" s="168"/>
      <c r="EWP230" s="168"/>
      <c r="EWQ230" s="168"/>
      <c r="EWR230" s="168"/>
      <c r="EWS230" s="168"/>
      <c r="EWT230" s="168"/>
      <c r="EWU230" s="168"/>
      <c r="EWV230" s="168"/>
      <c r="EWW230" s="168"/>
      <c r="EWX230" s="168"/>
      <c r="EWY230" s="168"/>
      <c r="EWZ230" s="168"/>
      <c r="EXA230" s="168"/>
      <c r="EXB230" s="168"/>
      <c r="EXC230" s="168"/>
      <c r="EXD230" s="168"/>
      <c r="EXE230" s="168"/>
      <c r="EXF230" s="168"/>
      <c r="EXG230" s="168"/>
      <c r="EXH230" s="168"/>
      <c r="EXI230" s="168"/>
      <c r="EXJ230" s="168"/>
      <c r="EXK230" s="168"/>
      <c r="EXL230" s="168"/>
      <c r="EXM230" s="168"/>
      <c r="EXN230" s="168"/>
      <c r="EXO230" s="168"/>
      <c r="EXP230" s="168"/>
      <c r="EXQ230" s="168"/>
      <c r="EXR230" s="168"/>
      <c r="EXS230" s="168"/>
      <c r="EXT230" s="168"/>
      <c r="EXU230" s="168"/>
      <c r="EXV230" s="168"/>
      <c r="EXW230" s="168"/>
      <c r="EXX230" s="168"/>
      <c r="EXY230" s="168"/>
      <c r="EXZ230" s="168"/>
      <c r="EYA230" s="168"/>
      <c r="EYB230" s="168"/>
      <c r="EYC230" s="168"/>
      <c r="EYD230" s="168"/>
      <c r="EYE230" s="168"/>
      <c r="EYF230" s="168"/>
      <c r="EYG230" s="168"/>
      <c r="EYH230" s="168"/>
      <c r="EYI230" s="168"/>
      <c r="EYJ230" s="168"/>
      <c r="EYK230" s="168"/>
      <c r="EYL230" s="168"/>
      <c r="EYM230" s="168"/>
      <c r="EYN230" s="168"/>
      <c r="EYO230" s="168"/>
      <c r="EYP230" s="168"/>
      <c r="EYQ230" s="168"/>
      <c r="EYR230" s="168"/>
      <c r="EYS230" s="168"/>
      <c r="EYT230" s="168"/>
      <c r="EYU230" s="168"/>
      <c r="EYV230" s="168"/>
      <c r="EYW230" s="168"/>
      <c r="EYX230" s="168"/>
      <c r="EYY230" s="168"/>
      <c r="EYZ230" s="168"/>
      <c r="EZA230" s="168"/>
      <c r="EZB230" s="168"/>
      <c r="EZC230" s="168"/>
      <c r="EZD230" s="168"/>
      <c r="EZE230" s="168"/>
      <c r="EZF230" s="168"/>
      <c r="EZG230" s="168"/>
      <c r="EZH230" s="168"/>
      <c r="EZI230" s="168"/>
      <c r="EZJ230" s="168"/>
      <c r="EZK230" s="168"/>
      <c r="EZL230" s="168"/>
      <c r="EZM230" s="168"/>
      <c r="EZN230" s="168"/>
      <c r="EZO230" s="168"/>
      <c r="EZP230" s="168"/>
      <c r="EZQ230" s="168"/>
      <c r="EZR230" s="168"/>
      <c r="EZS230" s="168"/>
      <c r="EZT230" s="168"/>
      <c r="EZU230" s="168"/>
      <c r="EZV230" s="168"/>
      <c r="EZW230" s="168"/>
      <c r="EZX230" s="168"/>
      <c r="EZY230" s="168"/>
      <c r="EZZ230" s="168"/>
      <c r="FAA230" s="168"/>
      <c r="FAB230" s="168"/>
      <c r="FAC230" s="168"/>
      <c r="FAD230" s="168"/>
      <c r="FAE230" s="168"/>
      <c r="FAF230" s="168"/>
      <c r="FAG230" s="168"/>
      <c r="FAH230" s="168"/>
      <c r="FAI230" s="168"/>
      <c r="FAJ230" s="168"/>
      <c r="FAK230" s="168"/>
      <c r="FAL230" s="168"/>
      <c r="FAM230" s="168"/>
      <c r="FAN230" s="168"/>
      <c r="FAO230" s="168"/>
      <c r="FAP230" s="168"/>
      <c r="FAQ230" s="168"/>
      <c r="FAR230" s="168"/>
      <c r="FAS230" s="168"/>
      <c r="FAT230" s="168"/>
      <c r="FAU230" s="168"/>
      <c r="FAV230" s="168"/>
      <c r="FAW230" s="168"/>
      <c r="FAX230" s="168"/>
      <c r="FAY230" s="168"/>
      <c r="FAZ230" s="168"/>
      <c r="FBA230" s="168"/>
      <c r="FBB230" s="168"/>
      <c r="FBC230" s="168"/>
      <c r="FBD230" s="168"/>
      <c r="FBE230" s="168"/>
      <c r="FBF230" s="168"/>
      <c r="FBG230" s="168"/>
      <c r="FBH230" s="168"/>
      <c r="FBI230" s="168"/>
      <c r="FBJ230" s="168"/>
      <c r="FBK230" s="168"/>
      <c r="FBL230" s="168"/>
      <c r="FBM230" s="168"/>
      <c r="FBN230" s="168"/>
      <c r="FBO230" s="168"/>
      <c r="FBP230" s="168"/>
      <c r="FBQ230" s="168"/>
      <c r="FBR230" s="168"/>
      <c r="FBS230" s="168"/>
      <c r="FBT230" s="168"/>
      <c r="FBU230" s="168"/>
      <c r="FBV230" s="168"/>
      <c r="FBW230" s="168"/>
      <c r="FBX230" s="168"/>
      <c r="FBY230" s="168"/>
      <c r="FBZ230" s="168"/>
      <c r="FCA230" s="168"/>
      <c r="FCB230" s="168"/>
      <c r="FCC230" s="168"/>
      <c r="FCD230" s="168"/>
      <c r="FCE230" s="168"/>
      <c r="FCF230" s="168"/>
      <c r="FCG230" s="168"/>
      <c r="FCH230" s="168"/>
      <c r="FCI230" s="168"/>
      <c r="FCJ230" s="168"/>
      <c r="FCK230" s="168"/>
      <c r="FCL230" s="168"/>
      <c r="FCM230" s="168"/>
      <c r="FCN230" s="168"/>
      <c r="FCO230" s="168"/>
      <c r="FCP230" s="168"/>
      <c r="FCQ230" s="168"/>
      <c r="FCR230" s="168"/>
      <c r="FCS230" s="168"/>
      <c r="FCT230" s="168"/>
      <c r="FCU230" s="168"/>
      <c r="FCV230" s="168"/>
      <c r="FCW230" s="168"/>
      <c r="FCX230" s="168"/>
      <c r="FCY230" s="168"/>
      <c r="FCZ230" s="168"/>
      <c r="FDA230" s="168"/>
      <c r="FDB230" s="168"/>
      <c r="FDC230" s="168"/>
      <c r="FDD230" s="168"/>
      <c r="FDE230" s="168"/>
      <c r="FDF230" s="168"/>
      <c r="FDG230" s="168"/>
      <c r="FDH230" s="168"/>
      <c r="FDI230" s="168"/>
      <c r="FDJ230" s="168"/>
      <c r="FDK230" s="168"/>
      <c r="FDL230" s="168"/>
      <c r="FDM230" s="168"/>
      <c r="FDN230" s="168"/>
      <c r="FDO230" s="168"/>
      <c r="FDP230" s="168"/>
      <c r="FDQ230" s="168"/>
      <c r="FDR230" s="168"/>
      <c r="FDS230" s="168"/>
      <c r="FDT230" s="168"/>
      <c r="FDU230" s="168"/>
      <c r="FDV230" s="168"/>
      <c r="FDW230" s="168"/>
      <c r="FDX230" s="168"/>
      <c r="FDY230" s="168"/>
      <c r="FDZ230" s="168"/>
      <c r="FEA230" s="168"/>
      <c r="FEB230" s="168"/>
      <c r="FEC230" s="168"/>
      <c r="FED230" s="168"/>
      <c r="FEE230" s="168"/>
      <c r="FEF230" s="168"/>
      <c r="FEG230" s="168"/>
      <c r="FEH230" s="168"/>
      <c r="FEI230" s="168"/>
      <c r="FEJ230" s="168"/>
      <c r="FEK230" s="168"/>
      <c r="FEL230" s="168"/>
      <c r="FEM230" s="168"/>
      <c r="FEN230" s="168"/>
      <c r="FEO230" s="168"/>
      <c r="FEP230" s="168"/>
      <c r="FEQ230" s="168"/>
      <c r="FER230" s="168"/>
      <c r="FES230" s="168"/>
      <c r="FET230" s="168"/>
      <c r="FEU230" s="168"/>
      <c r="FEV230" s="168"/>
      <c r="FEW230" s="168"/>
      <c r="FEX230" s="168"/>
      <c r="FEY230" s="168"/>
      <c r="FEZ230" s="168"/>
      <c r="FFA230" s="168"/>
      <c r="FFB230" s="168"/>
      <c r="FFC230" s="168"/>
      <c r="FFD230" s="168"/>
      <c r="FFE230" s="168"/>
      <c r="FFF230" s="168"/>
      <c r="FFG230" s="168"/>
      <c r="FFH230" s="168"/>
      <c r="FFI230" s="168"/>
      <c r="FFJ230" s="168"/>
      <c r="FFK230" s="168"/>
      <c r="FFL230" s="168"/>
      <c r="FFM230" s="168"/>
      <c r="FFN230" s="168"/>
      <c r="FFO230" s="168"/>
      <c r="FFP230" s="168"/>
      <c r="FFQ230" s="168"/>
      <c r="FFR230" s="168"/>
      <c r="FFS230" s="168"/>
      <c r="FFT230" s="168"/>
      <c r="FFU230" s="168"/>
      <c r="FFV230" s="168"/>
      <c r="FFW230" s="168"/>
      <c r="FFX230" s="168"/>
      <c r="FFY230" s="168"/>
      <c r="FFZ230" s="168"/>
      <c r="FGA230" s="168"/>
      <c r="FGB230" s="168"/>
      <c r="FGC230" s="168"/>
      <c r="FGD230" s="168"/>
      <c r="FGE230" s="168"/>
      <c r="FGF230" s="168"/>
      <c r="FGG230" s="168"/>
      <c r="FGH230" s="168"/>
      <c r="FGI230" s="168"/>
      <c r="FGJ230" s="168"/>
      <c r="FGK230" s="168"/>
      <c r="FGL230" s="168"/>
      <c r="FGM230" s="168"/>
      <c r="FGN230" s="168"/>
      <c r="FGO230" s="168"/>
      <c r="FGP230" s="168"/>
      <c r="FGQ230" s="168"/>
      <c r="FGR230" s="168"/>
      <c r="FGS230" s="168"/>
      <c r="FGT230" s="168"/>
      <c r="FGU230" s="168"/>
      <c r="FGV230" s="168"/>
      <c r="FGW230" s="168"/>
      <c r="FGX230" s="168"/>
      <c r="FGY230" s="168"/>
      <c r="FGZ230" s="168"/>
      <c r="FHA230" s="168"/>
      <c r="FHB230" s="168"/>
      <c r="FHC230" s="168"/>
      <c r="FHD230" s="168"/>
      <c r="FHE230" s="168"/>
      <c r="FHF230" s="168"/>
      <c r="FHG230" s="168"/>
      <c r="FHH230" s="168"/>
      <c r="FHI230" s="168"/>
      <c r="FHJ230" s="168"/>
      <c r="FHK230" s="168"/>
      <c r="FHL230" s="168"/>
      <c r="FHM230" s="168"/>
      <c r="FHN230" s="168"/>
      <c r="FHO230" s="168"/>
      <c r="FHP230" s="168"/>
      <c r="FHQ230" s="168"/>
      <c r="FHR230" s="168"/>
      <c r="FHS230" s="168"/>
      <c r="FHT230" s="168"/>
      <c r="FHU230" s="168"/>
      <c r="FHV230" s="168"/>
      <c r="FHW230" s="168"/>
      <c r="FHX230" s="168"/>
      <c r="FHY230" s="168"/>
      <c r="FHZ230" s="168"/>
      <c r="FIA230" s="168"/>
      <c r="FIB230" s="168"/>
      <c r="FIC230" s="168"/>
      <c r="FID230" s="168"/>
      <c r="FIE230" s="168"/>
      <c r="FIF230" s="168"/>
      <c r="FIG230" s="168"/>
      <c r="FIH230" s="168"/>
      <c r="FII230" s="168"/>
      <c r="FIJ230" s="168"/>
      <c r="FIK230" s="168"/>
      <c r="FIL230" s="168"/>
      <c r="FIM230" s="168"/>
      <c r="FIN230" s="168"/>
      <c r="FIO230" s="168"/>
      <c r="FIP230" s="168"/>
      <c r="FIQ230" s="168"/>
      <c r="FIR230" s="168"/>
      <c r="FIS230" s="168"/>
      <c r="FIT230" s="168"/>
      <c r="FIU230" s="168"/>
      <c r="FIV230" s="168"/>
      <c r="FIW230" s="168"/>
      <c r="FIX230" s="168"/>
      <c r="FIY230" s="168"/>
      <c r="FIZ230" s="168"/>
      <c r="FJA230" s="168"/>
      <c r="FJB230" s="168"/>
      <c r="FJC230" s="168"/>
      <c r="FJD230" s="168"/>
      <c r="FJE230" s="168"/>
      <c r="FJF230" s="168"/>
      <c r="FJG230" s="168"/>
      <c r="FJH230" s="168"/>
      <c r="FJI230" s="168"/>
      <c r="FJJ230" s="168"/>
      <c r="FJK230" s="168"/>
      <c r="FJL230" s="168"/>
      <c r="FJM230" s="168"/>
      <c r="FJN230" s="168"/>
      <c r="FJO230" s="168"/>
      <c r="FJP230" s="168"/>
      <c r="FJQ230" s="168"/>
      <c r="FJR230" s="168"/>
      <c r="FJS230" s="168"/>
      <c r="FJT230" s="168"/>
      <c r="FJU230" s="168"/>
      <c r="FJV230" s="168"/>
      <c r="FJW230" s="168"/>
      <c r="FJX230" s="168"/>
      <c r="FJY230" s="168"/>
      <c r="FJZ230" s="168"/>
      <c r="FKA230" s="168"/>
      <c r="FKB230" s="168"/>
      <c r="FKC230" s="168"/>
      <c r="FKD230" s="168"/>
      <c r="FKE230" s="168"/>
      <c r="FKF230" s="168"/>
      <c r="FKG230" s="168"/>
      <c r="FKH230" s="168"/>
      <c r="FKI230" s="168"/>
      <c r="FKJ230" s="168"/>
      <c r="FKK230" s="168"/>
      <c r="FKL230" s="168"/>
      <c r="FKM230" s="168"/>
      <c r="FKN230" s="168"/>
      <c r="FKO230" s="168"/>
      <c r="FKP230" s="168"/>
      <c r="FKQ230" s="168"/>
      <c r="FKR230" s="168"/>
      <c r="FKS230" s="168"/>
      <c r="FKT230" s="168"/>
      <c r="FKU230" s="168"/>
      <c r="FKV230" s="168"/>
      <c r="FKW230" s="168"/>
      <c r="FKX230" s="168"/>
      <c r="FKY230" s="168"/>
      <c r="FKZ230" s="168"/>
      <c r="FLA230" s="168"/>
      <c r="FLB230" s="168"/>
      <c r="FLC230" s="168"/>
      <c r="FLD230" s="168"/>
      <c r="FLE230" s="168"/>
      <c r="FLF230" s="168"/>
      <c r="FLG230" s="168"/>
      <c r="FLH230" s="168"/>
      <c r="FLI230" s="168"/>
      <c r="FLJ230" s="168"/>
      <c r="FLK230" s="168"/>
      <c r="FLL230" s="168"/>
      <c r="FLM230" s="168"/>
      <c r="FLN230" s="168"/>
      <c r="FLO230" s="168"/>
      <c r="FLP230" s="168"/>
      <c r="FLQ230" s="168"/>
      <c r="FLR230" s="168"/>
      <c r="FLS230" s="168"/>
      <c r="FLT230" s="168"/>
      <c r="FLU230" s="168"/>
      <c r="FLV230" s="168"/>
      <c r="FLW230" s="168"/>
      <c r="FLX230" s="168"/>
      <c r="FLY230" s="168"/>
      <c r="FLZ230" s="168"/>
      <c r="FMA230" s="168"/>
      <c r="FMB230" s="168"/>
      <c r="FMC230" s="168"/>
      <c r="FMD230" s="168"/>
      <c r="FME230" s="168"/>
      <c r="FMF230" s="168"/>
      <c r="FMG230" s="168"/>
      <c r="FMH230" s="168"/>
      <c r="FMI230" s="168"/>
      <c r="FMJ230" s="168"/>
      <c r="FMK230" s="168"/>
      <c r="FML230" s="168"/>
      <c r="FMM230" s="168"/>
      <c r="FMN230" s="168"/>
      <c r="FMO230" s="168"/>
      <c r="FMP230" s="168"/>
      <c r="FMQ230" s="168"/>
      <c r="FMR230" s="168"/>
      <c r="FMS230" s="168"/>
      <c r="FMT230" s="168"/>
      <c r="FMU230" s="168"/>
      <c r="FMV230" s="168"/>
      <c r="FMW230" s="168"/>
      <c r="FMX230" s="168"/>
      <c r="FMY230" s="168"/>
      <c r="FMZ230" s="168"/>
      <c r="FNA230" s="168"/>
      <c r="FNB230" s="168"/>
      <c r="FNC230" s="168"/>
      <c r="FND230" s="168"/>
      <c r="FNE230" s="168"/>
      <c r="FNF230" s="168"/>
      <c r="FNG230" s="168"/>
      <c r="FNH230" s="168"/>
      <c r="FNI230" s="168"/>
      <c r="FNJ230" s="168"/>
      <c r="FNK230" s="168"/>
      <c r="FNL230" s="168"/>
      <c r="FNM230" s="168"/>
      <c r="FNN230" s="168"/>
      <c r="FNO230" s="168"/>
      <c r="FNP230" s="168"/>
      <c r="FNQ230" s="168"/>
      <c r="FNR230" s="168"/>
      <c r="FNS230" s="168"/>
      <c r="FNT230" s="168"/>
      <c r="FNU230" s="168"/>
      <c r="FNV230" s="168"/>
      <c r="FNW230" s="168"/>
      <c r="FNX230" s="168"/>
      <c r="FNY230" s="168"/>
      <c r="FNZ230" s="168"/>
      <c r="FOA230" s="168"/>
      <c r="FOB230" s="168"/>
      <c r="FOC230" s="168"/>
      <c r="FOD230" s="168"/>
      <c r="FOE230" s="168"/>
      <c r="FOF230" s="168"/>
      <c r="FOG230" s="168"/>
      <c r="FOH230" s="168"/>
      <c r="FOI230" s="168"/>
      <c r="FOJ230" s="168"/>
      <c r="FOK230" s="168"/>
      <c r="FOL230" s="168"/>
      <c r="FOM230" s="168"/>
      <c r="FON230" s="168"/>
      <c r="FOO230" s="168"/>
      <c r="FOP230" s="168"/>
      <c r="FOQ230" s="168"/>
      <c r="FOR230" s="168"/>
      <c r="FOS230" s="168"/>
      <c r="FOT230" s="168"/>
      <c r="FOU230" s="168"/>
      <c r="FOV230" s="168"/>
      <c r="FOW230" s="168"/>
      <c r="FOX230" s="168"/>
      <c r="FOY230" s="168"/>
      <c r="FOZ230" s="168"/>
      <c r="FPA230" s="168"/>
      <c r="FPB230" s="168"/>
      <c r="FPC230" s="168"/>
      <c r="FPD230" s="168"/>
      <c r="FPE230" s="168"/>
      <c r="FPF230" s="168"/>
      <c r="FPG230" s="168"/>
      <c r="FPH230" s="168"/>
      <c r="FPI230" s="168"/>
      <c r="FPJ230" s="168"/>
      <c r="FPK230" s="168"/>
      <c r="FPL230" s="168"/>
      <c r="FPM230" s="168"/>
      <c r="FPN230" s="168"/>
      <c r="FPO230" s="168"/>
      <c r="FPP230" s="168"/>
      <c r="FPQ230" s="168"/>
      <c r="FPR230" s="168"/>
      <c r="FPS230" s="168"/>
      <c r="FPT230" s="168"/>
      <c r="FPU230" s="168"/>
      <c r="FPV230" s="168"/>
      <c r="FPW230" s="168"/>
      <c r="FPX230" s="168"/>
      <c r="FPY230" s="168"/>
      <c r="FPZ230" s="168"/>
      <c r="FQA230" s="168"/>
      <c r="FQB230" s="168"/>
      <c r="FQC230" s="168"/>
      <c r="FQD230" s="168"/>
      <c r="FQE230" s="168"/>
      <c r="FQF230" s="168"/>
      <c r="FQG230" s="168"/>
      <c r="FQH230" s="168"/>
      <c r="FQI230" s="168"/>
      <c r="FQJ230" s="168"/>
      <c r="FQK230" s="168"/>
      <c r="FQL230" s="168"/>
      <c r="FQM230" s="168"/>
      <c r="FQN230" s="168"/>
      <c r="FQO230" s="168"/>
      <c r="FQP230" s="168"/>
      <c r="FQQ230" s="168"/>
      <c r="FQR230" s="168"/>
      <c r="FQS230" s="168"/>
      <c r="FQT230" s="168"/>
      <c r="FQU230" s="168"/>
      <c r="FQV230" s="168"/>
      <c r="FQW230" s="168"/>
      <c r="FQX230" s="168"/>
      <c r="FQY230" s="168"/>
      <c r="FQZ230" s="168"/>
      <c r="FRA230" s="168"/>
      <c r="FRB230" s="168"/>
      <c r="FRC230" s="168"/>
      <c r="FRD230" s="168"/>
      <c r="FRE230" s="168"/>
      <c r="FRF230" s="168"/>
      <c r="FRG230" s="168"/>
      <c r="FRH230" s="168"/>
      <c r="FRI230" s="168"/>
      <c r="FRJ230" s="168"/>
      <c r="FRK230" s="168"/>
      <c r="FRL230" s="168"/>
      <c r="FRM230" s="168"/>
      <c r="FRN230" s="168"/>
      <c r="FRO230" s="168"/>
      <c r="FRP230" s="168"/>
      <c r="FRQ230" s="168"/>
      <c r="FRR230" s="168"/>
      <c r="FRS230" s="168"/>
      <c r="FRT230" s="168"/>
      <c r="FRU230" s="168"/>
      <c r="FRV230" s="168"/>
      <c r="FRW230" s="168"/>
      <c r="FRX230" s="168"/>
      <c r="FRY230" s="168"/>
      <c r="FRZ230" s="168"/>
      <c r="FSA230" s="168"/>
      <c r="FSB230" s="168"/>
      <c r="FSC230" s="168"/>
      <c r="FSD230" s="168"/>
      <c r="FSE230" s="168"/>
      <c r="FSF230" s="168"/>
      <c r="FSG230" s="168"/>
      <c r="FSH230" s="168"/>
      <c r="FSI230" s="168"/>
      <c r="FSJ230" s="168"/>
      <c r="FSK230" s="168"/>
      <c r="FSL230" s="168"/>
      <c r="FSM230" s="168"/>
      <c r="FSN230" s="168"/>
      <c r="FSO230" s="168"/>
      <c r="FSP230" s="168"/>
      <c r="FSQ230" s="168"/>
      <c r="FSR230" s="168"/>
      <c r="FSS230" s="168"/>
      <c r="FST230" s="168"/>
      <c r="FSU230" s="168"/>
      <c r="FSV230" s="168"/>
      <c r="FSW230" s="168"/>
      <c r="FSX230" s="168"/>
      <c r="FSY230" s="168"/>
      <c r="FSZ230" s="168"/>
      <c r="FTA230" s="168"/>
      <c r="FTB230" s="168"/>
      <c r="FTC230" s="168"/>
      <c r="FTD230" s="168"/>
      <c r="FTE230" s="168"/>
      <c r="FTF230" s="168"/>
      <c r="FTG230" s="168"/>
      <c r="FTH230" s="168"/>
      <c r="FTI230" s="168"/>
      <c r="FTJ230" s="168"/>
      <c r="FTK230" s="168"/>
      <c r="FTL230" s="168"/>
      <c r="FTM230" s="168"/>
      <c r="FTN230" s="168"/>
      <c r="FTO230" s="168"/>
      <c r="FTP230" s="168"/>
      <c r="FTQ230" s="168"/>
      <c r="FTR230" s="168"/>
      <c r="FTS230" s="168"/>
      <c r="FTT230" s="168"/>
      <c r="FTU230" s="168"/>
      <c r="FTV230" s="168"/>
      <c r="FTW230" s="168"/>
      <c r="FTX230" s="168"/>
      <c r="FTY230" s="168"/>
      <c r="FTZ230" s="168"/>
      <c r="FUA230" s="168"/>
      <c r="FUB230" s="168"/>
      <c r="FUC230" s="168"/>
      <c r="FUD230" s="168"/>
      <c r="FUE230" s="168"/>
      <c r="FUF230" s="168"/>
      <c r="FUG230" s="168"/>
      <c r="FUH230" s="168"/>
      <c r="FUI230" s="168"/>
      <c r="FUJ230" s="168"/>
      <c r="FUK230" s="168"/>
      <c r="FUL230" s="168"/>
      <c r="FUM230" s="168"/>
      <c r="FUN230" s="168"/>
      <c r="FUO230" s="168"/>
      <c r="FUP230" s="168"/>
      <c r="FUQ230" s="168"/>
      <c r="FUR230" s="168"/>
      <c r="FUS230" s="168"/>
      <c r="FUT230" s="168"/>
      <c r="FUU230" s="168"/>
      <c r="FUV230" s="168"/>
      <c r="FUW230" s="168"/>
      <c r="FUX230" s="168"/>
      <c r="FUY230" s="168"/>
      <c r="FUZ230" s="168"/>
      <c r="FVA230" s="168"/>
      <c r="FVB230" s="168"/>
      <c r="FVC230" s="168"/>
      <c r="FVD230" s="168"/>
      <c r="FVE230" s="168"/>
      <c r="FVF230" s="168"/>
      <c r="FVG230" s="168"/>
      <c r="FVH230" s="168"/>
      <c r="FVI230" s="168"/>
      <c r="FVJ230" s="168"/>
      <c r="FVK230" s="168"/>
      <c r="FVL230" s="168"/>
      <c r="FVM230" s="168"/>
      <c r="FVN230" s="168"/>
      <c r="FVO230" s="168"/>
      <c r="FVP230" s="168"/>
      <c r="FVQ230" s="168"/>
      <c r="FVR230" s="168"/>
      <c r="FVS230" s="168"/>
      <c r="FVT230" s="168"/>
      <c r="FVU230" s="168"/>
      <c r="FVV230" s="168"/>
      <c r="FVW230" s="168"/>
      <c r="FVX230" s="168"/>
      <c r="FVY230" s="168"/>
      <c r="FVZ230" s="168"/>
      <c r="FWA230" s="168"/>
      <c r="FWB230" s="168"/>
      <c r="FWC230" s="168"/>
      <c r="FWD230" s="168"/>
      <c r="FWE230" s="168"/>
      <c r="FWF230" s="168"/>
      <c r="FWG230" s="168"/>
      <c r="FWH230" s="168"/>
      <c r="FWI230" s="168"/>
      <c r="FWJ230" s="168"/>
      <c r="FWK230" s="168"/>
      <c r="FWL230" s="168"/>
      <c r="FWM230" s="168"/>
      <c r="FWN230" s="168"/>
      <c r="FWO230" s="168"/>
      <c r="FWP230" s="168"/>
      <c r="FWQ230" s="168"/>
      <c r="FWR230" s="168"/>
      <c r="FWS230" s="168"/>
      <c r="FWT230" s="168"/>
      <c r="FWU230" s="168"/>
      <c r="FWV230" s="168"/>
      <c r="FWW230" s="168"/>
      <c r="FWX230" s="168"/>
      <c r="FWY230" s="168"/>
      <c r="FWZ230" s="168"/>
      <c r="FXA230" s="168"/>
      <c r="FXB230" s="168"/>
      <c r="FXC230" s="168"/>
      <c r="FXD230" s="168"/>
      <c r="FXE230" s="168"/>
      <c r="FXF230" s="168"/>
      <c r="FXG230" s="168"/>
      <c r="FXH230" s="168"/>
      <c r="FXI230" s="168"/>
      <c r="FXJ230" s="168"/>
      <c r="FXK230" s="168"/>
      <c r="FXL230" s="168"/>
      <c r="FXM230" s="168"/>
      <c r="FXN230" s="168"/>
      <c r="FXO230" s="168"/>
      <c r="FXP230" s="168"/>
      <c r="FXQ230" s="168"/>
      <c r="FXR230" s="168"/>
      <c r="FXS230" s="168"/>
      <c r="FXT230" s="168"/>
      <c r="FXU230" s="168"/>
      <c r="FXV230" s="168"/>
      <c r="FXW230" s="168"/>
      <c r="FXX230" s="168"/>
      <c r="FXY230" s="168"/>
      <c r="FXZ230" s="168"/>
      <c r="FYA230" s="168"/>
      <c r="FYB230" s="168"/>
      <c r="FYC230" s="168"/>
      <c r="FYD230" s="168"/>
      <c r="FYE230" s="168"/>
      <c r="FYF230" s="168"/>
      <c r="FYG230" s="168"/>
      <c r="FYH230" s="168"/>
      <c r="FYI230" s="168"/>
      <c r="FYJ230" s="168"/>
      <c r="FYK230" s="168"/>
      <c r="FYL230" s="168"/>
      <c r="FYM230" s="168"/>
      <c r="FYN230" s="168"/>
      <c r="FYO230" s="168"/>
      <c r="FYP230" s="168"/>
      <c r="FYQ230" s="168"/>
      <c r="FYR230" s="168"/>
      <c r="FYS230" s="168"/>
      <c r="FYT230" s="168"/>
      <c r="FYU230" s="168"/>
      <c r="FYV230" s="168"/>
      <c r="FYW230" s="168"/>
      <c r="FYX230" s="168"/>
      <c r="FYY230" s="168"/>
      <c r="FYZ230" s="168"/>
      <c r="FZA230" s="168"/>
      <c r="FZB230" s="168"/>
      <c r="FZC230" s="168"/>
      <c r="FZD230" s="168"/>
      <c r="FZE230" s="168"/>
      <c r="FZF230" s="168"/>
      <c r="FZG230" s="168"/>
      <c r="FZH230" s="168"/>
      <c r="FZI230" s="168"/>
      <c r="FZJ230" s="168"/>
      <c r="FZK230" s="168"/>
      <c r="FZL230" s="168"/>
      <c r="FZM230" s="168"/>
      <c r="FZN230" s="168"/>
      <c r="FZO230" s="168"/>
      <c r="FZP230" s="168"/>
      <c r="FZQ230" s="168"/>
      <c r="FZR230" s="168"/>
      <c r="FZS230" s="168"/>
      <c r="FZT230" s="168"/>
      <c r="FZU230" s="168"/>
      <c r="FZV230" s="168"/>
      <c r="FZW230" s="168"/>
      <c r="FZX230" s="168"/>
      <c r="FZY230" s="168"/>
      <c r="FZZ230" s="168"/>
      <c r="GAA230" s="168"/>
      <c r="GAB230" s="168"/>
      <c r="GAC230" s="168"/>
      <c r="GAD230" s="168"/>
      <c r="GAE230" s="168"/>
      <c r="GAF230" s="168"/>
      <c r="GAG230" s="168"/>
      <c r="GAH230" s="168"/>
      <c r="GAI230" s="168"/>
      <c r="GAJ230" s="168"/>
      <c r="GAK230" s="168"/>
      <c r="GAL230" s="168"/>
      <c r="GAM230" s="168"/>
      <c r="GAN230" s="168"/>
      <c r="GAO230" s="168"/>
      <c r="GAP230" s="168"/>
      <c r="GAQ230" s="168"/>
      <c r="GAR230" s="168"/>
      <c r="GAS230" s="168"/>
      <c r="GAT230" s="168"/>
      <c r="GAU230" s="168"/>
      <c r="GAV230" s="168"/>
      <c r="GAW230" s="168"/>
      <c r="GAX230" s="168"/>
      <c r="GAY230" s="168"/>
      <c r="GAZ230" s="168"/>
      <c r="GBA230" s="168"/>
      <c r="GBB230" s="168"/>
      <c r="GBC230" s="168"/>
      <c r="GBD230" s="168"/>
      <c r="GBE230" s="168"/>
      <c r="GBF230" s="168"/>
      <c r="GBG230" s="168"/>
      <c r="GBH230" s="168"/>
      <c r="GBI230" s="168"/>
      <c r="GBJ230" s="168"/>
      <c r="GBK230" s="168"/>
      <c r="GBL230" s="168"/>
      <c r="GBM230" s="168"/>
      <c r="GBN230" s="168"/>
      <c r="GBO230" s="168"/>
      <c r="GBP230" s="168"/>
      <c r="GBQ230" s="168"/>
      <c r="GBR230" s="168"/>
      <c r="GBS230" s="168"/>
      <c r="GBT230" s="168"/>
      <c r="GBU230" s="168"/>
      <c r="GBV230" s="168"/>
      <c r="GBW230" s="168"/>
      <c r="GBX230" s="168"/>
      <c r="GBY230" s="168"/>
      <c r="GBZ230" s="168"/>
      <c r="GCA230" s="168"/>
      <c r="GCB230" s="168"/>
      <c r="GCC230" s="168"/>
      <c r="GCD230" s="168"/>
      <c r="GCE230" s="168"/>
      <c r="GCF230" s="168"/>
      <c r="GCG230" s="168"/>
      <c r="GCH230" s="168"/>
      <c r="GCI230" s="168"/>
      <c r="GCJ230" s="168"/>
      <c r="GCK230" s="168"/>
      <c r="GCL230" s="168"/>
      <c r="GCM230" s="168"/>
      <c r="GCN230" s="168"/>
      <c r="GCO230" s="168"/>
      <c r="GCP230" s="168"/>
      <c r="GCQ230" s="168"/>
      <c r="GCR230" s="168"/>
      <c r="GCS230" s="168"/>
      <c r="GCT230" s="168"/>
      <c r="GCU230" s="168"/>
      <c r="GCV230" s="168"/>
      <c r="GCW230" s="168"/>
      <c r="GCX230" s="168"/>
      <c r="GCY230" s="168"/>
      <c r="GCZ230" s="168"/>
      <c r="GDA230" s="168"/>
      <c r="GDB230" s="168"/>
      <c r="GDC230" s="168"/>
      <c r="GDD230" s="168"/>
      <c r="GDE230" s="168"/>
      <c r="GDF230" s="168"/>
      <c r="GDG230" s="168"/>
      <c r="GDH230" s="168"/>
      <c r="GDI230" s="168"/>
      <c r="GDJ230" s="168"/>
      <c r="GDK230" s="168"/>
      <c r="GDL230" s="168"/>
      <c r="GDM230" s="168"/>
      <c r="GDN230" s="168"/>
      <c r="GDO230" s="168"/>
      <c r="GDP230" s="168"/>
      <c r="GDQ230" s="168"/>
      <c r="GDR230" s="168"/>
      <c r="GDS230" s="168"/>
      <c r="GDT230" s="168"/>
      <c r="GDU230" s="168"/>
      <c r="GDV230" s="168"/>
      <c r="GDW230" s="168"/>
      <c r="GDX230" s="168"/>
      <c r="GDY230" s="168"/>
      <c r="GDZ230" s="168"/>
      <c r="GEA230" s="168"/>
      <c r="GEB230" s="168"/>
      <c r="GEC230" s="168"/>
      <c r="GED230" s="168"/>
      <c r="GEE230" s="168"/>
      <c r="GEF230" s="168"/>
      <c r="GEG230" s="168"/>
      <c r="GEH230" s="168"/>
      <c r="GEI230" s="168"/>
      <c r="GEJ230" s="168"/>
      <c r="GEK230" s="168"/>
      <c r="GEL230" s="168"/>
      <c r="GEM230" s="168"/>
      <c r="GEN230" s="168"/>
      <c r="GEO230" s="168"/>
      <c r="GEP230" s="168"/>
      <c r="GEQ230" s="168"/>
      <c r="GER230" s="168"/>
      <c r="GES230" s="168"/>
      <c r="GET230" s="168"/>
      <c r="GEU230" s="168"/>
      <c r="GEV230" s="168"/>
      <c r="GEW230" s="168"/>
      <c r="GEX230" s="168"/>
      <c r="GEY230" s="168"/>
      <c r="GEZ230" s="168"/>
      <c r="GFA230" s="168"/>
      <c r="GFB230" s="168"/>
      <c r="GFC230" s="168"/>
      <c r="GFD230" s="168"/>
      <c r="GFE230" s="168"/>
      <c r="GFF230" s="168"/>
      <c r="GFG230" s="168"/>
      <c r="GFH230" s="168"/>
      <c r="GFI230" s="168"/>
      <c r="GFJ230" s="168"/>
      <c r="GFK230" s="168"/>
      <c r="GFL230" s="168"/>
      <c r="GFM230" s="168"/>
      <c r="GFN230" s="168"/>
      <c r="GFO230" s="168"/>
      <c r="GFP230" s="168"/>
      <c r="GFQ230" s="168"/>
      <c r="GFR230" s="168"/>
      <c r="GFS230" s="168"/>
      <c r="GFT230" s="168"/>
      <c r="GFU230" s="168"/>
      <c r="GFV230" s="168"/>
      <c r="GFW230" s="168"/>
      <c r="GFX230" s="168"/>
      <c r="GFY230" s="168"/>
      <c r="GFZ230" s="168"/>
      <c r="GGA230" s="168"/>
      <c r="GGB230" s="168"/>
      <c r="GGC230" s="168"/>
      <c r="GGD230" s="168"/>
      <c r="GGE230" s="168"/>
      <c r="GGF230" s="168"/>
      <c r="GGG230" s="168"/>
      <c r="GGH230" s="168"/>
      <c r="GGI230" s="168"/>
      <c r="GGJ230" s="168"/>
      <c r="GGK230" s="168"/>
      <c r="GGL230" s="168"/>
      <c r="GGM230" s="168"/>
      <c r="GGN230" s="168"/>
      <c r="GGO230" s="168"/>
      <c r="GGP230" s="168"/>
      <c r="GGQ230" s="168"/>
      <c r="GGR230" s="168"/>
      <c r="GGS230" s="168"/>
      <c r="GGT230" s="168"/>
      <c r="GGU230" s="168"/>
      <c r="GGV230" s="168"/>
      <c r="GGW230" s="168"/>
      <c r="GGX230" s="168"/>
      <c r="GGY230" s="168"/>
      <c r="GGZ230" s="168"/>
      <c r="GHA230" s="168"/>
      <c r="GHB230" s="168"/>
      <c r="GHC230" s="168"/>
      <c r="GHD230" s="168"/>
      <c r="GHE230" s="168"/>
      <c r="GHF230" s="168"/>
      <c r="GHG230" s="168"/>
      <c r="GHH230" s="168"/>
      <c r="GHI230" s="168"/>
      <c r="GHJ230" s="168"/>
      <c r="GHK230" s="168"/>
      <c r="GHL230" s="168"/>
      <c r="GHM230" s="168"/>
      <c r="GHN230" s="168"/>
      <c r="GHO230" s="168"/>
      <c r="GHP230" s="168"/>
      <c r="GHQ230" s="168"/>
      <c r="GHR230" s="168"/>
      <c r="GHS230" s="168"/>
      <c r="GHT230" s="168"/>
      <c r="GHU230" s="168"/>
      <c r="GHV230" s="168"/>
      <c r="GHW230" s="168"/>
      <c r="GHX230" s="168"/>
      <c r="GHY230" s="168"/>
      <c r="GHZ230" s="168"/>
      <c r="GIA230" s="168"/>
      <c r="GIB230" s="168"/>
      <c r="GIC230" s="168"/>
      <c r="GID230" s="168"/>
      <c r="GIE230" s="168"/>
      <c r="GIF230" s="168"/>
      <c r="GIG230" s="168"/>
      <c r="GIH230" s="168"/>
      <c r="GII230" s="168"/>
      <c r="GIJ230" s="168"/>
      <c r="GIK230" s="168"/>
      <c r="GIL230" s="168"/>
      <c r="GIM230" s="168"/>
      <c r="GIN230" s="168"/>
      <c r="GIO230" s="168"/>
      <c r="GIP230" s="168"/>
      <c r="GIQ230" s="168"/>
      <c r="GIR230" s="168"/>
      <c r="GIS230" s="168"/>
      <c r="GIT230" s="168"/>
      <c r="GIU230" s="168"/>
      <c r="GIV230" s="168"/>
      <c r="GIW230" s="168"/>
      <c r="GIX230" s="168"/>
      <c r="GIY230" s="168"/>
      <c r="GIZ230" s="168"/>
      <c r="GJA230" s="168"/>
      <c r="GJB230" s="168"/>
      <c r="GJC230" s="168"/>
      <c r="GJD230" s="168"/>
      <c r="GJE230" s="168"/>
      <c r="GJF230" s="168"/>
      <c r="GJG230" s="168"/>
      <c r="GJH230" s="168"/>
      <c r="GJI230" s="168"/>
      <c r="GJJ230" s="168"/>
      <c r="GJK230" s="168"/>
      <c r="GJL230" s="168"/>
      <c r="GJM230" s="168"/>
      <c r="GJN230" s="168"/>
      <c r="GJO230" s="168"/>
      <c r="GJP230" s="168"/>
      <c r="GJQ230" s="168"/>
      <c r="GJR230" s="168"/>
      <c r="GJS230" s="168"/>
      <c r="GJT230" s="168"/>
      <c r="GJU230" s="168"/>
      <c r="GJV230" s="168"/>
      <c r="GJW230" s="168"/>
      <c r="GJX230" s="168"/>
      <c r="GJY230" s="168"/>
      <c r="GJZ230" s="168"/>
      <c r="GKA230" s="168"/>
      <c r="GKB230" s="168"/>
      <c r="GKC230" s="168"/>
      <c r="GKD230" s="168"/>
      <c r="GKE230" s="168"/>
      <c r="GKF230" s="168"/>
      <c r="GKG230" s="168"/>
      <c r="GKH230" s="168"/>
      <c r="GKI230" s="168"/>
      <c r="GKJ230" s="168"/>
      <c r="GKK230" s="168"/>
      <c r="GKL230" s="168"/>
      <c r="GKM230" s="168"/>
      <c r="GKN230" s="168"/>
      <c r="GKO230" s="168"/>
      <c r="GKP230" s="168"/>
      <c r="GKQ230" s="168"/>
      <c r="GKR230" s="168"/>
      <c r="GKS230" s="168"/>
      <c r="GKT230" s="168"/>
      <c r="GKU230" s="168"/>
      <c r="GKV230" s="168"/>
      <c r="GKW230" s="168"/>
      <c r="GKX230" s="168"/>
      <c r="GKY230" s="168"/>
      <c r="GKZ230" s="168"/>
      <c r="GLA230" s="168"/>
      <c r="GLB230" s="168"/>
      <c r="GLC230" s="168"/>
      <c r="GLD230" s="168"/>
      <c r="GLE230" s="168"/>
      <c r="GLF230" s="168"/>
      <c r="GLG230" s="168"/>
      <c r="GLH230" s="168"/>
      <c r="GLI230" s="168"/>
      <c r="GLJ230" s="168"/>
      <c r="GLK230" s="168"/>
      <c r="GLL230" s="168"/>
      <c r="GLM230" s="168"/>
      <c r="GLN230" s="168"/>
      <c r="GLO230" s="168"/>
      <c r="GLP230" s="168"/>
      <c r="GLQ230" s="168"/>
      <c r="GLR230" s="168"/>
      <c r="GLS230" s="168"/>
      <c r="GLT230" s="168"/>
      <c r="GLU230" s="168"/>
      <c r="GLV230" s="168"/>
      <c r="GLW230" s="168"/>
      <c r="GLX230" s="168"/>
      <c r="GLY230" s="168"/>
      <c r="GLZ230" s="168"/>
      <c r="GMA230" s="168"/>
      <c r="GMB230" s="168"/>
      <c r="GMC230" s="168"/>
      <c r="GMD230" s="168"/>
      <c r="GME230" s="168"/>
      <c r="GMF230" s="168"/>
      <c r="GMG230" s="168"/>
      <c r="GMH230" s="168"/>
      <c r="GMI230" s="168"/>
      <c r="GMJ230" s="168"/>
      <c r="GMK230" s="168"/>
      <c r="GML230" s="168"/>
      <c r="GMM230" s="168"/>
      <c r="GMN230" s="168"/>
      <c r="GMO230" s="168"/>
      <c r="GMP230" s="168"/>
      <c r="GMQ230" s="168"/>
      <c r="GMR230" s="168"/>
      <c r="GMS230" s="168"/>
      <c r="GMT230" s="168"/>
      <c r="GMU230" s="168"/>
      <c r="GMV230" s="168"/>
      <c r="GMW230" s="168"/>
      <c r="GMX230" s="168"/>
      <c r="GMY230" s="168"/>
      <c r="GMZ230" s="168"/>
      <c r="GNA230" s="168"/>
      <c r="GNB230" s="168"/>
      <c r="GNC230" s="168"/>
      <c r="GND230" s="168"/>
      <c r="GNE230" s="168"/>
      <c r="GNF230" s="168"/>
      <c r="GNG230" s="168"/>
      <c r="GNH230" s="168"/>
      <c r="GNI230" s="168"/>
      <c r="GNJ230" s="168"/>
      <c r="GNK230" s="168"/>
      <c r="GNL230" s="168"/>
      <c r="GNM230" s="168"/>
      <c r="GNN230" s="168"/>
      <c r="GNO230" s="168"/>
      <c r="GNP230" s="168"/>
      <c r="GNQ230" s="168"/>
      <c r="GNR230" s="168"/>
      <c r="GNS230" s="168"/>
      <c r="GNT230" s="168"/>
      <c r="GNU230" s="168"/>
      <c r="GNV230" s="168"/>
      <c r="GNW230" s="168"/>
      <c r="GNX230" s="168"/>
      <c r="GNY230" s="168"/>
      <c r="GNZ230" s="168"/>
      <c r="GOA230" s="168"/>
      <c r="GOB230" s="168"/>
      <c r="GOC230" s="168"/>
      <c r="GOD230" s="168"/>
      <c r="GOE230" s="168"/>
      <c r="GOF230" s="168"/>
      <c r="GOG230" s="168"/>
      <c r="GOH230" s="168"/>
      <c r="GOI230" s="168"/>
      <c r="GOJ230" s="168"/>
      <c r="GOK230" s="168"/>
      <c r="GOL230" s="168"/>
      <c r="GOM230" s="168"/>
      <c r="GON230" s="168"/>
      <c r="GOO230" s="168"/>
      <c r="GOP230" s="168"/>
      <c r="GOQ230" s="168"/>
      <c r="GOR230" s="168"/>
      <c r="GOS230" s="168"/>
      <c r="GOT230" s="168"/>
      <c r="GOU230" s="168"/>
      <c r="GOV230" s="168"/>
      <c r="GOW230" s="168"/>
      <c r="GOX230" s="168"/>
      <c r="GOY230" s="168"/>
      <c r="GOZ230" s="168"/>
      <c r="GPA230" s="168"/>
      <c r="GPB230" s="168"/>
      <c r="GPC230" s="168"/>
      <c r="GPD230" s="168"/>
      <c r="GPE230" s="168"/>
      <c r="GPF230" s="168"/>
      <c r="GPG230" s="168"/>
      <c r="GPH230" s="168"/>
      <c r="GPI230" s="168"/>
      <c r="GPJ230" s="168"/>
      <c r="GPK230" s="168"/>
      <c r="GPL230" s="168"/>
      <c r="GPM230" s="168"/>
      <c r="GPN230" s="168"/>
      <c r="GPO230" s="168"/>
      <c r="GPP230" s="168"/>
      <c r="GPQ230" s="168"/>
      <c r="GPR230" s="168"/>
      <c r="GPS230" s="168"/>
      <c r="GPT230" s="168"/>
      <c r="GPU230" s="168"/>
      <c r="GPV230" s="168"/>
      <c r="GPW230" s="168"/>
      <c r="GPX230" s="168"/>
      <c r="GPY230" s="168"/>
      <c r="GPZ230" s="168"/>
      <c r="GQA230" s="168"/>
      <c r="GQB230" s="168"/>
      <c r="GQC230" s="168"/>
      <c r="GQD230" s="168"/>
      <c r="GQE230" s="168"/>
      <c r="GQF230" s="168"/>
      <c r="GQG230" s="168"/>
      <c r="GQH230" s="168"/>
      <c r="GQI230" s="168"/>
      <c r="GQJ230" s="168"/>
      <c r="GQK230" s="168"/>
      <c r="GQL230" s="168"/>
      <c r="GQM230" s="168"/>
      <c r="GQN230" s="168"/>
      <c r="GQO230" s="168"/>
      <c r="GQP230" s="168"/>
      <c r="GQQ230" s="168"/>
      <c r="GQR230" s="168"/>
      <c r="GQS230" s="168"/>
      <c r="GQT230" s="168"/>
      <c r="GQU230" s="168"/>
      <c r="GQV230" s="168"/>
      <c r="GQW230" s="168"/>
      <c r="GQX230" s="168"/>
      <c r="GQY230" s="168"/>
      <c r="GQZ230" s="168"/>
      <c r="GRA230" s="168"/>
      <c r="GRB230" s="168"/>
      <c r="GRC230" s="168"/>
      <c r="GRD230" s="168"/>
      <c r="GRE230" s="168"/>
      <c r="GRF230" s="168"/>
      <c r="GRG230" s="168"/>
      <c r="GRH230" s="168"/>
      <c r="GRI230" s="168"/>
      <c r="GRJ230" s="168"/>
      <c r="GRK230" s="168"/>
      <c r="GRL230" s="168"/>
      <c r="GRM230" s="168"/>
      <c r="GRN230" s="168"/>
      <c r="GRO230" s="168"/>
      <c r="GRP230" s="168"/>
      <c r="GRQ230" s="168"/>
      <c r="GRR230" s="168"/>
      <c r="GRS230" s="168"/>
      <c r="GRT230" s="168"/>
      <c r="GRU230" s="168"/>
      <c r="GRV230" s="168"/>
      <c r="GRW230" s="168"/>
      <c r="GRX230" s="168"/>
      <c r="GRY230" s="168"/>
      <c r="GRZ230" s="168"/>
      <c r="GSA230" s="168"/>
      <c r="GSB230" s="168"/>
      <c r="GSC230" s="168"/>
      <c r="GSD230" s="168"/>
      <c r="GSE230" s="168"/>
      <c r="GSF230" s="168"/>
      <c r="GSG230" s="168"/>
      <c r="GSH230" s="168"/>
      <c r="GSI230" s="168"/>
      <c r="GSJ230" s="168"/>
      <c r="GSK230" s="168"/>
      <c r="GSL230" s="168"/>
      <c r="GSM230" s="168"/>
      <c r="GSN230" s="168"/>
      <c r="GSO230" s="168"/>
      <c r="GSP230" s="168"/>
      <c r="GSQ230" s="168"/>
      <c r="GSR230" s="168"/>
      <c r="GSS230" s="168"/>
      <c r="GST230" s="168"/>
      <c r="GSU230" s="168"/>
      <c r="GSV230" s="168"/>
      <c r="GSW230" s="168"/>
      <c r="GSX230" s="168"/>
      <c r="GSY230" s="168"/>
      <c r="GSZ230" s="168"/>
      <c r="GTA230" s="168"/>
      <c r="GTB230" s="168"/>
      <c r="GTC230" s="168"/>
      <c r="GTD230" s="168"/>
      <c r="GTE230" s="168"/>
      <c r="GTF230" s="168"/>
      <c r="GTG230" s="168"/>
      <c r="GTH230" s="168"/>
      <c r="GTI230" s="168"/>
      <c r="GTJ230" s="168"/>
      <c r="GTK230" s="168"/>
      <c r="GTL230" s="168"/>
      <c r="GTM230" s="168"/>
      <c r="GTN230" s="168"/>
      <c r="GTO230" s="168"/>
      <c r="GTP230" s="168"/>
      <c r="GTQ230" s="168"/>
      <c r="GTR230" s="168"/>
      <c r="GTS230" s="168"/>
      <c r="GTT230" s="168"/>
      <c r="GTU230" s="168"/>
      <c r="GTV230" s="168"/>
      <c r="GTW230" s="168"/>
      <c r="GTX230" s="168"/>
      <c r="GTY230" s="168"/>
      <c r="GTZ230" s="168"/>
      <c r="GUA230" s="168"/>
      <c r="GUB230" s="168"/>
      <c r="GUC230" s="168"/>
      <c r="GUD230" s="168"/>
      <c r="GUE230" s="168"/>
      <c r="GUF230" s="168"/>
      <c r="GUG230" s="168"/>
      <c r="GUH230" s="168"/>
      <c r="GUI230" s="168"/>
      <c r="GUJ230" s="168"/>
      <c r="GUK230" s="168"/>
      <c r="GUL230" s="168"/>
      <c r="GUM230" s="168"/>
      <c r="GUN230" s="168"/>
      <c r="GUO230" s="168"/>
      <c r="GUP230" s="168"/>
      <c r="GUQ230" s="168"/>
      <c r="GUR230" s="168"/>
      <c r="GUS230" s="168"/>
      <c r="GUT230" s="168"/>
      <c r="GUU230" s="168"/>
      <c r="GUV230" s="168"/>
      <c r="GUW230" s="168"/>
      <c r="GUX230" s="168"/>
      <c r="GUY230" s="168"/>
      <c r="GUZ230" s="168"/>
      <c r="GVA230" s="168"/>
      <c r="GVB230" s="168"/>
      <c r="GVC230" s="168"/>
      <c r="GVD230" s="168"/>
      <c r="GVE230" s="168"/>
      <c r="GVF230" s="168"/>
      <c r="GVG230" s="168"/>
      <c r="GVH230" s="168"/>
      <c r="GVI230" s="168"/>
      <c r="GVJ230" s="168"/>
      <c r="GVK230" s="168"/>
      <c r="GVL230" s="168"/>
      <c r="GVM230" s="168"/>
      <c r="GVN230" s="168"/>
      <c r="GVO230" s="168"/>
      <c r="GVP230" s="168"/>
      <c r="GVQ230" s="168"/>
      <c r="GVR230" s="168"/>
      <c r="GVS230" s="168"/>
      <c r="GVT230" s="168"/>
      <c r="GVU230" s="168"/>
      <c r="GVV230" s="168"/>
      <c r="GVW230" s="168"/>
      <c r="GVX230" s="168"/>
      <c r="GVY230" s="168"/>
      <c r="GVZ230" s="168"/>
      <c r="GWA230" s="168"/>
      <c r="GWB230" s="168"/>
      <c r="GWC230" s="168"/>
      <c r="GWD230" s="168"/>
      <c r="GWE230" s="168"/>
      <c r="GWF230" s="168"/>
      <c r="GWG230" s="168"/>
      <c r="GWH230" s="168"/>
      <c r="GWI230" s="168"/>
      <c r="GWJ230" s="168"/>
      <c r="GWK230" s="168"/>
      <c r="GWL230" s="168"/>
      <c r="GWM230" s="168"/>
      <c r="GWN230" s="168"/>
      <c r="GWO230" s="168"/>
      <c r="GWP230" s="168"/>
      <c r="GWQ230" s="168"/>
      <c r="GWR230" s="168"/>
      <c r="GWS230" s="168"/>
      <c r="GWT230" s="168"/>
      <c r="GWU230" s="168"/>
      <c r="GWV230" s="168"/>
      <c r="GWW230" s="168"/>
      <c r="GWX230" s="168"/>
      <c r="GWY230" s="168"/>
      <c r="GWZ230" s="168"/>
      <c r="GXA230" s="168"/>
      <c r="GXB230" s="168"/>
      <c r="GXC230" s="168"/>
      <c r="GXD230" s="168"/>
      <c r="GXE230" s="168"/>
      <c r="GXF230" s="168"/>
      <c r="GXG230" s="168"/>
      <c r="GXH230" s="168"/>
      <c r="GXI230" s="168"/>
      <c r="GXJ230" s="168"/>
      <c r="GXK230" s="168"/>
      <c r="GXL230" s="168"/>
      <c r="GXM230" s="168"/>
      <c r="GXN230" s="168"/>
      <c r="GXO230" s="168"/>
      <c r="GXP230" s="168"/>
      <c r="GXQ230" s="168"/>
      <c r="GXR230" s="168"/>
      <c r="GXS230" s="168"/>
      <c r="GXT230" s="168"/>
      <c r="GXU230" s="168"/>
      <c r="GXV230" s="168"/>
      <c r="GXW230" s="168"/>
      <c r="GXX230" s="168"/>
      <c r="GXY230" s="168"/>
      <c r="GXZ230" s="168"/>
      <c r="GYA230" s="168"/>
      <c r="GYB230" s="168"/>
      <c r="GYC230" s="168"/>
      <c r="GYD230" s="168"/>
      <c r="GYE230" s="168"/>
      <c r="GYF230" s="168"/>
      <c r="GYG230" s="168"/>
      <c r="GYH230" s="168"/>
      <c r="GYI230" s="168"/>
      <c r="GYJ230" s="168"/>
      <c r="GYK230" s="168"/>
      <c r="GYL230" s="168"/>
      <c r="GYM230" s="168"/>
      <c r="GYN230" s="168"/>
      <c r="GYO230" s="168"/>
      <c r="GYP230" s="168"/>
      <c r="GYQ230" s="168"/>
      <c r="GYR230" s="168"/>
      <c r="GYS230" s="168"/>
      <c r="GYT230" s="168"/>
      <c r="GYU230" s="168"/>
      <c r="GYV230" s="168"/>
      <c r="GYW230" s="168"/>
      <c r="GYX230" s="168"/>
      <c r="GYY230" s="168"/>
      <c r="GYZ230" s="168"/>
      <c r="GZA230" s="168"/>
      <c r="GZB230" s="168"/>
      <c r="GZC230" s="168"/>
      <c r="GZD230" s="168"/>
      <c r="GZE230" s="168"/>
      <c r="GZF230" s="168"/>
      <c r="GZG230" s="168"/>
      <c r="GZH230" s="168"/>
      <c r="GZI230" s="168"/>
      <c r="GZJ230" s="168"/>
      <c r="GZK230" s="168"/>
      <c r="GZL230" s="168"/>
      <c r="GZM230" s="168"/>
      <c r="GZN230" s="168"/>
      <c r="GZO230" s="168"/>
      <c r="GZP230" s="168"/>
      <c r="GZQ230" s="168"/>
      <c r="GZR230" s="168"/>
      <c r="GZS230" s="168"/>
      <c r="GZT230" s="168"/>
      <c r="GZU230" s="168"/>
      <c r="GZV230" s="168"/>
      <c r="GZW230" s="168"/>
      <c r="GZX230" s="168"/>
      <c r="GZY230" s="168"/>
      <c r="GZZ230" s="168"/>
      <c r="HAA230" s="168"/>
      <c r="HAB230" s="168"/>
      <c r="HAC230" s="168"/>
      <c r="HAD230" s="168"/>
      <c r="HAE230" s="168"/>
      <c r="HAF230" s="168"/>
      <c r="HAG230" s="168"/>
      <c r="HAH230" s="168"/>
      <c r="HAI230" s="168"/>
      <c r="HAJ230" s="168"/>
      <c r="HAK230" s="168"/>
      <c r="HAL230" s="168"/>
      <c r="HAM230" s="168"/>
      <c r="HAN230" s="168"/>
      <c r="HAO230" s="168"/>
      <c r="HAP230" s="168"/>
      <c r="HAQ230" s="168"/>
      <c r="HAR230" s="168"/>
      <c r="HAS230" s="168"/>
      <c r="HAT230" s="168"/>
      <c r="HAU230" s="168"/>
      <c r="HAV230" s="168"/>
      <c r="HAW230" s="168"/>
      <c r="HAX230" s="168"/>
      <c r="HAY230" s="168"/>
      <c r="HAZ230" s="168"/>
      <c r="HBA230" s="168"/>
      <c r="HBB230" s="168"/>
      <c r="HBC230" s="168"/>
      <c r="HBD230" s="168"/>
      <c r="HBE230" s="168"/>
      <c r="HBF230" s="168"/>
      <c r="HBG230" s="168"/>
      <c r="HBH230" s="168"/>
      <c r="HBI230" s="168"/>
      <c r="HBJ230" s="168"/>
      <c r="HBK230" s="168"/>
      <c r="HBL230" s="168"/>
      <c r="HBM230" s="168"/>
      <c r="HBN230" s="168"/>
      <c r="HBO230" s="168"/>
      <c r="HBP230" s="168"/>
      <c r="HBQ230" s="168"/>
      <c r="HBR230" s="168"/>
      <c r="HBS230" s="168"/>
      <c r="HBT230" s="168"/>
      <c r="HBU230" s="168"/>
      <c r="HBV230" s="168"/>
      <c r="HBW230" s="168"/>
      <c r="HBX230" s="168"/>
      <c r="HBY230" s="168"/>
      <c r="HBZ230" s="168"/>
      <c r="HCA230" s="168"/>
      <c r="HCB230" s="168"/>
      <c r="HCC230" s="168"/>
      <c r="HCD230" s="168"/>
      <c r="HCE230" s="168"/>
      <c r="HCF230" s="168"/>
      <c r="HCG230" s="168"/>
      <c r="HCH230" s="168"/>
      <c r="HCI230" s="168"/>
      <c r="HCJ230" s="168"/>
      <c r="HCK230" s="168"/>
      <c r="HCL230" s="168"/>
      <c r="HCM230" s="168"/>
      <c r="HCN230" s="168"/>
      <c r="HCO230" s="168"/>
      <c r="HCP230" s="168"/>
      <c r="HCQ230" s="168"/>
      <c r="HCR230" s="168"/>
      <c r="HCS230" s="168"/>
      <c r="HCT230" s="168"/>
      <c r="HCU230" s="168"/>
      <c r="HCV230" s="168"/>
      <c r="HCW230" s="168"/>
      <c r="HCX230" s="168"/>
      <c r="HCY230" s="168"/>
      <c r="HCZ230" s="168"/>
      <c r="HDA230" s="168"/>
      <c r="HDB230" s="168"/>
      <c r="HDC230" s="168"/>
      <c r="HDD230" s="168"/>
      <c r="HDE230" s="168"/>
      <c r="HDF230" s="168"/>
      <c r="HDG230" s="168"/>
      <c r="HDH230" s="168"/>
      <c r="HDI230" s="168"/>
      <c r="HDJ230" s="168"/>
      <c r="HDK230" s="168"/>
      <c r="HDL230" s="168"/>
      <c r="HDM230" s="168"/>
      <c r="HDN230" s="168"/>
      <c r="HDO230" s="168"/>
      <c r="HDP230" s="168"/>
      <c r="HDQ230" s="168"/>
      <c r="HDR230" s="168"/>
      <c r="HDS230" s="168"/>
      <c r="HDT230" s="168"/>
      <c r="HDU230" s="168"/>
      <c r="HDV230" s="168"/>
      <c r="HDW230" s="168"/>
      <c r="HDX230" s="168"/>
      <c r="HDY230" s="168"/>
      <c r="HDZ230" s="168"/>
      <c r="HEA230" s="168"/>
      <c r="HEB230" s="168"/>
      <c r="HEC230" s="168"/>
      <c r="HED230" s="168"/>
      <c r="HEE230" s="168"/>
      <c r="HEF230" s="168"/>
      <c r="HEG230" s="168"/>
      <c r="HEH230" s="168"/>
      <c r="HEI230" s="168"/>
      <c r="HEJ230" s="168"/>
      <c r="HEK230" s="168"/>
      <c r="HEL230" s="168"/>
      <c r="HEM230" s="168"/>
      <c r="HEN230" s="168"/>
      <c r="HEO230" s="168"/>
      <c r="HEP230" s="168"/>
      <c r="HEQ230" s="168"/>
      <c r="HER230" s="168"/>
      <c r="HES230" s="168"/>
      <c r="HET230" s="168"/>
      <c r="HEU230" s="168"/>
      <c r="HEV230" s="168"/>
      <c r="HEW230" s="168"/>
      <c r="HEX230" s="168"/>
      <c r="HEY230" s="168"/>
      <c r="HEZ230" s="168"/>
      <c r="HFA230" s="168"/>
      <c r="HFB230" s="168"/>
      <c r="HFC230" s="168"/>
      <c r="HFD230" s="168"/>
      <c r="HFE230" s="168"/>
      <c r="HFF230" s="168"/>
      <c r="HFG230" s="168"/>
      <c r="HFH230" s="168"/>
      <c r="HFI230" s="168"/>
      <c r="HFJ230" s="168"/>
      <c r="HFK230" s="168"/>
      <c r="HFL230" s="168"/>
      <c r="HFM230" s="168"/>
      <c r="HFN230" s="168"/>
      <c r="HFO230" s="168"/>
      <c r="HFP230" s="168"/>
      <c r="HFQ230" s="168"/>
      <c r="HFR230" s="168"/>
      <c r="HFS230" s="168"/>
      <c r="HFT230" s="168"/>
      <c r="HFU230" s="168"/>
      <c r="HFV230" s="168"/>
      <c r="HFW230" s="168"/>
      <c r="HFX230" s="168"/>
      <c r="HFY230" s="168"/>
      <c r="HFZ230" s="168"/>
      <c r="HGA230" s="168"/>
      <c r="HGB230" s="168"/>
      <c r="HGC230" s="168"/>
      <c r="HGD230" s="168"/>
      <c r="HGE230" s="168"/>
      <c r="HGF230" s="168"/>
      <c r="HGG230" s="168"/>
      <c r="HGH230" s="168"/>
      <c r="HGI230" s="168"/>
      <c r="HGJ230" s="168"/>
      <c r="HGK230" s="168"/>
      <c r="HGL230" s="168"/>
      <c r="HGM230" s="168"/>
      <c r="HGN230" s="168"/>
      <c r="HGO230" s="168"/>
      <c r="HGP230" s="168"/>
      <c r="HGQ230" s="168"/>
      <c r="HGR230" s="168"/>
      <c r="HGS230" s="168"/>
      <c r="HGT230" s="168"/>
      <c r="HGU230" s="168"/>
      <c r="HGV230" s="168"/>
      <c r="HGW230" s="168"/>
      <c r="HGX230" s="168"/>
      <c r="HGY230" s="168"/>
      <c r="HGZ230" s="168"/>
      <c r="HHA230" s="168"/>
      <c r="HHB230" s="168"/>
      <c r="HHC230" s="168"/>
      <c r="HHD230" s="168"/>
      <c r="HHE230" s="168"/>
      <c r="HHF230" s="168"/>
      <c r="HHG230" s="168"/>
      <c r="HHH230" s="168"/>
      <c r="HHI230" s="168"/>
      <c r="HHJ230" s="168"/>
      <c r="HHK230" s="168"/>
      <c r="HHL230" s="168"/>
      <c r="HHM230" s="168"/>
      <c r="HHN230" s="168"/>
      <c r="HHO230" s="168"/>
      <c r="HHP230" s="168"/>
      <c r="HHQ230" s="168"/>
      <c r="HHR230" s="168"/>
      <c r="HHS230" s="168"/>
      <c r="HHT230" s="168"/>
      <c r="HHU230" s="168"/>
      <c r="HHV230" s="168"/>
      <c r="HHW230" s="168"/>
      <c r="HHX230" s="168"/>
      <c r="HHY230" s="168"/>
      <c r="HHZ230" s="168"/>
      <c r="HIA230" s="168"/>
      <c r="HIB230" s="168"/>
      <c r="HIC230" s="168"/>
      <c r="HID230" s="168"/>
      <c r="HIE230" s="168"/>
      <c r="HIF230" s="168"/>
      <c r="HIG230" s="168"/>
      <c r="HIH230" s="168"/>
      <c r="HII230" s="168"/>
      <c r="HIJ230" s="168"/>
      <c r="HIK230" s="168"/>
      <c r="HIL230" s="168"/>
      <c r="HIM230" s="168"/>
      <c r="HIN230" s="168"/>
      <c r="HIO230" s="168"/>
      <c r="HIP230" s="168"/>
      <c r="HIQ230" s="168"/>
      <c r="HIR230" s="168"/>
      <c r="HIS230" s="168"/>
      <c r="HIT230" s="168"/>
      <c r="HIU230" s="168"/>
      <c r="HIV230" s="168"/>
      <c r="HIW230" s="168"/>
      <c r="HIX230" s="168"/>
      <c r="HIY230" s="168"/>
      <c r="HIZ230" s="168"/>
      <c r="HJA230" s="168"/>
      <c r="HJB230" s="168"/>
      <c r="HJC230" s="168"/>
      <c r="HJD230" s="168"/>
      <c r="HJE230" s="168"/>
      <c r="HJF230" s="168"/>
      <c r="HJG230" s="168"/>
      <c r="HJH230" s="168"/>
      <c r="HJI230" s="168"/>
      <c r="HJJ230" s="168"/>
      <c r="HJK230" s="168"/>
      <c r="HJL230" s="168"/>
      <c r="HJM230" s="168"/>
      <c r="HJN230" s="168"/>
      <c r="HJO230" s="168"/>
      <c r="HJP230" s="168"/>
      <c r="HJQ230" s="168"/>
      <c r="HJR230" s="168"/>
      <c r="HJS230" s="168"/>
      <c r="HJT230" s="168"/>
      <c r="HJU230" s="168"/>
      <c r="HJV230" s="168"/>
      <c r="HJW230" s="168"/>
      <c r="HJX230" s="168"/>
      <c r="HJY230" s="168"/>
      <c r="HJZ230" s="168"/>
      <c r="HKA230" s="168"/>
      <c r="HKB230" s="168"/>
      <c r="HKC230" s="168"/>
      <c r="HKD230" s="168"/>
      <c r="HKE230" s="168"/>
      <c r="HKF230" s="168"/>
      <c r="HKG230" s="168"/>
      <c r="HKH230" s="168"/>
      <c r="HKI230" s="168"/>
      <c r="HKJ230" s="168"/>
      <c r="HKK230" s="168"/>
      <c r="HKL230" s="168"/>
      <c r="HKM230" s="168"/>
      <c r="HKN230" s="168"/>
      <c r="HKO230" s="168"/>
      <c r="HKP230" s="168"/>
      <c r="HKQ230" s="168"/>
      <c r="HKR230" s="168"/>
      <c r="HKS230" s="168"/>
      <c r="HKT230" s="168"/>
      <c r="HKU230" s="168"/>
      <c r="HKV230" s="168"/>
      <c r="HKW230" s="168"/>
      <c r="HKX230" s="168"/>
      <c r="HKY230" s="168"/>
      <c r="HKZ230" s="168"/>
      <c r="HLA230" s="168"/>
      <c r="HLB230" s="168"/>
      <c r="HLC230" s="168"/>
      <c r="HLD230" s="168"/>
      <c r="HLE230" s="168"/>
      <c r="HLF230" s="168"/>
      <c r="HLG230" s="168"/>
      <c r="HLH230" s="168"/>
      <c r="HLI230" s="168"/>
      <c r="HLJ230" s="168"/>
      <c r="HLK230" s="168"/>
      <c r="HLL230" s="168"/>
      <c r="HLM230" s="168"/>
      <c r="HLN230" s="168"/>
      <c r="HLO230" s="168"/>
      <c r="HLP230" s="168"/>
      <c r="HLQ230" s="168"/>
      <c r="HLR230" s="168"/>
      <c r="HLS230" s="168"/>
      <c r="HLT230" s="168"/>
      <c r="HLU230" s="168"/>
      <c r="HLV230" s="168"/>
      <c r="HLW230" s="168"/>
      <c r="HLX230" s="168"/>
      <c r="HLY230" s="168"/>
      <c r="HLZ230" s="168"/>
      <c r="HMA230" s="168"/>
      <c r="HMB230" s="168"/>
      <c r="HMC230" s="168"/>
      <c r="HMD230" s="168"/>
      <c r="HME230" s="168"/>
      <c r="HMF230" s="168"/>
      <c r="HMG230" s="168"/>
      <c r="HMH230" s="168"/>
      <c r="HMI230" s="168"/>
      <c r="HMJ230" s="168"/>
      <c r="HMK230" s="168"/>
      <c r="HML230" s="168"/>
      <c r="HMM230" s="168"/>
      <c r="HMN230" s="168"/>
      <c r="HMO230" s="168"/>
      <c r="HMP230" s="168"/>
      <c r="HMQ230" s="168"/>
      <c r="HMR230" s="168"/>
      <c r="HMS230" s="168"/>
      <c r="HMT230" s="168"/>
      <c r="HMU230" s="168"/>
      <c r="HMV230" s="168"/>
      <c r="HMW230" s="168"/>
      <c r="HMX230" s="168"/>
      <c r="HMY230" s="168"/>
      <c r="HMZ230" s="168"/>
      <c r="HNA230" s="168"/>
      <c r="HNB230" s="168"/>
      <c r="HNC230" s="168"/>
      <c r="HND230" s="168"/>
      <c r="HNE230" s="168"/>
      <c r="HNF230" s="168"/>
      <c r="HNG230" s="168"/>
      <c r="HNH230" s="168"/>
      <c r="HNI230" s="168"/>
      <c r="HNJ230" s="168"/>
      <c r="HNK230" s="168"/>
      <c r="HNL230" s="168"/>
      <c r="HNM230" s="168"/>
      <c r="HNN230" s="168"/>
      <c r="HNO230" s="168"/>
      <c r="HNP230" s="168"/>
      <c r="HNQ230" s="168"/>
      <c r="HNR230" s="168"/>
      <c r="HNS230" s="168"/>
      <c r="HNT230" s="168"/>
      <c r="HNU230" s="168"/>
      <c r="HNV230" s="168"/>
      <c r="HNW230" s="168"/>
      <c r="HNX230" s="168"/>
      <c r="HNY230" s="168"/>
      <c r="HNZ230" s="168"/>
      <c r="HOA230" s="168"/>
      <c r="HOB230" s="168"/>
      <c r="HOC230" s="168"/>
      <c r="HOD230" s="168"/>
      <c r="HOE230" s="168"/>
      <c r="HOF230" s="168"/>
      <c r="HOG230" s="168"/>
      <c r="HOH230" s="168"/>
      <c r="HOI230" s="168"/>
      <c r="HOJ230" s="168"/>
      <c r="HOK230" s="168"/>
      <c r="HOL230" s="168"/>
      <c r="HOM230" s="168"/>
      <c r="HON230" s="168"/>
      <c r="HOO230" s="168"/>
      <c r="HOP230" s="168"/>
      <c r="HOQ230" s="168"/>
      <c r="HOR230" s="168"/>
      <c r="HOS230" s="168"/>
      <c r="HOT230" s="168"/>
      <c r="HOU230" s="168"/>
      <c r="HOV230" s="168"/>
      <c r="HOW230" s="168"/>
      <c r="HOX230" s="168"/>
      <c r="HOY230" s="168"/>
      <c r="HOZ230" s="168"/>
      <c r="HPA230" s="168"/>
      <c r="HPB230" s="168"/>
      <c r="HPC230" s="168"/>
      <c r="HPD230" s="168"/>
      <c r="HPE230" s="168"/>
      <c r="HPF230" s="168"/>
      <c r="HPG230" s="168"/>
      <c r="HPH230" s="168"/>
      <c r="HPI230" s="168"/>
      <c r="HPJ230" s="168"/>
      <c r="HPK230" s="168"/>
      <c r="HPL230" s="168"/>
      <c r="HPM230" s="168"/>
      <c r="HPN230" s="168"/>
      <c r="HPO230" s="168"/>
      <c r="HPP230" s="168"/>
      <c r="HPQ230" s="168"/>
      <c r="HPR230" s="168"/>
      <c r="HPS230" s="168"/>
      <c r="HPT230" s="168"/>
      <c r="HPU230" s="168"/>
      <c r="HPV230" s="168"/>
      <c r="HPW230" s="168"/>
      <c r="HPX230" s="168"/>
      <c r="HPY230" s="168"/>
      <c r="HPZ230" s="168"/>
      <c r="HQA230" s="168"/>
      <c r="HQB230" s="168"/>
      <c r="HQC230" s="168"/>
      <c r="HQD230" s="168"/>
      <c r="HQE230" s="168"/>
      <c r="HQF230" s="168"/>
      <c r="HQG230" s="168"/>
      <c r="HQH230" s="168"/>
      <c r="HQI230" s="168"/>
      <c r="HQJ230" s="168"/>
      <c r="HQK230" s="168"/>
      <c r="HQL230" s="168"/>
      <c r="HQM230" s="168"/>
      <c r="HQN230" s="168"/>
      <c r="HQO230" s="168"/>
      <c r="HQP230" s="168"/>
      <c r="HQQ230" s="168"/>
      <c r="HQR230" s="168"/>
      <c r="HQS230" s="168"/>
      <c r="HQT230" s="168"/>
      <c r="HQU230" s="168"/>
      <c r="HQV230" s="168"/>
      <c r="HQW230" s="168"/>
      <c r="HQX230" s="168"/>
      <c r="HQY230" s="168"/>
      <c r="HQZ230" s="168"/>
      <c r="HRA230" s="168"/>
      <c r="HRB230" s="168"/>
      <c r="HRC230" s="168"/>
      <c r="HRD230" s="168"/>
      <c r="HRE230" s="168"/>
      <c r="HRF230" s="168"/>
      <c r="HRG230" s="168"/>
      <c r="HRH230" s="168"/>
      <c r="HRI230" s="168"/>
      <c r="HRJ230" s="168"/>
      <c r="HRK230" s="168"/>
      <c r="HRL230" s="168"/>
      <c r="HRM230" s="168"/>
      <c r="HRN230" s="168"/>
      <c r="HRO230" s="168"/>
      <c r="HRP230" s="168"/>
      <c r="HRQ230" s="168"/>
      <c r="HRR230" s="168"/>
      <c r="HRS230" s="168"/>
      <c r="HRT230" s="168"/>
      <c r="HRU230" s="168"/>
      <c r="HRV230" s="168"/>
      <c r="HRW230" s="168"/>
      <c r="HRX230" s="168"/>
      <c r="HRY230" s="168"/>
      <c r="HRZ230" s="168"/>
      <c r="HSA230" s="168"/>
      <c r="HSB230" s="168"/>
      <c r="HSC230" s="168"/>
      <c r="HSD230" s="168"/>
      <c r="HSE230" s="168"/>
      <c r="HSF230" s="168"/>
      <c r="HSG230" s="168"/>
      <c r="HSH230" s="168"/>
      <c r="HSI230" s="168"/>
      <c r="HSJ230" s="168"/>
      <c r="HSK230" s="168"/>
      <c r="HSL230" s="168"/>
      <c r="HSM230" s="168"/>
      <c r="HSN230" s="168"/>
      <c r="HSO230" s="168"/>
      <c r="HSP230" s="168"/>
      <c r="HSQ230" s="168"/>
      <c r="HSR230" s="168"/>
      <c r="HSS230" s="168"/>
      <c r="HST230" s="168"/>
      <c r="HSU230" s="168"/>
      <c r="HSV230" s="168"/>
      <c r="HSW230" s="168"/>
      <c r="HSX230" s="168"/>
      <c r="HSY230" s="168"/>
      <c r="HSZ230" s="168"/>
      <c r="HTA230" s="168"/>
      <c r="HTB230" s="168"/>
      <c r="HTC230" s="168"/>
      <c r="HTD230" s="168"/>
      <c r="HTE230" s="168"/>
      <c r="HTF230" s="168"/>
      <c r="HTG230" s="168"/>
      <c r="HTH230" s="168"/>
      <c r="HTI230" s="168"/>
      <c r="HTJ230" s="168"/>
      <c r="HTK230" s="168"/>
      <c r="HTL230" s="168"/>
      <c r="HTM230" s="168"/>
      <c r="HTN230" s="168"/>
      <c r="HTO230" s="168"/>
      <c r="HTP230" s="168"/>
      <c r="HTQ230" s="168"/>
      <c r="HTR230" s="168"/>
      <c r="HTS230" s="168"/>
      <c r="HTT230" s="168"/>
      <c r="HTU230" s="168"/>
      <c r="HTV230" s="168"/>
      <c r="HTW230" s="168"/>
      <c r="HTX230" s="168"/>
      <c r="HTY230" s="168"/>
      <c r="HTZ230" s="168"/>
      <c r="HUA230" s="168"/>
      <c r="HUB230" s="168"/>
      <c r="HUC230" s="168"/>
      <c r="HUD230" s="168"/>
      <c r="HUE230" s="168"/>
      <c r="HUF230" s="168"/>
      <c r="HUG230" s="168"/>
      <c r="HUH230" s="168"/>
      <c r="HUI230" s="168"/>
      <c r="HUJ230" s="168"/>
      <c r="HUK230" s="168"/>
      <c r="HUL230" s="168"/>
      <c r="HUM230" s="168"/>
      <c r="HUN230" s="168"/>
      <c r="HUO230" s="168"/>
      <c r="HUP230" s="168"/>
      <c r="HUQ230" s="168"/>
      <c r="HUR230" s="168"/>
      <c r="HUS230" s="168"/>
      <c r="HUT230" s="168"/>
      <c r="HUU230" s="168"/>
      <c r="HUV230" s="168"/>
      <c r="HUW230" s="168"/>
      <c r="HUX230" s="168"/>
      <c r="HUY230" s="168"/>
      <c r="HUZ230" s="168"/>
      <c r="HVA230" s="168"/>
      <c r="HVB230" s="168"/>
      <c r="HVC230" s="168"/>
      <c r="HVD230" s="168"/>
      <c r="HVE230" s="168"/>
      <c r="HVF230" s="168"/>
      <c r="HVG230" s="168"/>
      <c r="HVH230" s="168"/>
      <c r="HVI230" s="168"/>
      <c r="HVJ230" s="168"/>
      <c r="HVK230" s="168"/>
      <c r="HVL230" s="168"/>
      <c r="HVM230" s="168"/>
      <c r="HVN230" s="168"/>
      <c r="HVO230" s="168"/>
      <c r="HVP230" s="168"/>
      <c r="HVQ230" s="168"/>
      <c r="HVR230" s="168"/>
      <c r="HVS230" s="168"/>
      <c r="HVT230" s="168"/>
      <c r="HVU230" s="168"/>
      <c r="HVV230" s="168"/>
      <c r="HVW230" s="168"/>
      <c r="HVX230" s="168"/>
      <c r="HVY230" s="168"/>
      <c r="HVZ230" s="168"/>
      <c r="HWA230" s="168"/>
      <c r="HWB230" s="168"/>
      <c r="HWC230" s="168"/>
      <c r="HWD230" s="168"/>
      <c r="HWE230" s="168"/>
      <c r="HWF230" s="168"/>
      <c r="HWG230" s="168"/>
      <c r="HWH230" s="168"/>
      <c r="HWI230" s="168"/>
      <c r="HWJ230" s="168"/>
      <c r="HWK230" s="168"/>
      <c r="HWL230" s="168"/>
      <c r="HWM230" s="168"/>
      <c r="HWN230" s="168"/>
      <c r="HWO230" s="168"/>
      <c r="HWP230" s="168"/>
      <c r="HWQ230" s="168"/>
      <c r="HWR230" s="168"/>
      <c r="HWS230" s="168"/>
      <c r="HWT230" s="168"/>
      <c r="HWU230" s="168"/>
      <c r="HWV230" s="168"/>
      <c r="HWW230" s="168"/>
      <c r="HWX230" s="168"/>
      <c r="HWY230" s="168"/>
      <c r="HWZ230" s="168"/>
      <c r="HXA230" s="168"/>
      <c r="HXB230" s="168"/>
      <c r="HXC230" s="168"/>
      <c r="HXD230" s="168"/>
      <c r="HXE230" s="168"/>
      <c r="HXF230" s="168"/>
      <c r="HXG230" s="168"/>
      <c r="HXH230" s="168"/>
      <c r="HXI230" s="168"/>
      <c r="HXJ230" s="168"/>
      <c r="HXK230" s="168"/>
      <c r="HXL230" s="168"/>
      <c r="HXM230" s="168"/>
      <c r="HXN230" s="168"/>
      <c r="HXO230" s="168"/>
      <c r="HXP230" s="168"/>
      <c r="HXQ230" s="168"/>
      <c r="HXR230" s="168"/>
      <c r="HXS230" s="168"/>
      <c r="HXT230" s="168"/>
      <c r="HXU230" s="168"/>
      <c r="HXV230" s="168"/>
      <c r="HXW230" s="168"/>
      <c r="HXX230" s="168"/>
      <c r="HXY230" s="168"/>
      <c r="HXZ230" s="168"/>
      <c r="HYA230" s="168"/>
      <c r="HYB230" s="168"/>
      <c r="HYC230" s="168"/>
      <c r="HYD230" s="168"/>
      <c r="HYE230" s="168"/>
      <c r="HYF230" s="168"/>
      <c r="HYG230" s="168"/>
      <c r="HYH230" s="168"/>
      <c r="HYI230" s="168"/>
      <c r="HYJ230" s="168"/>
      <c r="HYK230" s="168"/>
      <c r="HYL230" s="168"/>
      <c r="HYM230" s="168"/>
      <c r="HYN230" s="168"/>
      <c r="HYO230" s="168"/>
      <c r="HYP230" s="168"/>
      <c r="HYQ230" s="168"/>
      <c r="HYR230" s="168"/>
      <c r="HYS230" s="168"/>
      <c r="HYT230" s="168"/>
      <c r="HYU230" s="168"/>
      <c r="HYV230" s="168"/>
      <c r="HYW230" s="168"/>
      <c r="HYX230" s="168"/>
      <c r="HYY230" s="168"/>
      <c r="HYZ230" s="168"/>
      <c r="HZA230" s="168"/>
      <c r="HZB230" s="168"/>
      <c r="HZC230" s="168"/>
      <c r="HZD230" s="168"/>
      <c r="HZE230" s="168"/>
      <c r="HZF230" s="168"/>
      <c r="HZG230" s="168"/>
      <c r="HZH230" s="168"/>
      <c r="HZI230" s="168"/>
      <c r="HZJ230" s="168"/>
      <c r="HZK230" s="168"/>
      <c r="HZL230" s="168"/>
      <c r="HZM230" s="168"/>
      <c r="HZN230" s="168"/>
      <c r="HZO230" s="168"/>
      <c r="HZP230" s="168"/>
      <c r="HZQ230" s="168"/>
      <c r="HZR230" s="168"/>
      <c r="HZS230" s="168"/>
      <c r="HZT230" s="168"/>
      <c r="HZU230" s="168"/>
      <c r="HZV230" s="168"/>
      <c r="HZW230" s="168"/>
      <c r="HZX230" s="168"/>
      <c r="HZY230" s="168"/>
      <c r="HZZ230" s="168"/>
      <c r="IAA230" s="168"/>
      <c r="IAB230" s="168"/>
      <c r="IAC230" s="168"/>
      <c r="IAD230" s="168"/>
      <c r="IAE230" s="168"/>
      <c r="IAF230" s="168"/>
      <c r="IAG230" s="168"/>
      <c r="IAH230" s="168"/>
      <c r="IAI230" s="168"/>
      <c r="IAJ230" s="168"/>
      <c r="IAK230" s="168"/>
      <c r="IAL230" s="168"/>
      <c r="IAM230" s="168"/>
      <c r="IAN230" s="168"/>
      <c r="IAO230" s="168"/>
      <c r="IAP230" s="168"/>
      <c r="IAQ230" s="168"/>
      <c r="IAR230" s="168"/>
      <c r="IAS230" s="168"/>
      <c r="IAT230" s="168"/>
      <c r="IAU230" s="168"/>
      <c r="IAV230" s="168"/>
      <c r="IAW230" s="168"/>
      <c r="IAX230" s="168"/>
      <c r="IAY230" s="168"/>
      <c r="IAZ230" s="168"/>
      <c r="IBA230" s="168"/>
      <c r="IBB230" s="168"/>
      <c r="IBC230" s="168"/>
      <c r="IBD230" s="168"/>
      <c r="IBE230" s="168"/>
      <c r="IBF230" s="168"/>
      <c r="IBG230" s="168"/>
      <c r="IBH230" s="168"/>
      <c r="IBI230" s="168"/>
      <c r="IBJ230" s="168"/>
      <c r="IBK230" s="168"/>
      <c r="IBL230" s="168"/>
      <c r="IBM230" s="168"/>
      <c r="IBN230" s="168"/>
      <c r="IBO230" s="168"/>
      <c r="IBP230" s="168"/>
      <c r="IBQ230" s="168"/>
      <c r="IBR230" s="168"/>
      <c r="IBS230" s="168"/>
      <c r="IBT230" s="168"/>
      <c r="IBU230" s="168"/>
      <c r="IBV230" s="168"/>
      <c r="IBW230" s="168"/>
      <c r="IBX230" s="168"/>
      <c r="IBY230" s="168"/>
      <c r="IBZ230" s="168"/>
      <c r="ICA230" s="168"/>
      <c r="ICB230" s="168"/>
      <c r="ICC230" s="168"/>
      <c r="ICD230" s="168"/>
      <c r="ICE230" s="168"/>
      <c r="ICF230" s="168"/>
      <c r="ICG230" s="168"/>
      <c r="ICH230" s="168"/>
      <c r="ICI230" s="168"/>
      <c r="ICJ230" s="168"/>
      <c r="ICK230" s="168"/>
      <c r="ICL230" s="168"/>
      <c r="ICM230" s="168"/>
      <c r="ICN230" s="168"/>
      <c r="ICO230" s="168"/>
      <c r="ICP230" s="168"/>
      <c r="ICQ230" s="168"/>
      <c r="ICR230" s="168"/>
      <c r="ICS230" s="168"/>
      <c r="ICT230" s="168"/>
      <c r="ICU230" s="168"/>
      <c r="ICV230" s="168"/>
      <c r="ICW230" s="168"/>
      <c r="ICX230" s="168"/>
      <c r="ICY230" s="168"/>
      <c r="ICZ230" s="168"/>
      <c r="IDA230" s="168"/>
      <c r="IDB230" s="168"/>
      <c r="IDC230" s="168"/>
      <c r="IDD230" s="168"/>
      <c r="IDE230" s="168"/>
      <c r="IDF230" s="168"/>
      <c r="IDG230" s="168"/>
      <c r="IDH230" s="168"/>
      <c r="IDI230" s="168"/>
      <c r="IDJ230" s="168"/>
      <c r="IDK230" s="168"/>
      <c r="IDL230" s="168"/>
      <c r="IDM230" s="168"/>
      <c r="IDN230" s="168"/>
      <c r="IDO230" s="168"/>
      <c r="IDP230" s="168"/>
      <c r="IDQ230" s="168"/>
      <c r="IDR230" s="168"/>
      <c r="IDS230" s="168"/>
      <c r="IDT230" s="168"/>
      <c r="IDU230" s="168"/>
      <c r="IDV230" s="168"/>
      <c r="IDW230" s="168"/>
      <c r="IDX230" s="168"/>
      <c r="IDY230" s="168"/>
      <c r="IDZ230" s="168"/>
      <c r="IEA230" s="168"/>
      <c r="IEB230" s="168"/>
      <c r="IEC230" s="168"/>
      <c r="IED230" s="168"/>
      <c r="IEE230" s="168"/>
      <c r="IEF230" s="168"/>
      <c r="IEG230" s="168"/>
      <c r="IEH230" s="168"/>
      <c r="IEI230" s="168"/>
      <c r="IEJ230" s="168"/>
      <c r="IEK230" s="168"/>
      <c r="IEL230" s="168"/>
      <c r="IEM230" s="168"/>
      <c r="IEN230" s="168"/>
      <c r="IEO230" s="168"/>
      <c r="IEP230" s="168"/>
      <c r="IEQ230" s="168"/>
      <c r="IER230" s="168"/>
      <c r="IES230" s="168"/>
      <c r="IET230" s="168"/>
      <c r="IEU230" s="168"/>
      <c r="IEV230" s="168"/>
      <c r="IEW230" s="168"/>
      <c r="IEX230" s="168"/>
      <c r="IEY230" s="168"/>
      <c r="IEZ230" s="168"/>
      <c r="IFA230" s="168"/>
      <c r="IFB230" s="168"/>
      <c r="IFC230" s="168"/>
      <c r="IFD230" s="168"/>
      <c r="IFE230" s="168"/>
      <c r="IFF230" s="168"/>
      <c r="IFG230" s="168"/>
      <c r="IFH230" s="168"/>
      <c r="IFI230" s="168"/>
      <c r="IFJ230" s="168"/>
      <c r="IFK230" s="168"/>
      <c r="IFL230" s="168"/>
      <c r="IFM230" s="168"/>
      <c r="IFN230" s="168"/>
      <c r="IFO230" s="168"/>
      <c r="IFP230" s="168"/>
      <c r="IFQ230" s="168"/>
      <c r="IFR230" s="168"/>
      <c r="IFS230" s="168"/>
      <c r="IFT230" s="168"/>
      <c r="IFU230" s="168"/>
      <c r="IFV230" s="168"/>
      <c r="IFW230" s="168"/>
      <c r="IFX230" s="168"/>
      <c r="IFY230" s="168"/>
      <c r="IFZ230" s="168"/>
      <c r="IGA230" s="168"/>
      <c r="IGB230" s="168"/>
      <c r="IGC230" s="168"/>
      <c r="IGD230" s="168"/>
      <c r="IGE230" s="168"/>
      <c r="IGF230" s="168"/>
      <c r="IGG230" s="168"/>
      <c r="IGH230" s="168"/>
      <c r="IGI230" s="168"/>
      <c r="IGJ230" s="168"/>
      <c r="IGK230" s="168"/>
      <c r="IGL230" s="168"/>
      <c r="IGM230" s="168"/>
      <c r="IGN230" s="168"/>
      <c r="IGO230" s="168"/>
      <c r="IGP230" s="168"/>
      <c r="IGQ230" s="168"/>
      <c r="IGR230" s="168"/>
      <c r="IGS230" s="168"/>
      <c r="IGT230" s="168"/>
      <c r="IGU230" s="168"/>
      <c r="IGV230" s="168"/>
      <c r="IGW230" s="168"/>
      <c r="IGX230" s="168"/>
      <c r="IGY230" s="168"/>
      <c r="IGZ230" s="168"/>
      <c r="IHA230" s="168"/>
      <c r="IHB230" s="168"/>
      <c r="IHC230" s="168"/>
      <c r="IHD230" s="168"/>
      <c r="IHE230" s="168"/>
      <c r="IHF230" s="168"/>
      <c r="IHG230" s="168"/>
      <c r="IHH230" s="168"/>
      <c r="IHI230" s="168"/>
      <c r="IHJ230" s="168"/>
      <c r="IHK230" s="168"/>
      <c r="IHL230" s="168"/>
      <c r="IHM230" s="168"/>
      <c r="IHN230" s="168"/>
      <c r="IHO230" s="168"/>
      <c r="IHP230" s="168"/>
      <c r="IHQ230" s="168"/>
      <c r="IHR230" s="168"/>
      <c r="IHS230" s="168"/>
      <c r="IHT230" s="168"/>
      <c r="IHU230" s="168"/>
      <c r="IHV230" s="168"/>
      <c r="IHW230" s="168"/>
      <c r="IHX230" s="168"/>
      <c r="IHY230" s="168"/>
      <c r="IHZ230" s="168"/>
      <c r="IIA230" s="168"/>
      <c r="IIB230" s="168"/>
      <c r="IIC230" s="168"/>
      <c r="IID230" s="168"/>
      <c r="IIE230" s="168"/>
      <c r="IIF230" s="168"/>
      <c r="IIG230" s="168"/>
      <c r="IIH230" s="168"/>
      <c r="III230" s="168"/>
      <c r="IIJ230" s="168"/>
      <c r="IIK230" s="168"/>
      <c r="IIL230" s="168"/>
      <c r="IIM230" s="168"/>
      <c r="IIN230" s="168"/>
      <c r="IIO230" s="168"/>
      <c r="IIP230" s="168"/>
      <c r="IIQ230" s="168"/>
      <c r="IIR230" s="168"/>
      <c r="IIS230" s="168"/>
      <c r="IIT230" s="168"/>
      <c r="IIU230" s="168"/>
      <c r="IIV230" s="168"/>
      <c r="IIW230" s="168"/>
      <c r="IIX230" s="168"/>
      <c r="IIY230" s="168"/>
      <c r="IIZ230" s="168"/>
      <c r="IJA230" s="168"/>
      <c r="IJB230" s="168"/>
      <c r="IJC230" s="168"/>
      <c r="IJD230" s="168"/>
      <c r="IJE230" s="168"/>
      <c r="IJF230" s="168"/>
      <c r="IJG230" s="168"/>
      <c r="IJH230" s="168"/>
      <c r="IJI230" s="168"/>
      <c r="IJJ230" s="168"/>
      <c r="IJK230" s="168"/>
      <c r="IJL230" s="168"/>
      <c r="IJM230" s="168"/>
      <c r="IJN230" s="168"/>
      <c r="IJO230" s="168"/>
      <c r="IJP230" s="168"/>
      <c r="IJQ230" s="168"/>
      <c r="IJR230" s="168"/>
      <c r="IJS230" s="168"/>
      <c r="IJT230" s="168"/>
      <c r="IJU230" s="168"/>
      <c r="IJV230" s="168"/>
      <c r="IJW230" s="168"/>
      <c r="IJX230" s="168"/>
      <c r="IJY230" s="168"/>
      <c r="IJZ230" s="168"/>
      <c r="IKA230" s="168"/>
      <c r="IKB230" s="168"/>
      <c r="IKC230" s="168"/>
      <c r="IKD230" s="168"/>
      <c r="IKE230" s="168"/>
      <c r="IKF230" s="168"/>
      <c r="IKG230" s="168"/>
      <c r="IKH230" s="168"/>
      <c r="IKI230" s="168"/>
      <c r="IKJ230" s="168"/>
      <c r="IKK230" s="168"/>
      <c r="IKL230" s="168"/>
      <c r="IKM230" s="168"/>
      <c r="IKN230" s="168"/>
      <c r="IKO230" s="168"/>
      <c r="IKP230" s="168"/>
      <c r="IKQ230" s="168"/>
      <c r="IKR230" s="168"/>
      <c r="IKS230" s="168"/>
      <c r="IKT230" s="168"/>
      <c r="IKU230" s="168"/>
      <c r="IKV230" s="168"/>
      <c r="IKW230" s="168"/>
      <c r="IKX230" s="168"/>
      <c r="IKY230" s="168"/>
      <c r="IKZ230" s="168"/>
      <c r="ILA230" s="168"/>
      <c r="ILB230" s="168"/>
      <c r="ILC230" s="168"/>
      <c r="ILD230" s="168"/>
      <c r="ILE230" s="168"/>
      <c r="ILF230" s="168"/>
      <c r="ILG230" s="168"/>
      <c r="ILH230" s="168"/>
      <c r="ILI230" s="168"/>
      <c r="ILJ230" s="168"/>
      <c r="ILK230" s="168"/>
      <c r="ILL230" s="168"/>
      <c r="ILM230" s="168"/>
      <c r="ILN230" s="168"/>
      <c r="ILO230" s="168"/>
      <c r="ILP230" s="168"/>
      <c r="ILQ230" s="168"/>
      <c r="ILR230" s="168"/>
      <c r="ILS230" s="168"/>
      <c r="ILT230" s="168"/>
      <c r="ILU230" s="168"/>
      <c r="ILV230" s="168"/>
      <c r="ILW230" s="168"/>
      <c r="ILX230" s="168"/>
      <c r="ILY230" s="168"/>
      <c r="ILZ230" s="168"/>
      <c r="IMA230" s="168"/>
      <c r="IMB230" s="168"/>
      <c r="IMC230" s="168"/>
      <c r="IMD230" s="168"/>
      <c r="IME230" s="168"/>
      <c r="IMF230" s="168"/>
      <c r="IMG230" s="168"/>
      <c r="IMH230" s="168"/>
      <c r="IMI230" s="168"/>
      <c r="IMJ230" s="168"/>
      <c r="IMK230" s="168"/>
      <c r="IML230" s="168"/>
      <c r="IMM230" s="168"/>
      <c r="IMN230" s="168"/>
      <c r="IMO230" s="168"/>
      <c r="IMP230" s="168"/>
      <c r="IMQ230" s="168"/>
      <c r="IMR230" s="168"/>
      <c r="IMS230" s="168"/>
      <c r="IMT230" s="168"/>
      <c r="IMU230" s="168"/>
      <c r="IMV230" s="168"/>
      <c r="IMW230" s="168"/>
      <c r="IMX230" s="168"/>
      <c r="IMY230" s="168"/>
      <c r="IMZ230" s="168"/>
      <c r="INA230" s="168"/>
      <c r="INB230" s="168"/>
      <c r="INC230" s="168"/>
      <c r="IND230" s="168"/>
      <c r="INE230" s="168"/>
      <c r="INF230" s="168"/>
      <c r="ING230" s="168"/>
      <c r="INH230" s="168"/>
      <c r="INI230" s="168"/>
      <c r="INJ230" s="168"/>
      <c r="INK230" s="168"/>
      <c r="INL230" s="168"/>
      <c r="INM230" s="168"/>
      <c r="INN230" s="168"/>
      <c r="INO230" s="168"/>
      <c r="INP230" s="168"/>
      <c r="INQ230" s="168"/>
      <c r="INR230" s="168"/>
      <c r="INS230" s="168"/>
      <c r="INT230" s="168"/>
      <c r="INU230" s="168"/>
      <c r="INV230" s="168"/>
      <c r="INW230" s="168"/>
      <c r="INX230" s="168"/>
      <c r="INY230" s="168"/>
      <c r="INZ230" s="168"/>
      <c r="IOA230" s="168"/>
      <c r="IOB230" s="168"/>
      <c r="IOC230" s="168"/>
      <c r="IOD230" s="168"/>
      <c r="IOE230" s="168"/>
      <c r="IOF230" s="168"/>
      <c r="IOG230" s="168"/>
      <c r="IOH230" s="168"/>
      <c r="IOI230" s="168"/>
      <c r="IOJ230" s="168"/>
      <c r="IOK230" s="168"/>
      <c r="IOL230" s="168"/>
      <c r="IOM230" s="168"/>
      <c r="ION230" s="168"/>
      <c r="IOO230" s="168"/>
      <c r="IOP230" s="168"/>
      <c r="IOQ230" s="168"/>
      <c r="IOR230" s="168"/>
      <c r="IOS230" s="168"/>
      <c r="IOT230" s="168"/>
      <c r="IOU230" s="168"/>
      <c r="IOV230" s="168"/>
      <c r="IOW230" s="168"/>
      <c r="IOX230" s="168"/>
      <c r="IOY230" s="168"/>
      <c r="IOZ230" s="168"/>
      <c r="IPA230" s="168"/>
      <c r="IPB230" s="168"/>
      <c r="IPC230" s="168"/>
      <c r="IPD230" s="168"/>
      <c r="IPE230" s="168"/>
      <c r="IPF230" s="168"/>
      <c r="IPG230" s="168"/>
      <c r="IPH230" s="168"/>
      <c r="IPI230" s="168"/>
      <c r="IPJ230" s="168"/>
      <c r="IPK230" s="168"/>
      <c r="IPL230" s="168"/>
      <c r="IPM230" s="168"/>
      <c r="IPN230" s="168"/>
      <c r="IPO230" s="168"/>
      <c r="IPP230" s="168"/>
      <c r="IPQ230" s="168"/>
      <c r="IPR230" s="168"/>
      <c r="IPS230" s="168"/>
      <c r="IPT230" s="168"/>
      <c r="IPU230" s="168"/>
      <c r="IPV230" s="168"/>
      <c r="IPW230" s="168"/>
      <c r="IPX230" s="168"/>
      <c r="IPY230" s="168"/>
      <c r="IPZ230" s="168"/>
      <c r="IQA230" s="168"/>
      <c r="IQB230" s="168"/>
      <c r="IQC230" s="168"/>
      <c r="IQD230" s="168"/>
      <c r="IQE230" s="168"/>
      <c r="IQF230" s="168"/>
      <c r="IQG230" s="168"/>
      <c r="IQH230" s="168"/>
      <c r="IQI230" s="168"/>
      <c r="IQJ230" s="168"/>
      <c r="IQK230" s="168"/>
      <c r="IQL230" s="168"/>
      <c r="IQM230" s="168"/>
      <c r="IQN230" s="168"/>
      <c r="IQO230" s="168"/>
      <c r="IQP230" s="168"/>
      <c r="IQQ230" s="168"/>
      <c r="IQR230" s="168"/>
      <c r="IQS230" s="168"/>
      <c r="IQT230" s="168"/>
      <c r="IQU230" s="168"/>
      <c r="IQV230" s="168"/>
      <c r="IQW230" s="168"/>
      <c r="IQX230" s="168"/>
      <c r="IQY230" s="168"/>
      <c r="IQZ230" s="168"/>
      <c r="IRA230" s="168"/>
      <c r="IRB230" s="168"/>
      <c r="IRC230" s="168"/>
      <c r="IRD230" s="168"/>
      <c r="IRE230" s="168"/>
      <c r="IRF230" s="168"/>
      <c r="IRG230" s="168"/>
      <c r="IRH230" s="168"/>
      <c r="IRI230" s="168"/>
      <c r="IRJ230" s="168"/>
      <c r="IRK230" s="168"/>
      <c r="IRL230" s="168"/>
      <c r="IRM230" s="168"/>
      <c r="IRN230" s="168"/>
      <c r="IRO230" s="168"/>
      <c r="IRP230" s="168"/>
      <c r="IRQ230" s="168"/>
      <c r="IRR230" s="168"/>
      <c r="IRS230" s="168"/>
      <c r="IRT230" s="168"/>
      <c r="IRU230" s="168"/>
      <c r="IRV230" s="168"/>
      <c r="IRW230" s="168"/>
      <c r="IRX230" s="168"/>
      <c r="IRY230" s="168"/>
      <c r="IRZ230" s="168"/>
      <c r="ISA230" s="168"/>
      <c r="ISB230" s="168"/>
      <c r="ISC230" s="168"/>
      <c r="ISD230" s="168"/>
      <c r="ISE230" s="168"/>
      <c r="ISF230" s="168"/>
      <c r="ISG230" s="168"/>
      <c r="ISH230" s="168"/>
      <c r="ISI230" s="168"/>
      <c r="ISJ230" s="168"/>
      <c r="ISK230" s="168"/>
      <c r="ISL230" s="168"/>
      <c r="ISM230" s="168"/>
      <c r="ISN230" s="168"/>
      <c r="ISO230" s="168"/>
      <c r="ISP230" s="168"/>
      <c r="ISQ230" s="168"/>
      <c r="ISR230" s="168"/>
      <c r="ISS230" s="168"/>
      <c r="IST230" s="168"/>
      <c r="ISU230" s="168"/>
      <c r="ISV230" s="168"/>
      <c r="ISW230" s="168"/>
      <c r="ISX230" s="168"/>
      <c r="ISY230" s="168"/>
      <c r="ISZ230" s="168"/>
      <c r="ITA230" s="168"/>
      <c r="ITB230" s="168"/>
      <c r="ITC230" s="168"/>
      <c r="ITD230" s="168"/>
      <c r="ITE230" s="168"/>
      <c r="ITF230" s="168"/>
      <c r="ITG230" s="168"/>
      <c r="ITH230" s="168"/>
      <c r="ITI230" s="168"/>
      <c r="ITJ230" s="168"/>
      <c r="ITK230" s="168"/>
      <c r="ITL230" s="168"/>
      <c r="ITM230" s="168"/>
      <c r="ITN230" s="168"/>
      <c r="ITO230" s="168"/>
      <c r="ITP230" s="168"/>
      <c r="ITQ230" s="168"/>
      <c r="ITR230" s="168"/>
      <c r="ITS230" s="168"/>
      <c r="ITT230" s="168"/>
      <c r="ITU230" s="168"/>
      <c r="ITV230" s="168"/>
      <c r="ITW230" s="168"/>
      <c r="ITX230" s="168"/>
      <c r="ITY230" s="168"/>
      <c r="ITZ230" s="168"/>
      <c r="IUA230" s="168"/>
      <c r="IUB230" s="168"/>
      <c r="IUC230" s="168"/>
      <c r="IUD230" s="168"/>
      <c r="IUE230" s="168"/>
      <c r="IUF230" s="168"/>
      <c r="IUG230" s="168"/>
      <c r="IUH230" s="168"/>
      <c r="IUI230" s="168"/>
      <c r="IUJ230" s="168"/>
      <c r="IUK230" s="168"/>
      <c r="IUL230" s="168"/>
      <c r="IUM230" s="168"/>
      <c r="IUN230" s="168"/>
      <c r="IUO230" s="168"/>
      <c r="IUP230" s="168"/>
      <c r="IUQ230" s="168"/>
      <c r="IUR230" s="168"/>
      <c r="IUS230" s="168"/>
      <c r="IUT230" s="168"/>
      <c r="IUU230" s="168"/>
      <c r="IUV230" s="168"/>
      <c r="IUW230" s="168"/>
      <c r="IUX230" s="168"/>
      <c r="IUY230" s="168"/>
      <c r="IUZ230" s="168"/>
      <c r="IVA230" s="168"/>
      <c r="IVB230" s="168"/>
      <c r="IVC230" s="168"/>
      <c r="IVD230" s="168"/>
      <c r="IVE230" s="168"/>
      <c r="IVF230" s="168"/>
      <c r="IVG230" s="168"/>
      <c r="IVH230" s="168"/>
      <c r="IVI230" s="168"/>
      <c r="IVJ230" s="168"/>
      <c r="IVK230" s="168"/>
      <c r="IVL230" s="168"/>
      <c r="IVM230" s="168"/>
      <c r="IVN230" s="168"/>
      <c r="IVO230" s="168"/>
      <c r="IVP230" s="168"/>
      <c r="IVQ230" s="168"/>
      <c r="IVR230" s="168"/>
      <c r="IVS230" s="168"/>
      <c r="IVT230" s="168"/>
      <c r="IVU230" s="168"/>
      <c r="IVV230" s="168"/>
      <c r="IVW230" s="168"/>
      <c r="IVX230" s="168"/>
      <c r="IVY230" s="168"/>
      <c r="IVZ230" s="168"/>
      <c r="IWA230" s="168"/>
      <c r="IWB230" s="168"/>
      <c r="IWC230" s="168"/>
      <c r="IWD230" s="168"/>
      <c r="IWE230" s="168"/>
      <c r="IWF230" s="168"/>
      <c r="IWG230" s="168"/>
      <c r="IWH230" s="168"/>
      <c r="IWI230" s="168"/>
      <c r="IWJ230" s="168"/>
      <c r="IWK230" s="168"/>
      <c r="IWL230" s="168"/>
      <c r="IWM230" s="168"/>
      <c r="IWN230" s="168"/>
      <c r="IWO230" s="168"/>
      <c r="IWP230" s="168"/>
      <c r="IWQ230" s="168"/>
      <c r="IWR230" s="168"/>
      <c r="IWS230" s="168"/>
      <c r="IWT230" s="168"/>
      <c r="IWU230" s="168"/>
      <c r="IWV230" s="168"/>
      <c r="IWW230" s="168"/>
      <c r="IWX230" s="168"/>
      <c r="IWY230" s="168"/>
      <c r="IWZ230" s="168"/>
      <c r="IXA230" s="168"/>
      <c r="IXB230" s="168"/>
      <c r="IXC230" s="168"/>
      <c r="IXD230" s="168"/>
      <c r="IXE230" s="168"/>
      <c r="IXF230" s="168"/>
      <c r="IXG230" s="168"/>
      <c r="IXH230" s="168"/>
      <c r="IXI230" s="168"/>
      <c r="IXJ230" s="168"/>
      <c r="IXK230" s="168"/>
      <c r="IXL230" s="168"/>
      <c r="IXM230" s="168"/>
      <c r="IXN230" s="168"/>
      <c r="IXO230" s="168"/>
      <c r="IXP230" s="168"/>
      <c r="IXQ230" s="168"/>
      <c r="IXR230" s="168"/>
      <c r="IXS230" s="168"/>
      <c r="IXT230" s="168"/>
      <c r="IXU230" s="168"/>
      <c r="IXV230" s="168"/>
      <c r="IXW230" s="168"/>
      <c r="IXX230" s="168"/>
      <c r="IXY230" s="168"/>
      <c r="IXZ230" s="168"/>
      <c r="IYA230" s="168"/>
      <c r="IYB230" s="168"/>
      <c r="IYC230" s="168"/>
      <c r="IYD230" s="168"/>
      <c r="IYE230" s="168"/>
      <c r="IYF230" s="168"/>
      <c r="IYG230" s="168"/>
      <c r="IYH230" s="168"/>
      <c r="IYI230" s="168"/>
      <c r="IYJ230" s="168"/>
      <c r="IYK230" s="168"/>
      <c r="IYL230" s="168"/>
      <c r="IYM230" s="168"/>
      <c r="IYN230" s="168"/>
      <c r="IYO230" s="168"/>
      <c r="IYP230" s="168"/>
      <c r="IYQ230" s="168"/>
      <c r="IYR230" s="168"/>
      <c r="IYS230" s="168"/>
      <c r="IYT230" s="168"/>
      <c r="IYU230" s="168"/>
      <c r="IYV230" s="168"/>
      <c r="IYW230" s="168"/>
      <c r="IYX230" s="168"/>
      <c r="IYY230" s="168"/>
      <c r="IYZ230" s="168"/>
      <c r="IZA230" s="168"/>
      <c r="IZB230" s="168"/>
      <c r="IZC230" s="168"/>
      <c r="IZD230" s="168"/>
      <c r="IZE230" s="168"/>
      <c r="IZF230" s="168"/>
      <c r="IZG230" s="168"/>
      <c r="IZH230" s="168"/>
      <c r="IZI230" s="168"/>
      <c r="IZJ230" s="168"/>
      <c r="IZK230" s="168"/>
      <c r="IZL230" s="168"/>
      <c r="IZM230" s="168"/>
      <c r="IZN230" s="168"/>
      <c r="IZO230" s="168"/>
      <c r="IZP230" s="168"/>
      <c r="IZQ230" s="168"/>
      <c r="IZR230" s="168"/>
      <c r="IZS230" s="168"/>
      <c r="IZT230" s="168"/>
      <c r="IZU230" s="168"/>
      <c r="IZV230" s="168"/>
      <c r="IZW230" s="168"/>
      <c r="IZX230" s="168"/>
      <c r="IZY230" s="168"/>
      <c r="IZZ230" s="168"/>
      <c r="JAA230" s="168"/>
      <c r="JAB230" s="168"/>
      <c r="JAC230" s="168"/>
      <c r="JAD230" s="168"/>
      <c r="JAE230" s="168"/>
      <c r="JAF230" s="168"/>
      <c r="JAG230" s="168"/>
      <c r="JAH230" s="168"/>
      <c r="JAI230" s="168"/>
      <c r="JAJ230" s="168"/>
      <c r="JAK230" s="168"/>
      <c r="JAL230" s="168"/>
      <c r="JAM230" s="168"/>
      <c r="JAN230" s="168"/>
      <c r="JAO230" s="168"/>
      <c r="JAP230" s="168"/>
      <c r="JAQ230" s="168"/>
      <c r="JAR230" s="168"/>
      <c r="JAS230" s="168"/>
      <c r="JAT230" s="168"/>
      <c r="JAU230" s="168"/>
      <c r="JAV230" s="168"/>
      <c r="JAW230" s="168"/>
      <c r="JAX230" s="168"/>
      <c r="JAY230" s="168"/>
      <c r="JAZ230" s="168"/>
      <c r="JBA230" s="168"/>
      <c r="JBB230" s="168"/>
      <c r="JBC230" s="168"/>
      <c r="JBD230" s="168"/>
      <c r="JBE230" s="168"/>
      <c r="JBF230" s="168"/>
      <c r="JBG230" s="168"/>
      <c r="JBH230" s="168"/>
      <c r="JBI230" s="168"/>
      <c r="JBJ230" s="168"/>
      <c r="JBK230" s="168"/>
      <c r="JBL230" s="168"/>
      <c r="JBM230" s="168"/>
      <c r="JBN230" s="168"/>
      <c r="JBO230" s="168"/>
      <c r="JBP230" s="168"/>
      <c r="JBQ230" s="168"/>
      <c r="JBR230" s="168"/>
      <c r="JBS230" s="168"/>
      <c r="JBT230" s="168"/>
      <c r="JBU230" s="168"/>
      <c r="JBV230" s="168"/>
      <c r="JBW230" s="168"/>
      <c r="JBX230" s="168"/>
      <c r="JBY230" s="168"/>
      <c r="JBZ230" s="168"/>
      <c r="JCA230" s="168"/>
      <c r="JCB230" s="168"/>
      <c r="JCC230" s="168"/>
      <c r="JCD230" s="168"/>
      <c r="JCE230" s="168"/>
      <c r="JCF230" s="168"/>
      <c r="JCG230" s="168"/>
      <c r="JCH230" s="168"/>
      <c r="JCI230" s="168"/>
      <c r="JCJ230" s="168"/>
      <c r="JCK230" s="168"/>
      <c r="JCL230" s="168"/>
      <c r="JCM230" s="168"/>
      <c r="JCN230" s="168"/>
      <c r="JCO230" s="168"/>
      <c r="JCP230" s="168"/>
      <c r="JCQ230" s="168"/>
      <c r="JCR230" s="168"/>
      <c r="JCS230" s="168"/>
      <c r="JCT230" s="168"/>
      <c r="JCU230" s="168"/>
      <c r="JCV230" s="168"/>
      <c r="JCW230" s="168"/>
      <c r="JCX230" s="168"/>
      <c r="JCY230" s="168"/>
      <c r="JCZ230" s="168"/>
      <c r="JDA230" s="168"/>
      <c r="JDB230" s="168"/>
      <c r="JDC230" s="168"/>
      <c r="JDD230" s="168"/>
      <c r="JDE230" s="168"/>
      <c r="JDF230" s="168"/>
      <c r="JDG230" s="168"/>
      <c r="JDH230" s="168"/>
      <c r="JDI230" s="168"/>
      <c r="JDJ230" s="168"/>
      <c r="JDK230" s="168"/>
      <c r="JDL230" s="168"/>
      <c r="JDM230" s="168"/>
      <c r="JDN230" s="168"/>
      <c r="JDO230" s="168"/>
      <c r="JDP230" s="168"/>
      <c r="JDQ230" s="168"/>
      <c r="JDR230" s="168"/>
      <c r="JDS230" s="168"/>
      <c r="JDT230" s="168"/>
      <c r="JDU230" s="168"/>
      <c r="JDV230" s="168"/>
      <c r="JDW230" s="168"/>
      <c r="JDX230" s="168"/>
      <c r="JDY230" s="168"/>
      <c r="JDZ230" s="168"/>
      <c r="JEA230" s="168"/>
      <c r="JEB230" s="168"/>
      <c r="JEC230" s="168"/>
      <c r="JED230" s="168"/>
      <c r="JEE230" s="168"/>
      <c r="JEF230" s="168"/>
      <c r="JEG230" s="168"/>
      <c r="JEH230" s="168"/>
      <c r="JEI230" s="168"/>
      <c r="JEJ230" s="168"/>
      <c r="JEK230" s="168"/>
      <c r="JEL230" s="168"/>
      <c r="JEM230" s="168"/>
      <c r="JEN230" s="168"/>
      <c r="JEO230" s="168"/>
      <c r="JEP230" s="168"/>
      <c r="JEQ230" s="168"/>
      <c r="JER230" s="168"/>
      <c r="JES230" s="168"/>
      <c r="JET230" s="168"/>
      <c r="JEU230" s="168"/>
      <c r="JEV230" s="168"/>
      <c r="JEW230" s="168"/>
      <c r="JEX230" s="168"/>
      <c r="JEY230" s="168"/>
      <c r="JEZ230" s="168"/>
      <c r="JFA230" s="168"/>
      <c r="JFB230" s="168"/>
      <c r="JFC230" s="168"/>
      <c r="JFD230" s="168"/>
      <c r="JFE230" s="168"/>
      <c r="JFF230" s="168"/>
      <c r="JFG230" s="168"/>
      <c r="JFH230" s="168"/>
      <c r="JFI230" s="168"/>
      <c r="JFJ230" s="168"/>
      <c r="JFK230" s="168"/>
      <c r="JFL230" s="168"/>
      <c r="JFM230" s="168"/>
      <c r="JFN230" s="168"/>
      <c r="JFO230" s="168"/>
      <c r="JFP230" s="168"/>
      <c r="JFQ230" s="168"/>
      <c r="JFR230" s="168"/>
      <c r="JFS230" s="168"/>
      <c r="JFT230" s="168"/>
      <c r="JFU230" s="168"/>
      <c r="JFV230" s="168"/>
      <c r="JFW230" s="168"/>
      <c r="JFX230" s="168"/>
      <c r="JFY230" s="168"/>
      <c r="JFZ230" s="168"/>
      <c r="JGA230" s="168"/>
      <c r="JGB230" s="168"/>
      <c r="JGC230" s="168"/>
      <c r="JGD230" s="168"/>
      <c r="JGE230" s="168"/>
      <c r="JGF230" s="168"/>
      <c r="JGG230" s="168"/>
      <c r="JGH230" s="168"/>
      <c r="JGI230" s="168"/>
      <c r="JGJ230" s="168"/>
      <c r="JGK230" s="168"/>
      <c r="JGL230" s="168"/>
      <c r="JGM230" s="168"/>
      <c r="JGN230" s="168"/>
      <c r="JGO230" s="168"/>
      <c r="JGP230" s="168"/>
      <c r="JGQ230" s="168"/>
      <c r="JGR230" s="168"/>
      <c r="JGS230" s="168"/>
      <c r="JGT230" s="168"/>
      <c r="JGU230" s="168"/>
      <c r="JGV230" s="168"/>
      <c r="JGW230" s="168"/>
      <c r="JGX230" s="168"/>
      <c r="JGY230" s="168"/>
      <c r="JGZ230" s="168"/>
      <c r="JHA230" s="168"/>
      <c r="JHB230" s="168"/>
      <c r="JHC230" s="168"/>
      <c r="JHD230" s="168"/>
      <c r="JHE230" s="168"/>
      <c r="JHF230" s="168"/>
      <c r="JHG230" s="168"/>
      <c r="JHH230" s="168"/>
      <c r="JHI230" s="168"/>
      <c r="JHJ230" s="168"/>
      <c r="JHK230" s="168"/>
      <c r="JHL230" s="168"/>
      <c r="JHM230" s="168"/>
      <c r="JHN230" s="168"/>
      <c r="JHO230" s="168"/>
      <c r="JHP230" s="168"/>
      <c r="JHQ230" s="168"/>
      <c r="JHR230" s="168"/>
      <c r="JHS230" s="168"/>
      <c r="JHT230" s="168"/>
      <c r="JHU230" s="168"/>
      <c r="JHV230" s="168"/>
      <c r="JHW230" s="168"/>
      <c r="JHX230" s="168"/>
      <c r="JHY230" s="168"/>
      <c r="JHZ230" s="168"/>
      <c r="JIA230" s="168"/>
      <c r="JIB230" s="168"/>
      <c r="JIC230" s="168"/>
      <c r="JID230" s="168"/>
      <c r="JIE230" s="168"/>
      <c r="JIF230" s="168"/>
      <c r="JIG230" s="168"/>
      <c r="JIH230" s="168"/>
      <c r="JII230" s="168"/>
      <c r="JIJ230" s="168"/>
      <c r="JIK230" s="168"/>
      <c r="JIL230" s="168"/>
      <c r="JIM230" s="168"/>
      <c r="JIN230" s="168"/>
      <c r="JIO230" s="168"/>
      <c r="JIP230" s="168"/>
      <c r="JIQ230" s="168"/>
      <c r="JIR230" s="168"/>
      <c r="JIS230" s="168"/>
      <c r="JIT230" s="168"/>
      <c r="JIU230" s="168"/>
      <c r="JIV230" s="168"/>
      <c r="JIW230" s="168"/>
      <c r="JIX230" s="168"/>
      <c r="JIY230" s="168"/>
      <c r="JIZ230" s="168"/>
      <c r="JJA230" s="168"/>
      <c r="JJB230" s="168"/>
      <c r="JJC230" s="168"/>
      <c r="JJD230" s="168"/>
      <c r="JJE230" s="168"/>
      <c r="JJF230" s="168"/>
      <c r="JJG230" s="168"/>
      <c r="JJH230" s="168"/>
      <c r="JJI230" s="168"/>
      <c r="JJJ230" s="168"/>
      <c r="JJK230" s="168"/>
      <c r="JJL230" s="168"/>
      <c r="JJM230" s="168"/>
      <c r="JJN230" s="168"/>
      <c r="JJO230" s="168"/>
      <c r="JJP230" s="168"/>
      <c r="JJQ230" s="168"/>
      <c r="JJR230" s="168"/>
      <c r="JJS230" s="168"/>
      <c r="JJT230" s="168"/>
      <c r="JJU230" s="168"/>
      <c r="JJV230" s="168"/>
      <c r="JJW230" s="168"/>
      <c r="JJX230" s="168"/>
      <c r="JJY230" s="168"/>
      <c r="JJZ230" s="168"/>
      <c r="JKA230" s="168"/>
      <c r="JKB230" s="168"/>
      <c r="JKC230" s="168"/>
      <c r="JKD230" s="168"/>
      <c r="JKE230" s="168"/>
      <c r="JKF230" s="168"/>
      <c r="JKG230" s="168"/>
      <c r="JKH230" s="168"/>
      <c r="JKI230" s="168"/>
      <c r="JKJ230" s="168"/>
      <c r="JKK230" s="168"/>
      <c r="JKL230" s="168"/>
      <c r="JKM230" s="168"/>
      <c r="JKN230" s="168"/>
      <c r="JKO230" s="168"/>
      <c r="JKP230" s="168"/>
      <c r="JKQ230" s="168"/>
      <c r="JKR230" s="168"/>
      <c r="JKS230" s="168"/>
      <c r="JKT230" s="168"/>
      <c r="JKU230" s="168"/>
      <c r="JKV230" s="168"/>
      <c r="JKW230" s="168"/>
      <c r="JKX230" s="168"/>
      <c r="JKY230" s="168"/>
      <c r="JKZ230" s="168"/>
      <c r="JLA230" s="168"/>
      <c r="JLB230" s="168"/>
      <c r="JLC230" s="168"/>
      <c r="JLD230" s="168"/>
      <c r="JLE230" s="168"/>
      <c r="JLF230" s="168"/>
      <c r="JLG230" s="168"/>
      <c r="JLH230" s="168"/>
      <c r="JLI230" s="168"/>
      <c r="JLJ230" s="168"/>
      <c r="JLK230" s="168"/>
      <c r="JLL230" s="168"/>
      <c r="JLM230" s="168"/>
      <c r="JLN230" s="168"/>
      <c r="JLO230" s="168"/>
      <c r="JLP230" s="168"/>
      <c r="JLQ230" s="168"/>
      <c r="JLR230" s="168"/>
      <c r="JLS230" s="168"/>
      <c r="JLT230" s="168"/>
      <c r="JLU230" s="168"/>
      <c r="JLV230" s="168"/>
      <c r="JLW230" s="168"/>
      <c r="JLX230" s="168"/>
      <c r="JLY230" s="168"/>
      <c r="JLZ230" s="168"/>
      <c r="JMA230" s="168"/>
      <c r="JMB230" s="168"/>
      <c r="JMC230" s="168"/>
      <c r="JMD230" s="168"/>
      <c r="JME230" s="168"/>
      <c r="JMF230" s="168"/>
      <c r="JMG230" s="168"/>
      <c r="JMH230" s="168"/>
      <c r="JMI230" s="168"/>
      <c r="JMJ230" s="168"/>
      <c r="JMK230" s="168"/>
      <c r="JML230" s="168"/>
      <c r="JMM230" s="168"/>
      <c r="JMN230" s="168"/>
      <c r="JMO230" s="168"/>
      <c r="JMP230" s="168"/>
      <c r="JMQ230" s="168"/>
      <c r="JMR230" s="168"/>
      <c r="JMS230" s="168"/>
      <c r="JMT230" s="168"/>
      <c r="JMU230" s="168"/>
      <c r="JMV230" s="168"/>
      <c r="JMW230" s="168"/>
      <c r="JMX230" s="168"/>
      <c r="JMY230" s="168"/>
      <c r="JMZ230" s="168"/>
      <c r="JNA230" s="168"/>
      <c r="JNB230" s="168"/>
      <c r="JNC230" s="168"/>
      <c r="JND230" s="168"/>
      <c r="JNE230" s="168"/>
      <c r="JNF230" s="168"/>
      <c r="JNG230" s="168"/>
      <c r="JNH230" s="168"/>
      <c r="JNI230" s="168"/>
      <c r="JNJ230" s="168"/>
      <c r="JNK230" s="168"/>
      <c r="JNL230" s="168"/>
      <c r="JNM230" s="168"/>
      <c r="JNN230" s="168"/>
      <c r="JNO230" s="168"/>
      <c r="JNP230" s="168"/>
      <c r="JNQ230" s="168"/>
      <c r="JNR230" s="168"/>
      <c r="JNS230" s="168"/>
      <c r="JNT230" s="168"/>
      <c r="JNU230" s="168"/>
      <c r="JNV230" s="168"/>
      <c r="JNW230" s="168"/>
      <c r="JNX230" s="168"/>
      <c r="JNY230" s="168"/>
      <c r="JNZ230" s="168"/>
      <c r="JOA230" s="168"/>
      <c r="JOB230" s="168"/>
      <c r="JOC230" s="168"/>
      <c r="JOD230" s="168"/>
      <c r="JOE230" s="168"/>
      <c r="JOF230" s="168"/>
      <c r="JOG230" s="168"/>
      <c r="JOH230" s="168"/>
      <c r="JOI230" s="168"/>
      <c r="JOJ230" s="168"/>
      <c r="JOK230" s="168"/>
      <c r="JOL230" s="168"/>
      <c r="JOM230" s="168"/>
      <c r="JON230" s="168"/>
      <c r="JOO230" s="168"/>
      <c r="JOP230" s="168"/>
      <c r="JOQ230" s="168"/>
      <c r="JOR230" s="168"/>
      <c r="JOS230" s="168"/>
      <c r="JOT230" s="168"/>
      <c r="JOU230" s="168"/>
      <c r="JOV230" s="168"/>
      <c r="JOW230" s="168"/>
      <c r="JOX230" s="168"/>
      <c r="JOY230" s="168"/>
      <c r="JOZ230" s="168"/>
      <c r="JPA230" s="168"/>
      <c r="JPB230" s="168"/>
      <c r="JPC230" s="168"/>
      <c r="JPD230" s="168"/>
      <c r="JPE230" s="168"/>
      <c r="JPF230" s="168"/>
      <c r="JPG230" s="168"/>
      <c r="JPH230" s="168"/>
      <c r="JPI230" s="168"/>
      <c r="JPJ230" s="168"/>
      <c r="JPK230" s="168"/>
      <c r="JPL230" s="168"/>
      <c r="JPM230" s="168"/>
      <c r="JPN230" s="168"/>
      <c r="JPO230" s="168"/>
      <c r="JPP230" s="168"/>
      <c r="JPQ230" s="168"/>
      <c r="JPR230" s="168"/>
      <c r="JPS230" s="168"/>
      <c r="JPT230" s="168"/>
      <c r="JPU230" s="168"/>
      <c r="JPV230" s="168"/>
      <c r="JPW230" s="168"/>
      <c r="JPX230" s="168"/>
      <c r="JPY230" s="168"/>
      <c r="JPZ230" s="168"/>
      <c r="JQA230" s="168"/>
      <c r="JQB230" s="168"/>
      <c r="JQC230" s="168"/>
      <c r="JQD230" s="168"/>
      <c r="JQE230" s="168"/>
      <c r="JQF230" s="168"/>
      <c r="JQG230" s="168"/>
      <c r="JQH230" s="168"/>
      <c r="JQI230" s="168"/>
      <c r="JQJ230" s="168"/>
      <c r="JQK230" s="168"/>
      <c r="JQL230" s="168"/>
      <c r="JQM230" s="168"/>
      <c r="JQN230" s="168"/>
      <c r="JQO230" s="168"/>
      <c r="JQP230" s="168"/>
      <c r="JQQ230" s="168"/>
      <c r="JQR230" s="168"/>
      <c r="JQS230" s="168"/>
      <c r="JQT230" s="168"/>
      <c r="JQU230" s="168"/>
      <c r="JQV230" s="168"/>
      <c r="JQW230" s="168"/>
      <c r="JQX230" s="168"/>
      <c r="JQY230" s="168"/>
      <c r="JQZ230" s="168"/>
      <c r="JRA230" s="168"/>
      <c r="JRB230" s="168"/>
      <c r="JRC230" s="168"/>
      <c r="JRD230" s="168"/>
      <c r="JRE230" s="168"/>
      <c r="JRF230" s="168"/>
      <c r="JRG230" s="168"/>
      <c r="JRH230" s="168"/>
      <c r="JRI230" s="168"/>
      <c r="JRJ230" s="168"/>
      <c r="JRK230" s="168"/>
      <c r="JRL230" s="168"/>
      <c r="JRM230" s="168"/>
      <c r="JRN230" s="168"/>
      <c r="JRO230" s="168"/>
      <c r="JRP230" s="168"/>
      <c r="JRQ230" s="168"/>
      <c r="JRR230" s="168"/>
      <c r="JRS230" s="168"/>
      <c r="JRT230" s="168"/>
      <c r="JRU230" s="168"/>
      <c r="JRV230" s="168"/>
      <c r="JRW230" s="168"/>
      <c r="JRX230" s="168"/>
      <c r="JRY230" s="168"/>
      <c r="JRZ230" s="168"/>
      <c r="JSA230" s="168"/>
      <c r="JSB230" s="168"/>
      <c r="JSC230" s="168"/>
      <c r="JSD230" s="168"/>
      <c r="JSE230" s="168"/>
      <c r="JSF230" s="168"/>
      <c r="JSG230" s="168"/>
      <c r="JSH230" s="168"/>
      <c r="JSI230" s="168"/>
      <c r="JSJ230" s="168"/>
      <c r="JSK230" s="168"/>
      <c r="JSL230" s="168"/>
      <c r="JSM230" s="168"/>
      <c r="JSN230" s="168"/>
      <c r="JSO230" s="168"/>
      <c r="JSP230" s="168"/>
      <c r="JSQ230" s="168"/>
      <c r="JSR230" s="168"/>
      <c r="JSS230" s="168"/>
      <c r="JST230" s="168"/>
      <c r="JSU230" s="168"/>
      <c r="JSV230" s="168"/>
      <c r="JSW230" s="168"/>
      <c r="JSX230" s="168"/>
      <c r="JSY230" s="168"/>
      <c r="JSZ230" s="168"/>
      <c r="JTA230" s="168"/>
      <c r="JTB230" s="168"/>
      <c r="JTC230" s="168"/>
      <c r="JTD230" s="168"/>
      <c r="JTE230" s="168"/>
      <c r="JTF230" s="168"/>
      <c r="JTG230" s="168"/>
      <c r="JTH230" s="168"/>
      <c r="JTI230" s="168"/>
      <c r="JTJ230" s="168"/>
      <c r="JTK230" s="168"/>
      <c r="JTL230" s="168"/>
      <c r="JTM230" s="168"/>
      <c r="JTN230" s="168"/>
      <c r="JTO230" s="168"/>
      <c r="JTP230" s="168"/>
      <c r="JTQ230" s="168"/>
      <c r="JTR230" s="168"/>
      <c r="JTS230" s="168"/>
      <c r="JTT230" s="168"/>
      <c r="JTU230" s="168"/>
      <c r="JTV230" s="168"/>
      <c r="JTW230" s="168"/>
      <c r="JTX230" s="168"/>
      <c r="JTY230" s="168"/>
      <c r="JTZ230" s="168"/>
      <c r="JUA230" s="168"/>
      <c r="JUB230" s="168"/>
      <c r="JUC230" s="168"/>
      <c r="JUD230" s="168"/>
      <c r="JUE230" s="168"/>
      <c r="JUF230" s="168"/>
      <c r="JUG230" s="168"/>
      <c r="JUH230" s="168"/>
      <c r="JUI230" s="168"/>
      <c r="JUJ230" s="168"/>
      <c r="JUK230" s="168"/>
      <c r="JUL230" s="168"/>
      <c r="JUM230" s="168"/>
      <c r="JUN230" s="168"/>
      <c r="JUO230" s="168"/>
      <c r="JUP230" s="168"/>
      <c r="JUQ230" s="168"/>
      <c r="JUR230" s="168"/>
      <c r="JUS230" s="168"/>
      <c r="JUT230" s="168"/>
      <c r="JUU230" s="168"/>
      <c r="JUV230" s="168"/>
      <c r="JUW230" s="168"/>
      <c r="JUX230" s="168"/>
      <c r="JUY230" s="168"/>
      <c r="JUZ230" s="168"/>
      <c r="JVA230" s="168"/>
      <c r="JVB230" s="168"/>
      <c r="JVC230" s="168"/>
      <c r="JVD230" s="168"/>
      <c r="JVE230" s="168"/>
      <c r="JVF230" s="168"/>
      <c r="JVG230" s="168"/>
      <c r="JVH230" s="168"/>
      <c r="JVI230" s="168"/>
      <c r="JVJ230" s="168"/>
      <c r="JVK230" s="168"/>
      <c r="JVL230" s="168"/>
      <c r="JVM230" s="168"/>
      <c r="JVN230" s="168"/>
      <c r="JVO230" s="168"/>
      <c r="JVP230" s="168"/>
      <c r="JVQ230" s="168"/>
      <c r="JVR230" s="168"/>
      <c r="JVS230" s="168"/>
      <c r="JVT230" s="168"/>
      <c r="JVU230" s="168"/>
      <c r="JVV230" s="168"/>
      <c r="JVW230" s="168"/>
      <c r="JVX230" s="168"/>
      <c r="JVY230" s="168"/>
      <c r="JVZ230" s="168"/>
      <c r="JWA230" s="168"/>
      <c r="JWB230" s="168"/>
      <c r="JWC230" s="168"/>
      <c r="JWD230" s="168"/>
      <c r="JWE230" s="168"/>
      <c r="JWF230" s="168"/>
      <c r="JWG230" s="168"/>
      <c r="JWH230" s="168"/>
      <c r="JWI230" s="168"/>
      <c r="JWJ230" s="168"/>
      <c r="JWK230" s="168"/>
      <c r="JWL230" s="168"/>
      <c r="JWM230" s="168"/>
      <c r="JWN230" s="168"/>
      <c r="JWO230" s="168"/>
      <c r="JWP230" s="168"/>
      <c r="JWQ230" s="168"/>
      <c r="JWR230" s="168"/>
      <c r="JWS230" s="168"/>
      <c r="JWT230" s="168"/>
      <c r="JWU230" s="168"/>
      <c r="JWV230" s="168"/>
      <c r="JWW230" s="168"/>
      <c r="JWX230" s="168"/>
      <c r="JWY230" s="168"/>
      <c r="JWZ230" s="168"/>
      <c r="JXA230" s="168"/>
      <c r="JXB230" s="168"/>
      <c r="JXC230" s="168"/>
      <c r="JXD230" s="168"/>
      <c r="JXE230" s="168"/>
      <c r="JXF230" s="168"/>
      <c r="JXG230" s="168"/>
      <c r="JXH230" s="168"/>
      <c r="JXI230" s="168"/>
      <c r="JXJ230" s="168"/>
      <c r="JXK230" s="168"/>
      <c r="JXL230" s="168"/>
      <c r="JXM230" s="168"/>
      <c r="JXN230" s="168"/>
      <c r="JXO230" s="168"/>
      <c r="JXP230" s="168"/>
      <c r="JXQ230" s="168"/>
      <c r="JXR230" s="168"/>
      <c r="JXS230" s="168"/>
      <c r="JXT230" s="168"/>
      <c r="JXU230" s="168"/>
      <c r="JXV230" s="168"/>
      <c r="JXW230" s="168"/>
      <c r="JXX230" s="168"/>
      <c r="JXY230" s="168"/>
      <c r="JXZ230" s="168"/>
      <c r="JYA230" s="168"/>
      <c r="JYB230" s="168"/>
      <c r="JYC230" s="168"/>
      <c r="JYD230" s="168"/>
      <c r="JYE230" s="168"/>
      <c r="JYF230" s="168"/>
      <c r="JYG230" s="168"/>
      <c r="JYH230" s="168"/>
      <c r="JYI230" s="168"/>
      <c r="JYJ230" s="168"/>
      <c r="JYK230" s="168"/>
      <c r="JYL230" s="168"/>
      <c r="JYM230" s="168"/>
      <c r="JYN230" s="168"/>
      <c r="JYO230" s="168"/>
      <c r="JYP230" s="168"/>
      <c r="JYQ230" s="168"/>
      <c r="JYR230" s="168"/>
      <c r="JYS230" s="168"/>
      <c r="JYT230" s="168"/>
      <c r="JYU230" s="168"/>
      <c r="JYV230" s="168"/>
      <c r="JYW230" s="168"/>
      <c r="JYX230" s="168"/>
      <c r="JYY230" s="168"/>
      <c r="JYZ230" s="168"/>
      <c r="JZA230" s="168"/>
      <c r="JZB230" s="168"/>
      <c r="JZC230" s="168"/>
      <c r="JZD230" s="168"/>
      <c r="JZE230" s="168"/>
      <c r="JZF230" s="168"/>
      <c r="JZG230" s="168"/>
      <c r="JZH230" s="168"/>
      <c r="JZI230" s="168"/>
      <c r="JZJ230" s="168"/>
      <c r="JZK230" s="168"/>
      <c r="JZL230" s="168"/>
      <c r="JZM230" s="168"/>
      <c r="JZN230" s="168"/>
      <c r="JZO230" s="168"/>
      <c r="JZP230" s="168"/>
      <c r="JZQ230" s="168"/>
      <c r="JZR230" s="168"/>
      <c r="JZS230" s="168"/>
      <c r="JZT230" s="168"/>
      <c r="JZU230" s="168"/>
      <c r="JZV230" s="168"/>
      <c r="JZW230" s="168"/>
      <c r="JZX230" s="168"/>
      <c r="JZY230" s="168"/>
      <c r="JZZ230" s="168"/>
      <c r="KAA230" s="168"/>
      <c r="KAB230" s="168"/>
      <c r="KAC230" s="168"/>
      <c r="KAD230" s="168"/>
      <c r="KAE230" s="168"/>
      <c r="KAF230" s="168"/>
      <c r="KAG230" s="168"/>
      <c r="KAH230" s="168"/>
      <c r="KAI230" s="168"/>
      <c r="KAJ230" s="168"/>
      <c r="KAK230" s="168"/>
      <c r="KAL230" s="168"/>
      <c r="KAM230" s="168"/>
      <c r="KAN230" s="168"/>
      <c r="KAO230" s="168"/>
      <c r="KAP230" s="168"/>
      <c r="KAQ230" s="168"/>
      <c r="KAR230" s="168"/>
      <c r="KAS230" s="168"/>
      <c r="KAT230" s="168"/>
      <c r="KAU230" s="168"/>
      <c r="KAV230" s="168"/>
      <c r="KAW230" s="168"/>
      <c r="KAX230" s="168"/>
      <c r="KAY230" s="168"/>
      <c r="KAZ230" s="168"/>
      <c r="KBA230" s="168"/>
      <c r="KBB230" s="168"/>
      <c r="KBC230" s="168"/>
      <c r="KBD230" s="168"/>
      <c r="KBE230" s="168"/>
      <c r="KBF230" s="168"/>
      <c r="KBG230" s="168"/>
      <c r="KBH230" s="168"/>
      <c r="KBI230" s="168"/>
      <c r="KBJ230" s="168"/>
      <c r="KBK230" s="168"/>
      <c r="KBL230" s="168"/>
      <c r="KBM230" s="168"/>
      <c r="KBN230" s="168"/>
      <c r="KBO230" s="168"/>
      <c r="KBP230" s="168"/>
      <c r="KBQ230" s="168"/>
      <c r="KBR230" s="168"/>
      <c r="KBS230" s="168"/>
      <c r="KBT230" s="168"/>
      <c r="KBU230" s="168"/>
      <c r="KBV230" s="168"/>
      <c r="KBW230" s="168"/>
      <c r="KBX230" s="168"/>
      <c r="KBY230" s="168"/>
      <c r="KBZ230" s="168"/>
      <c r="KCA230" s="168"/>
      <c r="KCB230" s="168"/>
      <c r="KCC230" s="168"/>
      <c r="KCD230" s="168"/>
      <c r="KCE230" s="168"/>
      <c r="KCF230" s="168"/>
      <c r="KCG230" s="168"/>
      <c r="KCH230" s="168"/>
      <c r="KCI230" s="168"/>
      <c r="KCJ230" s="168"/>
      <c r="KCK230" s="168"/>
      <c r="KCL230" s="168"/>
      <c r="KCM230" s="168"/>
      <c r="KCN230" s="168"/>
      <c r="KCO230" s="168"/>
      <c r="KCP230" s="168"/>
      <c r="KCQ230" s="168"/>
      <c r="KCR230" s="168"/>
      <c r="KCS230" s="168"/>
      <c r="KCT230" s="168"/>
      <c r="KCU230" s="168"/>
      <c r="KCV230" s="168"/>
      <c r="KCW230" s="168"/>
      <c r="KCX230" s="168"/>
      <c r="KCY230" s="168"/>
      <c r="KCZ230" s="168"/>
      <c r="KDA230" s="168"/>
      <c r="KDB230" s="168"/>
      <c r="KDC230" s="168"/>
      <c r="KDD230" s="168"/>
      <c r="KDE230" s="168"/>
      <c r="KDF230" s="168"/>
      <c r="KDG230" s="168"/>
      <c r="KDH230" s="168"/>
      <c r="KDI230" s="168"/>
      <c r="KDJ230" s="168"/>
      <c r="KDK230" s="168"/>
      <c r="KDL230" s="168"/>
      <c r="KDM230" s="168"/>
      <c r="KDN230" s="168"/>
      <c r="KDO230" s="168"/>
      <c r="KDP230" s="168"/>
      <c r="KDQ230" s="168"/>
      <c r="KDR230" s="168"/>
      <c r="KDS230" s="168"/>
      <c r="KDT230" s="168"/>
      <c r="KDU230" s="168"/>
      <c r="KDV230" s="168"/>
      <c r="KDW230" s="168"/>
      <c r="KDX230" s="168"/>
      <c r="KDY230" s="168"/>
      <c r="KDZ230" s="168"/>
      <c r="KEA230" s="168"/>
      <c r="KEB230" s="168"/>
      <c r="KEC230" s="168"/>
      <c r="KED230" s="168"/>
      <c r="KEE230" s="168"/>
      <c r="KEF230" s="168"/>
      <c r="KEG230" s="168"/>
      <c r="KEH230" s="168"/>
      <c r="KEI230" s="168"/>
      <c r="KEJ230" s="168"/>
      <c r="KEK230" s="168"/>
      <c r="KEL230" s="168"/>
      <c r="KEM230" s="168"/>
      <c r="KEN230" s="168"/>
      <c r="KEO230" s="168"/>
      <c r="KEP230" s="168"/>
      <c r="KEQ230" s="168"/>
      <c r="KER230" s="168"/>
      <c r="KES230" s="168"/>
      <c r="KET230" s="168"/>
      <c r="KEU230" s="168"/>
      <c r="KEV230" s="168"/>
      <c r="KEW230" s="168"/>
      <c r="KEX230" s="168"/>
      <c r="KEY230" s="168"/>
      <c r="KEZ230" s="168"/>
      <c r="KFA230" s="168"/>
      <c r="KFB230" s="168"/>
      <c r="KFC230" s="168"/>
      <c r="KFD230" s="168"/>
      <c r="KFE230" s="168"/>
      <c r="KFF230" s="168"/>
      <c r="KFG230" s="168"/>
      <c r="KFH230" s="168"/>
      <c r="KFI230" s="168"/>
      <c r="KFJ230" s="168"/>
      <c r="KFK230" s="168"/>
      <c r="KFL230" s="168"/>
      <c r="KFM230" s="168"/>
      <c r="KFN230" s="168"/>
      <c r="KFO230" s="168"/>
      <c r="KFP230" s="168"/>
      <c r="KFQ230" s="168"/>
      <c r="KFR230" s="168"/>
      <c r="KFS230" s="168"/>
      <c r="KFT230" s="168"/>
      <c r="KFU230" s="168"/>
      <c r="KFV230" s="168"/>
      <c r="KFW230" s="168"/>
      <c r="KFX230" s="168"/>
      <c r="KFY230" s="168"/>
      <c r="KFZ230" s="168"/>
      <c r="KGA230" s="168"/>
      <c r="KGB230" s="168"/>
      <c r="KGC230" s="168"/>
      <c r="KGD230" s="168"/>
      <c r="KGE230" s="168"/>
      <c r="KGF230" s="168"/>
      <c r="KGG230" s="168"/>
      <c r="KGH230" s="168"/>
      <c r="KGI230" s="168"/>
      <c r="KGJ230" s="168"/>
      <c r="KGK230" s="168"/>
      <c r="KGL230" s="168"/>
      <c r="KGM230" s="168"/>
      <c r="KGN230" s="168"/>
      <c r="KGO230" s="168"/>
      <c r="KGP230" s="168"/>
      <c r="KGQ230" s="168"/>
      <c r="KGR230" s="168"/>
      <c r="KGS230" s="168"/>
      <c r="KGT230" s="168"/>
      <c r="KGU230" s="168"/>
      <c r="KGV230" s="168"/>
      <c r="KGW230" s="168"/>
      <c r="KGX230" s="168"/>
      <c r="KGY230" s="168"/>
      <c r="KGZ230" s="168"/>
      <c r="KHA230" s="168"/>
      <c r="KHB230" s="168"/>
      <c r="KHC230" s="168"/>
      <c r="KHD230" s="168"/>
      <c r="KHE230" s="168"/>
      <c r="KHF230" s="168"/>
      <c r="KHG230" s="168"/>
      <c r="KHH230" s="168"/>
      <c r="KHI230" s="168"/>
      <c r="KHJ230" s="168"/>
      <c r="KHK230" s="168"/>
      <c r="KHL230" s="168"/>
      <c r="KHM230" s="168"/>
      <c r="KHN230" s="168"/>
      <c r="KHO230" s="168"/>
      <c r="KHP230" s="168"/>
      <c r="KHQ230" s="168"/>
      <c r="KHR230" s="168"/>
      <c r="KHS230" s="168"/>
      <c r="KHT230" s="168"/>
      <c r="KHU230" s="168"/>
      <c r="KHV230" s="168"/>
      <c r="KHW230" s="168"/>
      <c r="KHX230" s="168"/>
      <c r="KHY230" s="168"/>
      <c r="KHZ230" s="168"/>
      <c r="KIA230" s="168"/>
      <c r="KIB230" s="168"/>
      <c r="KIC230" s="168"/>
      <c r="KID230" s="168"/>
      <c r="KIE230" s="168"/>
      <c r="KIF230" s="168"/>
      <c r="KIG230" s="168"/>
      <c r="KIH230" s="168"/>
      <c r="KII230" s="168"/>
      <c r="KIJ230" s="168"/>
      <c r="KIK230" s="168"/>
      <c r="KIL230" s="168"/>
      <c r="KIM230" s="168"/>
      <c r="KIN230" s="168"/>
      <c r="KIO230" s="168"/>
      <c r="KIP230" s="168"/>
      <c r="KIQ230" s="168"/>
      <c r="KIR230" s="168"/>
      <c r="KIS230" s="168"/>
      <c r="KIT230" s="168"/>
      <c r="KIU230" s="168"/>
      <c r="KIV230" s="168"/>
      <c r="KIW230" s="168"/>
      <c r="KIX230" s="168"/>
      <c r="KIY230" s="168"/>
      <c r="KIZ230" s="168"/>
      <c r="KJA230" s="168"/>
      <c r="KJB230" s="168"/>
      <c r="KJC230" s="168"/>
      <c r="KJD230" s="168"/>
      <c r="KJE230" s="168"/>
      <c r="KJF230" s="168"/>
      <c r="KJG230" s="168"/>
      <c r="KJH230" s="168"/>
      <c r="KJI230" s="168"/>
      <c r="KJJ230" s="168"/>
      <c r="KJK230" s="168"/>
      <c r="KJL230" s="168"/>
      <c r="KJM230" s="168"/>
      <c r="KJN230" s="168"/>
      <c r="KJO230" s="168"/>
      <c r="KJP230" s="168"/>
      <c r="KJQ230" s="168"/>
      <c r="KJR230" s="168"/>
      <c r="KJS230" s="168"/>
      <c r="KJT230" s="168"/>
      <c r="KJU230" s="168"/>
      <c r="KJV230" s="168"/>
      <c r="KJW230" s="168"/>
      <c r="KJX230" s="168"/>
      <c r="KJY230" s="168"/>
      <c r="KJZ230" s="168"/>
      <c r="KKA230" s="168"/>
      <c r="KKB230" s="168"/>
      <c r="KKC230" s="168"/>
      <c r="KKD230" s="168"/>
      <c r="KKE230" s="168"/>
      <c r="KKF230" s="168"/>
      <c r="KKG230" s="168"/>
      <c r="KKH230" s="168"/>
      <c r="KKI230" s="168"/>
      <c r="KKJ230" s="168"/>
      <c r="KKK230" s="168"/>
      <c r="KKL230" s="168"/>
      <c r="KKM230" s="168"/>
      <c r="KKN230" s="168"/>
      <c r="KKO230" s="168"/>
      <c r="KKP230" s="168"/>
      <c r="KKQ230" s="168"/>
      <c r="KKR230" s="168"/>
      <c r="KKS230" s="168"/>
      <c r="KKT230" s="168"/>
      <c r="KKU230" s="168"/>
      <c r="KKV230" s="168"/>
      <c r="KKW230" s="168"/>
      <c r="KKX230" s="168"/>
      <c r="KKY230" s="168"/>
      <c r="KKZ230" s="168"/>
      <c r="KLA230" s="168"/>
      <c r="KLB230" s="168"/>
      <c r="KLC230" s="168"/>
      <c r="KLD230" s="168"/>
      <c r="KLE230" s="168"/>
      <c r="KLF230" s="168"/>
      <c r="KLG230" s="168"/>
      <c r="KLH230" s="168"/>
      <c r="KLI230" s="168"/>
      <c r="KLJ230" s="168"/>
      <c r="KLK230" s="168"/>
      <c r="KLL230" s="168"/>
      <c r="KLM230" s="168"/>
      <c r="KLN230" s="168"/>
      <c r="KLO230" s="168"/>
      <c r="KLP230" s="168"/>
      <c r="KLQ230" s="168"/>
      <c r="KLR230" s="168"/>
      <c r="KLS230" s="168"/>
      <c r="KLT230" s="168"/>
      <c r="KLU230" s="168"/>
      <c r="KLV230" s="168"/>
      <c r="KLW230" s="168"/>
      <c r="KLX230" s="168"/>
      <c r="KLY230" s="168"/>
      <c r="KLZ230" s="168"/>
      <c r="KMA230" s="168"/>
      <c r="KMB230" s="168"/>
      <c r="KMC230" s="168"/>
      <c r="KMD230" s="168"/>
      <c r="KME230" s="168"/>
      <c r="KMF230" s="168"/>
      <c r="KMG230" s="168"/>
      <c r="KMH230" s="168"/>
      <c r="KMI230" s="168"/>
      <c r="KMJ230" s="168"/>
      <c r="KMK230" s="168"/>
      <c r="KML230" s="168"/>
      <c r="KMM230" s="168"/>
      <c r="KMN230" s="168"/>
      <c r="KMO230" s="168"/>
      <c r="KMP230" s="168"/>
      <c r="KMQ230" s="168"/>
      <c r="KMR230" s="168"/>
      <c r="KMS230" s="168"/>
      <c r="KMT230" s="168"/>
      <c r="KMU230" s="168"/>
      <c r="KMV230" s="168"/>
      <c r="KMW230" s="168"/>
      <c r="KMX230" s="168"/>
      <c r="KMY230" s="168"/>
      <c r="KMZ230" s="168"/>
      <c r="KNA230" s="168"/>
      <c r="KNB230" s="168"/>
      <c r="KNC230" s="168"/>
      <c r="KND230" s="168"/>
      <c r="KNE230" s="168"/>
      <c r="KNF230" s="168"/>
      <c r="KNG230" s="168"/>
      <c r="KNH230" s="168"/>
      <c r="KNI230" s="168"/>
      <c r="KNJ230" s="168"/>
      <c r="KNK230" s="168"/>
      <c r="KNL230" s="168"/>
      <c r="KNM230" s="168"/>
      <c r="KNN230" s="168"/>
      <c r="KNO230" s="168"/>
      <c r="KNP230" s="168"/>
      <c r="KNQ230" s="168"/>
      <c r="KNR230" s="168"/>
      <c r="KNS230" s="168"/>
      <c r="KNT230" s="168"/>
      <c r="KNU230" s="168"/>
      <c r="KNV230" s="168"/>
      <c r="KNW230" s="168"/>
      <c r="KNX230" s="168"/>
      <c r="KNY230" s="168"/>
      <c r="KNZ230" s="168"/>
      <c r="KOA230" s="168"/>
      <c r="KOB230" s="168"/>
      <c r="KOC230" s="168"/>
      <c r="KOD230" s="168"/>
      <c r="KOE230" s="168"/>
      <c r="KOF230" s="168"/>
      <c r="KOG230" s="168"/>
      <c r="KOH230" s="168"/>
      <c r="KOI230" s="168"/>
      <c r="KOJ230" s="168"/>
      <c r="KOK230" s="168"/>
      <c r="KOL230" s="168"/>
      <c r="KOM230" s="168"/>
      <c r="KON230" s="168"/>
      <c r="KOO230" s="168"/>
      <c r="KOP230" s="168"/>
      <c r="KOQ230" s="168"/>
      <c r="KOR230" s="168"/>
      <c r="KOS230" s="168"/>
      <c r="KOT230" s="168"/>
      <c r="KOU230" s="168"/>
      <c r="KOV230" s="168"/>
      <c r="KOW230" s="168"/>
      <c r="KOX230" s="168"/>
      <c r="KOY230" s="168"/>
      <c r="KOZ230" s="168"/>
      <c r="KPA230" s="168"/>
      <c r="KPB230" s="168"/>
      <c r="KPC230" s="168"/>
      <c r="KPD230" s="168"/>
      <c r="KPE230" s="168"/>
      <c r="KPF230" s="168"/>
      <c r="KPG230" s="168"/>
      <c r="KPH230" s="168"/>
      <c r="KPI230" s="168"/>
      <c r="KPJ230" s="168"/>
      <c r="KPK230" s="168"/>
      <c r="KPL230" s="168"/>
      <c r="KPM230" s="168"/>
      <c r="KPN230" s="168"/>
      <c r="KPO230" s="168"/>
      <c r="KPP230" s="168"/>
      <c r="KPQ230" s="168"/>
      <c r="KPR230" s="168"/>
      <c r="KPS230" s="168"/>
      <c r="KPT230" s="168"/>
      <c r="KPU230" s="168"/>
      <c r="KPV230" s="168"/>
      <c r="KPW230" s="168"/>
      <c r="KPX230" s="168"/>
      <c r="KPY230" s="168"/>
      <c r="KPZ230" s="168"/>
      <c r="KQA230" s="168"/>
      <c r="KQB230" s="168"/>
      <c r="KQC230" s="168"/>
      <c r="KQD230" s="168"/>
      <c r="KQE230" s="168"/>
      <c r="KQF230" s="168"/>
      <c r="KQG230" s="168"/>
      <c r="KQH230" s="168"/>
      <c r="KQI230" s="168"/>
      <c r="KQJ230" s="168"/>
      <c r="KQK230" s="168"/>
      <c r="KQL230" s="168"/>
      <c r="KQM230" s="168"/>
      <c r="KQN230" s="168"/>
      <c r="KQO230" s="168"/>
      <c r="KQP230" s="168"/>
      <c r="KQQ230" s="168"/>
      <c r="KQR230" s="168"/>
      <c r="KQS230" s="168"/>
      <c r="KQT230" s="168"/>
      <c r="KQU230" s="168"/>
      <c r="KQV230" s="168"/>
      <c r="KQW230" s="168"/>
      <c r="KQX230" s="168"/>
      <c r="KQY230" s="168"/>
      <c r="KQZ230" s="168"/>
      <c r="KRA230" s="168"/>
      <c r="KRB230" s="168"/>
      <c r="KRC230" s="168"/>
      <c r="KRD230" s="168"/>
      <c r="KRE230" s="168"/>
      <c r="KRF230" s="168"/>
      <c r="KRG230" s="168"/>
      <c r="KRH230" s="168"/>
      <c r="KRI230" s="168"/>
      <c r="KRJ230" s="168"/>
      <c r="KRK230" s="168"/>
      <c r="KRL230" s="168"/>
      <c r="KRM230" s="168"/>
      <c r="KRN230" s="168"/>
      <c r="KRO230" s="168"/>
      <c r="KRP230" s="168"/>
      <c r="KRQ230" s="168"/>
      <c r="KRR230" s="168"/>
      <c r="KRS230" s="168"/>
      <c r="KRT230" s="168"/>
      <c r="KRU230" s="168"/>
      <c r="KRV230" s="168"/>
      <c r="KRW230" s="168"/>
      <c r="KRX230" s="168"/>
      <c r="KRY230" s="168"/>
      <c r="KRZ230" s="168"/>
      <c r="KSA230" s="168"/>
      <c r="KSB230" s="168"/>
      <c r="KSC230" s="168"/>
      <c r="KSD230" s="168"/>
      <c r="KSE230" s="168"/>
      <c r="KSF230" s="168"/>
      <c r="KSG230" s="168"/>
      <c r="KSH230" s="168"/>
      <c r="KSI230" s="168"/>
      <c r="KSJ230" s="168"/>
      <c r="KSK230" s="168"/>
      <c r="KSL230" s="168"/>
      <c r="KSM230" s="168"/>
      <c r="KSN230" s="168"/>
      <c r="KSO230" s="168"/>
      <c r="KSP230" s="168"/>
      <c r="KSQ230" s="168"/>
      <c r="KSR230" s="168"/>
      <c r="KSS230" s="168"/>
      <c r="KST230" s="168"/>
      <c r="KSU230" s="168"/>
      <c r="KSV230" s="168"/>
      <c r="KSW230" s="168"/>
      <c r="KSX230" s="168"/>
      <c r="KSY230" s="168"/>
      <c r="KSZ230" s="168"/>
      <c r="KTA230" s="168"/>
      <c r="KTB230" s="168"/>
      <c r="KTC230" s="168"/>
      <c r="KTD230" s="168"/>
      <c r="KTE230" s="168"/>
      <c r="KTF230" s="168"/>
      <c r="KTG230" s="168"/>
      <c r="KTH230" s="168"/>
      <c r="KTI230" s="168"/>
      <c r="KTJ230" s="168"/>
      <c r="KTK230" s="168"/>
      <c r="KTL230" s="168"/>
      <c r="KTM230" s="168"/>
      <c r="KTN230" s="168"/>
      <c r="KTO230" s="168"/>
      <c r="KTP230" s="168"/>
      <c r="KTQ230" s="168"/>
      <c r="KTR230" s="168"/>
      <c r="KTS230" s="168"/>
      <c r="KTT230" s="168"/>
      <c r="KTU230" s="168"/>
      <c r="KTV230" s="168"/>
      <c r="KTW230" s="168"/>
      <c r="KTX230" s="168"/>
      <c r="KTY230" s="168"/>
      <c r="KTZ230" s="168"/>
      <c r="KUA230" s="168"/>
      <c r="KUB230" s="168"/>
      <c r="KUC230" s="168"/>
      <c r="KUD230" s="168"/>
      <c r="KUE230" s="168"/>
      <c r="KUF230" s="168"/>
      <c r="KUG230" s="168"/>
      <c r="KUH230" s="168"/>
      <c r="KUI230" s="168"/>
      <c r="KUJ230" s="168"/>
      <c r="KUK230" s="168"/>
      <c r="KUL230" s="168"/>
      <c r="KUM230" s="168"/>
      <c r="KUN230" s="168"/>
      <c r="KUO230" s="168"/>
      <c r="KUP230" s="168"/>
      <c r="KUQ230" s="168"/>
      <c r="KUR230" s="168"/>
      <c r="KUS230" s="168"/>
      <c r="KUT230" s="168"/>
      <c r="KUU230" s="168"/>
      <c r="KUV230" s="168"/>
      <c r="KUW230" s="168"/>
      <c r="KUX230" s="168"/>
      <c r="KUY230" s="168"/>
      <c r="KUZ230" s="168"/>
      <c r="KVA230" s="168"/>
      <c r="KVB230" s="168"/>
      <c r="KVC230" s="168"/>
      <c r="KVD230" s="168"/>
      <c r="KVE230" s="168"/>
      <c r="KVF230" s="168"/>
      <c r="KVG230" s="168"/>
      <c r="KVH230" s="168"/>
      <c r="KVI230" s="168"/>
      <c r="KVJ230" s="168"/>
      <c r="KVK230" s="168"/>
      <c r="KVL230" s="168"/>
      <c r="KVM230" s="168"/>
      <c r="KVN230" s="168"/>
      <c r="KVO230" s="168"/>
      <c r="KVP230" s="168"/>
      <c r="KVQ230" s="168"/>
      <c r="KVR230" s="168"/>
      <c r="KVS230" s="168"/>
      <c r="KVT230" s="168"/>
      <c r="KVU230" s="168"/>
      <c r="KVV230" s="168"/>
      <c r="KVW230" s="168"/>
      <c r="KVX230" s="168"/>
      <c r="KVY230" s="168"/>
      <c r="KVZ230" s="168"/>
      <c r="KWA230" s="168"/>
      <c r="KWB230" s="168"/>
      <c r="KWC230" s="168"/>
      <c r="KWD230" s="168"/>
      <c r="KWE230" s="168"/>
      <c r="KWF230" s="168"/>
      <c r="KWG230" s="168"/>
      <c r="KWH230" s="168"/>
      <c r="KWI230" s="168"/>
      <c r="KWJ230" s="168"/>
      <c r="KWK230" s="168"/>
      <c r="KWL230" s="168"/>
      <c r="KWM230" s="168"/>
      <c r="KWN230" s="168"/>
      <c r="KWO230" s="168"/>
      <c r="KWP230" s="168"/>
      <c r="KWQ230" s="168"/>
      <c r="KWR230" s="168"/>
      <c r="KWS230" s="168"/>
      <c r="KWT230" s="168"/>
      <c r="KWU230" s="168"/>
      <c r="KWV230" s="168"/>
      <c r="KWW230" s="168"/>
      <c r="KWX230" s="168"/>
      <c r="KWY230" s="168"/>
      <c r="KWZ230" s="168"/>
      <c r="KXA230" s="168"/>
      <c r="KXB230" s="168"/>
      <c r="KXC230" s="168"/>
      <c r="KXD230" s="168"/>
      <c r="KXE230" s="168"/>
      <c r="KXF230" s="168"/>
      <c r="KXG230" s="168"/>
      <c r="KXH230" s="168"/>
      <c r="KXI230" s="168"/>
      <c r="KXJ230" s="168"/>
      <c r="KXK230" s="168"/>
      <c r="KXL230" s="168"/>
      <c r="KXM230" s="168"/>
      <c r="KXN230" s="168"/>
      <c r="KXO230" s="168"/>
      <c r="KXP230" s="168"/>
      <c r="KXQ230" s="168"/>
      <c r="KXR230" s="168"/>
      <c r="KXS230" s="168"/>
      <c r="KXT230" s="168"/>
      <c r="KXU230" s="168"/>
      <c r="KXV230" s="168"/>
      <c r="KXW230" s="168"/>
      <c r="KXX230" s="168"/>
      <c r="KXY230" s="168"/>
      <c r="KXZ230" s="168"/>
      <c r="KYA230" s="168"/>
      <c r="KYB230" s="168"/>
      <c r="KYC230" s="168"/>
      <c r="KYD230" s="168"/>
      <c r="KYE230" s="168"/>
      <c r="KYF230" s="168"/>
      <c r="KYG230" s="168"/>
      <c r="KYH230" s="168"/>
      <c r="KYI230" s="168"/>
      <c r="KYJ230" s="168"/>
      <c r="KYK230" s="168"/>
      <c r="KYL230" s="168"/>
      <c r="KYM230" s="168"/>
      <c r="KYN230" s="168"/>
      <c r="KYO230" s="168"/>
      <c r="KYP230" s="168"/>
      <c r="KYQ230" s="168"/>
      <c r="KYR230" s="168"/>
      <c r="KYS230" s="168"/>
      <c r="KYT230" s="168"/>
      <c r="KYU230" s="168"/>
      <c r="KYV230" s="168"/>
      <c r="KYW230" s="168"/>
      <c r="KYX230" s="168"/>
      <c r="KYY230" s="168"/>
      <c r="KYZ230" s="168"/>
      <c r="KZA230" s="168"/>
      <c r="KZB230" s="168"/>
      <c r="KZC230" s="168"/>
      <c r="KZD230" s="168"/>
      <c r="KZE230" s="168"/>
      <c r="KZF230" s="168"/>
      <c r="KZG230" s="168"/>
      <c r="KZH230" s="168"/>
      <c r="KZI230" s="168"/>
      <c r="KZJ230" s="168"/>
      <c r="KZK230" s="168"/>
      <c r="KZL230" s="168"/>
      <c r="KZM230" s="168"/>
      <c r="KZN230" s="168"/>
      <c r="KZO230" s="168"/>
      <c r="KZP230" s="168"/>
      <c r="KZQ230" s="168"/>
      <c r="KZR230" s="168"/>
      <c r="KZS230" s="168"/>
      <c r="KZT230" s="168"/>
      <c r="KZU230" s="168"/>
      <c r="KZV230" s="168"/>
      <c r="KZW230" s="168"/>
      <c r="KZX230" s="168"/>
      <c r="KZY230" s="168"/>
      <c r="KZZ230" s="168"/>
      <c r="LAA230" s="168"/>
      <c r="LAB230" s="168"/>
      <c r="LAC230" s="168"/>
      <c r="LAD230" s="168"/>
      <c r="LAE230" s="168"/>
      <c r="LAF230" s="168"/>
      <c r="LAG230" s="168"/>
      <c r="LAH230" s="168"/>
      <c r="LAI230" s="168"/>
      <c r="LAJ230" s="168"/>
      <c r="LAK230" s="168"/>
      <c r="LAL230" s="168"/>
      <c r="LAM230" s="168"/>
      <c r="LAN230" s="168"/>
      <c r="LAO230" s="168"/>
      <c r="LAP230" s="168"/>
      <c r="LAQ230" s="168"/>
      <c r="LAR230" s="168"/>
      <c r="LAS230" s="168"/>
      <c r="LAT230" s="168"/>
      <c r="LAU230" s="168"/>
      <c r="LAV230" s="168"/>
      <c r="LAW230" s="168"/>
      <c r="LAX230" s="168"/>
      <c r="LAY230" s="168"/>
      <c r="LAZ230" s="168"/>
      <c r="LBA230" s="168"/>
      <c r="LBB230" s="168"/>
      <c r="LBC230" s="168"/>
      <c r="LBD230" s="168"/>
      <c r="LBE230" s="168"/>
      <c r="LBF230" s="168"/>
      <c r="LBG230" s="168"/>
      <c r="LBH230" s="168"/>
      <c r="LBI230" s="168"/>
      <c r="LBJ230" s="168"/>
      <c r="LBK230" s="168"/>
      <c r="LBL230" s="168"/>
      <c r="LBM230" s="168"/>
      <c r="LBN230" s="168"/>
      <c r="LBO230" s="168"/>
      <c r="LBP230" s="168"/>
      <c r="LBQ230" s="168"/>
      <c r="LBR230" s="168"/>
      <c r="LBS230" s="168"/>
      <c r="LBT230" s="168"/>
      <c r="LBU230" s="168"/>
      <c r="LBV230" s="168"/>
      <c r="LBW230" s="168"/>
      <c r="LBX230" s="168"/>
      <c r="LBY230" s="168"/>
      <c r="LBZ230" s="168"/>
      <c r="LCA230" s="168"/>
      <c r="LCB230" s="168"/>
      <c r="LCC230" s="168"/>
      <c r="LCD230" s="168"/>
      <c r="LCE230" s="168"/>
      <c r="LCF230" s="168"/>
      <c r="LCG230" s="168"/>
      <c r="LCH230" s="168"/>
      <c r="LCI230" s="168"/>
      <c r="LCJ230" s="168"/>
      <c r="LCK230" s="168"/>
      <c r="LCL230" s="168"/>
      <c r="LCM230" s="168"/>
      <c r="LCN230" s="168"/>
      <c r="LCO230" s="168"/>
      <c r="LCP230" s="168"/>
      <c r="LCQ230" s="168"/>
      <c r="LCR230" s="168"/>
      <c r="LCS230" s="168"/>
      <c r="LCT230" s="168"/>
      <c r="LCU230" s="168"/>
      <c r="LCV230" s="168"/>
      <c r="LCW230" s="168"/>
      <c r="LCX230" s="168"/>
      <c r="LCY230" s="168"/>
      <c r="LCZ230" s="168"/>
      <c r="LDA230" s="168"/>
      <c r="LDB230" s="168"/>
      <c r="LDC230" s="168"/>
      <c r="LDD230" s="168"/>
      <c r="LDE230" s="168"/>
      <c r="LDF230" s="168"/>
      <c r="LDG230" s="168"/>
      <c r="LDH230" s="168"/>
      <c r="LDI230" s="168"/>
      <c r="LDJ230" s="168"/>
      <c r="LDK230" s="168"/>
      <c r="LDL230" s="168"/>
      <c r="LDM230" s="168"/>
      <c r="LDN230" s="168"/>
      <c r="LDO230" s="168"/>
      <c r="LDP230" s="168"/>
      <c r="LDQ230" s="168"/>
      <c r="LDR230" s="168"/>
      <c r="LDS230" s="168"/>
      <c r="LDT230" s="168"/>
      <c r="LDU230" s="168"/>
      <c r="LDV230" s="168"/>
      <c r="LDW230" s="168"/>
      <c r="LDX230" s="168"/>
      <c r="LDY230" s="168"/>
      <c r="LDZ230" s="168"/>
      <c r="LEA230" s="168"/>
      <c r="LEB230" s="168"/>
      <c r="LEC230" s="168"/>
      <c r="LED230" s="168"/>
      <c r="LEE230" s="168"/>
      <c r="LEF230" s="168"/>
      <c r="LEG230" s="168"/>
      <c r="LEH230" s="168"/>
      <c r="LEI230" s="168"/>
      <c r="LEJ230" s="168"/>
      <c r="LEK230" s="168"/>
      <c r="LEL230" s="168"/>
      <c r="LEM230" s="168"/>
      <c r="LEN230" s="168"/>
      <c r="LEO230" s="168"/>
      <c r="LEP230" s="168"/>
      <c r="LEQ230" s="168"/>
      <c r="LER230" s="168"/>
      <c r="LES230" s="168"/>
      <c r="LET230" s="168"/>
      <c r="LEU230" s="168"/>
      <c r="LEV230" s="168"/>
      <c r="LEW230" s="168"/>
      <c r="LEX230" s="168"/>
      <c r="LEY230" s="168"/>
      <c r="LEZ230" s="168"/>
      <c r="LFA230" s="168"/>
      <c r="LFB230" s="168"/>
      <c r="LFC230" s="168"/>
      <c r="LFD230" s="168"/>
      <c r="LFE230" s="168"/>
      <c r="LFF230" s="168"/>
      <c r="LFG230" s="168"/>
      <c r="LFH230" s="168"/>
      <c r="LFI230" s="168"/>
      <c r="LFJ230" s="168"/>
      <c r="LFK230" s="168"/>
      <c r="LFL230" s="168"/>
      <c r="LFM230" s="168"/>
      <c r="LFN230" s="168"/>
      <c r="LFO230" s="168"/>
      <c r="LFP230" s="168"/>
      <c r="LFQ230" s="168"/>
      <c r="LFR230" s="168"/>
      <c r="LFS230" s="168"/>
      <c r="LFT230" s="168"/>
      <c r="LFU230" s="168"/>
      <c r="LFV230" s="168"/>
      <c r="LFW230" s="168"/>
      <c r="LFX230" s="168"/>
      <c r="LFY230" s="168"/>
      <c r="LFZ230" s="168"/>
      <c r="LGA230" s="168"/>
      <c r="LGB230" s="168"/>
      <c r="LGC230" s="168"/>
      <c r="LGD230" s="168"/>
      <c r="LGE230" s="168"/>
      <c r="LGF230" s="168"/>
      <c r="LGG230" s="168"/>
      <c r="LGH230" s="168"/>
      <c r="LGI230" s="168"/>
      <c r="LGJ230" s="168"/>
      <c r="LGK230" s="168"/>
      <c r="LGL230" s="168"/>
      <c r="LGM230" s="168"/>
      <c r="LGN230" s="168"/>
      <c r="LGO230" s="168"/>
      <c r="LGP230" s="168"/>
      <c r="LGQ230" s="168"/>
      <c r="LGR230" s="168"/>
      <c r="LGS230" s="168"/>
      <c r="LGT230" s="168"/>
      <c r="LGU230" s="168"/>
      <c r="LGV230" s="168"/>
      <c r="LGW230" s="168"/>
      <c r="LGX230" s="168"/>
      <c r="LGY230" s="168"/>
      <c r="LGZ230" s="168"/>
      <c r="LHA230" s="168"/>
      <c r="LHB230" s="168"/>
      <c r="LHC230" s="168"/>
      <c r="LHD230" s="168"/>
      <c r="LHE230" s="168"/>
      <c r="LHF230" s="168"/>
      <c r="LHG230" s="168"/>
      <c r="LHH230" s="168"/>
      <c r="LHI230" s="168"/>
      <c r="LHJ230" s="168"/>
      <c r="LHK230" s="168"/>
      <c r="LHL230" s="168"/>
      <c r="LHM230" s="168"/>
      <c r="LHN230" s="168"/>
      <c r="LHO230" s="168"/>
      <c r="LHP230" s="168"/>
      <c r="LHQ230" s="168"/>
      <c r="LHR230" s="168"/>
      <c r="LHS230" s="168"/>
      <c r="LHT230" s="168"/>
      <c r="LHU230" s="168"/>
      <c r="LHV230" s="168"/>
      <c r="LHW230" s="168"/>
      <c r="LHX230" s="168"/>
      <c r="LHY230" s="168"/>
      <c r="LHZ230" s="168"/>
      <c r="LIA230" s="168"/>
      <c r="LIB230" s="168"/>
      <c r="LIC230" s="168"/>
      <c r="LID230" s="168"/>
      <c r="LIE230" s="168"/>
      <c r="LIF230" s="168"/>
      <c r="LIG230" s="168"/>
      <c r="LIH230" s="168"/>
      <c r="LII230" s="168"/>
      <c r="LIJ230" s="168"/>
      <c r="LIK230" s="168"/>
      <c r="LIL230" s="168"/>
      <c r="LIM230" s="168"/>
      <c r="LIN230" s="168"/>
      <c r="LIO230" s="168"/>
      <c r="LIP230" s="168"/>
      <c r="LIQ230" s="168"/>
      <c r="LIR230" s="168"/>
      <c r="LIS230" s="168"/>
      <c r="LIT230" s="168"/>
      <c r="LIU230" s="168"/>
      <c r="LIV230" s="168"/>
      <c r="LIW230" s="168"/>
      <c r="LIX230" s="168"/>
      <c r="LIY230" s="168"/>
      <c r="LIZ230" s="168"/>
      <c r="LJA230" s="168"/>
      <c r="LJB230" s="168"/>
      <c r="LJC230" s="168"/>
      <c r="LJD230" s="168"/>
      <c r="LJE230" s="168"/>
      <c r="LJF230" s="168"/>
      <c r="LJG230" s="168"/>
      <c r="LJH230" s="168"/>
      <c r="LJI230" s="168"/>
      <c r="LJJ230" s="168"/>
      <c r="LJK230" s="168"/>
      <c r="LJL230" s="168"/>
      <c r="LJM230" s="168"/>
      <c r="LJN230" s="168"/>
      <c r="LJO230" s="168"/>
      <c r="LJP230" s="168"/>
      <c r="LJQ230" s="168"/>
      <c r="LJR230" s="168"/>
      <c r="LJS230" s="168"/>
      <c r="LJT230" s="168"/>
      <c r="LJU230" s="168"/>
      <c r="LJV230" s="168"/>
      <c r="LJW230" s="168"/>
      <c r="LJX230" s="168"/>
      <c r="LJY230" s="168"/>
      <c r="LJZ230" s="168"/>
      <c r="LKA230" s="168"/>
      <c r="LKB230" s="168"/>
      <c r="LKC230" s="168"/>
      <c r="LKD230" s="168"/>
      <c r="LKE230" s="168"/>
      <c r="LKF230" s="168"/>
      <c r="LKG230" s="168"/>
      <c r="LKH230" s="168"/>
      <c r="LKI230" s="168"/>
      <c r="LKJ230" s="168"/>
      <c r="LKK230" s="168"/>
      <c r="LKL230" s="168"/>
      <c r="LKM230" s="168"/>
      <c r="LKN230" s="168"/>
      <c r="LKO230" s="168"/>
      <c r="LKP230" s="168"/>
      <c r="LKQ230" s="168"/>
      <c r="LKR230" s="168"/>
      <c r="LKS230" s="168"/>
      <c r="LKT230" s="168"/>
      <c r="LKU230" s="168"/>
      <c r="LKV230" s="168"/>
      <c r="LKW230" s="168"/>
      <c r="LKX230" s="168"/>
      <c r="LKY230" s="168"/>
      <c r="LKZ230" s="168"/>
      <c r="LLA230" s="168"/>
      <c r="LLB230" s="168"/>
      <c r="LLC230" s="168"/>
      <c r="LLD230" s="168"/>
      <c r="LLE230" s="168"/>
      <c r="LLF230" s="168"/>
      <c r="LLG230" s="168"/>
      <c r="LLH230" s="168"/>
      <c r="LLI230" s="168"/>
      <c r="LLJ230" s="168"/>
      <c r="LLK230" s="168"/>
      <c r="LLL230" s="168"/>
      <c r="LLM230" s="168"/>
      <c r="LLN230" s="168"/>
      <c r="LLO230" s="168"/>
      <c r="LLP230" s="168"/>
      <c r="LLQ230" s="168"/>
      <c r="LLR230" s="168"/>
      <c r="LLS230" s="168"/>
      <c r="LLT230" s="168"/>
      <c r="LLU230" s="168"/>
      <c r="LLV230" s="168"/>
      <c r="LLW230" s="168"/>
      <c r="LLX230" s="168"/>
      <c r="LLY230" s="168"/>
      <c r="LLZ230" s="168"/>
      <c r="LMA230" s="168"/>
      <c r="LMB230" s="168"/>
      <c r="LMC230" s="168"/>
      <c r="LMD230" s="168"/>
      <c r="LME230" s="168"/>
      <c r="LMF230" s="168"/>
      <c r="LMG230" s="168"/>
      <c r="LMH230" s="168"/>
      <c r="LMI230" s="168"/>
      <c r="LMJ230" s="168"/>
      <c r="LMK230" s="168"/>
      <c r="LML230" s="168"/>
      <c r="LMM230" s="168"/>
      <c r="LMN230" s="168"/>
      <c r="LMO230" s="168"/>
      <c r="LMP230" s="168"/>
      <c r="LMQ230" s="168"/>
      <c r="LMR230" s="168"/>
      <c r="LMS230" s="168"/>
      <c r="LMT230" s="168"/>
      <c r="LMU230" s="168"/>
      <c r="LMV230" s="168"/>
      <c r="LMW230" s="168"/>
      <c r="LMX230" s="168"/>
      <c r="LMY230" s="168"/>
      <c r="LMZ230" s="168"/>
      <c r="LNA230" s="168"/>
      <c r="LNB230" s="168"/>
      <c r="LNC230" s="168"/>
      <c r="LND230" s="168"/>
      <c r="LNE230" s="168"/>
      <c r="LNF230" s="168"/>
      <c r="LNG230" s="168"/>
      <c r="LNH230" s="168"/>
      <c r="LNI230" s="168"/>
      <c r="LNJ230" s="168"/>
      <c r="LNK230" s="168"/>
      <c r="LNL230" s="168"/>
      <c r="LNM230" s="168"/>
      <c r="LNN230" s="168"/>
      <c r="LNO230" s="168"/>
      <c r="LNP230" s="168"/>
      <c r="LNQ230" s="168"/>
      <c r="LNR230" s="168"/>
      <c r="LNS230" s="168"/>
      <c r="LNT230" s="168"/>
      <c r="LNU230" s="168"/>
      <c r="LNV230" s="168"/>
      <c r="LNW230" s="168"/>
      <c r="LNX230" s="168"/>
      <c r="LNY230" s="168"/>
      <c r="LNZ230" s="168"/>
      <c r="LOA230" s="168"/>
      <c r="LOB230" s="168"/>
      <c r="LOC230" s="168"/>
      <c r="LOD230" s="168"/>
      <c r="LOE230" s="168"/>
      <c r="LOF230" s="168"/>
      <c r="LOG230" s="168"/>
      <c r="LOH230" s="168"/>
      <c r="LOI230" s="168"/>
      <c r="LOJ230" s="168"/>
      <c r="LOK230" s="168"/>
      <c r="LOL230" s="168"/>
      <c r="LOM230" s="168"/>
      <c r="LON230" s="168"/>
      <c r="LOO230" s="168"/>
      <c r="LOP230" s="168"/>
      <c r="LOQ230" s="168"/>
      <c r="LOR230" s="168"/>
      <c r="LOS230" s="168"/>
      <c r="LOT230" s="168"/>
      <c r="LOU230" s="168"/>
      <c r="LOV230" s="168"/>
      <c r="LOW230" s="168"/>
      <c r="LOX230" s="168"/>
      <c r="LOY230" s="168"/>
      <c r="LOZ230" s="168"/>
      <c r="LPA230" s="168"/>
      <c r="LPB230" s="168"/>
      <c r="LPC230" s="168"/>
      <c r="LPD230" s="168"/>
      <c r="LPE230" s="168"/>
      <c r="LPF230" s="168"/>
      <c r="LPG230" s="168"/>
      <c r="LPH230" s="168"/>
      <c r="LPI230" s="168"/>
      <c r="LPJ230" s="168"/>
      <c r="LPK230" s="168"/>
      <c r="LPL230" s="168"/>
      <c r="LPM230" s="168"/>
      <c r="LPN230" s="168"/>
      <c r="LPO230" s="168"/>
      <c r="LPP230" s="168"/>
      <c r="LPQ230" s="168"/>
      <c r="LPR230" s="168"/>
      <c r="LPS230" s="168"/>
      <c r="LPT230" s="168"/>
      <c r="LPU230" s="168"/>
      <c r="LPV230" s="168"/>
      <c r="LPW230" s="168"/>
      <c r="LPX230" s="168"/>
      <c r="LPY230" s="168"/>
      <c r="LPZ230" s="168"/>
      <c r="LQA230" s="168"/>
      <c r="LQB230" s="168"/>
      <c r="LQC230" s="168"/>
      <c r="LQD230" s="168"/>
      <c r="LQE230" s="168"/>
      <c r="LQF230" s="168"/>
      <c r="LQG230" s="168"/>
      <c r="LQH230" s="168"/>
      <c r="LQI230" s="168"/>
      <c r="LQJ230" s="168"/>
      <c r="LQK230" s="168"/>
      <c r="LQL230" s="168"/>
      <c r="LQM230" s="168"/>
      <c r="LQN230" s="168"/>
      <c r="LQO230" s="168"/>
      <c r="LQP230" s="168"/>
      <c r="LQQ230" s="168"/>
      <c r="LQR230" s="168"/>
      <c r="LQS230" s="168"/>
      <c r="LQT230" s="168"/>
      <c r="LQU230" s="168"/>
      <c r="LQV230" s="168"/>
      <c r="LQW230" s="168"/>
      <c r="LQX230" s="168"/>
      <c r="LQY230" s="168"/>
      <c r="LQZ230" s="168"/>
      <c r="LRA230" s="168"/>
      <c r="LRB230" s="168"/>
      <c r="LRC230" s="168"/>
      <c r="LRD230" s="168"/>
      <c r="LRE230" s="168"/>
      <c r="LRF230" s="168"/>
      <c r="LRG230" s="168"/>
      <c r="LRH230" s="168"/>
      <c r="LRI230" s="168"/>
      <c r="LRJ230" s="168"/>
      <c r="LRK230" s="168"/>
      <c r="LRL230" s="168"/>
      <c r="LRM230" s="168"/>
      <c r="LRN230" s="168"/>
      <c r="LRO230" s="168"/>
      <c r="LRP230" s="168"/>
      <c r="LRQ230" s="168"/>
      <c r="LRR230" s="168"/>
      <c r="LRS230" s="168"/>
      <c r="LRT230" s="168"/>
      <c r="LRU230" s="168"/>
      <c r="LRV230" s="168"/>
      <c r="LRW230" s="168"/>
      <c r="LRX230" s="168"/>
      <c r="LRY230" s="168"/>
      <c r="LRZ230" s="168"/>
      <c r="LSA230" s="168"/>
      <c r="LSB230" s="168"/>
      <c r="LSC230" s="168"/>
      <c r="LSD230" s="168"/>
      <c r="LSE230" s="168"/>
      <c r="LSF230" s="168"/>
      <c r="LSG230" s="168"/>
      <c r="LSH230" s="168"/>
      <c r="LSI230" s="168"/>
      <c r="LSJ230" s="168"/>
      <c r="LSK230" s="168"/>
      <c r="LSL230" s="168"/>
      <c r="LSM230" s="168"/>
      <c r="LSN230" s="168"/>
      <c r="LSO230" s="168"/>
      <c r="LSP230" s="168"/>
      <c r="LSQ230" s="168"/>
      <c r="LSR230" s="168"/>
      <c r="LSS230" s="168"/>
      <c r="LST230" s="168"/>
      <c r="LSU230" s="168"/>
      <c r="LSV230" s="168"/>
      <c r="LSW230" s="168"/>
      <c r="LSX230" s="168"/>
      <c r="LSY230" s="168"/>
      <c r="LSZ230" s="168"/>
      <c r="LTA230" s="168"/>
      <c r="LTB230" s="168"/>
      <c r="LTC230" s="168"/>
      <c r="LTD230" s="168"/>
      <c r="LTE230" s="168"/>
      <c r="LTF230" s="168"/>
      <c r="LTG230" s="168"/>
      <c r="LTH230" s="168"/>
      <c r="LTI230" s="168"/>
      <c r="LTJ230" s="168"/>
      <c r="LTK230" s="168"/>
      <c r="LTL230" s="168"/>
      <c r="LTM230" s="168"/>
      <c r="LTN230" s="168"/>
      <c r="LTO230" s="168"/>
      <c r="LTP230" s="168"/>
      <c r="LTQ230" s="168"/>
      <c r="LTR230" s="168"/>
      <c r="LTS230" s="168"/>
      <c r="LTT230" s="168"/>
      <c r="LTU230" s="168"/>
      <c r="LTV230" s="168"/>
      <c r="LTW230" s="168"/>
      <c r="LTX230" s="168"/>
      <c r="LTY230" s="168"/>
      <c r="LTZ230" s="168"/>
      <c r="LUA230" s="168"/>
      <c r="LUB230" s="168"/>
      <c r="LUC230" s="168"/>
      <c r="LUD230" s="168"/>
      <c r="LUE230" s="168"/>
      <c r="LUF230" s="168"/>
      <c r="LUG230" s="168"/>
      <c r="LUH230" s="168"/>
      <c r="LUI230" s="168"/>
      <c r="LUJ230" s="168"/>
      <c r="LUK230" s="168"/>
      <c r="LUL230" s="168"/>
      <c r="LUM230" s="168"/>
      <c r="LUN230" s="168"/>
      <c r="LUO230" s="168"/>
      <c r="LUP230" s="168"/>
      <c r="LUQ230" s="168"/>
      <c r="LUR230" s="168"/>
      <c r="LUS230" s="168"/>
      <c r="LUT230" s="168"/>
      <c r="LUU230" s="168"/>
      <c r="LUV230" s="168"/>
      <c r="LUW230" s="168"/>
      <c r="LUX230" s="168"/>
      <c r="LUY230" s="168"/>
      <c r="LUZ230" s="168"/>
      <c r="LVA230" s="168"/>
      <c r="LVB230" s="168"/>
      <c r="LVC230" s="168"/>
      <c r="LVD230" s="168"/>
      <c r="LVE230" s="168"/>
      <c r="LVF230" s="168"/>
      <c r="LVG230" s="168"/>
      <c r="LVH230" s="168"/>
      <c r="LVI230" s="168"/>
      <c r="LVJ230" s="168"/>
      <c r="LVK230" s="168"/>
      <c r="LVL230" s="168"/>
      <c r="LVM230" s="168"/>
      <c r="LVN230" s="168"/>
      <c r="LVO230" s="168"/>
      <c r="LVP230" s="168"/>
      <c r="LVQ230" s="168"/>
      <c r="LVR230" s="168"/>
      <c r="LVS230" s="168"/>
      <c r="LVT230" s="168"/>
      <c r="LVU230" s="168"/>
      <c r="LVV230" s="168"/>
      <c r="LVW230" s="168"/>
      <c r="LVX230" s="168"/>
      <c r="LVY230" s="168"/>
      <c r="LVZ230" s="168"/>
      <c r="LWA230" s="168"/>
      <c r="LWB230" s="168"/>
      <c r="LWC230" s="168"/>
      <c r="LWD230" s="168"/>
      <c r="LWE230" s="168"/>
      <c r="LWF230" s="168"/>
      <c r="LWG230" s="168"/>
      <c r="LWH230" s="168"/>
      <c r="LWI230" s="168"/>
      <c r="LWJ230" s="168"/>
      <c r="LWK230" s="168"/>
      <c r="LWL230" s="168"/>
      <c r="LWM230" s="168"/>
      <c r="LWN230" s="168"/>
      <c r="LWO230" s="168"/>
      <c r="LWP230" s="168"/>
      <c r="LWQ230" s="168"/>
      <c r="LWR230" s="168"/>
      <c r="LWS230" s="168"/>
      <c r="LWT230" s="168"/>
      <c r="LWU230" s="168"/>
      <c r="LWV230" s="168"/>
      <c r="LWW230" s="168"/>
      <c r="LWX230" s="168"/>
      <c r="LWY230" s="168"/>
      <c r="LWZ230" s="168"/>
      <c r="LXA230" s="168"/>
      <c r="LXB230" s="168"/>
      <c r="LXC230" s="168"/>
      <c r="LXD230" s="168"/>
      <c r="LXE230" s="168"/>
      <c r="LXF230" s="168"/>
      <c r="LXG230" s="168"/>
      <c r="LXH230" s="168"/>
      <c r="LXI230" s="168"/>
      <c r="LXJ230" s="168"/>
      <c r="LXK230" s="168"/>
      <c r="LXL230" s="168"/>
      <c r="LXM230" s="168"/>
      <c r="LXN230" s="168"/>
      <c r="LXO230" s="168"/>
      <c r="LXP230" s="168"/>
      <c r="LXQ230" s="168"/>
      <c r="LXR230" s="168"/>
      <c r="LXS230" s="168"/>
      <c r="LXT230" s="168"/>
      <c r="LXU230" s="168"/>
      <c r="LXV230" s="168"/>
      <c r="LXW230" s="168"/>
      <c r="LXX230" s="168"/>
      <c r="LXY230" s="168"/>
      <c r="LXZ230" s="168"/>
      <c r="LYA230" s="168"/>
      <c r="LYB230" s="168"/>
      <c r="LYC230" s="168"/>
      <c r="LYD230" s="168"/>
      <c r="LYE230" s="168"/>
      <c r="LYF230" s="168"/>
      <c r="LYG230" s="168"/>
      <c r="LYH230" s="168"/>
      <c r="LYI230" s="168"/>
      <c r="LYJ230" s="168"/>
      <c r="LYK230" s="168"/>
      <c r="LYL230" s="168"/>
      <c r="LYM230" s="168"/>
      <c r="LYN230" s="168"/>
      <c r="LYO230" s="168"/>
      <c r="LYP230" s="168"/>
      <c r="LYQ230" s="168"/>
      <c r="LYR230" s="168"/>
      <c r="LYS230" s="168"/>
      <c r="LYT230" s="168"/>
      <c r="LYU230" s="168"/>
      <c r="LYV230" s="168"/>
      <c r="LYW230" s="168"/>
      <c r="LYX230" s="168"/>
      <c r="LYY230" s="168"/>
      <c r="LYZ230" s="168"/>
      <c r="LZA230" s="168"/>
      <c r="LZB230" s="168"/>
      <c r="LZC230" s="168"/>
      <c r="LZD230" s="168"/>
      <c r="LZE230" s="168"/>
      <c r="LZF230" s="168"/>
      <c r="LZG230" s="168"/>
      <c r="LZH230" s="168"/>
      <c r="LZI230" s="168"/>
      <c r="LZJ230" s="168"/>
      <c r="LZK230" s="168"/>
      <c r="LZL230" s="168"/>
      <c r="LZM230" s="168"/>
      <c r="LZN230" s="168"/>
      <c r="LZO230" s="168"/>
      <c r="LZP230" s="168"/>
      <c r="LZQ230" s="168"/>
      <c r="LZR230" s="168"/>
      <c r="LZS230" s="168"/>
      <c r="LZT230" s="168"/>
      <c r="LZU230" s="168"/>
      <c r="LZV230" s="168"/>
      <c r="LZW230" s="168"/>
      <c r="LZX230" s="168"/>
      <c r="LZY230" s="168"/>
      <c r="LZZ230" s="168"/>
      <c r="MAA230" s="168"/>
      <c r="MAB230" s="168"/>
      <c r="MAC230" s="168"/>
      <c r="MAD230" s="168"/>
      <c r="MAE230" s="168"/>
      <c r="MAF230" s="168"/>
      <c r="MAG230" s="168"/>
      <c r="MAH230" s="168"/>
      <c r="MAI230" s="168"/>
      <c r="MAJ230" s="168"/>
      <c r="MAK230" s="168"/>
      <c r="MAL230" s="168"/>
      <c r="MAM230" s="168"/>
      <c r="MAN230" s="168"/>
      <c r="MAO230" s="168"/>
      <c r="MAP230" s="168"/>
      <c r="MAQ230" s="168"/>
      <c r="MAR230" s="168"/>
      <c r="MAS230" s="168"/>
      <c r="MAT230" s="168"/>
      <c r="MAU230" s="168"/>
      <c r="MAV230" s="168"/>
      <c r="MAW230" s="168"/>
      <c r="MAX230" s="168"/>
      <c r="MAY230" s="168"/>
      <c r="MAZ230" s="168"/>
      <c r="MBA230" s="168"/>
      <c r="MBB230" s="168"/>
      <c r="MBC230" s="168"/>
      <c r="MBD230" s="168"/>
      <c r="MBE230" s="168"/>
      <c r="MBF230" s="168"/>
      <c r="MBG230" s="168"/>
      <c r="MBH230" s="168"/>
      <c r="MBI230" s="168"/>
      <c r="MBJ230" s="168"/>
      <c r="MBK230" s="168"/>
      <c r="MBL230" s="168"/>
      <c r="MBM230" s="168"/>
      <c r="MBN230" s="168"/>
      <c r="MBO230" s="168"/>
      <c r="MBP230" s="168"/>
      <c r="MBQ230" s="168"/>
      <c r="MBR230" s="168"/>
      <c r="MBS230" s="168"/>
      <c r="MBT230" s="168"/>
      <c r="MBU230" s="168"/>
      <c r="MBV230" s="168"/>
      <c r="MBW230" s="168"/>
      <c r="MBX230" s="168"/>
      <c r="MBY230" s="168"/>
      <c r="MBZ230" s="168"/>
      <c r="MCA230" s="168"/>
      <c r="MCB230" s="168"/>
      <c r="MCC230" s="168"/>
      <c r="MCD230" s="168"/>
      <c r="MCE230" s="168"/>
      <c r="MCF230" s="168"/>
      <c r="MCG230" s="168"/>
      <c r="MCH230" s="168"/>
      <c r="MCI230" s="168"/>
      <c r="MCJ230" s="168"/>
      <c r="MCK230" s="168"/>
      <c r="MCL230" s="168"/>
      <c r="MCM230" s="168"/>
      <c r="MCN230" s="168"/>
      <c r="MCO230" s="168"/>
      <c r="MCP230" s="168"/>
      <c r="MCQ230" s="168"/>
      <c r="MCR230" s="168"/>
      <c r="MCS230" s="168"/>
      <c r="MCT230" s="168"/>
      <c r="MCU230" s="168"/>
      <c r="MCV230" s="168"/>
      <c r="MCW230" s="168"/>
      <c r="MCX230" s="168"/>
      <c r="MCY230" s="168"/>
      <c r="MCZ230" s="168"/>
      <c r="MDA230" s="168"/>
      <c r="MDB230" s="168"/>
      <c r="MDC230" s="168"/>
      <c r="MDD230" s="168"/>
      <c r="MDE230" s="168"/>
      <c r="MDF230" s="168"/>
      <c r="MDG230" s="168"/>
      <c r="MDH230" s="168"/>
      <c r="MDI230" s="168"/>
      <c r="MDJ230" s="168"/>
      <c r="MDK230" s="168"/>
      <c r="MDL230" s="168"/>
      <c r="MDM230" s="168"/>
      <c r="MDN230" s="168"/>
      <c r="MDO230" s="168"/>
      <c r="MDP230" s="168"/>
      <c r="MDQ230" s="168"/>
      <c r="MDR230" s="168"/>
      <c r="MDS230" s="168"/>
      <c r="MDT230" s="168"/>
      <c r="MDU230" s="168"/>
      <c r="MDV230" s="168"/>
      <c r="MDW230" s="168"/>
      <c r="MDX230" s="168"/>
      <c r="MDY230" s="168"/>
      <c r="MDZ230" s="168"/>
      <c r="MEA230" s="168"/>
      <c r="MEB230" s="168"/>
      <c r="MEC230" s="168"/>
      <c r="MED230" s="168"/>
      <c r="MEE230" s="168"/>
      <c r="MEF230" s="168"/>
      <c r="MEG230" s="168"/>
      <c r="MEH230" s="168"/>
      <c r="MEI230" s="168"/>
      <c r="MEJ230" s="168"/>
      <c r="MEK230" s="168"/>
      <c r="MEL230" s="168"/>
      <c r="MEM230" s="168"/>
      <c r="MEN230" s="168"/>
      <c r="MEO230" s="168"/>
      <c r="MEP230" s="168"/>
      <c r="MEQ230" s="168"/>
      <c r="MER230" s="168"/>
      <c r="MES230" s="168"/>
      <c r="MET230" s="168"/>
      <c r="MEU230" s="168"/>
      <c r="MEV230" s="168"/>
      <c r="MEW230" s="168"/>
      <c r="MEX230" s="168"/>
      <c r="MEY230" s="168"/>
      <c r="MEZ230" s="168"/>
      <c r="MFA230" s="168"/>
      <c r="MFB230" s="168"/>
      <c r="MFC230" s="168"/>
      <c r="MFD230" s="168"/>
      <c r="MFE230" s="168"/>
      <c r="MFF230" s="168"/>
      <c r="MFG230" s="168"/>
      <c r="MFH230" s="168"/>
      <c r="MFI230" s="168"/>
      <c r="MFJ230" s="168"/>
      <c r="MFK230" s="168"/>
      <c r="MFL230" s="168"/>
      <c r="MFM230" s="168"/>
      <c r="MFN230" s="168"/>
      <c r="MFO230" s="168"/>
      <c r="MFP230" s="168"/>
      <c r="MFQ230" s="168"/>
      <c r="MFR230" s="168"/>
      <c r="MFS230" s="168"/>
      <c r="MFT230" s="168"/>
      <c r="MFU230" s="168"/>
      <c r="MFV230" s="168"/>
      <c r="MFW230" s="168"/>
      <c r="MFX230" s="168"/>
      <c r="MFY230" s="168"/>
      <c r="MFZ230" s="168"/>
      <c r="MGA230" s="168"/>
      <c r="MGB230" s="168"/>
      <c r="MGC230" s="168"/>
      <c r="MGD230" s="168"/>
      <c r="MGE230" s="168"/>
      <c r="MGF230" s="168"/>
      <c r="MGG230" s="168"/>
      <c r="MGH230" s="168"/>
      <c r="MGI230" s="168"/>
      <c r="MGJ230" s="168"/>
      <c r="MGK230" s="168"/>
      <c r="MGL230" s="168"/>
      <c r="MGM230" s="168"/>
      <c r="MGN230" s="168"/>
      <c r="MGO230" s="168"/>
      <c r="MGP230" s="168"/>
      <c r="MGQ230" s="168"/>
      <c r="MGR230" s="168"/>
      <c r="MGS230" s="168"/>
      <c r="MGT230" s="168"/>
      <c r="MGU230" s="168"/>
      <c r="MGV230" s="168"/>
      <c r="MGW230" s="168"/>
      <c r="MGX230" s="168"/>
      <c r="MGY230" s="168"/>
      <c r="MGZ230" s="168"/>
      <c r="MHA230" s="168"/>
      <c r="MHB230" s="168"/>
      <c r="MHC230" s="168"/>
      <c r="MHD230" s="168"/>
      <c r="MHE230" s="168"/>
      <c r="MHF230" s="168"/>
      <c r="MHG230" s="168"/>
      <c r="MHH230" s="168"/>
      <c r="MHI230" s="168"/>
      <c r="MHJ230" s="168"/>
      <c r="MHK230" s="168"/>
      <c r="MHL230" s="168"/>
      <c r="MHM230" s="168"/>
      <c r="MHN230" s="168"/>
      <c r="MHO230" s="168"/>
      <c r="MHP230" s="168"/>
      <c r="MHQ230" s="168"/>
      <c r="MHR230" s="168"/>
      <c r="MHS230" s="168"/>
      <c r="MHT230" s="168"/>
      <c r="MHU230" s="168"/>
      <c r="MHV230" s="168"/>
      <c r="MHW230" s="168"/>
      <c r="MHX230" s="168"/>
      <c r="MHY230" s="168"/>
      <c r="MHZ230" s="168"/>
      <c r="MIA230" s="168"/>
      <c r="MIB230" s="168"/>
      <c r="MIC230" s="168"/>
      <c r="MID230" s="168"/>
      <c r="MIE230" s="168"/>
      <c r="MIF230" s="168"/>
      <c r="MIG230" s="168"/>
      <c r="MIH230" s="168"/>
      <c r="MII230" s="168"/>
      <c r="MIJ230" s="168"/>
      <c r="MIK230" s="168"/>
      <c r="MIL230" s="168"/>
      <c r="MIM230" s="168"/>
      <c r="MIN230" s="168"/>
      <c r="MIO230" s="168"/>
      <c r="MIP230" s="168"/>
      <c r="MIQ230" s="168"/>
      <c r="MIR230" s="168"/>
      <c r="MIS230" s="168"/>
      <c r="MIT230" s="168"/>
      <c r="MIU230" s="168"/>
      <c r="MIV230" s="168"/>
      <c r="MIW230" s="168"/>
      <c r="MIX230" s="168"/>
      <c r="MIY230" s="168"/>
      <c r="MIZ230" s="168"/>
      <c r="MJA230" s="168"/>
      <c r="MJB230" s="168"/>
      <c r="MJC230" s="168"/>
      <c r="MJD230" s="168"/>
      <c r="MJE230" s="168"/>
      <c r="MJF230" s="168"/>
      <c r="MJG230" s="168"/>
      <c r="MJH230" s="168"/>
      <c r="MJI230" s="168"/>
      <c r="MJJ230" s="168"/>
      <c r="MJK230" s="168"/>
      <c r="MJL230" s="168"/>
      <c r="MJM230" s="168"/>
      <c r="MJN230" s="168"/>
      <c r="MJO230" s="168"/>
      <c r="MJP230" s="168"/>
      <c r="MJQ230" s="168"/>
      <c r="MJR230" s="168"/>
      <c r="MJS230" s="168"/>
      <c r="MJT230" s="168"/>
      <c r="MJU230" s="168"/>
      <c r="MJV230" s="168"/>
      <c r="MJW230" s="168"/>
      <c r="MJX230" s="168"/>
      <c r="MJY230" s="168"/>
      <c r="MJZ230" s="168"/>
      <c r="MKA230" s="168"/>
      <c r="MKB230" s="168"/>
      <c r="MKC230" s="168"/>
      <c r="MKD230" s="168"/>
      <c r="MKE230" s="168"/>
      <c r="MKF230" s="168"/>
      <c r="MKG230" s="168"/>
      <c r="MKH230" s="168"/>
      <c r="MKI230" s="168"/>
      <c r="MKJ230" s="168"/>
      <c r="MKK230" s="168"/>
      <c r="MKL230" s="168"/>
      <c r="MKM230" s="168"/>
      <c r="MKN230" s="168"/>
      <c r="MKO230" s="168"/>
      <c r="MKP230" s="168"/>
      <c r="MKQ230" s="168"/>
      <c r="MKR230" s="168"/>
      <c r="MKS230" s="168"/>
      <c r="MKT230" s="168"/>
      <c r="MKU230" s="168"/>
      <c r="MKV230" s="168"/>
      <c r="MKW230" s="168"/>
      <c r="MKX230" s="168"/>
      <c r="MKY230" s="168"/>
      <c r="MKZ230" s="168"/>
      <c r="MLA230" s="168"/>
      <c r="MLB230" s="168"/>
      <c r="MLC230" s="168"/>
      <c r="MLD230" s="168"/>
      <c r="MLE230" s="168"/>
      <c r="MLF230" s="168"/>
      <c r="MLG230" s="168"/>
      <c r="MLH230" s="168"/>
      <c r="MLI230" s="168"/>
      <c r="MLJ230" s="168"/>
      <c r="MLK230" s="168"/>
      <c r="MLL230" s="168"/>
      <c r="MLM230" s="168"/>
      <c r="MLN230" s="168"/>
      <c r="MLO230" s="168"/>
      <c r="MLP230" s="168"/>
      <c r="MLQ230" s="168"/>
      <c r="MLR230" s="168"/>
      <c r="MLS230" s="168"/>
      <c r="MLT230" s="168"/>
      <c r="MLU230" s="168"/>
      <c r="MLV230" s="168"/>
      <c r="MLW230" s="168"/>
      <c r="MLX230" s="168"/>
      <c r="MLY230" s="168"/>
      <c r="MLZ230" s="168"/>
      <c r="MMA230" s="168"/>
      <c r="MMB230" s="168"/>
      <c r="MMC230" s="168"/>
      <c r="MMD230" s="168"/>
      <c r="MME230" s="168"/>
      <c r="MMF230" s="168"/>
      <c r="MMG230" s="168"/>
      <c r="MMH230" s="168"/>
      <c r="MMI230" s="168"/>
      <c r="MMJ230" s="168"/>
      <c r="MMK230" s="168"/>
      <c r="MML230" s="168"/>
      <c r="MMM230" s="168"/>
      <c r="MMN230" s="168"/>
      <c r="MMO230" s="168"/>
      <c r="MMP230" s="168"/>
      <c r="MMQ230" s="168"/>
      <c r="MMR230" s="168"/>
      <c r="MMS230" s="168"/>
      <c r="MMT230" s="168"/>
      <c r="MMU230" s="168"/>
      <c r="MMV230" s="168"/>
      <c r="MMW230" s="168"/>
      <c r="MMX230" s="168"/>
      <c r="MMY230" s="168"/>
      <c r="MMZ230" s="168"/>
      <c r="MNA230" s="168"/>
      <c r="MNB230" s="168"/>
      <c r="MNC230" s="168"/>
      <c r="MND230" s="168"/>
      <c r="MNE230" s="168"/>
      <c r="MNF230" s="168"/>
      <c r="MNG230" s="168"/>
      <c r="MNH230" s="168"/>
      <c r="MNI230" s="168"/>
      <c r="MNJ230" s="168"/>
      <c r="MNK230" s="168"/>
      <c r="MNL230" s="168"/>
      <c r="MNM230" s="168"/>
      <c r="MNN230" s="168"/>
      <c r="MNO230" s="168"/>
      <c r="MNP230" s="168"/>
      <c r="MNQ230" s="168"/>
      <c r="MNR230" s="168"/>
      <c r="MNS230" s="168"/>
      <c r="MNT230" s="168"/>
      <c r="MNU230" s="168"/>
      <c r="MNV230" s="168"/>
      <c r="MNW230" s="168"/>
      <c r="MNX230" s="168"/>
      <c r="MNY230" s="168"/>
      <c r="MNZ230" s="168"/>
      <c r="MOA230" s="168"/>
      <c r="MOB230" s="168"/>
      <c r="MOC230" s="168"/>
      <c r="MOD230" s="168"/>
      <c r="MOE230" s="168"/>
      <c r="MOF230" s="168"/>
      <c r="MOG230" s="168"/>
      <c r="MOH230" s="168"/>
      <c r="MOI230" s="168"/>
      <c r="MOJ230" s="168"/>
      <c r="MOK230" s="168"/>
      <c r="MOL230" s="168"/>
      <c r="MOM230" s="168"/>
      <c r="MON230" s="168"/>
      <c r="MOO230" s="168"/>
      <c r="MOP230" s="168"/>
      <c r="MOQ230" s="168"/>
      <c r="MOR230" s="168"/>
      <c r="MOS230" s="168"/>
      <c r="MOT230" s="168"/>
      <c r="MOU230" s="168"/>
      <c r="MOV230" s="168"/>
      <c r="MOW230" s="168"/>
      <c r="MOX230" s="168"/>
      <c r="MOY230" s="168"/>
      <c r="MOZ230" s="168"/>
      <c r="MPA230" s="168"/>
      <c r="MPB230" s="168"/>
      <c r="MPC230" s="168"/>
      <c r="MPD230" s="168"/>
      <c r="MPE230" s="168"/>
      <c r="MPF230" s="168"/>
      <c r="MPG230" s="168"/>
      <c r="MPH230" s="168"/>
      <c r="MPI230" s="168"/>
      <c r="MPJ230" s="168"/>
      <c r="MPK230" s="168"/>
      <c r="MPL230" s="168"/>
      <c r="MPM230" s="168"/>
      <c r="MPN230" s="168"/>
      <c r="MPO230" s="168"/>
      <c r="MPP230" s="168"/>
      <c r="MPQ230" s="168"/>
      <c r="MPR230" s="168"/>
      <c r="MPS230" s="168"/>
      <c r="MPT230" s="168"/>
      <c r="MPU230" s="168"/>
      <c r="MPV230" s="168"/>
      <c r="MPW230" s="168"/>
      <c r="MPX230" s="168"/>
      <c r="MPY230" s="168"/>
      <c r="MPZ230" s="168"/>
      <c r="MQA230" s="168"/>
      <c r="MQB230" s="168"/>
      <c r="MQC230" s="168"/>
      <c r="MQD230" s="168"/>
      <c r="MQE230" s="168"/>
      <c r="MQF230" s="168"/>
      <c r="MQG230" s="168"/>
      <c r="MQH230" s="168"/>
      <c r="MQI230" s="168"/>
      <c r="MQJ230" s="168"/>
      <c r="MQK230" s="168"/>
      <c r="MQL230" s="168"/>
      <c r="MQM230" s="168"/>
      <c r="MQN230" s="168"/>
      <c r="MQO230" s="168"/>
      <c r="MQP230" s="168"/>
      <c r="MQQ230" s="168"/>
      <c r="MQR230" s="168"/>
      <c r="MQS230" s="168"/>
      <c r="MQT230" s="168"/>
      <c r="MQU230" s="168"/>
      <c r="MQV230" s="168"/>
      <c r="MQW230" s="168"/>
      <c r="MQX230" s="168"/>
      <c r="MQY230" s="168"/>
      <c r="MQZ230" s="168"/>
      <c r="MRA230" s="168"/>
      <c r="MRB230" s="168"/>
      <c r="MRC230" s="168"/>
      <c r="MRD230" s="168"/>
      <c r="MRE230" s="168"/>
      <c r="MRF230" s="168"/>
      <c r="MRG230" s="168"/>
      <c r="MRH230" s="168"/>
      <c r="MRI230" s="168"/>
      <c r="MRJ230" s="168"/>
      <c r="MRK230" s="168"/>
      <c r="MRL230" s="168"/>
      <c r="MRM230" s="168"/>
      <c r="MRN230" s="168"/>
      <c r="MRO230" s="168"/>
      <c r="MRP230" s="168"/>
      <c r="MRQ230" s="168"/>
      <c r="MRR230" s="168"/>
      <c r="MRS230" s="168"/>
      <c r="MRT230" s="168"/>
      <c r="MRU230" s="168"/>
      <c r="MRV230" s="168"/>
      <c r="MRW230" s="168"/>
      <c r="MRX230" s="168"/>
      <c r="MRY230" s="168"/>
      <c r="MRZ230" s="168"/>
      <c r="MSA230" s="168"/>
      <c r="MSB230" s="168"/>
      <c r="MSC230" s="168"/>
      <c r="MSD230" s="168"/>
      <c r="MSE230" s="168"/>
      <c r="MSF230" s="168"/>
      <c r="MSG230" s="168"/>
      <c r="MSH230" s="168"/>
      <c r="MSI230" s="168"/>
      <c r="MSJ230" s="168"/>
      <c r="MSK230" s="168"/>
      <c r="MSL230" s="168"/>
      <c r="MSM230" s="168"/>
      <c r="MSN230" s="168"/>
      <c r="MSO230" s="168"/>
      <c r="MSP230" s="168"/>
      <c r="MSQ230" s="168"/>
      <c r="MSR230" s="168"/>
      <c r="MSS230" s="168"/>
      <c r="MST230" s="168"/>
      <c r="MSU230" s="168"/>
      <c r="MSV230" s="168"/>
      <c r="MSW230" s="168"/>
      <c r="MSX230" s="168"/>
      <c r="MSY230" s="168"/>
      <c r="MSZ230" s="168"/>
      <c r="MTA230" s="168"/>
      <c r="MTB230" s="168"/>
      <c r="MTC230" s="168"/>
      <c r="MTD230" s="168"/>
      <c r="MTE230" s="168"/>
      <c r="MTF230" s="168"/>
      <c r="MTG230" s="168"/>
      <c r="MTH230" s="168"/>
      <c r="MTI230" s="168"/>
      <c r="MTJ230" s="168"/>
      <c r="MTK230" s="168"/>
      <c r="MTL230" s="168"/>
      <c r="MTM230" s="168"/>
      <c r="MTN230" s="168"/>
      <c r="MTO230" s="168"/>
      <c r="MTP230" s="168"/>
      <c r="MTQ230" s="168"/>
      <c r="MTR230" s="168"/>
      <c r="MTS230" s="168"/>
      <c r="MTT230" s="168"/>
      <c r="MTU230" s="168"/>
      <c r="MTV230" s="168"/>
      <c r="MTW230" s="168"/>
      <c r="MTX230" s="168"/>
      <c r="MTY230" s="168"/>
      <c r="MTZ230" s="168"/>
      <c r="MUA230" s="168"/>
      <c r="MUB230" s="168"/>
      <c r="MUC230" s="168"/>
      <c r="MUD230" s="168"/>
      <c r="MUE230" s="168"/>
      <c r="MUF230" s="168"/>
      <c r="MUG230" s="168"/>
      <c r="MUH230" s="168"/>
      <c r="MUI230" s="168"/>
      <c r="MUJ230" s="168"/>
      <c r="MUK230" s="168"/>
      <c r="MUL230" s="168"/>
      <c r="MUM230" s="168"/>
      <c r="MUN230" s="168"/>
      <c r="MUO230" s="168"/>
      <c r="MUP230" s="168"/>
      <c r="MUQ230" s="168"/>
      <c r="MUR230" s="168"/>
      <c r="MUS230" s="168"/>
      <c r="MUT230" s="168"/>
      <c r="MUU230" s="168"/>
      <c r="MUV230" s="168"/>
      <c r="MUW230" s="168"/>
      <c r="MUX230" s="168"/>
      <c r="MUY230" s="168"/>
      <c r="MUZ230" s="168"/>
      <c r="MVA230" s="168"/>
      <c r="MVB230" s="168"/>
      <c r="MVC230" s="168"/>
      <c r="MVD230" s="168"/>
      <c r="MVE230" s="168"/>
      <c r="MVF230" s="168"/>
      <c r="MVG230" s="168"/>
      <c r="MVH230" s="168"/>
      <c r="MVI230" s="168"/>
      <c r="MVJ230" s="168"/>
      <c r="MVK230" s="168"/>
      <c r="MVL230" s="168"/>
      <c r="MVM230" s="168"/>
      <c r="MVN230" s="168"/>
      <c r="MVO230" s="168"/>
      <c r="MVP230" s="168"/>
      <c r="MVQ230" s="168"/>
      <c r="MVR230" s="168"/>
      <c r="MVS230" s="168"/>
      <c r="MVT230" s="168"/>
      <c r="MVU230" s="168"/>
      <c r="MVV230" s="168"/>
      <c r="MVW230" s="168"/>
      <c r="MVX230" s="168"/>
      <c r="MVY230" s="168"/>
      <c r="MVZ230" s="168"/>
      <c r="MWA230" s="168"/>
      <c r="MWB230" s="168"/>
      <c r="MWC230" s="168"/>
      <c r="MWD230" s="168"/>
      <c r="MWE230" s="168"/>
      <c r="MWF230" s="168"/>
      <c r="MWG230" s="168"/>
      <c r="MWH230" s="168"/>
      <c r="MWI230" s="168"/>
      <c r="MWJ230" s="168"/>
      <c r="MWK230" s="168"/>
      <c r="MWL230" s="168"/>
      <c r="MWM230" s="168"/>
      <c r="MWN230" s="168"/>
      <c r="MWO230" s="168"/>
      <c r="MWP230" s="168"/>
      <c r="MWQ230" s="168"/>
      <c r="MWR230" s="168"/>
      <c r="MWS230" s="168"/>
      <c r="MWT230" s="168"/>
      <c r="MWU230" s="168"/>
      <c r="MWV230" s="168"/>
      <c r="MWW230" s="168"/>
      <c r="MWX230" s="168"/>
      <c r="MWY230" s="168"/>
      <c r="MWZ230" s="168"/>
      <c r="MXA230" s="168"/>
      <c r="MXB230" s="168"/>
      <c r="MXC230" s="168"/>
      <c r="MXD230" s="168"/>
      <c r="MXE230" s="168"/>
      <c r="MXF230" s="168"/>
      <c r="MXG230" s="168"/>
      <c r="MXH230" s="168"/>
      <c r="MXI230" s="168"/>
      <c r="MXJ230" s="168"/>
      <c r="MXK230" s="168"/>
      <c r="MXL230" s="168"/>
      <c r="MXM230" s="168"/>
      <c r="MXN230" s="168"/>
      <c r="MXO230" s="168"/>
      <c r="MXP230" s="168"/>
      <c r="MXQ230" s="168"/>
      <c r="MXR230" s="168"/>
      <c r="MXS230" s="168"/>
      <c r="MXT230" s="168"/>
      <c r="MXU230" s="168"/>
      <c r="MXV230" s="168"/>
      <c r="MXW230" s="168"/>
      <c r="MXX230" s="168"/>
      <c r="MXY230" s="168"/>
      <c r="MXZ230" s="168"/>
      <c r="MYA230" s="168"/>
      <c r="MYB230" s="168"/>
      <c r="MYC230" s="168"/>
      <c r="MYD230" s="168"/>
      <c r="MYE230" s="168"/>
      <c r="MYF230" s="168"/>
      <c r="MYG230" s="168"/>
      <c r="MYH230" s="168"/>
      <c r="MYI230" s="168"/>
      <c r="MYJ230" s="168"/>
      <c r="MYK230" s="168"/>
      <c r="MYL230" s="168"/>
      <c r="MYM230" s="168"/>
      <c r="MYN230" s="168"/>
      <c r="MYO230" s="168"/>
      <c r="MYP230" s="168"/>
      <c r="MYQ230" s="168"/>
      <c r="MYR230" s="168"/>
      <c r="MYS230" s="168"/>
      <c r="MYT230" s="168"/>
      <c r="MYU230" s="168"/>
      <c r="MYV230" s="168"/>
      <c r="MYW230" s="168"/>
      <c r="MYX230" s="168"/>
      <c r="MYY230" s="168"/>
      <c r="MYZ230" s="168"/>
      <c r="MZA230" s="168"/>
      <c r="MZB230" s="168"/>
      <c r="MZC230" s="168"/>
      <c r="MZD230" s="168"/>
      <c r="MZE230" s="168"/>
      <c r="MZF230" s="168"/>
      <c r="MZG230" s="168"/>
      <c r="MZH230" s="168"/>
      <c r="MZI230" s="168"/>
      <c r="MZJ230" s="168"/>
      <c r="MZK230" s="168"/>
      <c r="MZL230" s="168"/>
      <c r="MZM230" s="168"/>
      <c r="MZN230" s="168"/>
      <c r="MZO230" s="168"/>
      <c r="MZP230" s="168"/>
      <c r="MZQ230" s="168"/>
      <c r="MZR230" s="168"/>
      <c r="MZS230" s="168"/>
      <c r="MZT230" s="168"/>
      <c r="MZU230" s="168"/>
      <c r="MZV230" s="168"/>
      <c r="MZW230" s="168"/>
      <c r="MZX230" s="168"/>
      <c r="MZY230" s="168"/>
      <c r="MZZ230" s="168"/>
      <c r="NAA230" s="168"/>
      <c r="NAB230" s="168"/>
      <c r="NAC230" s="168"/>
      <c r="NAD230" s="168"/>
      <c r="NAE230" s="168"/>
      <c r="NAF230" s="168"/>
      <c r="NAG230" s="168"/>
      <c r="NAH230" s="168"/>
      <c r="NAI230" s="168"/>
      <c r="NAJ230" s="168"/>
      <c r="NAK230" s="168"/>
      <c r="NAL230" s="168"/>
      <c r="NAM230" s="168"/>
      <c r="NAN230" s="168"/>
      <c r="NAO230" s="168"/>
      <c r="NAP230" s="168"/>
      <c r="NAQ230" s="168"/>
      <c r="NAR230" s="168"/>
      <c r="NAS230" s="168"/>
      <c r="NAT230" s="168"/>
      <c r="NAU230" s="168"/>
      <c r="NAV230" s="168"/>
      <c r="NAW230" s="168"/>
      <c r="NAX230" s="168"/>
      <c r="NAY230" s="168"/>
      <c r="NAZ230" s="168"/>
      <c r="NBA230" s="168"/>
      <c r="NBB230" s="168"/>
      <c r="NBC230" s="168"/>
      <c r="NBD230" s="168"/>
      <c r="NBE230" s="168"/>
      <c r="NBF230" s="168"/>
      <c r="NBG230" s="168"/>
      <c r="NBH230" s="168"/>
      <c r="NBI230" s="168"/>
      <c r="NBJ230" s="168"/>
      <c r="NBK230" s="168"/>
      <c r="NBL230" s="168"/>
      <c r="NBM230" s="168"/>
      <c r="NBN230" s="168"/>
      <c r="NBO230" s="168"/>
      <c r="NBP230" s="168"/>
      <c r="NBQ230" s="168"/>
      <c r="NBR230" s="168"/>
      <c r="NBS230" s="168"/>
      <c r="NBT230" s="168"/>
      <c r="NBU230" s="168"/>
      <c r="NBV230" s="168"/>
      <c r="NBW230" s="168"/>
      <c r="NBX230" s="168"/>
      <c r="NBY230" s="168"/>
      <c r="NBZ230" s="168"/>
      <c r="NCA230" s="168"/>
      <c r="NCB230" s="168"/>
      <c r="NCC230" s="168"/>
      <c r="NCD230" s="168"/>
      <c r="NCE230" s="168"/>
      <c r="NCF230" s="168"/>
      <c r="NCG230" s="168"/>
      <c r="NCH230" s="168"/>
      <c r="NCI230" s="168"/>
      <c r="NCJ230" s="168"/>
      <c r="NCK230" s="168"/>
      <c r="NCL230" s="168"/>
      <c r="NCM230" s="168"/>
      <c r="NCN230" s="168"/>
      <c r="NCO230" s="168"/>
      <c r="NCP230" s="168"/>
      <c r="NCQ230" s="168"/>
      <c r="NCR230" s="168"/>
      <c r="NCS230" s="168"/>
      <c r="NCT230" s="168"/>
      <c r="NCU230" s="168"/>
      <c r="NCV230" s="168"/>
      <c r="NCW230" s="168"/>
      <c r="NCX230" s="168"/>
      <c r="NCY230" s="168"/>
      <c r="NCZ230" s="168"/>
      <c r="NDA230" s="168"/>
      <c r="NDB230" s="168"/>
      <c r="NDC230" s="168"/>
      <c r="NDD230" s="168"/>
      <c r="NDE230" s="168"/>
      <c r="NDF230" s="168"/>
      <c r="NDG230" s="168"/>
      <c r="NDH230" s="168"/>
      <c r="NDI230" s="168"/>
      <c r="NDJ230" s="168"/>
      <c r="NDK230" s="168"/>
      <c r="NDL230" s="168"/>
      <c r="NDM230" s="168"/>
      <c r="NDN230" s="168"/>
      <c r="NDO230" s="168"/>
      <c r="NDP230" s="168"/>
      <c r="NDQ230" s="168"/>
      <c r="NDR230" s="168"/>
      <c r="NDS230" s="168"/>
      <c r="NDT230" s="168"/>
      <c r="NDU230" s="168"/>
      <c r="NDV230" s="168"/>
      <c r="NDW230" s="168"/>
      <c r="NDX230" s="168"/>
      <c r="NDY230" s="168"/>
      <c r="NDZ230" s="168"/>
      <c r="NEA230" s="168"/>
      <c r="NEB230" s="168"/>
      <c r="NEC230" s="168"/>
      <c r="NED230" s="168"/>
      <c r="NEE230" s="168"/>
      <c r="NEF230" s="168"/>
      <c r="NEG230" s="168"/>
      <c r="NEH230" s="168"/>
      <c r="NEI230" s="168"/>
      <c r="NEJ230" s="168"/>
      <c r="NEK230" s="168"/>
      <c r="NEL230" s="168"/>
      <c r="NEM230" s="168"/>
      <c r="NEN230" s="168"/>
      <c r="NEO230" s="168"/>
      <c r="NEP230" s="168"/>
      <c r="NEQ230" s="168"/>
      <c r="NER230" s="168"/>
      <c r="NES230" s="168"/>
      <c r="NET230" s="168"/>
      <c r="NEU230" s="168"/>
      <c r="NEV230" s="168"/>
      <c r="NEW230" s="168"/>
      <c r="NEX230" s="168"/>
      <c r="NEY230" s="168"/>
      <c r="NEZ230" s="168"/>
      <c r="NFA230" s="168"/>
      <c r="NFB230" s="168"/>
      <c r="NFC230" s="168"/>
      <c r="NFD230" s="168"/>
      <c r="NFE230" s="168"/>
      <c r="NFF230" s="168"/>
      <c r="NFG230" s="168"/>
      <c r="NFH230" s="168"/>
      <c r="NFI230" s="168"/>
      <c r="NFJ230" s="168"/>
      <c r="NFK230" s="168"/>
      <c r="NFL230" s="168"/>
      <c r="NFM230" s="168"/>
      <c r="NFN230" s="168"/>
      <c r="NFO230" s="168"/>
      <c r="NFP230" s="168"/>
      <c r="NFQ230" s="168"/>
      <c r="NFR230" s="168"/>
      <c r="NFS230" s="168"/>
      <c r="NFT230" s="168"/>
      <c r="NFU230" s="168"/>
      <c r="NFV230" s="168"/>
      <c r="NFW230" s="168"/>
      <c r="NFX230" s="168"/>
      <c r="NFY230" s="168"/>
      <c r="NFZ230" s="168"/>
      <c r="NGA230" s="168"/>
      <c r="NGB230" s="168"/>
      <c r="NGC230" s="168"/>
      <c r="NGD230" s="168"/>
      <c r="NGE230" s="168"/>
      <c r="NGF230" s="168"/>
      <c r="NGG230" s="168"/>
      <c r="NGH230" s="168"/>
      <c r="NGI230" s="168"/>
      <c r="NGJ230" s="168"/>
      <c r="NGK230" s="168"/>
      <c r="NGL230" s="168"/>
      <c r="NGM230" s="168"/>
      <c r="NGN230" s="168"/>
      <c r="NGO230" s="168"/>
      <c r="NGP230" s="168"/>
      <c r="NGQ230" s="168"/>
      <c r="NGR230" s="168"/>
      <c r="NGS230" s="168"/>
      <c r="NGT230" s="168"/>
      <c r="NGU230" s="168"/>
      <c r="NGV230" s="168"/>
      <c r="NGW230" s="168"/>
      <c r="NGX230" s="168"/>
      <c r="NGY230" s="168"/>
      <c r="NGZ230" s="168"/>
      <c r="NHA230" s="168"/>
      <c r="NHB230" s="168"/>
      <c r="NHC230" s="168"/>
      <c r="NHD230" s="168"/>
      <c r="NHE230" s="168"/>
      <c r="NHF230" s="168"/>
      <c r="NHG230" s="168"/>
      <c r="NHH230" s="168"/>
      <c r="NHI230" s="168"/>
      <c r="NHJ230" s="168"/>
      <c r="NHK230" s="168"/>
      <c r="NHL230" s="168"/>
      <c r="NHM230" s="168"/>
      <c r="NHN230" s="168"/>
      <c r="NHO230" s="168"/>
      <c r="NHP230" s="168"/>
      <c r="NHQ230" s="168"/>
      <c r="NHR230" s="168"/>
      <c r="NHS230" s="168"/>
      <c r="NHT230" s="168"/>
      <c r="NHU230" s="168"/>
      <c r="NHV230" s="168"/>
      <c r="NHW230" s="168"/>
      <c r="NHX230" s="168"/>
      <c r="NHY230" s="168"/>
      <c r="NHZ230" s="168"/>
      <c r="NIA230" s="168"/>
      <c r="NIB230" s="168"/>
      <c r="NIC230" s="168"/>
      <c r="NID230" s="168"/>
      <c r="NIE230" s="168"/>
      <c r="NIF230" s="168"/>
      <c r="NIG230" s="168"/>
      <c r="NIH230" s="168"/>
      <c r="NII230" s="168"/>
      <c r="NIJ230" s="168"/>
      <c r="NIK230" s="168"/>
      <c r="NIL230" s="168"/>
      <c r="NIM230" s="168"/>
      <c r="NIN230" s="168"/>
      <c r="NIO230" s="168"/>
      <c r="NIP230" s="168"/>
      <c r="NIQ230" s="168"/>
      <c r="NIR230" s="168"/>
      <c r="NIS230" s="168"/>
      <c r="NIT230" s="168"/>
      <c r="NIU230" s="168"/>
      <c r="NIV230" s="168"/>
      <c r="NIW230" s="168"/>
      <c r="NIX230" s="168"/>
      <c r="NIY230" s="168"/>
      <c r="NIZ230" s="168"/>
      <c r="NJA230" s="168"/>
      <c r="NJB230" s="168"/>
      <c r="NJC230" s="168"/>
      <c r="NJD230" s="168"/>
      <c r="NJE230" s="168"/>
      <c r="NJF230" s="168"/>
      <c r="NJG230" s="168"/>
      <c r="NJH230" s="168"/>
      <c r="NJI230" s="168"/>
      <c r="NJJ230" s="168"/>
      <c r="NJK230" s="168"/>
      <c r="NJL230" s="168"/>
      <c r="NJM230" s="168"/>
      <c r="NJN230" s="168"/>
      <c r="NJO230" s="168"/>
      <c r="NJP230" s="168"/>
      <c r="NJQ230" s="168"/>
      <c r="NJR230" s="168"/>
      <c r="NJS230" s="168"/>
      <c r="NJT230" s="168"/>
      <c r="NJU230" s="168"/>
      <c r="NJV230" s="168"/>
      <c r="NJW230" s="168"/>
      <c r="NJX230" s="168"/>
      <c r="NJY230" s="168"/>
      <c r="NJZ230" s="168"/>
      <c r="NKA230" s="168"/>
      <c r="NKB230" s="168"/>
      <c r="NKC230" s="168"/>
      <c r="NKD230" s="168"/>
      <c r="NKE230" s="168"/>
      <c r="NKF230" s="168"/>
      <c r="NKG230" s="168"/>
      <c r="NKH230" s="168"/>
      <c r="NKI230" s="168"/>
      <c r="NKJ230" s="168"/>
      <c r="NKK230" s="168"/>
      <c r="NKL230" s="168"/>
      <c r="NKM230" s="168"/>
      <c r="NKN230" s="168"/>
      <c r="NKO230" s="168"/>
      <c r="NKP230" s="168"/>
      <c r="NKQ230" s="168"/>
      <c r="NKR230" s="168"/>
      <c r="NKS230" s="168"/>
      <c r="NKT230" s="168"/>
      <c r="NKU230" s="168"/>
      <c r="NKV230" s="168"/>
      <c r="NKW230" s="168"/>
      <c r="NKX230" s="168"/>
      <c r="NKY230" s="168"/>
      <c r="NKZ230" s="168"/>
      <c r="NLA230" s="168"/>
      <c r="NLB230" s="168"/>
      <c r="NLC230" s="168"/>
      <c r="NLD230" s="168"/>
      <c r="NLE230" s="168"/>
      <c r="NLF230" s="168"/>
      <c r="NLG230" s="168"/>
      <c r="NLH230" s="168"/>
      <c r="NLI230" s="168"/>
      <c r="NLJ230" s="168"/>
      <c r="NLK230" s="168"/>
      <c r="NLL230" s="168"/>
      <c r="NLM230" s="168"/>
      <c r="NLN230" s="168"/>
      <c r="NLO230" s="168"/>
      <c r="NLP230" s="168"/>
      <c r="NLQ230" s="168"/>
      <c r="NLR230" s="168"/>
      <c r="NLS230" s="168"/>
      <c r="NLT230" s="168"/>
      <c r="NLU230" s="168"/>
      <c r="NLV230" s="168"/>
      <c r="NLW230" s="168"/>
      <c r="NLX230" s="168"/>
      <c r="NLY230" s="168"/>
      <c r="NLZ230" s="168"/>
      <c r="NMA230" s="168"/>
      <c r="NMB230" s="168"/>
      <c r="NMC230" s="168"/>
      <c r="NMD230" s="168"/>
      <c r="NME230" s="168"/>
      <c r="NMF230" s="168"/>
      <c r="NMG230" s="168"/>
      <c r="NMH230" s="168"/>
      <c r="NMI230" s="168"/>
      <c r="NMJ230" s="168"/>
      <c r="NMK230" s="168"/>
      <c r="NML230" s="168"/>
      <c r="NMM230" s="168"/>
      <c r="NMN230" s="168"/>
      <c r="NMO230" s="168"/>
      <c r="NMP230" s="168"/>
      <c r="NMQ230" s="168"/>
      <c r="NMR230" s="168"/>
      <c r="NMS230" s="168"/>
      <c r="NMT230" s="168"/>
      <c r="NMU230" s="168"/>
      <c r="NMV230" s="168"/>
      <c r="NMW230" s="168"/>
      <c r="NMX230" s="168"/>
      <c r="NMY230" s="168"/>
      <c r="NMZ230" s="168"/>
      <c r="NNA230" s="168"/>
      <c r="NNB230" s="168"/>
      <c r="NNC230" s="168"/>
      <c r="NND230" s="168"/>
      <c r="NNE230" s="168"/>
      <c r="NNF230" s="168"/>
      <c r="NNG230" s="168"/>
      <c r="NNH230" s="168"/>
      <c r="NNI230" s="168"/>
      <c r="NNJ230" s="168"/>
      <c r="NNK230" s="168"/>
      <c r="NNL230" s="168"/>
      <c r="NNM230" s="168"/>
      <c r="NNN230" s="168"/>
      <c r="NNO230" s="168"/>
      <c r="NNP230" s="168"/>
      <c r="NNQ230" s="168"/>
      <c r="NNR230" s="168"/>
      <c r="NNS230" s="168"/>
      <c r="NNT230" s="168"/>
      <c r="NNU230" s="168"/>
      <c r="NNV230" s="168"/>
      <c r="NNW230" s="168"/>
      <c r="NNX230" s="168"/>
      <c r="NNY230" s="168"/>
      <c r="NNZ230" s="168"/>
      <c r="NOA230" s="168"/>
      <c r="NOB230" s="168"/>
      <c r="NOC230" s="168"/>
      <c r="NOD230" s="168"/>
      <c r="NOE230" s="168"/>
      <c r="NOF230" s="168"/>
      <c r="NOG230" s="168"/>
      <c r="NOH230" s="168"/>
      <c r="NOI230" s="168"/>
      <c r="NOJ230" s="168"/>
      <c r="NOK230" s="168"/>
      <c r="NOL230" s="168"/>
      <c r="NOM230" s="168"/>
      <c r="NON230" s="168"/>
      <c r="NOO230" s="168"/>
      <c r="NOP230" s="168"/>
      <c r="NOQ230" s="168"/>
      <c r="NOR230" s="168"/>
      <c r="NOS230" s="168"/>
      <c r="NOT230" s="168"/>
      <c r="NOU230" s="168"/>
      <c r="NOV230" s="168"/>
      <c r="NOW230" s="168"/>
      <c r="NOX230" s="168"/>
      <c r="NOY230" s="168"/>
      <c r="NOZ230" s="168"/>
      <c r="NPA230" s="168"/>
      <c r="NPB230" s="168"/>
      <c r="NPC230" s="168"/>
      <c r="NPD230" s="168"/>
      <c r="NPE230" s="168"/>
      <c r="NPF230" s="168"/>
      <c r="NPG230" s="168"/>
      <c r="NPH230" s="168"/>
      <c r="NPI230" s="168"/>
      <c r="NPJ230" s="168"/>
      <c r="NPK230" s="168"/>
      <c r="NPL230" s="168"/>
      <c r="NPM230" s="168"/>
      <c r="NPN230" s="168"/>
      <c r="NPO230" s="168"/>
      <c r="NPP230" s="168"/>
      <c r="NPQ230" s="168"/>
      <c r="NPR230" s="168"/>
      <c r="NPS230" s="168"/>
      <c r="NPT230" s="168"/>
      <c r="NPU230" s="168"/>
      <c r="NPV230" s="168"/>
      <c r="NPW230" s="168"/>
      <c r="NPX230" s="168"/>
      <c r="NPY230" s="168"/>
      <c r="NPZ230" s="168"/>
      <c r="NQA230" s="168"/>
      <c r="NQB230" s="168"/>
      <c r="NQC230" s="168"/>
      <c r="NQD230" s="168"/>
      <c r="NQE230" s="168"/>
      <c r="NQF230" s="168"/>
      <c r="NQG230" s="168"/>
      <c r="NQH230" s="168"/>
      <c r="NQI230" s="168"/>
      <c r="NQJ230" s="168"/>
      <c r="NQK230" s="168"/>
      <c r="NQL230" s="168"/>
      <c r="NQM230" s="168"/>
      <c r="NQN230" s="168"/>
      <c r="NQO230" s="168"/>
      <c r="NQP230" s="168"/>
      <c r="NQQ230" s="168"/>
      <c r="NQR230" s="168"/>
      <c r="NQS230" s="168"/>
      <c r="NQT230" s="168"/>
      <c r="NQU230" s="168"/>
      <c r="NQV230" s="168"/>
      <c r="NQW230" s="168"/>
      <c r="NQX230" s="168"/>
      <c r="NQY230" s="168"/>
      <c r="NQZ230" s="168"/>
      <c r="NRA230" s="168"/>
      <c r="NRB230" s="168"/>
      <c r="NRC230" s="168"/>
      <c r="NRD230" s="168"/>
      <c r="NRE230" s="168"/>
      <c r="NRF230" s="168"/>
      <c r="NRG230" s="168"/>
      <c r="NRH230" s="168"/>
      <c r="NRI230" s="168"/>
      <c r="NRJ230" s="168"/>
      <c r="NRK230" s="168"/>
      <c r="NRL230" s="168"/>
      <c r="NRM230" s="168"/>
      <c r="NRN230" s="168"/>
      <c r="NRO230" s="168"/>
      <c r="NRP230" s="168"/>
      <c r="NRQ230" s="168"/>
      <c r="NRR230" s="168"/>
      <c r="NRS230" s="168"/>
      <c r="NRT230" s="168"/>
      <c r="NRU230" s="168"/>
      <c r="NRV230" s="168"/>
      <c r="NRW230" s="168"/>
      <c r="NRX230" s="168"/>
      <c r="NRY230" s="168"/>
      <c r="NRZ230" s="168"/>
      <c r="NSA230" s="168"/>
      <c r="NSB230" s="168"/>
      <c r="NSC230" s="168"/>
      <c r="NSD230" s="168"/>
      <c r="NSE230" s="168"/>
      <c r="NSF230" s="168"/>
      <c r="NSG230" s="168"/>
      <c r="NSH230" s="168"/>
      <c r="NSI230" s="168"/>
      <c r="NSJ230" s="168"/>
      <c r="NSK230" s="168"/>
      <c r="NSL230" s="168"/>
      <c r="NSM230" s="168"/>
      <c r="NSN230" s="168"/>
      <c r="NSO230" s="168"/>
      <c r="NSP230" s="168"/>
      <c r="NSQ230" s="168"/>
      <c r="NSR230" s="168"/>
      <c r="NSS230" s="168"/>
      <c r="NST230" s="168"/>
      <c r="NSU230" s="168"/>
      <c r="NSV230" s="168"/>
      <c r="NSW230" s="168"/>
      <c r="NSX230" s="168"/>
      <c r="NSY230" s="168"/>
      <c r="NSZ230" s="168"/>
      <c r="NTA230" s="168"/>
      <c r="NTB230" s="168"/>
      <c r="NTC230" s="168"/>
      <c r="NTD230" s="168"/>
      <c r="NTE230" s="168"/>
      <c r="NTF230" s="168"/>
      <c r="NTG230" s="168"/>
      <c r="NTH230" s="168"/>
      <c r="NTI230" s="168"/>
      <c r="NTJ230" s="168"/>
      <c r="NTK230" s="168"/>
      <c r="NTL230" s="168"/>
      <c r="NTM230" s="168"/>
      <c r="NTN230" s="168"/>
      <c r="NTO230" s="168"/>
      <c r="NTP230" s="168"/>
      <c r="NTQ230" s="168"/>
      <c r="NTR230" s="168"/>
      <c r="NTS230" s="168"/>
      <c r="NTT230" s="168"/>
      <c r="NTU230" s="168"/>
      <c r="NTV230" s="168"/>
      <c r="NTW230" s="168"/>
      <c r="NTX230" s="168"/>
      <c r="NTY230" s="168"/>
      <c r="NTZ230" s="168"/>
      <c r="NUA230" s="168"/>
      <c r="NUB230" s="168"/>
      <c r="NUC230" s="168"/>
      <c r="NUD230" s="168"/>
      <c r="NUE230" s="168"/>
      <c r="NUF230" s="168"/>
      <c r="NUG230" s="168"/>
      <c r="NUH230" s="168"/>
      <c r="NUI230" s="168"/>
      <c r="NUJ230" s="168"/>
      <c r="NUK230" s="168"/>
      <c r="NUL230" s="168"/>
      <c r="NUM230" s="168"/>
      <c r="NUN230" s="168"/>
      <c r="NUO230" s="168"/>
      <c r="NUP230" s="168"/>
      <c r="NUQ230" s="168"/>
      <c r="NUR230" s="168"/>
      <c r="NUS230" s="168"/>
      <c r="NUT230" s="168"/>
      <c r="NUU230" s="168"/>
      <c r="NUV230" s="168"/>
      <c r="NUW230" s="168"/>
      <c r="NUX230" s="168"/>
      <c r="NUY230" s="168"/>
      <c r="NUZ230" s="168"/>
      <c r="NVA230" s="168"/>
      <c r="NVB230" s="168"/>
      <c r="NVC230" s="168"/>
      <c r="NVD230" s="168"/>
      <c r="NVE230" s="168"/>
      <c r="NVF230" s="168"/>
      <c r="NVG230" s="168"/>
      <c r="NVH230" s="168"/>
      <c r="NVI230" s="168"/>
      <c r="NVJ230" s="168"/>
      <c r="NVK230" s="168"/>
      <c r="NVL230" s="168"/>
      <c r="NVM230" s="168"/>
      <c r="NVN230" s="168"/>
      <c r="NVO230" s="168"/>
      <c r="NVP230" s="168"/>
      <c r="NVQ230" s="168"/>
      <c r="NVR230" s="168"/>
      <c r="NVS230" s="168"/>
      <c r="NVT230" s="168"/>
      <c r="NVU230" s="168"/>
      <c r="NVV230" s="168"/>
      <c r="NVW230" s="168"/>
      <c r="NVX230" s="168"/>
      <c r="NVY230" s="168"/>
      <c r="NVZ230" s="168"/>
      <c r="NWA230" s="168"/>
      <c r="NWB230" s="168"/>
      <c r="NWC230" s="168"/>
      <c r="NWD230" s="168"/>
      <c r="NWE230" s="168"/>
      <c r="NWF230" s="168"/>
      <c r="NWG230" s="168"/>
      <c r="NWH230" s="168"/>
      <c r="NWI230" s="168"/>
      <c r="NWJ230" s="168"/>
      <c r="NWK230" s="168"/>
      <c r="NWL230" s="168"/>
      <c r="NWM230" s="168"/>
      <c r="NWN230" s="168"/>
      <c r="NWO230" s="168"/>
      <c r="NWP230" s="168"/>
      <c r="NWQ230" s="168"/>
      <c r="NWR230" s="168"/>
      <c r="NWS230" s="168"/>
      <c r="NWT230" s="168"/>
      <c r="NWU230" s="168"/>
      <c r="NWV230" s="168"/>
      <c r="NWW230" s="168"/>
      <c r="NWX230" s="168"/>
      <c r="NWY230" s="168"/>
      <c r="NWZ230" s="168"/>
      <c r="NXA230" s="168"/>
      <c r="NXB230" s="168"/>
      <c r="NXC230" s="168"/>
      <c r="NXD230" s="168"/>
      <c r="NXE230" s="168"/>
      <c r="NXF230" s="168"/>
      <c r="NXG230" s="168"/>
      <c r="NXH230" s="168"/>
      <c r="NXI230" s="168"/>
      <c r="NXJ230" s="168"/>
      <c r="NXK230" s="168"/>
      <c r="NXL230" s="168"/>
      <c r="NXM230" s="168"/>
      <c r="NXN230" s="168"/>
      <c r="NXO230" s="168"/>
      <c r="NXP230" s="168"/>
      <c r="NXQ230" s="168"/>
      <c r="NXR230" s="168"/>
      <c r="NXS230" s="168"/>
      <c r="NXT230" s="168"/>
      <c r="NXU230" s="168"/>
      <c r="NXV230" s="168"/>
      <c r="NXW230" s="168"/>
      <c r="NXX230" s="168"/>
      <c r="NXY230" s="168"/>
      <c r="NXZ230" s="168"/>
      <c r="NYA230" s="168"/>
      <c r="NYB230" s="168"/>
      <c r="NYC230" s="168"/>
      <c r="NYD230" s="168"/>
      <c r="NYE230" s="168"/>
      <c r="NYF230" s="168"/>
      <c r="NYG230" s="168"/>
      <c r="NYH230" s="168"/>
      <c r="NYI230" s="168"/>
      <c r="NYJ230" s="168"/>
      <c r="NYK230" s="168"/>
      <c r="NYL230" s="168"/>
      <c r="NYM230" s="168"/>
      <c r="NYN230" s="168"/>
      <c r="NYO230" s="168"/>
      <c r="NYP230" s="168"/>
      <c r="NYQ230" s="168"/>
      <c r="NYR230" s="168"/>
      <c r="NYS230" s="168"/>
      <c r="NYT230" s="168"/>
      <c r="NYU230" s="168"/>
      <c r="NYV230" s="168"/>
      <c r="NYW230" s="168"/>
      <c r="NYX230" s="168"/>
      <c r="NYY230" s="168"/>
      <c r="NYZ230" s="168"/>
      <c r="NZA230" s="168"/>
      <c r="NZB230" s="168"/>
      <c r="NZC230" s="168"/>
      <c r="NZD230" s="168"/>
      <c r="NZE230" s="168"/>
      <c r="NZF230" s="168"/>
      <c r="NZG230" s="168"/>
      <c r="NZH230" s="168"/>
      <c r="NZI230" s="168"/>
      <c r="NZJ230" s="168"/>
      <c r="NZK230" s="168"/>
      <c r="NZL230" s="168"/>
      <c r="NZM230" s="168"/>
      <c r="NZN230" s="168"/>
      <c r="NZO230" s="168"/>
      <c r="NZP230" s="168"/>
      <c r="NZQ230" s="168"/>
      <c r="NZR230" s="168"/>
      <c r="NZS230" s="168"/>
      <c r="NZT230" s="168"/>
      <c r="NZU230" s="168"/>
      <c r="NZV230" s="168"/>
      <c r="NZW230" s="168"/>
      <c r="NZX230" s="168"/>
      <c r="NZY230" s="168"/>
      <c r="NZZ230" s="168"/>
      <c r="OAA230" s="168"/>
      <c r="OAB230" s="168"/>
      <c r="OAC230" s="168"/>
      <c r="OAD230" s="168"/>
      <c r="OAE230" s="168"/>
      <c r="OAF230" s="168"/>
      <c r="OAG230" s="168"/>
      <c r="OAH230" s="168"/>
      <c r="OAI230" s="168"/>
      <c r="OAJ230" s="168"/>
      <c r="OAK230" s="168"/>
      <c r="OAL230" s="168"/>
      <c r="OAM230" s="168"/>
      <c r="OAN230" s="168"/>
      <c r="OAO230" s="168"/>
      <c r="OAP230" s="168"/>
      <c r="OAQ230" s="168"/>
      <c r="OAR230" s="168"/>
      <c r="OAS230" s="168"/>
      <c r="OAT230" s="168"/>
      <c r="OAU230" s="168"/>
      <c r="OAV230" s="168"/>
      <c r="OAW230" s="168"/>
      <c r="OAX230" s="168"/>
      <c r="OAY230" s="168"/>
      <c r="OAZ230" s="168"/>
      <c r="OBA230" s="168"/>
      <c r="OBB230" s="168"/>
      <c r="OBC230" s="168"/>
      <c r="OBD230" s="168"/>
      <c r="OBE230" s="168"/>
      <c r="OBF230" s="168"/>
      <c r="OBG230" s="168"/>
      <c r="OBH230" s="168"/>
      <c r="OBI230" s="168"/>
      <c r="OBJ230" s="168"/>
      <c r="OBK230" s="168"/>
      <c r="OBL230" s="168"/>
      <c r="OBM230" s="168"/>
      <c r="OBN230" s="168"/>
      <c r="OBO230" s="168"/>
      <c r="OBP230" s="168"/>
      <c r="OBQ230" s="168"/>
      <c r="OBR230" s="168"/>
      <c r="OBS230" s="168"/>
      <c r="OBT230" s="168"/>
      <c r="OBU230" s="168"/>
      <c r="OBV230" s="168"/>
      <c r="OBW230" s="168"/>
      <c r="OBX230" s="168"/>
      <c r="OBY230" s="168"/>
      <c r="OBZ230" s="168"/>
      <c r="OCA230" s="168"/>
      <c r="OCB230" s="168"/>
      <c r="OCC230" s="168"/>
      <c r="OCD230" s="168"/>
      <c r="OCE230" s="168"/>
      <c r="OCF230" s="168"/>
      <c r="OCG230" s="168"/>
      <c r="OCH230" s="168"/>
      <c r="OCI230" s="168"/>
      <c r="OCJ230" s="168"/>
      <c r="OCK230" s="168"/>
      <c r="OCL230" s="168"/>
      <c r="OCM230" s="168"/>
      <c r="OCN230" s="168"/>
      <c r="OCO230" s="168"/>
      <c r="OCP230" s="168"/>
      <c r="OCQ230" s="168"/>
      <c r="OCR230" s="168"/>
      <c r="OCS230" s="168"/>
      <c r="OCT230" s="168"/>
      <c r="OCU230" s="168"/>
      <c r="OCV230" s="168"/>
      <c r="OCW230" s="168"/>
      <c r="OCX230" s="168"/>
      <c r="OCY230" s="168"/>
      <c r="OCZ230" s="168"/>
      <c r="ODA230" s="168"/>
      <c r="ODB230" s="168"/>
      <c r="ODC230" s="168"/>
      <c r="ODD230" s="168"/>
      <c r="ODE230" s="168"/>
      <c r="ODF230" s="168"/>
      <c r="ODG230" s="168"/>
      <c r="ODH230" s="168"/>
      <c r="ODI230" s="168"/>
      <c r="ODJ230" s="168"/>
      <c r="ODK230" s="168"/>
      <c r="ODL230" s="168"/>
      <c r="ODM230" s="168"/>
      <c r="ODN230" s="168"/>
      <c r="ODO230" s="168"/>
      <c r="ODP230" s="168"/>
      <c r="ODQ230" s="168"/>
      <c r="ODR230" s="168"/>
      <c r="ODS230" s="168"/>
      <c r="ODT230" s="168"/>
      <c r="ODU230" s="168"/>
      <c r="ODV230" s="168"/>
      <c r="ODW230" s="168"/>
      <c r="ODX230" s="168"/>
      <c r="ODY230" s="168"/>
      <c r="ODZ230" s="168"/>
      <c r="OEA230" s="168"/>
      <c r="OEB230" s="168"/>
      <c r="OEC230" s="168"/>
      <c r="OED230" s="168"/>
      <c r="OEE230" s="168"/>
      <c r="OEF230" s="168"/>
      <c r="OEG230" s="168"/>
      <c r="OEH230" s="168"/>
      <c r="OEI230" s="168"/>
      <c r="OEJ230" s="168"/>
      <c r="OEK230" s="168"/>
      <c r="OEL230" s="168"/>
      <c r="OEM230" s="168"/>
      <c r="OEN230" s="168"/>
      <c r="OEO230" s="168"/>
      <c r="OEP230" s="168"/>
      <c r="OEQ230" s="168"/>
      <c r="OER230" s="168"/>
      <c r="OES230" s="168"/>
      <c r="OET230" s="168"/>
      <c r="OEU230" s="168"/>
      <c r="OEV230" s="168"/>
      <c r="OEW230" s="168"/>
      <c r="OEX230" s="168"/>
      <c r="OEY230" s="168"/>
      <c r="OEZ230" s="168"/>
      <c r="OFA230" s="168"/>
      <c r="OFB230" s="168"/>
      <c r="OFC230" s="168"/>
      <c r="OFD230" s="168"/>
      <c r="OFE230" s="168"/>
      <c r="OFF230" s="168"/>
      <c r="OFG230" s="168"/>
      <c r="OFH230" s="168"/>
      <c r="OFI230" s="168"/>
      <c r="OFJ230" s="168"/>
      <c r="OFK230" s="168"/>
      <c r="OFL230" s="168"/>
      <c r="OFM230" s="168"/>
      <c r="OFN230" s="168"/>
      <c r="OFO230" s="168"/>
      <c r="OFP230" s="168"/>
      <c r="OFQ230" s="168"/>
      <c r="OFR230" s="168"/>
      <c r="OFS230" s="168"/>
      <c r="OFT230" s="168"/>
      <c r="OFU230" s="168"/>
      <c r="OFV230" s="168"/>
      <c r="OFW230" s="168"/>
      <c r="OFX230" s="168"/>
      <c r="OFY230" s="168"/>
      <c r="OFZ230" s="168"/>
      <c r="OGA230" s="168"/>
      <c r="OGB230" s="168"/>
      <c r="OGC230" s="168"/>
      <c r="OGD230" s="168"/>
      <c r="OGE230" s="168"/>
      <c r="OGF230" s="168"/>
      <c r="OGG230" s="168"/>
      <c r="OGH230" s="168"/>
      <c r="OGI230" s="168"/>
      <c r="OGJ230" s="168"/>
      <c r="OGK230" s="168"/>
      <c r="OGL230" s="168"/>
      <c r="OGM230" s="168"/>
      <c r="OGN230" s="168"/>
      <c r="OGO230" s="168"/>
      <c r="OGP230" s="168"/>
      <c r="OGQ230" s="168"/>
      <c r="OGR230" s="168"/>
      <c r="OGS230" s="168"/>
      <c r="OGT230" s="168"/>
      <c r="OGU230" s="168"/>
      <c r="OGV230" s="168"/>
      <c r="OGW230" s="168"/>
      <c r="OGX230" s="168"/>
      <c r="OGY230" s="168"/>
      <c r="OGZ230" s="168"/>
      <c r="OHA230" s="168"/>
      <c r="OHB230" s="168"/>
      <c r="OHC230" s="168"/>
      <c r="OHD230" s="168"/>
      <c r="OHE230" s="168"/>
      <c r="OHF230" s="168"/>
      <c r="OHG230" s="168"/>
      <c r="OHH230" s="168"/>
      <c r="OHI230" s="168"/>
      <c r="OHJ230" s="168"/>
      <c r="OHK230" s="168"/>
      <c r="OHL230" s="168"/>
      <c r="OHM230" s="168"/>
      <c r="OHN230" s="168"/>
      <c r="OHO230" s="168"/>
      <c r="OHP230" s="168"/>
      <c r="OHQ230" s="168"/>
      <c r="OHR230" s="168"/>
      <c r="OHS230" s="168"/>
      <c r="OHT230" s="168"/>
      <c r="OHU230" s="168"/>
      <c r="OHV230" s="168"/>
      <c r="OHW230" s="168"/>
      <c r="OHX230" s="168"/>
      <c r="OHY230" s="168"/>
      <c r="OHZ230" s="168"/>
      <c r="OIA230" s="168"/>
      <c r="OIB230" s="168"/>
      <c r="OIC230" s="168"/>
      <c r="OID230" s="168"/>
      <c r="OIE230" s="168"/>
      <c r="OIF230" s="168"/>
      <c r="OIG230" s="168"/>
      <c r="OIH230" s="168"/>
      <c r="OII230" s="168"/>
      <c r="OIJ230" s="168"/>
      <c r="OIK230" s="168"/>
      <c r="OIL230" s="168"/>
      <c r="OIM230" s="168"/>
      <c r="OIN230" s="168"/>
      <c r="OIO230" s="168"/>
      <c r="OIP230" s="168"/>
      <c r="OIQ230" s="168"/>
      <c r="OIR230" s="168"/>
      <c r="OIS230" s="168"/>
      <c r="OIT230" s="168"/>
      <c r="OIU230" s="168"/>
      <c r="OIV230" s="168"/>
      <c r="OIW230" s="168"/>
      <c r="OIX230" s="168"/>
      <c r="OIY230" s="168"/>
      <c r="OIZ230" s="168"/>
      <c r="OJA230" s="168"/>
      <c r="OJB230" s="168"/>
      <c r="OJC230" s="168"/>
      <c r="OJD230" s="168"/>
      <c r="OJE230" s="168"/>
      <c r="OJF230" s="168"/>
      <c r="OJG230" s="168"/>
      <c r="OJH230" s="168"/>
      <c r="OJI230" s="168"/>
      <c r="OJJ230" s="168"/>
      <c r="OJK230" s="168"/>
      <c r="OJL230" s="168"/>
      <c r="OJM230" s="168"/>
      <c r="OJN230" s="168"/>
      <c r="OJO230" s="168"/>
      <c r="OJP230" s="168"/>
      <c r="OJQ230" s="168"/>
      <c r="OJR230" s="168"/>
      <c r="OJS230" s="168"/>
      <c r="OJT230" s="168"/>
      <c r="OJU230" s="168"/>
      <c r="OJV230" s="168"/>
      <c r="OJW230" s="168"/>
      <c r="OJX230" s="168"/>
      <c r="OJY230" s="168"/>
      <c r="OJZ230" s="168"/>
      <c r="OKA230" s="168"/>
      <c r="OKB230" s="168"/>
      <c r="OKC230" s="168"/>
      <c r="OKD230" s="168"/>
      <c r="OKE230" s="168"/>
      <c r="OKF230" s="168"/>
      <c r="OKG230" s="168"/>
      <c r="OKH230" s="168"/>
      <c r="OKI230" s="168"/>
      <c r="OKJ230" s="168"/>
      <c r="OKK230" s="168"/>
      <c r="OKL230" s="168"/>
      <c r="OKM230" s="168"/>
      <c r="OKN230" s="168"/>
      <c r="OKO230" s="168"/>
      <c r="OKP230" s="168"/>
      <c r="OKQ230" s="168"/>
      <c r="OKR230" s="168"/>
      <c r="OKS230" s="168"/>
      <c r="OKT230" s="168"/>
      <c r="OKU230" s="168"/>
      <c r="OKV230" s="168"/>
      <c r="OKW230" s="168"/>
      <c r="OKX230" s="168"/>
      <c r="OKY230" s="168"/>
      <c r="OKZ230" s="168"/>
      <c r="OLA230" s="168"/>
      <c r="OLB230" s="168"/>
      <c r="OLC230" s="168"/>
      <c r="OLD230" s="168"/>
      <c r="OLE230" s="168"/>
      <c r="OLF230" s="168"/>
      <c r="OLG230" s="168"/>
      <c r="OLH230" s="168"/>
      <c r="OLI230" s="168"/>
      <c r="OLJ230" s="168"/>
      <c r="OLK230" s="168"/>
      <c r="OLL230" s="168"/>
      <c r="OLM230" s="168"/>
      <c r="OLN230" s="168"/>
      <c r="OLO230" s="168"/>
      <c r="OLP230" s="168"/>
      <c r="OLQ230" s="168"/>
      <c r="OLR230" s="168"/>
      <c r="OLS230" s="168"/>
      <c r="OLT230" s="168"/>
      <c r="OLU230" s="168"/>
      <c r="OLV230" s="168"/>
      <c r="OLW230" s="168"/>
      <c r="OLX230" s="168"/>
      <c r="OLY230" s="168"/>
      <c r="OLZ230" s="168"/>
      <c r="OMA230" s="168"/>
      <c r="OMB230" s="168"/>
      <c r="OMC230" s="168"/>
      <c r="OMD230" s="168"/>
      <c r="OME230" s="168"/>
      <c r="OMF230" s="168"/>
      <c r="OMG230" s="168"/>
      <c r="OMH230" s="168"/>
      <c r="OMI230" s="168"/>
      <c r="OMJ230" s="168"/>
      <c r="OMK230" s="168"/>
      <c r="OML230" s="168"/>
      <c r="OMM230" s="168"/>
      <c r="OMN230" s="168"/>
      <c r="OMO230" s="168"/>
      <c r="OMP230" s="168"/>
      <c r="OMQ230" s="168"/>
      <c r="OMR230" s="168"/>
      <c r="OMS230" s="168"/>
      <c r="OMT230" s="168"/>
      <c r="OMU230" s="168"/>
      <c r="OMV230" s="168"/>
      <c r="OMW230" s="168"/>
      <c r="OMX230" s="168"/>
      <c r="OMY230" s="168"/>
      <c r="OMZ230" s="168"/>
      <c r="ONA230" s="168"/>
      <c r="ONB230" s="168"/>
      <c r="ONC230" s="168"/>
      <c r="OND230" s="168"/>
      <c r="ONE230" s="168"/>
      <c r="ONF230" s="168"/>
      <c r="ONG230" s="168"/>
      <c r="ONH230" s="168"/>
      <c r="ONI230" s="168"/>
      <c r="ONJ230" s="168"/>
      <c r="ONK230" s="168"/>
      <c r="ONL230" s="168"/>
      <c r="ONM230" s="168"/>
      <c r="ONN230" s="168"/>
      <c r="ONO230" s="168"/>
      <c r="ONP230" s="168"/>
      <c r="ONQ230" s="168"/>
      <c r="ONR230" s="168"/>
      <c r="ONS230" s="168"/>
      <c r="ONT230" s="168"/>
      <c r="ONU230" s="168"/>
      <c r="ONV230" s="168"/>
      <c r="ONW230" s="168"/>
      <c r="ONX230" s="168"/>
      <c r="ONY230" s="168"/>
      <c r="ONZ230" s="168"/>
      <c r="OOA230" s="168"/>
      <c r="OOB230" s="168"/>
      <c r="OOC230" s="168"/>
      <c r="OOD230" s="168"/>
      <c r="OOE230" s="168"/>
      <c r="OOF230" s="168"/>
      <c r="OOG230" s="168"/>
      <c r="OOH230" s="168"/>
      <c r="OOI230" s="168"/>
      <c r="OOJ230" s="168"/>
      <c r="OOK230" s="168"/>
      <c r="OOL230" s="168"/>
      <c r="OOM230" s="168"/>
      <c r="OON230" s="168"/>
      <c r="OOO230" s="168"/>
      <c r="OOP230" s="168"/>
      <c r="OOQ230" s="168"/>
      <c r="OOR230" s="168"/>
      <c r="OOS230" s="168"/>
      <c r="OOT230" s="168"/>
      <c r="OOU230" s="168"/>
      <c r="OOV230" s="168"/>
      <c r="OOW230" s="168"/>
      <c r="OOX230" s="168"/>
      <c r="OOY230" s="168"/>
      <c r="OOZ230" s="168"/>
      <c r="OPA230" s="168"/>
      <c r="OPB230" s="168"/>
      <c r="OPC230" s="168"/>
      <c r="OPD230" s="168"/>
      <c r="OPE230" s="168"/>
      <c r="OPF230" s="168"/>
      <c r="OPG230" s="168"/>
      <c r="OPH230" s="168"/>
      <c r="OPI230" s="168"/>
      <c r="OPJ230" s="168"/>
      <c r="OPK230" s="168"/>
      <c r="OPL230" s="168"/>
      <c r="OPM230" s="168"/>
      <c r="OPN230" s="168"/>
      <c r="OPO230" s="168"/>
      <c r="OPP230" s="168"/>
      <c r="OPQ230" s="168"/>
      <c r="OPR230" s="168"/>
      <c r="OPS230" s="168"/>
      <c r="OPT230" s="168"/>
      <c r="OPU230" s="168"/>
      <c r="OPV230" s="168"/>
      <c r="OPW230" s="168"/>
      <c r="OPX230" s="168"/>
      <c r="OPY230" s="168"/>
      <c r="OPZ230" s="168"/>
      <c r="OQA230" s="168"/>
      <c r="OQB230" s="168"/>
      <c r="OQC230" s="168"/>
      <c r="OQD230" s="168"/>
      <c r="OQE230" s="168"/>
      <c r="OQF230" s="168"/>
      <c r="OQG230" s="168"/>
      <c r="OQH230" s="168"/>
      <c r="OQI230" s="168"/>
      <c r="OQJ230" s="168"/>
      <c r="OQK230" s="168"/>
      <c r="OQL230" s="168"/>
      <c r="OQM230" s="168"/>
      <c r="OQN230" s="168"/>
      <c r="OQO230" s="168"/>
      <c r="OQP230" s="168"/>
      <c r="OQQ230" s="168"/>
      <c r="OQR230" s="168"/>
      <c r="OQS230" s="168"/>
      <c r="OQT230" s="168"/>
      <c r="OQU230" s="168"/>
      <c r="OQV230" s="168"/>
      <c r="OQW230" s="168"/>
      <c r="OQX230" s="168"/>
      <c r="OQY230" s="168"/>
      <c r="OQZ230" s="168"/>
      <c r="ORA230" s="168"/>
      <c r="ORB230" s="168"/>
      <c r="ORC230" s="168"/>
      <c r="ORD230" s="168"/>
      <c r="ORE230" s="168"/>
      <c r="ORF230" s="168"/>
      <c r="ORG230" s="168"/>
      <c r="ORH230" s="168"/>
      <c r="ORI230" s="168"/>
      <c r="ORJ230" s="168"/>
      <c r="ORK230" s="168"/>
      <c r="ORL230" s="168"/>
      <c r="ORM230" s="168"/>
      <c r="ORN230" s="168"/>
      <c r="ORO230" s="168"/>
      <c r="ORP230" s="168"/>
      <c r="ORQ230" s="168"/>
      <c r="ORR230" s="168"/>
      <c r="ORS230" s="168"/>
      <c r="ORT230" s="168"/>
      <c r="ORU230" s="168"/>
      <c r="ORV230" s="168"/>
      <c r="ORW230" s="168"/>
      <c r="ORX230" s="168"/>
      <c r="ORY230" s="168"/>
      <c r="ORZ230" s="168"/>
      <c r="OSA230" s="168"/>
      <c r="OSB230" s="168"/>
      <c r="OSC230" s="168"/>
      <c r="OSD230" s="168"/>
      <c r="OSE230" s="168"/>
      <c r="OSF230" s="168"/>
      <c r="OSG230" s="168"/>
      <c r="OSH230" s="168"/>
      <c r="OSI230" s="168"/>
      <c r="OSJ230" s="168"/>
      <c r="OSK230" s="168"/>
      <c r="OSL230" s="168"/>
      <c r="OSM230" s="168"/>
      <c r="OSN230" s="168"/>
      <c r="OSO230" s="168"/>
      <c r="OSP230" s="168"/>
      <c r="OSQ230" s="168"/>
      <c r="OSR230" s="168"/>
      <c r="OSS230" s="168"/>
      <c r="OST230" s="168"/>
      <c r="OSU230" s="168"/>
      <c r="OSV230" s="168"/>
      <c r="OSW230" s="168"/>
      <c r="OSX230" s="168"/>
      <c r="OSY230" s="168"/>
      <c r="OSZ230" s="168"/>
      <c r="OTA230" s="168"/>
      <c r="OTB230" s="168"/>
      <c r="OTC230" s="168"/>
      <c r="OTD230" s="168"/>
      <c r="OTE230" s="168"/>
      <c r="OTF230" s="168"/>
      <c r="OTG230" s="168"/>
      <c r="OTH230" s="168"/>
      <c r="OTI230" s="168"/>
      <c r="OTJ230" s="168"/>
      <c r="OTK230" s="168"/>
      <c r="OTL230" s="168"/>
      <c r="OTM230" s="168"/>
      <c r="OTN230" s="168"/>
      <c r="OTO230" s="168"/>
      <c r="OTP230" s="168"/>
      <c r="OTQ230" s="168"/>
      <c r="OTR230" s="168"/>
      <c r="OTS230" s="168"/>
      <c r="OTT230" s="168"/>
      <c r="OTU230" s="168"/>
      <c r="OTV230" s="168"/>
      <c r="OTW230" s="168"/>
      <c r="OTX230" s="168"/>
      <c r="OTY230" s="168"/>
      <c r="OTZ230" s="168"/>
      <c r="OUA230" s="168"/>
      <c r="OUB230" s="168"/>
      <c r="OUC230" s="168"/>
      <c r="OUD230" s="168"/>
      <c r="OUE230" s="168"/>
      <c r="OUF230" s="168"/>
      <c r="OUG230" s="168"/>
      <c r="OUH230" s="168"/>
      <c r="OUI230" s="168"/>
      <c r="OUJ230" s="168"/>
      <c r="OUK230" s="168"/>
      <c r="OUL230" s="168"/>
      <c r="OUM230" s="168"/>
      <c r="OUN230" s="168"/>
      <c r="OUO230" s="168"/>
      <c r="OUP230" s="168"/>
      <c r="OUQ230" s="168"/>
      <c r="OUR230" s="168"/>
      <c r="OUS230" s="168"/>
      <c r="OUT230" s="168"/>
      <c r="OUU230" s="168"/>
      <c r="OUV230" s="168"/>
      <c r="OUW230" s="168"/>
      <c r="OUX230" s="168"/>
      <c r="OUY230" s="168"/>
      <c r="OUZ230" s="168"/>
      <c r="OVA230" s="168"/>
      <c r="OVB230" s="168"/>
      <c r="OVC230" s="168"/>
      <c r="OVD230" s="168"/>
      <c r="OVE230" s="168"/>
      <c r="OVF230" s="168"/>
      <c r="OVG230" s="168"/>
      <c r="OVH230" s="168"/>
      <c r="OVI230" s="168"/>
      <c r="OVJ230" s="168"/>
      <c r="OVK230" s="168"/>
      <c r="OVL230" s="168"/>
      <c r="OVM230" s="168"/>
      <c r="OVN230" s="168"/>
      <c r="OVO230" s="168"/>
      <c r="OVP230" s="168"/>
      <c r="OVQ230" s="168"/>
      <c r="OVR230" s="168"/>
      <c r="OVS230" s="168"/>
      <c r="OVT230" s="168"/>
      <c r="OVU230" s="168"/>
      <c r="OVV230" s="168"/>
      <c r="OVW230" s="168"/>
      <c r="OVX230" s="168"/>
      <c r="OVY230" s="168"/>
      <c r="OVZ230" s="168"/>
      <c r="OWA230" s="168"/>
      <c r="OWB230" s="168"/>
      <c r="OWC230" s="168"/>
      <c r="OWD230" s="168"/>
      <c r="OWE230" s="168"/>
      <c r="OWF230" s="168"/>
      <c r="OWG230" s="168"/>
      <c r="OWH230" s="168"/>
      <c r="OWI230" s="168"/>
      <c r="OWJ230" s="168"/>
      <c r="OWK230" s="168"/>
      <c r="OWL230" s="168"/>
      <c r="OWM230" s="168"/>
      <c r="OWN230" s="168"/>
      <c r="OWO230" s="168"/>
      <c r="OWP230" s="168"/>
      <c r="OWQ230" s="168"/>
      <c r="OWR230" s="168"/>
      <c r="OWS230" s="168"/>
      <c r="OWT230" s="168"/>
      <c r="OWU230" s="168"/>
      <c r="OWV230" s="168"/>
      <c r="OWW230" s="168"/>
      <c r="OWX230" s="168"/>
      <c r="OWY230" s="168"/>
      <c r="OWZ230" s="168"/>
      <c r="OXA230" s="168"/>
      <c r="OXB230" s="168"/>
      <c r="OXC230" s="168"/>
      <c r="OXD230" s="168"/>
      <c r="OXE230" s="168"/>
      <c r="OXF230" s="168"/>
      <c r="OXG230" s="168"/>
      <c r="OXH230" s="168"/>
      <c r="OXI230" s="168"/>
      <c r="OXJ230" s="168"/>
      <c r="OXK230" s="168"/>
      <c r="OXL230" s="168"/>
      <c r="OXM230" s="168"/>
      <c r="OXN230" s="168"/>
      <c r="OXO230" s="168"/>
      <c r="OXP230" s="168"/>
      <c r="OXQ230" s="168"/>
      <c r="OXR230" s="168"/>
      <c r="OXS230" s="168"/>
      <c r="OXT230" s="168"/>
      <c r="OXU230" s="168"/>
      <c r="OXV230" s="168"/>
      <c r="OXW230" s="168"/>
      <c r="OXX230" s="168"/>
      <c r="OXY230" s="168"/>
      <c r="OXZ230" s="168"/>
      <c r="OYA230" s="168"/>
      <c r="OYB230" s="168"/>
      <c r="OYC230" s="168"/>
      <c r="OYD230" s="168"/>
      <c r="OYE230" s="168"/>
      <c r="OYF230" s="168"/>
      <c r="OYG230" s="168"/>
      <c r="OYH230" s="168"/>
      <c r="OYI230" s="168"/>
      <c r="OYJ230" s="168"/>
      <c r="OYK230" s="168"/>
      <c r="OYL230" s="168"/>
      <c r="OYM230" s="168"/>
      <c r="OYN230" s="168"/>
      <c r="OYO230" s="168"/>
      <c r="OYP230" s="168"/>
      <c r="OYQ230" s="168"/>
      <c r="OYR230" s="168"/>
      <c r="OYS230" s="168"/>
      <c r="OYT230" s="168"/>
      <c r="OYU230" s="168"/>
      <c r="OYV230" s="168"/>
      <c r="OYW230" s="168"/>
      <c r="OYX230" s="168"/>
      <c r="OYY230" s="168"/>
      <c r="OYZ230" s="168"/>
      <c r="OZA230" s="168"/>
      <c r="OZB230" s="168"/>
      <c r="OZC230" s="168"/>
      <c r="OZD230" s="168"/>
      <c r="OZE230" s="168"/>
      <c r="OZF230" s="168"/>
      <c r="OZG230" s="168"/>
      <c r="OZH230" s="168"/>
      <c r="OZI230" s="168"/>
      <c r="OZJ230" s="168"/>
      <c r="OZK230" s="168"/>
      <c r="OZL230" s="168"/>
      <c r="OZM230" s="168"/>
      <c r="OZN230" s="168"/>
      <c r="OZO230" s="168"/>
      <c r="OZP230" s="168"/>
      <c r="OZQ230" s="168"/>
      <c r="OZR230" s="168"/>
      <c r="OZS230" s="168"/>
      <c r="OZT230" s="168"/>
      <c r="OZU230" s="168"/>
      <c r="OZV230" s="168"/>
      <c r="OZW230" s="168"/>
      <c r="OZX230" s="168"/>
      <c r="OZY230" s="168"/>
      <c r="OZZ230" s="168"/>
      <c r="PAA230" s="168"/>
      <c r="PAB230" s="168"/>
      <c r="PAC230" s="168"/>
      <c r="PAD230" s="168"/>
      <c r="PAE230" s="168"/>
      <c r="PAF230" s="168"/>
      <c r="PAG230" s="168"/>
      <c r="PAH230" s="168"/>
      <c r="PAI230" s="168"/>
      <c r="PAJ230" s="168"/>
      <c r="PAK230" s="168"/>
      <c r="PAL230" s="168"/>
      <c r="PAM230" s="168"/>
      <c r="PAN230" s="168"/>
      <c r="PAO230" s="168"/>
      <c r="PAP230" s="168"/>
      <c r="PAQ230" s="168"/>
      <c r="PAR230" s="168"/>
      <c r="PAS230" s="168"/>
      <c r="PAT230" s="168"/>
      <c r="PAU230" s="168"/>
      <c r="PAV230" s="168"/>
      <c r="PAW230" s="168"/>
      <c r="PAX230" s="168"/>
      <c r="PAY230" s="168"/>
      <c r="PAZ230" s="168"/>
      <c r="PBA230" s="168"/>
      <c r="PBB230" s="168"/>
      <c r="PBC230" s="168"/>
      <c r="PBD230" s="168"/>
      <c r="PBE230" s="168"/>
      <c r="PBF230" s="168"/>
      <c r="PBG230" s="168"/>
      <c r="PBH230" s="168"/>
      <c r="PBI230" s="168"/>
      <c r="PBJ230" s="168"/>
      <c r="PBK230" s="168"/>
      <c r="PBL230" s="168"/>
      <c r="PBM230" s="168"/>
      <c r="PBN230" s="168"/>
      <c r="PBO230" s="168"/>
      <c r="PBP230" s="168"/>
      <c r="PBQ230" s="168"/>
      <c r="PBR230" s="168"/>
      <c r="PBS230" s="168"/>
      <c r="PBT230" s="168"/>
      <c r="PBU230" s="168"/>
      <c r="PBV230" s="168"/>
      <c r="PBW230" s="168"/>
      <c r="PBX230" s="168"/>
      <c r="PBY230" s="168"/>
      <c r="PBZ230" s="168"/>
      <c r="PCA230" s="168"/>
      <c r="PCB230" s="168"/>
      <c r="PCC230" s="168"/>
      <c r="PCD230" s="168"/>
      <c r="PCE230" s="168"/>
      <c r="PCF230" s="168"/>
      <c r="PCG230" s="168"/>
      <c r="PCH230" s="168"/>
      <c r="PCI230" s="168"/>
      <c r="PCJ230" s="168"/>
      <c r="PCK230" s="168"/>
      <c r="PCL230" s="168"/>
      <c r="PCM230" s="168"/>
      <c r="PCN230" s="168"/>
      <c r="PCO230" s="168"/>
      <c r="PCP230" s="168"/>
      <c r="PCQ230" s="168"/>
      <c r="PCR230" s="168"/>
      <c r="PCS230" s="168"/>
      <c r="PCT230" s="168"/>
      <c r="PCU230" s="168"/>
      <c r="PCV230" s="168"/>
      <c r="PCW230" s="168"/>
      <c r="PCX230" s="168"/>
      <c r="PCY230" s="168"/>
      <c r="PCZ230" s="168"/>
      <c r="PDA230" s="168"/>
      <c r="PDB230" s="168"/>
      <c r="PDC230" s="168"/>
      <c r="PDD230" s="168"/>
      <c r="PDE230" s="168"/>
      <c r="PDF230" s="168"/>
      <c r="PDG230" s="168"/>
      <c r="PDH230" s="168"/>
      <c r="PDI230" s="168"/>
      <c r="PDJ230" s="168"/>
      <c r="PDK230" s="168"/>
      <c r="PDL230" s="168"/>
      <c r="PDM230" s="168"/>
      <c r="PDN230" s="168"/>
      <c r="PDO230" s="168"/>
      <c r="PDP230" s="168"/>
      <c r="PDQ230" s="168"/>
      <c r="PDR230" s="168"/>
      <c r="PDS230" s="168"/>
      <c r="PDT230" s="168"/>
      <c r="PDU230" s="168"/>
      <c r="PDV230" s="168"/>
      <c r="PDW230" s="168"/>
      <c r="PDX230" s="168"/>
      <c r="PDY230" s="168"/>
      <c r="PDZ230" s="168"/>
      <c r="PEA230" s="168"/>
      <c r="PEB230" s="168"/>
      <c r="PEC230" s="168"/>
      <c r="PED230" s="168"/>
      <c r="PEE230" s="168"/>
      <c r="PEF230" s="168"/>
      <c r="PEG230" s="168"/>
      <c r="PEH230" s="168"/>
      <c r="PEI230" s="168"/>
      <c r="PEJ230" s="168"/>
      <c r="PEK230" s="168"/>
      <c r="PEL230" s="168"/>
      <c r="PEM230" s="168"/>
      <c r="PEN230" s="168"/>
      <c r="PEO230" s="168"/>
      <c r="PEP230" s="168"/>
      <c r="PEQ230" s="168"/>
      <c r="PER230" s="168"/>
      <c r="PES230" s="168"/>
      <c r="PET230" s="168"/>
      <c r="PEU230" s="168"/>
      <c r="PEV230" s="168"/>
      <c r="PEW230" s="168"/>
      <c r="PEX230" s="168"/>
      <c r="PEY230" s="168"/>
      <c r="PEZ230" s="168"/>
      <c r="PFA230" s="168"/>
      <c r="PFB230" s="168"/>
      <c r="PFC230" s="168"/>
      <c r="PFD230" s="168"/>
      <c r="PFE230" s="168"/>
      <c r="PFF230" s="168"/>
      <c r="PFG230" s="168"/>
      <c r="PFH230" s="168"/>
      <c r="PFI230" s="168"/>
      <c r="PFJ230" s="168"/>
      <c r="PFK230" s="168"/>
      <c r="PFL230" s="168"/>
      <c r="PFM230" s="168"/>
      <c r="PFN230" s="168"/>
      <c r="PFO230" s="168"/>
      <c r="PFP230" s="168"/>
      <c r="PFQ230" s="168"/>
      <c r="PFR230" s="168"/>
      <c r="PFS230" s="168"/>
      <c r="PFT230" s="168"/>
      <c r="PFU230" s="168"/>
      <c r="PFV230" s="168"/>
      <c r="PFW230" s="168"/>
      <c r="PFX230" s="168"/>
      <c r="PFY230" s="168"/>
      <c r="PFZ230" s="168"/>
      <c r="PGA230" s="168"/>
      <c r="PGB230" s="168"/>
      <c r="PGC230" s="168"/>
      <c r="PGD230" s="168"/>
      <c r="PGE230" s="168"/>
      <c r="PGF230" s="168"/>
      <c r="PGG230" s="168"/>
      <c r="PGH230" s="168"/>
      <c r="PGI230" s="168"/>
      <c r="PGJ230" s="168"/>
      <c r="PGK230" s="168"/>
      <c r="PGL230" s="168"/>
      <c r="PGM230" s="168"/>
      <c r="PGN230" s="168"/>
      <c r="PGO230" s="168"/>
      <c r="PGP230" s="168"/>
      <c r="PGQ230" s="168"/>
      <c r="PGR230" s="168"/>
      <c r="PGS230" s="168"/>
      <c r="PGT230" s="168"/>
      <c r="PGU230" s="168"/>
      <c r="PGV230" s="168"/>
      <c r="PGW230" s="168"/>
      <c r="PGX230" s="168"/>
      <c r="PGY230" s="168"/>
      <c r="PGZ230" s="168"/>
      <c r="PHA230" s="168"/>
      <c r="PHB230" s="168"/>
      <c r="PHC230" s="168"/>
      <c r="PHD230" s="168"/>
      <c r="PHE230" s="168"/>
      <c r="PHF230" s="168"/>
      <c r="PHG230" s="168"/>
      <c r="PHH230" s="168"/>
      <c r="PHI230" s="168"/>
      <c r="PHJ230" s="168"/>
      <c r="PHK230" s="168"/>
      <c r="PHL230" s="168"/>
      <c r="PHM230" s="168"/>
      <c r="PHN230" s="168"/>
      <c r="PHO230" s="168"/>
      <c r="PHP230" s="168"/>
      <c r="PHQ230" s="168"/>
      <c r="PHR230" s="168"/>
      <c r="PHS230" s="168"/>
      <c r="PHT230" s="168"/>
      <c r="PHU230" s="168"/>
      <c r="PHV230" s="168"/>
      <c r="PHW230" s="168"/>
      <c r="PHX230" s="168"/>
      <c r="PHY230" s="168"/>
      <c r="PHZ230" s="168"/>
      <c r="PIA230" s="168"/>
      <c r="PIB230" s="168"/>
      <c r="PIC230" s="168"/>
      <c r="PID230" s="168"/>
      <c r="PIE230" s="168"/>
      <c r="PIF230" s="168"/>
      <c r="PIG230" s="168"/>
      <c r="PIH230" s="168"/>
      <c r="PII230" s="168"/>
      <c r="PIJ230" s="168"/>
      <c r="PIK230" s="168"/>
      <c r="PIL230" s="168"/>
      <c r="PIM230" s="168"/>
      <c r="PIN230" s="168"/>
      <c r="PIO230" s="168"/>
      <c r="PIP230" s="168"/>
      <c r="PIQ230" s="168"/>
      <c r="PIR230" s="168"/>
      <c r="PIS230" s="168"/>
      <c r="PIT230" s="168"/>
      <c r="PIU230" s="168"/>
      <c r="PIV230" s="168"/>
      <c r="PIW230" s="168"/>
      <c r="PIX230" s="168"/>
      <c r="PIY230" s="168"/>
      <c r="PIZ230" s="168"/>
      <c r="PJA230" s="168"/>
      <c r="PJB230" s="168"/>
      <c r="PJC230" s="168"/>
      <c r="PJD230" s="168"/>
      <c r="PJE230" s="168"/>
      <c r="PJF230" s="168"/>
      <c r="PJG230" s="168"/>
      <c r="PJH230" s="168"/>
      <c r="PJI230" s="168"/>
      <c r="PJJ230" s="168"/>
      <c r="PJK230" s="168"/>
      <c r="PJL230" s="168"/>
      <c r="PJM230" s="168"/>
      <c r="PJN230" s="168"/>
      <c r="PJO230" s="168"/>
      <c r="PJP230" s="168"/>
      <c r="PJQ230" s="168"/>
      <c r="PJR230" s="168"/>
      <c r="PJS230" s="168"/>
      <c r="PJT230" s="168"/>
      <c r="PJU230" s="168"/>
      <c r="PJV230" s="168"/>
      <c r="PJW230" s="168"/>
      <c r="PJX230" s="168"/>
      <c r="PJY230" s="168"/>
      <c r="PJZ230" s="168"/>
      <c r="PKA230" s="168"/>
      <c r="PKB230" s="168"/>
      <c r="PKC230" s="168"/>
      <c r="PKD230" s="168"/>
      <c r="PKE230" s="168"/>
      <c r="PKF230" s="168"/>
      <c r="PKG230" s="168"/>
      <c r="PKH230" s="168"/>
      <c r="PKI230" s="168"/>
      <c r="PKJ230" s="168"/>
      <c r="PKK230" s="168"/>
      <c r="PKL230" s="168"/>
      <c r="PKM230" s="168"/>
      <c r="PKN230" s="168"/>
      <c r="PKO230" s="168"/>
      <c r="PKP230" s="168"/>
      <c r="PKQ230" s="168"/>
      <c r="PKR230" s="168"/>
      <c r="PKS230" s="168"/>
      <c r="PKT230" s="168"/>
      <c r="PKU230" s="168"/>
      <c r="PKV230" s="168"/>
      <c r="PKW230" s="168"/>
      <c r="PKX230" s="168"/>
      <c r="PKY230" s="168"/>
      <c r="PKZ230" s="168"/>
      <c r="PLA230" s="168"/>
      <c r="PLB230" s="168"/>
      <c r="PLC230" s="168"/>
      <c r="PLD230" s="168"/>
      <c r="PLE230" s="168"/>
      <c r="PLF230" s="168"/>
      <c r="PLG230" s="168"/>
      <c r="PLH230" s="168"/>
      <c r="PLI230" s="168"/>
      <c r="PLJ230" s="168"/>
      <c r="PLK230" s="168"/>
      <c r="PLL230" s="168"/>
      <c r="PLM230" s="168"/>
      <c r="PLN230" s="168"/>
      <c r="PLO230" s="168"/>
      <c r="PLP230" s="168"/>
      <c r="PLQ230" s="168"/>
      <c r="PLR230" s="168"/>
      <c r="PLS230" s="168"/>
      <c r="PLT230" s="168"/>
      <c r="PLU230" s="168"/>
      <c r="PLV230" s="168"/>
      <c r="PLW230" s="168"/>
      <c r="PLX230" s="168"/>
      <c r="PLY230" s="168"/>
      <c r="PLZ230" s="168"/>
      <c r="PMA230" s="168"/>
      <c r="PMB230" s="168"/>
      <c r="PMC230" s="168"/>
      <c r="PMD230" s="168"/>
      <c r="PME230" s="168"/>
      <c r="PMF230" s="168"/>
      <c r="PMG230" s="168"/>
      <c r="PMH230" s="168"/>
      <c r="PMI230" s="168"/>
      <c r="PMJ230" s="168"/>
      <c r="PMK230" s="168"/>
      <c r="PML230" s="168"/>
      <c r="PMM230" s="168"/>
      <c r="PMN230" s="168"/>
      <c r="PMO230" s="168"/>
      <c r="PMP230" s="168"/>
      <c r="PMQ230" s="168"/>
      <c r="PMR230" s="168"/>
      <c r="PMS230" s="168"/>
      <c r="PMT230" s="168"/>
      <c r="PMU230" s="168"/>
      <c r="PMV230" s="168"/>
      <c r="PMW230" s="168"/>
      <c r="PMX230" s="168"/>
      <c r="PMY230" s="168"/>
      <c r="PMZ230" s="168"/>
      <c r="PNA230" s="168"/>
      <c r="PNB230" s="168"/>
      <c r="PNC230" s="168"/>
      <c r="PND230" s="168"/>
      <c r="PNE230" s="168"/>
      <c r="PNF230" s="168"/>
      <c r="PNG230" s="168"/>
      <c r="PNH230" s="168"/>
      <c r="PNI230" s="168"/>
      <c r="PNJ230" s="168"/>
      <c r="PNK230" s="168"/>
      <c r="PNL230" s="168"/>
      <c r="PNM230" s="168"/>
      <c r="PNN230" s="168"/>
      <c r="PNO230" s="168"/>
      <c r="PNP230" s="168"/>
      <c r="PNQ230" s="168"/>
      <c r="PNR230" s="168"/>
      <c r="PNS230" s="168"/>
      <c r="PNT230" s="168"/>
      <c r="PNU230" s="168"/>
      <c r="PNV230" s="168"/>
      <c r="PNW230" s="168"/>
      <c r="PNX230" s="168"/>
      <c r="PNY230" s="168"/>
      <c r="PNZ230" s="168"/>
      <c r="POA230" s="168"/>
      <c r="POB230" s="168"/>
      <c r="POC230" s="168"/>
      <c r="POD230" s="168"/>
      <c r="POE230" s="168"/>
      <c r="POF230" s="168"/>
      <c r="POG230" s="168"/>
      <c r="POH230" s="168"/>
      <c r="POI230" s="168"/>
      <c r="POJ230" s="168"/>
      <c r="POK230" s="168"/>
      <c r="POL230" s="168"/>
      <c r="POM230" s="168"/>
      <c r="PON230" s="168"/>
      <c r="POO230" s="168"/>
      <c r="POP230" s="168"/>
      <c r="POQ230" s="168"/>
      <c r="POR230" s="168"/>
      <c r="POS230" s="168"/>
      <c r="POT230" s="168"/>
      <c r="POU230" s="168"/>
      <c r="POV230" s="168"/>
      <c r="POW230" s="168"/>
      <c r="POX230" s="168"/>
      <c r="POY230" s="168"/>
      <c r="POZ230" s="168"/>
      <c r="PPA230" s="168"/>
      <c r="PPB230" s="168"/>
      <c r="PPC230" s="168"/>
      <c r="PPD230" s="168"/>
      <c r="PPE230" s="168"/>
      <c r="PPF230" s="168"/>
      <c r="PPG230" s="168"/>
      <c r="PPH230" s="168"/>
      <c r="PPI230" s="168"/>
      <c r="PPJ230" s="168"/>
      <c r="PPK230" s="168"/>
      <c r="PPL230" s="168"/>
      <c r="PPM230" s="168"/>
      <c r="PPN230" s="168"/>
      <c r="PPO230" s="168"/>
      <c r="PPP230" s="168"/>
      <c r="PPQ230" s="168"/>
      <c r="PPR230" s="168"/>
      <c r="PPS230" s="168"/>
      <c r="PPT230" s="168"/>
      <c r="PPU230" s="168"/>
      <c r="PPV230" s="168"/>
      <c r="PPW230" s="168"/>
      <c r="PPX230" s="168"/>
      <c r="PPY230" s="168"/>
      <c r="PPZ230" s="168"/>
      <c r="PQA230" s="168"/>
      <c r="PQB230" s="168"/>
      <c r="PQC230" s="168"/>
      <c r="PQD230" s="168"/>
      <c r="PQE230" s="168"/>
      <c r="PQF230" s="168"/>
      <c r="PQG230" s="168"/>
      <c r="PQH230" s="168"/>
      <c r="PQI230" s="168"/>
      <c r="PQJ230" s="168"/>
      <c r="PQK230" s="168"/>
      <c r="PQL230" s="168"/>
      <c r="PQM230" s="168"/>
      <c r="PQN230" s="168"/>
      <c r="PQO230" s="168"/>
      <c r="PQP230" s="168"/>
      <c r="PQQ230" s="168"/>
      <c r="PQR230" s="168"/>
      <c r="PQS230" s="168"/>
      <c r="PQT230" s="168"/>
      <c r="PQU230" s="168"/>
      <c r="PQV230" s="168"/>
      <c r="PQW230" s="168"/>
      <c r="PQX230" s="168"/>
      <c r="PQY230" s="168"/>
      <c r="PQZ230" s="168"/>
      <c r="PRA230" s="168"/>
      <c r="PRB230" s="168"/>
      <c r="PRC230" s="168"/>
      <c r="PRD230" s="168"/>
      <c r="PRE230" s="168"/>
      <c r="PRF230" s="168"/>
      <c r="PRG230" s="168"/>
      <c r="PRH230" s="168"/>
      <c r="PRI230" s="168"/>
      <c r="PRJ230" s="168"/>
      <c r="PRK230" s="168"/>
      <c r="PRL230" s="168"/>
      <c r="PRM230" s="168"/>
      <c r="PRN230" s="168"/>
      <c r="PRO230" s="168"/>
      <c r="PRP230" s="168"/>
      <c r="PRQ230" s="168"/>
      <c r="PRR230" s="168"/>
      <c r="PRS230" s="168"/>
      <c r="PRT230" s="168"/>
      <c r="PRU230" s="168"/>
      <c r="PRV230" s="168"/>
      <c r="PRW230" s="168"/>
      <c r="PRX230" s="168"/>
      <c r="PRY230" s="168"/>
      <c r="PRZ230" s="168"/>
      <c r="PSA230" s="168"/>
      <c r="PSB230" s="168"/>
      <c r="PSC230" s="168"/>
      <c r="PSD230" s="168"/>
      <c r="PSE230" s="168"/>
      <c r="PSF230" s="168"/>
      <c r="PSG230" s="168"/>
      <c r="PSH230" s="168"/>
      <c r="PSI230" s="168"/>
      <c r="PSJ230" s="168"/>
      <c r="PSK230" s="168"/>
      <c r="PSL230" s="168"/>
      <c r="PSM230" s="168"/>
      <c r="PSN230" s="168"/>
      <c r="PSO230" s="168"/>
      <c r="PSP230" s="168"/>
      <c r="PSQ230" s="168"/>
      <c r="PSR230" s="168"/>
      <c r="PSS230" s="168"/>
      <c r="PST230" s="168"/>
      <c r="PSU230" s="168"/>
      <c r="PSV230" s="168"/>
      <c r="PSW230" s="168"/>
      <c r="PSX230" s="168"/>
      <c r="PSY230" s="168"/>
      <c r="PSZ230" s="168"/>
      <c r="PTA230" s="168"/>
      <c r="PTB230" s="168"/>
      <c r="PTC230" s="168"/>
      <c r="PTD230" s="168"/>
      <c r="PTE230" s="168"/>
      <c r="PTF230" s="168"/>
      <c r="PTG230" s="168"/>
      <c r="PTH230" s="168"/>
      <c r="PTI230" s="168"/>
      <c r="PTJ230" s="168"/>
      <c r="PTK230" s="168"/>
      <c r="PTL230" s="168"/>
      <c r="PTM230" s="168"/>
      <c r="PTN230" s="168"/>
      <c r="PTO230" s="168"/>
      <c r="PTP230" s="168"/>
      <c r="PTQ230" s="168"/>
      <c r="PTR230" s="168"/>
      <c r="PTS230" s="168"/>
      <c r="PTT230" s="168"/>
      <c r="PTU230" s="168"/>
      <c r="PTV230" s="168"/>
      <c r="PTW230" s="168"/>
      <c r="PTX230" s="168"/>
      <c r="PTY230" s="168"/>
      <c r="PTZ230" s="168"/>
      <c r="PUA230" s="168"/>
      <c r="PUB230" s="168"/>
      <c r="PUC230" s="168"/>
      <c r="PUD230" s="168"/>
      <c r="PUE230" s="168"/>
      <c r="PUF230" s="168"/>
      <c r="PUG230" s="168"/>
      <c r="PUH230" s="168"/>
      <c r="PUI230" s="168"/>
      <c r="PUJ230" s="168"/>
      <c r="PUK230" s="168"/>
      <c r="PUL230" s="168"/>
      <c r="PUM230" s="168"/>
      <c r="PUN230" s="168"/>
      <c r="PUO230" s="168"/>
      <c r="PUP230" s="168"/>
      <c r="PUQ230" s="168"/>
      <c r="PUR230" s="168"/>
      <c r="PUS230" s="168"/>
      <c r="PUT230" s="168"/>
      <c r="PUU230" s="168"/>
      <c r="PUV230" s="168"/>
      <c r="PUW230" s="168"/>
      <c r="PUX230" s="168"/>
      <c r="PUY230" s="168"/>
      <c r="PUZ230" s="168"/>
      <c r="PVA230" s="168"/>
      <c r="PVB230" s="168"/>
      <c r="PVC230" s="168"/>
      <c r="PVD230" s="168"/>
      <c r="PVE230" s="168"/>
      <c r="PVF230" s="168"/>
      <c r="PVG230" s="168"/>
      <c r="PVH230" s="168"/>
      <c r="PVI230" s="168"/>
      <c r="PVJ230" s="168"/>
      <c r="PVK230" s="168"/>
      <c r="PVL230" s="168"/>
      <c r="PVM230" s="168"/>
      <c r="PVN230" s="168"/>
      <c r="PVO230" s="168"/>
      <c r="PVP230" s="168"/>
      <c r="PVQ230" s="168"/>
      <c r="PVR230" s="168"/>
      <c r="PVS230" s="168"/>
      <c r="PVT230" s="168"/>
      <c r="PVU230" s="168"/>
      <c r="PVV230" s="168"/>
      <c r="PVW230" s="168"/>
      <c r="PVX230" s="168"/>
      <c r="PVY230" s="168"/>
      <c r="PVZ230" s="168"/>
      <c r="PWA230" s="168"/>
      <c r="PWB230" s="168"/>
      <c r="PWC230" s="168"/>
      <c r="PWD230" s="168"/>
      <c r="PWE230" s="168"/>
      <c r="PWF230" s="168"/>
      <c r="PWG230" s="168"/>
      <c r="PWH230" s="168"/>
      <c r="PWI230" s="168"/>
      <c r="PWJ230" s="168"/>
      <c r="PWK230" s="168"/>
      <c r="PWL230" s="168"/>
      <c r="PWM230" s="168"/>
      <c r="PWN230" s="168"/>
      <c r="PWO230" s="168"/>
      <c r="PWP230" s="168"/>
      <c r="PWQ230" s="168"/>
      <c r="PWR230" s="168"/>
      <c r="PWS230" s="168"/>
      <c r="PWT230" s="168"/>
      <c r="PWU230" s="168"/>
      <c r="PWV230" s="168"/>
      <c r="PWW230" s="168"/>
      <c r="PWX230" s="168"/>
      <c r="PWY230" s="168"/>
      <c r="PWZ230" s="168"/>
      <c r="PXA230" s="168"/>
      <c r="PXB230" s="168"/>
      <c r="PXC230" s="168"/>
      <c r="PXD230" s="168"/>
      <c r="PXE230" s="168"/>
      <c r="PXF230" s="168"/>
      <c r="PXG230" s="168"/>
      <c r="PXH230" s="168"/>
      <c r="PXI230" s="168"/>
      <c r="PXJ230" s="168"/>
      <c r="PXK230" s="168"/>
      <c r="PXL230" s="168"/>
      <c r="PXM230" s="168"/>
      <c r="PXN230" s="168"/>
      <c r="PXO230" s="168"/>
      <c r="PXP230" s="168"/>
      <c r="PXQ230" s="168"/>
      <c r="PXR230" s="168"/>
      <c r="PXS230" s="168"/>
      <c r="PXT230" s="168"/>
      <c r="PXU230" s="168"/>
      <c r="PXV230" s="168"/>
      <c r="PXW230" s="168"/>
      <c r="PXX230" s="168"/>
      <c r="PXY230" s="168"/>
      <c r="PXZ230" s="168"/>
      <c r="PYA230" s="168"/>
      <c r="PYB230" s="168"/>
      <c r="PYC230" s="168"/>
      <c r="PYD230" s="168"/>
      <c r="PYE230" s="168"/>
      <c r="PYF230" s="168"/>
      <c r="PYG230" s="168"/>
      <c r="PYH230" s="168"/>
      <c r="PYI230" s="168"/>
      <c r="PYJ230" s="168"/>
      <c r="PYK230" s="168"/>
      <c r="PYL230" s="168"/>
      <c r="PYM230" s="168"/>
      <c r="PYN230" s="168"/>
      <c r="PYO230" s="168"/>
      <c r="PYP230" s="168"/>
      <c r="PYQ230" s="168"/>
      <c r="PYR230" s="168"/>
      <c r="PYS230" s="168"/>
      <c r="PYT230" s="168"/>
      <c r="PYU230" s="168"/>
      <c r="PYV230" s="168"/>
      <c r="PYW230" s="168"/>
      <c r="PYX230" s="168"/>
      <c r="PYY230" s="168"/>
      <c r="PYZ230" s="168"/>
      <c r="PZA230" s="168"/>
      <c r="PZB230" s="168"/>
      <c r="PZC230" s="168"/>
      <c r="PZD230" s="168"/>
      <c r="PZE230" s="168"/>
      <c r="PZF230" s="168"/>
      <c r="PZG230" s="168"/>
      <c r="PZH230" s="168"/>
      <c r="PZI230" s="168"/>
      <c r="PZJ230" s="168"/>
      <c r="PZK230" s="168"/>
      <c r="PZL230" s="168"/>
      <c r="PZM230" s="168"/>
      <c r="PZN230" s="168"/>
      <c r="PZO230" s="168"/>
      <c r="PZP230" s="168"/>
      <c r="PZQ230" s="168"/>
      <c r="PZR230" s="168"/>
      <c r="PZS230" s="168"/>
      <c r="PZT230" s="168"/>
      <c r="PZU230" s="168"/>
      <c r="PZV230" s="168"/>
      <c r="PZW230" s="168"/>
      <c r="PZX230" s="168"/>
      <c r="PZY230" s="168"/>
      <c r="PZZ230" s="168"/>
      <c r="QAA230" s="168"/>
      <c r="QAB230" s="168"/>
      <c r="QAC230" s="168"/>
      <c r="QAD230" s="168"/>
      <c r="QAE230" s="168"/>
      <c r="QAF230" s="168"/>
      <c r="QAG230" s="168"/>
      <c r="QAH230" s="168"/>
      <c r="QAI230" s="168"/>
      <c r="QAJ230" s="168"/>
      <c r="QAK230" s="168"/>
      <c r="QAL230" s="168"/>
      <c r="QAM230" s="168"/>
      <c r="QAN230" s="168"/>
      <c r="QAO230" s="168"/>
      <c r="QAP230" s="168"/>
      <c r="QAQ230" s="168"/>
      <c r="QAR230" s="168"/>
      <c r="QAS230" s="168"/>
      <c r="QAT230" s="168"/>
      <c r="QAU230" s="168"/>
      <c r="QAV230" s="168"/>
      <c r="QAW230" s="168"/>
      <c r="QAX230" s="168"/>
      <c r="QAY230" s="168"/>
      <c r="QAZ230" s="168"/>
      <c r="QBA230" s="168"/>
      <c r="QBB230" s="168"/>
      <c r="QBC230" s="168"/>
      <c r="QBD230" s="168"/>
      <c r="QBE230" s="168"/>
      <c r="QBF230" s="168"/>
      <c r="QBG230" s="168"/>
      <c r="QBH230" s="168"/>
      <c r="QBI230" s="168"/>
      <c r="QBJ230" s="168"/>
      <c r="QBK230" s="168"/>
      <c r="QBL230" s="168"/>
      <c r="QBM230" s="168"/>
      <c r="QBN230" s="168"/>
      <c r="QBO230" s="168"/>
      <c r="QBP230" s="168"/>
      <c r="QBQ230" s="168"/>
      <c r="QBR230" s="168"/>
      <c r="QBS230" s="168"/>
      <c r="QBT230" s="168"/>
      <c r="QBU230" s="168"/>
      <c r="QBV230" s="168"/>
      <c r="QBW230" s="168"/>
      <c r="QBX230" s="168"/>
      <c r="QBY230" s="168"/>
      <c r="QBZ230" s="168"/>
      <c r="QCA230" s="168"/>
      <c r="QCB230" s="168"/>
      <c r="QCC230" s="168"/>
      <c r="QCD230" s="168"/>
      <c r="QCE230" s="168"/>
      <c r="QCF230" s="168"/>
      <c r="QCG230" s="168"/>
      <c r="QCH230" s="168"/>
      <c r="QCI230" s="168"/>
      <c r="QCJ230" s="168"/>
      <c r="QCK230" s="168"/>
      <c r="QCL230" s="168"/>
      <c r="QCM230" s="168"/>
      <c r="QCN230" s="168"/>
      <c r="QCO230" s="168"/>
      <c r="QCP230" s="168"/>
      <c r="QCQ230" s="168"/>
      <c r="QCR230" s="168"/>
      <c r="QCS230" s="168"/>
      <c r="QCT230" s="168"/>
      <c r="QCU230" s="168"/>
      <c r="QCV230" s="168"/>
      <c r="QCW230" s="168"/>
      <c r="QCX230" s="168"/>
      <c r="QCY230" s="168"/>
      <c r="QCZ230" s="168"/>
      <c r="QDA230" s="168"/>
      <c r="QDB230" s="168"/>
      <c r="QDC230" s="168"/>
      <c r="QDD230" s="168"/>
      <c r="QDE230" s="168"/>
      <c r="QDF230" s="168"/>
      <c r="QDG230" s="168"/>
      <c r="QDH230" s="168"/>
      <c r="QDI230" s="168"/>
      <c r="QDJ230" s="168"/>
      <c r="QDK230" s="168"/>
      <c r="QDL230" s="168"/>
      <c r="QDM230" s="168"/>
      <c r="QDN230" s="168"/>
      <c r="QDO230" s="168"/>
      <c r="QDP230" s="168"/>
      <c r="QDQ230" s="168"/>
      <c r="QDR230" s="168"/>
      <c r="QDS230" s="168"/>
      <c r="QDT230" s="168"/>
      <c r="QDU230" s="168"/>
      <c r="QDV230" s="168"/>
      <c r="QDW230" s="168"/>
      <c r="QDX230" s="168"/>
      <c r="QDY230" s="168"/>
      <c r="QDZ230" s="168"/>
      <c r="QEA230" s="168"/>
      <c r="QEB230" s="168"/>
      <c r="QEC230" s="168"/>
      <c r="QED230" s="168"/>
      <c r="QEE230" s="168"/>
      <c r="QEF230" s="168"/>
      <c r="QEG230" s="168"/>
      <c r="QEH230" s="168"/>
      <c r="QEI230" s="168"/>
      <c r="QEJ230" s="168"/>
      <c r="QEK230" s="168"/>
      <c r="QEL230" s="168"/>
      <c r="QEM230" s="168"/>
      <c r="QEN230" s="168"/>
      <c r="QEO230" s="168"/>
      <c r="QEP230" s="168"/>
      <c r="QEQ230" s="168"/>
      <c r="QER230" s="168"/>
      <c r="QES230" s="168"/>
      <c r="QET230" s="168"/>
      <c r="QEU230" s="168"/>
      <c r="QEV230" s="168"/>
      <c r="QEW230" s="168"/>
      <c r="QEX230" s="168"/>
      <c r="QEY230" s="168"/>
      <c r="QEZ230" s="168"/>
      <c r="QFA230" s="168"/>
      <c r="QFB230" s="168"/>
      <c r="QFC230" s="168"/>
      <c r="QFD230" s="168"/>
      <c r="QFE230" s="168"/>
      <c r="QFF230" s="168"/>
      <c r="QFG230" s="168"/>
      <c r="QFH230" s="168"/>
      <c r="QFI230" s="168"/>
      <c r="QFJ230" s="168"/>
      <c r="QFK230" s="168"/>
      <c r="QFL230" s="168"/>
      <c r="QFM230" s="168"/>
      <c r="QFN230" s="168"/>
      <c r="QFO230" s="168"/>
      <c r="QFP230" s="168"/>
      <c r="QFQ230" s="168"/>
      <c r="QFR230" s="168"/>
      <c r="QFS230" s="168"/>
      <c r="QFT230" s="168"/>
      <c r="QFU230" s="168"/>
      <c r="QFV230" s="168"/>
      <c r="QFW230" s="168"/>
      <c r="QFX230" s="168"/>
      <c r="QFY230" s="168"/>
      <c r="QFZ230" s="168"/>
      <c r="QGA230" s="168"/>
      <c r="QGB230" s="168"/>
      <c r="QGC230" s="168"/>
      <c r="QGD230" s="168"/>
      <c r="QGE230" s="168"/>
      <c r="QGF230" s="168"/>
      <c r="QGG230" s="168"/>
      <c r="QGH230" s="168"/>
      <c r="QGI230" s="168"/>
      <c r="QGJ230" s="168"/>
      <c r="QGK230" s="168"/>
      <c r="QGL230" s="168"/>
      <c r="QGM230" s="168"/>
      <c r="QGN230" s="168"/>
      <c r="QGO230" s="168"/>
      <c r="QGP230" s="168"/>
      <c r="QGQ230" s="168"/>
      <c r="QGR230" s="168"/>
      <c r="QGS230" s="168"/>
      <c r="QGT230" s="168"/>
      <c r="QGU230" s="168"/>
      <c r="QGV230" s="168"/>
      <c r="QGW230" s="168"/>
      <c r="QGX230" s="168"/>
      <c r="QGY230" s="168"/>
      <c r="QGZ230" s="168"/>
      <c r="QHA230" s="168"/>
      <c r="QHB230" s="168"/>
      <c r="QHC230" s="168"/>
      <c r="QHD230" s="168"/>
      <c r="QHE230" s="168"/>
      <c r="QHF230" s="168"/>
      <c r="QHG230" s="168"/>
      <c r="QHH230" s="168"/>
      <c r="QHI230" s="168"/>
      <c r="QHJ230" s="168"/>
      <c r="QHK230" s="168"/>
      <c r="QHL230" s="168"/>
      <c r="QHM230" s="168"/>
      <c r="QHN230" s="168"/>
      <c r="QHO230" s="168"/>
      <c r="QHP230" s="168"/>
      <c r="QHQ230" s="168"/>
      <c r="QHR230" s="168"/>
      <c r="QHS230" s="168"/>
      <c r="QHT230" s="168"/>
      <c r="QHU230" s="168"/>
      <c r="QHV230" s="168"/>
      <c r="QHW230" s="168"/>
      <c r="QHX230" s="168"/>
      <c r="QHY230" s="168"/>
      <c r="QHZ230" s="168"/>
      <c r="QIA230" s="168"/>
      <c r="QIB230" s="168"/>
      <c r="QIC230" s="168"/>
      <c r="QID230" s="168"/>
      <c r="QIE230" s="168"/>
      <c r="QIF230" s="168"/>
      <c r="QIG230" s="168"/>
      <c r="QIH230" s="168"/>
      <c r="QII230" s="168"/>
      <c r="QIJ230" s="168"/>
      <c r="QIK230" s="168"/>
      <c r="QIL230" s="168"/>
      <c r="QIM230" s="168"/>
      <c r="QIN230" s="168"/>
      <c r="QIO230" s="168"/>
      <c r="QIP230" s="168"/>
      <c r="QIQ230" s="168"/>
      <c r="QIR230" s="168"/>
      <c r="QIS230" s="168"/>
      <c r="QIT230" s="168"/>
      <c r="QIU230" s="168"/>
      <c r="QIV230" s="168"/>
      <c r="QIW230" s="168"/>
      <c r="QIX230" s="168"/>
      <c r="QIY230" s="168"/>
      <c r="QIZ230" s="168"/>
      <c r="QJA230" s="168"/>
      <c r="QJB230" s="168"/>
      <c r="QJC230" s="168"/>
      <c r="QJD230" s="168"/>
      <c r="QJE230" s="168"/>
      <c r="QJF230" s="168"/>
      <c r="QJG230" s="168"/>
      <c r="QJH230" s="168"/>
      <c r="QJI230" s="168"/>
      <c r="QJJ230" s="168"/>
      <c r="QJK230" s="168"/>
      <c r="QJL230" s="168"/>
      <c r="QJM230" s="168"/>
      <c r="QJN230" s="168"/>
      <c r="QJO230" s="168"/>
      <c r="QJP230" s="168"/>
      <c r="QJQ230" s="168"/>
      <c r="QJR230" s="168"/>
      <c r="QJS230" s="168"/>
      <c r="QJT230" s="168"/>
      <c r="QJU230" s="168"/>
      <c r="QJV230" s="168"/>
      <c r="QJW230" s="168"/>
      <c r="QJX230" s="168"/>
      <c r="QJY230" s="168"/>
      <c r="QJZ230" s="168"/>
      <c r="QKA230" s="168"/>
      <c r="QKB230" s="168"/>
      <c r="QKC230" s="168"/>
      <c r="QKD230" s="168"/>
      <c r="QKE230" s="168"/>
      <c r="QKF230" s="168"/>
      <c r="QKG230" s="168"/>
      <c r="QKH230" s="168"/>
      <c r="QKI230" s="168"/>
      <c r="QKJ230" s="168"/>
      <c r="QKK230" s="168"/>
      <c r="QKL230" s="168"/>
      <c r="QKM230" s="168"/>
      <c r="QKN230" s="168"/>
      <c r="QKO230" s="168"/>
      <c r="QKP230" s="168"/>
      <c r="QKQ230" s="168"/>
      <c r="QKR230" s="168"/>
      <c r="QKS230" s="168"/>
      <c r="QKT230" s="168"/>
      <c r="QKU230" s="168"/>
      <c r="QKV230" s="168"/>
      <c r="QKW230" s="168"/>
      <c r="QKX230" s="168"/>
      <c r="QKY230" s="168"/>
      <c r="QKZ230" s="168"/>
      <c r="QLA230" s="168"/>
      <c r="QLB230" s="168"/>
      <c r="QLC230" s="168"/>
      <c r="QLD230" s="168"/>
      <c r="QLE230" s="168"/>
      <c r="QLF230" s="168"/>
      <c r="QLG230" s="168"/>
      <c r="QLH230" s="168"/>
      <c r="QLI230" s="168"/>
      <c r="QLJ230" s="168"/>
      <c r="QLK230" s="168"/>
      <c r="QLL230" s="168"/>
      <c r="QLM230" s="168"/>
      <c r="QLN230" s="168"/>
      <c r="QLO230" s="168"/>
      <c r="QLP230" s="168"/>
      <c r="QLQ230" s="168"/>
      <c r="QLR230" s="168"/>
      <c r="QLS230" s="168"/>
      <c r="QLT230" s="168"/>
      <c r="QLU230" s="168"/>
      <c r="QLV230" s="168"/>
      <c r="QLW230" s="168"/>
      <c r="QLX230" s="168"/>
      <c r="QLY230" s="168"/>
      <c r="QLZ230" s="168"/>
      <c r="QMA230" s="168"/>
      <c r="QMB230" s="168"/>
      <c r="QMC230" s="168"/>
      <c r="QMD230" s="168"/>
      <c r="QME230" s="168"/>
      <c r="QMF230" s="168"/>
      <c r="QMG230" s="168"/>
      <c r="QMH230" s="168"/>
      <c r="QMI230" s="168"/>
      <c r="QMJ230" s="168"/>
      <c r="QMK230" s="168"/>
      <c r="QML230" s="168"/>
      <c r="QMM230" s="168"/>
      <c r="QMN230" s="168"/>
      <c r="QMO230" s="168"/>
      <c r="QMP230" s="168"/>
      <c r="QMQ230" s="168"/>
      <c r="QMR230" s="168"/>
      <c r="QMS230" s="168"/>
      <c r="QMT230" s="168"/>
      <c r="QMU230" s="168"/>
      <c r="QMV230" s="168"/>
      <c r="QMW230" s="168"/>
      <c r="QMX230" s="168"/>
      <c r="QMY230" s="168"/>
      <c r="QMZ230" s="168"/>
      <c r="QNA230" s="168"/>
      <c r="QNB230" s="168"/>
      <c r="QNC230" s="168"/>
      <c r="QND230" s="168"/>
      <c r="QNE230" s="168"/>
      <c r="QNF230" s="168"/>
      <c r="QNG230" s="168"/>
      <c r="QNH230" s="168"/>
      <c r="QNI230" s="168"/>
      <c r="QNJ230" s="168"/>
      <c r="QNK230" s="168"/>
      <c r="QNL230" s="168"/>
      <c r="QNM230" s="168"/>
      <c r="QNN230" s="168"/>
      <c r="QNO230" s="168"/>
      <c r="QNP230" s="168"/>
      <c r="QNQ230" s="168"/>
      <c r="QNR230" s="168"/>
      <c r="QNS230" s="168"/>
      <c r="QNT230" s="168"/>
      <c r="QNU230" s="168"/>
      <c r="QNV230" s="168"/>
      <c r="QNW230" s="168"/>
      <c r="QNX230" s="168"/>
      <c r="QNY230" s="168"/>
      <c r="QNZ230" s="168"/>
      <c r="QOA230" s="168"/>
      <c r="QOB230" s="168"/>
      <c r="QOC230" s="168"/>
      <c r="QOD230" s="168"/>
      <c r="QOE230" s="168"/>
      <c r="QOF230" s="168"/>
      <c r="QOG230" s="168"/>
      <c r="QOH230" s="168"/>
      <c r="QOI230" s="168"/>
      <c r="QOJ230" s="168"/>
      <c r="QOK230" s="168"/>
      <c r="QOL230" s="168"/>
      <c r="QOM230" s="168"/>
      <c r="QON230" s="168"/>
      <c r="QOO230" s="168"/>
      <c r="QOP230" s="168"/>
      <c r="QOQ230" s="168"/>
      <c r="QOR230" s="168"/>
      <c r="QOS230" s="168"/>
      <c r="QOT230" s="168"/>
      <c r="QOU230" s="168"/>
      <c r="QOV230" s="168"/>
      <c r="QOW230" s="168"/>
      <c r="QOX230" s="168"/>
      <c r="QOY230" s="168"/>
      <c r="QOZ230" s="168"/>
      <c r="QPA230" s="168"/>
      <c r="QPB230" s="168"/>
      <c r="QPC230" s="168"/>
      <c r="QPD230" s="168"/>
      <c r="QPE230" s="168"/>
      <c r="QPF230" s="168"/>
      <c r="QPG230" s="168"/>
      <c r="QPH230" s="168"/>
      <c r="QPI230" s="168"/>
      <c r="QPJ230" s="168"/>
      <c r="QPK230" s="168"/>
      <c r="QPL230" s="168"/>
      <c r="QPM230" s="168"/>
      <c r="QPN230" s="168"/>
      <c r="QPO230" s="168"/>
      <c r="QPP230" s="168"/>
      <c r="QPQ230" s="168"/>
      <c r="QPR230" s="168"/>
      <c r="QPS230" s="168"/>
      <c r="QPT230" s="168"/>
      <c r="QPU230" s="168"/>
      <c r="QPV230" s="168"/>
      <c r="QPW230" s="168"/>
      <c r="QPX230" s="168"/>
      <c r="QPY230" s="168"/>
      <c r="QPZ230" s="168"/>
      <c r="QQA230" s="168"/>
      <c r="QQB230" s="168"/>
      <c r="QQC230" s="168"/>
      <c r="QQD230" s="168"/>
      <c r="QQE230" s="168"/>
      <c r="QQF230" s="168"/>
      <c r="QQG230" s="168"/>
      <c r="QQH230" s="168"/>
      <c r="QQI230" s="168"/>
      <c r="QQJ230" s="168"/>
      <c r="QQK230" s="168"/>
      <c r="QQL230" s="168"/>
      <c r="QQM230" s="168"/>
      <c r="QQN230" s="168"/>
      <c r="QQO230" s="168"/>
      <c r="QQP230" s="168"/>
      <c r="QQQ230" s="168"/>
      <c r="QQR230" s="168"/>
      <c r="QQS230" s="168"/>
      <c r="QQT230" s="168"/>
      <c r="QQU230" s="168"/>
      <c r="QQV230" s="168"/>
      <c r="QQW230" s="168"/>
      <c r="QQX230" s="168"/>
      <c r="QQY230" s="168"/>
      <c r="QQZ230" s="168"/>
      <c r="QRA230" s="168"/>
      <c r="QRB230" s="168"/>
      <c r="QRC230" s="168"/>
      <c r="QRD230" s="168"/>
      <c r="QRE230" s="168"/>
      <c r="QRF230" s="168"/>
      <c r="QRG230" s="168"/>
      <c r="QRH230" s="168"/>
      <c r="QRI230" s="168"/>
      <c r="QRJ230" s="168"/>
      <c r="QRK230" s="168"/>
      <c r="QRL230" s="168"/>
      <c r="QRM230" s="168"/>
      <c r="QRN230" s="168"/>
      <c r="QRO230" s="168"/>
      <c r="QRP230" s="168"/>
      <c r="QRQ230" s="168"/>
      <c r="QRR230" s="168"/>
      <c r="QRS230" s="168"/>
      <c r="QRT230" s="168"/>
      <c r="QRU230" s="168"/>
      <c r="QRV230" s="168"/>
      <c r="QRW230" s="168"/>
      <c r="QRX230" s="168"/>
      <c r="QRY230" s="168"/>
      <c r="QRZ230" s="168"/>
      <c r="QSA230" s="168"/>
      <c r="QSB230" s="168"/>
      <c r="QSC230" s="168"/>
      <c r="QSD230" s="168"/>
      <c r="QSE230" s="168"/>
      <c r="QSF230" s="168"/>
      <c r="QSG230" s="168"/>
      <c r="QSH230" s="168"/>
      <c r="QSI230" s="168"/>
      <c r="QSJ230" s="168"/>
      <c r="QSK230" s="168"/>
      <c r="QSL230" s="168"/>
      <c r="QSM230" s="168"/>
      <c r="QSN230" s="168"/>
      <c r="QSO230" s="168"/>
      <c r="QSP230" s="168"/>
      <c r="QSQ230" s="168"/>
      <c r="QSR230" s="168"/>
      <c r="QSS230" s="168"/>
      <c r="QST230" s="168"/>
      <c r="QSU230" s="168"/>
      <c r="QSV230" s="168"/>
      <c r="QSW230" s="168"/>
      <c r="QSX230" s="168"/>
      <c r="QSY230" s="168"/>
      <c r="QSZ230" s="168"/>
      <c r="QTA230" s="168"/>
      <c r="QTB230" s="168"/>
      <c r="QTC230" s="168"/>
      <c r="QTD230" s="168"/>
      <c r="QTE230" s="168"/>
      <c r="QTF230" s="168"/>
      <c r="QTG230" s="168"/>
      <c r="QTH230" s="168"/>
      <c r="QTI230" s="168"/>
      <c r="QTJ230" s="168"/>
      <c r="QTK230" s="168"/>
      <c r="QTL230" s="168"/>
      <c r="QTM230" s="168"/>
      <c r="QTN230" s="168"/>
      <c r="QTO230" s="168"/>
      <c r="QTP230" s="168"/>
      <c r="QTQ230" s="168"/>
      <c r="QTR230" s="168"/>
      <c r="QTS230" s="168"/>
      <c r="QTT230" s="168"/>
      <c r="QTU230" s="168"/>
      <c r="QTV230" s="168"/>
      <c r="QTW230" s="168"/>
      <c r="QTX230" s="168"/>
      <c r="QTY230" s="168"/>
      <c r="QTZ230" s="168"/>
      <c r="QUA230" s="168"/>
      <c r="QUB230" s="168"/>
      <c r="QUC230" s="168"/>
      <c r="QUD230" s="168"/>
      <c r="QUE230" s="168"/>
      <c r="QUF230" s="168"/>
      <c r="QUG230" s="168"/>
      <c r="QUH230" s="168"/>
      <c r="QUI230" s="168"/>
      <c r="QUJ230" s="168"/>
      <c r="QUK230" s="168"/>
      <c r="QUL230" s="168"/>
      <c r="QUM230" s="168"/>
      <c r="QUN230" s="168"/>
      <c r="QUO230" s="168"/>
      <c r="QUP230" s="168"/>
      <c r="QUQ230" s="168"/>
      <c r="QUR230" s="168"/>
      <c r="QUS230" s="168"/>
      <c r="QUT230" s="168"/>
      <c r="QUU230" s="168"/>
      <c r="QUV230" s="168"/>
      <c r="QUW230" s="168"/>
      <c r="QUX230" s="168"/>
      <c r="QUY230" s="168"/>
      <c r="QUZ230" s="168"/>
      <c r="QVA230" s="168"/>
      <c r="QVB230" s="168"/>
      <c r="QVC230" s="168"/>
      <c r="QVD230" s="168"/>
      <c r="QVE230" s="168"/>
      <c r="QVF230" s="168"/>
      <c r="QVG230" s="168"/>
      <c r="QVH230" s="168"/>
      <c r="QVI230" s="168"/>
      <c r="QVJ230" s="168"/>
      <c r="QVK230" s="168"/>
      <c r="QVL230" s="168"/>
      <c r="QVM230" s="168"/>
      <c r="QVN230" s="168"/>
      <c r="QVO230" s="168"/>
      <c r="QVP230" s="168"/>
      <c r="QVQ230" s="168"/>
      <c r="QVR230" s="168"/>
      <c r="QVS230" s="168"/>
      <c r="QVT230" s="168"/>
      <c r="QVU230" s="168"/>
      <c r="QVV230" s="168"/>
      <c r="QVW230" s="168"/>
      <c r="QVX230" s="168"/>
      <c r="QVY230" s="168"/>
      <c r="QVZ230" s="168"/>
      <c r="QWA230" s="168"/>
      <c r="QWB230" s="168"/>
      <c r="QWC230" s="168"/>
      <c r="QWD230" s="168"/>
      <c r="QWE230" s="168"/>
      <c r="QWF230" s="168"/>
      <c r="QWG230" s="168"/>
      <c r="QWH230" s="168"/>
      <c r="QWI230" s="168"/>
      <c r="QWJ230" s="168"/>
      <c r="QWK230" s="168"/>
      <c r="QWL230" s="168"/>
      <c r="QWM230" s="168"/>
      <c r="QWN230" s="168"/>
      <c r="QWO230" s="168"/>
      <c r="QWP230" s="168"/>
      <c r="QWQ230" s="168"/>
      <c r="QWR230" s="168"/>
      <c r="QWS230" s="168"/>
      <c r="QWT230" s="168"/>
      <c r="QWU230" s="168"/>
      <c r="QWV230" s="168"/>
      <c r="QWW230" s="168"/>
      <c r="QWX230" s="168"/>
      <c r="QWY230" s="168"/>
      <c r="QWZ230" s="168"/>
      <c r="QXA230" s="168"/>
      <c r="QXB230" s="168"/>
      <c r="QXC230" s="168"/>
      <c r="QXD230" s="168"/>
      <c r="QXE230" s="168"/>
      <c r="QXF230" s="168"/>
      <c r="QXG230" s="168"/>
      <c r="QXH230" s="168"/>
      <c r="QXI230" s="168"/>
      <c r="QXJ230" s="168"/>
      <c r="QXK230" s="168"/>
      <c r="QXL230" s="168"/>
      <c r="QXM230" s="168"/>
      <c r="QXN230" s="168"/>
      <c r="QXO230" s="168"/>
      <c r="QXP230" s="168"/>
      <c r="QXQ230" s="168"/>
      <c r="QXR230" s="168"/>
      <c r="QXS230" s="168"/>
      <c r="QXT230" s="168"/>
      <c r="QXU230" s="168"/>
      <c r="QXV230" s="168"/>
      <c r="QXW230" s="168"/>
      <c r="QXX230" s="168"/>
      <c r="QXY230" s="168"/>
      <c r="QXZ230" s="168"/>
      <c r="QYA230" s="168"/>
      <c r="QYB230" s="168"/>
      <c r="QYC230" s="168"/>
      <c r="QYD230" s="168"/>
      <c r="QYE230" s="168"/>
      <c r="QYF230" s="168"/>
      <c r="QYG230" s="168"/>
      <c r="QYH230" s="168"/>
      <c r="QYI230" s="168"/>
      <c r="QYJ230" s="168"/>
      <c r="QYK230" s="168"/>
      <c r="QYL230" s="168"/>
      <c r="QYM230" s="168"/>
      <c r="QYN230" s="168"/>
      <c r="QYO230" s="168"/>
      <c r="QYP230" s="168"/>
      <c r="QYQ230" s="168"/>
      <c r="QYR230" s="168"/>
      <c r="QYS230" s="168"/>
      <c r="QYT230" s="168"/>
      <c r="QYU230" s="168"/>
      <c r="QYV230" s="168"/>
      <c r="QYW230" s="168"/>
      <c r="QYX230" s="168"/>
      <c r="QYY230" s="168"/>
      <c r="QYZ230" s="168"/>
      <c r="QZA230" s="168"/>
      <c r="QZB230" s="168"/>
      <c r="QZC230" s="168"/>
      <c r="QZD230" s="168"/>
      <c r="QZE230" s="168"/>
      <c r="QZF230" s="168"/>
      <c r="QZG230" s="168"/>
      <c r="QZH230" s="168"/>
      <c r="QZI230" s="168"/>
      <c r="QZJ230" s="168"/>
      <c r="QZK230" s="168"/>
      <c r="QZL230" s="168"/>
      <c r="QZM230" s="168"/>
      <c r="QZN230" s="168"/>
      <c r="QZO230" s="168"/>
      <c r="QZP230" s="168"/>
      <c r="QZQ230" s="168"/>
      <c r="QZR230" s="168"/>
      <c r="QZS230" s="168"/>
      <c r="QZT230" s="168"/>
      <c r="QZU230" s="168"/>
      <c r="QZV230" s="168"/>
      <c r="QZW230" s="168"/>
      <c r="QZX230" s="168"/>
      <c r="QZY230" s="168"/>
      <c r="QZZ230" s="168"/>
      <c r="RAA230" s="168"/>
      <c r="RAB230" s="168"/>
      <c r="RAC230" s="168"/>
      <c r="RAD230" s="168"/>
      <c r="RAE230" s="168"/>
      <c r="RAF230" s="168"/>
      <c r="RAG230" s="168"/>
      <c r="RAH230" s="168"/>
      <c r="RAI230" s="168"/>
      <c r="RAJ230" s="168"/>
      <c r="RAK230" s="168"/>
      <c r="RAL230" s="168"/>
      <c r="RAM230" s="168"/>
      <c r="RAN230" s="168"/>
      <c r="RAO230" s="168"/>
      <c r="RAP230" s="168"/>
      <c r="RAQ230" s="168"/>
      <c r="RAR230" s="168"/>
      <c r="RAS230" s="168"/>
      <c r="RAT230" s="168"/>
      <c r="RAU230" s="168"/>
      <c r="RAV230" s="168"/>
      <c r="RAW230" s="168"/>
      <c r="RAX230" s="168"/>
      <c r="RAY230" s="168"/>
      <c r="RAZ230" s="168"/>
      <c r="RBA230" s="168"/>
      <c r="RBB230" s="168"/>
      <c r="RBC230" s="168"/>
      <c r="RBD230" s="168"/>
      <c r="RBE230" s="168"/>
      <c r="RBF230" s="168"/>
      <c r="RBG230" s="168"/>
      <c r="RBH230" s="168"/>
      <c r="RBI230" s="168"/>
      <c r="RBJ230" s="168"/>
      <c r="RBK230" s="168"/>
      <c r="RBL230" s="168"/>
      <c r="RBM230" s="168"/>
      <c r="RBN230" s="168"/>
      <c r="RBO230" s="168"/>
      <c r="RBP230" s="168"/>
      <c r="RBQ230" s="168"/>
      <c r="RBR230" s="168"/>
      <c r="RBS230" s="168"/>
      <c r="RBT230" s="168"/>
      <c r="RBU230" s="168"/>
      <c r="RBV230" s="168"/>
      <c r="RBW230" s="168"/>
      <c r="RBX230" s="168"/>
      <c r="RBY230" s="168"/>
      <c r="RBZ230" s="168"/>
      <c r="RCA230" s="168"/>
      <c r="RCB230" s="168"/>
      <c r="RCC230" s="168"/>
      <c r="RCD230" s="168"/>
      <c r="RCE230" s="168"/>
      <c r="RCF230" s="168"/>
      <c r="RCG230" s="168"/>
      <c r="RCH230" s="168"/>
      <c r="RCI230" s="168"/>
      <c r="RCJ230" s="168"/>
      <c r="RCK230" s="168"/>
      <c r="RCL230" s="168"/>
      <c r="RCM230" s="168"/>
      <c r="RCN230" s="168"/>
      <c r="RCO230" s="168"/>
      <c r="RCP230" s="168"/>
      <c r="RCQ230" s="168"/>
      <c r="RCR230" s="168"/>
      <c r="RCS230" s="168"/>
      <c r="RCT230" s="168"/>
      <c r="RCU230" s="168"/>
      <c r="RCV230" s="168"/>
      <c r="RCW230" s="168"/>
      <c r="RCX230" s="168"/>
      <c r="RCY230" s="168"/>
      <c r="RCZ230" s="168"/>
      <c r="RDA230" s="168"/>
      <c r="RDB230" s="168"/>
      <c r="RDC230" s="168"/>
      <c r="RDD230" s="168"/>
      <c r="RDE230" s="168"/>
      <c r="RDF230" s="168"/>
      <c r="RDG230" s="168"/>
      <c r="RDH230" s="168"/>
      <c r="RDI230" s="168"/>
      <c r="RDJ230" s="168"/>
      <c r="RDK230" s="168"/>
      <c r="RDL230" s="168"/>
      <c r="RDM230" s="168"/>
      <c r="RDN230" s="168"/>
      <c r="RDO230" s="168"/>
      <c r="RDP230" s="168"/>
      <c r="RDQ230" s="168"/>
      <c r="RDR230" s="168"/>
      <c r="RDS230" s="168"/>
      <c r="RDT230" s="168"/>
      <c r="RDU230" s="168"/>
      <c r="RDV230" s="168"/>
      <c r="RDW230" s="168"/>
      <c r="RDX230" s="168"/>
      <c r="RDY230" s="168"/>
      <c r="RDZ230" s="168"/>
      <c r="REA230" s="168"/>
      <c r="REB230" s="168"/>
      <c r="REC230" s="168"/>
      <c r="RED230" s="168"/>
      <c r="REE230" s="168"/>
      <c r="REF230" s="168"/>
      <c r="REG230" s="168"/>
      <c r="REH230" s="168"/>
      <c r="REI230" s="168"/>
      <c r="REJ230" s="168"/>
      <c r="REK230" s="168"/>
      <c r="REL230" s="168"/>
      <c r="REM230" s="168"/>
      <c r="REN230" s="168"/>
      <c r="REO230" s="168"/>
      <c r="REP230" s="168"/>
      <c r="REQ230" s="168"/>
      <c r="RER230" s="168"/>
      <c r="RES230" s="168"/>
      <c r="RET230" s="168"/>
      <c r="REU230" s="168"/>
      <c r="REV230" s="168"/>
      <c r="REW230" s="168"/>
      <c r="REX230" s="168"/>
      <c r="REY230" s="168"/>
      <c r="REZ230" s="168"/>
      <c r="RFA230" s="168"/>
      <c r="RFB230" s="168"/>
      <c r="RFC230" s="168"/>
      <c r="RFD230" s="168"/>
      <c r="RFE230" s="168"/>
      <c r="RFF230" s="168"/>
      <c r="RFG230" s="168"/>
      <c r="RFH230" s="168"/>
      <c r="RFI230" s="168"/>
      <c r="RFJ230" s="168"/>
      <c r="RFK230" s="168"/>
      <c r="RFL230" s="168"/>
      <c r="RFM230" s="168"/>
      <c r="RFN230" s="168"/>
      <c r="RFO230" s="168"/>
      <c r="RFP230" s="168"/>
      <c r="RFQ230" s="168"/>
      <c r="RFR230" s="168"/>
      <c r="RFS230" s="168"/>
      <c r="RFT230" s="168"/>
      <c r="RFU230" s="168"/>
      <c r="RFV230" s="168"/>
      <c r="RFW230" s="168"/>
      <c r="RFX230" s="168"/>
      <c r="RFY230" s="168"/>
      <c r="RFZ230" s="168"/>
      <c r="RGA230" s="168"/>
      <c r="RGB230" s="168"/>
      <c r="RGC230" s="168"/>
      <c r="RGD230" s="168"/>
      <c r="RGE230" s="168"/>
      <c r="RGF230" s="168"/>
      <c r="RGG230" s="168"/>
      <c r="RGH230" s="168"/>
      <c r="RGI230" s="168"/>
      <c r="RGJ230" s="168"/>
      <c r="RGK230" s="168"/>
      <c r="RGL230" s="168"/>
      <c r="RGM230" s="168"/>
      <c r="RGN230" s="168"/>
      <c r="RGO230" s="168"/>
      <c r="RGP230" s="168"/>
      <c r="RGQ230" s="168"/>
      <c r="RGR230" s="168"/>
      <c r="RGS230" s="168"/>
      <c r="RGT230" s="168"/>
      <c r="RGU230" s="168"/>
      <c r="RGV230" s="168"/>
      <c r="RGW230" s="168"/>
      <c r="RGX230" s="168"/>
      <c r="RGY230" s="168"/>
      <c r="RGZ230" s="168"/>
      <c r="RHA230" s="168"/>
      <c r="RHB230" s="168"/>
      <c r="RHC230" s="168"/>
      <c r="RHD230" s="168"/>
      <c r="RHE230" s="168"/>
      <c r="RHF230" s="168"/>
      <c r="RHG230" s="168"/>
      <c r="RHH230" s="168"/>
      <c r="RHI230" s="168"/>
      <c r="RHJ230" s="168"/>
      <c r="RHK230" s="168"/>
      <c r="RHL230" s="168"/>
      <c r="RHM230" s="168"/>
      <c r="RHN230" s="168"/>
      <c r="RHO230" s="168"/>
      <c r="RHP230" s="168"/>
      <c r="RHQ230" s="168"/>
      <c r="RHR230" s="168"/>
      <c r="RHS230" s="168"/>
      <c r="RHT230" s="168"/>
      <c r="RHU230" s="168"/>
      <c r="RHV230" s="168"/>
      <c r="RHW230" s="168"/>
      <c r="RHX230" s="168"/>
      <c r="RHY230" s="168"/>
      <c r="RHZ230" s="168"/>
      <c r="RIA230" s="168"/>
      <c r="RIB230" s="168"/>
      <c r="RIC230" s="168"/>
      <c r="RID230" s="168"/>
      <c r="RIE230" s="168"/>
      <c r="RIF230" s="168"/>
      <c r="RIG230" s="168"/>
      <c r="RIH230" s="168"/>
      <c r="RII230" s="168"/>
      <c r="RIJ230" s="168"/>
      <c r="RIK230" s="168"/>
      <c r="RIL230" s="168"/>
      <c r="RIM230" s="168"/>
      <c r="RIN230" s="168"/>
      <c r="RIO230" s="168"/>
      <c r="RIP230" s="168"/>
      <c r="RIQ230" s="168"/>
      <c r="RIR230" s="168"/>
      <c r="RIS230" s="168"/>
      <c r="RIT230" s="168"/>
      <c r="RIU230" s="168"/>
      <c r="RIV230" s="168"/>
      <c r="RIW230" s="168"/>
      <c r="RIX230" s="168"/>
      <c r="RIY230" s="168"/>
      <c r="RIZ230" s="168"/>
      <c r="RJA230" s="168"/>
      <c r="RJB230" s="168"/>
      <c r="RJC230" s="168"/>
      <c r="RJD230" s="168"/>
      <c r="RJE230" s="168"/>
      <c r="RJF230" s="168"/>
      <c r="RJG230" s="168"/>
      <c r="RJH230" s="168"/>
      <c r="RJI230" s="168"/>
      <c r="RJJ230" s="168"/>
      <c r="RJK230" s="168"/>
      <c r="RJL230" s="168"/>
      <c r="RJM230" s="168"/>
      <c r="RJN230" s="168"/>
      <c r="RJO230" s="168"/>
      <c r="RJP230" s="168"/>
      <c r="RJQ230" s="168"/>
      <c r="RJR230" s="168"/>
      <c r="RJS230" s="168"/>
      <c r="RJT230" s="168"/>
      <c r="RJU230" s="168"/>
      <c r="RJV230" s="168"/>
      <c r="RJW230" s="168"/>
      <c r="RJX230" s="168"/>
      <c r="RJY230" s="168"/>
      <c r="RJZ230" s="168"/>
      <c r="RKA230" s="168"/>
      <c r="RKB230" s="168"/>
      <c r="RKC230" s="168"/>
      <c r="RKD230" s="168"/>
      <c r="RKE230" s="168"/>
      <c r="RKF230" s="168"/>
      <c r="RKG230" s="168"/>
      <c r="RKH230" s="168"/>
      <c r="RKI230" s="168"/>
      <c r="RKJ230" s="168"/>
      <c r="RKK230" s="168"/>
      <c r="RKL230" s="168"/>
      <c r="RKM230" s="168"/>
      <c r="RKN230" s="168"/>
      <c r="RKO230" s="168"/>
      <c r="RKP230" s="168"/>
      <c r="RKQ230" s="168"/>
      <c r="RKR230" s="168"/>
      <c r="RKS230" s="168"/>
      <c r="RKT230" s="168"/>
      <c r="RKU230" s="168"/>
      <c r="RKV230" s="168"/>
      <c r="RKW230" s="168"/>
      <c r="RKX230" s="168"/>
      <c r="RKY230" s="168"/>
      <c r="RKZ230" s="168"/>
      <c r="RLA230" s="168"/>
      <c r="RLB230" s="168"/>
      <c r="RLC230" s="168"/>
      <c r="RLD230" s="168"/>
      <c r="RLE230" s="168"/>
      <c r="RLF230" s="168"/>
      <c r="RLG230" s="168"/>
      <c r="RLH230" s="168"/>
      <c r="RLI230" s="168"/>
      <c r="RLJ230" s="168"/>
      <c r="RLK230" s="168"/>
      <c r="RLL230" s="168"/>
      <c r="RLM230" s="168"/>
      <c r="RLN230" s="168"/>
      <c r="RLO230" s="168"/>
      <c r="RLP230" s="168"/>
      <c r="RLQ230" s="168"/>
      <c r="RLR230" s="168"/>
      <c r="RLS230" s="168"/>
      <c r="RLT230" s="168"/>
      <c r="RLU230" s="168"/>
      <c r="RLV230" s="168"/>
      <c r="RLW230" s="168"/>
      <c r="RLX230" s="168"/>
      <c r="RLY230" s="168"/>
      <c r="RLZ230" s="168"/>
      <c r="RMA230" s="168"/>
      <c r="RMB230" s="168"/>
      <c r="RMC230" s="168"/>
      <c r="RMD230" s="168"/>
      <c r="RME230" s="168"/>
      <c r="RMF230" s="168"/>
      <c r="RMG230" s="168"/>
      <c r="RMH230" s="168"/>
      <c r="RMI230" s="168"/>
      <c r="RMJ230" s="168"/>
      <c r="RMK230" s="168"/>
      <c r="RML230" s="168"/>
      <c r="RMM230" s="168"/>
      <c r="RMN230" s="168"/>
      <c r="RMO230" s="168"/>
      <c r="RMP230" s="168"/>
      <c r="RMQ230" s="168"/>
      <c r="RMR230" s="168"/>
      <c r="RMS230" s="168"/>
      <c r="RMT230" s="168"/>
      <c r="RMU230" s="168"/>
      <c r="RMV230" s="168"/>
      <c r="RMW230" s="168"/>
      <c r="RMX230" s="168"/>
      <c r="RMY230" s="168"/>
      <c r="RMZ230" s="168"/>
      <c r="RNA230" s="168"/>
      <c r="RNB230" s="168"/>
      <c r="RNC230" s="168"/>
      <c r="RND230" s="168"/>
      <c r="RNE230" s="168"/>
      <c r="RNF230" s="168"/>
      <c r="RNG230" s="168"/>
      <c r="RNH230" s="168"/>
      <c r="RNI230" s="168"/>
      <c r="RNJ230" s="168"/>
      <c r="RNK230" s="168"/>
      <c r="RNL230" s="168"/>
      <c r="RNM230" s="168"/>
      <c r="RNN230" s="168"/>
      <c r="RNO230" s="168"/>
      <c r="RNP230" s="168"/>
      <c r="RNQ230" s="168"/>
      <c r="RNR230" s="168"/>
      <c r="RNS230" s="168"/>
      <c r="RNT230" s="168"/>
      <c r="RNU230" s="168"/>
      <c r="RNV230" s="168"/>
      <c r="RNW230" s="168"/>
      <c r="RNX230" s="168"/>
      <c r="RNY230" s="168"/>
      <c r="RNZ230" s="168"/>
      <c r="ROA230" s="168"/>
      <c r="ROB230" s="168"/>
      <c r="ROC230" s="168"/>
      <c r="ROD230" s="168"/>
      <c r="ROE230" s="168"/>
      <c r="ROF230" s="168"/>
      <c r="ROG230" s="168"/>
      <c r="ROH230" s="168"/>
      <c r="ROI230" s="168"/>
      <c r="ROJ230" s="168"/>
      <c r="ROK230" s="168"/>
      <c r="ROL230" s="168"/>
      <c r="ROM230" s="168"/>
      <c r="RON230" s="168"/>
      <c r="ROO230" s="168"/>
      <c r="ROP230" s="168"/>
      <c r="ROQ230" s="168"/>
      <c r="ROR230" s="168"/>
      <c r="ROS230" s="168"/>
      <c r="ROT230" s="168"/>
      <c r="ROU230" s="168"/>
      <c r="ROV230" s="168"/>
      <c r="ROW230" s="168"/>
      <c r="ROX230" s="168"/>
      <c r="ROY230" s="168"/>
      <c r="ROZ230" s="168"/>
      <c r="RPA230" s="168"/>
      <c r="RPB230" s="168"/>
      <c r="RPC230" s="168"/>
      <c r="RPD230" s="168"/>
      <c r="RPE230" s="168"/>
      <c r="RPF230" s="168"/>
      <c r="RPG230" s="168"/>
      <c r="RPH230" s="168"/>
      <c r="RPI230" s="168"/>
      <c r="RPJ230" s="168"/>
      <c r="RPK230" s="168"/>
      <c r="RPL230" s="168"/>
      <c r="RPM230" s="168"/>
      <c r="RPN230" s="168"/>
      <c r="RPO230" s="168"/>
      <c r="RPP230" s="168"/>
      <c r="RPQ230" s="168"/>
      <c r="RPR230" s="168"/>
      <c r="RPS230" s="168"/>
      <c r="RPT230" s="168"/>
      <c r="RPU230" s="168"/>
      <c r="RPV230" s="168"/>
      <c r="RPW230" s="168"/>
      <c r="RPX230" s="168"/>
      <c r="RPY230" s="168"/>
      <c r="RPZ230" s="168"/>
      <c r="RQA230" s="168"/>
      <c r="RQB230" s="168"/>
      <c r="RQC230" s="168"/>
      <c r="RQD230" s="168"/>
      <c r="RQE230" s="168"/>
      <c r="RQF230" s="168"/>
      <c r="RQG230" s="168"/>
      <c r="RQH230" s="168"/>
      <c r="RQI230" s="168"/>
      <c r="RQJ230" s="168"/>
      <c r="RQK230" s="168"/>
      <c r="RQL230" s="168"/>
      <c r="RQM230" s="168"/>
      <c r="RQN230" s="168"/>
      <c r="RQO230" s="168"/>
      <c r="RQP230" s="168"/>
      <c r="RQQ230" s="168"/>
      <c r="RQR230" s="168"/>
      <c r="RQS230" s="168"/>
      <c r="RQT230" s="168"/>
      <c r="RQU230" s="168"/>
      <c r="RQV230" s="168"/>
      <c r="RQW230" s="168"/>
      <c r="RQX230" s="168"/>
      <c r="RQY230" s="168"/>
      <c r="RQZ230" s="168"/>
      <c r="RRA230" s="168"/>
      <c r="RRB230" s="168"/>
      <c r="RRC230" s="168"/>
      <c r="RRD230" s="168"/>
      <c r="RRE230" s="168"/>
      <c r="RRF230" s="168"/>
      <c r="RRG230" s="168"/>
      <c r="RRH230" s="168"/>
      <c r="RRI230" s="168"/>
      <c r="RRJ230" s="168"/>
      <c r="RRK230" s="168"/>
      <c r="RRL230" s="168"/>
      <c r="RRM230" s="168"/>
      <c r="RRN230" s="168"/>
      <c r="RRO230" s="168"/>
      <c r="RRP230" s="168"/>
      <c r="RRQ230" s="168"/>
      <c r="RRR230" s="168"/>
      <c r="RRS230" s="168"/>
      <c r="RRT230" s="168"/>
      <c r="RRU230" s="168"/>
      <c r="RRV230" s="168"/>
      <c r="RRW230" s="168"/>
      <c r="RRX230" s="168"/>
      <c r="RRY230" s="168"/>
      <c r="RRZ230" s="168"/>
      <c r="RSA230" s="168"/>
      <c r="RSB230" s="168"/>
      <c r="RSC230" s="168"/>
      <c r="RSD230" s="168"/>
      <c r="RSE230" s="168"/>
      <c r="RSF230" s="168"/>
      <c r="RSG230" s="168"/>
      <c r="RSH230" s="168"/>
      <c r="RSI230" s="168"/>
      <c r="RSJ230" s="168"/>
      <c r="RSK230" s="168"/>
      <c r="RSL230" s="168"/>
      <c r="RSM230" s="168"/>
      <c r="RSN230" s="168"/>
      <c r="RSO230" s="168"/>
      <c r="RSP230" s="168"/>
      <c r="RSQ230" s="168"/>
      <c r="RSR230" s="168"/>
      <c r="RSS230" s="168"/>
      <c r="RST230" s="168"/>
      <c r="RSU230" s="168"/>
      <c r="RSV230" s="168"/>
      <c r="RSW230" s="168"/>
      <c r="RSX230" s="168"/>
      <c r="RSY230" s="168"/>
      <c r="RSZ230" s="168"/>
      <c r="RTA230" s="168"/>
      <c r="RTB230" s="168"/>
      <c r="RTC230" s="168"/>
      <c r="RTD230" s="168"/>
      <c r="RTE230" s="168"/>
      <c r="RTF230" s="168"/>
      <c r="RTG230" s="168"/>
      <c r="RTH230" s="168"/>
      <c r="RTI230" s="168"/>
      <c r="RTJ230" s="168"/>
      <c r="RTK230" s="168"/>
      <c r="RTL230" s="168"/>
      <c r="RTM230" s="168"/>
      <c r="RTN230" s="168"/>
      <c r="RTO230" s="168"/>
      <c r="RTP230" s="168"/>
      <c r="RTQ230" s="168"/>
      <c r="RTR230" s="168"/>
      <c r="RTS230" s="168"/>
      <c r="RTT230" s="168"/>
      <c r="RTU230" s="168"/>
      <c r="RTV230" s="168"/>
      <c r="RTW230" s="168"/>
      <c r="RTX230" s="168"/>
      <c r="RTY230" s="168"/>
      <c r="RTZ230" s="168"/>
      <c r="RUA230" s="168"/>
      <c r="RUB230" s="168"/>
      <c r="RUC230" s="168"/>
      <c r="RUD230" s="168"/>
      <c r="RUE230" s="168"/>
      <c r="RUF230" s="168"/>
      <c r="RUG230" s="168"/>
      <c r="RUH230" s="168"/>
      <c r="RUI230" s="168"/>
      <c r="RUJ230" s="168"/>
      <c r="RUK230" s="168"/>
      <c r="RUL230" s="168"/>
      <c r="RUM230" s="168"/>
      <c r="RUN230" s="168"/>
      <c r="RUO230" s="168"/>
      <c r="RUP230" s="168"/>
      <c r="RUQ230" s="168"/>
      <c r="RUR230" s="168"/>
      <c r="RUS230" s="168"/>
      <c r="RUT230" s="168"/>
      <c r="RUU230" s="168"/>
      <c r="RUV230" s="168"/>
      <c r="RUW230" s="168"/>
      <c r="RUX230" s="168"/>
      <c r="RUY230" s="168"/>
      <c r="RUZ230" s="168"/>
      <c r="RVA230" s="168"/>
      <c r="RVB230" s="168"/>
      <c r="RVC230" s="168"/>
      <c r="RVD230" s="168"/>
      <c r="RVE230" s="168"/>
      <c r="RVF230" s="168"/>
      <c r="RVG230" s="168"/>
      <c r="RVH230" s="168"/>
      <c r="RVI230" s="168"/>
      <c r="RVJ230" s="168"/>
      <c r="RVK230" s="168"/>
      <c r="RVL230" s="168"/>
      <c r="RVM230" s="168"/>
      <c r="RVN230" s="168"/>
      <c r="RVO230" s="168"/>
      <c r="RVP230" s="168"/>
      <c r="RVQ230" s="168"/>
      <c r="RVR230" s="168"/>
      <c r="RVS230" s="168"/>
      <c r="RVT230" s="168"/>
      <c r="RVU230" s="168"/>
      <c r="RVV230" s="168"/>
      <c r="RVW230" s="168"/>
      <c r="RVX230" s="168"/>
      <c r="RVY230" s="168"/>
      <c r="RVZ230" s="168"/>
      <c r="RWA230" s="168"/>
      <c r="RWB230" s="168"/>
      <c r="RWC230" s="168"/>
      <c r="RWD230" s="168"/>
      <c r="RWE230" s="168"/>
      <c r="RWF230" s="168"/>
      <c r="RWG230" s="168"/>
      <c r="RWH230" s="168"/>
      <c r="RWI230" s="168"/>
      <c r="RWJ230" s="168"/>
      <c r="RWK230" s="168"/>
      <c r="RWL230" s="168"/>
      <c r="RWM230" s="168"/>
      <c r="RWN230" s="168"/>
      <c r="RWO230" s="168"/>
      <c r="RWP230" s="168"/>
      <c r="RWQ230" s="168"/>
      <c r="RWR230" s="168"/>
      <c r="RWS230" s="168"/>
      <c r="RWT230" s="168"/>
      <c r="RWU230" s="168"/>
      <c r="RWV230" s="168"/>
      <c r="RWW230" s="168"/>
      <c r="RWX230" s="168"/>
      <c r="RWY230" s="168"/>
      <c r="RWZ230" s="168"/>
      <c r="RXA230" s="168"/>
      <c r="RXB230" s="168"/>
      <c r="RXC230" s="168"/>
      <c r="RXD230" s="168"/>
      <c r="RXE230" s="168"/>
      <c r="RXF230" s="168"/>
      <c r="RXG230" s="168"/>
      <c r="RXH230" s="168"/>
      <c r="RXI230" s="168"/>
      <c r="RXJ230" s="168"/>
      <c r="RXK230" s="168"/>
      <c r="RXL230" s="168"/>
      <c r="RXM230" s="168"/>
      <c r="RXN230" s="168"/>
      <c r="RXO230" s="168"/>
      <c r="RXP230" s="168"/>
      <c r="RXQ230" s="168"/>
      <c r="RXR230" s="168"/>
      <c r="RXS230" s="168"/>
      <c r="RXT230" s="168"/>
      <c r="RXU230" s="168"/>
      <c r="RXV230" s="168"/>
      <c r="RXW230" s="168"/>
      <c r="RXX230" s="168"/>
      <c r="RXY230" s="168"/>
      <c r="RXZ230" s="168"/>
      <c r="RYA230" s="168"/>
      <c r="RYB230" s="168"/>
      <c r="RYC230" s="168"/>
      <c r="RYD230" s="168"/>
      <c r="RYE230" s="168"/>
      <c r="RYF230" s="168"/>
      <c r="RYG230" s="168"/>
      <c r="RYH230" s="168"/>
      <c r="RYI230" s="168"/>
      <c r="RYJ230" s="168"/>
      <c r="RYK230" s="168"/>
      <c r="RYL230" s="168"/>
      <c r="RYM230" s="168"/>
      <c r="RYN230" s="168"/>
      <c r="RYO230" s="168"/>
      <c r="RYP230" s="168"/>
      <c r="RYQ230" s="168"/>
      <c r="RYR230" s="168"/>
      <c r="RYS230" s="168"/>
      <c r="RYT230" s="168"/>
      <c r="RYU230" s="168"/>
      <c r="RYV230" s="168"/>
      <c r="RYW230" s="168"/>
      <c r="RYX230" s="168"/>
      <c r="RYY230" s="168"/>
      <c r="RYZ230" s="168"/>
      <c r="RZA230" s="168"/>
      <c r="RZB230" s="168"/>
      <c r="RZC230" s="168"/>
      <c r="RZD230" s="168"/>
      <c r="RZE230" s="168"/>
      <c r="RZF230" s="168"/>
      <c r="RZG230" s="168"/>
      <c r="RZH230" s="168"/>
      <c r="RZI230" s="168"/>
      <c r="RZJ230" s="168"/>
      <c r="RZK230" s="168"/>
      <c r="RZL230" s="168"/>
      <c r="RZM230" s="168"/>
      <c r="RZN230" s="168"/>
      <c r="RZO230" s="168"/>
      <c r="RZP230" s="168"/>
      <c r="RZQ230" s="168"/>
      <c r="RZR230" s="168"/>
      <c r="RZS230" s="168"/>
      <c r="RZT230" s="168"/>
      <c r="RZU230" s="168"/>
      <c r="RZV230" s="168"/>
      <c r="RZW230" s="168"/>
      <c r="RZX230" s="168"/>
      <c r="RZY230" s="168"/>
      <c r="RZZ230" s="168"/>
      <c r="SAA230" s="168"/>
      <c r="SAB230" s="168"/>
      <c r="SAC230" s="168"/>
      <c r="SAD230" s="168"/>
      <c r="SAE230" s="168"/>
      <c r="SAF230" s="168"/>
      <c r="SAG230" s="168"/>
      <c r="SAH230" s="168"/>
      <c r="SAI230" s="168"/>
      <c r="SAJ230" s="168"/>
      <c r="SAK230" s="168"/>
      <c r="SAL230" s="168"/>
      <c r="SAM230" s="168"/>
      <c r="SAN230" s="168"/>
      <c r="SAO230" s="168"/>
      <c r="SAP230" s="168"/>
      <c r="SAQ230" s="168"/>
      <c r="SAR230" s="168"/>
      <c r="SAS230" s="168"/>
      <c r="SAT230" s="168"/>
      <c r="SAU230" s="168"/>
      <c r="SAV230" s="168"/>
      <c r="SAW230" s="168"/>
      <c r="SAX230" s="168"/>
      <c r="SAY230" s="168"/>
      <c r="SAZ230" s="168"/>
      <c r="SBA230" s="168"/>
      <c r="SBB230" s="168"/>
      <c r="SBC230" s="168"/>
      <c r="SBD230" s="168"/>
      <c r="SBE230" s="168"/>
      <c r="SBF230" s="168"/>
      <c r="SBG230" s="168"/>
      <c r="SBH230" s="168"/>
      <c r="SBI230" s="168"/>
      <c r="SBJ230" s="168"/>
      <c r="SBK230" s="168"/>
      <c r="SBL230" s="168"/>
      <c r="SBM230" s="168"/>
      <c r="SBN230" s="168"/>
      <c r="SBO230" s="168"/>
      <c r="SBP230" s="168"/>
      <c r="SBQ230" s="168"/>
      <c r="SBR230" s="168"/>
      <c r="SBS230" s="168"/>
      <c r="SBT230" s="168"/>
      <c r="SBU230" s="168"/>
      <c r="SBV230" s="168"/>
      <c r="SBW230" s="168"/>
      <c r="SBX230" s="168"/>
      <c r="SBY230" s="168"/>
      <c r="SBZ230" s="168"/>
      <c r="SCA230" s="168"/>
      <c r="SCB230" s="168"/>
      <c r="SCC230" s="168"/>
      <c r="SCD230" s="168"/>
      <c r="SCE230" s="168"/>
      <c r="SCF230" s="168"/>
      <c r="SCG230" s="168"/>
      <c r="SCH230" s="168"/>
      <c r="SCI230" s="168"/>
      <c r="SCJ230" s="168"/>
      <c r="SCK230" s="168"/>
      <c r="SCL230" s="168"/>
      <c r="SCM230" s="168"/>
      <c r="SCN230" s="168"/>
      <c r="SCO230" s="168"/>
      <c r="SCP230" s="168"/>
      <c r="SCQ230" s="168"/>
      <c r="SCR230" s="168"/>
      <c r="SCS230" s="168"/>
      <c r="SCT230" s="168"/>
      <c r="SCU230" s="168"/>
      <c r="SCV230" s="168"/>
      <c r="SCW230" s="168"/>
      <c r="SCX230" s="168"/>
      <c r="SCY230" s="168"/>
      <c r="SCZ230" s="168"/>
      <c r="SDA230" s="168"/>
      <c r="SDB230" s="168"/>
      <c r="SDC230" s="168"/>
      <c r="SDD230" s="168"/>
      <c r="SDE230" s="168"/>
      <c r="SDF230" s="168"/>
      <c r="SDG230" s="168"/>
      <c r="SDH230" s="168"/>
      <c r="SDI230" s="168"/>
      <c r="SDJ230" s="168"/>
      <c r="SDK230" s="168"/>
      <c r="SDL230" s="168"/>
      <c r="SDM230" s="168"/>
      <c r="SDN230" s="168"/>
      <c r="SDO230" s="168"/>
      <c r="SDP230" s="168"/>
      <c r="SDQ230" s="168"/>
      <c r="SDR230" s="168"/>
      <c r="SDS230" s="168"/>
      <c r="SDT230" s="168"/>
      <c r="SDU230" s="168"/>
      <c r="SDV230" s="168"/>
      <c r="SDW230" s="168"/>
      <c r="SDX230" s="168"/>
      <c r="SDY230" s="168"/>
      <c r="SDZ230" s="168"/>
      <c r="SEA230" s="168"/>
      <c r="SEB230" s="168"/>
      <c r="SEC230" s="168"/>
      <c r="SED230" s="168"/>
      <c r="SEE230" s="168"/>
      <c r="SEF230" s="168"/>
      <c r="SEG230" s="168"/>
      <c r="SEH230" s="168"/>
      <c r="SEI230" s="168"/>
      <c r="SEJ230" s="168"/>
      <c r="SEK230" s="168"/>
      <c r="SEL230" s="168"/>
      <c r="SEM230" s="168"/>
      <c r="SEN230" s="168"/>
      <c r="SEO230" s="168"/>
      <c r="SEP230" s="168"/>
      <c r="SEQ230" s="168"/>
      <c r="SER230" s="168"/>
      <c r="SES230" s="168"/>
      <c r="SET230" s="168"/>
      <c r="SEU230" s="168"/>
      <c r="SEV230" s="168"/>
      <c r="SEW230" s="168"/>
      <c r="SEX230" s="168"/>
      <c r="SEY230" s="168"/>
      <c r="SEZ230" s="168"/>
      <c r="SFA230" s="168"/>
      <c r="SFB230" s="168"/>
      <c r="SFC230" s="168"/>
      <c r="SFD230" s="168"/>
      <c r="SFE230" s="168"/>
      <c r="SFF230" s="168"/>
      <c r="SFG230" s="168"/>
      <c r="SFH230" s="168"/>
      <c r="SFI230" s="168"/>
      <c r="SFJ230" s="168"/>
      <c r="SFK230" s="168"/>
      <c r="SFL230" s="168"/>
      <c r="SFM230" s="168"/>
      <c r="SFN230" s="168"/>
      <c r="SFO230" s="168"/>
      <c r="SFP230" s="168"/>
      <c r="SFQ230" s="168"/>
      <c r="SFR230" s="168"/>
      <c r="SFS230" s="168"/>
      <c r="SFT230" s="168"/>
      <c r="SFU230" s="168"/>
      <c r="SFV230" s="168"/>
      <c r="SFW230" s="168"/>
      <c r="SFX230" s="168"/>
      <c r="SFY230" s="168"/>
      <c r="SFZ230" s="168"/>
      <c r="SGA230" s="168"/>
      <c r="SGB230" s="168"/>
      <c r="SGC230" s="168"/>
      <c r="SGD230" s="168"/>
      <c r="SGE230" s="168"/>
      <c r="SGF230" s="168"/>
      <c r="SGG230" s="168"/>
      <c r="SGH230" s="168"/>
      <c r="SGI230" s="168"/>
      <c r="SGJ230" s="168"/>
      <c r="SGK230" s="168"/>
      <c r="SGL230" s="168"/>
      <c r="SGM230" s="168"/>
      <c r="SGN230" s="168"/>
      <c r="SGO230" s="168"/>
      <c r="SGP230" s="168"/>
      <c r="SGQ230" s="168"/>
      <c r="SGR230" s="168"/>
      <c r="SGS230" s="168"/>
      <c r="SGT230" s="168"/>
      <c r="SGU230" s="168"/>
      <c r="SGV230" s="168"/>
      <c r="SGW230" s="168"/>
      <c r="SGX230" s="168"/>
      <c r="SGY230" s="168"/>
      <c r="SGZ230" s="168"/>
      <c r="SHA230" s="168"/>
      <c r="SHB230" s="168"/>
      <c r="SHC230" s="168"/>
      <c r="SHD230" s="168"/>
      <c r="SHE230" s="168"/>
      <c r="SHF230" s="168"/>
      <c r="SHG230" s="168"/>
      <c r="SHH230" s="168"/>
      <c r="SHI230" s="168"/>
      <c r="SHJ230" s="168"/>
      <c r="SHK230" s="168"/>
      <c r="SHL230" s="168"/>
      <c r="SHM230" s="168"/>
      <c r="SHN230" s="168"/>
      <c r="SHO230" s="168"/>
      <c r="SHP230" s="168"/>
      <c r="SHQ230" s="168"/>
      <c r="SHR230" s="168"/>
      <c r="SHS230" s="168"/>
      <c r="SHT230" s="168"/>
      <c r="SHU230" s="168"/>
      <c r="SHV230" s="168"/>
      <c r="SHW230" s="168"/>
      <c r="SHX230" s="168"/>
      <c r="SHY230" s="168"/>
      <c r="SHZ230" s="168"/>
      <c r="SIA230" s="168"/>
      <c r="SIB230" s="168"/>
      <c r="SIC230" s="168"/>
      <c r="SID230" s="168"/>
      <c r="SIE230" s="168"/>
      <c r="SIF230" s="168"/>
      <c r="SIG230" s="168"/>
      <c r="SIH230" s="168"/>
      <c r="SII230" s="168"/>
      <c r="SIJ230" s="168"/>
      <c r="SIK230" s="168"/>
      <c r="SIL230" s="168"/>
      <c r="SIM230" s="168"/>
      <c r="SIN230" s="168"/>
      <c r="SIO230" s="168"/>
      <c r="SIP230" s="168"/>
      <c r="SIQ230" s="168"/>
      <c r="SIR230" s="168"/>
      <c r="SIS230" s="168"/>
      <c r="SIT230" s="168"/>
      <c r="SIU230" s="168"/>
      <c r="SIV230" s="168"/>
      <c r="SIW230" s="168"/>
      <c r="SIX230" s="168"/>
      <c r="SIY230" s="168"/>
      <c r="SIZ230" s="168"/>
      <c r="SJA230" s="168"/>
      <c r="SJB230" s="168"/>
      <c r="SJC230" s="168"/>
      <c r="SJD230" s="168"/>
      <c r="SJE230" s="168"/>
      <c r="SJF230" s="168"/>
      <c r="SJG230" s="168"/>
      <c r="SJH230" s="168"/>
      <c r="SJI230" s="168"/>
      <c r="SJJ230" s="168"/>
      <c r="SJK230" s="168"/>
      <c r="SJL230" s="168"/>
      <c r="SJM230" s="168"/>
      <c r="SJN230" s="168"/>
      <c r="SJO230" s="168"/>
      <c r="SJP230" s="168"/>
      <c r="SJQ230" s="168"/>
      <c r="SJR230" s="168"/>
      <c r="SJS230" s="168"/>
      <c r="SJT230" s="168"/>
      <c r="SJU230" s="168"/>
      <c r="SJV230" s="168"/>
      <c r="SJW230" s="168"/>
      <c r="SJX230" s="168"/>
      <c r="SJY230" s="168"/>
      <c r="SJZ230" s="168"/>
      <c r="SKA230" s="168"/>
      <c r="SKB230" s="168"/>
      <c r="SKC230" s="168"/>
      <c r="SKD230" s="168"/>
      <c r="SKE230" s="168"/>
      <c r="SKF230" s="168"/>
      <c r="SKG230" s="168"/>
      <c r="SKH230" s="168"/>
      <c r="SKI230" s="168"/>
      <c r="SKJ230" s="168"/>
      <c r="SKK230" s="168"/>
      <c r="SKL230" s="168"/>
      <c r="SKM230" s="168"/>
      <c r="SKN230" s="168"/>
      <c r="SKO230" s="168"/>
      <c r="SKP230" s="168"/>
      <c r="SKQ230" s="168"/>
      <c r="SKR230" s="168"/>
      <c r="SKS230" s="168"/>
      <c r="SKT230" s="168"/>
      <c r="SKU230" s="168"/>
      <c r="SKV230" s="168"/>
      <c r="SKW230" s="168"/>
      <c r="SKX230" s="168"/>
      <c r="SKY230" s="168"/>
      <c r="SKZ230" s="168"/>
      <c r="SLA230" s="168"/>
      <c r="SLB230" s="168"/>
      <c r="SLC230" s="168"/>
      <c r="SLD230" s="168"/>
      <c r="SLE230" s="168"/>
      <c r="SLF230" s="168"/>
      <c r="SLG230" s="168"/>
      <c r="SLH230" s="168"/>
      <c r="SLI230" s="168"/>
      <c r="SLJ230" s="168"/>
      <c r="SLK230" s="168"/>
      <c r="SLL230" s="168"/>
      <c r="SLM230" s="168"/>
      <c r="SLN230" s="168"/>
      <c r="SLO230" s="168"/>
      <c r="SLP230" s="168"/>
      <c r="SLQ230" s="168"/>
      <c r="SLR230" s="168"/>
      <c r="SLS230" s="168"/>
      <c r="SLT230" s="168"/>
      <c r="SLU230" s="168"/>
      <c r="SLV230" s="168"/>
      <c r="SLW230" s="168"/>
      <c r="SLX230" s="168"/>
      <c r="SLY230" s="168"/>
      <c r="SLZ230" s="168"/>
      <c r="SMA230" s="168"/>
      <c r="SMB230" s="168"/>
      <c r="SMC230" s="168"/>
      <c r="SMD230" s="168"/>
      <c r="SME230" s="168"/>
      <c r="SMF230" s="168"/>
      <c r="SMG230" s="168"/>
      <c r="SMH230" s="168"/>
      <c r="SMI230" s="168"/>
      <c r="SMJ230" s="168"/>
      <c r="SMK230" s="168"/>
      <c r="SML230" s="168"/>
      <c r="SMM230" s="168"/>
      <c r="SMN230" s="168"/>
      <c r="SMO230" s="168"/>
      <c r="SMP230" s="168"/>
      <c r="SMQ230" s="168"/>
      <c r="SMR230" s="168"/>
      <c r="SMS230" s="168"/>
      <c r="SMT230" s="168"/>
      <c r="SMU230" s="168"/>
      <c r="SMV230" s="168"/>
      <c r="SMW230" s="168"/>
      <c r="SMX230" s="168"/>
      <c r="SMY230" s="168"/>
      <c r="SMZ230" s="168"/>
      <c r="SNA230" s="168"/>
      <c r="SNB230" s="168"/>
      <c r="SNC230" s="168"/>
      <c r="SND230" s="168"/>
      <c r="SNE230" s="168"/>
      <c r="SNF230" s="168"/>
      <c r="SNG230" s="168"/>
      <c r="SNH230" s="168"/>
      <c r="SNI230" s="168"/>
      <c r="SNJ230" s="168"/>
      <c r="SNK230" s="168"/>
      <c r="SNL230" s="168"/>
      <c r="SNM230" s="168"/>
      <c r="SNN230" s="168"/>
      <c r="SNO230" s="168"/>
      <c r="SNP230" s="168"/>
      <c r="SNQ230" s="168"/>
      <c r="SNR230" s="168"/>
      <c r="SNS230" s="168"/>
      <c r="SNT230" s="168"/>
      <c r="SNU230" s="168"/>
      <c r="SNV230" s="168"/>
      <c r="SNW230" s="168"/>
      <c r="SNX230" s="168"/>
      <c r="SNY230" s="168"/>
      <c r="SNZ230" s="168"/>
      <c r="SOA230" s="168"/>
      <c r="SOB230" s="168"/>
      <c r="SOC230" s="168"/>
      <c r="SOD230" s="168"/>
      <c r="SOE230" s="168"/>
      <c r="SOF230" s="168"/>
      <c r="SOG230" s="168"/>
      <c r="SOH230" s="168"/>
      <c r="SOI230" s="168"/>
      <c r="SOJ230" s="168"/>
      <c r="SOK230" s="168"/>
      <c r="SOL230" s="168"/>
      <c r="SOM230" s="168"/>
      <c r="SON230" s="168"/>
      <c r="SOO230" s="168"/>
      <c r="SOP230" s="168"/>
      <c r="SOQ230" s="168"/>
      <c r="SOR230" s="168"/>
      <c r="SOS230" s="168"/>
      <c r="SOT230" s="168"/>
      <c r="SOU230" s="168"/>
      <c r="SOV230" s="168"/>
      <c r="SOW230" s="168"/>
      <c r="SOX230" s="168"/>
      <c r="SOY230" s="168"/>
      <c r="SOZ230" s="168"/>
      <c r="SPA230" s="168"/>
      <c r="SPB230" s="168"/>
      <c r="SPC230" s="168"/>
      <c r="SPD230" s="168"/>
      <c r="SPE230" s="168"/>
      <c r="SPF230" s="168"/>
      <c r="SPG230" s="168"/>
      <c r="SPH230" s="168"/>
      <c r="SPI230" s="168"/>
      <c r="SPJ230" s="168"/>
      <c r="SPK230" s="168"/>
      <c r="SPL230" s="168"/>
      <c r="SPM230" s="168"/>
      <c r="SPN230" s="168"/>
      <c r="SPO230" s="168"/>
      <c r="SPP230" s="168"/>
      <c r="SPQ230" s="168"/>
      <c r="SPR230" s="168"/>
      <c r="SPS230" s="168"/>
      <c r="SPT230" s="168"/>
      <c r="SPU230" s="168"/>
      <c r="SPV230" s="168"/>
      <c r="SPW230" s="168"/>
      <c r="SPX230" s="168"/>
      <c r="SPY230" s="168"/>
      <c r="SPZ230" s="168"/>
      <c r="SQA230" s="168"/>
      <c r="SQB230" s="168"/>
      <c r="SQC230" s="168"/>
      <c r="SQD230" s="168"/>
      <c r="SQE230" s="168"/>
      <c r="SQF230" s="168"/>
      <c r="SQG230" s="168"/>
      <c r="SQH230" s="168"/>
      <c r="SQI230" s="168"/>
      <c r="SQJ230" s="168"/>
      <c r="SQK230" s="168"/>
      <c r="SQL230" s="168"/>
      <c r="SQM230" s="168"/>
      <c r="SQN230" s="168"/>
      <c r="SQO230" s="168"/>
      <c r="SQP230" s="168"/>
      <c r="SQQ230" s="168"/>
      <c r="SQR230" s="168"/>
      <c r="SQS230" s="168"/>
      <c r="SQT230" s="168"/>
      <c r="SQU230" s="168"/>
      <c r="SQV230" s="168"/>
      <c r="SQW230" s="168"/>
      <c r="SQX230" s="168"/>
      <c r="SQY230" s="168"/>
      <c r="SQZ230" s="168"/>
      <c r="SRA230" s="168"/>
      <c r="SRB230" s="168"/>
      <c r="SRC230" s="168"/>
      <c r="SRD230" s="168"/>
      <c r="SRE230" s="168"/>
      <c r="SRF230" s="168"/>
      <c r="SRG230" s="168"/>
      <c r="SRH230" s="168"/>
      <c r="SRI230" s="168"/>
      <c r="SRJ230" s="168"/>
      <c r="SRK230" s="168"/>
      <c r="SRL230" s="168"/>
      <c r="SRM230" s="168"/>
      <c r="SRN230" s="168"/>
      <c r="SRO230" s="168"/>
      <c r="SRP230" s="168"/>
      <c r="SRQ230" s="168"/>
      <c r="SRR230" s="168"/>
      <c r="SRS230" s="168"/>
      <c r="SRT230" s="168"/>
      <c r="SRU230" s="168"/>
      <c r="SRV230" s="168"/>
      <c r="SRW230" s="168"/>
      <c r="SRX230" s="168"/>
      <c r="SRY230" s="168"/>
      <c r="SRZ230" s="168"/>
      <c r="SSA230" s="168"/>
      <c r="SSB230" s="168"/>
      <c r="SSC230" s="168"/>
      <c r="SSD230" s="168"/>
      <c r="SSE230" s="168"/>
      <c r="SSF230" s="168"/>
      <c r="SSG230" s="168"/>
      <c r="SSH230" s="168"/>
      <c r="SSI230" s="168"/>
      <c r="SSJ230" s="168"/>
      <c r="SSK230" s="168"/>
      <c r="SSL230" s="168"/>
      <c r="SSM230" s="168"/>
      <c r="SSN230" s="168"/>
      <c r="SSO230" s="168"/>
      <c r="SSP230" s="168"/>
      <c r="SSQ230" s="168"/>
      <c r="SSR230" s="168"/>
      <c r="SSS230" s="168"/>
      <c r="SST230" s="168"/>
      <c r="SSU230" s="168"/>
      <c r="SSV230" s="168"/>
      <c r="SSW230" s="168"/>
      <c r="SSX230" s="168"/>
      <c r="SSY230" s="168"/>
      <c r="SSZ230" s="168"/>
      <c r="STA230" s="168"/>
      <c r="STB230" s="168"/>
      <c r="STC230" s="168"/>
      <c r="STD230" s="168"/>
      <c r="STE230" s="168"/>
      <c r="STF230" s="168"/>
      <c r="STG230" s="168"/>
      <c r="STH230" s="168"/>
      <c r="STI230" s="168"/>
      <c r="STJ230" s="168"/>
      <c r="STK230" s="168"/>
      <c r="STL230" s="168"/>
      <c r="STM230" s="168"/>
      <c r="STN230" s="168"/>
      <c r="STO230" s="168"/>
      <c r="STP230" s="168"/>
      <c r="STQ230" s="168"/>
      <c r="STR230" s="168"/>
      <c r="STS230" s="168"/>
      <c r="STT230" s="168"/>
      <c r="STU230" s="168"/>
      <c r="STV230" s="168"/>
      <c r="STW230" s="168"/>
      <c r="STX230" s="168"/>
      <c r="STY230" s="168"/>
      <c r="STZ230" s="168"/>
      <c r="SUA230" s="168"/>
      <c r="SUB230" s="168"/>
      <c r="SUC230" s="168"/>
      <c r="SUD230" s="168"/>
      <c r="SUE230" s="168"/>
      <c r="SUF230" s="168"/>
      <c r="SUG230" s="168"/>
      <c r="SUH230" s="168"/>
      <c r="SUI230" s="168"/>
      <c r="SUJ230" s="168"/>
      <c r="SUK230" s="168"/>
      <c r="SUL230" s="168"/>
      <c r="SUM230" s="168"/>
      <c r="SUN230" s="168"/>
      <c r="SUO230" s="168"/>
      <c r="SUP230" s="168"/>
      <c r="SUQ230" s="168"/>
      <c r="SUR230" s="168"/>
      <c r="SUS230" s="168"/>
      <c r="SUT230" s="168"/>
      <c r="SUU230" s="168"/>
      <c r="SUV230" s="168"/>
      <c r="SUW230" s="168"/>
      <c r="SUX230" s="168"/>
      <c r="SUY230" s="168"/>
      <c r="SUZ230" s="168"/>
      <c r="SVA230" s="168"/>
      <c r="SVB230" s="168"/>
      <c r="SVC230" s="168"/>
      <c r="SVD230" s="168"/>
      <c r="SVE230" s="168"/>
      <c r="SVF230" s="168"/>
      <c r="SVG230" s="168"/>
      <c r="SVH230" s="168"/>
      <c r="SVI230" s="168"/>
      <c r="SVJ230" s="168"/>
      <c r="SVK230" s="168"/>
      <c r="SVL230" s="168"/>
      <c r="SVM230" s="168"/>
      <c r="SVN230" s="168"/>
      <c r="SVO230" s="168"/>
      <c r="SVP230" s="168"/>
      <c r="SVQ230" s="168"/>
      <c r="SVR230" s="168"/>
      <c r="SVS230" s="168"/>
      <c r="SVT230" s="168"/>
      <c r="SVU230" s="168"/>
      <c r="SVV230" s="168"/>
      <c r="SVW230" s="168"/>
      <c r="SVX230" s="168"/>
      <c r="SVY230" s="168"/>
      <c r="SVZ230" s="168"/>
      <c r="SWA230" s="168"/>
      <c r="SWB230" s="168"/>
      <c r="SWC230" s="168"/>
      <c r="SWD230" s="168"/>
      <c r="SWE230" s="168"/>
      <c r="SWF230" s="168"/>
      <c r="SWG230" s="168"/>
      <c r="SWH230" s="168"/>
      <c r="SWI230" s="168"/>
      <c r="SWJ230" s="168"/>
      <c r="SWK230" s="168"/>
      <c r="SWL230" s="168"/>
      <c r="SWM230" s="168"/>
      <c r="SWN230" s="168"/>
      <c r="SWO230" s="168"/>
      <c r="SWP230" s="168"/>
      <c r="SWQ230" s="168"/>
      <c r="SWR230" s="168"/>
      <c r="SWS230" s="168"/>
      <c r="SWT230" s="168"/>
      <c r="SWU230" s="168"/>
      <c r="SWV230" s="168"/>
      <c r="SWW230" s="168"/>
      <c r="SWX230" s="168"/>
      <c r="SWY230" s="168"/>
      <c r="SWZ230" s="168"/>
      <c r="SXA230" s="168"/>
      <c r="SXB230" s="168"/>
      <c r="SXC230" s="168"/>
      <c r="SXD230" s="168"/>
      <c r="SXE230" s="168"/>
      <c r="SXF230" s="168"/>
      <c r="SXG230" s="168"/>
      <c r="SXH230" s="168"/>
      <c r="SXI230" s="168"/>
      <c r="SXJ230" s="168"/>
      <c r="SXK230" s="168"/>
      <c r="SXL230" s="168"/>
      <c r="SXM230" s="168"/>
      <c r="SXN230" s="168"/>
      <c r="SXO230" s="168"/>
      <c r="SXP230" s="168"/>
      <c r="SXQ230" s="168"/>
      <c r="SXR230" s="168"/>
      <c r="SXS230" s="168"/>
      <c r="SXT230" s="168"/>
      <c r="SXU230" s="168"/>
      <c r="SXV230" s="168"/>
      <c r="SXW230" s="168"/>
      <c r="SXX230" s="168"/>
      <c r="SXY230" s="168"/>
      <c r="SXZ230" s="168"/>
      <c r="SYA230" s="168"/>
      <c r="SYB230" s="168"/>
      <c r="SYC230" s="168"/>
      <c r="SYD230" s="168"/>
      <c r="SYE230" s="168"/>
      <c r="SYF230" s="168"/>
      <c r="SYG230" s="168"/>
      <c r="SYH230" s="168"/>
      <c r="SYI230" s="168"/>
      <c r="SYJ230" s="168"/>
      <c r="SYK230" s="168"/>
      <c r="SYL230" s="168"/>
      <c r="SYM230" s="168"/>
      <c r="SYN230" s="168"/>
      <c r="SYO230" s="168"/>
      <c r="SYP230" s="168"/>
      <c r="SYQ230" s="168"/>
      <c r="SYR230" s="168"/>
      <c r="SYS230" s="168"/>
      <c r="SYT230" s="168"/>
      <c r="SYU230" s="168"/>
      <c r="SYV230" s="168"/>
      <c r="SYW230" s="168"/>
      <c r="SYX230" s="168"/>
      <c r="SYY230" s="168"/>
      <c r="SYZ230" s="168"/>
      <c r="SZA230" s="168"/>
      <c r="SZB230" s="168"/>
      <c r="SZC230" s="168"/>
      <c r="SZD230" s="168"/>
      <c r="SZE230" s="168"/>
      <c r="SZF230" s="168"/>
      <c r="SZG230" s="168"/>
      <c r="SZH230" s="168"/>
      <c r="SZI230" s="168"/>
      <c r="SZJ230" s="168"/>
      <c r="SZK230" s="168"/>
      <c r="SZL230" s="168"/>
      <c r="SZM230" s="168"/>
      <c r="SZN230" s="168"/>
      <c r="SZO230" s="168"/>
      <c r="SZP230" s="168"/>
      <c r="SZQ230" s="168"/>
      <c r="SZR230" s="168"/>
      <c r="SZS230" s="168"/>
      <c r="SZT230" s="168"/>
      <c r="SZU230" s="168"/>
      <c r="SZV230" s="168"/>
      <c r="SZW230" s="168"/>
      <c r="SZX230" s="168"/>
      <c r="SZY230" s="168"/>
      <c r="SZZ230" s="168"/>
      <c r="TAA230" s="168"/>
      <c r="TAB230" s="168"/>
      <c r="TAC230" s="168"/>
      <c r="TAD230" s="168"/>
      <c r="TAE230" s="168"/>
      <c r="TAF230" s="168"/>
      <c r="TAG230" s="168"/>
      <c r="TAH230" s="168"/>
      <c r="TAI230" s="168"/>
      <c r="TAJ230" s="168"/>
      <c r="TAK230" s="168"/>
      <c r="TAL230" s="168"/>
      <c r="TAM230" s="168"/>
      <c r="TAN230" s="168"/>
      <c r="TAO230" s="168"/>
      <c r="TAP230" s="168"/>
      <c r="TAQ230" s="168"/>
      <c r="TAR230" s="168"/>
      <c r="TAS230" s="168"/>
      <c r="TAT230" s="168"/>
      <c r="TAU230" s="168"/>
      <c r="TAV230" s="168"/>
      <c r="TAW230" s="168"/>
      <c r="TAX230" s="168"/>
      <c r="TAY230" s="168"/>
      <c r="TAZ230" s="168"/>
      <c r="TBA230" s="168"/>
      <c r="TBB230" s="168"/>
      <c r="TBC230" s="168"/>
      <c r="TBD230" s="168"/>
      <c r="TBE230" s="168"/>
      <c r="TBF230" s="168"/>
      <c r="TBG230" s="168"/>
      <c r="TBH230" s="168"/>
      <c r="TBI230" s="168"/>
      <c r="TBJ230" s="168"/>
      <c r="TBK230" s="168"/>
      <c r="TBL230" s="168"/>
      <c r="TBM230" s="168"/>
      <c r="TBN230" s="168"/>
      <c r="TBO230" s="168"/>
      <c r="TBP230" s="168"/>
      <c r="TBQ230" s="168"/>
      <c r="TBR230" s="168"/>
      <c r="TBS230" s="168"/>
      <c r="TBT230" s="168"/>
      <c r="TBU230" s="168"/>
      <c r="TBV230" s="168"/>
      <c r="TBW230" s="168"/>
      <c r="TBX230" s="168"/>
      <c r="TBY230" s="168"/>
      <c r="TBZ230" s="168"/>
      <c r="TCA230" s="168"/>
      <c r="TCB230" s="168"/>
      <c r="TCC230" s="168"/>
      <c r="TCD230" s="168"/>
      <c r="TCE230" s="168"/>
      <c r="TCF230" s="168"/>
      <c r="TCG230" s="168"/>
      <c r="TCH230" s="168"/>
      <c r="TCI230" s="168"/>
      <c r="TCJ230" s="168"/>
      <c r="TCK230" s="168"/>
      <c r="TCL230" s="168"/>
      <c r="TCM230" s="168"/>
      <c r="TCN230" s="168"/>
      <c r="TCO230" s="168"/>
      <c r="TCP230" s="168"/>
      <c r="TCQ230" s="168"/>
      <c r="TCR230" s="168"/>
      <c r="TCS230" s="168"/>
      <c r="TCT230" s="168"/>
      <c r="TCU230" s="168"/>
      <c r="TCV230" s="168"/>
      <c r="TCW230" s="168"/>
      <c r="TCX230" s="168"/>
      <c r="TCY230" s="168"/>
      <c r="TCZ230" s="168"/>
      <c r="TDA230" s="168"/>
      <c r="TDB230" s="168"/>
      <c r="TDC230" s="168"/>
      <c r="TDD230" s="168"/>
      <c r="TDE230" s="168"/>
      <c r="TDF230" s="168"/>
      <c r="TDG230" s="168"/>
      <c r="TDH230" s="168"/>
      <c r="TDI230" s="168"/>
      <c r="TDJ230" s="168"/>
      <c r="TDK230" s="168"/>
      <c r="TDL230" s="168"/>
      <c r="TDM230" s="168"/>
      <c r="TDN230" s="168"/>
      <c r="TDO230" s="168"/>
      <c r="TDP230" s="168"/>
      <c r="TDQ230" s="168"/>
      <c r="TDR230" s="168"/>
      <c r="TDS230" s="168"/>
      <c r="TDT230" s="168"/>
      <c r="TDU230" s="168"/>
      <c r="TDV230" s="168"/>
      <c r="TDW230" s="168"/>
      <c r="TDX230" s="168"/>
      <c r="TDY230" s="168"/>
      <c r="TDZ230" s="168"/>
      <c r="TEA230" s="168"/>
      <c r="TEB230" s="168"/>
      <c r="TEC230" s="168"/>
      <c r="TED230" s="168"/>
      <c r="TEE230" s="168"/>
      <c r="TEF230" s="168"/>
      <c r="TEG230" s="168"/>
      <c r="TEH230" s="168"/>
      <c r="TEI230" s="168"/>
      <c r="TEJ230" s="168"/>
      <c r="TEK230" s="168"/>
      <c r="TEL230" s="168"/>
      <c r="TEM230" s="168"/>
      <c r="TEN230" s="168"/>
      <c r="TEO230" s="168"/>
      <c r="TEP230" s="168"/>
      <c r="TEQ230" s="168"/>
      <c r="TER230" s="168"/>
      <c r="TES230" s="168"/>
      <c r="TET230" s="168"/>
      <c r="TEU230" s="168"/>
      <c r="TEV230" s="168"/>
      <c r="TEW230" s="168"/>
      <c r="TEX230" s="168"/>
      <c r="TEY230" s="168"/>
      <c r="TEZ230" s="168"/>
      <c r="TFA230" s="168"/>
      <c r="TFB230" s="168"/>
      <c r="TFC230" s="168"/>
      <c r="TFD230" s="168"/>
      <c r="TFE230" s="168"/>
      <c r="TFF230" s="168"/>
      <c r="TFG230" s="168"/>
      <c r="TFH230" s="168"/>
      <c r="TFI230" s="168"/>
      <c r="TFJ230" s="168"/>
      <c r="TFK230" s="168"/>
      <c r="TFL230" s="168"/>
      <c r="TFM230" s="168"/>
      <c r="TFN230" s="168"/>
      <c r="TFO230" s="168"/>
      <c r="TFP230" s="168"/>
      <c r="TFQ230" s="168"/>
      <c r="TFR230" s="168"/>
      <c r="TFS230" s="168"/>
      <c r="TFT230" s="168"/>
      <c r="TFU230" s="168"/>
      <c r="TFV230" s="168"/>
      <c r="TFW230" s="168"/>
      <c r="TFX230" s="168"/>
      <c r="TFY230" s="168"/>
      <c r="TFZ230" s="168"/>
      <c r="TGA230" s="168"/>
      <c r="TGB230" s="168"/>
      <c r="TGC230" s="168"/>
      <c r="TGD230" s="168"/>
      <c r="TGE230" s="168"/>
      <c r="TGF230" s="168"/>
      <c r="TGG230" s="168"/>
      <c r="TGH230" s="168"/>
      <c r="TGI230" s="168"/>
      <c r="TGJ230" s="168"/>
      <c r="TGK230" s="168"/>
      <c r="TGL230" s="168"/>
      <c r="TGM230" s="168"/>
      <c r="TGN230" s="168"/>
      <c r="TGO230" s="168"/>
      <c r="TGP230" s="168"/>
      <c r="TGQ230" s="168"/>
      <c r="TGR230" s="168"/>
      <c r="TGS230" s="168"/>
      <c r="TGT230" s="168"/>
      <c r="TGU230" s="168"/>
      <c r="TGV230" s="168"/>
      <c r="TGW230" s="168"/>
      <c r="TGX230" s="168"/>
      <c r="TGY230" s="168"/>
      <c r="TGZ230" s="168"/>
      <c r="THA230" s="168"/>
      <c r="THB230" s="168"/>
      <c r="THC230" s="168"/>
      <c r="THD230" s="168"/>
      <c r="THE230" s="168"/>
      <c r="THF230" s="168"/>
      <c r="THG230" s="168"/>
      <c r="THH230" s="168"/>
      <c r="THI230" s="168"/>
      <c r="THJ230" s="168"/>
      <c r="THK230" s="168"/>
      <c r="THL230" s="168"/>
      <c r="THM230" s="168"/>
      <c r="THN230" s="168"/>
      <c r="THO230" s="168"/>
      <c r="THP230" s="168"/>
      <c r="THQ230" s="168"/>
      <c r="THR230" s="168"/>
      <c r="THS230" s="168"/>
      <c r="THT230" s="168"/>
      <c r="THU230" s="168"/>
      <c r="THV230" s="168"/>
      <c r="THW230" s="168"/>
      <c r="THX230" s="168"/>
      <c r="THY230" s="168"/>
      <c r="THZ230" s="168"/>
      <c r="TIA230" s="168"/>
      <c r="TIB230" s="168"/>
      <c r="TIC230" s="168"/>
      <c r="TID230" s="168"/>
      <c r="TIE230" s="168"/>
      <c r="TIF230" s="168"/>
      <c r="TIG230" s="168"/>
      <c r="TIH230" s="168"/>
      <c r="TII230" s="168"/>
      <c r="TIJ230" s="168"/>
      <c r="TIK230" s="168"/>
      <c r="TIL230" s="168"/>
      <c r="TIM230" s="168"/>
      <c r="TIN230" s="168"/>
      <c r="TIO230" s="168"/>
      <c r="TIP230" s="168"/>
      <c r="TIQ230" s="168"/>
      <c r="TIR230" s="168"/>
      <c r="TIS230" s="168"/>
      <c r="TIT230" s="168"/>
      <c r="TIU230" s="168"/>
      <c r="TIV230" s="168"/>
      <c r="TIW230" s="168"/>
      <c r="TIX230" s="168"/>
      <c r="TIY230" s="168"/>
      <c r="TIZ230" s="168"/>
      <c r="TJA230" s="168"/>
      <c r="TJB230" s="168"/>
      <c r="TJC230" s="168"/>
      <c r="TJD230" s="168"/>
      <c r="TJE230" s="168"/>
      <c r="TJF230" s="168"/>
      <c r="TJG230" s="168"/>
      <c r="TJH230" s="168"/>
      <c r="TJI230" s="168"/>
      <c r="TJJ230" s="168"/>
      <c r="TJK230" s="168"/>
      <c r="TJL230" s="168"/>
      <c r="TJM230" s="168"/>
      <c r="TJN230" s="168"/>
      <c r="TJO230" s="168"/>
      <c r="TJP230" s="168"/>
      <c r="TJQ230" s="168"/>
      <c r="TJR230" s="168"/>
      <c r="TJS230" s="168"/>
      <c r="TJT230" s="168"/>
      <c r="TJU230" s="168"/>
      <c r="TJV230" s="168"/>
      <c r="TJW230" s="168"/>
      <c r="TJX230" s="168"/>
      <c r="TJY230" s="168"/>
      <c r="TJZ230" s="168"/>
      <c r="TKA230" s="168"/>
      <c r="TKB230" s="168"/>
      <c r="TKC230" s="168"/>
      <c r="TKD230" s="168"/>
      <c r="TKE230" s="168"/>
      <c r="TKF230" s="168"/>
      <c r="TKG230" s="168"/>
      <c r="TKH230" s="168"/>
      <c r="TKI230" s="168"/>
      <c r="TKJ230" s="168"/>
      <c r="TKK230" s="168"/>
      <c r="TKL230" s="168"/>
      <c r="TKM230" s="168"/>
      <c r="TKN230" s="168"/>
      <c r="TKO230" s="168"/>
      <c r="TKP230" s="168"/>
      <c r="TKQ230" s="168"/>
      <c r="TKR230" s="168"/>
      <c r="TKS230" s="168"/>
      <c r="TKT230" s="168"/>
      <c r="TKU230" s="168"/>
      <c r="TKV230" s="168"/>
      <c r="TKW230" s="168"/>
      <c r="TKX230" s="168"/>
      <c r="TKY230" s="168"/>
      <c r="TKZ230" s="168"/>
      <c r="TLA230" s="168"/>
      <c r="TLB230" s="168"/>
      <c r="TLC230" s="168"/>
      <c r="TLD230" s="168"/>
      <c r="TLE230" s="168"/>
      <c r="TLF230" s="168"/>
      <c r="TLG230" s="168"/>
      <c r="TLH230" s="168"/>
      <c r="TLI230" s="168"/>
      <c r="TLJ230" s="168"/>
      <c r="TLK230" s="168"/>
      <c r="TLL230" s="168"/>
      <c r="TLM230" s="168"/>
      <c r="TLN230" s="168"/>
      <c r="TLO230" s="168"/>
      <c r="TLP230" s="168"/>
      <c r="TLQ230" s="168"/>
      <c r="TLR230" s="168"/>
      <c r="TLS230" s="168"/>
      <c r="TLT230" s="168"/>
      <c r="TLU230" s="168"/>
      <c r="TLV230" s="168"/>
      <c r="TLW230" s="168"/>
      <c r="TLX230" s="168"/>
      <c r="TLY230" s="168"/>
      <c r="TLZ230" s="168"/>
      <c r="TMA230" s="168"/>
      <c r="TMB230" s="168"/>
      <c r="TMC230" s="168"/>
      <c r="TMD230" s="168"/>
      <c r="TME230" s="168"/>
      <c r="TMF230" s="168"/>
      <c r="TMG230" s="168"/>
      <c r="TMH230" s="168"/>
      <c r="TMI230" s="168"/>
      <c r="TMJ230" s="168"/>
      <c r="TMK230" s="168"/>
      <c r="TML230" s="168"/>
      <c r="TMM230" s="168"/>
      <c r="TMN230" s="168"/>
      <c r="TMO230" s="168"/>
      <c r="TMP230" s="168"/>
      <c r="TMQ230" s="168"/>
      <c r="TMR230" s="168"/>
      <c r="TMS230" s="168"/>
      <c r="TMT230" s="168"/>
      <c r="TMU230" s="168"/>
      <c r="TMV230" s="168"/>
      <c r="TMW230" s="168"/>
      <c r="TMX230" s="168"/>
      <c r="TMY230" s="168"/>
      <c r="TMZ230" s="168"/>
      <c r="TNA230" s="168"/>
      <c r="TNB230" s="168"/>
      <c r="TNC230" s="168"/>
      <c r="TND230" s="168"/>
      <c r="TNE230" s="168"/>
      <c r="TNF230" s="168"/>
      <c r="TNG230" s="168"/>
      <c r="TNH230" s="168"/>
      <c r="TNI230" s="168"/>
      <c r="TNJ230" s="168"/>
      <c r="TNK230" s="168"/>
      <c r="TNL230" s="168"/>
      <c r="TNM230" s="168"/>
      <c r="TNN230" s="168"/>
      <c r="TNO230" s="168"/>
      <c r="TNP230" s="168"/>
      <c r="TNQ230" s="168"/>
      <c r="TNR230" s="168"/>
      <c r="TNS230" s="168"/>
      <c r="TNT230" s="168"/>
      <c r="TNU230" s="168"/>
      <c r="TNV230" s="168"/>
      <c r="TNW230" s="168"/>
      <c r="TNX230" s="168"/>
      <c r="TNY230" s="168"/>
      <c r="TNZ230" s="168"/>
      <c r="TOA230" s="168"/>
      <c r="TOB230" s="168"/>
      <c r="TOC230" s="168"/>
      <c r="TOD230" s="168"/>
      <c r="TOE230" s="168"/>
      <c r="TOF230" s="168"/>
      <c r="TOG230" s="168"/>
      <c r="TOH230" s="168"/>
      <c r="TOI230" s="168"/>
      <c r="TOJ230" s="168"/>
      <c r="TOK230" s="168"/>
      <c r="TOL230" s="168"/>
      <c r="TOM230" s="168"/>
      <c r="TON230" s="168"/>
      <c r="TOO230" s="168"/>
      <c r="TOP230" s="168"/>
      <c r="TOQ230" s="168"/>
      <c r="TOR230" s="168"/>
      <c r="TOS230" s="168"/>
      <c r="TOT230" s="168"/>
      <c r="TOU230" s="168"/>
      <c r="TOV230" s="168"/>
      <c r="TOW230" s="168"/>
      <c r="TOX230" s="168"/>
      <c r="TOY230" s="168"/>
      <c r="TOZ230" s="168"/>
      <c r="TPA230" s="168"/>
      <c r="TPB230" s="168"/>
      <c r="TPC230" s="168"/>
      <c r="TPD230" s="168"/>
      <c r="TPE230" s="168"/>
      <c r="TPF230" s="168"/>
      <c r="TPG230" s="168"/>
      <c r="TPH230" s="168"/>
      <c r="TPI230" s="168"/>
      <c r="TPJ230" s="168"/>
      <c r="TPK230" s="168"/>
      <c r="TPL230" s="168"/>
      <c r="TPM230" s="168"/>
      <c r="TPN230" s="168"/>
      <c r="TPO230" s="168"/>
      <c r="TPP230" s="168"/>
      <c r="TPQ230" s="168"/>
      <c r="TPR230" s="168"/>
      <c r="TPS230" s="168"/>
      <c r="TPT230" s="168"/>
      <c r="TPU230" s="168"/>
      <c r="TPV230" s="168"/>
      <c r="TPW230" s="168"/>
      <c r="TPX230" s="168"/>
      <c r="TPY230" s="168"/>
      <c r="TPZ230" s="168"/>
      <c r="TQA230" s="168"/>
      <c r="TQB230" s="168"/>
      <c r="TQC230" s="168"/>
      <c r="TQD230" s="168"/>
      <c r="TQE230" s="168"/>
      <c r="TQF230" s="168"/>
      <c r="TQG230" s="168"/>
      <c r="TQH230" s="168"/>
      <c r="TQI230" s="168"/>
      <c r="TQJ230" s="168"/>
      <c r="TQK230" s="168"/>
      <c r="TQL230" s="168"/>
      <c r="TQM230" s="168"/>
      <c r="TQN230" s="168"/>
      <c r="TQO230" s="168"/>
      <c r="TQP230" s="168"/>
      <c r="TQQ230" s="168"/>
      <c r="TQR230" s="168"/>
      <c r="TQS230" s="168"/>
      <c r="TQT230" s="168"/>
      <c r="TQU230" s="168"/>
      <c r="TQV230" s="168"/>
      <c r="TQW230" s="168"/>
      <c r="TQX230" s="168"/>
      <c r="TQY230" s="168"/>
      <c r="TQZ230" s="168"/>
      <c r="TRA230" s="168"/>
      <c r="TRB230" s="168"/>
      <c r="TRC230" s="168"/>
      <c r="TRD230" s="168"/>
      <c r="TRE230" s="168"/>
      <c r="TRF230" s="168"/>
      <c r="TRG230" s="168"/>
      <c r="TRH230" s="168"/>
      <c r="TRI230" s="168"/>
      <c r="TRJ230" s="168"/>
      <c r="TRK230" s="168"/>
      <c r="TRL230" s="168"/>
      <c r="TRM230" s="168"/>
      <c r="TRN230" s="168"/>
      <c r="TRO230" s="168"/>
      <c r="TRP230" s="168"/>
      <c r="TRQ230" s="168"/>
      <c r="TRR230" s="168"/>
      <c r="TRS230" s="168"/>
      <c r="TRT230" s="168"/>
      <c r="TRU230" s="168"/>
      <c r="TRV230" s="168"/>
      <c r="TRW230" s="168"/>
      <c r="TRX230" s="168"/>
      <c r="TRY230" s="168"/>
      <c r="TRZ230" s="168"/>
      <c r="TSA230" s="168"/>
      <c r="TSB230" s="168"/>
      <c r="TSC230" s="168"/>
      <c r="TSD230" s="168"/>
      <c r="TSE230" s="168"/>
      <c r="TSF230" s="168"/>
      <c r="TSG230" s="168"/>
      <c r="TSH230" s="168"/>
      <c r="TSI230" s="168"/>
      <c r="TSJ230" s="168"/>
      <c r="TSK230" s="168"/>
      <c r="TSL230" s="168"/>
      <c r="TSM230" s="168"/>
      <c r="TSN230" s="168"/>
      <c r="TSO230" s="168"/>
      <c r="TSP230" s="168"/>
      <c r="TSQ230" s="168"/>
      <c r="TSR230" s="168"/>
      <c r="TSS230" s="168"/>
      <c r="TST230" s="168"/>
      <c r="TSU230" s="168"/>
      <c r="TSV230" s="168"/>
      <c r="TSW230" s="168"/>
      <c r="TSX230" s="168"/>
      <c r="TSY230" s="168"/>
      <c r="TSZ230" s="168"/>
      <c r="TTA230" s="168"/>
      <c r="TTB230" s="168"/>
      <c r="TTC230" s="168"/>
      <c r="TTD230" s="168"/>
      <c r="TTE230" s="168"/>
      <c r="TTF230" s="168"/>
      <c r="TTG230" s="168"/>
      <c r="TTH230" s="168"/>
      <c r="TTI230" s="168"/>
      <c r="TTJ230" s="168"/>
      <c r="TTK230" s="168"/>
      <c r="TTL230" s="168"/>
      <c r="TTM230" s="168"/>
      <c r="TTN230" s="168"/>
      <c r="TTO230" s="168"/>
      <c r="TTP230" s="168"/>
      <c r="TTQ230" s="168"/>
      <c r="TTR230" s="168"/>
      <c r="TTS230" s="168"/>
      <c r="TTT230" s="168"/>
      <c r="TTU230" s="168"/>
      <c r="TTV230" s="168"/>
      <c r="TTW230" s="168"/>
      <c r="TTX230" s="168"/>
      <c r="TTY230" s="168"/>
      <c r="TTZ230" s="168"/>
      <c r="TUA230" s="168"/>
      <c r="TUB230" s="168"/>
      <c r="TUC230" s="168"/>
      <c r="TUD230" s="168"/>
      <c r="TUE230" s="168"/>
      <c r="TUF230" s="168"/>
      <c r="TUG230" s="168"/>
      <c r="TUH230" s="168"/>
      <c r="TUI230" s="168"/>
      <c r="TUJ230" s="168"/>
      <c r="TUK230" s="168"/>
      <c r="TUL230" s="168"/>
      <c r="TUM230" s="168"/>
      <c r="TUN230" s="168"/>
      <c r="TUO230" s="168"/>
      <c r="TUP230" s="168"/>
      <c r="TUQ230" s="168"/>
      <c r="TUR230" s="168"/>
      <c r="TUS230" s="168"/>
      <c r="TUT230" s="168"/>
      <c r="TUU230" s="168"/>
      <c r="TUV230" s="168"/>
      <c r="TUW230" s="168"/>
      <c r="TUX230" s="168"/>
      <c r="TUY230" s="168"/>
      <c r="TUZ230" s="168"/>
      <c r="TVA230" s="168"/>
      <c r="TVB230" s="168"/>
      <c r="TVC230" s="168"/>
      <c r="TVD230" s="168"/>
      <c r="TVE230" s="168"/>
      <c r="TVF230" s="168"/>
      <c r="TVG230" s="168"/>
      <c r="TVH230" s="168"/>
      <c r="TVI230" s="168"/>
      <c r="TVJ230" s="168"/>
      <c r="TVK230" s="168"/>
      <c r="TVL230" s="168"/>
      <c r="TVM230" s="168"/>
      <c r="TVN230" s="168"/>
      <c r="TVO230" s="168"/>
      <c r="TVP230" s="168"/>
      <c r="TVQ230" s="168"/>
      <c r="TVR230" s="168"/>
      <c r="TVS230" s="168"/>
      <c r="TVT230" s="168"/>
      <c r="TVU230" s="168"/>
      <c r="TVV230" s="168"/>
      <c r="TVW230" s="168"/>
      <c r="TVX230" s="168"/>
      <c r="TVY230" s="168"/>
      <c r="TVZ230" s="168"/>
      <c r="TWA230" s="168"/>
      <c r="TWB230" s="168"/>
      <c r="TWC230" s="168"/>
      <c r="TWD230" s="168"/>
      <c r="TWE230" s="168"/>
      <c r="TWF230" s="168"/>
      <c r="TWG230" s="168"/>
      <c r="TWH230" s="168"/>
      <c r="TWI230" s="168"/>
      <c r="TWJ230" s="168"/>
      <c r="TWK230" s="168"/>
      <c r="TWL230" s="168"/>
      <c r="TWM230" s="168"/>
      <c r="TWN230" s="168"/>
      <c r="TWO230" s="168"/>
      <c r="TWP230" s="168"/>
      <c r="TWQ230" s="168"/>
      <c r="TWR230" s="168"/>
      <c r="TWS230" s="168"/>
      <c r="TWT230" s="168"/>
      <c r="TWU230" s="168"/>
      <c r="TWV230" s="168"/>
      <c r="TWW230" s="168"/>
      <c r="TWX230" s="168"/>
      <c r="TWY230" s="168"/>
      <c r="TWZ230" s="168"/>
      <c r="TXA230" s="168"/>
      <c r="TXB230" s="168"/>
      <c r="TXC230" s="168"/>
      <c r="TXD230" s="168"/>
      <c r="TXE230" s="168"/>
      <c r="TXF230" s="168"/>
      <c r="TXG230" s="168"/>
      <c r="TXH230" s="168"/>
      <c r="TXI230" s="168"/>
      <c r="TXJ230" s="168"/>
      <c r="TXK230" s="168"/>
      <c r="TXL230" s="168"/>
      <c r="TXM230" s="168"/>
      <c r="TXN230" s="168"/>
      <c r="TXO230" s="168"/>
      <c r="TXP230" s="168"/>
      <c r="TXQ230" s="168"/>
      <c r="TXR230" s="168"/>
      <c r="TXS230" s="168"/>
      <c r="TXT230" s="168"/>
      <c r="TXU230" s="168"/>
      <c r="TXV230" s="168"/>
      <c r="TXW230" s="168"/>
      <c r="TXX230" s="168"/>
      <c r="TXY230" s="168"/>
      <c r="TXZ230" s="168"/>
      <c r="TYA230" s="168"/>
      <c r="TYB230" s="168"/>
      <c r="TYC230" s="168"/>
      <c r="TYD230" s="168"/>
      <c r="TYE230" s="168"/>
      <c r="TYF230" s="168"/>
      <c r="TYG230" s="168"/>
      <c r="TYH230" s="168"/>
      <c r="TYI230" s="168"/>
      <c r="TYJ230" s="168"/>
      <c r="TYK230" s="168"/>
      <c r="TYL230" s="168"/>
      <c r="TYM230" s="168"/>
      <c r="TYN230" s="168"/>
      <c r="TYO230" s="168"/>
      <c r="TYP230" s="168"/>
      <c r="TYQ230" s="168"/>
      <c r="TYR230" s="168"/>
      <c r="TYS230" s="168"/>
      <c r="TYT230" s="168"/>
      <c r="TYU230" s="168"/>
      <c r="TYV230" s="168"/>
      <c r="TYW230" s="168"/>
      <c r="TYX230" s="168"/>
      <c r="TYY230" s="168"/>
      <c r="TYZ230" s="168"/>
      <c r="TZA230" s="168"/>
      <c r="TZB230" s="168"/>
      <c r="TZC230" s="168"/>
      <c r="TZD230" s="168"/>
      <c r="TZE230" s="168"/>
      <c r="TZF230" s="168"/>
      <c r="TZG230" s="168"/>
      <c r="TZH230" s="168"/>
      <c r="TZI230" s="168"/>
      <c r="TZJ230" s="168"/>
      <c r="TZK230" s="168"/>
      <c r="TZL230" s="168"/>
      <c r="TZM230" s="168"/>
      <c r="TZN230" s="168"/>
      <c r="TZO230" s="168"/>
      <c r="TZP230" s="168"/>
      <c r="TZQ230" s="168"/>
      <c r="TZR230" s="168"/>
      <c r="TZS230" s="168"/>
      <c r="TZT230" s="168"/>
      <c r="TZU230" s="168"/>
      <c r="TZV230" s="168"/>
      <c r="TZW230" s="168"/>
      <c r="TZX230" s="168"/>
      <c r="TZY230" s="168"/>
      <c r="TZZ230" s="168"/>
      <c r="UAA230" s="168"/>
      <c r="UAB230" s="168"/>
      <c r="UAC230" s="168"/>
      <c r="UAD230" s="168"/>
      <c r="UAE230" s="168"/>
      <c r="UAF230" s="168"/>
      <c r="UAG230" s="168"/>
      <c r="UAH230" s="168"/>
      <c r="UAI230" s="168"/>
      <c r="UAJ230" s="168"/>
      <c r="UAK230" s="168"/>
      <c r="UAL230" s="168"/>
      <c r="UAM230" s="168"/>
      <c r="UAN230" s="168"/>
      <c r="UAO230" s="168"/>
      <c r="UAP230" s="168"/>
      <c r="UAQ230" s="168"/>
      <c r="UAR230" s="168"/>
      <c r="UAS230" s="168"/>
      <c r="UAT230" s="168"/>
      <c r="UAU230" s="168"/>
      <c r="UAV230" s="168"/>
      <c r="UAW230" s="168"/>
      <c r="UAX230" s="168"/>
      <c r="UAY230" s="168"/>
      <c r="UAZ230" s="168"/>
      <c r="UBA230" s="168"/>
      <c r="UBB230" s="168"/>
      <c r="UBC230" s="168"/>
      <c r="UBD230" s="168"/>
      <c r="UBE230" s="168"/>
      <c r="UBF230" s="168"/>
      <c r="UBG230" s="168"/>
      <c r="UBH230" s="168"/>
      <c r="UBI230" s="168"/>
      <c r="UBJ230" s="168"/>
      <c r="UBK230" s="168"/>
      <c r="UBL230" s="168"/>
      <c r="UBM230" s="168"/>
      <c r="UBN230" s="168"/>
      <c r="UBO230" s="168"/>
      <c r="UBP230" s="168"/>
      <c r="UBQ230" s="168"/>
      <c r="UBR230" s="168"/>
      <c r="UBS230" s="168"/>
      <c r="UBT230" s="168"/>
      <c r="UBU230" s="168"/>
      <c r="UBV230" s="168"/>
      <c r="UBW230" s="168"/>
      <c r="UBX230" s="168"/>
      <c r="UBY230" s="168"/>
      <c r="UBZ230" s="168"/>
      <c r="UCA230" s="168"/>
      <c r="UCB230" s="168"/>
      <c r="UCC230" s="168"/>
      <c r="UCD230" s="168"/>
      <c r="UCE230" s="168"/>
      <c r="UCF230" s="168"/>
      <c r="UCG230" s="168"/>
      <c r="UCH230" s="168"/>
      <c r="UCI230" s="168"/>
      <c r="UCJ230" s="168"/>
      <c r="UCK230" s="168"/>
      <c r="UCL230" s="168"/>
      <c r="UCM230" s="168"/>
      <c r="UCN230" s="168"/>
      <c r="UCO230" s="168"/>
      <c r="UCP230" s="168"/>
      <c r="UCQ230" s="168"/>
      <c r="UCR230" s="168"/>
      <c r="UCS230" s="168"/>
      <c r="UCT230" s="168"/>
      <c r="UCU230" s="168"/>
      <c r="UCV230" s="168"/>
      <c r="UCW230" s="168"/>
      <c r="UCX230" s="168"/>
      <c r="UCY230" s="168"/>
      <c r="UCZ230" s="168"/>
      <c r="UDA230" s="168"/>
      <c r="UDB230" s="168"/>
      <c r="UDC230" s="168"/>
      <c r="UDD230" s="168"/>
      <c r="UDE230" s="168"/>
      <c r="UDF230" s="168"/>
      <c r="UDG230" s="168"/>
      <c r="UDH230" s="168"/>
      <c r="UDI230" s="168"/>
      <c r="UDJ230" s="168"/>
      <c r="UDK230" s="168"/>
      <c r="UDL230" s="168"/>
      <c r="UDM230" s="168"/>
      <c r="UDN230" s="168"/>
      <c r="UDO230" s="168"/>
      <c r="UDP230" s="168"/>
      <c r="UDQ230" s="168"/>
      <c r="UDR230" s="168"/>
      <c r="UDS230" s="168"/>
      <c r="UDT230" s="168"/>
      <c r="UDU230" s="168"/>
      <c r="UDV230" s="168"/>
      <c r="UDW230" s="168"/>
      <c r="UDX230" s="168"/>
      <c r="UDY230" s="168"/>
      <c r="UDZ230" s="168"/>
      <c r="UEA230" s="168"/>
      <c r="UEB230" s="168"/>
      <c r="UEC230" s="168"/>
      <c r="UED230" s="168"/>
      <c r="UEE230" s="168"/>
      <c r="UEF230" s="168"/>
      <c r="UEG230" s="168"/>
      <c r="UEH230" s="168"/>
      <c r="UEI230" s="168"/>
      <c r="UEJ230" s="168"/>
      <c r="UEK230" s="168"/>
      <c r="UEL230" s="168"/>
      <c r="UEM230" s="168"/>
      <c r="UEN230" s="168"/>
      <c r="UEO230" s="168"/>
      <c r="UEP230" s="168"/>
      <c r="UEQ230" s="168"/>
      <c r="UER230" s="168"/>
      <c r="UES230" s="168"/>
      <c r="UET230" s="168"/>
      <c r="UEU230" s="168"/>
      <c r="UEV230" s="168"/>
      <c r="UEW230" s="168"/>
      <c r="UEX230" s="168"/>
      <c r="UEY230" s="168"/>
      <c r="UEZ230" s="168"/>
      <c r="UFA230" s="168"/>
      <c r="UFB230" s="168"/>
      <c r="UFC230" s="168"/>
      <c r="UFD230" s="168"/>
      <c r="UFE230" s="168"/>
      <c r="UFF230" s="168"/>
      <c r="UFG230" s="168"/>
      <c r="UFH230" s="168"/>
      <c r="UFI230" s="168"/>
      <c r="UFJ230" s="168"/>
      <c r="UFK230" s="168"/>
      <c r="UFL230" s="168"/>
      <c r="UFM230" s="168"/>
      <c r="UFN230" s="168"/>
      <c r="UFO230" s="168"/>
      <c r="UFP230" s="168"/>
      <c r="UFQ230" s="168"/>
      <c r="UFR230" s="168"/>
      <c r="UFS230" s="168"/>
      <c r="UFT230" s="168"/>
      <c r="UFU230" s="168"/>
      <c r="UFV230" s="168"/>
      <c r="UFW230" s="168"/>
      <c r="UFX230" s="168"/>
      <c r="UFY230" s="168"/>
      <c r="UFZ230" s="168"/>
      <c r="UGA230" s="168"/>
      <c r="UGB230" s="168"/>
      <c r="UGC230" s="168"/>
      <c r="UGD230" s="168"/>
      <c r="UGE230" s="168"/>
      <c r="UGF230" s="168"/>
      <c r="UGG230" s="168"/>
      <c r="UGH230" s="168"/>
      <c r="UGI230" s="168"/>
      <c r="UGJ230" s="168"/>
      <c r="UGK230" s="168"/>
      <c r="UGL230" s="168"/>
      <c r="UGM230" s="168"/>
      <c r="UGN230" s="168"/>
      <c r="UGO230" s="168"/>
      <c r="UGP230" s="168"/>
      <c r="UGQ230" s="168"/>
      <c r="UGR230" s="168"/>
      <c r="UGS230" s="168"/>
      <c r="UGT230" s="168"/>
      <c r="UGU230" s="168"/>
      <c r="UGV230" s="168"/>
      <c r="UGW230" s="168"/>
      <c r="UGX230" s="168"/>
      <c r="UGY230" s="168"/>
      <c r="UGZ230" s="168"/>
      <c r="UHA230" s="168"/>
      <c r="UHB230" s="168"/>
      <c r="UHC230" s="168"/>
      <c r="UHD230" s="168"/>
      <c r="UHE230" s="168"/>
      <c r="UHF230" s="168"/>
      <c r="UHG230" s="168"/>
      <c r="UHH230" s="168"/>
      <c r="UHI230" s="168"/>
      <c r="UHJ230" s="168"/>
      <c r="UHK230" s="168"/>
      <c r="UHL230" s="168"/>
      <c r="UHM230" s="168"/>
      <c r="UHN230" s="168"/>
      <c r="UHO230" s="168"/>
      <c r="UHP230" s="168"/>
      <c r="UHQ230" s="168"/>
      <c r="UHR230" s="168"/>
      <c r="UHS230" s="168"/>
      <c r="UHT230" s="168"/>
      <c r="UHU230" s="168"/>
      <c r="UHV230" s="168"/>
      <c r="UHW230" s="168"/>
      <c r="UHX230" s="168"/>
      <c r="UHY230" s="168"/>
      <c r="UHZ230" s="168"/>
      <c r="UIA230" s="168"/>
      <c r="UIB230" s="168"/>
      <c r="UIC230" s="168"/>
      <c r="UID230" s="168"/>
      <c r="UIE230" s="168"/>
      <c r="UIF230" s="168"/>
      <c r="UIG230" s="168"/>
      <c r="UIH230" s="168"/>
      <c r="UII230" s="168"/>
      <c r="UIJ230" s="168"/>
      <c r="UIK230" s="168"/>
      <c r="UIL230" s="168"/>
      <c r="UIM230" s="168"/>
      <c r="UIN230" s="168"/>
      <c r="UIO230" s="168"/>
      <c r="UIP230" s="168"/>
      <c r="UIQ230" s="168"/>
      <c r="UIR230" s="168"/>
      <c r="UIS230" s="168"/>
      <c r="UIT230" s="168"/>
      <c r="UIU230" s="168"/>
      <c r="UIV230" s="168"/>
      <c r="UIW230" s="168"/>
      <c r="UIX230" s="168"/>
      <c r="UIY230" s="168"/>
      <c r="UIZ230" s="168"/>
      <c r="UJA230" s="168"/>
      <c r="UJB230" s="168"/>
      <c r="UJC230" s="168"/>
      <c r="UJD230" s="168"/>
      <c r="UJE230" s="168"/>
      <c r="UJF230" s="168"/>
      <c r="UJG230" s="168"/>
      <c r="UJH230" s="168"/>
      <c r="UJI230" s="168"/>
      <c r="UJJ230" s="168"/>
      <c r="UJK230" s="168"/>
      <c r="UJL230" s="168"/>
      <c r="UJM230" s="168"/>
      <c r="UJN230" s="168"/>
      <c r="UJO230" s="168"/>
      <c r="UJP230" s="168"/>
      <c r="UJQ230" s="168"/>
      <c r="UJR230" s="168"/>
      <c r="UJS230" s="168"/>
      <c r="UJT230" s="168"/>
      <c r="UJU230" s="168"/>
      <c r="UJV230" s="168"/>
      <c r="UJW230" s="168"/>
      <c r="UJX230" s="168"/>
      <c r="UJY230" s="168"/>
      <c r="UJZ230" s="168"/>
      <c r="UKA230" s="168"/>
      <c r="UKB230" s="168"/>
      <c r="UKC230" s="168"/>
      <c r="UKD230" s="168"/>
      <c r="UKE230" s="168"/>
      <c r="UKF230" s="168"/>
      <c r="UKG230" s="168"/>
      <c r="UKH230" s="168"/>
      <c r="UKI230" s="168"/>
      <c r="UKJ230" s="168"/>
      <c r="UKK230" s="168"/>
      <c r="UKL230" s="168"/>
      <c r="UKM230" s="168"/>
      <c r="UKN230" s="168"/>
      <c r="UKO230" s="168"/>
      <c r="UKP230" s="168"/>
      <c r="UKQ230" s="168"/>
      <c r="UKR230" s="168"/>
      <c r="UKS230" s="168"/>
      <c r="UKT230" s="168"/>
      <c r="UKU230" s="168"/>
      <c r="UKV230" s="168"/>
      <c r="UKW230" s="168"/>
      <c r="UKX230" s="168"/>
      <c r="UKY230" s="168"/>
      <c r="UKZ230" s="168"/>
      <c r="ULA230" s="168"/>
      <c r="ULB230" s="168"/>
      <c r="ULC230" s="168"/>
      <c r="ULD230" s="168"/>
      <c r="ULE230" s="168"/>
      <c r="ULF230" s="168"/>
      <c r="ULG230" s="168"/>
      <c r="ULH230" s="168"/>
      <c r="ULI230" s="168"/>
      <c r="ULJ230" s="168"/>
      <c r="ULK230" s="168"/>
      <c r="ULL230" s="168"/>
      <c r="ULM230" s="168"/>
      <c r="ULN230" s="168"/>
      <c r="ULO230" s="168"/>
      <c r="ULP230" s="168"/>
      <c r="ULQ230" s="168"/>
      <c r="ULR230" s="168"/>
      <c r="ULS230" s="168"/>
      <c r="ULT230" s="168"/>
      <c r="ULU230" s="168"/>
      <c r="ULV230" s="168"/>
      <c r="ULW230" s="168"/>
      <c r="ULX230" s="168"/>
      <c r="ULY230" s="168"/>
      <c r="ULZ230" s="168"/>
      <c r="UMA230" s="168"/>
      <c r="UMB230" s="168"/>
      <c r="UMC230" s="168"/>
      <c r="UMD230" s="168"/>
      <c r="UME230" s="168"/>
      <c r="UMF230" s="168"/>
      <c r="UMG230" s="168"/>
      <c r="UMH230" s="168"/>
      <c r="UMI230" s="168"/>
      <c r="UMJ230" s="168"/>
      <c r="UMK230" s="168"/>
      <c r="UML230" s="168"/>
      <c r="UMM230" s="168"/>
      <c r="UMN230" s="168"/>
      <c r="UMO230" s="168"/>
      <c r="UMP230" s="168"/>
      <c r="UMQ230" s="168"/>
      <c r="UMR230" s="168"/>
      <c r="UMS230" s="168"/>
      <c r="UMT230" s="168"/>
      <c r="UMU230" s="168"/>
      <c r="UMV230" s="168"/>
      <c r="UMW230" s="168"/>
      <c r="UMX230" s="168"/>
      <c r="UMY230" s="168"/>
      <c r="UMZ230" s="168"/>
      <c r="UNA230" s="168"/>
      <c r="UNB230" s="168"/>
      <c r="UNC230" s="168"/>
      <c r="UND230" s="168"/>
      <c r="UNE230" s="168"/>
      <c r="UNF230" s="168"/>
      <c r="UNG230" s="168"/>
      <c r="UNH230" s="168"/>
      <c r="UNI230" s="168"/>
      <c r="UNJ230" s="168"/>
      <c r="UNK230" s="168"/>
      <c r="UNL230" s="168"/>
      <c r="UNM230" s="168"/>
      <c r="UNN230" s="168"/>
      <c r="UNO230" s="168"/>
      <c r="UNP230" s="168"/>
      <c r="UNQ230" s="168"/>
      <c r="UNR230" s="168"/>
      <c r="UNS230" s="168"/>
      <c r="UNT230" s="168"/>
      <c r="UNU230" s="168"/>
      <c r="UNV230" s="168"/>
      <c r="UNW230" s="168"/>
      <c r="UNX230" s="168"/>
      <c r="UNY230" s="168"/>
      <c r="UNZ230" s="168"/>
      <c r="UOA230" s="168"/>
      <c r="UOB230" s="168"/>
      <c r="UOC230" s="168"/>
      <c r="UOD230" s="168"/>
      <c r="UOE230" s="168"/>
      <c r="UOF230" s="168"/>
      <c r="UOG230" s="168"/>
      <c r="UOH230" s="168"/>
      <c r="UOI230" s="168"/>
      <c r="UOJ230" s="168"/>
      <c r="UOK230" s="168"/>
      <c r="UOL230" s="168"/>
      <c r="UOM230" s="168"/>
      <c r="UON230" s="168"/>
      <c r="UOO230" s="168"/>
      <c r="UOP230" s="168"/>
      <c r="UOQ230" s="168"/>
      <c r="UOR230" s="168"/>
      <c r="UOS230" s="168"/>
      <c r="UOT230" s="168"/>
      <c r="UOU230" s="168"/>
      <c r="UOV230" s="168"/>
      <c r="UOW230" s="168"/>
      <c r="UOX230" s="168"/>
      <c r="UOY230" s="168"/>
      <c r="UOZ230" s="168"/>
      <c r="UPA230" s="168"/>
      <c r="UPB230" s="168"/>
      <c r="UPC230" s="168"/>
      <c r="UPD230" s="168"/>
      <c r="UPE230" s="168"/>
      <c r="UPF230" s="168"/>
      <c r="UPG230" s="168"/>
      <c r="UPH230" s="168"/>
      <c r="UPI230" s="168"/>
      <c r="UPJ230" s="168"/>
      <c r="UPK230" s="168"/>
      <c r="UPL230" s="168"/>
      <c r="UPM230" s="168"/>
      <c r="UPN230" s="168"/>
      <c r="UPO230" s="168"/>
      <c r="UPP230" s="168"/>
      <c r="UPQ230" s="168"/>
      <c r="UPR230" s="168"/>
      <c r="UPS230" s="168"/>
      <c r="UPT230" s="168"/>
      <c r="UPU230" s="168"/>
      <c r="UPV230" s="168"/>
      <c r="UPW230" s="168"/>
      <c r="UPX230" s="168"/>
      <c r="UPY230" s="168"/>
      <c r="UPZ230" s="168"/>
      <c r="UQA230" s="168"/>
      <c r="UQB230" s="168"/>
      <c r="UQC230" s="168"/>
      <c r="UQD230" s="168"/>
      <c r="UQE230" s="168"/>
      <c r="UQF230" s="168"/>
      <c r="UQG230" s="168"/>
      <c r="UQH230" s="168"/>
      <c r="UQI230" s="168"/>
      <c r="UQJ230" s="168"/>
      <c r="UQK230" s="168"/>
      <c r="UQL230" s="168"/>
      <c r="UQM230" s="168"/>
      <c r="UQN230" s="168"/>
      <c r="UQO230" s="168"/>
      <c r="UQP230" s="168"/>
      <c r="UQQ230" s="168"/>
      <c r="UQR230" s="168"/>
      <c r="UQS230" s="168"/>
      <c r="UQT230" s="168"/>
      <c r="UQU230" s="168"/>
      <c r="UQV230" s="168"/>
      <c r="UQW230" s="168"/>
      <c r="UQX230" s="168"/>
      <c r="UQY230" s="168"/>
      <c r="UQZ230" s="168"/>
      <c r="URA230" s="168"/>
      <c r="URB230" s="168"/>
      <c r="URC230" s="168"/>
      <c r="URD230" s="168"/>
      <c r="URE230" s="168"/>
      <c r="URF230" s="168"/>
      <c r="URG230" s="168"/>
      <c r="URH230" s="168"/>
      <c r="URI230" s="168"/>
      <c r="URJ230" s="168"/>
      <c r="URK230" s="168"/>
      <c r="URL230" s="168"/>
      <c r="URM230" s="168"/>
      <c r="URN230" s="168"/>
      <c r="URO230" s="168"/>
      <c r="URP230" s="168"/>
      <c r="URQ230" s="168"/>
      <c r="URR230" s="168"/>
      <c r="URS230" s="168"/>
      <c r="URT230" s="168"/>
      <c r="URU230" s="168"/>
      <c r="URV230" s="168"/>
      <c r="URW230" s="168"/>
      <c r="URX230" s="168"/>
      <c r="URY230" s="168"/>
      <c r="URZ230" s="168"/>
      <c r="USA230" s="168"/>
      <c r="USB230" s="168"/>
      <c r="USC230" s="168"/>
      <c r="USD230" s="168"/>
      <c r="USE230" s="168"/>
      <c r="USF230" s="168"/>
      <c r="USG230" s="168"/>
      <c r="USH230" s="168"/>
      <c r="USI230" s="168"/>
      <c r="USJ230" s="168"/>
      <c r="USK230" s="168"/>
      <c r="USL230" s="168"/>
      <c r="USM230" s="168"/>
      <c r="USN230" s="168"/>
      <c r="USO230" s="168"/>
      <c r="USP230" s="168"/>
      <c r="USQ230" s="168"/>
      <c r="USR230" s="168"/>
      <c r="USS230" s="168"/>
      <c r="UST230" s="168"/>
      <c r="USU230" s="168"/>
      <c r="USV230" s="168"/>
      <c r="USW230" s="168"/>
      <c r="USX230" s="168"/>
      <c r="USY230" s="168"/>
      <c r="USZ230" s="168"/>
      <c r="UTA230" s="168"/>
      <c r="UTB230" s="168"/>
      <c r="UTC230" s="168"/>
      <c r="UTD230" s="168"/>
      <c r="UTE230" s="168"/>
      <c r="UTF230" s="168"/>
      <c r="UTG230" s="168"/>
      <c r="UTH230" s="168"/>
      <c r="UTI230" s="168"/>
      <c r="UTJ230" s="168"/>
      <c r="UTK230" s="168"/>
      <c r="UTL230" s="168"/>
      <c r="UTM230" s="168"/>
      <c r="UTN230" s="168"/>
      <c r="UTO230" s="168"/>
      <c r="UTP230" s="168"/>
      <c r="UTQ230" s="168"/>
      <c r="UTR230" s="168"/>
      <c r="UTS230" s="168"/>
      <c r="UTT230" s="168"/>
      <c r="UTU230" s="168"/>
      <c r="UTV230" s="168"/>
      <c r="UTW230" s="168"/>
      <c r="UTX230" s="168"/>
      <c r="UTY230" s="168"/>
      <c r="UTZ230" s="168"/>
      <c r="UUA230" s="168"/>
      <c r="UUB230" s="168"/>
      <c r="UUC230" s="168"/>
      <c r="UUD230" s="168"/>
      <c r="UUE230" s="168"/>
      <c r="UUF230" s="168"/>
      <c r="UUG230" s="168"/>
      <c r="UUH230" s="168"/>
      <c r="UUI230" s="168"/>
      <c r="UUJ230" s="168"/>
      <c r="UUK230" s="168"/>
      <c r="UUL230" s="168"/>
      <c r="UUM230" s="168"/>
      <c r="UUN230" s="168"/>
      <c r="UUO230" s="168"/>
      <c r="UUP230" s="168"/>
      <c r="UUQ230" s="168"/>
      <c r="UUR230" s="168"/>
      <c r="UUS230" s="168"/>
      <c r="UUT230" s="168"/>
      <c r="UUU230" s="168"/>
      <c r="UUV230" s="168"/>
      <c r="UUW230" s="168"/>
      <c r="UUX230" s="168"/>
      <c r="UUY230" s="168"/>
      <c r="UUZ230" s="168"/>
      <c r="UVA230" s="168"/>
      <c r="UVB230" s="168"/>
      <c r="UVC230" s="168"/>
      <c r="UVD230" s="168"/>
      <c r="UVE230" s="168"/>
      <c r="UVF230" s="168"/>
      <c r="UVG230" s="168"/>
      <c r="UVH230" s="168"/>
      <c r="UVI230" s="168"/>
      <c r="UVJ230" s="168"/>
      <c r="UVK230" s="168"/>
      <c r="UVL230" s="168"/>
      <c r="UVM230" s="168"/>
      <c r="UVN230" s="168"/>
      <c r="UVO230" s="168"/>
      <c r="UVP230" s="168"/>
      <c r="UVQ230" s="168"/>
      <c r="UVR230" s="168"/>
      <c r="UVS230" s="168"/>
      <c r="UVT230" s="168"/>
      <c r="UVU230" s="168"/>
      <c r="UVV230" s="168"/>
      <c r="UVW230" s="168"/>
      <c r="UVX230" s="168"/>
      <c r="UVY230" s="168"/>
      <c r="UVZ230" s="168"/>
      <c r="UWA230" s="168"/>
      <c r="UWB230" s="168"/>
      <c r="UWC230" s="168"/>
      <c r="UWD230" s="168"/>
      <c r="UWE230" s="168"/>
      <c r="UWF230" s="168"/>
      <c r="UWG230" s="168"/>
      <c r="UWH230" s="168"/>
      <c r="UWI230" s="168"/>
      <c r="UWJ230" s="168"/>
      <c r="UWK230" s="168"/>
      <c r="UWL230" s="168"/>
      <c r="UWM230" s="168"/>
      <c r="UWN230" s="168"/>
      <c r="UWO230" s="168"/>
      <c r="UWP230" s="168"/>
      <c r="UWQ230" s="168"/>
      <c r="UWR230" s="168"/>
      <c r="UWS230" s="168"/>
      <c r="UWT230" s="168"/>
      <c r="UWU230" s="168"/>
      <c r="UWV230" s="168"/>
      <c r="UWW230" s="168"/>
      <c r="UWX230" s="168"/>
      <c r="UWY230" s="168"/>
      <c r="UWZ230" s="168"/>
      <c r="UXA230" s="168"/>
      <c r="UXB230" s="168"/>
      <c r="UXC230" s="168"/>
      <c r="UXD230" s="168"/>
      <c r="UXE230" s="168"/>
      <c r="UXF230" s="168"/>
      <c r="UXG230" s="168"/>
      <c r="UXH230" s="168"/>
      <c r="UXI230" s="168"/>
      <c r="UXJ230" s="168"/>
      <c r="UXK230" s="168"/>
      <c r="UXL230" s="168"/>
      <c r="UXM230" s="168"/>
      <c r="UXN230" s="168"/>
      <c r="UXO230" s="168"/>
      <c r="UXP230" s="168"/>
      <c r="UXQ230" s="168"/>
      <c r="UXR230" s="168"/>
      <c r="UXS230" s="168"/>
      <c r="UXT230" s="168"/>
      <c r="UXU230" s="168"/>
      <c r="UXV230" s="168"/>
      <c r="UXW230" s="168"/>
      <c r="UXX230" s="168"/>
      <c r="UXY230" s="168"/>
      <c r="UXZ230" s="168"/>
      <c r="UYA230" s="168"/>
      <c r="UYB230" s="168"/>
      <c r="UYC230" s="168"/>
      <c r="UYD230" s="168"/>
      <c r="UYE230" s="168"/>
      <c r="UYF230" s="168"/>
      <c r="UYG230" s="168"/>
      <c r="UYH230" s="168"/>
      <c r="UYI230" s="168"/>
      <c r="UYJ230" s="168"/>
      <c r="UYK230" s="168"/>
      <c r="UYL230" s="168"/>
      <c r="UYM230" s="168"/>
      <c r="UYN230" s="168"/>
      <c r="UYO230" s="168"/>
      <c r="UYP230" s="168"/>
      <c r="UYQ230" s="168"/>
      <c r="UYR230" s="168"/>
      <c r="UYS230" s="168"/>
      <c r="UYT230" s="168"/>
      <c r="UYU230" s="168"/>
      <c r="UYV230" s="168"/>
      <c r="UYW230" s="168"/>
      <c r="UYX230" s="168"/>
      <c r="UYY230" s="168"/>
      <c r="UYZ230" s="168"/>
      <c r="UZA230" s="168"/>
      <c r="UZB230" s="168"/>
      <c r="UZC230" s="168"/>
      <c r="UZD230" s="168"/>
      <c r="UZE230" s="168"/>
      <c r="UZF230" s="168"/>
      <c r="UZG230" s="168"/>
      <c r="UZH230" s="168"/>
      <c r="UZI230" s="168"/>
      <c r="UZJ230" s="168"/>
      <c r="UZK230" s="168"/>
      <c r="UZL230" s="168"/>
      <c r="UZM230" s="168"/>
      <c r="UZN230" s="168"/>
      <c r="UZO230" s="168"/>
      <c r="UZP230" s="168"/>
      <c r="UZQ230" s="168"/>
      <c r="UZR230" s="168"/>
      <c r="UZS230" s="168"/>
      <c r="UZT230" s="168"/>
      <c r="UZU230" s="168"/>
      <c r="UZV230" s="168"/>
      <c r="UZW230" s="168"/>
      <c r="UZX230" s="168"/>
      <c r="UZY230" s="168"/>
      <c r="UZZ230" s="168"/>
      <c r="VAA230" s="168"/>
      <c r="VAB230" s="168"/>
      <c r="VAC230" s="168"/>
      <c r="VAD230" s="168"/>
      <c r="VAE230" s="168"/>
      <c r="VAF230" s="168"/>
      <c r="VAG230" s="168"/>
      <c r="VAH230" s="168"/>
      <c r="VAI230" s="168"/>
      <c r="VAJ230" s="168"/>
      <c r="VAK230" s="168"/>
      <c r="VAL230" s="168"/>
      <c r="VAM230" s="168"/>
      <c r="VAN230" s="168"/>
      <c r="VAO230" s="168"/>
      <c r="VAP230" s="168"/>
      <c r="VAQ230" s="168"/>
      <c r="VAR230" s="168"/>
      <c r="VAS230" s="168"/>
      <c r="VAT230" s="168"/>
      <c r="VAU230" s="168"/>
      <c r="VAV230" s="168"/>
      <c r="VAW230" s="168"/>
      <c r="VAX230" s="168"/>
      <c r="VAY230" s="168"/>
      <c r="VAZ230" s="168"/>
      <c r="VBA230" s="168"/>
      <c r="VBB230" s="168"/>
      <c r="VBC230" s="168"/>
      <c r="VBD230" s="168"/>
      <c r="VBE230" s="168"/>
      <c r="VBF230" s="168"/>
      <c r="VBG230" s="168"/>
      <c r="VBH230" s="168"/>
      <c r="VBI230" s="168"/>
      <c r="VBJ230" s="168"/>
      <c r="VBK230" s="168"/>
      <c r="VBL230" s="168"/>
      <c r="VBM230" s="168"/>
      <c r="VBN230" s="168"/>
      <c r="VBO230" s="168"/>
      <c r="VBP230" s="168"/>
      <c r="VBQ230" s="168"/>
      <c r="VBR230" s="168"/>
      <c r="VBS230" s="168"/>
      <c r="VBT230" s="168"/>
      <c r="VBU230" s="168"/>
      <c r="VBV230" s="168"/>
      <c r="VBW230" s="168"/>
      <c r="VBX230" s="168"/>
      <c r="VBY230" s="168"/>
      <c r="VBZ230" s="168"/>
      <c r="VCA230" s="168"/>
      <c r="VCB230" s="168"/>
      <c r="VCC230" s="168"/>
      <c r="VCD230" s="168"/>
      <c r="VCE230" s="168"/>
      <c r="VCF230" s="168"/>
      <c r="VCG230" s="168"/>
      <c r="VCH230" s="168"/>
      <c r="VCI230" s="168"/>
      <c r="VCJ230" s="168"/>
      <c r="VCK230" s="168"/>
      <c r="VCL230" s="168"/>
      <c r="VCM230" s="168"/>
      <c r="VCN230" s="168"/>
      <c r="VCO230" s="168"/>
      <c r="VCP230" s="168"/>
      <c r="VCQ230" s="168"/>
      <c r="VCR230" s="168"/>
      <c r="VCS230" s="168"/>
      <c r="VCT230" s="168"/>
      <c r="VCU230" s="168"/>
      <c r="VCV230" s="168"/>
      <c r="VCW230" s="168"/>
      <c r="VCX230" s="168"/>
      <c r="VCY230" s="168"/>
      <c r="VCZ230" s="168"/>
      <c r="VDA230" s="168"/>
      <c r="VDB230" s="168"/>
      <c r="VDC230" s="168"/>
      <c r="VDD230" s="168"/>
      <c r="VDE230" s="168"/>
      <c r="VDF230" s="168"/>
      <c r="VDG230" s="168"/>
      <c r="VDH230" s="168"/>
      <c r="VDI230" s="168"/>
      <c r="VDJ230" s="168"/>
      <c r="VDK230" s="168"/>
      <c r="VDL230" s="168"/>
      <c r="VDM230" s="168"/>
      <c r="VDN230" s="168"/>
      <c r="VDO230" s="168"/>
      <c r="VDP230" s="168"/>
      <c r="VDQ230" s="168"/>
      <c r="VDR230" s="168"/>
      <c r="VDS230" s="168"/>
      <c r="VDT230" s="168"/>
      <c r="VDU230" s="168"/>
      <c r="VDV230" s="168"/>
      <c r="VDW230" s="168"/>
      <c r="VDX230" s="168"/>
      <c r="VDY230" s="168"/>
      <c r="VDZ230" s="168"/>
      <c r="VEA230" s="168"/>
      <c r="VEB230" s="168"/>
      <c r="VEC230" s="168"/>
      <c r="VED230" s="168"/>
      <c r="VEE230" s="168"/>
      <c r="VEF230" s="168"/>
      <c r="VEG230" s="168"/>
      <c r="VEH230" s="168"/>
      <c r="VEI230" s="168"/>
      <c r="VEJ230" s="168"/>
      <c r="VEK230" s="168"/>
      <c r="VEL230" s="168"/>
      <c r="VEM230" s="168"/>
      <c r="VEN230" s="168"/>
      <c r="VEO230" s="168"/>
      <c r="VEP230" s="168"/>
      <c r="VEQ230" s="168"/>
      <c r="VER230" s="168"/>
      <c r="VES230" s="168"/>
      <c r="VET230" s="168"/>
      <c r="VEU230" s="168"/>
      <c r="VEV230" s="168"/>
      <c r="VEW230" s="168"/>
      <c r="VEX230" s="168"/>
      <c r="VEY230" s="168"/>
      <c r="VEZ230" s="168"/>
      <c r="VFA230" s="168"/>
      <c r="VFB230" s="168"/>
      <c r="VFC230" s="168"/>
      <c r="VFD230" s="168"/>
      <c r="VFE230" s="168"/>
      <c r="VFF230" s="168"/>
      <c r="VFG230" s="168"/>
      <c r="VFH230" s="168"/>
      <c r="VFI230" s="168"/>
      <c r="VFJ230" s="168"/>
      <c r="VFK230" s="168"/>
      <c r="VFL230" s="168"/>
      <c r="VFM230" s="168"/>
      <c r="VFN230" s="168"/>
      <c r="VFO230" s="168"/>
      <c r="VFP230" s="168"/>
      <c r="VFQ230" s="168"/>
      <c r="VFR230" s="168"/>
      <c r="VFS230" s="168"/>
      <c r="VFT230" s="168"/>
      <c r="VFU230" s="168"/>
      <c r="VFV230" s="168"/>
      <c r="VFW230" s="168"/>
      <c r="VFX230" s="168"/>
      <c r="VFY230" s="168"/>
      <c r="VFZ230" s="168"/>
      <c r="VGA230" s="168"/>
      <c r="VGB230" s="168"/>
      <c r="VGC230" s="168"/>
      <c r="VGD230" s="168"/>
      <c r="VGE230" s="168"/>
      <c r="VGF230" s="168"/>
      <c r="VGG230" s="168"/>
      <c r="VGH230" s="168"/>
      <c r="VGI230" s="168"/>
      <c r="VGJ230" s="168"/>
      <c r="VGK230" s="168"/>
      <c r="VGL230" s="168"/>
      <c r="VGM230" s="168"/>
      <c r="VGN230" s="168"/>
      <c r="VGO230" s="168"/>
      <c r="VGP230" s="168"/>
      <c r="VGQ230" s="168"/>
      <c r="VGR230" s="168"/>
      <c r="VGS230" s="168"/>
      <c r="VGT230" s="168"/>
      <c r="VGU230" s="168"/>
      <c r="VGV230" s="168"/>
      <c r="VGW230" s="168"/>
      <c r="VGX230" s="168"/>
      <c r="VGY230" s="168"/>
      <c r="VGZ230" s="168"/>
      <c r="VHA230" s="168"/>
      <c r="VHB230" s="168"/>
      <c r="VHC230" s="168"/>
      <c r="VHD230" s="168"/>
      <c r="VHE230" s="168"/>
      <c r="VHF230" s="168"/>
      <c r="VHG230" s="168"/>
      <c r="VHH230" s="168"/>
      <c r="VHI230" s="168"/>
      <c r="VHJ230" s="168"/>
      <c r="VHK230" s="168"/>
      <c r="VHL230" s="168"/>
      <c r="VHM230" s="168"/>
      <c r="VHN230" s="168"/>
      <c r="VHO230" s="168"/>
      <c r="VHP230" s="168"/>
      <c r="VHQ230" s="168"/>
      <c r="VHR230" s="168"/>
      <c r="VHS230" s="168"/>
      <c r="VHT230" s="168"/>
      <c r="VHU230" s="168"/>
      <c r="VHV230" s="168"/>
      <c r="VHW230" s="168"/>
      <c r="VHX230" s="168"/>
      <c r="VHY230" s="168"/>
      <c r="VHZ230" s="168"/>
      <c r="VIA230" s="168"/>
      <c r="VIB230" s="168"/>
      <c r="VIC230" s="168"/>
      <c r="VID230" s="168"/>
      <c r="VIE230" s="168"/>
      <c r="VIF230" s="168"/>
      <c r="VIG230" s="168"/>
      <c r="VIH230" s="168"/>
      <c r="VII230" s="168"/>
      <c r="VIJ230" s="168"/>
      <c r="VIK230" s="168"/>
      <c r="VIL230" s="168"/>
      <c r="VIM230" s="168"/>
      <c r="VIN230" s="168"/>
      <c r="VIO230" s="168"/>
      <c r="VIP230" s="168"/>
      <c r="VIQ230" s="168"/>
      <c r="VIR230" s="168"/>
      <c r="VIS230" s="168"/>
      <c r="VIT230" s="168"/>
      <c r="VIU230" s="168"/>
      <c r="VIV230" s="168"/>
      <c r="VIW230" s="168"/>
      <c r="VIX230" s="168"/>
      <c r="VIY230" s="168"/>
      <c r="VIZ230" s="168"/>
      <c r="VJA230" s="168"/>
      <c r="VJB230" s="168"/>
      <c r="VJC230" s="168"/>
      <c r="VJD230" s="168"/>
      <c r="VJE230" s="168"/>
      <c r="VJF230" s="168"/>
      <c r="VJG230" s="168"/>
      <c r="VJH230" s="168"/>
      <c r="VJI230" s="168"/>
      <c r="VJJ230" s="168"/>
      <c r="VJK230" s="168"/>
      <c r="VJL230" s="168"/>
      <c r="VJM230" s="168"/>
      <c r="VJN230" s="168"/>
      <c r="VJO230" s="168"/>
      <c r="VJP230" s="168"/>
      <c r="VJQ230" s="168"/>
      <c r="VJR230" s="168"/>
      <c r="VJS230" s="168"/>
      <c r="VJT230" s="168"/>
      <c r="VJU230" s="168"/>
      <c r="VJV230" s="168"/>
      <c r="VJW230" s="168"/>
      <c r="VJX230" s="168"/>
      <c r="VJY230" s="168"/>
      <c r="VJZ230" s="168"/>
      <c r="VKA230" s="168"/>
      <c r="VKB230" s="168"/>
      <c r="VKC230" s="168"/>
      <c r="VKD230" s="168"/>
      <c r="VKE230" s="168"/>
      <c r="VKF230" s="168"/>
      <c r="VKG230" s="168"/>
      <c r="VKH230" s="168"/>
      <c r="VKI230" s="168"/>
      <c r="VKJ230" s="168"/>
      <c r="VKK230" s="168"/>
      <c r="VKL230" s="168"/>
      <c r="VKM230" s="168"/>
      <c r="VKN230" s="168"/>
      <c r="VKO230" s="168"/>
      <c r="VKP230" s="168"/>
      <c r="VKQ230" s="168"/>
      <c r="VKR230" s="168"/>
      <c r="VKS230" s="168"/>
      <c r="VKT230" s="168"/>
      <c r="VKU230" s="168"/>
      <c r="VKV230" s="168"/>
      <c r="VKW230" s="168"/>
      <c r="VKX230" s="168"/>
      <c r="VKY230" s="168"/>
      <c r="VKZ230" s="168"/>
      <c r="VLA230" s="168"/>
      <c r="VLB230" s="168"/>
      <c r="VLC230" s="168"/>
      <c r="VLD230" s="168"/>
      <c r="VLE230" s="168"/>
      <c r="VLF230" s="168"/>
      <c r="VLG230" s="168"/>
      <c r="VLH230" s="168"/>
      <c r="VLI230" s="168"/>
      <c r="VLJ230" s="168"/>
      <c r="VLK230" s="168"/>
      <c r="VLL230" s="168"/>
      <c r="VLM230" s="168"/>
      <c r="VLN230" s="168"/>
      <c r="VLO230" s="168"/>
      <c r="VLP230" s="168"/>
      <c r="VLQ230" s="168"/>
      <c r="VLR230" s="168"/>
      <c r="VLS230" s="168"/>
      <c r="VLT230" s="168"/>
      <c r="VLU230" s="168"/>
      <c r="VLV230" s="168"/>
      <c r="VLW230" s="168"/>
      <c r="VLX230" s="168"/>
      <c r="VLY230" s="168"/>
      <c r="VLZ230" s="168"/>
      <c r="VMA230" s="168"/>
      <c r="VMB230" s="168"/>
      <c r="VMC230" s="168"/>
      <c r="VMD230" s="168"/>
      <c r="VME230" s="168"/>
      <c r="VMF230" s="168"/>
      <c r="VMG230" s="168"/>
      <c r="VMH230" s="168"/>
      <c r="VMI230" s="168"/>
      <c r="VMJ230" s="168"/>
      <c r="VMK230" s="168"/>
      <c r="VML230" s="168"/>
      <c r="VMM230" s="168"/>
      <c r="VMN230" s="168"/>
      <c r="VMO230" s="168"/>
      <c r="VMP230" s="168"/>
      <c r="VMQ230" s="168"/>
      <c r="VMR230" s="168"/>
      <c r="VMS230" s="168"/>
      <c r="VMT230" s="168"/>
      <c r="VMU230" s="168"/>
      <c r="VMV230" s="168"/>
      <c r="VMW230" s="168"/>
      <c r="VMX230" s="168"/>
      <c r="VMY230" s="168"/>
      <c r="VMZ230" s="168"/>
      <c r="VNA230" s="168"/>
      <c r="VNB230" s="168"/>
      <c r="VNC230" s="168"/>
      <c r="VND230" s="168"/>
      <c r="VNE230" s="168"/>
      <c r="VNF230" s="168"/>
      <c r="VNG230" s="168"/>
      <c r="VNH230" s="168"/>
      <c r="VNI230" s="168"/>
      <c r="VNJ230" s="168"/>
      <c r="VNK230" s="168"/>
      <c r="VNL230" s="168"/>
      <c r="VNM230" s="168"/>
      <c r="VNN230" s="168"/>
      <c r="VNO230" s="168"/>
      <c r="VNP230" s="168"/>
      <c r="VNQ230" s="168"/>
      <c r="VNR230" s="168"/>
      <c r="VNS230" s="168"/>
      <c r="VNT230" s="168"/>
      <c r="VNU230" s="168"/>
      <c r="VNV230" s="168"/>
      <c r="VNW230" s="168"/>
      <c r="VNX230" s="168"/>
      <c r="VNY230" s="168"/>
      <c r="VNZ230" s="168"/>
      <c r="VOA230" s="168"/>
      <c r="VOB230" s="168"/>
      <c r="VOC230" s="168"/>
      <c r="VOD230" s="168"/>
      <c r="VOE230" s="168"/>
      <c r="VOF230" s="168"/>
      <c r="VOG230" s="168"/>
      <c r="VOH230" s="168"/>
      <c r="VOI230" s="168"/>
      <c r="VOJ230" s="168"/>
      <c r="VOK230" s="168"/>
      <c r="VOL230" s="168"/>
      <c r="VOM230" s="168"/>
      <c r="VON230" s="168"/>
      <c r="VOO230" s="168"/>
      <c r="VOP230" s="168"/>
      <c r="VOQ230" s="168"/>
      <c r="VOR230" s="168"/>
      <c r="VOS230" s="168"/>
      <c r="VOT230" s="168"/>
      <c r="VOU230" s="168"/>
      <c r="VOV230" s="168"/>
      <c r="VOW230" s="168"/>
      <c r="VOX230" s="168"/>
      <c r="VOY230" s="168"/>
      <c r="VOZ230" s="168"/>
      <c r="VPA230" s="168"/>
      <c r="VPB230" s="168"/>
      <c r="VPC230" s="168"/>
      <c r="VPD230" s="168"/>
      <c r="VPE230" s="168"/>
      <c r="VPF230" s="168"/>
      <c r="VPG230" s="168"/>
      <c r="VPH230" s="168"/>
      <c r="VPI230" s="168"/>
      <c r="VPJ230" s="168"/>
      <c r="VPK230" s="168"/>
      <c r="VPL230" s="168"/>
      <c r="VPM230" s="168"/>
      <c r="VPN230" s="168"/>
      <c r="VPO230" s="168"/>
      <c r="VPP230" s="168"/>
      <c r="VPQ230" s="168"/>
      <c r="VPR230" s="168"/>
      <c r="VPS230" s="168"/>
      <c r="VPT230" s="168"/>
      <c r="VPU230" s="168"/>
      <c r="VPV230" s="168"/>
      <c r="VPW230" s="168"/>
      <c r="VPX230" s="168"/>
      <c r="VPY230" s="168"/>
      <c r="VPZ230" s="168"/>
      <c r="VQA230" s="168"/>
      <c r="VQB230" s="168"/>
      <c r="VQC230" s="168"/>
      <c r="VQD230" s="168"/>
      <c r="VQE230" s="168"/>
      <c r="VQF230" s="168"/>
      <c r="VQG230" s="168"/>
      <c r="VQH230" s="168"/>
      <c r="VQI230" s="168"/>
      <c r="VQJ230" s="168"/>
      <c r="VQK230" s="168"/>
      <c r="VQL230" s="168"/>
      <c r="VQM230" s="168"/>
      <c r="VQN230" s="168"/>
      <c r="VQO230" s="168"/>
      <c r="VQP230" s="168"/>
      <c r="VQQ230" s="168"/>
      <c r="VQR230" s="168"/>
      <c r="VQS230" s="168"/>
      <c r="VQT230" s="168"/>
      <c r="VQU230" s="168"/>
      <c r="VQV230" s="168"/>
      <c r="VQW230" s="168"/>
      <c r="VQX230" s="168"/>
      <c r="VQY230" s="168"/>
      <c r="VQZ230" s="168"/>
      <c r="VRA230" s="168"/>
      <c r="VRB230" s="168"/>
      <c r="VRC230" s="168"/>
      <c r="VRD230" s="168"/>
      <c r="VRE230" s="168"/>
      <c r="VRF230" s="168"/>
      <c r="VRG230" s="168"/>
      <c r="VRH230" s="168"/>
      <c r="VRI230" s="168"/>
      <c r="VRJ230" s="168"/>
      <c r="VRK230" s="168"/>
      <c r="VRL230" s="168"/>
      <c r="VRM230" s="168"/>
      <c r="VRN230" s="168"/>
      <c r="VRO230" s="168"/>
      <c r="VRP230" s="168"/>
      <c r="VRQ230" s="168"/>
      <c r="VRR230" s="168"/>
      <c r="VRS230" s="168"/>
      <c r="VRT230" s="168"/>
      <c r="VRU230" s="168"/>
      <c r="VRV230" s="168"/>
      <c r="VRW230" s="168"/>
      <c r="VRX230" s="168"/>
      <c r="VRY230" s="168"/>
      <c r="VRZ230" s="168"/>
      <c r="VSA230" s="168"/>
      <c r="VSB230" s="168"/>
      <c r="VSC230" s="168"/>
      <c r="VSD230" s="168"/>
      <c r="VSE230" s="168"/>
      <c r="VSF230" s="168"/>
      <c r="VSG230" s="168"/>
      <c r="VSH230" s="168"/>
      <c r="VSI230" s="168"/>
      <c r="VSJ230" s="168"/>
      <c r="VSK230" s="168"/>
      <c r="VSL230" s="168"/>
      <c r="VSM230" s="168"/>
      <c r="VSN230" s="168"/>
      <c r="VSO230" s="168"/>
      <c r="VSP230" s="168"/>
      <c r="VSQ230" s="168"/>
      <c r="VSR230" s="168"/>
      <c r="VSS230" s="168"/>
      <c r="VST230" s="168"/>
      <c r="VSU230" s="168"/>
      <c r="VSV230" s="168"/>
      <c r="VSW230" s="168"/>
      <c r="VSX230" s="168"/>
      <c r="VSY230" s="168"/>
      <c r="VSZ230" s="168"/>
      <c r="VTA230" s="168"/>
      <c r="VTB230" s="168"/>
      <c r="VTC230" s="168"/>
      <c r="VTD230" s="168"/>
      <c r="VTE230" s="168"/>
      <c r="VTF230" s="168"/>
      <c r="VTG230" s="168"/>
      <c r="VTH230" s="168"/>
      <c r="VTI230" s="168"/>
      <c r="VTJ230" s="168"/>
      <c r="VTK230" s="168"/>
      <c r="VTL230" s="168"/>
      <c r="VTM230" s="168"/>
      <c r="VTN230" s="168"/>
      <c r="VTO230" s="168"/>
      <c r="VTP230" s="168"/>
      <c r="VTQ230" s="168"/>
      <c r="VTR230" s="168"/>
      <c r="VTS230" s="168"/>
      <c r="VTT230" s="168"/>
      <c r="VTU230" s="168"/>
      <c r="VTV230" s="168"/>
      <c r="VTW230" s="168"/>
      <c r="VTX230" s="168"/>
      <c r="VTY230" s="168"/>
      <c r="VTZ230" s="168"/>
      <c r="VUA230" s="168"/>
      <c r="VUB230" s="168"/>
      <c r="VUC230" s="168"/>
      <c r="VUD230" s="168"/>
      <c r="VUE230" s="168"/>
      <c r="VUF230" s="168"/>
      <c r="VUG230" s="168"/>
      <c r="VUH230" s="168"/>
      <c r="VUI230" s="168"/>
      <c r="VUJ230" s="168"/>
      <c r="VUK230" s="168"/>
      <c r="VUL230" s="168"/>
      <c r="VUM230" s="168"/>
      <c r="VUN230" s="168"/>
      <c r="VUO230" s="168"/>
      <c r="VUP230" s="168"/>
      <c r="VUQ230" s="168"/>
      <c r="VUR230" s="168"/>
      <c r="VUS230" s="168"/>
      <c r="VUT230" s="168"/>
      <c r="VUU230" s="168"/>
      <c r="VUV230" s="168"/>
      <c r="VUW230" s="168"/>
      <c r="VUX230" s="168"/>
      <c r="VUY230" s="168"/>
      <c r="VUZ230" s="168"/>
      <c r="VVA230" s="168"/>
      <c r="VVB230" s="168"/>
      <c r="VVC230" s="168"/>
      <c r="VVD230" s="168"/>
      <c r="VVE230" s="168"/>
      <c r="VVF230" s="168"/>
      <c r="VVG230" s="168"/>
      <c r="VVH230" s="168"/>
      <c r="VVI230" s="168"/>
      <c r="VVJ230" s="168"/>
      <c r="VVK230" s="168"/>
      <c r="VVL230" s="168"/>
      <c r="VVM230" s="168"/>
      <c r="VVN230" s="168"/>
      <c r="VVO230" s="168"/>
      <c r="VVP230" s="168"/>
      <c r="VVQ230" s="168"/>
      <c r="VVR230" s="168"/>
      <c r="VVS230" s="168"/>
      <c r="VVT230" s="168"/>
      <c r="VVU230" s="168"/>
      <c r="VVV230" s="168"/>
      <c r="VVW230" s="168"/>
      <c r="VVX230" s="168"/>
      <c r="VVY230" s="168"/>
      <c r="VVZ230" s="168"/>
      <c r="VWA230" s="168"/>
      <c r="VWB230" s="168"/>
      <c r="VWC230" s="168"/>
      <c r="VWD230" s="168"/>
      <c r="VWE230" s="168"/>
      <c r="VWF230" s="168"/>
      <c r="VWG230" s="168"/>
      <c r="VWH230" s="168"/>
      <c r="VWI230" s="168"/>
      <c r="VWJ230" s="168"/>
      <c r="VWK230" s="168"/>
      <c r="VWL230" s="168"/>
      <c r="VWM230" s="168"/>
      <c r="VWN230" s="168"/>
      <c r="VWO230" s="168"/>
      <c r="VWP230" s="168"/>
      <c r="VWQ230" s="168"/>
      <c r="VWR230" s="168"/>
      <c r="VWS230" s="168"/>
      <c r="VWT230" s="168"/>
      <c r="VWU230" s="168"/>
      <c r="VWV230" s="168"/>
      <c r="VWW230" s="168"/>
      <c r="VWX230" s="168"/>
      <c r="VWY230" s="168"/>
      <c r="VWZ230" s="168"/>
      <c r="VXA230" s="168"/>
      <c r="VXB230" s="168"/>
      <c r="VXC230" s="168"/>
      <c r="VXD230" s="168"/>
      <c r="VXE230" s="168"/>
      <c r="VXF230" s="168"/>
      <c r="VXG230" s="168"/>
      <c r="VXH230" s="168"/>
      <c r="VXI230" s="168"/>
      <c r="VXJ230" s="168"/>
      <c r="VXK230" s="168"/>
      <c r="VXL230" s="168"/>
      <c r="VXM230" s="168"/>
      <c r="VXN230" s="168"/>
      <c r="VXO230" s="168"/>
      <c r="VXP230" s="168"/>
      <c r="VXQ230" s="168"/>
      <c r="VXR230" s="168"/>
      <c r="VXS230" s="168"/>
      <c r="VXT230" s="168"/>
      <c r="VXU230" s="168"/>
      <c r="VXV230" s="168"/>
      <c r="VXW230" s="168"/>
      <c r="VXX230" s="168"/>
      <c r="VXY230" s="168"/>
      <c r="VXZ230" s="168"/>
      <c r="VYA230" s="168"/>
      <c r="VYB230" s="168"/>
      <c r="VYC230" s="168"/>
      <c r="VYD230" s="168"/>
      <c r="VYE230" s="168"/>
      <c r="VYF230" s="168"/>
      <c r="VYG230" s="168"/>
      <c r="VYH230" s="168"/>
      <c r="VYI230" s="168"/>
      <c r="VYJ230" s="168"/>
      <c r="VYK230" s="168"/>
      <c r="VYL230" s="168"/>
      <c r="VYM230" s="168"/>
      <c r="VYN230" s="168"/>
      <c r="VYO230" s="168"/>
      <c r="VYP230" s="168"/>
      <c r="VYQ230" s="168"/>
      <c r="VYR230" s="168"/>
      <c r="VYS230" s="168"/>
      <c r="VYT230" s="168"/>
      <c r="VYU230" s="168"/>
      <c r="VYV230" s="168"/>
      <c r="VYW230" s="168"/>
      <c r="VYX230" s="168"/>
      <c r="VYY230" s="168"/>
      <c r="VYZ230" s="168"/>
      <c r="VZA230" s="168"/>
      <c r="VZB230" s="168"/>
      <c r="VZC230" s="168"/>
      <c r="VZD230" s="168"/>
      <c r="VZE230" s="168"/>
      <c r="VZF230" s="168"/>
      <c r="VZG230" s="168"/>
      <c r="VZH230" s="168"/>
      <c r="VZI230" s="168"/>
      <c r="VZJ230" s="168"/>
      <c r="VZK230" s="168"/>
      <c r="VZL230" s="168"/>
      <c r="VZM230" s="168"/>
      <c r="VZN230" s="168"/>
      <c r="VZO230" s="168"/>
      <c r="VZP230" s="168"/>
      <c r="VZQ230" s="168"/>
      <c r="VZR230" s="168"/>
      <c r="VZS230" s="168"/>
      <c r="VZT230" s="168"/>
      <c r="VZU230" s="168"/>
      <c r="VZV230" s="168"/>
      <c r="VZW230" s="168"/>
      <c r="VZX230" s="168"/>
      <c r="VZY230" s="168"/>
      <c r="VZZ230" s="168"/>
      <c r="WAA230" s="168"/>
      <c r="WAB230" s="168"/>
      <c r="WAC230" s="168"/>
      <c r="WAD230" s="168"/>
      <c r="WAE230" s="168"/>
      <c r="WAF230" s="168"/>
      <c r="WAG230" s="168"/>
      <c r="WAH230" s="168"/>
      <c r="WAI230" s="168"/>
      <c r="WAJ230" s="168"/>
      <c r="WAK230" s="168"/>
      <c r="WAL230" s="168"/>
      <c r="WAM230" s="168"/>
      <c r="WAN230" s="168"/>
      <c r="WAO230" s="168"/>
      <c r="WAP230" s="168"/>
      <c r="WAQ230" s="168"/>
      <c r="WAR230" s="168"/>
      <c r="WAS230" s="168"/>
      <c r="WAT230" s="168"/>
      <c r="WAU230" s="168"/>
      <c r="WAV230" s="168"/>
      <c r="WAW230" s="168"/>
      <c r="WAX230" s="168"/>
      <c r="WAY230" s="168"/>
      <c r="WAZ230" s="168"/>
      <c r="WBA230" s="168"/>
      <c r="WBB230" s="168"/>
      <c r="WBC230" s="168"/>
      <c r="WBD230" s="168"/>
      <c r="WBE230" s="168"/>
      <c r="WBF230" s="168"/>
      <c r="WBG230" s="168"/>
      <c r="WBH230" s="168"/>
      <c r="WBI230" s="168"/>
      <c r="WBJ230" s="168"/>
      <c r="WBK230" s="168"/>
      <c r="WBL230" s="168"/>
      <c r="WBM230" s="168"/>
      <c r="WBN230" s="168"/>
      <c r="WBO230" s="168"/>
      <c r="WBP230" s="168"/>
      <c r="WBQ230" s="168"/>
      <c r="WBR230" s="168"/>
      <c r="WBS230" s="168"/>
      <c r="WBT230" s="168"/>
      <c r="WBU230" s="168"/>
      <c r="WBV230" s="168"/>
      <c r="WBW230" s="168"/>
      <c r="WBX230" s="168"/>
      <c r="WBY230" s="168"/>
      <c r="WBZ230" s="168"/>
      <c r="WCA230" s="168"/>
      <c r="WCB230" s="168"/>
      <c r="WCC230" s="168"/>
      <c r="WCD230" s="168"/>
      <c r="WCE230" s="168"/>
      <c r="WCF230" s="168"/>
      <c r="WCG230" s="168"/>
      <c r="WCH230" s="168"/>
      <c r="WCI230" s="168"/>
      <c r="WCJ230" s="168"/>
      <c r="WCK230" s="168"/>
      <c r="WCL230" s="168"/>
      <c r="WCM230" s="168"/>
      <c r="WCN230" s="168"/>
      <c r="WCO230" s="168"/>
      <c r="WCP230" s="168"/>
      <c r="WCQ230" s="168"/>
      <c r="WCR230" s="168"/>
      <c r="WCS230" s="168"/>
      <c r="WCT230" s="168"/>
      <c r="WCU230" s="168"/>
      <c r="WCV230" s="168"/>
      <c r="WCW230" s="168"/>
      <c r="WCX230" s="168"/>
      <c r="WCY230" s="168"/>
      <c r="WCZ230" s="168"/>
      <c r="WDA230" s="168"/>
      <c r="WDB230" s="168"/>
      <c r="WDC230" s="168"/>
      <c r="WDD230" s="168"/>
      <c r="WDE230" s="168"/>
      <c r="WDF230" s="168"/>
      <c r="WDG230" s="168"/>
      <c r="WDH230" s="168"/>
      <c r="WDI230" s="168"/>
      <c r="WDJ230" s="168"/>
      <c r="WDK230" s="168"/>
      <c r="WDL230" s="168"/>
      <c r="WDM230" s="168"/>
      <c r="WDN230" s="168"/>
      <c r="WDO230" s="168"/>
      <c r="WDP230" s="168"/>
      <c r="WDQ230" s="168"/>
      <c r="WDR230" s="168"/>
      <c r="WDS230" s="168"/>
      <c r="WDT230" s="168"/>
      <c r="WDU230" s="168"/>
      <c r="WDV230" s="168"/>
      <c r="WDW230" s="168"/>
      <c r="WDX230" s="168"/>
      <c r="WDY230" s="168"/>
      <c r="WDZ230" s="168"/>
      <c r="WEA230" s="168"/>
      <c r="WEB230" s="168"/>
      <c r="WEC230" s="168"/>
      <c r="WED230" s="168"/>
      <c r="WEE230" s="168"/>
      <c r="WEF230" s="168"/>
      <c r="WEG230" s="168"/>
      <c r="WEH230" s="168"/>
      <c r="WEI230" s="168"/>
      <c r="WEJ230" s="168"/>
      <c r="WEK230" s="168"/>
      <c r="WEL230" s="168"/>
      <c r="WEM230" s="168"/>
      <c r="WEN230" s="168"/>
      <c r="WEO230" s="168"/>
      <c r="WEP230" s="168"/>
      <c r="WEQ230" s="168"/>
      <c r="WER230" s="168"/>
      <c r="WES230" s="168"/>
      <c r="WET230" s="168"/>
      <c r="WEU230" s="168"/>
      <c r="WEV230" s="168"/>
      <c r="WEW230" s="168"/>
      <c r="WEX230" s="168"/>
      <c r="WEY230" s="168"/>
      <c r="WEZ230" s="168"/>
      <c r="WFA230" s="168"/>
      <c r="WFB230" s="168"/>
      <c r="WFC230" s="168"/>
      <c r="WFD230" s="168"/>
      <c r="WFE230" s="168"/>
      <c r="WFF230" s="168"/>
      <c r="WFG230" s="168"/>
      <c r="WFH230" s="168"/>
      <c r="WFI230" s="168"/>
      <c r="WFJ230" s="168"/>
      <c r="WFK230" s="168"/>
      <c r="WFL230" s="168"/>
      <c r="WFM230" s="168"/>
      <c r="WFN230" s="168"/>
      <c r="WFO230" s="168"/>
      <c r="WFP230" s="168"/>
      <c r="WFQ230" s="168"/>
      <c r="WFR230" s="168"/>
      <c r="WFS230" s="168"/>
      <c r="WFT230" s="168"/>
      <c r="WFU230" s="168"/>
      <c r="WFV230" s="168"/>
      <c r="WFW230" s="168"/>
      <c r="WFX230" s="168"/>
      <c r="WFY230" s="168"/>
      <c r="WFZ230" s="168"/>
      <c r="WGA230" s="168"/>
      <c r="WGB230" s="168"/>
      <c r="WGC230" s="168"/>
      <c r="WGD230" s="168"/>
      <c r="WGE230" s="168"/>
      <c r="WGF230" s="168"/>
      <c r="WGG230" s="168"/>
      <c r="WGH230" s="168"/>
      <c r="WGI230" s="168"/>
      <c r="WGJ230" s="168"/>
      <c r="WGK230" s="168"/>
      <c r="WGL230" s="168"/>
      <c r="WGM230" s="168"/>
      <c r="WGN230" s="168"/>
      <c r="WGO230" s="168"/>
      <c r="WGP230" s="168"/>
      <c r="WGQ230" s="168"/>
      <c r="WGR230" s="168"/>
      <c r="WGS230" s="168"/>
      <c r="WGT230" s="168"/>
      <c r="WGU230" s="168"/>
      <c r="WGV230" s="168"/>
      <c r="WGW230" s="168"/>
      <c r="WGX230" s="168"/>
      <c r="WGY230" s="168"/>
      <c r="WGZ230" s="168"/>
      <c r="WHA230" s="168"/>
      <c r="WHB230" s="168"/>
      <c r="WHC230" s="168"/>
      <c r="WHD230" s="168"/>
      <c r="WHE230" s="168"/>
      <c r="WHF230" s="168"/>
      <c r="WHG230" s="168"/>
      <c r="WHH230" s="168"/>
      <c r="WHI230" s="168"/>
      <c r="WHJ230" s="168"/>
      <c r="WHK230" s="168"/>
      <c r="WHL230" s="168"/>
      <c r="WHM230" s="168"/>
      <c r="WHN230" s="168"/>
      <c r="WHO230" s="168"/>
      <c r="WHP230" s="168"/>
      <c r="WHQ230" s="168"/>
      <c r="WHR230" s="168"/>
      <c r="WHS230" s="168"/>
      <c r="WHT230" s="168"/>
      <c r="WHU230" s="168"/>
      <c r="WHV230" s="168"/>
      <c r="WHW230" s="168"/>
      <c r="WHX230" s="168"/>
      <c r="WHY230" s="168"/>
      <c r="WHZ230" s="168"/>
      <c r="WIA230" s="168"/>
      <c r="WIB230" s="168"/>
      <c r="WIC230" s="168"/>
      <c r="WID230" s="168"/>
      <c r="WIE230" s="168"/>
      <c r="WIF230" s="168"/>
      <c r="WIG230" s="168"/>
      <c r="WIH230" s="168"/>
      <c r="WII230" s="168"/>
      <c r="WIJ230" s="168"/>
      <c r="WIK230" s="168"/>
      <c r="WIL230" s="168"/>
      <c r="WIM230" s="168"/>
      <c r="WIN230" s="168"/>
      <c r="WIO230" s="168"/>
      <c r="WIP230" s="168"/>
      <c r="WIQ230" s="168"/>
      <c r="WIR230" s="168"/>
      <c r="WIS230" s="168"/>
      <c r="WIT230" s="168"/>
      <c r="WIU230" s="168"/>
      <c r="WIV230" s="168"/>
      <c r="WIW230" s="168"/>
      <c r="WIX230" s="168"/>
      <c r="WIY230" s="168"/>
      <c r="WIZ230" s="168"/>
      <c r="WJA230" s="168"/>
      <c r="WJB230" s="168"/>
      <c r="WJC230" s="168"/>
      <c r="WJD230" s="168"/>
      <c r="WJE230" s="168"/>
      <c r="WJF230" s="168"/>
      <c r="WJG230" s="168"/>
      <c r="WJH230" s="168"/>
      <c r="WJI230" s="168"/>
      <c r="WJJ230" s="168"/>
      <c r="WJK230" s="168"/>
      <c r="WJL230" s="168"/>
      <c r="WJM230" s="168"/>
      <c r="WJN230" s="168"/>
      <c r="WJO230" s="168"/>
      <c r="WJP230" s="168"/>
      <c r="WJQ230" s="168"/>
      <c r="WJR230" s="168"/>
      <c r="WJS230" s="168"/>
      <c r="WJT230" s="168"/>
      <c r="WJU230" s="168"/>
      <c r="WJV230" s="168"/>
      <c r="WJW230" s="168"/>
      <c r="WJX230" s="168"/>
      <c r="WJY230" s="168"/>
      <c r="WJZ230" s="168"/>
      <c r="WKA230" s="168"/>
      <c r="WKB230" s="168"/>
      <c r="WKC230" s="168"/>
      <c r="WKD230" s="168"/>
      <c r="WKE230" s="168"/>
      <c r="WKF230" s="168"/>
      <c r="WKG230" s="168"/>
      <c r="WKH230" s="168"/>
      <c r="WKI230" s="168"/>
      <c r="WKJ230" s="168"/>
      <c r="WKK230" s="168"/>
      <c r="WKL230" s="168"/>
      <c r="WKM230" s="168"/>
      <c r="WKN230" s="168"/>
      <c r="WKO230" s="168"/>
      <c r="WKP230" s="168"/>
      <c r="WKQ230" s="168"/>
      <c r="WKR230" s="168"/>
      <c r="WKS230" s="168"/>
      <c r="WKT230" s="168"/>
      <c r="WKU230" s="168"/>
      <c r="WKV230" s="168"/>
      <c r="WKW230" s="168"/>
      <c r="WKX230" s="168"/>
      <c r="WKY230" s="168"/>
      <c r="WKZ230" s="168"/>
      <c r="WLA230" s="168"/>
      <c r="WLB230" s="168"/>
      <c r="WLC230" s="168"/>
      <c r="WLD230" s="168"/>
      <c r="WLE230" s="168"/>
      <c r="WLF230" s="168"/>
      <c r="WLG230" s="168"/>
      <c r="WLH230" s="168"/>
      <c r="WLI230" s="168"/>
      <c r="WLJ230" s="168"/>
      <c r="WLK230" s="168"/>
      <c r="WLL230" s="168"/>
      <c r="WLM230" s="168"/>
      <c r="WLN230" s="168"/>
      <c r="WLO230" s="168"/>
      <c r="WLP230" s="168"/>
      <c r="WLQ230" s="168"/>
      <c r="WLR230" s="168"/>
      <c r="WLS230" s="168"/>
      <c r="WLT230" s="168"/>
      <c r="WLU230" s="168"/>
      <c r="WLV230" s="168"/>
      <c r="WLW230" s="168"/>
      <c r="WLX230" s="168"/>
      <c r="WLY230" s="168"/>
      <c r="WLZ230" s="168"/>
      <c r="WMA230" s="168"/>
      <c r="WMB230" s="168"/>
      <c r="WMC230" s="168"/>
      <c r="WMD230" s="168"/>
      <c r="WME230" s="168"/>
      <c r="WMF230" s="168"/>
      <c r="WMG230" s="168"/>
      <c r="WMH230" s="168"/>
      <c r="WMI230" s="168"/>
      <c r="WMJ230" s="168"/>
      <c r="WMK230" s="168"/>
      <c r="WML230" s="168"/>
      <c r="WMM230" s="168"/>
      <c r="WMN230" s="168"/>
      <c r="WMO230" s="168"/>
      <c r="WMP230" s="168"/>
      <c r="WMQ230" s="168"/>
      <c r="WMR230" s="168"/>
      <c r="WMS230" s="168"/>
      <c r="WMT230" s="168"/>
      <c r="WMU230" s="168"/>
      <c r="WMV230" s="168"/>
      <c r="WMW230" s="168"/>
      <c r="WMX230" s="168"/>
      <c r="WMY230" s="168"/>
      <c r="WMZ230" s="168"/>
      <c r="WNA230" s="168"/>
      <c r="WNB230" s="168"/>
      <c r="WNC230" s="168"/>
      <c r="WND230" s="168"/>
      <c r="WNE230" s="168"/>
      <c r="WNF230" s="168"/>
      <c r="WNG230" s="168"/>
      <c r="WNH230" s="168"/>
      <c r="WNI230" s="168"/>
      <c r="WNJ230" s="168"/>
      <c r="WNK230" s="168"/>
      <c r="WNL230" s="168"/>
      <c r="WNM230" s="168"/>
      <c r="WNN230" s="168"/>
      <c r="WNO230" s="168"/>
      <c r="WNP230" s="168"/>
      <c r="WNQ230" s="168"/>
      <c r="WNR230" s="168"/>
      <c r="WNS230" s="168"/>
      <c r="WNT230" s="168"/>
      <c r="WNU230" s="168"/>
      <c r="WNV230" s="168"/>
      <c r="WNW230" s="168"/>
      <c r="WNX230" s="168"/>
      <c r="WNY230" s="168"/>
      <c r="WNZ230" s="168"/>
      <c r="WOA230" s="168"/>
      <c r="WOB230" s="168"/>
      <c r="WOC230" s="168"/>
      <c r="WOD230" s="168"/>
      <c r="WOE230" s="168"/>
      <c r="WOF230" s="168"/>
      <c r="WOG230" s="168"/>
      <c r="WOH230" s="168"/>
      <c r="WOI230" s="168"/>
      <c r="WOJ230" s="168"/>
      <c r="WOK230" s="168"/>
      <c r="WOL230" s="168"/>
      <c r="WOM230" s="168"/>
      <c r="WON230" s="168"/>
      <c r="WOO230" s="168"/>
      <c r="WOP230" s="168"/>
      <c r="WOQ230" s="168"/>
      <c r="WOR230" s="168"/>
      <c r="WOS230" s="168"/>
      <c r="WOT230" s="168"/>
      <c r="WOU230" s="168"/>
      <c r="WOV230" s="168"/>
      <c r="WOW230" s="168"/>
      <c r="WOX230" s="168"/>
      <c r="WOY230" s="168"/>
      <c r="WOZ230" s="168"/>
      <c r="WPA230" s="168"/>
      <c r="WPB230" s="168"/>
      <c r="WPC230" s="168"/>
      <c r="WPD230" s="168"/>
      <c r="WPE230" s="168"/>
      <c r="WPF230" s="168"/>
      <c r="WPG230" s="168"/>
      <c r="WPH230" s="168"/>
      <c r="WPI230" s="168"/>
      <c r="WPJ230" s="168"/>
      <c r="WPK230" s="168"/>
      <c r="WPL230" s="168"/>
      <c r="WPM230" s="168"/>
      <c r="WPN230" s="168"/>
      <c r="WPO230" s="168"/>
      <c r="WPP230" s="168"/>
      <c r="WPQ230" s="168"/>
      <c r="WPR230" s="168"/>
      <c r="WPS230" s="168"/>
      <c r="WPT230" s="168"/>
      <c r="WPU230" s="168"/>
      <c r="WPV230" s="168"/>
      <c r="WPW230" s="168"/>
      <c r="WPX230" s="168"/>
      <c r="WPY230" s="168"/>
      <c r="WPZ230" s="168"/>
      <c r="WQA230" s="168"/>
      <c r="WQB230" s="168"/>
      <c r="WQC230" s="168"/>
      <c r="WQD230" s="168"/>
      <c r="WQE230" s="168"/>
      <c r="WQF230" s="168"/>
      <c r="WQG230" s="168"/>
      <c r="WQH230" s="168"/>
      <c r="WQI230" s="168"/>
      <c r="WQJ230" s="168"/>
      <c r="WQK230" s="168"/>
      <c r="WQL230" s="168"/>
      <c r="WQM230" s="168"/>
      <c r="WQN230" s="168"/>
      <c r="WQO230" s="168"/>
      <c r="WQP230" s="168"/>
      <c r="WQQ230" s="168"/>
      <c r="WQR230" s="168"/>
      <c r="WQS230" s="168"/>
      <c r="WQT230" s="168"/>
      <c r="WQU230" s="168"/>
      <c r="WQV230" s="168"/>
      <c r="WQW230" s="168"/>
      <c r="WQX230" s="168"/>
      <c r="WQY230" s="168"/>
      <c r="WQZ230" s="168"/>
      <c r="WRA230" s="168"/>
      <c r="WRB230" s="168"/>
      <c r="WRC230" s="168"/>
      <c r="WRD230" s="168"/>
      <c r="WRE230" s="168"/>
      <c r="WRF230" s="168"/>
      <c r="WRG230" s="168"/>
      <c r="WRH230" s="168"/>
      <c r="WRI230" s="168"/>
      <c r="WRJ230" s="168"/>
      <c r="WRK230" s="168"/>
      <c r="WRL230" s="168"/>
      <c r="WRM230" s="168"/>
      <c r="WRN230" s="168"/>
      <c r="WRO230" s="168"/>
      <c r="WRP230" s="168"/>
      <c r="WRQ230" s="168"/>
      <c r="WRR230" s="168"/>
      <c r="WRS230" s="168"/>
      <c r="WRT230" s="168"/>
      <c r="WRU230" s="168"/>
      <c r="WRV230" s="168"/>
      <c r="WRW230" s="168"/>
      <c r="WRX230" s="168"/>
      <c r="WRY230" s="168"/>
      <c r="WRZ230" s="168"/>
      <c r="WSA230" s="168"/>
      <c r="WSB230" s="168"/>
      <c r="WSC230" s="168"/>
      <c r="WSD230" s="168"/>
      <c r="WSE230" s="168"/>
      <c r="WSF230" s="168"/>
      <c r="WSG230" s="168"/>
      <c r="WSH230" s="168"/>
      <c r="WSI230" s="168"/>
      <c r="WSJ230" s="168"/>
      <c r="WSK230" s="168"/>
      <c r="WSL230" s="168"/>
      <c r="WSM230" s="168"/>
      <c r="WSN230" s="168"/>
      <c r="WSO230" s="168"/>
      <c r="WSP230" s="168"/>
      <c r="WSQ230" s="168"/>
      <c r="WSR230" s="168"/>
      <c r="WSS230" s="168"/>
      <c r="WST230" s="168"/>
      <c r="WSU230" s="168"/>
      <c r="WSV230" s="168"/>
      <c r="WSW230" s="168"/>
      <c r="WSX230" s="168"/>
      <c r="WSY230" s="168"/>
      <c r="WSZ230" s="168"/>
      <c r="WTA230" s="168"/>
      <c r="WTB230" s="168"/>
      <c r="WTC230" s="168"/>
      <c r="WTD230" s="168"/>
      <c r="WTE230" s="168"/>
      <c r="WTF230" s="168"/>
      <c r="WTG230" s="168"/>
      <c r="WTH230" s="168"/>
      <c r="WTI230" s="168"/>
      <c r="WTJ230" s="168"/>
      <c r="WTK230" s="168"/>
      <c r="WTL230" s="168"/>
      <c r="WTM230" s="168"/>
      <c r="WTN230" s="168"/>
      <c r="WTO230" s="168"/>
      <c r="WTP230" s="168"/>
      <c r="WTQ230" s="168"/>
      <c r="WTR230" s="168"/>
      <c r="WTS230" s="168"/>
      <c r="WTT230" s="168"/>
      <c r="WTU230" s="168"/>
      <c r="WTV230" s="168"/>
      <c r="WTW230" s="168"/>
      <c r="WTX230" s="168"/>
      <c r="WTY230" s="168"/>
      <c r="WTZ230" s="168"/>
      <c r="WUA230" s="168"/>
      <c r="WUB230" s="168"/>
      <c r="WUC230" s="168"/>
      <c r="WUD230" s="168"/>
      <c r="WUE230" s="168"/>
      <c r="WUF230" s="168"/>
      <c r="WUG230" s="168"/>
      <c r="WUH230" s="168"/>
      <c r="WUI230" s="168"/>
      <c r="WUJ230" s="168"/>
      <c r="WUK230" s="168"/>
      <c r="WUL230" s="168"/>
      <c r="WUM230" s="168"/>
      <c r="WUN230" s="168"/>
      <c r="WUO230" s="168"/>
      <c r="WUP230" s="168"/>
      <c r="WUQ230" s="168"/>
      <c r="WUR230" s="168"/>
      <c r="WUS230" s="168"/>
      <c r="WUT230" s="168"/>
      <c r="WUU230" s="168"/>
      <c r="WUV230" s="168"/>
      <c r="WUW230" s="168"/>
      <c r="WUX230" s="168"/>
      <c r="WUY230" s="168"/>
      <c r="WUZ230" s="168"/>
      <c r="WVA230" s="168"/>
      <c r="WVB230" s="168"/>
      <c r="WVC230" s="168"/>
      <c r="WVD230" s="168"/>
      <c r="WVE230" s="168"/>
      <c r="WVF230" s="168"/>
      <c r="WVG230" s="168"/>
      <c r="WVH230" s="168"/>
      <c r="WVI230" s="168"/>
      <c r="WVJ230" s="168"/>
      <c r="WVK230" s="168"/>
      <c r="WVL230" s="168"/>
      <c r="WVM230" s="168"/>
      <c r="WVN230" s="168"/>
      <c r="WVO230" s="168"/>
      <c r="WVP230" s="168"/>
      <c r="WVQ230" s="168"/>
      <c r="WVR230" s="168"/>
      <c r="WVS230" s="168"/>
      <c r="WVT230" s="168"/>
      <c r="WVU230" s="168"/>
      <c r="WVV230" s="168"/>
      <c r="WVW230" s="168"/>
      <c r="WVX230" s="168"/>
      <c r="WVY230" s="168"/>
      <c r="WVZ230" s="168"/>
      <c r="WWA230" s="168"/>
      <c r="WWB230" s="168"/>
      <c r="WWC230" s="168"/>
      <c r="WWD230" s="168"/>
      <c r="WWE230" s="168"/>
      <c r="WWF230" s="168"/>
      <c r="WWG230" s="168"/>
      <c r="WWH230" s="168"/>
      <c r="WWI230" s="168"/>
      <c r="WWJ230" s="168"/>
      <c r="WWK230" s="168"/>
      <c r="WWL230" s="168"/>
      <c r="WWM230" s="168"/>
      <c r="WWN230" s="168"/>
      <c r="WWO230" s="168"/>
      <c r="WWP230" s="168"/>
      <c r="WWQ230" s="168"/>
      <c r="WWR230" s="168"/>
      <c r="WWS230" s="168"/>
      <c r="WWT230" s="168"/>
      <c r="WWU230" s="168"/>
      <c r="WWV230" s="168"/>
      <c r="WWW230" s="168"/>
      <c r="WWX230" s="168"/>
      <c r="WWY230" s="168"/>
      <c r="WWZ230" s="168"/>
      <c r="WXA230" s="168"/>
      <c r="WXB230" s="168"/>
      <c r="WXC230" s="168"/>
      <c r="WXD230" s="168"/>
      <c r="WXE230" s="168"/>
      <c r="WXF230" s="168"/>
      <c r="WXG230" s="168"/>
      <c r="WXH230" s="168"/>
      <c r="WXI230" s="168"/>
      <c r="WXJ230" s="168"/>
      <c r="WXK230" s="168"/>
      <c r="WXL230" s="168"/>
      <c r="WXM230" s="168"/>
      <c r="WXN230" s="168"/>
      <c r="WXO230" s="168"/>
      <c r="WXP230" s="168"/>
      <c r="WXQ230" s="168"/>
      <c r="WXR230" s="168"/>
      <c r="WXS230" s="168"/>
      <c r="WXT230" s="168"/>
      <c r="WXU230" s="168"/>
      <c r="WXV230" s="168"/>
      <c r="WXW230" s="168"/>
      <c r="WXX230" s="168"/>
      <c r="WXY230" s="168"/>
      <c r="WXZ230" s="168"/>
      <c r="WYA230" s="168"/>
      <c r="WYB230" s="168"/>
      <c r="WYC230" s="168"/>
      <c r="WYD230" s="168"/>
      <c r="WYE230" s="168"/>
      <c r="WYF230" s="168"/>
      <c r="WYG230" s="168"/>
      <c r="WYH230" s="168"/>
      <c r="WYI230" s="168"/>
      <c r="WYJ230" s="168"/>
      <c r="WYK230" s="168"/>
      <c r="WYL230" s="168"/>
      <c r="WYM230" s="168"/>
      <c r="WYN230" s="168"/>
      <c r="WYO230" s="168"/>
      <c r="WYP230" s="168"/>
      <c r="WYQ230" s="168"/>
      <c r="WYR230" s="168"/>
      <c r="WYS230" s="168"/>
      <c r="WYT230" s="168"/>
      <c r="WYU230" s="168"/>
      <c r="WYV230" s="168"/>
      <c r="WYW230" s="168"/>
      <c r="WYX230" s="168"/>
      <c r="WYY230" s="168"/>
      <c r="WYZ230" s="168"/>
      <c r="WZA230" s="168"/>
      <c r="WZB230" s="168"/>
      <c r="WZC230" s="168"/>
      <c r="WZD230" s="168"/>
      <c r="WZE230" s="168"/>
      <c r="WZF230" s="168"/>
      <c r="WZG230" s="168"/>
      <c r="WZH230" s="168"/>
      <c r="WZI230" s="168"/>
      <c r="WZJ230" s="168"/>
      <c r="WZK230" s="168"/>
      <c r="WZL230" s="168"/>
      <c r="WZM230" s="168"/>
      <c r="WZN230" s="168"/>
      <c r="WZO230" s="168"/>
      <c r="WZP230" s="168"/>
      <c r="WZQ230" s="168"/>
      <c r="WZR230" s="168"/>
      <c r="WZS230" s="168"/>
      <c r="WZT230" s="168"/>
      <c r="WZU230" s="168"/>
      <c r="WZV230" s="168"/>
      <c r="WZW230" s="168"/>
      <c r="WZX230" s="168"/>
      <c r="WZY230" s="168"/>
      <c r="WZZ230" s="168"/>
      <c r="XAA230" s="168"/>
      <c r="XAB230" s="168"/>
      <c r="XAC230" s="168"/>
      <c r="XAD230" s="168"/>
      <c r="XAE230" s="168"/>
      <c r="XAF230" s="168"/>
      <c r="XAG230" s="168"/>
      <c r="XAH230" s="168"/>
      <c r="XAI230" s="168"/>
      <c r="XAJ230" s="168"/>
      <c r="XAK230" s="168"/>
      <c r="XAL230" s="168"/>
      <c r="XAM230" s="168"/>
      <c r="XAN230" s="168"/>
      <c r="XAO230" s="168"/>
      <c r="XAP230" s="168"/>
      <c r="XAQ230" s="168"/>
      <c r="XAR230" s="168"/>
      <c r="XAS230" s="168"/>
      <c r="XAT230" s="168"/>
      <c r="XAU230" s="168"/>
      <c r="XAV230" s="168"/>
      <c r="XAW230" s="168"/>
      <c r="XAX230" s="168"/>
      <c r="XAY230" s="168"/>
      <c r="XAZ230" s="168"/>
      <c r="XBA230" s="168"/>
      <c r="XBB230" s="168"/>
      <c r="XBC230" s="168"/>
      <c r="XBD230" s="168"/>
      <c r="XBE230" s="168"/>
      <c r="XBF230" s="168"/>
      <c r="XBG230" s="168"/>
      <c r="XBH230" s="168"/>
      <c r="XBI230" s="168"/>
      <c r="XBJ230" s="168"/>
      <c r="XBK230" s="168"/>
      <c r="XBL230" s="168"/>
      <c r="XBM230" s="168"/>
      <c r="XBN230" s="168"/>
      <c r="XBO230" s="168"/>
      <c r="XBP230" s="168"/>
      <c r="XBQ230" s="168"/>
      <c r="XBR230" s="168"/>
      <c r="XBS230" s="168"/>
      <c r="XBT230" s="168"/>
      <c r="XBU230" s="168"/>
      <c r="XBV230" s="168"/>
      <c r="XBW230" s="168"/>
      <c r="XBX230" s="168"/>
      <c r="XBY230" s="168"/>
      <c r="XBZ230" s="168"/>
      <c r="XCA230" s="168"/>
      <c r="XCB230" s="168"/>
      <c r="XCC230" s="168"/>
      <c r="XCD230" s="168"/>
      <c r="XCE230" s="168"/>
      <c r="XCF230" s="168"/>
      <c r="XCG230" s="168"/>
      <c r="XCH230" s="168"/>
      <c r="XCI230" s="168"/>
      <c r="XCJ230" s="168"/>
      <c r="XCK230" s="168"/>
      <c r="XCL230" s="168"/>
      <c r="XCM230" s="168"/>
      <c r="XCN230" s="168"/>
      <c r="XCO230" s="168"/>
      <c r="XCP230" s="168"/>
      <c r="XCQ230" s="168"/>
      <c r="XCR230" s="168"/>
      <c r="XCS230" s="168"/>
      <c r="XCT230" s="168"/>
      <c r="XCU230" s="168"/>
      <c r="XCV230" s="168"/>
      <c r="XCW230" s="168"/>
      <c r="XCX230" s="168"/>
      <c r="XCY230" s="168"/>
      <c r="XCZ230" s="168"/>
      <c r="XDA230" s="168"/>
      <c r="XDB230" s="168"/>
      <c r="XDC230" s="168"/>
      <c r="XDD230" s="168"/>
      <c r="XDE230" s="168"/>
      <c r="XDF230" s="168"/>
      <c r="XDG230" s="168"/>
      <c r="XDH230" s="168"/>
      <c r="XDI230" s="168"/>
      <c r="XDJ230" s="168"/>
      <c r="XDK230" s="168"/>
      <c r="XDL230" s="168"/>
      <c r="XDM230" s="168"/>
      <c r="XDN230" s="168"/>
      <c r="XDO230" s="168"/>
      <c r="XDP230" s="168"/>
      <c r="XDQ230" s="168"/>
      <c r="XDR230" s="168"/>
      <c r="XDS230" s="168"/>
      <c r="XDT230" s="168"/>
      <c r="XDU230" s="168"/>
      <c r="XDV230" s="168"/>
      <c r="XDW230" s="168"/>
      <c r="XDX230" s="168"/>
      <c r="XDY230" s="168"/>
      <c r="XDZ230" s="168"/>
      <c r="XEA230" s="168"/>
      <c r="XEB230" s="168"/>
      <c r="XEC230" s="168"/>
      <c r="XED230" s="168"/>
      <c r="XEE230" s="168"/>
      <c r="XEF230" s="168"/>
      <c r="XEG230" s="168"/>
      <c r="XEH230" s="168"/>
      <c r="XEI230" s="168"/>
      <c r="XEJ230" s="168"/>
      <c r="XEK230" s="168"/>
      <c r="XEL230" s="168"/>
      <c r="XEM230" s="168"/>
      <c r="XEN230" s="168"/>
      <c r="XEO230" s="168"/>
      <c r="XEP230" s="168"/>
      <c r="XEQ230" s="168"/>
      <c r="XER230" s="168"/>
      <c r="XES230" s="168"/>
      <c r="XET230" s="168"/>
      <c r="XEU230" s="168"/>
      <c r="XEV230" s="168"/>
      <c r="XEW230" s="168"/>
      <c r="XEX230" s="168"/>
      <c r="XEY230" s="168"/>
      <c r="XEZ230" s="168"/>
      <c r="XFA230" s="168"/>
      <c r="XFB230" s="168"/>
    </row>
    <row r="231" spans="1:16382" s="164" customFormat="1" ht="15" x14ac:dyDescent="0.25">
      <c r="A231" s="475"/>
      <c r="B231" s="475"/>
      <c r="C231" s="475"/>
      <c r="D231" s="475"/>
      <c r="E231" s="476"/>
      <c r="F231" s="476"/>
      <c r="G231" s="476"/>
      <c r="H231" s="476"/>
      <c r="I231" s="476"/>
      <c r="J231" s="163">
        <f>TRUNC(SUM(J226:J230),2)</f>
        <v>352.37</v>
      </c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  <c r="CB231" s="168"/>
      <c r="CC231" s="168"/>
      <c r="CD231" s="168"/>
      <c r="CE231" s="168"/>
      <c r="CF231" s="168"/>
      <c r="CG231" s="168"/>
      <c r="CH231" s="168"/>
      <c r="CI231" s="168"/>
      <c r="CJ231" s="168"/>
      <c r="CK231" s="168"/>
      <c r="CL231" s="168"/>
      <c r="CM231" s="168"/>
      <c r="CN231" s="168"/>
      <c r="CO231" s="168"/>
      <c r="CP231" s="168"/>
      <c r="CQ231" s="168"/>
      <c r="CR231" s="168"/>
      <c r="CS231" s="168"/>
      <c r="CT231" s="168"/>
      <c r="CU231" s="168"/>
      <c r="CV231" s="168"/>
      <c r="CW231" s="168"/>
      <c r="CX231" s="168"/>
      <c r="CY231" s="168"/>
      <c r="CZ231" s="168"/>
      <c r="DA231" s="168"/>
      <c r="DB231" s="168"/>
      <c r="DC231" s="168"/>
      <c r="DD231" s="168"/>
      <c r="DE231" s="168"/>
      <c r="DF231" s="168"/>
      <c r="DG231" s="168"/>
      <c r="DH231" s="168"/>
      <c r="DI231" s="168"/>
      <c r="DJ231" s="168"/>
      <c r="DK231" s="168"/>
      <c r="DL231" s="168"/>
      <c r="DM231" s="168"/>
      <c r="DN231" s="168"/>
      <c r="DO231" s="168"/>
      <c r="DP231" s="168"/>
      <c r="DQ231" s="168"/>
      <c r="DR231" s="168"/>
      <c r="DS231" s="168"/>
      <c r="DT231" s="168"/>
      <c r="DU231" s="168"/>
      <c r="DV231" s="168"/>
      <c r="DW231" s="168"/>
      <c r="DX231" s="168"/>
      <c r="DY231" s="168"/>
      <c r="DZ231" s="168"/>
      <c r="EA231" s="168"/>
      <c r="EB231" s="168"/>
      <c r="EC231" s="168"/>
      <c r="ED231" s="168"/>
      <c r="EE231" s="168"/>
      <c r="EF231" s="168"/>
      <c r="EG231" s="168"/>
      <c r="EH231" s="168"/>
      <c r="EI231" s="168"/>
      <c r="EJ231" s="168"/>
      <c r="EK231" s="168"/>
      <c r="EL231" s="168"/>
      <c r="EM231" s="168"/>
      <c r="EN231" s="168"/>
      <c r="EO231" s="168"/>
      <c r="EP231" s="168"/>
      <c r="EQ231" s="168"/>
      <c r="ER231" s="168"/>
      <c r="ES231" s="168"/>
      <c r="ET231" s="168"/>
      <c r="EU231" s="168"/>
      <c r="EV231" s="168"/>
      <c r="EW231" s="168"/>
      <c r="EX231" s="168"/>
      <c r="EY231" s="168"/>
      <c r="EZ231" s="168"/>
      <c r="FA231" s="168"/>
      <c r="FB231" s="168"/>
      <c r="FC231" s="168"/>
      <c r="FD231" s="168"/>
      <c r="FE231" s="168"/>
      <c r="FF231" s="168"/>
      <c r="FG231" s="168"/>
      <c r="FH231" s="168"/>
      <c r="FI231" s="168"/>
      <c r="FJ231" s="168"/>
      <c r="FK231" s="168"/>
      <c r="FL231" s="168"/>
      <c r="FM231" s="168"/>
      <c r="FN231" s="168"/>
      <c r="FO231" s="168"/>
      <c r="FP231" s="168"/>
      <c r="FQ231" s="168"/>
      <c r="FR231" s="168"/>
      <c r="FS231" s="168"/>
      <c r="FT231" s="168"/>
      <c r="FU231" s="168"/>
      <c r="FV231" s="168"/>
      <c r="FW231" s="168"/>
      <c r="FX231" s="168"/>
      <c r="FY231" s="168"/>
      <c r="FZ231" s="168"/>
      <c r="GA231" s="168"/>
      <c r="GB231" s="168"/>
      <c r="GC231" s="168"/>
      <c r="GD231" s="168"/>
      <c r="GE231" s="168"/>
      <c r="GF231" s="168"/>
      <c r="GG231" s="168"/>
      <c r="GH231" s="168"/>
      <c r="GI231" s="168"/>
      <c r="GJ231" s="168"/>
      <c r="GK231" s="168"/>
      <c r="GL231" s="168"/>
      <c r="GM231" s="168"/>
      <c r="GN231" s="168"/>
      <c r="GO231" s="168"/>
      <c r="GP231" s="168"/>
      <c r="GQ231" s="168"/>
      <c r="GR231" s="168"/>
      <c r="GS231" s="168"/>
      <c r="GT231" s="168"/>
      <c r="GU231" s="168"/>
      <c r="GV231" s="168"/>
      <c r="GW231" s="168"/>
      <c r="GX231" s="168"/>
      <c r="GY231" s="168"/>
      <c r="GZ231" s="168"/>
      <c r="HA231" s="168"/>
      <c r="HB231" s="168"/>
      <c r="HC231" s="168"/>
      <c r="HD231" s="168"/>
      <c r="HE231" s="168"/>
      <c r="HF231" s="168"/>
      <c r="HG231" s="168"/>
      <c r="HH231" s="168"/>
      <c r="HI231" s="168"/>
      <c r="HJ231" s="168"/>
      <c r="HK231" s="168"/>
      <c r="HL231" s="168"/>
      <c r="HM231" s="168"/>
      <c r="HN231" s="168"/>
      <c r="HO231" s="168"/>
      <c r="HP231" s="168"/>
      <c r="HQ231" s="168"/>
      <c r="HR231" s="168"/>
      <c r="HS231" s="168"/>
      <c r="HT231" s="168"/>
      <c r="HU231" s="168"/>
      <c r="HV231" s="168"/>
      <c r="HW231" s="168"/>
      <c r="HX231" s="168"/>
      <c r="HY231" s="168"/>
      <c r="HZ231" s="168"/>
      <c r="IA231" s="168"/>
      <c r="IB231" s="168"/>
      <c r="IC231" s="168"/>
      <c r="ID231" s="168"/>
      <c r="IE231" s="168"/>
      <c r="IF231" s="168"/>
      <c r="IG231" s="168"/>
      <c r="IH231" s="168"/>
      <c r="II231" s="168"/>
      <c r="IJ231" s="168"/>
      <c r="IK231" s="168"/>
      <c r="IL231" s="168"/>
      <c r="IM231" s="168"/>
      <c r="IN231" s="168"/>
      <c r="IO231" s="168"/>
      <c r="IP231" s="168"/>
      <c r="IQ231" s="168"/>
      <c r="IR231" s="168"/>
      <c r="IS231" s="168"/>
      <c r="IT231" s="168"/>
      <c r="IU231" s="168"/>
      <c r="IV231" s="168"/>
      <c r="IW231" s="168"/>
      <c r="IX231" s="168"/>
      <c r="IY231" s="168"/>
      <c r="IZ231" s="168"/>
      <c r="JA231" s="168"/>
      <c r="JB231" s="168"/>
      <c r="JC231" s="168"/>
      <c r="JD231" s="168"/>
      <c r="JE231" s="168"/>
      <c r="JF231" s="168"/>
      <c r="JG231" s="168"/>
      <c r="JH231" s="168"/>
      <c r="JI231" s="168"/>
      <c r="JJ231" s="168"/>
      <c r="JK231" s="168"/>
      <c r="JL231" s="168"/>
      <c r="JM231" s="168"/>
      <c r="JN231" s="168"/>
      <c r="JO231" s="168"/>
      <c r="JP231" s="168"/>
      <c r="JQ231" s="168"/>
      <c r="JR231" s="168"/>
      <c r="JS231" s="168"/>
      <c r="JT231" s="168"/>
      <c r="JU231" s="168"/>
      <c r="JV231" s="168"/>
      <c r="JW231" s="168"/>
      <c r="JX231" s="168"/>
      <c r="JY231" s="168"/>
      <c r="JZ231" s="168"/>
      <c r="KA231" s="168"/>
      <c r="KB231" s="168"/>
      <c r="KC231" s="168"/>
      <c r="KD231" s="168"/>
      <c r="KE231" s="168"/>
      <c r="KF231" s="168"/>
      <c r="KG231" s="168"/>
      <c r="KH231" s="168"/>
      <c r="KI231" s="168"/>
      <c r="KJ231" s="168"/>
      <c r="KK231" s="168"/>
      <c r="KL231" s="168"/>
      <c r="KM231" s="168"/>
      <c r="KN231" s="168"/>
      <c r="KO231" s="168"/>
      <c r="KP231" s="168"/>
      <c r="KQ231" s="168"/>
      <c r="KR231" s="168"/>
      <c r="KS231" s="168"/>
      <c r="KT231" s="168"/>
      <c r="KU231" s="168"/>
      <c r="KV231" s="168"/>
      <c r="KW231" s="168"/>
      <c r="KX231" s="168"/>
      <c r="KY231" s="168"/>
      <c r="KZ231" s="168"/>
      <c r="LA231" s="168"/>
      <c r="LB231" s="168"/>
      <c r="LC231" s="168"/>
      <c r="LD231" s="168"/>
      <c r="LE231" s="168"/>
      <c r="LF231" s="168"/>
      <c r="LG231" s="168"/>
      <c r="LH231" s="168"/>
      <c r="LI231" s="168"/>
      <c r="LJ231" s="168"/>
      <c r="LK231" s="168"/>
      <c r="LL231" s="168"/>
      <c r="LM231" s="168"/>
      <c r="LN231" s="168"/>
      <c r="LO231" s="168"/>
      <c r="LP231" s="168"/>
      <c r="LQ231" s="168"/>
      <c r="LR231" s="168"/>
      <c r="LS231" s="168"/>
      <c r="LT231" s="168"/>
      <c r="LU231" s="168"/>
      <c r="LV231" s="168"/>
      <c r="LW231" s="168"/>
      <c r="LX231" s="168"/>
      <c r="LY231" s="168"/>
      <c r="LZ231" s="168"/>
      <c r="MA231" s="168"/>
      <c r="MB231" s="168"/>
      <c r="MC231" s="168"/>
      <c r="MD231" s="168"/>
      <c r="ME231" s="168"/>
      <c r="MF231" s="168"/>
      <c r="MG231" s="168"/>
      <c r="MH231" s="168"/>
      <c r="MI231" s="168"/>
      <c r="MJ231" s="168"/>
      <c r="MK231" s="168"/>
      <c r="ML231" s="168"/>
      <c r="MM231" s="168"/>
      <c r="MN231" s="168"/>
      <c r="MO231" s="168"/>
      <c r="MP231" s="168"/>
      <c r="MQ231" s="168"/>
      <c r="MR231" s="168"/>
      <c r="MS231" s="168"/>
      <c r="MT231" s="168"/>
      <c r="MU231" s="168"/>
      <c r="MV231" s="168"/>
      <c r="MW231" s="168"/>
      <c r="MX231" s="168"/>
      <c r="MY231" s="168"/>
      <c r="MZ231" s="168"/>
      <c r="NA231" s="168"/>
      <c r="NB231" s="168"/>
      <c r="NC231" s="168"/>
      <c r="ND231" s="168"/>
      <c r="NE231" s="168"/>
      <c r="NF231" s="168"/>
      <c r="NG231" s="168"/>
      <c r="NH231" s="168"/>
      <c r="NI231" s="168"/>
      <c r="NJ231" s="168"/>
      <c r="NK231" s="168"/>
      <c r="NL231" s="168"/>
      <c r="NM231" s="168"/>
      <c r="NN231" s="168"/>
      <c r="NO231" s="168"/>
      <c r="NP231" s="168"/>
      <c r="NQ231" s="168"/>
      <c r="NR231" s="168"/>
      <c r="NS231" s="168"/>
      <c r="NT231" s="168"/>
      <c r="NU231" s="168"/>
      <c r="NV231" s="168"/>
      <c r="NW231" s="168"/>
      <c r="NX231" s="168"/>
      <c r="NY231" s="168"/>
      <c r="NZ231" s="168"/>
      <c r="OA231" s="168"/>
      <c r="OB231" s="168"/>
      <c r="OC231" s="168"/>
      <c r="OD231" s="168"/>
      <c r="OE231" s="168"/>
      <c r="OF231" s="168"/>
      <c r="OG231" s="168"/>
      <c r="OH231" s="168"/>
      <c r="OI231" s="168"/>
      <c r="OJ231" s="168"/>
      <c r="OK231" s="168"/>
      <c r="OL231" s="168"/>
      <c r="OM231" s="168"/>
      <c r="ON231" s="168"/>
      <c r="OO231" s="168"/>
      <c r="OP231" s="168"/>
      <c r="OQ231" s="168"/>
      <c r="OR231" s="168"/>
      <c r="OS231" s="168"/>
      <c r="OT231" s="168"/>
      <c r="OU231" s="168"/>
      <c r="OV231" s="168"/>
      <c r="OW231" s="168"/>
      <c r="OX231" s="168"/>
      <c r="OY231" s="168"/>
      <c r="OZ231" s="168"/>
      <c r="PA231" s="168"/>
      <c r="PB231" s="168"/>
      <c r="PC231" s="168"/>
      <c r="PD231" s="168"/>
      <c r="PE231" s="168"/>
      <c r="PF231" s="168"/>
      <c r="PG231" s="168"/>
      <c r="PH231" s="168"/>
      <c r="PI231" s="168"/>
      <c r="PJ231" s="168"/>
      <c r="PK231" s="168"/>
      <c r="PL231" s="168"/>
      <c r="PM231" s="168"/>
      <c r="PN231" s="168"/>
      <c r="PO231" s="168"/>
      <c r="PP231" s="168"/>
      <c r="PQ231" s="168"/>
      <c r="PR231" s="168"/>
      <c r="PS231" s="168"/>
      <c r="PT231" s="168"/>
      <c r="PU231" s="168"/>
      <c r="PV231" s="168"/>
      <c r="PW231" s="168"/>
      <c r="PX231" s="168"/>
      <c r="PY231" s="168"/>
      <c r="PZ231" s="168"/>
      <c r="QA231" s="168"/>
      <c r="QB231" s="168"/>
      <c r="QC231" s="168"/>
      <c r="QD231" s="168"/>
      <c r="QE231" s="168"/>
      <c r="QF231" s="168"/>
      <c r="QG231" s="168"/>
      <c r="QH231" s="168"/>
      <c r="QI231" s="168"/>
      <c r="QJ231" s="168"/>
      <c r="QK231" s="168"/>
      <c r="QL231" s="168"/>
      <c r="QM231" s="168"/>
      <c r="QN231" s="168"/>
      <c r="QO231" s="168"/>
      <c r="QP231" s="168"/>
      <c r="QQ231" s="168"/>
      <c r="QR231" s="168"/>
      <c r="QS231" s="168"/>
      <c r="QT231" s="168"/>
      <c r="QU231" s="168"/>
      <c r="QV231" s="168"/>
      <c r="QW231" s="168"/>
      <c r="QX231" s="168"/>
      <c r="QY231" s="168"/>
      <c r="QZ231" s="168"/>
      <c r="RA231" s="168"/>
      <c r="RB231" s="168"/>
      <c r="RC231" s="168"/>
      <c r="RD231" s="168"/>
      <c r="RE231" s="168"/>
      <c r="RF231" s="168"/>
      <c r="RG231" s="168"/>
      <c r="RH231" s="168"/>
      <c r="RI231" s="168"/>
      <c r="RJ231" s="168"/>
      <c r="RK231" s="168"/>
      <c r="RL231" s="168"/>
      <c r="RM231" s="168"/>
      <c r="RN231" s="168"/>
      <c r="RO231" s="168"/>
      <c r="RP231" s="168"/>
      <c r="RQ231" s="168"/>
      <c r="RR231" s="168"/>
      <c r="RS231" s="168"/>
      <c r="RT231" s="168"/>
      <c r="RU231" s="168"/>
      <c r="RV231" s="168"/>
      <c r="RW231" s="168"/>
      <c r="RX231" s="168"/>
      <c r="RY231" s="168"/>
      <c r="RZ231" s="168"/>
      <c r="SA231" s="168"/>
      <c r="SB231" s="168"/>
      <c r="SC231" s="168"/>
      <c r="SD231" s="168"/>
      <c r="SE231" s="168"/>
      <c r="SF231" s="168"/>
      <c r="SG231" s="168"/>
      <c r="SH231" s="168"/>
      <c r="SI231" s="168"/>
      <c r="SJ231" s="168"/>
      <c r="SK231" s="168"/>
      <c r="SL231" s="168"/>
      <c r="SM231" s="168"/>
      <c r="SN231" s="168"/>
      <c r="SO231" s="168"/>
      <c r="SP231" s="168"/>
      <c r="SQ231" s="168"/>
      <c r="SR231" s="168"/>
      <c r="SS231" s="168"/>
      <c r="ST231" s="168"/>
      <c r="SU231" s="168"/>
      <c r="SV231" s="168"/>
      <c r="SW231" s="168"/>
      <c r="SX231" s="168"/>
      <c r="SY231" s="168"/>
      <c r="SZ231" s="168"/>
      <c r="TA231" s="168"/>
      <c r="TB231" s="168"/>
      <c r="TC231" s="168"/>
      <c r="TD231" s="168"/>
      <c r="TE231" s="168"/>
      <c r="TF231" s="168"/>
      <c r="TG231" s="168"/>
      <c r="TH231" s="168"/>
      <c r="TI231" s="168"/>
      <c r="TJ231" s="168"/>
      <c r="TK231" s="168"/>
      <c r="TL231" s="168"/>
      <c r="TM231" s="168"/>
      <c r="TN231" s="168"/>
      <c r="TO231" s="168"/>
      <c r="TP231" s="168"/>
      <c r="TQ231" s="168"/>
      <c r="TR231" s="168"/>
      <c r="TS231" s="168"/>
      <c r="TT231" s="168"/>
      <c r="TU231" s="168"/>
      <c r="TV231" s="168"/>
      <c r="TW231" s="168"/>
      <c r="TX231" s="168"/>
      <c r="TY231" s="168"/>
      <c r="TZ231" s="168"/>
      <c r="UA231" s="168"/>
      <c r="UB231" s="168"/>
      <c r="UC231" s="168"/>
      <c r="UD231" s="168"/>
      <c r="UE231" s="168"/>
      <c r="UF231" s="168"/>
      <c r="UG231" s="168"/>
      <c r="UH231" s="168"/>
      <c r="UI231" s="168"/>
      <c r="UJ231" s="168"/>
      <c r="UK231" s="168"/>
      <c r="UL231" s="168"/>
      <c r="UM231" s="168"/>
      <c r="UN231" s="168"/>
      <c r="UO231" s="168"/>
      <c r="UP231" s="168"/>
      <c r="UQ231" s="168"/>
      <c r="UR231" s="168"/>
      <c r="US231" s="168"/>
      <c r="UT231" s="168"/>
      <c r="UU231" s="168"/>
      <c r="UV231" s="168"/>
      <c r="UW231" s="168"/>
      <c r="UX231" s="168"/>
      <c r="UY231" s="168"/>
      <c r="UZ231" s="168"/>
      <c r="VA231" s="168"/>
      <c r="VB231" s="168"/>
      <c r="VC231" s="168"/>
      <c r="VD231" s="168"/>
      <c r="VE231" s="168"/>
      <c r="VF231" s="168"/>
      <c r="VG231" s="168"/>
      <c r="VH231" s="168"/>
      <c r="VI231" s="168"/>
      <c r="VJ231" s="168"/>
      <c r="VK231" s="168"/>
      <c r="VL231" s="168"/>
      <c r="VM231" s="168"/>
      <c r="VN231" s="168"/>
      <c r="VO231" s="168"/>
      <c r="VP231" s="168"/>
      <c r="VQ231" s="168"/>
      <c r="VR231" s="168"/>
      <c r="VS231" s="168"/>
      <c r="VT231" s="168"/>
      <c r="VU231" s="168"/>
      <c r="VV231" s="168"/>
      <c r="VW231" s="168"/>
      <c r="VX231" s="168"/>
      <c r="VY231" s="168"/>
      <c r="VZ231" s="168"/>
      <c r="WA231" s="168"/>
      <c r="WB231" s="168"/>
      <c r="WC231" s="168"/>
      <c r="WD231" s="168"/>
      <c r="WE231" s="168"/>
      <c r="WF231" s="168"/>
      <c r="WG231" s="168"/>
      <c r="WH231" s="168"/>
      <c r="WI231" s="168"/>
      <c r="WJ231" s="168"/>
      <c r="WK231" s="168"/>
      <c r="WL231" s="168"/>
      <c r="WM231" s="168"/>
      <c r="WN231" s="168"/>
      <c r="WO231" s="168"/>
      <c r="WP231" s="168"/>
      <c r="WQ231" s="168"/>
      <c r="WR231" s="168"/>
      <c r="WS231" s="168"/>
      <c r="WT231" s="168"/>
      <c r="WU231" s="168"/>
      <c r="WV231" s="168"/>
      <c r="WW231" s="168"/>
      <c r="WX231" s="168"/>
      <c r="WY231" s="168"/>
      <c r="WZ231" s="168"/>
      <c r="XA231" s="168"/>
      <c r="XB231" s="168"/>
      <c r="XC231" s="168"/>
      <c r="XD231" s="168"/>
      <c r="XE231" s="168"/>
      <c r="XF231" s="168"/>
      <c r="XG231" s="168"/>
      <c r="XH231" s="168"/>
      <c r="XI231" s="168"/>
      <c r="XJ231" s="168"/>
      <c r="XK231" s="168"/>
      <c r="XL231" s="168"/>
      <c r="XM231" s="168"/>
      <c r="XN231" s="168"/>
      <c r="XO231" s="168"/>
      <c r="XP231" s="168"/>
      <c r="XQ231" s="168"/>
      <c r="XR231" s="168"/>
      <c r="XS231" s="168"/>
      <c r="XT231" s="168"/>
      <c r="XU231" s="168"/>
      <c r="XV231" s="168"/>
      <c r="XW231" s="168"/>
      <c r="XX231" s="168"/>
      <c r="XY231" s="168"/>
      <c r="XZ231" s="168"/>
      <c r="YA231" s="168"/>
      <c r="YB231" s="168"/>
      <c r="YC231" s="168"/>
      <c r="YD231" s="168"/>
      <c r="YE231" s="168"/>
      <c r="YF231" s="168"/>
      <c r="YG231" s="168"/>
      <c r="YH231" s="168"/>
      <c r="YI231" s="168"/>
      <c r="YJ231" s="168"/>
      <c r="YK231" s="168"/>
      <c r="YL231" s="168"/>
      <c r="YM231" s="168"/>
      <c r="YN231" s="168"/>
      <c r="YO231" s="168"/>
      <c r="YP231" s="168"/>
      <c r="YQ231" s="168"/>
      <c r="YR231" s="168"/>
      <c r="YS231" s="168"/>
      <c r="YT231" s="168"/>
      <c r="YU231" s="168"/>
      <c r="YV231" s="168"/>
      <c r="YW231" s="168"/>
      <c r="YX231" s="168"/>
      <c r="YY231" s="168"/>
      <c r="YZ231" s="168"/>
      <c r="ZA231" s="168"/>
      <c r="ZB231" s="168"/>
      <c r="ZC231" s="168"/>
      <c r="ZD231" s="168"/>
      <c r="ZE231" s="168"/>
      <c r="ZF231" s="168"/>
      <c r="ZG231" s="168"/>
      <c r="ZH231" s="168"/>
      <c r="ZI231" s="168"/>
      <c r="ZJ231" s="168"/>
      <c r="ZK231" s="168"/>
      <c r="ZL231" s="168"/>
      <c r="ZM231" s="168"/>
      <c r="ZN231" s="168"/>
      <c r="ZO231" s="168"/>
      <c r="ZP231" s="168"/>
      <c r="ZQ231" s="168"/>
      <c r="ZR231" s="168"/>
      <c r="ZS231" s="168"/>
      <c r="ZT231" s="168"/>
      <c r="ZU231" s="168"/>
      <c r="ZV231" s="168"/>
      <c r="ZW231" s="168"/>
      <c r="ZX231" s="168"/>
      <c r="ZY231" s="168"/>
      <c r="ZZ231" s="168"/>
      <c r="AAA231" s="168"/>
      <c r="AAB231" s="168"/>
      <c r="AAC231" s="168"/>
      <c r="AAD231" s="168"/>
      <c r="AAE231" s="168"/>
      <c r="AAF231" s="168"/>
      <c r="AAG231" s="168"/>
      <c r="AAH231" s="168"/>
      <c r="AAI231" s="168"/>
      <c r="AAJ231" s="168"/>
      <c r="AAK231" s="168"/>
      <c r="AAL231" s="168"/>
      <c r="AAM231" s="168"/>
      <c r="AAN231" s="168"/>
      <c r="AAO231" s="168"/>
      <c r="AAP231" s="168"/>
      <c r="AAQ231" s="168"/>
      <c r="AAR231" s="168"/>
      <c r="AAS231" s="168"/>
      <c r="AAT231" s="168"/>
      <c r="AAU231" s="168"/>
      <c r="AAV231" s="168"/>
      <c r="AAW231" s="168"/>
      <c r="AAX231" s="168"/>
      <c r="AAY231" s="168"/>
      <c r="AAZ231" s="168"/>
      <c r="ABA231" s="168"/>
      <c r="ABB231" s="168"/>
      <c r="ABC231" s="168"/>
      <c r="ABD231" s="168"/>
      <c r="ABE231" s="168"/>
      <c r="ABF231" s="168"/>
      <c r="ABG231" s="168"/>
      <c r="ABH231" s="168"/>
      <c r="ABI231" s="168"/>
      <c r="ABJ231" s="168"/>
      <c r="ABK231" s="168"/>
      <c r="ABL231" s="168"/>
      <c r="ABM231" s="168"/>
      <c r="ABN231" s="168"/>
      <c r="ABO231" s="168"/>
      <c r="ABP231" s="168"/>
      <c r="ABQ231" s="168"/>
      <c r="ABR231" s="168"/>
      <c r="ABS231" s="168"/>
      <c r="ABT231" s="168"/>
      <c r="ABU231" s="168"/>
      <c r="ABV231" s="168"/>
      <c r="ABW231" s="168"/>
      <c r="ABX231" s="168"/>
      <c r="ABY231" s="168"/>
      <c r="ABZ231" s="168"/>
      <c r="ACA231" s="168"/>
      <c r="ACB231" s="168"/>
      <c r="ACC231" s="168"/>
      <c r="ACD231" s="168"/>
      <c r="ACE231" s="168"/>
      <c r="ACF231" s="168"/>
      <c r="ACG231" s="168"/>
      <c r="ACH231" s="168"/>
      <c r="ACI231" s="168"/>
      <c r="ACJ231" s="168"/>
      <c r="ACK231" s="168"/>
      <c r="ACL231" s="168"/>
      <c r="ACM231" s="168"/>
      <c r="ACN231" s="168"/>
      <c r="ACO231" s="168"/>
      <c r="ACP231" s="168"/>
      <c r="ACQ231" s="168"/>
      <c r="ACR231" s="168"/>
      <c r="ACS231" s="168"/>
      <c r="ACT231" s="168"/>
      <c r="ACU231" s="168"/>
      <c r="ACV231" s="168"/>
      <c r="ACW231" s="168"/>
      <c r="ACX231" s="168"/>
      <c r="ACY231" s="168"/>
      <c r="ACZ231" s="168"/>
      <c r="ADA231" s="168"/>
      <c r="ADB231" s="168"/>
      <c r="ADC231" s="168"/>
      <c r="ADD231" s="168"/>
      <c r="ADE231" s="168"/>
      <c r="ADF231" s="168"/>
      <c r="ADG231" s="168"/>
      <c r="ADH231" s="168"/>
      <c r="ADI231" s="168"/>
      <c r="ADJ231" s="168"/>
      <c r="ADK231" s="168"/>
      <c r="ADL231" s="168"/>
      <c r="ADM231" s="168"/>
      <c r="ADN231" s="168"/>
      <c r="ADO231" s="168"/>
      <c r="ADP231" s="168"/>
      <c r="ADQ231" s="168"/>
      <c r="ADR231" s="168"/>
      <c r="ADS231" s="168"/>
      <c r="ADT231" s="168"/>
      <c r="ADU231" s="168"/>
      <c r="ADV231" s="168"/>
      <c r="ADW231" s="168"/>
      <c r="ADX231" s="168"/>
      <c r="ADY231" s="168"/>
      <c r="ADZ231" s="168"/>
      <c r="AEA231" s="168"/>
      <c r="AEB231" s="168"/>
      <c r="AEC231" s="168"/>
      <c r="AED231" s="168"/>
      <c r="AEE231" s="168"/>
      <c r="AEF231" s="168"/>
      <c r="AEG231" s="168"/>
      <c r="AEH231" s="168"/>
      <c r="AEI231" s="168"/>
      <c r="AEJ231" s="168"/>
      <c r="AEK231" s="168"/>
      <c r="AEL231" s="168"/>
      <c r="AEM231" s="168"/>
      <c r="AEN231" s="168"/>
      <c r="AEO231" s="168"/>
      <c r="AEP231" s="168"/>
      <c r="AEQ231" s="168"/>
      <c r="AER231" s="168"/>
      <c r="AES231" s="168"/>
      <c r="AET231" s="168"/>
      <c r="AEU231" s="168"/>
      <c r="AEV231" s="168"/>
      <c r="AEW231" s="168"/>
      <c r="AEX231" s="168"/>
      <c r="AEY231" s="168"/>
      <c r="AEZ231" s="168"/>
      <c r="AFA231" s="168"/>
      <c r="AFB231" s="168"/>
      <c r="AFC231" s="168"/>
      <c r="AFD231" s="168"/>
      <c r="AFE231" s="168"/>
      <c r="AFF231" s="168"/>
      <c r="AFG231" s="168"/>
      <c r="AFH231" s="168"/>
      <c r="AFI231" s="168"/>
      <c r="AFJ231" s="168"/>
      <c r="AFK231" s="168"/>
      <c r="AFL231" s="168"/>
      <c r="AFM231" s="168"/>
      <c r="AFN231" s="168"/>
      <c r="AFO231" s="168"/>
      <c r="AFP231" s="168"/>
      <c r="AFQ231" s="168"/>
      <c r="AFR231" s="168"/>
      <c r="AFS231" s="168"/>
      <c r="AFT231" s="168"/>
      <c r="AFU231" s="168"/>
      <c r="AFV231" s="168"/>
      <c r="AFW231" s="168"/>
      <c r="AFX231" s="168"/>
      <c r="AFY231" s="168"/>
      <c r="AFZ231" s="168"/>
      <c r="AGA231" s="168"/>
      <c r="AGB231" s="168"/>
      <c r="AGC231" s="168"/>
      <c r="AGD231" s="168"/>
      <c r="AGE231" s="168"/>
      <c r="AGF231" s="168"/>
      <c r="AGG231" s="168"/>
      <c r="AGH231" s="168"/>
      <c r="AGI231" s="168"/>
      <c r="AGJ231" s="168"/>
      <c r="AGK231" s="168"/>
      <c r="AGL231" s="168"/>
      <c r="AGM231" s="168"/>
      <c r="AGN231" s="168"/>
      <c r="AGO231" s="168"/>
      <c r="AGP231" s="168"/>
      <c r="AGQ231" s="168"/>
      <c r="AGR231" s="168"/>
      <c r="AGS231" s="168"/>
      <c r="AGT231" s="168"/>
      <c r="AGU231" s="168"/>
      <c r="AGV231" s="168"/>
      <c r="AGW231" s="168"/>
      <c r="AGX231" s="168"/>
      <c r="AGY231" s="168"/>
      <c r="AGZ231" s="168"/>
      <c r="AHA231" s="168"/>
      <c r="AHB231" s="168"/>
      <c r="AHC231" s="168"/>
      <c r="AHD231" s="168"/>
      <c r="AHE231" s="168"/>
      <c r="AHF231" s="168"/>
      <c r="AHG231" s="168"/>
      <c r="AHH231" s="168"/>
      <c r="AHI231" s="168"/>
      <c r="AHJ231" s="168"/>
      <c r="AHK231" s="168"/>
      <c r="AHL231" s="168"/>
      <c r="AHM231" s="168"/>
      <c r="AHN231" s="168"/>
      <c r="AHO231" s="168"/>
      <c r="AHP231" s="168"/>
      <c r="AHQ231" s="168"/>
      <c r="AHR231" s="168"/>
      <c r="AHS231" s="168"/>
      <c r="AHT231" s="168"/>
      <c r="AHU231" s="168"/>
      <c r="AHV231" s="168"/>
      <c r="AHW231" s="168"/>
      <c r="AHX231" s="168"/>
      <c r="AHY231" s="168"/>
      <c r="AHZ231" s="168"/>
      <c r="AIA231" s="168"/>
      <c r="AIB231" s="168"/>
      <c r="AIC231" s="168"/>
      <c r="AID231" s="168"/>
      <c r="AIE231" s="168"/>
      <c r="AIF231" s="168"/>
      <c r="AIG231" s="168"/>
      <c r="AIH231" s="168"/>
      <c r="AII231" s="168"/>
      <c r="AIJ231" s="168"/>
      <c r="AIK231" s="168"/>
      <c r="AIL231" s="168"/>
      <c r="AIM231" s="168"/>
      <c r="AIN231" s="168"/>
      <c r="AIO231" s="168"/>
      <c r="AIP231" s="168"/>
      <c r="AIQ231" s="168"/>
      <c r="AIR231" s="168"/>
      <c r="AIS231" s="168"/>
      <c r="AIT231" s="168"/>
      <c r="AIU231" s="168"/>
      <c r="AIV231" s="168"/>
      <c r="AIW231" s="168"/>
      <c r="AIX231" s="168"/>
      <c r="AIY231" s="168"/>
      <c r="AIZ231" s="168"/>
      <c r="AJA231" s="168"/>
      <c r="AJB231" s="168"/>
      <c r="AJC231" s="168"/>
      <c r="AJD231" s="168"/>
      <c r="AJE231" s="168"/>
      <c r="AJF231" s="168"/>
      <c r="AJG231" s="168"/>
      <c r="AJH231" s="168"/>
      <c r="AJI231" s="168"/>
      <c r="AJJ231" s="168"/>
      <c r="AJK231" s="168"/>
      <c r="AJL231" s="168"/>
      <c r="AJM231" s="168"/>
      <c r="AJN231" s="168"/>
      <c r="AJO231" s="168"/>
      <c r="AJP231" s="168"/>
      <c r="AJQ231" s="168"/>
      <c r="AJR231" s="168"/>
      <c r="AJS231" s="168"/>
      <c r="AJT231" s="168"/>
      <c r="AJU231" s="168"/>
      <c r="AJV231" s="168"/>
      <c r="AJW231" s="168"/>
      <c r="AJX231" s="168"/>
      <c r="AJY231" s="168"/>
      <c r="AJZ231" s="168"/>
      <c r="AKA231" s="168"/>
      <c r="AKB231" s="168"/>
      <c r="AKC231" s="168"/>
      <c r="AKD231" s="168"/>
      <c r="AKE231" s="168"/>
      <c r="AKF231" s="168"/>
      <c r="AKG231" s="168"/>
      <c r="AKH231" s="168"/>
      <c r="AKI231" s="168"/>
      <c r="AKJ231" s="168"/>
      <c r="AKK231" s="168"/>
      <c r="AKL231" s="168"/>
      <c r="AKM231" s="168"/>
      <c r="AKN231" s="168"/>
      <c r="AKO231" s="168"/>
      <c r="AKP231" s="168"/>
      <c r="AKQ231" s="168"/>
      <c r="AKR231" s="168"/>
      <c r="AKS231" s="168"/>
      <c r="AKT231" s="168"/>
      <c r="AKU231" s="168"/>
      <c r="AKV231" s="168"/>
      <c r="AKW231" s="168"/>
      <c r="AKX231" s="168"/>
      <c r="AKY231" s="168"/>
      <c r="AKZ231" s="168"/>
      <c r="ALA231" s="168"/>
      <c r="ALB231" s="168"/>
      <c r="ALC231" s="168"/>
      <c r="ALD231" s="168"/>
      <c r="ALE231" s="168"/>
      <c r="ALF231" s="168"/>
      <c r="ALG231" s="168"/>
      <c r="ALH231" s="168"/>
      <c r="ALI231" s="168"/>
      <c r="ALJ231" s="168"/>
      <c r="ALK231" s="168"/>
      <c r="ALL231" s="168"/>
      <c r="ALM231" s="168"/>
      <c r="ALN231" s="168"/>
      <c r="ALO231" s="168"/>
      <c r="ALP231" s="168"/>
      <c r="ALQ231" s="168"/>
      <c r="ALR231" s="168"/>
      <c r="ALS231" s="168"/>
      <c r="ALT231" s="168"/>
      <c r="ALU231" s="168"/>
      <c r="ALV231" s="168"/>
      <c r="ALW231" s="168"/>
      <c r="ALX231" s="168"/>
      <c r="ALY231" s="168"/>
      <c r="ALZ231" s="168"/>
      <c r="AMA231" s="168"/>
      <c r="AMB231" s="168"/>
      <c r="AMC231" s="168"/>
      <c r="AMD231" s="168"/>
      <c r="AME231" s="168"/>
      <c r="AMF231" s="168"/>
      <c r="AMG231" s="168"/>
      <c r="AMH231" s="168"/>
      <c r="AMI231" s="168"/>
      <c r="AMJ231" s="168"/>
      <c r="AMK231" s="168"/>
      <c r="AML231" s="168"/>
      <c r="AMM231" s="168"/>
      <c r="AMN231" s="168"/>
      <c r="AMO231" s="168"/>
      <c r="AMP231" s="168"/>
      <c r="AMQ231" s="168"/>
      <c r="AMR231" s="168"/>
      <c r="AMS231" s="168"/>
      <c r="AMT231" s="168"/>
      <c r="AMU231" s="168"/>
      <c r="AMV231" s="168"/>
      <c r="AMW231" s="168"/>
      <c r="AMX231" s="168"/>
      <c r="AMY231" s="168"/>
      <c r="AMZ231" s="168"/>
      <c r="ANA231" s="168"/>
      <c r="ANB231" s="168"/>
      <c r="ANC231" s="168"/>
      <c r="AND231" s="168"/>
      <c r="ANE231" s="168"/>
      <c r="ANF231" s="168"/>
      <c r="ANG231" s="168"/>
      <c r="ANH231" s="168"/>
      <c r="ANI231" s="168"/>
      <c r="ANJ231" s="168"/>
      <c r="ANK231" s="168"/>
      <c r="ANL231" s="168"/>
      <c r="ANM231" s="168"/>
      <c r="ANN231" s="168"/>
      <c r="ANO231" s="168"/>
      <c r="ANP231" s="168"/>
      <c r="ANQ231" s="168"/>
      <c r="ANR231" s="168"/>
      <c r="ANS231" s="168"/>
      <c r="ANT231" s="168"/>
      <c r="ANU231" s="168"/>
      <c r="ANV231" s="168"/>
      <c r="ANW231" s="168"/>
      <c r="ANX231" s="168"/>
      <c r="ANY231" s="168"/>
      <c r="ANZ231" s="168"/>
      <c r="AOA231" s="168"/>
      <c r="AOB231" s="168"/>
      <c r="AOC231" s="168"/>
      <c r="AOD231" s="168"/>
      <c r="AOE231" s="168"/>
      <c r="AOF231" s="168"/>
      <c r="AOG231" s="168"/>
      <c r="AOH231" s="168"/>
      <c r="AOI231" s="168"/>
      <c r="AOJ231" s="168"/>
      <c r="AOK231" s="168"/>
      <c r="AOL231" s="168"/>
      <c r="AOM231" s="168"/>
      <c r="AON231" s="168"/>
      <c r="AOO231" s="168"/>
      <c r="AOP231" s="168"/>
      <c r="AOQ231" s="168"/>
      <c r="AOR231" s="168"/>
      <c r="AOS231" s="168"/>
      <c r="AOT231" s="168"/>
      <c r="AOU231" s="168"/>
      <c r="AOV231" s="168"/>
      <c r="AOW231" s="168"/>
      <c r="AOX231" s="168"/>
      <c r="AOY231" s="168"/>
      <c r="AOZ231" s="168"/>
      <c r="APA231" s="168"/>
      <c r="APB231" s="168"/>
      <c r="APC231" s="168"/>
      <c r="APD231" s="168"/>
      <c r="APE231" s="168"/>
      <c r="APF231" s="168"/>
      <c r="APG231" s="168"/>
      <c r="APH231" s="168"/>
      <c r="API231" s="168"/>
      <c r="APJ231" s="168"/>
      <c r="APK231" s="168"/>
      <c r="APL231" s="168"/>
      <c r="APM231" s="168"/>
      <c r="APN231" s="168"/>
      <c r="APO231" s="168"/>
      <c r="APP231" s="168"/>
      <c r="APQ231" s="168"/>
      <c r="APR231" s="168"/>
      <c r="APS231" s="168"/>
      <c r="APT231" s="168"/>
      <c r="APU231" s="168"/>
      <c r="APV231" s="168"/>
      <c r="APW231" s="168"/>
      <c r="APX231" s="168"/>
      <c r="APY231" s="168"/>
      <c r="APZ231" s="168"/>
      <c r="AQA231" s="168"/>
      <c r="AQB231" s="168"/>
      <c r="AQC231" s="168"/>
      <c r="AQD231" s="168"/>
      <c r="AQE231" s="168"/>
      <c r="AQF231" s="168"/>
      <c r="AQG231" s="168"/>
      <c r="AQH231" s="168"/>
      <c r="AQI231" s="168"/>
      <c r="AQJ231" s="168"/>
      <c r="AQK231" s="168"/>
      <c r="AQL231" s="168"/>
      <c r="AQM231" s="168"/>
      <c r="AQN231" s="168"/>
      <c r="AQO231" s="168"/>
      <c r="AQP231" s="168"/>
      <c r="AQQ231" s="168"/>
      <c r="AQR231" s="168"/>
      <c r="AQS231" s="168"/>
      <c r="AQT231" s="168"/>
      <c r="AQU231" s="168"/>
      <c r="AQV231" s="168"/>
      <c r="AQW231" s="168"/>
      <c r="AQX231" s="168"/>
      <c r="AQY231" s="168"/>
      <c r="AQZ231" s="168"/>
      <c r="ARA231" s="168"/>
      <c r="ARB231" s="168"/>
      <c r="ARC231" s="168"/>
      <c r="ARD231" s="168"/>
      <c r="ARE231" s="168"/>
      <c r="ARF231" s="168"/>
      <c r="ARG231" s="168"/>
      <c r="ARH231" s="168"/>
      <c r="ARI231" s="168"/>
      <c r="ARJ231" s="168"/>
      <c r="ARK231" s="168"/>
      <c r="ARL231" s="168"/>
      <c r="ARM231" s="168"/>
      <c r="ARN231" s="168"/>
      <c r="ARO231" s="168"/>
      <c r="ARP231" s="168"/>
      <c r="ARQ231" s="168"/>
      <c r="ARR231" s="168"/>
      <c r="ARS231" s="168"/>
      <c r="ART231" s="168"/>
      <c r="ARU231" s="168"/>
      <c r="ARV231" s="168"/>
      <c r="ARW231" s="168"/>
      <c r="ARX231" s="168"/>
      <c r="ARY231" s="168"/>
      <c r="ARZ231" s="168"/>
      <c r="ASA231" s="168"/>
      <c r="ASB231" s="168"/>
      <c r="ASC231" s="168"/>
      <c r="ASD231" s="168"/>
      <c r="ASE231" s="168"/>
      <c r="ASF231" s="168"/>
      <c r="ASG231" s="168"/>
      <c r="ASH231" s="168"/>
      <c r="ASI231" s="168"/>
      <c r="ASJ231" s="168"/>
      <c r="ASK231" s="168"/>
      <c r="ASL231" s="168"/>
      <c r="ASM231" s="168"/>
      <c r="ASN231" s="168"/>
      <c r="ASO231" s="168"/>
      <c r="ASP231" s="168"/>
      <c r="ASQ231" s="168"/>
      <c r="ASR231" s="168"/>
      <c r="ASS231" s="168"/>
      <c r="AST231" s="168"/>
      <c r="ASU231" s="168"/>
      <c r="ASV231" s="168"/>
      <c r="ASW231" s="168"/>
      <c r="ASX231" s="168"/>
      <c r="ASY231" s="168"/>
      <c r="ASZ231" s="168"/>
      <c r="ATA231" s="168"/>
      <c r="ATB231" s="168"/>
      <c r="ATC231" s="168"/>
      <c r="ATD231" s="168"/>
      <c r="ATE231" s="168"/>
      <c r="ATF231" s="168"/>
      <c r="ATG231" s="168"/>
      <c r="ATH231" s="168"/>
      <c r="ATI231" s="168"/>
      <c r="ATJ231" s="168"/>
      <c r="ATK231" s="168"/>
      <c r="ATL231" s="168"/>
      <c r="ATM231" s="168"/>
      <c r="ATN231" s="168"/>
      <c r="ATO231" s="168"/>
      <c r="ATP231" s="168"/>
      <c r="ATQ231" s="168"/>
      <c r="ATR231" s="168"/>
      <c r="ATS231" s="168"/>
      <c r="ATT231" s="168"/>
      <c r="ATU231" s="168"/>
      <c r="ATV231" s="168"/>
      <c r="ATW231" s="168"/>
      <c r="ATX231" s="168"/>
      <c r="ATY231" s="168"/>
      <c r="ATZ231" s="168"/>
      <c r="AUA231" s="168"/>
      <c r="AUB231" s="168"/>
      <c r="AUC231" s="168"/>
      <c r="AUD231" s="168"/>
      <c r="AUE231" s="168"/>
      <c r="AUF231" s="168"/>
      <c r="AUG231" s="168"/>
      <c r="AUH231" s="168"/>
      <c r="AUI231" s="168"/>
      <c r="AUJ231" s="168"/>
      <c r="AUK231" s="168"/>
      <c r="AUL231" s="168"/>
      <c r="AUM231" s="168"/>
      <c r="AUN231" s="168"/>
      <c r="AUO231" s="168"/>
      <c r="AUP231" s="168"/>
      <c r="AUQ231" s="168"/>
      <c r="AUR231" s="168"/>
      <c r="AUS231" s="168"/>
      <c r="AUT231" s="168"/>
      <c r="AUU231" s="168"/>
      <c r="AUV231" s="168"/>
      <c r="AUW231" s="168"/>
      <c r="AUX231" s="168"/>
      <c r="AUY231" s="168"/>
      <c r="AUZ231" s="168"/>
      <c r="AVA231" s="168"/>
      <c r="AVB231" s="168"/>
      <c r="AVC231" s="168"/>
      <c r="AVD231" s="168"/>
      <c r="AVE231" s="168"/>
      <c r="AVF231" s="168"/>
      <c r="AVG231" s="168"/>
      <c r="AVH231" s="168"/>
      <c r="AVI231" s="168"/>
      <c r="AVJ231" s="168"/>
      <c r="AVK231" s="168"/>
      <c r="AVL231" s="168"/>
      <c r="AVM231" s="168"/>
      <c r="AVN231" s="168"/>
      <c r="AVO231" s="168"/>
      <c r="AVP231" s="168"/>
      <c r="AVQ231" s="168"/>
      <c r="AVR231" s="168"/>
      <c r="AVS231" s="168"/>
      <c r="AVT231" s="168"/>
      <c r="AVU231" s="168"/>
      <c r="AVV231" s="168"/>
      <c r="AVW231" s="168"/>
      <c r="AVX231" s="168"/>
      <c r="AVY231" s="168"/>
      <c r="AVZ231" s="168"/>
      <c r="AWA231" s="168"/>
      <c r="AWB231" s="168"/>
      <c r="AWC231" s="168"/>
      <c r="AWD231" s="168"/>
      <c r="AWE231" s="168"/>
      <c r="AWF231" s="168"/>
      <c r="AWG231" s="168"/>
      <c r="AWH231" s="168"/>
      <c r="AWI231" s="168"/>
      <c r="AWJ231" s="168"/>
      <c r="AWK231" s="168"/>
      <c r="AWL231" s="168"/>
      <c r="AWM231" s="168"/>
      <c r="AWN231" s="168"/>
      <c r="AWO231" s="168"/>
      <c r="AWP231" s="168"/>
      <c r="AWQ231" s="168"/>
      <c r="AWR231" s="168"/>
      <c r="AWS231" s="168"/>
      <c r="AWT231" s="168"/>
      <c r="AWU231" s="168"/>
      <c r="AWV231" s="168"/>
      <c r="AWW231" s="168"/>
      <c r="AWX231" s="168"/>
      <c r="AWY231" s="168"/>
      <c r="AWZ231" s="168"/>
      <c r="AXA231" s="168"/>
      <c r="AXB231" s="168"/>
      <c r="AXC231" s="168"/>
      <c r="AXD231" s="168"/>
      <c r="AXE231" s="168"/>
      <c r="AXF231" s="168"/>
      <c r="AXG231" s="168"/>
      <c r="AXH231" s="168"/>
      <c r="AXI231" s="168"/>
      <c r="AXJ231" s="168"/>
      <c r="AXK231" s="168"/>
      <c r="AXL231" s="168"/>
      <c r="AXM231" s="168"/>
      <c r="AXN231" s="168"/>
      <c r="AXO231" s="168"/>
      <c r="AXP231" s="168"/>
      <c r="AXQ231" s="168"/>
      <c r="AXR231" s="168"/>
      <c r="AXS231" s="168"/>
      <c r="AXT231" s="168"/>
      <c r="AXU231" s="168"/>
      <c r="AXV231" s="168"/>
      <c r="AXW231" s="168"/>
      <c r="AXX231" s="168"/>
      <c r="AXY231" s="168"/>
      <c r="AXZ231" s="168"/>
      <c r="AYA231" s="168"/>
      <c r="AYB231" s="168"/>
      <c r="AYC231" s="168"/>
      <c r="AYD231" s="168"/>
      <c r="AYE231" s="168"/>
      <c r="AYF231" s="168"/>
      <c r="AYG231" s="168"/>
      <c r="AYH231" s="168"/>
      <c r="AYI231" s="168"/>
      <c r="AYJ231" s="168"/>
      <c r="AYK231" s="168"/>
      <c r="AYL231" s="168"/>
      <c r="AYM231" s="168"/>
      <c r="AYN231" s="168"/>
      <c r="AYO231" s="168"/>
      <c r="AYP231" s="168"/>
      <c r="AYQ231" s="168"/>
      <c r="AYR231" s="168"/>
      <c r="AYS231" s="168"/>
      <c r="AYT231" s="168"/>
      <c r="AYU231" s="168"/>
      <c r="AYV231" s="168"/>
      <c r="AYW231" s="168"/>
      <c r="AYX231" s="168"/>
      <c r="AYY231" s="168"/>
      <c r="AYZ231" s="168"/>
      <c r="AZA231" s="168"/>
      <c r="AZB231" s="168"/>
      <c r="AZC231" s="168"/>
      <c r="AZD231" s="168"/>
      <c r="AZE231" s="168"/>
      <c r="AZF231" s="168"/>
      <c r="AZG231" s="168"/>
      <c r="AZH231" s="168"/>
      <c r="AZI231" s="168"/>
      <c r="AZJ231" s="168"/>
      <c r="AZK231" s="168"/>
      <c r="AZL231" s="168"/>
      <c r="AZM231" s="168"/>
      <c r="AZN231" s="168"/>
      <c r="AZO231" s="168"/>
      <c r="AZP231" s="168"/>
      <c r="AZQ231" s="168"/>
      <c r="AZR231" s="168"/>
      <c r="AZS231" s="168"/>
      <c r="AZT231" s="168"/>
      <c r="AZU231" s="168"/>
      <c r="AZV231" s="168"/>
      <c r="AZW231" s="168"/>
      <c r="AZX231" s="168"/>
      <c r="AZY231" s="168"/>
      <c r="AZZ231" s="168"/>
      <c r="BAA231" s="168"/>
      <c r="BAB231" s="168"/>
      <c r="BAC231" s="168"/>
      <c r="BAD231" s="168"/>
      <c r="BAE231" s="168"/>
      <c r="BAF231" s="168"/>
      <c r="BAG231" s="168"/>
      <c r="BAH231" s="168"/>
      <c r="BAI231" s="168"/>
      <c r="BAJ231" s="168"/>
      <c r="BAK231" s="168"/>
      <c r="BAL231" s="168"/>
      <c r="BAM231" s="168"/>
      <c r="BAN231" s="168"/>
      <c r="BAO231" s="168"/>
      <c r="BAP231" s="168"/>
      <c r="BAQ231" s="168"/>
      <c r="BAR231" s="168"/>
      <c r="BAS231" s="168"/>
      <c r="BAT231" s="168"/>
      <c r="BAU231" s="168"/>
      <c r="BAV231" s="168"/>
      <c r="BAW231" s="168"/>
      <c r="BAX231" s="168"/>
      <c r="BAY231" s="168"/>
      <c r="BAZ231" s="168"/>
      <c r="BBA231" s="168"/>
      <c r="BBB231" s="168"/>
      <c r="BBC231" s="168"/>
      <c r="BBD231" s="168"/>
      <c r="BBE231" s="168"/>
      <c r="BBF231" s="168"/>
      <c r="BBG231" s="168"/>
      <c r="BBH231" s="168"/>
      <c r="BBI231" s="168"/>
      <c r="BBJ231" s="168"/>
      <c r="BBK231" s="168"/>
      <c r="BBL231" s="168"/>
      <c r="BBM231" s="168"/>
      <c r="BBN231" s="168"/>
      <c r="BBO231" s="168"/>
      <c r="BBP231" s="168"/>
      <c r="BBQ231" s="168"/>
      <c r="BBR231" s="168"/>
      <c r="BBS231" s="168"/>
      <c r="BBT231" s="168"/>
      <c r="BBU231" s="168"/>
      <c r="BBV231" s="168"/>
      <c r="BBW231" s="168"/>
      <c r="BBX231" s="168"/>
      <c r="BBY231" s="168"/>
      <c r="BBZ231" s="168"/>
      <c r="BCA231" s="168"/>
      <c r="BCB231" s="168"/>
      <c r="BCC231" s="168"/>
      <c r="BCD231" s="168"/>
      <c r="BCE231" s="168"/>
      <c r="BCF231" s="168"/>
      <c r="BCG231" s="168"/>
      <c r="BCH231" s="168"/>
      <c r="BCI231" s="168"/>
      <c r="BCJ231" s="168"/>
      <c r="BCK231" s="168"/>
      <c r="BCL231" s="168"/>
      <c r="BCM231" s="168"/>
      <c r="BCN231" s="168"/>
      <c r="BCO231" s="168"/>
      <c r="BCP231" s="168"/>
      <c r="BCQ231" s="168"/>
      <c r="BCR231" s="168"/>
      <c r="BCS231" s="168"/>
      <c r="BCT231" s="168"/>
      <c r="BCU231" s="168"/>
      <c r="BCV231" s="168"/>
      <c r="BCW231" s="168"/>
      <c r="BCX231" s="168"/>
      <c r="BCY231" s="168"/>
      <c r="BCZ231" s="168"/>
      <c r="BDA231" s="168"/>
      <c r="BDB231" s="168"/>
      <c r="BDC231" s="168"/>
      <c r="BDD231" s="168"/>
      <c r="BDE231" s="168"/>
      <c r="BDF231" s="168"/>
      <c r="BDG231" s="168"/>
      <c r="BDH231" s="168"/>
      <c r="BDI231" s="168"/>
      <c r="BDJ231" s="168"/>
      <c r="BDK231" s="168"/>
      <c r="BDL231" s="168"/>
      <c r="BDM231" s="168"/>
      <c r="BDN231" s="168"/>
      <c r="BDO231" s="168"/>
      <c r="BDP231" s="168"/>
      <c r="BDQ231" s="168"/>
      <c r="BDR231" s="168"/>
      <c r="BDS231" s="168"/>
      <c r="BDT231" s="168"/>
      <c r="BDU231" s="168"/>
      <c r="BDV231" s="168"/>
      <c r="BDW231" s="168"/>
      <c r="BDX231" s="168"/>
      <c r="BDY231" s="168"/>
      <c r="BDZ231" s="168"/>
      <c r="BEA231" s="168"/>
      <c r="BEB231" s="168"/>
      <c r="BEC231" s="168"/>
      <c r="BED231" s="168"/>
      <c r="BEE231" s="168"/>
      <c r="BEF231" s="168"/>
      <c r="BEG231" s="168"/>
      <c r="BEH231" s="168"/>
      <c r="BEI231" s="168"/>
      <c r="BEJ231" s="168"/>
      <c r="BEK231" s="168"/>
      <c r="BEL231" s="168"/>
      <c r="BEM231" s="168"/>
      <c r="BEN231" s="168"/>
      <c r="BEO231" s="168"/>
      <c r="BEP231" s="168"/>
      <c r="BEQ231" s="168"/>
      <c r="BER231" s="168"/>
      <c r="BES231" s="168"/>
      <c r="BET231" s="168"/>
      <c r="BEU231" s="168"/>
      <c r="BEV231" s="168"/>
      <c r="BEW231" s="168"/>
      <c r="BEX231" s="168"/>
      <c r="BEY231" s="168"/>
      <c r="BEZ231" s="168"/>
      <c r="BFA231" s="168"/>
      <c r="BFB231" s="168"/>
      <c r="BFC231" s="168"/>
      <c r="BFD231" s="168"/>
      <c r="BFE231" s="168"/>
      <c r="BFF231" s="168"/>
      <c r="BFG231" s="168"/>
      <c r="BFH231" s="168"/>
      <c r="BFI231" s="168"/>
      <c r="BFJ231" s="168"/>
      <c r="BFK231" s="168"/>
      <c r="BFL231" s="168"/>
      <c r="BFM231" s="168"/>
      <c r="BFN231" s="168"/>
      <c r="BFO231" s="168"/>
      <c r="BFP231" s="168"/>
      <c r="BFQ231" s="168"/>
      <c r="BFR231" s="168"/>
      <c r="BFS231" s="168"/>
      <c r="BFT231" s="168"/>
      <c r="BFU231" s="168"/>
      <c r="BFV231" s="168"/>
      <c r="BFW231" s="168"/>
      <c r="BFX231" s="168"/>
      <c r="BFY231" s="168"/>
      <c r="BFZ231" s="168"/>
      <c r="BGA231" s="168"/>
      <c r="BGB231" s="168"/>
      <c r="BGC231" s="168"/>
      <c r="BGD231" s="168"/>
      <c r="BGE231" s="168"/>
      <c r="BGF231" s="168"/>
      <c r="BGG231" s="168"/>
      <c r="BGH231" s="168"/>
      <c r="BGI231" s="168"/>
      <c r="BGJ231" s="168"/>
      <c r="BGK231" s="168"/>
      <c r="BGL231" s="168"/>
      <c r="BGM231" s="168"/>
      <c r="BGN231" s="168"/>
      <c r="BGO231" s="168"/>
      <c r="BGP231" s="168"/>
      <c r="BGQ231" s="168"/>
      <c r="BGR231" s="168"/>
      <c r="BGS231" s="168"/>
      <c r="BGT231" s="168"/>
      <c r="BGU231" s="168"/>
      <c r="BGV231" s="168"/>
      <c r="BGW231" s="168"/>
      <c r="BGX231" s="168"/>
      <c r="BGY231" s="168"/>
      <c r="BGZ231" s="168"/>
      <c r="BHA231" s="168"/>
      <c r="BHB231" s="168"/>
      <c r="BHC231" s="168"/>
      <c r="BHD231" s="168"/>
      <c r="BHE231" s="168"/>
      <c r="BHF231" s="168"/>
      <c r="BHG231" s="168"/>
      <c r="BHH231" s="168"/>
      <c r="BHI231" s="168"/>
      <c r="BHJ231" s="168"/>
      <c r="BHK231" s="168"/>
      <c r="BHL231" s="168"/>
      <c r="BHM231" s="168"/>
      <c r="BHN231" s="168"/>
      <c r="BHO231" s="168"/>
      <c r="BHP231" s="168"/>
      <c r="BHQ231" s="168"/>
      <c r="BHR231" s="168"/>
      <c r="BHS231" s="168"/>
      <c r="BHT231" s="168"/>
      <c r="BHU231" s="168"/>
      <c r="BHV231" s="168"/>
      <c r="BHW231" s="168"/>
      <c r="BHX231" s="168"/>
      <c r="BHY231" s="168"/>
      <c r="BHZ231" s="168"/>
      <c r="BIA231" s="168"/>
      <c r="BIB231" s="168"/>
      <c r="BIC231" s="168"/>
      <c r="BID231" s="168"/>
      <c r="BIE231" s="168"/>
      <c r="BIF231" s="168"/>
      <c r="BIG231" s="168"/>
      <c r="BIH231" s="168"/>
      <c r="BII231" s="168"/>
      <c r="BIJ231" s="168"/>
      <c r="BIK231" s="168"/>
      <c r="BIL231" s="168"/>
      <c r="BIM231" s="168"/>
      <c r="BIN231" s="168"/>
      <c r="BIO231" s="168"/>
      <c r="BIP231" s="168"/>
      <c r="BIQ231" s="168"/>
      <c r="BIR231" s="168"/>
      <c r="BIS231" s="168"/>
      <c r="BIT231" s="168"/>
      <c r="BIU231" s="168"/>
      <c r="BIV231" s="168"/>
      <c r="BIW231" s="168"/>
      <c r="BIX231" s="168"/>
      <c r="BIY231" s="168"/>
      <c r="BIZ231" s="168"/>
      <c r="BJA231" s="168"/>
      <c r="BJB231" s="168"/>
      <c r="BJC231" s="168"/>
      <c r="BJD231" s="168"/>
      <c r="BJE231" s="168"/>
      <c r="BJF231" s="168"/>
      <c r="BJG231" s="168"/>
      <c r="BJH231" s="168"/>
      <c r="BJI231" s="168"/>
      <c r="BJJ231" s="168"/>
      <c r="BJK231" s="168"/>
      <c r="BJL231" s="168"/>
      <c r="BJM231" s="168"/>
      <c r="BJN231" s="168"/>
      <c r="BJO231" s="168"/>
      <c r="BJP231" s="168"/>
      <c r="BJQ231" s="168"/>
      <c r="BJR231" s="168"/>
      <c r="BJS231" s="168"/>
      <c r="BJT231" s="168"/>
      <c r="BJU231" s="168"/>
      <c r="BJV231" s="168"/>
      <c r="BJW231" s="168"/>
      <c r="BJX231" s="168"/>
      <c r="BJY231" s="168"/>
      <c r="BJZ231" s="168"/>
      <c r="BKA231" s="168"/>
      <c r="BKB231" s="168"/>
      <c r="BKC231" s="168"/>
      <c r="BKD231" s="168"/>
      <c r="BKE231" s="168"/>
      <c r="BKF231" s="168"/>
      <c r="BKG231" s="168"/>
      <c r="BKH231" s="168"/>
      <c r="BKI231" s="168"/>
      <c r="BKJ231" s="168"/>
      <c r="BKK231" s="168"/>
      <c r="BKL231" s="168"/>
      <c r="BKM231" s="168"/>
      <c r="BKN231" s="168"/>
      <c r="BKO231" s="168"/>
      <c r="BKP231" s="168"/>
      <c r="BKQ231" s="168"/>
      <c r="BKR231" s="168"/>
      <c r="BKS231" s="168"/>
      <c r="BKT231" s="168"/>
      <c r="BKU231" s="168"/>
      <c r="BKV231" s="168"/>
      <c r="BKW231" s="168"/>
      <c r="BKX231" s="168"/>
      <c r="BKY231" s="168"/>
      <c r="BKZ231" s="168"/>
      <c r="BLA231" s="168"/>
      <c r="BLB231" s="168"/>
      <c r="BLC231" s="168"/>
      <c r="BLD231" s="168"/>
      <c r="BLE231" s="168"/>
      <c r="BLF231" s="168"/>
      <c r="BLG231" s="168"/>
      <c r="BLH231" s="168"/>
      <c r="BLI231" s="168"/>
      <c r="BLJ231" s="168"/>
      <c r="BLK231" s="168"/>
      <c r="BLL231" s="168"/>
      <c r="BLM231" s="168"/>
      <c r="BLN231" s="168"/>
      <c r="BLO231" s="168"/>
      <c r="BLP231" s="168"/>
      <c r="BLQ231" s="168"/>
      <c r="BLR231" s="168"/>
      <c r="BLS231" s="168"/>
      <c r="BLT231" s="168"/>
      <c r="BLU231" s="168"/>
      <c r="BLV231" s="168"/>
      <c r="BLW231" s="168"/>
      <c r="BLX231" s="168"/>
      <c r="BLY231" s="168"/>
      <c r="BLZ231" s="168"/>
      <c r="BMA231" s="168"/>
      <c r="BMB231" s="168"/>
      <c r="BMC231" s="168"/>
      <c r="BMD231" s="168"/>
      <c r="BME231" s="168"/>
      <c r="BMF231" s="168"/>
      <c r="BMG231" s="168"/>
      <c r="BMH231" s="168"/>
      <c r="BMI231" s="168"/>
      <c r="BMJ231" s="168"/>
      <c r="BMK231" s="168"/>
      <c r="BML231" s="168"/>
      <c r="BMM231" s="168"/>
      <c r="BMN231" s="168"/>
      <c r="BMO231" s="168"/>
      <c r="BMP231" s="168"/>
      <c r="BMQ231" s="168"/>
      <c r="BMR231" s="168"/>
      <c r="BMS231" s="168"/>
      <c r="BMT231" s="168"/>
      <c r="BMU231" s="168"/>
      <c r="BMV231" s="168"/>
      <c r="BMW231" s="168"/>
      <c r="BMX231" s="168"/>
      <c r="BMY231" s="168"/>
      <c r="BMZ231" s="168"/>
      <c r="BNA231" s="168"/>
      <c r="BNB231" s="168"/>
      <c r="BNC231" s="168"/>
      <c r="BND231" s="168"/>
      <c r="BNE231" s="168"/>
      <c r="BNF231" s="168"/>
      <c r="BNG231" s="168"/>
      <c r="BNH231" s="168"/>
      <c r="BNI231" s="168"/>
      <c r="BNJ231" s="168"/>
      <c r="BNK231" s="168"/>
      <c r="BNL231" s="168"/>
      <c r="BNM231" s="168"/>
      <c r="BNN231" s="168"/>
      <c r="BNO231" s="168"/>
      <c r="BNP231" s="168"/>
      <c r="BNQ231" s="168"/>
      <c r="BNR231" s="168"/>
      <c r="BNS231" s="168"/>
      <c r="BNT231" s="168"/>
      <c r="BNU231" s="168"/>
      <c r="BNV231" s="168"/>
      <c r="BNW231" s="168"/>
      <c r="BNX231" s="168"/>
      <c r="BNY231" s="168"/>
      <c r="BNZ231" s="168"/>
      <c r="BOA231" s="168"/>
      <c r="BOB231" s="168"/>
      <c r="BOC231" s="168"/>
      <c r="BOD231" s="168"/>
      <c r="BOE231" s="168"/>
      <c r="BOF231" s="168"/>
      <c r="BOG231" s="168"/>
      <c r="BOH231" s="168"/>
      <c r="BOI231" s="168"/>
      <c r="BOJ231" s="168"/>
      <c r="BOK231" s="168"/>
      <c r="BOL231" s="168"/>
      <c r="BOM231" s="168"/>
      <c r="BON231" s="168"/>
      <c r="BOO231" s="168"/>
      <c r="BOP231" s="168"/>
      <c r="BOQ231" s="168"/>
      <c r="BOR231" s="168"/>
      <c r="BOS231" s="168"/>
      <c r="BOT231" s="168"/>
      <c r="BOU231" s="168"/>
      <c r="BOV231" s="168"/>
      <c r="BOW231" s="168"/>
      <c r="BOX231" s="168"/>
      <c r="BOY231" s="168"/>
      <c r="BOZ231" s="168"/>
      <c r="BPA231" s="168"/>
      <c r="BPB231" s="168"/>
      <c r="BPC231" s="168"/>
      <c r="BPD231" s="168"/>
      <c r="BPE231" s="168"/>
      <c r="BPF231" s="168"/>
      <c r="BPG231" s="168"/>
      <c r="BPH231" s="168"/>
      <c r="BPI231" s="168"/>
      <c r="BPJ231" s="168"/>
      <c r="BPK231" s="168"/>
      <c r="BPL231" s="168"/>
      <c r="BPM231" s="168"/>
      <c r="BPN231" s="168"/>
      <c r="BPO231" s="168"/>
      <c r="BPP231" s="168"/>
      <c r="BPQ231" s="168"/>
      <c r="BPR231" s="168"/>
      <c r="BPS231" s="168"/>
      <c r="BPT231" s="168"/>
      <c r="BPU231" s="168"/>
      <c r="BPV231" s="168"/>
      <c r="BPW231" s="168"/>
      <c r="BPX231" s="168"/>
      <c r="BPY231" s="168"/>
      <c r="BPZ231" s="168"/>
      <c r="BQA231" s="168"/>
      <c r="BQB231" s="168"/>
      <c r="BQC231" s="168"/>
      <c r="BQD231" s="168"/>
      <c r="BQE231" s="168"/>
      <c r="BQF231" s="168"/>
      <c r="BQG231" s="168"/>
      <c r="BQH231" s="168"/>
      <c r="BQI231" s="168"/>
      <c r="BQJ231" s="168"/>
      <c r="BQK231" s="168"/>
      <c r="BQL231" s="168"/>
      <c r="BQM231" s="168"/>
      <c r="BQN231" s="168"/>
      <c r="BQO231" s="168"/>
      <c r="BQP231" s="168"/>
      <c r="BQQ231" s="168"/>
      <c r="BQR231" s="168"/>
      <c r="BQS231" s="168"/>
      <c r="BQT231" s="168"/>
      <c r="BQU231" s="168"/>
      <c r="BQV231" s="168"/>
      <c r="BQW231" s="168"/>
      <c r="BQX231" s="168"/>
      <c r="BQY231" s="168"/>
      <c r="BQZ231" s="168"/>
      <c r="BRA231" s="168"/>
      <c r="BRB231" s="168"/>
      <c r="BRC231" s="168"/>
      <c r="BRD231" s="168"/>
      <c r="BRE231" s="168"/>
      <c r="BRF231" s="168"/>
      <c r="BRG231" s="168"/>
      <c r="BRH231" s="168"/>
      <c r="BRI231" s="168"/>
      <c r="BRJ231" s="168"/>
      <c r="BRK231" s="168"/>
      <c r="BRL231" s="168"/>
      <c r="BRM231" s="168"/>
      <c r="BRN231" s="168"/>
      <c r="BRO231" s="168"/>
      <c r="BRP231" s="168"/>
      <c r="BRQ231" s="168"/>
      <c r="BRR231" s="168"/>
      <c r="BRS231" s="168"/>
      <c r="BRT231" s="168"/>
      <c r="BRU231" s="168"/>
      <c r="BRV231" s="168"/>
      <c r="BRW231" s="168"/>
      <c r="BRX231" s="168"/>
      <c r="BRY231" s="168"/>
      <c r="BRZ231" s="168"/>
      <c r="BSA231" s="168"/>
      <c r="BSB231" s="168"/>
      <c r="BSC231" s="168"/>
      <c r="BSD231" s="168"/>
      <c r="BSE231" s="168"/>
      <c r="BSF231" s="168"/>
      <c r="BSG231" s="168"/>
      <c r="BSH231" s="168"/>
      <c r="BSI231" s="168"/>
      <c r="BSJ231" s="168"/>
      <c r="BSK231" s="168"/>
      <c r="BSL231" s="168"/>
      <c r="BSM231" s="168"/>
      <c r="BSN231" s="168"/>
      <c r="BSO231" s="168"/>
      <c r="BSP231" s="168"/>
      <c r="BSQ231" s="168"/>
      <c r="BSR231" s="168"/>
      <c r="BSS231" s="168"/>
      <c r="BST231" s="168"/>
      <c r="BSU231" s="168"/>
      <c r="BSV231" s="168"/>
      <c r="BSW231" s="168"/>
      <c r="BSX231" s="168"/>
      <c r="BSY231" s="168"/>
      <c r="BSZ231" s="168"/>
      <c r="BTA231" s="168"/>
      <c r="BTB231" s="168"/>
      <c r="BTC231" s="168"/>
      <c r="BTD231" s="168"/>
      <c r="BTE231" s="168"/>
      <c r="BTF231" s="168"/>
      <c r="BTG231" s="168"/>
      <c r="BTH231" s="168"/>
      <c r="BTI231" s="168"/>
      <c r="BTJ231" s="168"/>
      <c r="BTK231" s="168"/>
      <c r="BTL231" s="168"/>
      <c r="BTM231" s="168"/>
      <c r="BTN231" s="168"/>
      <c r="BTO231" s="168"/>
      <c r="BTP231" s="168"/>
      <c r="BTQ231" s="168"/>
      <c r="BTR231" s="168"/>
      <c r="BTS231" s="168"/>
      <c r="BTT231" s="168"/>
      <c r="BTU231" s="168"/>
      <c r="BTV231" s="168"/>
      <c r="BTW231" s="168"/>
      <c r="BTX231" s="168"/>
      <c r="BTY231" s="168"/>
      <c r="BTZ231" s="168"/>
      <c r="BUA231" s="168"/>
      <c r="BUB231" s="168"/>
      <c r="BUC231" s="168"/>
      <c r="BUD231" s="168"/>
      <c r="BUE231" s="168"/>
      <c r="BUF231" s="168"/>
      <c r="BUG231" s="168"/>
      <c r="BUH231" s="168"/>
      <c r="BUI231" s="168"/>
      <c r="BUJ231" s="168"/>
      <c r="BUK231" s="168"/>
      <c r="BUL231" s="168"/>
      <c r="BUM231" s="168"/>
      <c r="BUN231" s="168"/>
      <c r="BUO231" s="168"/>
      <c r="BUP231" s="168"/>
      <c r="BUQ231" s="168"/>
      <c r="BUR231" s="168"/>
      <c r="BUS231" s="168"/>
      <c r="BUT231" s="168"/>
      <c r="BUU231" s="168"/>
      <c r="BUV231" s="168"/>
      <c r="BUW231" s="168"/>
      <c r="BUX231" s="168"/>
      <c r="BUY231" s="168"/>
      <c r="BUZ231" s="168"/>
      <c r="BVA231" s="168"/>
      <c r="BVB231" s="168"/>
      <c r="BVC231" s="168"/>
      <c r="BVD231" s="168"/>
      <c r="BVE231" s="168"/>
      <c r="BVF231" s="168"/>
      <c r="BVG231" s="168"/>
      <c r="BVH231" s="168"/>
      <c r="BVI231" s="168"/>
      <c r="BVJ231" s="168"/>
      <c r="BVK231" s="168"/>
      <c r="BVL231" s="168"/>
      <c r="BVM231" s="168"/>
      <c r="BVN231" s="168"/>
      <c r="BVO231" s="168"/>
      <c r="BVP231" s="168"/>
      <c r="BVQ231" s="168"/>
      <c r="BVR231" s="168"/>
      <c r="BVS231" s="168"/>
      <c r="BVT231" s="168"/>
      <c r="BVU231" s="168"/>
      <c r="BVV231" s="168"/>
      <c r="BVW231" s="168"/>
      <c r="BVX231" s="168"/>
      <c r="BVY231" s="168"/>
      <c r="BVZ231" s="168"/>
      <c r="BWA231" s="168"/>
      <c r="BWB231" s="168"/>
      <c r="BWC231" s="168"/>
      <c r="BWD231" s="168"/>
      <c r="BWE231" s="168"/>
      <c r="BWF231" s="168"/>
      <c r="BWG231" s="168"/>
      <c r="BWH231" s="168"/>
      <c r="BWI231" s="168"/>
      <c r="BWJ231" s="168"/>
      <c r="BWK231" s="168"/>
      <c r="BWL231" s="168"/>
      <c r="BWM231" s="168"/>
      <c r="BWN231" s="168"/>
      <c r="BWO231" s="168"/>
      <c r="BWP231" s="168"/>
      <c r="BWQ231" s="168"/>
      <c r="BWR231" s="168"/>
      <c r="BWS231" s="168"/>
      <c r="BWT231" s="168"/>
      <c r="BWU231" s="168"/>
      <c r="BWV231" s="168"/>
      <c r="BWW231" s="168"/>
      <c r="BWX231" s="168"/>
      <c r="BWY231" s="168"/>
      <c r="BWZ231" s="168"/>
      <c r="BXA231" s="168"/>
      <c r="BXB231" s="168"/>
      <c r="BXC231" s="168"/>
      <c r="BXD231" s="168"/>
      <c r="BXE231" s="168"/>
      <c r="BXF231" s="168"/>
      <c r="BXG231" s="168"/>
      <c r="BXH231" s="168"/>
      <c r="BXI231" s="168"/>
      <c r="BXJ231" s="168"/>
      <c r="BXK231" s="168"/>
      <c r="BXL231" s="168"/>
      <c r="BXM231" s="168"/>
      <c r="BXN231" s="168"/>
      <c r="BXO231" s="168"/>
      <c r="BXP231" s="168"/>
      <c r="BXQ231" s="168"/>
      <c r="BXR231" s="168"/>
      <c r="BXS231" s="168"/>
      <c r="BXT231" s="168"/>
      <c r="BXU231" s="168"/>
      <c r="BXV231" s="168"/>
      <c r="BXW231" s="168"/>
      <c r="BXX231" s="168"/>
      <c r="BXY231" s="168"/>
      <c r="BXZ231" s="168"/>
      <c r="BYA231" s="168"/>
      <c r="BYB231" s="168"/>
      <c r="BYC231" s="168"/>
      <c r="BYD231" s="168"/>
      <c r="BYE231" s="168"/>
      <c r="BYF231" s="168"/>
      <c r="BYG231" s="168"/>
      <c r="BYH231" s="168"/>
      <c r="BYI231" s="168"/>
      <c r="BYJ231" s="168"/>
      <c r="BYK231" s="168"/>
      <c r="BYL231" s="168"/>
      <c r="BYM231" s="168"/>
      <c r="BYN231" s="168"/>
      <c r="BYO231" s="168"/>
      <c r="BYP231" s="168"/>
      <c r="BYQ231" s="168"/>
      <c r="BYR231" s="168"/>
      <c r="BYS231" s="168"/>
      <c r="BYT231" s="168"/>
      <c r="BYU231" s="168"/>
      <c r="BYV231" s="168"/>
      <c r="BYW231" s="168"/>
      <c r="BYX231" s="168"/>
      <c r="BYY231" s="168"/>
      <c r="BYZ231" s="168"/>
      <c r="BZA231" s="168"/>
      <c r="BZB231" s="168"/>
      <c r="BZC231" s="168"/>
      <c r="BZD231" s="168"/>
      <c r="BZE231" s="168"/>
      <c r="BZF231" s="168"/>
      <c r="BZG231" s="168"/>
      <c r="BZH231" s="168"/>
      <c r="BZI231" s="168"/>
      <c r="BZJ231" s="168"/>
      <c r="BZK231" s="168"/>
      <c r="BZL231" s="168"/>
      <c r="BZM231" s="168"/>
      <c r="BZN231" s="168"/>
      <c r="BZO231" s="168"/>
      <c r="BZP231" s="168"/>
      <c r="BZQ231" s="168"/>
      <c r="BZR231" s="168"/>
      <c r="BZS231" s="168"/>
      <c r="BZT231" s="168"/>
      <c r="BZU231" s="168"/>
      <c r="BZV231" s="168"/>
      <c r="BZW231" s="168"/>
      <c r="BZX231" s="168"/>
      <c r="BZY231" s="168"/>
      <c r="BZZ231" s="168"/>
      <c r="CAA231" s="168"/>
      <c r="CAB231" s="168"/>
      <c r="CAC231" s="168"/>
      <c r="CAD231" s="168"/>
      <c r="CAE231" s="168"/>
      <c r="CAF231" s="168"/>
      <c r="CAG231" s="168"/>
      <c r="CAH231" s="168"/>
      <c r="CAI231" s="168"/>
      <c r="CAJ231" s="168"/>
      <c r="CAK231" s="168"/>
      <c r="CAL231" s="168"/>
      <c r="CAM231" s="168"/>
      <c r="CAN231" s="168"/>
      <c r="CAO231" s="168"/>
      <c r="CAP231" s="168"/>
      <c r="CAQ231" s="168"/>
      <c r="CAR231" s="168"/>
      <c r="CAS231" s="168"/>
      <c r="CAT231" s="168"/>
      <c r="CAU231" s="168"/>
      <c r="CAV231" s="168"/>
      <c r="CAW231" s="168"/>
      <c r="CAX231" s="168"/>
      <c r="CAY231" s="168"/>
      <c r="CAZ231" s="168"/>
      <c r="CBA231" s="168"/>
      <c r="CBB231" s="168"/>
      <c r="CBC231" s="168"/>
      <c r="CBD231" s="168"/>
      <c r="CBE231" s="168"/>
      <c r="CBF231" s="168"/>
      <c r="CBG231" s="168"/>
      <c r="CBH231" s="168"/>
      <c r="CBI231" s="168"/>
      <c r="CBJ231" s="168"/>
      <c r="CBK231" s="168"/>
      <c r="CBL231" s="168"/>
      <c r="CBM231" s="168"/>
      <c r="CBN231" s="168"/>
      <c r="CBO231" s="168"/>
      <c r="CBP231" s="168"/>
      <c r="CBQ231" s="168"/>
      <c r="CBR231" s="168"/>
      <c r="CBS231" s="168"/>
      <c r="CBT231" s="168"/>
      <c r="CBU231" s="168"/>
      <c r="CBV231" s="168"/>
      <c r="CBW231" s="168"/>
      <c r="CBX231" s="168"/>
      <c r="CBY231" s="168"/>
      <c r="CBZ231" s="168"/>
      <c r="CCA231" s="168"/>
      <c r="CCB231" s="168"/>
      <c r="CCC231" s="168"/>
      <c r="CCD231" s="168"/>
      <c r="CCE231" s="168"/>
      <c r="CCF231" s="168"/>
      <c r="CCG231" s="168"/>
      <c r="CCH231" s="168"/>
      <c r="CCI231" s="168"/>
      <c r="CCJ231" s="168"/>
      <c r="CCK231" s="168"/>
      <c r="CCL231" s="168"/>
      <c r="CCM231" s="168"/>
      <c r="CCN231" s="168"/>
      <c r="CCO231" s="168"/>
      <c r="CCP231" s="168"/>
      <c r="CCQ231" s="168"/>
      <c r="CCR231" s="168"/>
      <c r="CCS231" s="168"/>
      <c r="CCT231" s="168"/>
      <c r="CCU231" s="168"/>
      <c r="CCV231" s="168"/>
      <c r="CCW231" s="168"/>
      <c r="CCX231" s="168"/>
      <c r="CCY231" s="168"/>
      <c r="CCZ231" s="168"/>
      <c r="CDA231" s="168"/>
      <c r="CDB231" s="168"/>
      <c r="CDC231" s="168"/>
      <c r="CDD231" s="168"/>
      <c r="CDE231" s="168"/>
      <c r="CDF231" s="168"/>
      <c r="CDG231" s="168"/>
      <c r="CDH231" s="168"/>
      <c r="CDI231" s="168"/>
      <c r="CDJ231" s="168"/>
      <c r="CDK231" s="168"/>
      <c r="CDL231" s="168"/>
      <c r="CDM231" s="168"/>
      <c r="CDN231" s="168"/>
      <c r="CDO231" s="168"/>
      <c r="CDP231" s="168"/>
      <c r="CDQ231" s="168"/>
      <c r="CDR231" s="168"/>
      <c r="CDS231" s="168"/>
      <c r="CDT231" s="168"/>
      <c r="CDU231" s="168"/>
      <c r="CDV231" s="168"/>
      <c r="CDW231" s="168"/>
      <c r="CDX231" s="168"/>
      <c r="CDY231" s="168"/>
      <c r="CDZ231" s="168"/>
      <c r="CEA231" s="168"/>
      <c r="CEB231" s="168"/>
      <c r="CEC231" s="168"/>
      <c r="CED231" s="168"/>
      <c r="CEE231" s="168"/>
      <c r="CEF231" s="168"/>
      <c r="CEG231" s="168"/>
      <c r="CEH231" s="168"/>
      <c r="CEI231" s="168"/>
      <c r="CEJ231" s="168"/>
      <c r="CEK231" s="168"/>
      <c r="CEL231" s="168"/>
      <c r="CEM231" s="168"/>
      <c r="CEN231" s="168"/>
      <c r="CEO231" s="168"/>
      <c r="CEP231" s="168"/>
      <c r="CEQ231" s="168"/>
      <c r="CER231" s="168"/>
      <c r="CES231" s="168"/>
      <c r="CET231" s="168"/>
      <c r="CEU231" s="168"/>
      <c r="CEV231" s="168"/>
      <c r="CEW231" s="168"/>
      <c r="CEX231" s="168"/>
      <c r="CEY231" s="168"/>
      <c r="CEZ231" s="168"/>
      <c r="CFA231" s="168"/>
      <c r="CFB231" s="168"/>
      <c r="CFC231" s="168"/>
      <c r="CFD231" s="168"/>
      <c r="CFE231" s="168"/>
      <c r="CFF231" s="168"/>
      <c r="CFG231" s="168"/>
      <c r="CFH231" s="168"/>
      <c r="CFI231" s="168"/>
      <c r="CFJ231" s="168"/>
      <c r="CFK231" s="168"/>
      <c r="CFL231" s="168"/>
      <c r="CFM231" s="168"/>
      <c r="CFN231" s="168"/>
      <c r="CFO231" s="168"/>
      <c r="CFP231" s="168"/>
      <c r="CFQ231" s="168"/>
      <c r="CFR231" s="168"/>
      <c r="CFS231" s="168"/>
      <c r="CFT231" s="168"/>
      <c r="CFU231" s="168"/>
      <c r="CFV231" s="168"/>
      <c r="CFW231" s="168"/>
      <c r="CFX231" s="168"/>
      <c r="CFY231" s="168"/>
      <c r="CFZ231" s="168"/>
      <c r="CGA231" s="168"/>
      <c r="CGB231" s="168"/>
      <c r="CGC231" s="168"/>
      <c r="CGD231" s="168"/>
      <c r="CGE231" s="168"/>
      <c r="CGF231" s="168"/>
      <c r="CGG231" s="168"/>
      <c r="CGH231" s="168"/>
      <c r="CGI231" s="168"/>
      <c r="CGJ231" s="168"/>
      <c r="CGK231" s="168"/>
      <c r="CGL231" s="168"/>
      <c r="CGM231" s="168"/>
      <c r="CGN231" s="168"/>
      <c r="CGO231" s="168"/>
      <c r="CGP231" s="168"/>
      <c r="CGQ231" s="168"/>
      <c r="CGR231" s="168"/>
      <c r="CGS231" s="168"/>
      <c r="CGT231" s="168"/>
      <c r="CGU231" s="168"/>
      <c r="CGV231" s="168"/>
      <c r="CGW231" s="168"/>
      <c r="CGX231" s="168"/>
      <c r="CGY231" s="168"/>
      <c r="CGZ231" s="168"/>
      <c r="CHA231" s="168"/>
      <c r="CHB231" s="168"/>
      <c r="CHC231" s="168"/>
      <c r="CHD231" s="168"/>
      <c r="CHE231" s="168"/>
      <c r="CHF231" s="168"/>
      <c r="CHG231" s="168"/>
      <c r="CHH231" s="168"/>
      <c r="CHI231" s="168"/>
      <c r="CHJ231" s="168"/>
      <c r="CHK231" s="168"/>
      <c r="CHL231" s="168"/>
      <c r="CHM231" s="168"/>
      <c r="CHN231" s="168"/>
      <c r="CHO231" s="168"/>
      <c r="CHP231" s="168"/>
      <c r="CHQ231" s="168"/>
      <c r="CHR231" s="168"/>
      <c r="CHS231" s="168"/>
      <c r="CHT231" s="168"/>
      <c r="CHU231" s="168"/>
      <c r="CHV231" s="168"/>
      <c r="CHW231" s="168"/>
      <c r="CHX231" s="168"/>
      <c r="CHY231" s="168"/>
      <c r="CHZ231" s="168"/>
      <c r="CIA231" s="168"/>
      <c r="CIB231" s="168"/>
      <c r="CIC231" s="168"/>
      <c r="CID231" s="168"/>
      <c r="CIE231" s="168"/>
      <c r="CIF231" s="168"/>
      <c r="CIG231" s="168"/>
      <c r="CIH231" s="168"/>
      <c r="CII231" s="168"/>
      <c r="CIJ231" s="168"/>
      <c r="CIK231" s="168"/>
      <c r="CIL231" s="168"/>
      <c r="CIM231" s="168"/>
      <c r="CIN231" s="168"/>
      <c r="CIO231" s="168"/>
      <c r="CIP231" s="168"/>
      <c r="CIQ231" s="168"/>
      <c r="CIR231" s="168"/>
      <c r="CIS231" s="168"/>
      <c r="CIT231" s="168"/>
      <c r="CIU231" s="168"/>
      <c r="CIV231" s="168"/>
      <c r="CIW231" s="168"/>
      <c r="CIX231" s="168"/>
      <c r="CIY231" s="168"/>
      <c r="CIZ231" s="168"/>
      <c r="CJA231" s="168"/>
      <c r="CJB231" s="168"/>
      <c r="CJC231" s="168"/>
      <c r="CJD231" s="168"/>
      <c r="CJE231" s="168"/>
      <c r="CJF231" s="168"/>
      <c r="CJG231" s="168"/>
      <c r="CJH231" s="168"/>
      <c r="CJI231" s="168"/>
      <c r="CJJ231" s="168"/>
      <c r="CJK231" s="168"/>
      <c r="CJL231" s="168"/>
      <c r="CJM231" s="168"/>
      <c r="CJN231" s="168"/>
      <c r="CJO231" s="168"/>
      <c r="CJP231" s="168"/>
      <c r="CJQ231" s="168"/>
      <c r="CJR231" s="168"/>
      <c r="CJS231" s="168"/>
      <c r="CJT231" s="168"/>
      <c r="CJU231" s="168"/>
      <c r="CJV231" s="168"/>
      <c r="CJW231" s="168"/>
      <c r="CJX231" s="168"/>
      <c r="CJY231" s="168"/>
      <c r="CJZ231" s="168"/>
      <c r="CKA231" s="168"/>
      <c r="CKB231" s="168"/>
      <c r="CKC231" s="168"/>
      <c r="CKD231" s="168"/>
      <c r="CKE231" s="168"/>
      <c r="CKF231" s="168"/>
      <c r="CKG231" s="168"/>
      <c r="CKH231" s="168"/>
      <c r="CKI231" s="168"/>
      <c r="CKJ231" s="168"/>
      <c r="CKK231" s="168"/>
      <c r="CKL231" s="168"/>
      <c r="CKM231" s="168"/>
      <c r="CKN231" s="168"/>
      <c r="CKO231" s="168"/>
      <c r="CKP231" s="168"/>
      <c r="CKQ231" s="168"/>
      <c r="CKR231" s="168"/>
      <c r="CKS231" s="168"/>
      <c r="CKT231" s="168"/>
      <c r="CKU231" s="168"/>
      <c r="CKV231" s="168"/>
      <c r="CKW231" s="168"/>
      <c r="CKX231" s="168"/>
      <c r="CKY231" s="168"/>
      <c r="CKZ231" s="168"/>
      <c r="CLA231" s="168"/>
      <c r="CLB231" s="168"/>
      <c r="CLC231" s="168"/>
      <c r="CLD231" s="168"/>
      <c r="CLE231" s="168"/>
      <c r="CLF231" s="168"/>
      <c r="CLG231" s="168"/>
      <c r="CLH231" s="168"/>
      <c r="CLI231" s="168"/>
      <c r="CLJ231" s="168"/>
      <c r="CLK231" s="168"/>
      <c r="CLL231" s="168"/>
      <c r="CLM231" s="168"/>
      <c r="CLN231" s="168"/>
      <c r="CLO231" s="168"/>
      <c r="CLP231" s="168"/>
      <c r="CLQ231" s="168"/>
      <c r="CLR231" s="168"/>
      <c r="CLS231" s="168"/>
      <c r="CLT231" s="168"/>
      <c r="CLU231" s="168"/>
      <c r="CLV231" s="168"/>
      <c r="CLW231" s="168"/>
      <c r="CLX231" s="168"/>
      <c r="CLY231" s="168"/>
      <c r="CLZ231" s="168"/>
      <c r="CMA231" s="168"/>
      <c r="CMB231" s="168"/>
      <c r="CMC231" s="168"/>
      <c r="CMD231" s="168"/>
      <c r="CME231" s="168"/>
      <c r="CMF231" s="168"/>
      <c r="CMG231" s="168"/>
      <c r="CMH231" s="168"/>
      <c r="CMI231" s="168"/>
      <c r="CMJ231" s="168"/>
      <c r="CMK231" s="168"/>
      <c r="CML231" s="168"/>
      <c r="CMM231" s="168"/>
      <c r="CMN231" s="168"/>
      <c r="CMO231" s="168"/>
      <c r="CMP231" s="168"/>
      <c r="CMQ231" s="168"/>
      <c r="CMR231" s="168"/>
      <c r="CMS231" s="168"/>
      <c r="CMT231" s="168"/>
      <c r="CMU231" s="168"/>
      <c r="CMV231" s="168"/>
      <c r="CMW231" s="168"/>
      <c r="CMX231" s="168"/>
      <c r="CMY231" s="168"/>
      <c r="CMZ231" s="168"/>
      <c r="CNA231" s="168"/>
      <c r="CNB231" s="168"/>
      <c r="CNC231" s="168"/>
      <c r="CND231" s="168"/>
      <c r="CNE231" s="168"/>
      <c r="CNF231" s="168"/>
      <c r="CNG231" s="168"/>
      <c r="CNH231" s="168"/>
      <c r="CNI231" s="168"/>
      <c r="CNJ231" s="168"/>
      <c r="CNK231" s="168"/>
      <c r="CNL231" s="168"/>
      <c r="CNM231" s="168"/>
      <c r="CNN231" s="168"/>
      <c r="CNO231" s="168"/>
      <c r="CNP231" s="168"/>
      <c r="CNQ231" s="168"/>
      <c r="CNR231" s="168"/>
      <c r="CNS231" s="168"/>
      <c r="CNT231" s="168"/>
      <c r="CNU231" s="168"/>
      <c r="CNV231" s="168"/>
      <c r="CNW231" s="168"/>
      <c r="CNX231" s="168"/>
      <c r="CNY231" s="168"/>
      <c r="CNZ231" s="168"/>
      <c r="COA231" s="168"/>
      <c r="COB231" s="168"/>
      <c r="COC231" s="168"/>
      <c r="COD231" s="168"/>
      <c r="COE231" s="168"/>
      <c r="COF231" s="168"/>
      <c r="COG231" s="168"/>
      <c r="COH231" s="168"/>
      <c r="COI231" s="168"/>
      <c r="COJ231" s="168"/>
      <c r="COK231" s="168"/>
      <c r="COL231" s="168"/>
      <c r="COM231" s="168"/>
      <c r="CON231" s="168"/>
      <c r="COO231" s="168"/>
      <c r="COP231" s="168"/>
      <c r="COQ231" s="168"/>
      <c r="COR231" s="168"/>
      <c r="COS231" s="168"/>
      <c r="COT231" s="168"/>
      <c r="COU231" s="168"/>
      <c r="COV231" s="168"/>
      <c r="COW231" s="168"/>
      <c r="COX231" s="168"/>
      <c r="COY231" s="168"/>
      <c r="COZ231" s="168"/>
      <c r="CPA231" s="168"/>
      <c r="CPB231" s="168"/>
      <c r="CPC231" s="168"/>
      <c r="CPD231" s="168"/>
      <c r="CPE231" s="168"/>
      <c r="CPF231" s="168"/>
      <c r="CPG231" s="168"/>
      <c r="CPH231" s="168"/>
      <c r="CPI231" s="168"/>
      <c r="CPJ231" s="168"/>
      <c r="CPK231" s="168"/>
      <c r="CPL231" s="168"/>
      <c r="CPM231" s="168"/>
      <c r="CPN231" s="168"/>
      <c r="CPO231" s="168"/>
      <c r="CPP231" s="168"/>
      <c r="CPQ231" s="168"/>
      <c r="CPR231" s="168"/>
      <c r="CPS231" s="168"/>
      <c r="CPT231" s="168"/>
      <c r="CPU231" s="168"/>
      <c r="CPV231" s="168"/>
      <c r="CPW231" s="168"/>
      <c r="CPX231" s="168"/>
      <c r="CPY231" s="168"/>
      <c r="CPZ231" s="168"/>
      <c r="CQA231" s="168"/>
      <c r="CQB231" s="168"/>
      <c r="CQC231" s="168"/>
      <c r="CQD231" s="168"/>
      <c r="CQE231" s="168"/>
      <c r="CQF231" s="168"/>
      <c r="CQG231" s="168"/>
      <c r="CQH231" s="168"/>
      <c r="CQI231" s="168"/>
      <c r="CQJ231" s="168"/>
      <c r="CQK231" s="168"/>
      <c r="CQL231" s="168"/>
      <c r="CQM231" s="168"/>
      <c r="CQN231" s="168"/>
      <c r="CQO231" s="168"/>
      <c r="CQP231" s="168"/>
      <c r="CQQ231" s="168"/>
      <c r="CQR231" s="168"/>
      <c r="CQS231" s="168"/>
      <c r="CQT231" s="168"/>
      <c r="CQU231" s="168"/>
      <c r="CQV231" s="168"/>
      <c r="CQW231" s="168"/>
      <c r="CQX231" s="168"/>
      <c r="CQY231" s="168"/>
      <c r="CQZ231" s="168"/>
      <c r="CRA231" s="168"/>
      <c r="CRB231" s="168"/>
      <c r="CRC231" s="168"/>
      <c r="CRD231" s="168"/>
      <c r="CRE231" s="168"/>
      <c r="CRF231" s="168"/>
      <c r="CRG231" s="168"/>
      <c r="CRH231" s="168"/>
      <c r="CRI231" s="168"/>
      <c r="CRJ231" s="168"/>
      <c r="CRK231" s="168"/>
      <c r="CRL231" s="168"/>
      <c r="CRM231" s="168"/>
      <c r="CRN231" s="168"/>
      <c r="CRO231" s="168"/>
      <c r="CRP231" s="168"/>
      <c r="CRQ231" s="168"/>
      <c r="CRR231" s="168"/>
      <c r="CRS231" s="168"/>
      <c r="CRT231" s="168"/>
      <c r="CRU231" s="168"/>
      <c r="CRV231" s="168"/>
      <c r="CRW231" s="168"/>
      <c r="CRX231" s="168"/>
      <c r="CRY231" s="168"/>
      <c r="CRZ231" s="168"/>
      <c r="CSA231" s="168"/>
      <c r="CSB231" s="168"/>
      <c r="CSC231" s="168"/>
      <c r="CSD231" s="168"/>
      <c r="CSE231" s="168"/>
      <c r="CSF231" s="168"/>
      <c r="CSG231" s="168"/>
      <c r="CSH231" s="168"/>
      <c r="CSI231" s="168"/>
      <c r="CSJ231" s="168"/>
      <c r="CSK231" s="168"/>
      <c r="CSL231" s="168"/>
      <c r="CSM231" s="168"/>
      <c r="CSN231" s="168"/>
      <c r="CSO231" s="168"/>
      <c r="CSP231" s="168"/>
      <c r="CSQ231" s="168"/>
      <c r="CSR231" s="168"/>
      <c r="CSS231" s="168"/>
      <c r="CST231" s="168"/>
      <c r="CSU231" s="168"/>
      <c r="CSV231" s="168"/>
      <c r="CSW231" s="168"/>
      <c r="CSX231" s="168"/>
      <c r="CSY231" s="168"/>
      <c r="CSZ231" s="168"/>
      <c r="CTA231" s="168"/>
      <c r="CTB231" s="168"/>
      <c r="CTC231" s="168"/>
      <c r="CTD231" s="168"/>
      <c r="CTE231" s="168"/>
      <c r="CTF231" s="168"/>
      <c r="CTG231" s="168"/>
      <c r="CTH231" s="168"/>
      <c r="CTI231" s="168"/>
      <c r="CTJ231" s="168"/>
      <c r="CTK231" s="168"/>
      <c r="CTL231" s="168"/>
      <c r="CTM231" s="168"/>
      <c r="CTN231" s="168"/>
      <c r="CTO231" s="168"/>
      <c r="CTP231" s="168"/>
      <c r="CTQ231" s="168"/>
      <c r="CTR231" s="168"/>
      <c r="CTS231" s="168"/>
      <c r="CTT231" s="168"/>
      <c r="CTU231" s="168"/>
      <c r="CTV231" s="168"/>
      <c r="CTW231" s="168"/>
      <c r="CTX231" s="168"/>
      <c r="CTY231" s="168"/>
      <c r="CTZ231" s="168"/>
      <c r="CUA231" s="168"/>
      <c r="CUB231" s="168"/>
      <c r="CUC231" s="168"/>
      <c r="CUD231" s="168"/>
      <c r="CUE231" s="168"/>
      <c r="CUF231" s="168"/>
      <c r="CUG231" s="168"/>
      <c r="CUH231" s="168"/>
      <c r="CUI231" s="168"/>
      <c r="CUJ231" s="168"/>
      <c r="CUK231" s="168"/>
      <c r="CUL231" s="168"/>
      <c r="CUM231" s="168"/>
      <c r="CUN231" s="168"/>
      <c r="CUO231" s="168"/>
      <c r="CUP231" s="168"/>
      <c r="CUQ231" s="168"/>
      <c r="CUR231" s="168"/>
      <c r="CUS231" s="168"/>
      <c r="CUT231" s="168"/>
      <c r="CUU231" s="168"/>
      <c r="CUV231" s="168"/>
      <c r="CUW231" s="168"/>
      <c r="CUX231" s="168"/>
      <c r="CUY231" s="168"/>
      <c r="CUZ231" s="168"/>
      <c r="CVA231" s="168"/>
      <c r="CVB231" s="168"/>
      <c r="CVC231" s="168"/>
      <c r="CVD231" s="168"/>
      <c r="CVE231" s="168"/>
      <c r="CVF231" s="168"/>
      <c r="CVG231" s="168"/>
      <c r="CVH231" s="168"/>
      <c r="CVI231" s="168"/>
      <c r="CVJ231" s="168"/>
      <c r="CVK231" s="168"/>
      <c r="CVL231" s="168"/>
      <c r="CVM231" s="168"/>
      <c r="CVN231" s="168"/>
      <c r="CVO231" s="168"/>
      <c r="CVP231" s="168"/>
      <c r="CVQ231" s="168"/>
      <c r="CVR231" s="168"/>
      <c r="CVS231" s="168"/>
      <c r="CVT231" s="168"/>
      <c r="CVU231" s="168"/>
      <c r="CVV231" s="168"/>
      <c r="CVW231" s="168"/>
      <c r="CVX231" s="168"/>
      <c r="CVY231" s="168"/>
      <c r="CVZ231" s="168"/>
      <c r="CWA231" s="168"/>
      <c r="CWB231" s="168"/>
      <c r="CWC231" s="168"/>
      <c r="CWD231" s="168"/>
      <c r="CWE231" s="168"/>
      <c r="CWF231" s="168"/>
      <c r="CWG231" s="168"/>
      <c r="CWH231" s="168"/>
      <c r="CWI231" s="168"/>
      <c r="CWJ231" s="168"/>
      <c r="CWK231" s="168"/>
      <c r="CWL231" s="168"/>
      <c r="CWM231" s="168"/>
      <c r="CWN231" s="168"/>
      <c r="CWO231" s="168"/>
      <c r="CWP231" s="168"/>
      <c r="CWQ231" s="168"/>
      <c r="CWR231" s="168"/>
      <c r="CWS231" s="168"/>
      <c r="CWT231" s="168"/>
      <c r="CWU231" s="168"/>
      <c r="CWV231" s="168"/>
      <c r="CWW231" s="168"/>
      <c r="CWX231" s="168"/>
      <c r="CWY231" s="168"/>
      <c r="CWZ231" s="168"/>
      <c r="CXA231" s="168"/>
      <c r="CXB231" s="168"/>
      <c r="CXC231" s="168"/>
      <c r="CXD231" s="168"/>
      <c r="CXE231" s="168"/>
      <c r="CXF231" s="168"/>
      <c r="CXG231" s="168"/>
      <c r="CXH231" s="168"/>
      <c r="CXI231" s="168"/>
      <c r="CXJ231" s="168"/>
      <c r="CXK231" s="168"/>
      <c r="CXL231" s="168"/>
      <c r="CXM231" s="168"/>
      <c r="CXN231" s="168"/>
      <c r="CXO231" s="168"/>
      <c r="CXP231" s="168"/>
      <c r="CXQ231" s="168"/>
      <c r="CXR231" s="168"/>
      <c r="CXS231" s="168"/>
      <c r="CXT231" s="168"/>
      <c r="CXU231" s="168"/>
      <c r="CXV231" s="168"/>
      <c r="CXW231" s="168"/>
      <c r="CXX231" s="168"/>
      <c r="CXY231" s="168"/>
      <c r="CXZ231" s="168"/>
      <c r="CYA231" s="168"/>
      <c r="CYB231" s="168"/>
      <c r="CYC231" s="168"/>
      <c r="CYD231" s="168"/>
      <c r="CYE231" s="168"/>
      <c r="CYF231" s="168"/>
      <c r="CYG231" s="168"/>
      <c r="CYH231" s="168"/>
      <c r="CYI231" s="168"/>
      <c r="CYJ231" s="168"/>
      <c r="CYK231" s="168"/>
      <c r="CYL231" s="168"/>
      <c r="CYM231" s="168"/>
      <c r="CYN231" s="168"/>
      <c r="CYO231" s="168"/>
      <c r="CYP231" s="168"/>
      <c r="CYQ231" s="168"/>
      <c r="CYR231" s="168"/>
      <c r="CYS231" s="168"/>
      <c r="CYT231" s="168"/>
      <c r="CYU231" s="168"/>
      <c r="CYV231" s="168"/>
      <c r="CYW231" s="168"/>
      <c r="CYX231" s="168"/>
      <c r="CYY231" s="168"/>
      <c r="CYZ231" s="168"/>
      <c r="CZA231" s="168"/>
      <c r="CZB231" s="168"/>
      <c r="CZC231" s="168"/>
      <c r="CZD231" s="168"/>
      <c r="CZE231" s="168"/>
      <c r="CZF231" s="168"/>
      <c r="CZG231" s="168"/>
      <c r="CZH231" s="168"/>
      <c r="CZI231" s="168"/>
      <c r="CZJ231" s="168"/>
      <c r="CZK231" s="168"/>
      <c r="CZL231" s="168"/>
      <c r="CZM231" s="168"/>
      <c r="CZN231" s="168"/>
      <c r="CZO231" s="168"/>
      <c r="CZP231" s="168"/>
      <c r="CZQ231" s="168"/>
      <c r="CZR231" s="168"/>
      <c r="CZS231" s="168"/>
      <c r="CZT231" s="168"/>
      <c r="CZU231" s="168"/>
      <c r="CZV231" s="168"/>
      <c r="CZW231" s="168"/>
      <c r="CZX231" s="168"/>
      <c r="CZY231" s="168"/>
      <c r="CZZ231" s="168"/>
      <c r="DAA231" s="168"/>
      <c r="DAB231" s="168"/>
      <c r="DAC231" s="168"/>
      <c r="DAD231" s="168"/>
      <c r="DAE231" s="168"/>
      <c r="DAF231" s="168"/>
      <c r="DAG231" s="168"/>
      <c r="DAH231" s="168"/>
      <c r="DAI231" s="168"/>
      <c r="DAJ231" s="168"/>
      <c r="DAK231" s="168"/>
      <c r="DAL231" s="168"/>
      <c r="DAM231" s="168"/>
      <c r="DAN231" s="168"/>
      <c r="DAO231" s="168"/>
      <c r="DAP231" s="168"/>
      <c r="DAQ231" s="168"/>
      <c r="DAR231" s="168"/>
      <c r="DAS231" s="168"/>
      <c r="DAT231" s="168"/>
      <c r="DAU231" s="168"/>
      <c r="DAV231" s="168"/>
      <c r="DAW231" s="168"/>
      <c r="DAX231" s="168"/>
      <c r="DAY231" s="168"/>
      <c r="DAZ231" s="168"/>
      <c r="DBA231" s="168"/>
      <c r="DBB231" s="168"/>
      <c r="DBC231" s="168"/>
      <c r="DBD231" s="168"/>
      <c r="DBE231" s="168"/>
      <c r="DBF231" s="168"/>
      <c r="DBG231" s="168"/>
      <c r="DBH231" s="168"/>
      <c r="DBI231" s="168"/>
      <c r="DBJ231" s="168"/>
      <c r="DBK231" s="168"/>
      <c r="DBL231" s="168"/>
      <c r="DBM231" s="168"/>
      <c r="DBN231" s="168"/>
      <c r="DBO231" s="168"/>
      <c r="DBP231" s="168"/>
      <c r="DBQ231" s="168"/>
      <c r="DBR231" s="168"/>
      <c r="DBS231" s="168"/>
      <c r="DBT231" s="168"/>
      <c r="DBU231" s="168"/>
      <c r="DBV231" s="168"/>
      <c r="DBW231" s="168"/>
      <c r="DBX231" s="168"/>
      <c r="DBY231" s="168"/>
      <c r="DBZ231" s="168"/>
      <c r="DCA231" s="168"/>
      <c r="DCB231" s="168"/>
      <c r="DCC231" s="168"/>
      <c r="DCD231" s="168"/>
      <c r="DCE231" s="168"/>
      <c r="DCF231" s="168"/>
      <c r="DCG231" s="168"/>
      <c r="DCH231" s="168"/>
      <c r="DCI231" s="168"/>
      <c r="DCJ231" s="168"/>
      <c r="DCK231" s="168"/>
      <c r="DCL231" s="168"/>
      <c r="DCM231" s="168"/>
      <c r="DCN231" s="168"/>
      <c r="DCO231" s="168"/>
      <c r="DCP231" s="168"/>
      <c r="DCQ231" s="168"/>
      <c r="DCR231" s="168"/>
      <c r="DCS231" s="168"/>
      <c r="DCT231" s="168"/>
      <c r="DCU231" s="168"/>
      <c r="DCV231" s="168"/>
      <c r="DCW231" s="168"/>
      <c r="DCX231" s="168"/>
      <c r="DCY231" s="168"/>
      <c r="DCZ231" s="168"/>
      <c r="DDA231" s="168"/>
      <c r="DDB231" s="168"/>
      <c r="DDC231" s="168"/>
      <c r="DDD231" s="168"/>
      <c r="DDE231" s="168"/>
      <c r="DDF231" s="168"/>
      <c r="DDG231" s="168"/>
      <c r="DDH231" s="168"/>
      <c r="DDI231" s="168"/>
      <c r="DDJ231" s="168"/>
      <c r="DDK231" s="168"/>
      <c r="DDL231" s="168"/>
      <c r="DDM231" s="168"/>
      <c r="DDN231" s="168"/>
      <c r="DDO231" s="168"/>
      <c r="DDP231" s="168"/>
      <c r="DDQ231" s="168"/>
      <c r="DDR231" s="168"/>
      <c r="DDS231" s="168"/>
      <c r="DDT231" s="168"/>
      <c r="DDU231" s="168"/>
      <c r="DDV231" s="168"/>
      <c r="DDW231" s="168"/>
      <c r="DDX231" s="168"/>
      <c r="DDY231" s="168"/>
      <c r="DDZ231" s="168"/>
      <c r="DEA231" s="168"/>
      <c r="DEB231" s="168"/>
      <c r="DEC231" s="168"/>
      <c r="DED231" s="168"/>
      <c r="DEE231" s="168"/>
      <c r="DEF231" s="168"/>
      <c r="DEG231" s="168"/>
      <c r="DEH231" s="168"/>
      <c r="DEI231" s="168"/>
      <c r="DEJ231" s="168"/>
      <c r="DEK231" s="168"/>
      <c r="DEL231" s="168"/>
      <c r="DEM231" s="168"/>
      <c r="DEN231" s="168"/>
      <c r="DEO231" s="168"/>
      <c r="DEP231" s="168"/>
      <c r="DEQ231" s="168"/>
      <c r="DER231" s="168"/>
      <c r="DES231" s="168"/>
      <c r="DET231" s="168"/>
      <c r="DEU231" s="168"/>
      <c r="DEV231" s="168"/>
      <c r="DEW231" s="168"/>
      <c r="DEX231" s="168"/>
      <c r="DEY231" s="168"/>
      <c r="DEZ231" s="168"/>
      <c r="DFA231" s="168"/>
      <c r="DFB231" s="168"/>
      <c r="DFC231" s="168"/>
      <c r="DFD231" s="168"/>
      <c r="DFE231" s="168"/>
      <c r="DFF231" s="168"/>
      <c r="DFG231" s="168"/>
      <c r="DFH231" s="168"/>
      <c r="DFI231" s="168"/>
      <c r="DFJ231" s="168"/>
      <c r="DFK231" s="168"/>
      <c r="DFL231" s="168"/>
      <c r="DFM231" s="168"/>
      <c r="DFN231" s="168"/>
      <c r="DFO231" s="168"/>
      <c r="DFP231" s="168"/>
      <c r="DFQ231" s="168"/>
      <c r="DFR231" s="168"/>
      <c r="DFS231" s="168"/>
      <c r="DFT231" s="168"/>
      <c r="DFU231" s="168"/>
      <c r="DFV231" s="168"/>
      <c r="DFW231" s="168"/>
      <c r="DFX231" s="168"/>
      <c r="DFY231" s="168"/>
      <c r="DFZ231" s="168"/>
      <c r="DGA231" s="168"/>
      <c r="DGB231" s="168"/>
      <c r="DGC231" s="168"/>
      <c r="DGD231" s="168"/>
      <c r="DGE231" s="168"/>
      <c r="DGF231" s="168"/>
      <c r="DGG231" s="168"/>
      <c r="DGH231" s="168"/>
      <c r="DGI231" s="168"/>
      <c r="DGJ231" s="168"/>
      <c r="DGK231" s="168"/>
      <c r="DGL231" s="168"/>
      <c r="DGM231" s="168"/>
      <c r="DGN231" s="168"/>
      <c r="DGO231" s="168"/>
      <c r="DGP231" s="168"/>
      <c r="DGQ231" s="168"/>
      <c r="DGR231" s="168"/>
      <c r="DGS231" s="168"/>
      <c r="DGT231" s="168"/>
      <c r="DGU231" s="168"/>
      <c r="DGV231" s="168"/>
      <c r="DGW231" s="168"/>
      <c r="DGX231" s="168"/>
      <c r="DGY231" s="168"/>
      <c r="DGZ231" s="168"/>
      <c r="DHA231" s="168"/>
      <c r="DHB231" s="168"/>
      <c r="DHC231" s="168"/>
      <c r="DHD231" s="168"/>
      <c r="DHE231" s="168"/>
      <c r="DHF231" s="168"/>
      <c r="DHG231" s="168"/>
      <c r="DHH231" s="168"/>
      <c r="DHI231" s="168"/>
      <c r="DHJ231" s="168"/>
      <c r="DHK231" s="168"/>
      <c r="DHL231" s="168"/>
      <c r="DHM231" s="168"/>
      <c r="DHN231" s="168"/>
      <c r="DHO231" s="168"/>
      <c r="DHP231" s="168"/>
      <c r="DHQ231" s="168"/>
      <c r="DHR231" s="168"/>
      <c r="DHS231" s="168"/>
      <c r="DHT231" s="168"/>
      <c r="DHU231" s="168"/>
      <c r="DHV231" s="168"/>
      <c r="DHW231" s="168"/>
      <c r="DHX231" s="168"/>
      <c r="DHY231" s="168"/>
      <c r="DHZ231" s="168"/>
      <c r="DIA231" s="168"/>
      <c r="DIB231" s="168"/>
      <c r="DIC231" s="168"/>
      <c r="DID231" s="168"/>
      <c r="DIE231" s="168"/>
      <c r="DIF231" s="168"/>
      <c r="DIG231" s="168"/>
      <c r="DIH231" s="168"/>
      <c r="DII231" s="168"/>
      <c r="DIJ231" s="168"/>
      <c r="DIK231" s="168"/>
      <c r="DIL231" s="168"/>
      <c r="DIM231" s="168"/>
      <c r="DIN231" s="168"/>
      <c r="DIO231" s="168"/>
      <c r="DIP231" s="168"/>
      <c r="DIQ231" s="168"/>
      <c r="DIR231" s="168"/>
      <c r="DIS231" s="168"/>
      <c r="DIT231" s="168"/>
      <c r="DIU231" s="168"/>
      <c r="DIV231" s="168"/>
      <c r="DIW231" s="168"/>
      <c r="DIX231" s="168"/>
      <c r="DIY231" s="168"/>
      <c r="DIZ231" s="168"/>
      <c r="DJA231" s="168"/>
      <c r="DJB231" s="168"/>
      <c r="DJC231" s="168"/>
      <c r="DJD231" s="168"/>
      <c r="DJE231" s="168"/>
      <c r="DJF231" s="168"/>
      <c r="DJG231" s="168"/>
      <c r="DJH231" s="168"/>
      <c r="DJI231" s="168"/>
      <c r="DJJ231" s="168"/>
      <c r="DJK231" s="168"/>
      <c r="DJL231" s="168"/>
      <c r="DJM231" s="168"/>
      <c r="DJN231" s="168"/>
      <c r="DJO231" s="168"/>
      <c r="DJP231" s="168"/>
      <c r="DJQ231" s="168"/>
      <c r="DJR231" s="168"/>
      <c r="DJS231" s="168"/>
      <c r="DJT231" s="168"/>
      <c r="DJU231" s="168"/>
      <c r="DJV231" s="168"/>
      <c r="DJW231" s="168"/>
      <c r="DJX231" s="168"/>
      <c r="DJY231" s="168"/>
      <c r="DJZ231" s="168"/>
      <c r="DKA231" s="168"/>
      <c r="DKB231" s="168"/>
      <c r="DKC231" s="168"/>
      <c r="DKD231" s="168"/>
      <c r="DKE231" s="168"/>
      <c r="DKF231" s="168"/>
      <c r="DKG231" s="168"/>
      <c r="DKH231" s="168"/>
      <c r="DKI231" s="168"/>
      <c r="DKJ231" s="168"/>
      <c r="DKK231" s="168"/>
      <c r="DKL231" s="168"/>
      <c r="DKM231" s="168"/>
      <c r="DKN231" s="168"/>
      <c r="DKO231" s="168"/>
      <c r="DKP231" s="168"/>
      <c r="DKQ231" s="168"/>
      <c r="DKR231" s="168"/>
      <c r="DKS231" s="168"/>
      <c r="DKT231" s="168"/>
      <c r="DKU231" s="168"/>
      <c r="DKV231" s="168"/>
      <c r="DKW231" s="168"/>
      <c r="DKX231" s="168"/>
      <c r="DKY231" s="168"/>
      <c r="DKZ231" s="168"/>
      <c r="DLA231" s="168"/>
      <c r="DLB231" s="168"/>
      <c r="DLC231" s="168"/>
      <c r="DLD231" s="168"/>
      <c r="DLE231" s="168"/>
      <c r="DLF231" s="168"/>
      <c r="DLG231" s="168"/>
      <c r="DLH231" s="168"/>
      <c r="DLI231" s="168"/>
      <c r="DLJ231" s="168"/>
      <c r="DLK231" s="168"/>
      <c r="DLL231" s="168"/>
      <c r="DLM231" s="168"/>
      <c r="DLN231" s="168"/>
      <c r="DLO231" s="168"/>
      <c r="DLP231" s="168"/>
      <c r="DLQ231" s="168"/>
      <c r="DLR231" s="168"/>
      <c r="DLS231" s="168"/>
      <c r="DLT231" s="168"/>
      <c r="DLU231" s="168"/>
      <c r="DLV231" s="168"/>
      <c r="DLW231" s="168"/>
      <c r="DLX231" s="168"/>
      <c r="DLY231" s="168"/>
      <c r="DLZ231" s="168"/>
      <c r="DMA231" s="168"/>
      <c r="DMB231" s="168"/>
      <c r="DMC231" s="168"/>
      <c r="DMD231" s="168"/>
      <c r="DME231" s="168"/>
      <c r="DMF231" s="168"/>
      <c r="DMG231" s="168"/>
      <c r="DMH231" s="168"/>
      <c r="DMI231" s="168"/>
      <c r="DMJ231" s="168"/>
      <c r="DMK231" s="168"/>
      <c r="DML231" s="168"/>
      <c r="DMM231" s="168"/>
      <c r="DMN231" s="168"/>
      <c r="DMO231" s="168"/>
      <c r="DMP231" s="168"/>
      <c r="DMQ231" s="168"/>
      <c r="DMR231" s="168"/>
      <c r="DMS231" s="168"/>
      <c r="DMT231" s="168"/>
      <c r="DMU231" s="168"/>
      <c r="DMV231" s="168"/>
      <c r="DMW231" s="168"/>
      <c r="DMX231" s="168"/>
      <c r="DMY231" s="168"/>
      <c r="DMZ231" s="168"/>
      <c r="DNA231" s="168"/>
      <c r="DNB231" s="168"/>
      <c r="DNC231" s="168"/>
      <c r="DND231" s="168"/>
      <c r="DNE231" s="168"/>
      <c r="DNF231" s="168"/>
      <c r="DNG231" s="168"/>
      <c r="DNH231" s="168"/>
      <c r="DNI231" s="168"/>
      <c r="DNJ231" s="168"/>
      <c r="DNK231" s="168"/>
      <c r="DNL231" s="168"/>
      <c r="DNM231" s="168"/>
      <c r="DNN231" s="168"/>
      <c r="DNO231" s="168"/>
      <c r="DNP231" s="168"/>
      <c r="DNQ231" s="168"/>
      <c r="DNR231" s="168"/>
      <c r="DNS231" s="168"/>
      <c r="DNT231" s="168"/>
      <c r="DNU231" s="168"/>
      <c r="DNV231" s="168"/>
      <c r="DNW231" s="168"/>
      <c r="DNX231" s="168"/>
      <c r="DNY231" s="168"/>
      <c r="DNZ231" s="168"/>
      <c r="DOA231" s="168"/>
      <c r="DOB231" s="168"/>
      <c r="DOC231" s="168"/>
      <c r="DOD231" s="168"/>
      <c r="DOE231" s="168"/>
      <c r="DOF231" s="168"/>
      <c r="DOG231" s="168"/>
      <c r="DOH231" s="168"/>
      <c r="DOI231" s="168"/>
      <c r="DOJ231" s="168"/>
      <c r="DOK231" s="168"/>
      <c r="DOL231" s="168"/>
      <c r="DOM231" s="168"/>
      <c r="DON231" s="168"/>
      <c r="DOO231" s="168"/>
      <c r="DOP231" s="168"/>
      <c r="DOQ231" s="168"/>
      <c r="DOR231" s="168"/>
      <c r="DOS231" s="168"/>
      <c r="DOT231" s="168"/>
      <c r="DOU231" s="168"/>
      <c r="DOV231" s="168"/>
      <c r="DOW231" s="168"/>
      <c r="DOX231" s="168"/>
      <c r="DOY231" s="168"/>
      <c r="DOZ231" s="168"/>
      <c r="DPA231" s="168"/>
      <c r="DPB231" s="168"/>
      <c r="DPC231" s="168"/>
      <c r="DPD231" s="168"/>
      <c r="DPE231" s="168"/>
      <c r="DPF231" s="168"/>
      <c r="DPG231" s="168"/>
      <c r="DPH231" s="168"/>
      <c r="DPI231" s="168"/>
      <c r="DPJ231" s="168"/>
      <c r="DPK231" s="168"/>
      <c r="DPL231" s="168"/>
      <c r="DPM231" s="168"/>
      <c r="DPN231" s="168"/>
      <c r="DPO231" s="168"/>
      <c r="DPP231" s="168"/>
      <c r="DPQ231" s="168"/>
      <c r="DPR231" s="168"/>
      <c r="DPS231" s="168"/>
      <c r="DPT231" s="168"/>
      <c r="DPU231" s="168"/>
      <c r="DPV231" s="168"/>
      <c r="DPW231" s="168"/>
      <c r="DPX231" s="168"/>
      <c r="DPY231" s="168"/>
      <c r="DPZ231" s="168"/>
      <c r="DQA231" s="168"/>
      <c r="DQB231" s="168"/>
      <c r="DQC231" s="168"/>
      <c r="DQD231" s="168"/>
      <c r="DQE231" s="168"/>
      <c r="DQF231" s="168"/>
      <c r="DQG231" s="168"/>
      <c r="DQH231" s="168"/>
      <c r="DQI231" s="168"/>
      <c r="DQJ231" s="168"/>
      <c r="DQK231" s="168"/>
      <c r="DQL231" s="168"/>
      <c r="DQM231" s="168"/>
      <c r="DQN231" s="168"/>
      <c r="DQO231" s="168"/>
      <c r="DQP231" s="168"/>
      <c r="DQQ231" s="168"/>
      <c r="DQR231" s="168"/>
      <c r="DQS231" s="168"/>
      <c r="DQT231" s="168"/>
      <c r="DQU231" s="168"/>
      <c r="DQV231" s="168"/>
      <c r="DQW231" s="168"/>
      <c r="DQX231" s="168"/>
      <c r="DQY231" s="168"/>
      <c r="DQZ231" s="168"/>
      <c r="DRA231" s="168"/>
      <c r="DRB231" s="168"/>
      <c r="DRC231" s="168"/>
      <c r="DRD231" s="168"/>
      <c r="DRE231" s="168"/>
      <c r="DRF231" s="168"/>
      <c r="DRG231" s="168"/>
      <c r="DRH231" s="168"/>
      <c r="DRI231" s="168"/>
      <c r="DRJ231" s="168"/>
      <c r="DRK231" s="168"/>
      <c r="DRL231" s="168"/>
      <c r="DRM231" s="168"/>
      <c r="DRN231" s="168"/>
      <c r="DRO231" s="168"/>
      <c r="DRP231" s="168"/>
      <c r="DRQ231" s="168"/>
      <c r="DRR231" s="168"/>
      <c r="DRS231" s="168"/>
      <c r="DRT231" s="168"/>
      <c r="DRU231" s="168"/>
      <c r="DRV231" s="168"/>
      <c r="DRW231" s="168"/>
      <c r="DRX231" s="168"/>
      <c r="DRY231" s="168"/>
      <c r="DRZ231" s="168"/>
      <c r="DSA231" s="168"/>
      <c r="DSB231" s="168"/>
      <c r="DSC231" s="168"/>
      <c r="DSD231" s="168"/>
      <c r="DSE231" s="168"/>
      <c r="DSF231" s="168"/>
      <c r="DSG231" s="168"/>
      <c r="DSH231" s="168"/>
      <c r="DSI231" s="168"/>
      <c r="DSJ231" s="168"/>
      <c r="DSK231" s="168"/>
      <c r="DSL231" s="168"/>
      <c r="DSM231" s="168"/>
      <c r="DSN231" s="168"/>
      <c r="DSO231" s="168"/>
      <c r="DSP231" s="168"/>
      <c r="DSQ231" s="168"/>
      <c r="DSR231" s="168"/>
      <c r="DSS231" s="168"/>
      <c r="DST231" s="168"/>
      <c r="DSU231" s="168"/>
      <c r="DSV231" s="168"/>
      <c r="DSW231" s="168"/>
      <c r="DSX231" s="168"/>
      <c r="DSY231" s="168"/>
      <c r="DSZ231" s="168"/>
      <c r="DTA231" s="168"/>
      <c r="DTB231" s="168"/>
      <c r="DTC231" s="168"/>
      <c r="DTD231" s="168"/>
      <c r="DTE231" s="168"/>
      <c r="DTF231" s="168"/>
      <c r="DTG231" s="168"/>
      <c r="DTH231" s="168"/>
      <c r="DTI231" s="168"/>
      <c r="DTJ231" s="168"/>
      <c r="DTK231" s="168"/>
      <c r="DTL231" s="168"/>
      <c r="DTM231" s="168"/>
      <c r="DTN231" s="168"/>
      <c r="DTO231" s="168"/>
      <c r="DTP231" s="168"/>
      <c r="DTQ231" s="168"/>
      <c r="DTR231" s="168"/>
      <c r="DTS231" s="168"/>
      <c r="DTT231" s="168"/>
      <c r="DTU231" s="168"/>
      <c r="DTV231" s="168"/>
      <c r="DTW231" s="168"/>
      <c r="DTX231" s="168"/>
      <c r="DTY231" s="168"/>
      <c r="DTZ231" s="168"/>
      <c r="DUA231" s="168"/>
      <c r="DUB231" s="168"/>
      <c r="DUC231" s="168"/>
      <c r="DUD231" s="168"/>
      <c r="DUE231" s="168"/>
      <c r="DUF231" s="168"/>
      <c r="DUG231" s="168"/>
      <c r="DUH231" s="168"/>
      <c r="DUI231" s="168"/>
      <c r="DUJ231" s="168"/>
      <c r="DUK231" s="168"/>
      <c r="DUL231" s="168"/>
      <c r="DUM231" s="168"/>
      <c r="DUN231" s="168"/>
      <c r="DUO231" s="168"/>
      <c r="DUP231" s="168"/>
      <c r="DUQ231" s="168"/>
      <c r="DUR231" s="168"/>
      <c r="DUS231" s="168"/>
      <c r="DUT231" s="168"/>
      <c r="DUU231" s="168"/>
      <c r="DUV231" s="168"/>
      <c r="DUW231" s="168"/>
      <c r="DUX231" s="168"/>
      <c r="DUY231" s="168"/>
      <c r="DUZ231" s="168"/>
      <c r="DVA231" s="168"/>
      <c r="DVB231" s="168"/>
      <c r="DVC231" s="168"/>
      <c r="DVD231" s="168"/>
      <c r="DVE231" s="168"/>
      <c r="DVF231" s="168"/>
      <c r="DVG231" s="168"/>
      <c r="DVH231" s="168"/>
      <c r="DVI231" s="168"/>
      <c r="DVJ231" s="168"/>
      <c r="DVK231" s="168"/>
      <c r="DVL231" s="168"/>
      <c r="DVM231" s="168"/>
      <c r="DVN231" s="168"/>
      <c r="DVO231" s="168"/>
      <c r="DVP231" s="168"/>
      <c r="DVQ231" s="168"/>
      <c r="DVR231" s="168"/>
      <c r="DVS231" s="168"/>
      <c r="DVT231" s="168"/>
      <c r="DVU231" s="168"/>
      <c r="DVV231" s="168"/>
      <c r="DVW231" s="168"/>
      <c r="DVX231" s="168"/>
      <c r="DVY231" s="168"/>
      <c r="DVZ231" s="168"/>
      <c r="DWA231" s="168"/>
      <c r="DWB231" s="168"/>
      <c r="DWC231" s="168"/>
      <c r="DWD231" s="168"/>
      <c r="DWE231" s="168"/>
      <c r="DWF231" s="168"/>
      <c r="DWG231" s="168"/>
      <c r="DWH231" s="168"/>
      <c r="DWI231" s="168"/>
      <c r="DWJ231" s="168"/>
      <c r="DWK231" s="168"/>
      <c r="DWL231" s="168"/>
      <c r="DWM231" s="168"/>
      <c r="DWN231" s="168"/>
      <c r="DWO231" s="168"/>
      <c r="DWP231" s="168"/>
      <c r="DWQ231" s="168"/>
      <c r="DWR231" s="168"/>
      <c r="DWS231" s="168"/>
      <c r="DWT231" s="168"/>
      <c r="DWU231" s="168"/>
      <c r="DWV231" s="168"/>
      <c r="DWW231" s="168"/>
      <c r="DWX231" s="168"/>
      <c r="DWY231" s="168"/>
      <c r="DWZ231" s="168"/>
      <c r="DXA231" s="168"/>
      <c r="DXB231" s="168"/>
      <c r="DXC231" s="168"/>
      <c r="DXD231" s="168"/>
      <c r="DXE231" s="168"/>
      <c r="DXF231" s="168"/>
      <c r="DXG231" s="168"/>
      <c r="DXH231" s="168"/>
      <c r="DXI231" s="168"/>
      <c r="DXJ231" s="168"/>
      <c r="DXK231" s="168"/>
      <c r="DXL231" s="168"/>
      <c r="DXM231" s="168"/>
      <c r="DXN231" s="168"/>
      <c r="DXO231" s="168"/>
      <c r="DXP231" s="168"/>
      <c r="DXQ231" s="168"/>
      <c r="DXR231" s="168"/>
      <c r="DXS231" s="168"/>
      <c r="DXT231" s="168"/>
      <c r="DXU231" s="168"/>
      <c r="DXV231" s="168"/>
      <c r="DXW231" s="168"/>
      <c r="DXX231" s="168"/>
      <c r="DXY231" s="168"/>
      <c r="DXZ231" s="168"/>
      <c r="DYA231" s="168"/>
      <c r="DYB231" s="168"/>
      <c r="DYC231" s="168"/>
      <c r="DYD231" s="168"/>
      <c r="DYE231" s="168"/>
      <c r="DYF231" s="168"/>
      <c r="DYG231" s="168"/>
      <c r="DYH231" s="168"/>
      <c r="DYI231" s="168"/>
      <c r="DYJ231" s="168"/>
      <c r="DYK231" s="168"/>
      <c r="DYL231" s="168"/>
      <c r="DYM231" s="168"/>
      <c r="DYN231" s="168"/>
      <c r="DYO231" s="168"/>
      <c r="DYP231" s="168"/>
      <c r="DYQ231" s="168"/>
      <c r="DYR231" s="168"/>
      <c r="DYS231" s="168"/>
      <c r="DYT231" s="168"/>
      <c r="DYU231" s="168"/>
      <c r="DYV231" s="168"/>
      <c r="DYW231" s="168"/>
      <c r="DYX231" s="168"/>
      <c r="DYY231" s="168"/>
      <c r="DYZ231" s="168"/>
      <c r="DZA231" s="168"/>
      <c r="DZB231" s="168"/>
      <c r="DZC231" s="168"/>
      <c r="DZD231" s="168"/>
      <c r="DZE231" s="168"/>
      <c r="DZF231" s="168"/>
      <c r="DZG231" s="168"/>
      <c r="DZH231" s="168"/>
      <c r="DZI231" s="168"/>
      <c r="DZJ231" s="168"/>
      <c r="DZK231" s="168"/>
      <c r="DZL231" s="168"/>
      <c r="DZM231" s="168"/>
      <c r="DZN231" s="168"/>
      <c r="DZO231" s="168"/>
      <c r="DZP231" s="168"/>
      <c r="DZQ231" s="168"/>
      <c r="DZR231" s="168"/>
      <c r="DZS231" s="168"/>
      <c r="DZT231" s="168"/>
      <c r="DZU231" s="168"/>
      <c r="DZV231" s="168"/>
      <c r="DZW231" s="168"/>
      <c r="DZX231" s="168"/>
      <c r="DZY231" s="168"/>
      <c r="DZZ231" s="168"/>
      <c r="EAA231" s="168"/>
      <c r="EAB231" s="168"/>
      <c r="EAC231" s="168"/>
      <c r="EAD231" s="168"/>
      <c r="EAE231" s="168"/>
      <c r="EAF231" s="168"/>
      <c r="EAG231" s="168"/>
      <c r="EAH231" s="168"/>
      <c r="EAI231" s="168"/>
      <c r="EAJ231" s="168"/>
      <c r="EAK231" s="168"/>
      <c r="EAL231" s="168"/>
      <c r="EAM231" s="168"/>
      <c r="EAN231" s="168"/>
      <c r="EAO231" s="168"/>
      <c r="EAP231" s="168"/>
      <c r="EAQ231" s="168"/>
      <c r="EAR231" s="168"/>
      <c r="EAS231" s="168"/>
      <c r="EAT231" s="168"/>
      <c r="EAU231" s="168"/>
      <c r="EAV231" s="168"/>
      <c r="EAW231" s="168"/>
      <c r="EAX231" s="168"/>
      <c r="EAY231" s="168"/>
      <c r="EAZ231" s="168"/>
      <c r="EBA231" s="168"/>
      <c r="EBB231" s="168"/>
      <c r="EBC231" s="168"/>
      <c r="EBD231" s="168"/>
      <c r="EBE231" s="168"/>
      <c r="EBF231" s="168"/>
      <c r="EBG231" s="168"/>
      <c r="EBH231" s="168"/>
      <c r="EBI231" s="168"/>
      <c r="EBJ231" s="168"/>
      <c r="EBK231" s="168"/>
      <c r="EBL231" s="168"/>
      <c r="EBM231" s="168"/>
      <c r="EBN231" s="168"/>
      <c r="EBO231" s="168"/>
      <c r="EBP231" s="168"/>
      <c r="EBQ231" s="168"/>
      <c r="EBR231" s="168"/>
      <c r="EBS231" s="168"/>
      <c r="EBT231" s="168"/>
      <c r="EBU231" s="168"/>
      <c r="EBV231" s="168"/>
      <c r="EBW231" s="168"/>
      <c r="EBX231" s="168"/>
      <c r="EBY231" s="168"/>
      <c r="EBZ231" s="168"/>
      <c r="ECA231" s="168"/>
      <c r="ECB231" s="168"/>
      <c r="ECC231" s="168"/>
      <c r="ECD231" s="168"/>
      <c r="ECE231" s="168"/>
      <c r="ECF231" s="168"/>
      <c r="ECG231" s="168"/>
      <c r="ECH231" s="168"/>
      <c r="ECI231" s="168"/>
      <c r="ECJ231" s="168"/>
      <c r="ECK231" s="168"/>
      <c r="ECL231" s="168"/>
      <c r="ECM231" s="168"/>
      <c r="ECN231" s="168"/>
      <c r="ECO231" s="168"/>
      <c r="ECP231" s="168"/>
      <c r="ECQ231" s="168"/>
      <c r="ECR231" s="168"/>
      <c r="ECS231" s="168"/>
      <c r="ECT231" s="168"/>
      <c r="ECU231" s="168"/>
      <c r="ECV231" s="168"/>
      <c r="ECW231" s="168"/>
      <c r="ECX231" s="168"/>
      <c r="ECY231" s="168"/>
      <c r="ECZ231" s="168"/>
      <c r="EDA231" s="168"/>
      <c r="EDB231" s="168"/>
      <c r="EDC231" s="168"/>
      <c r="EDD231" s="168"/>
      <c r="EDE231" s="168"/>
      <c r="EDF231" s="168"/>
      <c r="EDG231" s="168"/>
      <c r="EDH231" s="168"/>
      <c r="EDI231" s="168"/>
      <c r="EDJ231" s="168"/>
      <c r="EDK231" s="168"/>
      <c r="EDL231" s="168"/>
      <c r="EDM231" s="168"/>
      <c r="EDN231" s="168"/>
      <c r="EDO231" s="168"/>
      <c r="EDP231" s="168"/>
      <c r="EDQ231" s="168"/>
      <c r="EDR231" s="168"/>
      <c r="EDS231" s="168"/>
      <c r="EDT231" s="168"/>
      <c r="EDU231" s="168"/>
      <c r="EDV231" s="168"/>
      <c r="EDW231" s="168"/>
      <c r="EDX231" s="168"/>
      <c r="EDY231" s="168"/>
      <c r="EDZ231" s="168"/>
      <c r="EEA231" s="168"/>
      <c r="EEB231" s="168"/>
      <c r="EEC231" s="168"/>
      <c r="EED231" s="168"/>
      <c r="EEE231" s="168"/>
      <c r="EEF231" s="168"/>
      <c r="EEG231" s="168"/>
      <c r="EEH231" s="168"/>
      <c r="EEI231" s="168"/>
      <c r="EEJ231" s="168"/>
      <c r="EEK231" s="168"/>
      <c r="EEL231" s="168"/>
      <c r="EEM231" s="168"/>
      <c r="EEN231" s="168"/>
      <c r="EEO231" s="168"/>
      <c r="EEP231" s="168"/>
      <c r="EEQ231" s="168"/>
      <c r="EER231" s="168"/>
      <c r="EES231" s="168"/>
      <c r="EET231" s="168"/>
      <c r="EEU231" s="168"/>
      <c r="EEV231" s="168"/>
      <c r="EEW231" s="168"/>
      <c r="EEX231" s="168"/>
      <c r="EEY231" s="168"/>
      <c r="EEZ231" s="168"/>
      <c r="EFA231" s="168"/>
      <c r="EFB231" s="168"/>
      <c r="EFC231" s="168"/>
      <c r="EFD231" s="168"/>
      <c r="EFE231" s="168"/>
      <c r="EFF231" s="168"/>
      <c r="EFG231" s="168"/>
      <c r="EFH231" s="168"/>
      <c r="EFI231" s="168"/>
      <c r="EFJ231" s="168"/>
      <c r="EFK231" s="168"/>
      <c r="EFL231" s="168"/>
      <c r="EFM231" s="168"/>
      <c r="EFN231" s="168"/>
      <c r="EFO231" s="168"/>
      <c r="EFP231" s="168"/>
      <c r="EFQ231" s="168"/>
      <c r="EFR231" s="168"/>
      <c r="EFS231" s="168"/>
      <c r="EFT231" s="168"/>
      <c r="EFU231" s="168"/>
      <c r="EFV231" s="168"/>
      <c r="EFW231" s="168"/>
      <c r="EFX231" s="168"/>
      <c r="EFY231" s="168"/>
      <c r="EFZ231" s="168"/>
      <c r="EGA231" s="168"/>
      <c r="EGB231" s="168"/>
      <c r="EGC231" s="168"/>
      <c r="EGD231" s="168"/>
      <c r="EGE231" s="168"/>
      <c r="EGF231" s="168"/>
      <c r="EGG231" s="168"/>
      <c r="EGH231" s="168"/>
      <c r="EGI231" s="168"/>
      <c r="EGJ231" s="168"/>
      <c r="EGK231" s="168"/>
      <c r="EGL231" s="168"/>
      <c r="EGM231" s="168"/>
      <c r="EGN231" s="168"/>
      <c r="EGO231" s="168"/>
      <c r="EGP231" s="168"/>
      <c r="EGQ231" s="168"/>
      <c r="EGR231" s="168"/>
      <c r="EGS231" s="168"/>
      <c r="EGT231" s="168"/>
      <c r="EGU231" s="168"/>
      <c r="EGV231" s="168"/>
      <c r="EGW231" s="168"/>
      <c r="EGX231" s="168"/>
      <c r="EGY231" s="168"/>
      <c r="EGZ231" s="168"/>
      <c r="EHA231" s="168"/>
      <c r="EHB231" s="168"/>
      <c r="EHC231" s="168"/>
      <c r="EHD231" s="168"/>
      <c r="EHE231" s="168"/>
      <c r="EHF231" s="168"/>
      <c r="EHG231" s="168"/>
      <c r="EHH231" s="168"/>
      <c r="EHI231" s="168"/>
      <c r="EHJ231" s="168"/>
      <c r="EHK231" s="168"/>
      <c r="EHL231" s="168"/>
      <c r="EHM231" s="168"/>
      <c r="EHN231" s="168"/>
      <c r="EHO231" s="168"/>
      <c r="EHP231" s="168"/>
      <c r="EHQ231" s="168"/>
      <c r="EHR231" s="168"/>
      <c r="EHS231" s="168"/>
      <c r="EHT231" s="168"/>
      <c r="EHU231" s="168"/>
      <c r="EHV231" s="168"/>
      <c r="EHW231" s="168"/>
      <c r="EHX231" s="168"/>
      <c r="EHY231" s="168"/>
      <c r="EHZ231" s="168"/>
      <c r="EIA231" s="168"/>
      <c r="EIB231" s="168"/>
      <c r="EIC231" s="168"/>
      <c r="EID231" s="168"/>
      <c r="EIE231" s="168"/>
      <c r="EIF231" s="168"/>
      <c r="EIG231" s="168"/>
      <c r="EIH231" s="168"/>
      <c r="EII231" s="168"/>
      <c r="EIJ231" s="168"/>
      <c r="EIK231" s="168"/>
      <c r="EIL231" s="168"/>
      <c r="EIM231" s="168"/>
      <c r="EIN231" s="168"/>
      <c r="EIO231" s="168"/>
      <c r="EIP231" s="168"/>
      <c r="EIQ231" s="168"/>
      <c r="EIR231" s="168"/>
      <c r="EIS231" s="168"/>
      <c r="EIT231" s="168"/>
      <c r="EIU231" s="168"/>
      <c r="EIV231" s="168"/>
      <c r="EIW231" s="168"/>
      <c r="EIX231" s="168"/>
      <c r="EIY231" s="168"/>
      <c r="EIZ231" s="168"/>
      <c r="EJA231" s="168"/>
      <c r="EJB231" s="168"/>
      <c r="EJC231" s="168"/>
      <c r="EJD231" s="168"/>
      <c r="EJE231" s="168"/>
      <c r="EJF231" s="168"/>
      <c r="EJG231" s="168"/>
      <c r="EJH231" s="168"/>
      <c r="EJI231" s="168"/>
      <c r="EJJ231" s="168"/>
      <c r="EJK231" s="168"/>
      <c r="EJL231" s="168"/>
      <c r="EJM231" s="168"/>
      <c r="EJN231" s="168"/>
      <c r="EJO231" s="168"/>
      <c r="EJP231" s="168"/>
      <c r="EJQ231" s="168"/>
      <c r="EJR231" s="168"/>
      <c r="EJS231" s="168"/>
      <c r="EJT231" s="168"/>
      <c r="EJU231" s="168"/>
      <c r="EJV231" s="168"/>
      <c r="EJW231" s="168"/>
      <c r="EJX231" s="168"/>
      <c r="EJY231" s="168"/>
      <c r="EJZ231" s="168"/>
      <c r="EKA231" s="168"/>
      <c r="EKB231" s="168"/>
      <c r="EKC231" s="168"/>
      <c r="EKD231" s="168"/>
      <c r="EKE231" s="168"/>
      <c r="EKF231" s="168"/>
      <c r="EKG231" s="168"/>
      <c r="EKH231" s="168"/>
      <c r="EKI231" s="168"/>
      <c r="EKJ231" s="168"/>
      <c r="EKK231" s="168"/>
      <c r="EKL231" s="168"/>
      <c r="EKM231" s="168"/>
      <c r="EKN231" s="168"/>
      <c r="EKO231" s="168"/>
      <c r="EKP231" s="168"/>
      <c r="EKQ231" s="168"/>
      <c r="EKR231" s="168"/>
      <c r="EKS231" s="168"/>
      <c r="EKT231" s="168"/>
      <c r="EKU231" s="168"/>
      <c r="EKV231" s="168"/>
      <c r="EKW231" s="168"/>
      <c r="EKX231" s="168"/>
      <c r="EKY231" s="168"/>
      <c r="EKZ231" s="168"/>
      <c r="ELA231" s="168"/>
      <c r="ELB231" s="168"/>
      <c r="ELC231" s="168"/>
      <c r="ELD231" s="168"/>
      <c r="ELE231" s="168"/>
      <c r="ELF231" s="168"/>
      <c r="ELG231" s="168"/>
      <c r="ELH231" s="168"/>
      <c r="ELI231" s="168"/>
      <c r="ELJ231" s="168"/>
      <c r="ELK231" s="168"/>
      <c r="ELL231" s="168"/>
      <c r="ELM231" s="168"/>
      <c r="ELN231" s="168"/>
      <c r="ELO231" s="168"/>
      <c r="ELP231" s="168"/>
      <c r="ELQ231" s="168"/>
      <c r="ELR231" s="168"/>
      <c r="ELS231" s="168"/>
      <c r="ELT231" s="168"/>
      <c r="ELU231" s="168"/>
      <c r="ELV231" s="168"/>
      <c r="ELW231" s="168"/>
      <c r="ELX231" s="168"/>
      <c r="ELY231" s="168"/>
      <c r="ELZ231" s="168"/>
      <c r="EMA231" s="168"/>
      <c r="EMB231" s="168"/>
      <c r="EMC231" s="168"/>
      <c r="EMD231" s="168"/>
      <c r="EME231" s="168"/>
      <c r="EMF231" s="168"/>
      <c r="EMG231" s="168"/>
      <c r="EMH231" s="168"/>
      <c r="EMI231" s="168"/>
      <c r="EMJ231" s="168"/>
      <c r="EMK231" s="168"/>
      <c r="EML231" s="168"/>
      <c r="EMM231" s="168"/>
      <c r="EMN231" s="168"/>
      <c r="EMO231" s="168"/>
      <c r="EMP231" s="168"/>
      <c r="EMQ231" s="168"/>
      <c r="EMR231" s="168"/>
      <c r="EMS231" s="168"/>
      <c r="EMT231" s="168"/>
      <c r="EMU231" s="168"/>
      <c r="EMV231" s="168"/>
      <c r="EMW231" s="168"/>
      <c r="EMX231" s="168"/>
      <c r="EMY231" s="168"/>
      <c r="EMZ231" s="168"/>
      <c r="ENA231" s="168"/>
      <c r="ENB231" s="168"/>
      <c r="ENC231" s="168"/>
      <c r="END231" s="168"/>
      <c r="ENE231" s="168"/>
      <c r="ENF231" s="168"/>
      <c r="ENG231" s="168"/>
      <c r="ENH231" s="168"/>
      <c r="ENI231" s="168"/>
      <c r="ENJ231" s="168"/>
      <c r="ENK231" s="168"/>
      <c r="ENL231" s="168"/>
      <c r="ENM231" s="168"/>
      <c r="ENN231" s="168"/>
      <c r="ENO231" s="168"/>
      <c r="ENP231" s="168"/>
      <c r="ENQ231" s="168"/>
      <c r="ENR231" s="168"/>
      <c r="ENS231" s="168"/>
      <c r="ENT231" s="168"/>
      <c r="ENU231" s="168"/>
      <c r="ENV231" s="168"/>
      <c r="ENW231" s="168"/>
      <c r="ENX231" s="168"/>
      <c r="ENY231" s="168"/>
      <c r="ENZ231" s="168"/>
      <c r="EOA231" s="168"/>
      <c r="EOB231" s="168"/>
      <c r="EOC231" s="168"/>
      <c r="EOD231" s="168"/>
      <c r="EOE231" s="168"/>
      <c r="EOF231" s="168"/>
      <c r="EOG231" s="168"/>
      <c r="EOH231" s="168"/>
      <c r="EOI231" s="168"/>
      <c r="EOJ231" s="168"/>
      <c r="EOK231" s="168"/>
      <c r="EOL231" s="168"/>
      <c r="EOM231" s="168"/>
      <c r="EON231" s="168"/>
      <c r="EOO231" s="168"/>
      <c r="EOP231" s="168"/>
      <c r="EOQ231" s="168"/>
      <c r="EOR231" s="168"/>
      <c r="EOS231" s="168"/>
      <c r="EOT231" s="168"/>
      <c r="EOU231" s="168"/>
      <c r="EOV231" s="168"/>
      <c r="EOW231" s="168"/>
      <c r="EOX231" s="168"/>
      <c r="EOY231" s="168"/>
      <c r="EOZ231" s="168"/>
      <c r="EPA231" s="168"/>
      <c r="EPB231" s="168"/>
      <c r="EPC231" s="168"/>
      <c r="EPD231" s="168"/>
      <c r="EPE231" s="168"/>
      <c r="EPF231" s="168"/>
      <c r="EPG231" s="168"/>
      <c r="EPH231" s="168"/>
      <c r="EPI231" s="168"/>
      <c r="EPJ231" s="168"/>
      <c r="EPK231" s="168"/>
      <c r="EPL231" s="168"/>
      <c r="EPM231" s="168"/>
      <c r="EPN231" s="168"/>
      <c r="EPO231" s="168"/>
      <c r="EPP231" s="168"/>
      <c r="EPQ231" s="168"/>
      <c r="EPR231" s="168"/>
      <c r="EPS231" s="168"/>
      <c r="EPT231" s="168"/>
      <c r="EPU231" s="168"/>
      <c r="EPV231" s="168"/>
      <c r="EPW231" s="168"/>
      <c r="EPX231" s="168"/>
      <c r="EPY231" s="168"/>
      <c r="EPZ231" s="168"/>
      <c r="EQA231" s="168"/>
      <c r="EQB231" s="168"/>
      <c r="EQC231" s="168"/>
      <c r="EQD231" s="168"/>
      <c r="EQE231" s="168"/>
      <c r="EQF231" s="168"/>
      <c r="EQG231" s="168"/>
      <c r="EQH231" s="168"/>
      <c r="EQI231" s="168"/>
      <c r="EQJ231" s="168"/>
      <c r="EQK231" s="168"/>
      <c r="EQL231" s="168"/>
      <c r="EQM231" s="168"/>
      <c r="EQN231" s="168"/>
      <c r="EQO231" s="168"/>
      <c r="EQP231" s="168"/>
      <c r="EQQ231" s="168"/>
      <c r="EQR231" s="168"/>
      <c r="EQS231" s="168"/>
      <c r="EQT231" s="168"/>
      <c r="EQU231" s="168"/>
      <c r="EQV231" s="168"/>
      <c r="EQW231" s="168"/>
      <c r="EQX231" s="168"/>
      <c r="EQY231" s="168"/>
      <c r="EQZ231" s="168"/>
      <c r="ERA231" s="168"/>
      <c r="ERB231" s="168"/>
      <c r="ERC231" s="168"/>
      <c r="ERD231" s="168"/>
      <c r="ERE231" s="168"/>
      <c r="ERF231" s="168"/>
      <c r="ERG231" s="168"/>
      <c r="ERH231" s="168"/>
      <c r="ERI231" s="168"/>
      <c r="ERJ231" s="168"/>
      <c r="ERK231" s="168"/>
      <c r="ERL231" s="168"/>
      <c r="ERM231" s="168"/>
      <c r="ERN231" s="168"/>
      <c r="ERO231" s="168"/>
      <c r="ERP231" s="168"/>
      <c r="ERQ231" s="168"/>
      <c r="ERR231" s="168"/>
      <c r="ERS231" s="168"/>
      <c r="ERT231" s="168"/>
      <c r="ERU231" s="168"/>
      <c r="ERV231" s="168"/>
      <c r="ERW231" s="168"/>
      <c r="ERX231" s="168"/>
      <c r="ERY231" s="168"/>
      <c r="ERZ231" s="168"/>
      <c r="ESA231" s="168"/>
      <c r="ESB231" s="168"/>
      <c r="ESC231" s="168"/>
      <c r="ESD231" s="168"/>
      <c r="ESE231" s="168"/>
      <c r="ESF231" s="168"/>
      <c r="ESG231" s="168"/>
      <c r="ESH231" s="168"/>
      <c r="ESI231" s="168"/>
      <c r="ESJ231" s="168"/>
      <c r="ESK231" s="168"/>
      <c r="ESL231" s="168"/>
      <c r="ESM231" s="168"/>
      <c r="ESN231" s="168"/>
      <c r="ESO231" s="168"/>
      <c r="ESP231" s="168"/>
      <c r="ESQ231" s="168"/>
      <c r="ESR231" s="168"/>
      <c r="ESS231" s="168"/>
      <c r="EST231" s="168"/>
      <c r="ESU231" s="168"/>
      <c r="ESV231" s="168"/>
      <c r="ESW231" s="168"/>
      <c r="ESX231" s="168"/>
      <c r="ESY231" s="168"/>
      <c r="ESZ231" s="168"/>
      <c r="ETA231" s="168"/>
      <c r="ETB231" s="168"/>
      <c r="ETC231" s="168"/>
      <c r="ETD231" s="168"/>
      <c r="ETE231" s="168"/>
      <c r="ETF231" s="168"/>
      <c r="ETG231" s="168"/>
      <c r="ETH231" s="168"/>
      <c r="ETI231" s="168"/>
      <c r="ETJ231" s="168"/>
      <c r="ETK231" s="168"/>
      <c r="ETL231" s="168"/>
      <c r="ETM231" s="168"/>
      <c r="ETN231" s="168"/>
      <c r="ETO231" s="168"/>
      <c r="ETP231" s="168"/>
      <c r="ETQ231" s="168"/>
      <c r="ETR231" s="168"/>
      <c r="ETS231" s="168"/>
      <c r="ETT231" s="168"/>
      <c r="ETU231" s="168"/>
      <c r="ETV231" s="168"/>
      <c r="ETW231" s="168"/>
      <c r="ETX231" s="168"/>
      <c r="ETY231" s="168"/>
      <c r="ETZ231" s="168"/>
      <c r="EUA231" s="168"/>
      <c r="EUB231" s="168"/>
      <c r="EUC231" s="168"/>
      <c r="EUD231" s="168"/>
      <c r="EUE231" s="168"/>
      <c r="EUF231" s="168"/>
      <c r="EUG231" s="168"/>
      <c r="EUH231" s="168"/>
      <c r="EUI231" s="168"/>
      <c r="EUJ231" s="168"/>
      <c r="EUK231" s="168"/>
      <c r="EUL231" s="168"/>
      <c r="EUM231" s="168"/>
      <c r="EUN231" s="168"/>
      <c r="EUO231" s="168"/>
      <c r="EUP231" s="168"/>
      <c r="EUQ231" s="168"/>
      <c r="EUR231" s="168"/>
      <c r="EUS231" s="168"/>
      <c r="EUT231" s="168"/>
      <c r="EUU231" s="168"/>
      <c r="EUV231" s="168"/>
      <c r="EUW231" s="168"/>
      <c r="EUX231" s="168"/>
      <c r="EUY231" s="168"/>
      <c r="EUZ231" s="168"/>
      <c r="EVA231" s="168"/>
      <c r="EVB231" s="168"/>
      <c r="EVC231" s="168"/>
      <c r="EVD231" s="168"/>
      <c r="EVE231" s="168"/>
      <c r="EVF231" s="168"/>
      <c r="EVG231" s="168"/>
      <c r="EVH231" s="168"/>
      <c r="EVI231" s="168"/>
      <c r="EVJ231" s="168"/>
      <c r="EVK231" s="168"/>
      <c r="EVL231" s="168"/>
      <c r="EVM231" s="168"/>
      <c r="EVN231" s="168"/>
      <c r="EVO231" s="168"/>
      <c r="EVP231" s="168"/>
      <c r="EVQ231" s="168"/>
      <c r="EVR231" s="168"/>
      <c r="EVS231" s="168"/>
      <c r="EVT231" s="168"/>
      <c r="EVU231" s="168"/>
      <c r="EVV231" s="168"/>
      <c r="EVW231" s="168"/>
      <c r="EVX231" s="168"/>
      <c r="EVY231" s="168"/>
      <c r="EVZ231" s="168"/>
      <c r="EWA231" s="168"/>
      <c r="EWB231" s="168"/>
      <c r="EWC231" s="168"/>
      <c r="EWD231" s="168"/>
      <c r="EWE231" s="168"/>
      <c r="EWF231" s="168"/>
      <c r="EWG231" s="168"/>
      <c r="EWH231" s="168"/>
      <c r="EWI231" s="168"/>
      <c r="EWJ231" s="168"/>
      <c r="EWK231" s="168"/>
      <c r="EWL231" s="168"/>
      <c r="EWM231" s="168"/>
      <c r="EWN231" s="168"/>
      <c r="EWO231" s="168"/>
      <c r="EWP231" s="168"/>
      <c r="EWQ231" s="168"/>
      <c r="EWR231" s="168"/>
      <c r="EWS231" s="168"/>
      <c r="EWT231" s="168"/>
      <c r="EWU231" s="168"/>
      <c r="EWV231" s="168"/>
      <c r="EWW231" s="168"/>
      <c r="EWX231" s="168"/>
      <c r="EWY231" s="168"/>
      <c r="EWZ231" s="168"/>
      <c r="EXA231" s="168"/>
      <c r="EXB231" s="168"/>
      <c r="EXC231" s="168"/>
      <c r="EXD231" s="168"/>
      <c r="EXE231" s="168"/>
      <c r="EXF231" s="168"/>
      <c r="EXG231" s="168"/>
      <c r="EXH231" s="168"/>
      <c r="EXI231" s="168"/>
      <c r="EXJ231" s="168"/>
      <c r="EXK231" s="168"/>
      <c r="EXL231" s="168"/>
      <c r="EXM231" s="168"/>
      <c r="EXN231" s="168"/>
      <c r="EXO231" s="168"/>
      <c r="EXP231" s="168"/>
      <c r="EXQ231" s="168"/>
      <c r="EXR231" s="168"/>
      <c r="EXS231" s="168"/>
      <c r="EXT231" s="168"/>
      <c r="EXU231" s="168"/>
      <c r="EXV231" s="168"/>
      <c r="EXW231" s="168"/>
      <c r="EXX231" s="168"/>
      <c r="EXY231" s="168"/>
      <c r="EXZ231" s="168"/>
      <c r="EYA231" s="168"/>
      <c r="EYB231" s="168"/>
      <c r="EYC231" s="168"/>
      <c r="EYD231" s="168"/>
      <c r="EYE231" s="168"/>
      <c r="EYF231" s="168"/>
      <c r="EYG231" s="168"/>
      <c r="EYH231" s="168"/>
      <c r="EYI231" s="168"/>
      <c r="EYJ231" s="168"/>
      <c r="EYK231" s="168"/>
      <c r="EYL231" s="168"/>
      <c r="EYM231" s="168"/>
      <c r="EYN231" s="168"/>
      <c r="EYO231" s="168"/>
      <c r="EYP231" s="168"/>
      <c r="EYQ231" s="168"/>
      <c r="EYR231" s="168"/>
      <c r="EYS231" s="168"/>
      <c r="EYT231" s="168"/>
      <c r="EYU231" s="168"/>
      <c r="EYV231" s="168"/>
      <c r="EYW231" s="168"/>
      <c r="EYX231" s="168"/>
      <c r="EYY231" s="168"/>
      <c r="EYZ231" s="168"/>
      <c r="EZA231" s="168"/>
      <c r="EZB231" s="168"/>
      <c r="EZC231" s="168"/>
      <c r="EZD231" s="168"/>
      <c r="EZE231" s="168"/>
      <c r="EZF231" s="168"/>
      <c r="EZG231" s="168"/>
      <c r="EZH231" s="168"/>
      <c r="EZI231" s="168"/>
      <c r="EZJ231" s="168"/>
      <c r="EZK231" s="168"/>
      <c r="EZL231" s="168"/>
      <c r="EZM231" s="168"/>
      <c r="EZN231" s="168"/>
      <c r="EZO231" s="168"/>
      <c r="EZP231" s="168"/>
      <c r="EZQ231" s="168"/>
      <c r="EZR231" s="168"/>
      <c r="EZS231" s="168"/>
      <c r="EZT231" s="168"/>
      <c r="EZU231" s="168"/>
      <c r="EZV231" s="168"/>
      <c r="EZW231" s="168"/>
      <c r="EZX231" s="168"/>
      <c r="EZY231" s="168"/>
      <c r="EZZ231" s="168"/>
      <c r="FAA231" s="168"/>
      <c r="FAB231" s="168"/>
      <c r="FAC231" s="168"/>
      <c r="FAD231" s="168"/>
      <c r="FAE231" s="168"/>
      <c r="FAF231" s="168"/>
      <c r="FAG231" s="168"/>
      <c r="FAH231" s="168"/>
      <c r="FAI231" s="168"/>
      <c r="FAJ231" s="168"/>
      <c r="FAK231" s="168"/>
      <c r="FAL231" s="168"/>
      <c r="FAM231" s="168"/>
      <c r="FAN231" s="168"/>
      <c r="FAO231" s="168"/>
      <c r="FAP231" s="168"/>
      <c r="FAQ231" s="168"/>
      <c r="FAR231" s="168"/>
      <c r="FAS231" s="168"/>
      <c r="FAT231" s="168"/>
      <c r="FAU231" s="168"/>
      <c r="FAV231" s="168"/>
      <c r="FAW231" s="168"/>
      <c r="FAX231" s="168"/>
      <c r="FAY231" s="168"/>
      <c r="FAZ231" s="168"/>
      <c r="FBA231" s="168"/>
      <c r="FBB231" s="168"/>
      <c r="FBC231" s="168"/>
      <c r="FBD231" s="168"/>
      <c r="FBE231" s="168"/>
      <c r="FBF231" s="168"/>
      <c r="FBG231" s="168"/>
      <c r="FBH231" s="168"/>
      <c r="FBI231" s="168"/>
      <c r="FBJ231" s="168"/>
      <c r="FBK231" s="168"/>
      <c r="FBL231" s="168"/>
      <c r="FBM231" s="168"/>
      <c r="FBN231" s="168"/>
      <c r="FBO231" s="168"/>
      <c r="FBP231" s="168"/>
      <c r="FBQ231" s="168"/>
      <c r="FBR231" s="168"/>
      <c r="FBS231" s="168"/>
      <c r="FBT231" s="168"/>
      <c r="FBU231" s="168"/>
      <c r="FBV231" s="168"/>
      <c r="FBW231" s="168"/>
      <c r="FBX231" s="168"/>
      <c r="FBY231" s="168"/>
      <c r="FBZ231" s="168"/>
      <c r="FCA231" s="168"/>
      <c r="FCB231" s="168"/>
      <c r="FCC231" s="168"/>
      <c r="FCD231" s="168"/>
      <c r="FCE231" s="168"/>
      <c r="FCF231" s="168"/>
      <c r="FCG231" s="168"/>
      <c r="FCH231" s="168"/>
      <c r="FCI231" s="168"/>
      <c r="FCJ231" s="168"/>
      <c r="FCK231" s="168"/>
      <c r="FCL231" s="168"/>
      <c r="FCM231" s="168"/>
      <c r="FCN231" s="168"/>
      <c r="FCO231" s="168"/>
      <c r="FCP231" s="168"/>
      <c r="FCQ231" s="168"/>
      <c r="FCR231" s="168"/>
      <c r="FCS231" s="168"/>
      <c r="FCT231" s="168"/>
      <c r="FCU231" s="168"/>
      <c r="FCV231" s="168"/>
      <c r="FCW231" s="168"/>
      <c r="FCX231" s="168"/>
      <c r="FCY231" s="168"/>
      <c r="FCZ231" s="168"/>
      <c r="FDA231" s="168"/>
      <c r="FDB231" s="168"/>
      <c r="FDC231" s="168"/>
      <c r="FDD231" s="168"/>
      <c r="FDE231" s="168"/>
      <c r="FDF231" s="168"/>
      <c r="FDG231" s="168"/>
      <c r="FDH231" s="168"/>
      <c r="FDI231" s="168"/>
      <c r="FDJ231" s="168"/>
      <c r="FDK231" s="168"/>
      <c r="FDL231" s="168"/>
      <c r="FDM231" s="168"/>
      <c r="FDN231" s="168"/>
      <c r="FDO231" s="168"/>
      <c r="FDP231" s="168"/>
      <c r="FDQ231" s="168"/>
      <c r="FDR231" s="168"/>
      <c r="FDS231" s="168"/>
      <c r="FDT231" s="168"/>
      <c r="FDU231" s="168"/>
      <c r="FDV231" s="168"/>
      <c r="FDW231" s="168"/>
      <c r="FDX231" s="168"/>
      <c r="FDY231" s="168"/>
      <c r="FDZ231" s="168"/>
      <c r="FEA231" s="168"/>
      <c r="FEB231" s="168"/>
      <c r="FEC231" s="168"/>
      <c r="FED231" s="168"/>
      <c r="FEE231" s="168"/>
      <c r="FEF231" s="168"/>
      <c r="FEG231" s="168"/>
      <c r="FEH231" s="168"/>
      <c r="FEI231" s="168"/>
      <c r="FEJ231" s="168"/>
      <c r="FEK231" s="168"/>
      <c r="FEL231" s="168"/>
      <c r="FEM231" s="168"/>
      <c r="FEN231" s="168"/>
      <c r="FEO231" s="168"/>
      <c r="FEP231" s="168"/>
      <c r="FEQ231" s="168"/>
      <c r="FER231" s="168"/>
      <c r="FES231" s="168"/>
      <c r="FET231" s="168"/>
      <c r="FEU231" s="168"/>
      <c r="FEV231" s="168"/>
      <c r="FEW231" s="168"/>
      <c r="FEX231" s="168"/>
      <c r="FEY231" s="168"/>
      <c r="FEZ231" s="168"/>
      <c r="FFA231" s="168"/>
      <c r="FFB231" s="168"/>
      <c r="FFC231" s="168"/>
      <c r="FFD231" s="168"/>
      <c r="FFE231" s="168"/>
      <c r="FFF231" s="168"/>
      <c r="FFG231" s="168"/>
      <c r="FFH231" s="168"/>
      <c r="FFI231" s="168"/>
      <c r="FFJ231" s="168"/>
      <c r="FFK231" s="168"/>
      <c r="FFL231" s="168"/>
      <c r="FFM231" s="168"/>
      <c r="FFN231" s="168"/>
      <c r="FFO231" s="168"/>
      <c r="FFP231" s="168"/>
      <c r="FFQ231" s="168"/>
      <c r="FFR231" s="168"/>
      <c r="FFS231" s="168"/>
      <c r="FFT231" s="168"/>
      <c r="FFU231" s="168"/>
      <c r="FFV231" s="168"/>
      <c r="FFW231" s="168"/>
      <c r="FFX231" s="168"/>
      <c r="FFY231" s="168"/>
      <c r="FFZ231" s="168"/>
      <c r="FGA231" s="168"/>
      <c r="FGB231" s="168"/>
      <c r="FGC231" s="168"/>
      <c r="FGD231" s="168"/>
      <c r="FGE231" s="168"/>
      <c r="FGF231" s="168"/>
      <c r="FGG231" s="168"/>
      <c r="FGH231" s="168"/>
      <c r="FGI231" s="168"/>
      <c r="FGJ231" s="168"/>
      <c r="FGK231" s="168"/>
      <c r="FGL231" s="168"/>
      <c r="FGM231" s="168"/>
      <c r="FGN231" s="168"/>
      <c r="FGO231" s="168"/>
      <c r="FGP231" s="168"/>
      <c r="FGQ231" s="168"/>
      <c r="FGR231" s="168"/>
      <c r="FGS231" s="168"/>
      <c r="FGT231" s="168"/>
      <c r="FGU231" s="168"/>
      <c r="FGV231" s="168"/>
      <c r="FGW231" s="168"/>
      <c r="FGX231" s="168"/>
      <c r="FGY231" s="168"/>
      <c r="FGZ231" s="168"/>
      <c r="FHA231" s="168"/>
      <c r="FHB231" s="168"/>
      <c r="FHC231" s="168"/>
      <c r="FHD231" s="168"/>
      <c r="FHE231" s="168"/>
      <c r="FHF231" s="168"/>
      <c r="FHG231" s="168"/>
      <c r="FHH231" s="168"/>
      <c r="FHI231" s="168"/>
      <c r="FHJ231" s="168"/>
      <c r="FHK231" s="168"/>
      <c r="FHL231" s="168"/>
      <c r="FHM231" s="168"/>
      <c r="FHN231" s="168"/>
      <c r="FHO231" s="168"/>
      <c r="FHP231" s="168"/>
      <c r="FHQ231" s="168"/>
      <c r="FHR231" s="168"/>
      <c r="FHS231" s="168"/>
      <c r="FHT231" s="168"/>
      <c r="FHU231" s="168"/>
      <c r="FHV231" s="168"/>
      <c r="FHW231" s="168"/>
      <c r="FHX231" s="168"/>
      <c r="FHY231" s="168"/>
      <c r="FHZ231" s="168"/>
      <c r="FIA231" s="168"/>
      <c r="FIB231" s="168"/>
      <c r="FIC231" s="168"/>
      <c r="FID231" s="168"/>
      <c r="FIE231" s="168"/>
      <c r="FIF231" s="168"/>
      <c r="FIG231" s="168"/>
      <c r="FIH231" s="168"/>
      <c r="FII231" s="168"/>
      <c r="FIJ231" s="168"/>
      <c r="FIK231" s="168"/>
      <c r="FIL231" s="168"/>
      <c r="FIM231" s="168"/>
      <c r="FIN231" s="168"/>
      <c r="FIO231" s="168"/>
      <c r="FIP231" s="168"/>
      <c r="FIQ231" s="168"/>
      <c r="FIR231" s="168"/>
      <c r="FIS231" s="168"/>
      <c r="FIT231" s="168"/>
      <c r="FIU231" s="168"/>
      <c r="FIV231" s="168"/>
      <c r="FIW231" s="168"/>
      <c r="FIX231" s="168"/>
      <c r="FIY231" s="168"/>
      <c r="FIZ231" s="168"/>
      <c r="FJA231" s="168"/>
      <c r="FJB231" s="168"/>
      <c r="FJC231" s="168"/>
      <c r="FJD231" s="168"/>
      <c r="FJE231" s="168"/>
      <c r="FJF231" s="168"/>
      <c r="FJG231" s="168"/>
      <c r="FJH231" s="168"/>
      <c r="FJI231" s="168"/>
      <c r="FJJ231" s="168"/>
      <c r="FJK231" s="168"/>
      <c r="FJL231" s="168"/>
      <c r="FJM231" s="168"/>
      <c r="FJN231" s="168"/>
      <c r="FJO231" s="168"/>
      <c r="FJP231" s="168"/>
      <c r="FJQ231" s="168"/>
      <c r="FJR231" s="168"/>
      <c r="FJS231" s="168"/>
      <c r="FJT231" s="168"/>
      <c r="FJU231" s="168"/>
      <c r="FJV231" s="168"/>
      <c r="FJW231" s="168"/>
      <c r="FJX231" s="168"/>
      <c r="FJY231" s="168"/>
      <c r="FJZ231" s="168"/>
      <c r="FKA231" s="168"/>
      <c r="FKB231" s="168"/>
      <c r="FKC231" s="168"/>
      <c r="FKD231" s="168"/>
      <c r="FKE231" s="168"/>
      <c r="FKF231" s="168"/>
      <c r="FKG231" s="168"/>
      <c r="FKH231" s="168"/>
      <c r="FKI231" s="168"/>
      <c r="FKJ231" s="168"/>
      <c r="FKK231" s="168"/>
      <c r="FKL231" s="168"/>
      <c r="FKM231" s="168"/>
      <c r="FKN231" s="168"/>
      <c r="FKO231" s="168"/>
      <c r="FKP231" s="168"/>
      <c r="FKQ231" s="168"/>
      <c r="FKR231" s="168"/>
      <c r="FKS231" s="168"/>
      <c r="FKT231" s="168"/>
      <c r="FKU231" s="168"/>
      <c r="FKV231" s="168"/>
      <c r="FKW231" s="168"/>
      <c r="FKX231" s="168"/>
      <c r="FKY231" s="168"/>
      <c r="FKZ231" s="168"/>
      <c r="FLA231" s="168"/>
      <c r="FLB231" s="168"/>
      <c r="FLC231" s="168"/>
      <c r="FLD231" s="168"/>
      <c r="FLE231" s="168"/>
      <c r="FLF231" s="168"/>
      <c r="FLG231" s="168"/>
      <c r="FLH231" s="168"/>
      <c r="FLI231" s="168"/>
      <c r="FLJ231" s="168"/>
      <c r="FLK231" s="168"/>
      <c r="FLL231" s="168"/>
      <c r="FLM231" s="168"/>
      <c r="FLN231" s="168"/>
      <c r="FLO231" s="168"/>
      <c r="FLP231" s="168"/>
      <c r="FLQ231" s="168"/>
      <c r="FLR231" s="168"/>
      <c r="FLS231" s="168"/>
      <c r="FLT231" s="168"/>
      <c r="FLU231" s="168"/>
      <c r="FLV231" s="168"/>
      <c r="FLW231" s="168"/>
      <c r="FLX231" s="168"/>
      <c r="FLY231" s="168"/>
      <c r="FLZ231" s="168"/>
      <c r="FMA231" s="168"/>
      <c r="FMB231" s="168"/>
      <c r="FMC231" s="168"/>
      <c r="FMD231" s="168"/>
      <c r="FME231" s="168"/>
      <c r="FMF231" s="168"/>
      <c r="FMG231" s="168"/>
      <c r="FMH231" s="168"/>
      <c r="FMI231" s="168"/>
      <c r="FMJ231" s="168"/>
      <c r="FMK231" s="168"/>
      <c r="FML231" s="168"/>
      <c r="FMM231" s="168"/>
      <c r="FMN231" s="168"/>
      <c r="FMO231" s="168"/>
      <c r="FMP231" s="168"/>
      <c r="FMQ231" s="168"/>
      <c r="FMR231" s="168"/>
      <c r="FMS231" s="168"/>
      <c r="FMT231" s="168"/>
      <c r="FMU231" s="168"/>
      <c r="FMV231" s="168"/>
      <c r="FMW231" s="168"/>
      <c r="FMX231" s="168"/>
      <c r="FMY231" s="168"/>
      <c r="FMZ231" s="168"/>
      <c r="FNA231" s="168"/>
      <c r="FNB231" s="168"/>
      <c r="FNC231" s="168"/>
      <c r="FND231" s="168"/>
      <c r="FNE231" s="168"/>
      <c r="FNF231" s="168"/>
      <c r="FNG231" s="168"/>
      <c r="FNH231" s="168"/>
      <c r="FNI231" s="168"/>
      <c r="FNJ231" s="168"/>
      <c r="FNK231" s="168"/>
      <c r="FNL231" s="168"/>
      <c r="FNM231" s="168"/>
      <c r="FNN231" s="168"/>
      <c r="FNO231" s="168"/>
      <c r="FNP231" s="168"/>
      <c r="FNQ231" s="168"/>
      <c r="FNR231" s="168"/>
      <c r="FNS231" s="168"/>
      <c r="FNT231" s="168"/>
      <c r="FNU231" s="168"/>
      <c r="FNV231" s="168"/>
      <c r="FNW231" s="168"/>
      <c r="FNX231" s="168"/>
      <c r="FNY231" s="168"/>
      <c r="FNZ231" s="168"/>
      <c r="FOA231" s="168"/>
      <c r="FOB231" s="168"/>
      <c r="FOC231" s="168"/>
      <c r="FOD231" s="168"/>
      <c r="FOE231" s="168"/>
      <c r="FOF231" s="168"/>
      <c r="FOG231" s="168"/>
      <c r="FOH231" s="168"/>
      <c r="FOI231" s="168"/>
      <c r="FOJ231" s="168"/>
      <c r="FOK231" s="168"/>
      <c r="FOL231" s="168"/>
      <c r="FOM231" s="168"/>
      <c r="FON231" s="168"/>
      <c r="FOO231" s="168"/>
      <c r="FOP231" s="168"/>
      <c r="FOQ231" s="168"/>
      <c r="FOR231" s="168"/>
      <c r="FOS231" s="168"/>
      <c r="FOT231" s="168"/>
      <c r="FOU231" s="168"/>
      <c r="FOV231" s="168"/>
      <c r="FOW231" s="168"/>
      <c r="FOX231" s="168"/>
      <c r="FOY231" s="168"/>
      <c r="FOZ231" s="168"/>
      <c r="FPA231" s="168"/>
      <c r="FPB231" s="168"/>
      <c r="FPC231" s="168"/>
      <c r="FPD231" s="168"/>
      <c r="FPE231" s="168"/>
      <c r="FPF231" s="168"/>
      <c r="FPG231" s="168"/>
      <c r="FPH231" s="168"/>
      <c r="FPI231" s="168"/>
      <c r="FPJ231" s="168"/>
      <c r="FPK231" s="168"/>
      <c r="FPL231" s="168"/>
      <c r="FPM231" s="168"/>
      <c r="FPN231" s="168"/>
      <c r="FPO231" s="168"/>
      <c r="FPP231" s="168"/>
      <c r="FPQ231" s="168"/>
      <c r="FPR231" s="168"/>
      <c r="FPS231" s="168"/>
      <c r="FPT231" s="168"/>
      <c r="FPU231" s="168"/>
      <c r="FPV231" s="168"/>
      <c r="FPW231" s="168"/>
      <c r="FPX231" s="168"/>
      <c r="FPY231" s="168"/>
      <c r="FPZ231" s="168"/>
      <c r="FQA231" s="168"/>
      <c r="FQB231" s="168"/>
      <c r="FQC231" s="168"/>
      <c r="FQD231" s="168"/>
      <c r="FQE231" s="168"/>
      <c r="FQF231" s="168"/>
      <c r="FQG231" s="168"/>
      <c r="FQH231" s="168"/>
      <c r="FQI231" s="168"/>
      <c r="FQJ231" s="168"/>
      <c r="FQK231" s="168"/>
      <c r="FQL231" s="168"/>
      <c r="FQM231" s="168"/>
      <c r="FQN231" s="168"/>
      <c r="FQO231" s="168"/>
      <c r="FQP231" s="168"/>
      <c r="FQQ231" s="168"/>
      <c r="FQR231" s="168"/>
      <c r="FQS231" s="168"/>
      <c r="FQT231" s="168"/>
      <c r="FQU231" s="168"/>
      <c r="FQV231" s="168"/>
      <c r="FQW231" s="168"/>
      <c r="FQX231" s="168"/>
      <c r="FQY231" s="168"/>
      <c r="FQZ231" s="168"/>
      <c r="FRA231" s="168"/>
      <c r="FRB231" s="168"/>
      <c r="FRC231" s="168"/>
      <c r="FRD231" s="168"/>
      <c r="FRE231" s="168"/>
      <c r="FRF231" s="168"/>
      <c r="FRG231" s="168"/>
      <c r="FRH231" s="168"/>
      <c r="FRI231" s="168"/>
      <c r="FRJ231" s="168"/>
      <c r="FRK231" s="168"/>
      <c r="FRL231" s="168"/>
      <c r="FRM231" s="168"/>
      <c r="FRN231" s="168"/>
      <c r="FRO231" s="168"/>
      <c r="FRP231" s="168"/>
      <c r="FRQ231" s="168"/>
      <c r="FRR231" s="168"/>
      <c r="FRS231" s="168"/>
      <c r="FRT231" s="168"/>
      <c r="FRU231" s="168"/>
      <c r="FRV231" s="168"/>
      <c r="FRW231" s="168"/>
      <c r="FRX231" s="168"/>
      <c r="FRY231" s="168"/>
      <c r="FRZ231" s="168"/>
      <c r="FSA231" s="168"/>
      <c r="FSB231" s="168"/>
      <c r="FSC231" s="168"/>
      <c r="FSD231" s="168"/>
      <c r="FSE231" s="168"/>
      <c r="FSF231" s="168"/>
      <c r="FSG231" s="168"/>
      <c r="FSH231" s="168"/>
      <c r="FSI231" s="168"/>
      <c r="FSJ231" s="168"/>
      <c r="FSK231" s="168"/>
      <c r="FSL231" s="168"/>
      <c r="FSM231" s="168"/>
      <c r="FSN231" s="168"/>
      <c r="FSO231" s="168"/>
      <c r="FSP231" s="168"/>
      <c r="FSQ231" s="168"/>
      <c r="FSR231" s="168"/>
      <c r="FSS231" s="168"/>
      <c r="FST231" s="168"/>
      <c r="FSU231" s="168"/>
      <c r="FSV231" s="168"/>
      <c r="FSW231" s="168"/>
      <c r="FSX231" s="168"/>
      <c r="FSY231" s="168"/>
      <c r="FSZ231" s="168"/>
      <c r="FTA231" s="168"/>
      <c r="FTB231" s="168"/>
      <c r="FTC231" s="168"/>
      <c r="FTD231" s="168"/>
      <c r="FTE231" s="168"/>
      <c r="FTF231" s="168"/>
      <c r="FTG231" s="168"/>
      <c r="FTH231" s="168"/>
      <c r="FTI231" s="168"/>
      <c r="FTJ231" s="168"/>
      <c r="FTK231" s="168"/>
      <c r="FTL231" s="168"/>
      <c r="FTM231" s="168"/>
      <c r="FTN231" s="168"/>
      <c r="FTO231" s="168"/>
      <c r="FTP231" s="168"/>
      <c r="FTQ231" s="168"/>
      <c r="FTR231" s="168"/>
      <c r="FTS231" s="168"/>
      <c r="FTT231" s="168"/>
      <c r="FTU231" s="168"/>
      <c r="FTV231" s="168"/>
      <c r="FTW231" s="168"/>
      <c r="FTX231" s="168"/>
      <c r="FTY231" s="168"/>
      <c r="FTZ231" s="168"/>
      <c r="FUA231" s="168"/>
      <c r="FUB231" s="168"/>
      <c r="FUC231" s="168"/>
      <c r="FUD231" s="168"/>
      <c r="FUE231" s="168"/>
      <c r="FUF231" s="168"/>
      <c r="FUG231" s="168"/>
      <c r="FUH231" s="168"/>
      <c r="FUI231" s="168"/>
      <c r="FUJ231" s="168"/>
      <c r="FUK231" s="168"/>
      <c r="FUL231" s="168"/>
      <c r="FUM231" s="168"/>
      <c r="FUN231" s="168"/>
      <c r="FUO231" s="168"/>
      <c r="FUP231" s="168"/>
      <c r="FUQ231" s="168"/>
      <c r="FUR231" s="168"/>
      <c r="FUS231" s="168"/>
      <c r="FUT231" s="168"/>
      <c r="FUU231" s="168"/>
      <c r="FUV231" s="168"/>
      <c r="FUW231" s="168"/>
      <c r="FUX231" s="168"/>
      <c r="FUY231" s="168"/>
      <c r="FUZ231" s="168"/>
      <c r="FVA231" s="168"/>
      <c r="FVB231" s="168"/>
      <c r="FVC231" s="168"/>
      <c r="FVD231" s="168"/>
      <c r="FVE231" s="168"/>
      <c r="FVF231" s="168"/>
      <c r="FVG231" s="168"/>
      <c r="FVH231" s="168"/>
      <c r="FVI231" s="168"/>
      <c r="FVJ231" s="168"/>
      <c r="FVK231" s="168"/>
      <c r="FVL231" s="168"/>
      <c r="FVM231" s="168"/>
      <c r="FVN231" s="168"/>
      <c r="FVO231" s="168"/>
      <c r="FVP231" s="168"/>
      <c r="FVQ231" s="168"/>
      <c r="FVR231" s="168"/>
      <c r="FVS231" s="168"/>
      <c r="FVT231" s="168"/>
      <c r="FVU231" s="168"/>
      <c r="FVV231" s="168"/>
      <c r="FVW231" s="168"/>
      <c r="FVX231" s="168"/>
      <c r="FVY231" s="168"/>
      <c r="FVZ231" s="168"/>
      <c r="FWA231" s="168"/>
      <c r="FWB231" s="168"/>
      <c r="FWC231" s="168"/>
      <c r="FWD231" s="168"/>
      <c r="FWE231" s="168"/>
      <c r="FWF231" s="168"/>
      <c r="FWG231" s="168"/>
      <c r="FWH231" s="168"/>
      <c r="FWI231" s="168"/>
      <c r="FWJ231" s="168"/>
      <c r="FWK231" s="168"/>
      <c r="FWL231" s="168"/>
      <c r="FWM231" s="168"/>
      <c r="FWN231" s="168"/>
      <c r="FWO231" s="168"/>
      <c r="FWP231" s="168"/>
      <c r="FWQ231" s="168"/>
      <c r="FWR231" s="168"/>
      <c r="FWS231" s="168"/>
      <c r="FWT231" s="168"/>
      <c r="FWU231" s="168"/>
      <c r="FWV231" s="168"/>
      <c r="FWW231" s="168"/>
      <c r="FWX231" s="168"/>
      <c r="FWY231" s="168"/>
      <c r="FWZ231" s="168"/>
      <c r="FXA231" s="168"/>
      <c r="FXB231" s="168"/>
      <c r="FXC231" s="168"/>
      <c r="FXD231" s="168"/>
      <c r="FXE231" s="168"/>
      <c r="FXF231" s="168"/>
      <c r="FXG231" s="168"/>
      <c r="FXH231" s="168"/>
      <c r="FXI231" s="168"/>
      <c r="FXJ231" s="168"/>
      <c r="FXK231" s="168"/>
      <c r="FXL231" s="168"/>
      <c r="FXM231" s="168"/>
      <c r="FXN231" s="168"/>
      <c r="FXO231" s="168"/>
      <c r="FXP231" s="168"/>
      <c r="FXQ231" s="168"/>
      <c r="FXR231" s="168"/>
      <c r="FXS231" s="168"/>
      <c r="FXT231" s="168"/>
      <c r="FXU231" s="168"/>
      <c r="FXV231" s="168"/>
      <c r="FXW231" s="168"/>
      <c r="FXX231" s="168"/>
      <c r="FXY231" s="168"/>
      <c r="FXZ231" s="168"/>
      <c r="FYA231" s="168"/>
      <c r="FYB231" s="168"/>
      <c r="FYC231" s="168"/>
      <c r="FYD231" s="168"/>
      <c r="FYE231" s="168"/>
      <c r="FYF231" s="168"/>
      <c r="FYG231" s="168"/>
      <c r="FYH231" s="168"/>
      <c r="FYI231" s="168"/>
      <c r="FYJ231" s="168"/>
      <c r="FYK231" s="168"/>
      <c r="FYL231" s="168"/>
      <c r="FYM231" s="168"/>
      <c r="FYN231" s="168"/>
      <c r="FYO231" s="168"/>
      <c r="FYP231" s="168"/>
      <c r="FYQ231" s="168"/>
      <c r="FYR231" s="168"/>
      <c r="FYS231" s="168"/>
      <c r="FYT231" s="168"/>
      <c r="FYU231" s="168"/>
      <c r="FYV231" s="168"/>
      <c r="FYW231" s="168"/>
      <c r="FYX231" s="168"/>
      <c r="FYY231" s="168"/>
      <c r="FYZ231" s="168"/>
      <c r="FZA231" s="168"/>
      <c r="FZB231" s="168"/>
      <c r="FZC231" s="168"/>
      <c r="FZD231" s="168"/>
      <c r="FZE231" s="168"/>
      <c r="FZF231" s="168"/>
      <c r="FZG231" s="168"/>
      <c r="FZH231" s="168"/>
      <c r="FZI231" s="168"/>
      <c r="FZJ231" s="168"/>
      <c r="FZK231" s="168"/>
      <c r="FZL231" s="168"/>
      <c r="FZM231" s="168"/>
      <c r="FZN231" s="168"/>
      <c r="FZO231" s="168"/>
      <c r="FZP231" s="168"/>
      <c r="FZQ231" s="168"/>
      <c r="FZR231" s="168"/>
      <c r="FZS231" s="168"/>
      <c r="FZT231" s="168"/>
      <c r="FZU231" s="168"/>
      <c r="FZV231" s="168"/>
      <c r="FZW231" s="168"/>
      <c r="FZX231" s="168"/>
      <c r="FZY231" s="168"/>
      <c r="FZZ231" s="168"/>
      <c r="GAA231" s="168"/>
      <c r="GAB231" s="168"/>
      <c r="GAC231" s="168"/>
      <c r="GAD231" s="168"/>
      <c r="GAE231" s="168"/>
      <c r="GAF231" s="168"/>
      <c r="GAG231" s="168"/>
      <c r="GAH231" s="168"/>
      <c r="GAI231" s="168"/>
      <c r="GAJ231" s="168"/>
      <c r="GAK231" s="168"/>
      <c r="GAL231" s="168"/>
      <c r="GAM231" s="168"/>
      <c r="GAN231" s="168"/>
      <c r="GAO231" s="168"/>
      <c r="GAP231" s="168"/>
      <c r="GAQ231" s="168"/>
      <c r="GAR231" s="168"/>
      <c r="GAS231" s="168"/>
      <c r="GAT231" s="168"/>
      <c r="GAU231" s="168"/>
      <c r="GAV231" s="168"/>
      <c r="GAW231" s="168"/>
      <c r="GAX231" s="168"/>
      <c r="GAY231" s="168"/>
      <c r="GAZ231" s="168"/>
      <c r="GBA231" s="168"/>
      <c r="GBB231" s="168"/>
      <c r="GBC231" s="168"/>
      <c r="GBD231" s="168"/>
      <c r="GBE231" s="168"/>
      <c r="GBF231" s="168"/>
      <c r="GBG231" s="168"/>
      <c r="GBH231" s="168"/>
      <c r="GBI231" s="168"/>
      <c r="GBJ231" s="168"/>
      <c r="GBK231" s="168"/>
      <c r="GBL231" s="168"/>
      <c r="GBM231" s="168"/>
      <c r="GBN231" s="168"/>
      <c r="GBO231" s="168"/>
      <c r="GBP231" s="168"/>
      <c r="GBQ231" s="168"/>
      <c r="GBR231" s="168"/>
      <c r="GBS231" s="168"/>
      <c r="GBT231" s="168"/>
      <c r="GBU231" s="168"/>
      <c r="GBV231" s="168"/>
      <c r="GBW231" s="168"/>
      <c r="GBX231" s="168"/>
      <c r="GBY231" s="168"/>
      <c r="GBZ231" s="168"/>
      <c r="GCA231" s="168"/>
      <c r="GCB231" s="168"/>
      <c r="GCC231" s="168"/>
      <c r="GCD231" s="168"/>
      <c r="GCE231" s="168"/>
      <c r="GCF231" s="168"/>
      <c r="GCG231" s="168"/>
      <c r="GCH231" s="168"/>
      <c r="GCI231" s="168"/>
      <c r="GCJ231" s="168"/>
      <c r="GCK231" s="168"/>
      <c r="GCL231" s="168"/>
      <c r="GCM231" s="168"/>
      <c r="GCN231" s="168"/>
      <c r="GCO231" s="168"/>
      <c r="GCP231" s="168"/>
      <c r="GCQ231" s="168"/>
      <c r="GCR231" s="168"/>
      <c r="GCS231" s="168"/>
      <c r="GCT231" s="168"/>
      <c r="GCU231" s="168"/>
      <c r="GCV231" s="168"/>
      <c r="GCW231" s="168"/>
      <c r="GCX231" s="168"/>
      <c r="GCY231" s="168"/>
      <c r="GCZ231" s="168"/>
      <c r="GDA231" s="168"/>
      <c r="GDB231" s="168"/>
      <c r="GDC231" s="168"/>
      <c r="GDD231" s="168"/>
      <c r="GDE231" s="168"/>
      <c r="GDF231" s="168"/>
      <c r="GDG231" s="168"/>
      <c r="GDH231" s="168"/>
      <c r="GDI231" s="168"/>
      <c r="GDJ231" s="168"/>
      <c r="GDK231" s="168"/>
      <c r="GDL231" s="168"/>
      <c r="GDM231" s="168"/>
      <c r="GDN231" s="168"/>
      <c r="GDO231" s="168"/>
      <c r="GDP231" s="168"/>
      <c r="GDQ231" s="168"/>
      <c r="GDR231" s="168"/>
      <c r="GDS231" s="168"/>
      <c r="GDT231" s="168"/>
      <c r="GDU231" s="168"/>
      <c r="GDV231" s="168"/>
      <c r="GDW231" s="168"/>
      <c r="GDX231" s="168"/>
      <c r="GDY231" s="168"/>
      <c r="GDZ231" s="168"/>
      <c r="GEA231" s="168"/>
      <c r="GEB231" s="168"/>
      <c r="GEC231" s="168"/>
      <c r="GED231" s="168"/>
      <c r="GEE231" s="168"/>
      <c r="GEF231" s="168"/>
      <c r="GEG231" s="168"/>
      <c r="GEH231" s="168"/>
      <c r="GEI231" s="168"/>
      <c r="GEJ231" s="168"/>
      <c r="GEK231" s="168"/>
      <c r="GEL231" s="168"/>
      <c r="GEM231" s="168"/>
      <c r="GEN231" s="168"/>
      <c r="GEO231" s="168"/>
      <c r="GEP231" s="168"/>
      <c r="GEQ231" s="168"/>
      <c r="GER231" s="168"/>
      <c r="GES231" s="168"/>
      <c r="GET231" s="168"/>
      <c r="GEU231" s="168"/>
      <c r="GEV231" s="168"/>
      <c r="GEW231" s="168"/>
      <c r="GEX231" s="168"/>
      <c r="GEY231" s="168"/>
      <c r="GEZ231" s="168"/>
      <c r="GFA231" s="168"/>
      <c r="GFB231" s="168"/>
      <c r="GFC231" s="168"/>
      <c r="GFD231" s="168"/>
      <c r="GFE231" s="168"/>
      <c r="GFF231" s="168"/>
      <c r="GFG231" s="168"/>
      <c r="GFH231" s="168"/>
      <c r="GFI231" s="168"/>
      <c r="GFJ231" s="168"/>
      <c r="GFK231" s="168"/>
      <c r="GFL231" s="168"/>
      <c r="GFM231" s="168"/>
      <c r="GFN231" s="168"/>
      <c r="GFO231" s="168"/>
      <c r="GFP231" s="168"/>
      <c r="GFQ231" s="168"/>
      <c r="GFR231" s="168"/>
      <c r="GFS231" s="168"/>
      <c r="GFT231" s="168"/>
      <c r="GFU231" s="168"/>
      <c r="GFV231" s="168"/>
      <c r="GFW231" s="168"/>
      <c r="GFX231" s="168"/>
      <c r="GFY231" s="168"/>
      <c r="GFZ231" s="168"/>
      <c r="GGA231" s="168"/>
      <c r="GGB231" s="168"/>
      <c r="GGC231" s="168"/>
      <c r="GGD231" s="168"/>
      <c r="GGE231" s="168"/>
      <c r="GGF231" s="168"/>
      <c r="GGG231" s="168"/>
      <c r="GGH231" s="168"/>
      <c r="GGI231" s="168"/>
      <c r="GGJ231" s="168"/>
      <c r="GGK231" s="168"/>
      <c r="GGL231" s="168"/>
      <c r="GGM231" s="168"/>
      <c r="GGN231" s="168"/>
      <c r="GGO231" s="168"/>
      <c r="GGP231" s="168"/>
      <c r="GGQ231" s="168"/>
      <c r="GGR231" s="168"/>
      <c r="GGS231" s="168"/>
      <c r="GGT231" s="168"/>
      <c r="GGU231" s="168"/>
      <c r="GGV231" s="168"/>
      <c r="GGW231" s="168"/>
      <c r="GGX231" s="168"/>
      <c r="GGY231" s="168"/>
      <c r="GGZ231" s="168"/>
      <c r="GHA231" s="168"/>
      <c r="GHB231" s="168"/>
      <c r="GHC231" s="168"/>
      <c r="GHD231" s="168"/>
      <c r="GHE231" s="168"/>
      <c r="GHF231" s="168"/>
      <c r="GHG231" s="168"/>
      <c r="GHH231" s="168"/>
      <c r="GHI231" s="168"/>
      <c r="GHJ231" s="168"/>
      <c r="GHK231" s="168"/>
      <c r="GHL231" s="168"/>
      <c r="GHM231" s="168"/>
      <c r="GHN231" s="168"/>
      <c r="GHO231" s="168"/>
      <c r="GHP231" s="168"/>
      <c r="GHQ231" s="168"/>
      <c r="GHR231" s="168"/>
      <c r="GHS231" s="168"/>
      <c r="GHT231" s="168"/>
      <c r="GHU231" s="168"/>
      <c r="GHV231" s="168"/>
      <c r="GHW231" s="168"/>
      <c r="GHX231" s="168"/>
      <c r="GHY231" s="168"/>
      <c r="GHZ231" s="168"/>
      <c r="GIA231" s="168"/>
      <c r="GIB231" s="168"/>
      <c r="GIC231" s="168"/>
      <c r="GID231" s="168"/>
      <c r="GIE231" s="168"/>
      <c r="GIF231" s="168"/>
      <c r="GIG231" s="168"/>
      <c r="GIH231" s="168"/>
      <c r="GII231" s="168"/>
      <c r="GIJ231" s="168"/>
      <c r="GIK231" s="168"/>
      <c r="GIL231" s="168"/>
      <c r="GIM231" s="168"/>
      <c r="GIN231" s="168"/>
      <c r="GIO231" s="168"/>
      <c r="GIP231" s="168"/>
      <c r="GIQ231" s="168"/>
      <c r="GIR231" s="168"/>
      <c r="GIS231" s="168"/>
      <c r="GIT231" s="168"/>
      <c r="GIU231" s="168"/>
      <c r="GIV231" s="168"/>
      <c r="GIW231" s="168"/>
      <c r="GIX231" s="168"/>
      <c r="GIY231" s="168"/>
      <c r="GIZ231" s="168"/>
      <c r="GJA231" s="168"/>
      <c r="GJB231" s="168"/>
      <c r="GJC231" s="168"/>
      <c r="GJD231" s="168"/>
      <c r="GJE231" s="168"/>
      <c r="GJF231" s="168"/>
      <c r="GJG231" s="168"/>
      <c r="GJH231" s="168"/>
      <c r="GJI231" s="168"/>
      <c r="GJJ231" s="168"/>
      <c r="GJK231" s="168"/>
      <c r="GJL231" s="168"/>
      <c r="GJM231" s="168"/>
      <c r="GJN231" s="168"/>
      <c r="GJO231" s="168"/>
      <c r="GJP231" s="168"/>
      <c r="GJQ231" s="168"/>
      <c r="GJR231" s="168"/>
      <c r="GJS231" s="168"/>
      <c r="GJT231" s="168"/>
      <c r="GJU231" s="168"/>
      <c r="GJV231" s="168"/>
      <c r="GJW231" s="168"/>
      <c r="GJX231" s="168"/>
      <c r="GJY231" s="168"/>
      <c r="GJZ231" s="168"/>
      <c r="GKA231" s="168"/>
      <c r="GKB231" s="168"/>
      <c r="GKC231" s="168"/>
      <c r="GKD231" s="168"/>
      <c r="GKE231" s="168"/>
      <c r="GKF231" s="168"/>
      <c r="GKG231" s="168"/>
      <c r="GKH231" s="168"/>
      <c r="GKI231" s="168"/>
      <c r="GKJ231" s="168"/>
      <c r="GKK231" s="168"/>
      <c r="GKL231" s="168"/>
      <c r="GKM231" s="168"/>
      <c r="GKN231" s="168"/>
      <c r="GKO231" s="168"/>
      <c r="GKP231" s="168"/>
      <c r="GKQ231" s="168"/>
      <c r="GKR231" s="168"/>
      <c r="GKS231" s="168"/>
      <c r="GKT231" s="168"/>
      <c r="GKU231" s="168"/>
      <c r="GKV231" s="168"/>
      <c r="GKW231" s="168"/>
      <c r="GKX231" s="168"/>
      <c r="GKY231" s="168"/>
      <c r="GKZ231" s="168"/>
      <c r="GLA231" s="168"/>
      <c r="GLB231" s="168"/>
      <c r="GLC231" s="168"/>
      <c r="GLD231" s="168"/>
      <c r="GLE231" s="168"/>
      <c r="GLF231" s="168"/>
      <c r="GLG231" s="168"/>
      <c r="GLH231" s="168"/>
      <c r="GLI231" s="168"/>
      <c r="GLJ231" s="168"/>
      <c r="GLK231" s="168"/>
      <c r="GLL231" s="168"/>
      <c r="GLM231" s="168"/>
      <c r="GLN231" s="168"/>
      <c r="GLO231" s="168"/>
      <c r="GLP231" s="168"/>
      <c r="GLQ231" s="168"/>
      <c r="GLR231" s="168"/>
      <c r="GLS231" s="168"/>
      <c r="GLT231" s="168"/>
      <c r="GLU231" s="168"/>
      <c r="GLV231" s="168"/>
      <c r="GLW231" s="168"/>
      <c r="GLX231" s="168"/>
      <c r="GLY231" s="168"/>
      <c r="GLZ231" s="168"/>
      <c r="GMA231" s="168"/>
      <c r="GMB231" s="168"/>
      <c r="GMC231" s="168"/>
      <c r="GMD231" s="168"/>
      <c r="GME231" s="168"/>
      <c r="GMF231" s="168"/>
      <c r="GMG231" s="168"/>
      <c r="GMH231" s="168"/>
      <c r="GMI231" s="168"/>
      <c r="GMJ231" s="168"/>
      <c r="GMK231" s="168"/>
      <c r="GML231" s="168"/>
      <c r="GMM231" s="168"/>
      <c r="GMN231" s="168"/>
      <c r="GMO231" s="168"/>
      <c r="GMP231" s="168"/>
      <c r="GMQ231" s="168"/>
      <c r="GMR231" s="168"/>
      <c r="GMS231" s="168"/>
      <c r="GMT231" s="168"/>
      <c r="GMU231" s="168"/>
      <c r="GMV231" s="168"/>
      <c r="GMW231" s="168"/>
      <c r="GMX231" s="168"/>
      <c r="GMY231" s="168"/>
      <c r="GMZ231" s="168"/>
      <c r="GNA231" s="168"/>
      <c r="GNB231" s="168"/>
      <c r="GNC231" s="168"/>
      <c r="GND231" s="168"/>
      <c r="GNE231" s="168"/>
      <c r="GNF231" s="168"/>
      <c r="GNG231" s="168"/>
      <c r="GNH231" s="168"/>
      <c r="GNI231" s="168"/>
      <c r="GNJ231" s="168"/>
      <c r="GNK231" s="168"/>
      <c r="GNL231" s="168"/>
      <c r="GNM231" s="168"/>
      <c r="GNN231" s="168"/>
      <c r="GNO231" s="168"/>
      <c r="GNP231" s="168"/>
      <c r="GNQ231" s="168"/>
      <c r="GNR231" s="168"/>
      <c r="GNS231" s="168"/>
      <c r="GNT231" s="168"/>
      <c r="GNU231" s="168"/>
      <c r="GNV231" s="168"/>
      <c r="GNW231" s="168"/>
      <c r="GNX231" s="168"/>
      <c r="GNY231" s="168"/>
      <c r="GNZ231" s="168"/>
      <c r="GOA231" s="168"/>
      <c r="GOB231" s="168"/>
      <c r="GOC231" s="168"/>
      <c r="GOD231" s="168"/>
      <c r="GOE231" s="168"/>
      <c r="GOF231" s="168"/>
      <c r="GOG231" s="168"/>
      <c r="GOH231" s="168"/>
      <c r="GOI231" s="168"/>
      <c r="GOJ231" s="168"/>
      <c r="GOK231" s="168"/>
      <c r="GOL231" s="168"/>
      <c r="GOM231" s="168"/>
      <c r="GON231" s="168"/>
      <c r="GOO231" s="168"/>
      <c r="GOP231" s="168"/>
      <c r="GOQ231" s="168"/>
      <c r="GOR231" s="168"/>
      <c r="GOS231" s="168"/>
      <c r="GOT231" s="168"/>
      <c r="GOU231" s="168"/>
      <c r="GOV231" s="168"/>
      <c r="GOW231" s="168"/>
      <c r="GOX231" s="168"/>
      <c r="GOY231" s="168"/>
      <c r="GOZ231" s="168"/>
      <c r="GPA231" s="168"/>
      <c r="GPB231" s="168"/>
      <c r="GPC231" s="168"/>
      <c r="GPD231" s="168"/>
      <c r="GPE231" s="168"/>
      <c r="GPF231" s="168"/>
      <c r="GPG231" s="168"/>
      <c r="GPH231" s="168"/>
      <c r="GPI231" s="168"/>
      <c r="GPJ231" s="168"/>
      <c r="GPK231" s="168"/>
      <c r="GPL231" s="168"/>
      <c r="GPM231" s="168"/>
      <c r="GPN231" s="168"/>
      <c r="GPO231" s="168"/>
      <c r="GPP231" s="168"/>
      <c r="GPQ231" s="168"/>
      <c r="GPR231" s="168"/>
      <c r="GPS231" s="168"/>
      <c r="GPT231" s="168"/>
      <c r="GPU231" s="168"/>
      <c r="GPV231" s="168"/>
      <c r="GPW231" s="168"/>
      <c r="GPX231" s="168"/>
      <c r="GPY231" s="168"/>
      <c r="GPZ231" s="168"/>
      <c r="GQA231" s="168"/>
      <c r="GQB231" s="168"/>
      <c r="GQC231" s="168"/>
      <c r="GQD231" s="168"/>
      <c r="GQE231" s="168"/>
      <c r="GQF231" s="168"/>
      <c r="GQG231" s="168"/>
      <c r="GQH231" s="168"/>
      <c r="GQI231" s="168"/>
      <c r="GQJ231" s="168"/>
      <c r="GQK231" s="168"/>
      <c r="GQL231" s="168"/>
      <c r="GQM231" s="168"/>
      <c r="GQN231" s="168"/>
      <c r="GQO231" s="168"/>
      <c r="GQP231" s="168"/>
      <c r="GQQ231" s="168"/>
      <c r="GQR231" s="168"/>
      <c r="GQS231" s="168"/>
      <c r="GQT231" s="168"/>
      <c r="GQU231" s="168"/>
      <c r="GQV231" s="168"/>
      <c r="GQW231" s="168"/>
      <c r="GQX231" s="168"/>
      <c r="GQY231" s="168"/>
      <c r="GQZ231" s="168"/>
      <c r="GRA231" s="168"/>
      <c r="GRB231" s="168"/>
      <c r="GRC231" s="168"/>
      <c r="GRD231" s="168"/>
      <c r="GRE231" s="168"/>
      <c r="GRF231" s="168"/>
      <c r="GRG231" s="168"/>
      <c r="GRH231" s="168"/>
      <c r="GRI231" s="168"/>
      <c r="GRJ231" s="168"/>
      <c r="GRK231" s="168"/>
      <c r="GRL231" s="168"/>
      <c r="GRM231" s="168"/>
      <c r="GRN231" s="168"/>
      <c r="GRO231" s="168"/>
      <c r="GRP231" s="168"/>
      <c r="GRQ231" s="168"/>
      <c r="GRR231" s="168"/>
      <c r="GRS231" s="168"/>
      <c r="GRT231" s="168"/>
      <c r="GRU231" s="168"/>
      <c r="GRV231" s="168"/>
      <c r="GRW231" s="168"/>
      <c r="GRX231" s="168"/>
      <c r="GRY231" s="168"/>
      <c r="GRZ231" s="168"/>
      <c r="GSA231" s="168"/>
      <c r="GSB231" s="168"/>
      <c r="GSC231" s="168"/>
      <c r="GSD231" s="168"/>
      <c r="GSE231" s="168"/>
      <c r="GSF231" s="168"/>
      <c r="GSG231" s="168"/>
      <c r="GSH231" s="168"/>
      <c r="GSI231" s="168"/>
      <c r="GSJ231" s="168"/>
      <c r="GSK231" s="168"/>
      <c r="GSL231" s="168"/>
      <c r="GSM231" s="168"/>
      <c r="GSN231" s="168"/>
      <c r="GSO231" s="168"/>
      <c r="GSP231" s="168"/>
      <c r="GSQ231" s="168"/>
      <c r="GSR231" s="168"/>
      <c r="GSS231" s="168"/>
      <c r="GST231" s="168"/>
      <c r="GSU231" s="168"/>
      <c r="GSV231" s="168"/>
      <c r="GSW231" s="168"/>
      <c r="GSX231" s="168"/>
      <c r="GSY231" s="168"/>
      <c r="GSZ231" s="168"/>
      <c r="GTA231" s="168"/>
      <c r="GTB231" s="168"/>
      <c r="GTC231" s="168"/>
      <c r="GTD231" s="168"/>
      <c r="GTE231" s="168"/>
      <c r="GTF231" s="168"/>
      <c r="GTG231" s="168"/>
      <c r="GTH231" s="168"/>
      <c r="GTI231" s="168"/>
      <c r="GTJ231" s="168"/>
      <c r="GTK231" s="168"/>
      <c r="GTL231" s="168"/>
      <c r="GTM231" s="168"/>
      <c r="GTN231" s="168"/>
      <c r="GTO231" s="168"/>
      <c r="GTP231" s="168"/>
      <c r="GTQ231" s="168"/>
      <c r="GTR231" s="168"/>
      <c r="GTS231" s="168"/>
      <c r="GTT231" s="168"/>
      <c r="GTU231" s="168"/>
      <c r="GTV231" s="168"/>
      <c r="GTW231" s="168"/>
      <c r="GTX231" s="168"/>
      <c r="GTY231" s="168"/>
      <c r="GTZ231" s="168"/>
      <c r="GUA231" s="168"/>
      <c r="GUB231" s="168"/>
      <c r="GUC231" s="168"/>
      <c r="GUD231" s="168"/>
      <c r="GUE231" s="168"/>
      <c r="GUF231" s="168"/>
      <c r="GUG231" s="168"/>
      <c r="GUH231" s="168"/>
      <c r="GUI231" s="168"/>
      <c r="GUJ231" s="168"/>
      <c r="GUK231" s="168"/>
      <c r="GUL231" s="168"/>
      <c r="GUM231" s="168"/>
      <c r="GUN231" s="168"/>
      <c r="GUO231" s="168"/>
      <c r="GUP231" s="168"/>
      <c r="GUQ231" s="168"/>
      <c r="GUR231" s="168"/>
      <c r="GUS231" s="168"/>
      <c r="GUT231" s="168"/>
      <c r="GUU231" s="168"/>
      <c r="GUV231" s="168"/>
      <c r="GUW231" s="168"/>
      <c r="GUX231" s="168"/>
      <c r="GUY231" s="168"/>
      <c r="GUZ231" s="168"/>
      <c r="GVA231" s="168"/>
      <c r="GVB231" s="168"/>
      <c r="GVC231" s="168"/>
      <c r="GVD231" s="168"/>
      <c r="GVE231" s="168"/>
      <c r="GVF231" s="168"/>
      <c r="GVG231" s="168"/>
      <c r="GVH231" s="168"/>
      <c r="GVI231" s="168"/>
      <c r="GVJ231" s="168"/>
      <c r="GVK231" s="168"/>
      <c r="GVL231" s="168"/>
      <c r="GVM231" s="168"/>
      <c r="GVN231" s="168"/>
      <c r="GVO231" s="168"/>
      <c r="GVP231" s="168"/>
      <c r="GVQ231" s="168"/>
      <c r="GVR231" s="168"/>
      <c r="GVS231" s="168"/>
      <c r="GVT231" s="168"/>
      <c r="GVU231" s="168"/>
      <c r="GVV231" s="168"/>
      <c r="GVW231" s="168"/>
      <c r="GVX231" s="168"/>
      <c r="GVY231" s="168"/>
      <c r="GVZ231" s="168"/>
      <c r="GWA231" s="168"/>
      <c r="GWB231" s="168"/>
      <c r="GWC231" s="168"/>
      <c r="GWD231" s="168"/>
      <c r="GWE231" s="168"/>
      <c r="GWF231" s="168"/>
      <c r="GWG231" s="168"/>
      <c r="GWH231" s="168"/>
      <c r="GWI231" s="168"/>
      <c r="GWJ231" s="168"/>
      <c r="GWK231" s="168"/>
      <c r="GWL231" s="168"/>
      <c r="GWM231" s="168"/>
      <c r="GWN231" s="168"/>
      <c r="GWO231" s="168"/>
      <c r="GWP231" s="168"/>
      <c r="GWQ231" s="168"/>
      <c r="GWR231" s="168"/>
      <c r="GWS231" s="168"/>
      <c r="GWT231" s="168"/>
      <c r="GWU231" s="168"/>
      <c r="GWV231" s="168"/>
      <c r="GWW231" s="168"/>
      <c r="GWX231" s="168"/>
      <c r="GWY231" s="168"/>
      <c r="GWZ231" s="168"/>
      <c r="GXA231" s="168"/>
      <c r="GXB231" s="168"/>
      <c r="GXC231" s="168"/>
      <c r="GXD231" s="168"/>
      <c r="GXE231" s="168"/>
      <c r="GXF231" s="168"/>
      <c r="GXG231" s="168"/>
      <c r="GXH231" s="168"/>
      <c r="GXI231" s="168"/>
      <c r="GXJ231" s="168"/>
      <c r="GXK231" s="168"/>
      <c r="GXL231" s="168"/>
      <c r="GXM231" s="168"/>
      <c r="GXN231" s="168"/>
      <c r="GXO231" s="168"/>
      <c r="GXP231" s="168"/>
      <c r="GXQ231" s="168"/>
      <c r="GXR231" s="168"/>
      <c r="GXS231" s="168"/>
      <c r="GXT231" s="168"/>
      <c r="GXU231" s="168"/>
      <c r="GXV231" s="168"/>
      <c r="GXW231" s="168"/>
      <c r="GXX231" s="168"/>
      <c r="GXY231" s="168"/>
      <c r="GXZ231" s="168"/>
      <c r="GYA231" s="168"/>
      <c r="GYB231" s="168"/>
      <c r="GYC231" s="168"/>
      <c r="GYD231" s="168"/>
      <c r="GYE231" s="168"/>
      <c r="GYF231" s="168"/>
      <c r="GYG231" s="168"/>
      <c r="GYH231" s="168"/>
      <c r="GYI231" s="168"/>
      <c r="GYJ231" s="168"/>
      <c r="GYK231" s="168"/>
      <c r="GYL231" s="168"/>
      <c r="GYM231" s="168"/>
      <c r="GYN231" s="168"/>
      <c r="GYO231" s="168"/>
      <c r="GYP231" s="168"/>
      <c r="GYQ231" s="168"/>
      <c r="GYR231" s="168"/>
      <c r="GYS231" s="168"/>
      <c r="GYT231" s="168"/>
      <c r="GYU231" s="168"/>
      <c r="GYV231" s="168"/>
      <c r="GYW231" s="168"/>
      <c r="GYX231" s="168"/>
      <c r="GYY231" s="168"/>
      <c r="GYZ231" s="168"/>
      <c r="GZA231" s="168"/>
      <c r="GZB231" s="168"/>
      <c r="GZC231" s="168"/>
      <c r="GZD231" s="168"/>
      <c r="GZE231" s="168"/>
      <c r="GZF231" s="168"/>
      <c r="GZG231" s="168"/>
      <c r="GZH231" s="168"/>
      <c r="GZI231" s="168"/>
      <c r="GZJ231" s="168"/>
      <c r="GZK231" s="168"/>
      <c r="GZL231" s="168"/>
      <c r="GZM231" s="168"/>
      <c r="GZN231" s="168"/>
      <c r="GZO231" s="168"/>
      <c r="GZP231" s="168"/>
      <c r="GZQ231" s="168"/>
      <c r="GZR231" s="168"/>
      <c r="GZS231" s="168"/>
      <c r="GZT231" s="168"/>
      <c r="GZU231" s="168"/>
      <c r="GZV231" s="168"/>
      <c r="GZW231" s="168"/>
      <c r="GZX231" s="168"/>
      <c r="GZY231" s="168"/>
      <c r="GZZ231" s="168"/>
      <c r="HAA231" s="168"/>
      <c r="HAB231" s="168"/>
      <c r="HAC231" s="168"/>
      <c r="HAD231" s="168"/>
      <c r="HAE231" s="168"/>
      <c r="HAF231" s="168"/>
      <c r="HAG231" s="168"/>
      <c r="HAH231" s="168"/>
      <c r="HAI231" s="168"/>
      <c r="HAJ231" s="168"/>
      <c r="HAK231" s="168"/>
      <c r="HAL231" s="168"/>
      <c r="HAM231" s="168"/>
      <c r="HAN231" s="168"/>
      <c r="HAO231" s="168"/>
      <c r="HAP231" s="168"/>
      <c r="HAQ231" s="168"/>
      <c r="HAR231" s="168"/>
      <c r="HAS231" s="168"/>
      <c r="HAT231" s="168"/>
      <c r="HAU231" s="168"/>
      <c r="HAV231" s="168"/>
      <c r="HAW231" s="168"/>
      <c r="HAX231" s="168"/>
      <c r="HAY231" s="168"/>
      <c r="HAZ231" s="168"/>
      <c r="HBA231" s="168"/>
      <c r="HBB231" s="168"/>
      <c r="HBC231" s="168"/>
      <c r="HBD231" s="168"/>
      <c r="HBE231" s="168"/>
      <c r="HBF231" s="168"/>
      <c r="HBG231" s="168"/>
      <c r="HBH231" s="168"/>
      <c r="HBI231" s="168"/>
      <c r="HBJ231" s="168"/>
      <c r="HBK231" s="168"/>
      <c r="HBL231" s="168"/>
      <c r="HBM231" s="168"/>
      <c r="HBN231" s="168"/>
      <c r="HBO231" s="168"/>
      <c r="HBP231" s="168"/>
      <c r="HBQ231" s="168"/>
      <c r="HBR231" s="168"/>
      <c r="HBS231" s="168"/>
      <c r="HBT231" s="168"/>
      <c r="HBU231" s="168"/>
      <c r="HBV231" s="168"/>
      <c r="HBW231" s="168"/>
      <c r="HBX231" s="168"/>
      <c r="HBY231" s="168"/>
      <c r="HBZ231" s="168"/>
      <c r="HCA231" s="168"/>
      <c r="HCB231" s="168"/>
      <c r="HCC231" s="168"/>
      <c r="HCD231" s="168"/>
      <c r="HCE231" s="168"/>
      <c r="HCF231" s="168"/>
      <c r="HCG231" s="168"/>
      <c r="HCH231" s="168"/>
      <c r="HCI231" s="168"/>
      <c r="HCJ231" s="168"/>
      <c r="HCK231" s="168"/>
      <c r="HCL231" s="168"/>
      <c r="HCM231" s="168"/>
      <c r="HCN231" s="168"/>
      <c r="HCO231" s="168"/>
      <c r="HCP231" s="168"/>
      <c r="HCQ231" s="168"/>
      <c r="HCR231" s="168"/>
      <c r="HCS231" s="168"/>
      <c r="HCT231" s="168"/>
      <c r="HCU231" s="168"/>
      <c r="HCV231" s="168"/>
      <c r="HCW231" s="168"/>
      <c r="HCX231" s="168"/>
      <c r="HCY231" s="168"/>
      <c r="HCZ231" s="168"/>
      <c r="HDA231" s="168"/>
      <c r="HDB231" s="168"/>
      <c r="HDC231" s="168"/>
      <c r="HDD231" s="168"/>
      <c r="HDE231" s="168"/>
      <c r="HDF231" s="168"/>
      <c r="HDG231" s="168"/>
      <c r="HDH231" s="168"/>
      <c r="HDI231" s="168"/>
      <c r="HDJ231" s="168"/>
      <c r="HDK231" s="168"/>
      <c r="HDL231" s="168"/>
      <c r="HDM231" s="168"/>
      <c r="HDN231" s="168"/>
      <c r="HDO231" s="168"/>
      <c r="HDP231" s="168"/>
      <c r="HDQ231" s="168"/>
      <c r="HDR231" s="168"/>
      <c r="HDS231" s="168"/>
      <c r="HDT231" s="168"/>
      <c r="HDU231" s="168"/>
      <c r="HDV231" s="168"/>
      <c r="HDW231" s="168"/>
      <c r="HDX231" s="168"/>
      <c r="HDY231" s="168"/>
      <c r="HDZ231" s="168"/>
      <c r="HEA231" s="168"/>
      <c r="HEB231" s="168"/>
      <c r="HEC231" s="168"/>
      <c r="HED231" s="168"/>
      <c r="HEE231" s="168"/>
      <c r="HEF231" s="168"/>
      <c r="HEG231" s="168"/>
      <c r="HEH231" s="168"/>
      <c r="HEI231" s="168"/>
      <c r="HEJ231" s="168"/>
      <c r="HEK231" s="168"/>
      <c r="HEL231" s="168"/>
      <c r="HEM231" s="168"/>
      <c r="HEN231" s="168"/>
      <c r="HEO231" s="168"/>
      <c r="HEP231" s="168"/>
      <c r="HEQ231" s="168"/>
      <c r="HER231" s="168"/>
      <c r="HES231" s="168"/>
      <c r="HET231" s="168"/>
      <c r="HEU231" s="168"/>
      <c r="HEV231" s="168"/>
      <c r="HEW231" s="168"/>
      <c r="HEX231" s="168"/>
      <c r="HEY231" s="168"/>
      <c r="HEZ231" s="168"/>
      <c r="HFA231" s="168"/>
      <c r="HFB231" s="168"/>
      <c r="HFC231" s="168"/>
      <c r="HFD231" s="168"/>
      <c r="HFE231" s="168"/>
      <c r="HFF231" s="168"/>
      <c r="HFG231" s="168"/>
      <c r="HFH231" s="168"/>
      <c r="HFI231" s="168"/>
      <c r="HFJ231" s="168"/>
      <c r="HFK231" s="168"/>
      <c r="HFL231" s="168"/>
      <c r="HFM231" s="168"/>
      <c r="HFN231" s="168"/>
      <c r="HFO231" s="168"/>
      <c r="HFP231" s="168"/>
      <c r="HFQ231" s="168"/>
      <c r="HFR231" s="168"/>
      <c r="HFS231" s="168"/>
      <c r="HFT231" s="168"/>
      <c r="HFU231" s="168"/>
      <c r="HFV231" s="168"/>
      <c r="HFW231" s="168"/>
      <c r="HFX231" s="168"/>
      <c r="HFY231" s="168"/>
      <c r="HFZ231" s="168"/>
      <c r="HGA231" s="168"/>
      <c r="HGB231" s="168"/>
      <c r="HGC231" s="168"/>
      <c r="HGD231" s="168"/>
      <c r="HGE231" s="168"/>
      <c r="HGF231" s="168"/>
      <c r="HGG231" s="168"/>
      <c r="HGH231" s="168"/>
      <c r="HGI231" s="168"/>
      <c r="HGJ231" s="168"/>
      <c r="HGK231" s="168"/>
      <c r="HGL231" s="168"/>
      <c r="HGM231" s="168"/>
      <c r="HGN231" s="168"/>
      <c r="HGO231" s="168"/>
      <c r="HGP231" s="168"/>
      <c r="HGQ231" s="168"/>
      <c r="HGR231" s="168"/>
      <c r="HGS231" s="168"/>
      <c r="HGT231" s="168"/>
      <c r="HGU231" s="168"/>
      <c r="HGV231" s="168"/>
      <c r="HGW231" s="168"/>
      <c r="HGX231" s="168"/>
      <c r="HGY231" s="168"/>
      <c r="HGZ231" s="168"/>
      <c r="HHA231" s="168"/>
      <c r="HHB231" s="168"/>
      <c r="HHC231" s="168"/>
      <c r="HHD231" s="168"/>
      <c r="HHE231" s="168"/>
      <c r="HHF231" s="168"/>
      <c r="HHG231" s="168"/>
      <c r="HHH231" s="168"/>
      <c r="HHI231" s="168"/>
      <c r="HHJ231" s="168"/>
      <c r="HHK231" s="168"/>
      <c r="HHL231" s="168"/>
      <c r="HHM231" s="168"/>
      <c r="HHN231" s="168"/>
      <c r="HHO231" s="168"/>
      <c r="HHP231" s="168"/>
      <c r="HHQ231" s="168"/>
      <c r="HHR231" s="168"/>
      <c r="HHS231" s="168"/>
      <c r="HHT231" s="168"/>
      <c r="HHU231" s="168"/>
      <c r="HHV231" s="168"/>
      <c r="HHW231" s="168"/>
      <c r="HHX231" s="168"/>
      <c r="HHY231" s="168"/>
      <c r="HHZ231" s="168"/>
      <c r="HIA231" s="168"/>
      <c r="HIB231" s="168"/>
      <c r="HIC231" s="168"/>
      <c r="HID231" s="168"/>
      <c r="HIE231" s="168"/>
      <c r="HIF231" s="168"/>
      <c r="HIG231" s="168"/>
      <c r="HIH231" s="168"/>
      <c r="HII231" s="168"/>
      <c r="HIJ231" s="168"/>
      <c r="HIK231" s="168"/>
      <c r="HIL231" s="168"/>
      <c r="HIM231" s="168"/>
      <c r="HIN231" s="168"/>
      <c r="HIO231" s="168"/>
      <c r="HIP231" s="168"/>
      <c r="HIQ231" s="168"/>
      <c r="HIR231" s="168"/>
      <c r="HIS231" s="168"/>
      <c r="HIT231" s="168"/>
      <c r="HIU231" s="168"/>
      <c r="HIV231" s="168"/>
      <c r="HIW231" s="168"/>
      <c r="HIX231" s="168"/>
      <c r="HIY231" s="168"/>
      <c r="HIZ231" s="168"/>
      <c r="HJA231" s="168"/>
      <c r="HJB231" s="168"/>
      <c r="HJC231" s="168"/>
      <c r="HJD231" s="168"/>
      <c r="HJE231" s="168"/>
      <c r="HJF231" s="168"/>
      <c r="HJG231" s="168"/>
      <c r="HJH231" s="168"/>
      <c r="HJI231" s="168"/>
      <c r="HJJ231" s="168"/>
      <c r="HJK231" s="168"/>
      <c r="HJL231" s="168"/>
      <c r="HJM231" s="168"/>
      <c r="HJN231" s="168"/>
      <c r="HJO231" s="168"/>
      <c r="HJP231" s="168"/>
      <c r="HJQ231" s="168"/>
      <c r="HJR231" s="168"/>
      <c r="HJS231" s="168"/>
      <c r="HJT231" s="168"/>
      <c r="HJU231" s="168"/>
      <c r="HJV231" s="168"/>
      <c r="HJW231" s="168"/>
      <c r="HJX231" s="168"/>
      <c r="HJY231" s="168"/>
      <c r="HJZ231" s="168"/>
      <c r="HKA231" s="168"/>
      <c r="HKB231" s="168"/>
      <c r="HKC231" s="168"/>
      <c r="HKD231" s="168"/>
      <c r="HKE231" s="168"/>
      <c r="HKF231" s="168"/>
      <c r="HKG231" s="168"/>
      <c r="HKH231" s="168"/>
      <c r="HKI231" s="168"/>
      <c r="HKJ231" s="168"/>
      <c r="HKK231" s="168"/>
      <c r="HKL231" s="168"/>
      <c r="HKM231" s="168"/>
      <c r="HKN231" s="168"/>
      <c r="HKO231" s="168"/>
      <c r="HKP231" s="168"/>
      <c r="HKQ231" s="168"/>
      <c r="HKR231" s="168"/>
      <c r="HKS231" s="168"/>
      <c r="HKT231" s="168"/>
      <c r="HKU231" s="168"/>
      <c r="HKV231" s="168"/>
      <c r="HKW231" s="168"/>
      <c r="HKX231" s="168"/>
      <c r="HKY231" s="168"/>
      <c r="HKZ231" s="168"/>
      <c r="HLA231" s="168"/>
      <c r="HLB231" s="168"/>
      <c r="HLC231" s="168"/>
      <c r="HLD231" s="168"/>
      <c r="HLE231" s="168"/>
      <c r="HLF231" s="168"/>
      <c r="HLG231" s="168"/>
      <c r="HLH231" s="168"/>
      <c r="HLI231" s="168"/>
      <c r="HLJ231" s="168"/>
      <c r="HLK231" s="168"/>
      <c r="HLL231" s="168"/>
      <c r="HLM231" s="168"/>
      <c r="HLN231" s="168"/>
      <c r="HLO231" s="168"/>
      <c r="HLP231" s="168"/>
      <c r="HLQ231" s="168"/>
      <c r="HLR231" s="168"/>
      <c r="HLS231" s="168"/>
      <c r="HLT231" s="168"/>
      <c r="HLU231" s="168"/>
      <c r="HLV231" s="168"/>
      <c r="HLW231" s="168"/>
      <c r="HLX231" s="168"/>
      <c r="HLY231" s="168"/>
      <c r="HLZ231" s="168"/>
      <c r="HMA231" s="168"/>
      <c r="HMB231" s="168"/>
      <c r="HMC231" s="168"/>
      <c r="HMD231" s="168"/>
      <c r="HME231" s="168"/>
      <c r="HMF231" s="168"/>
      <c r="HMG231" s="168"/>
      <c r="HMH231" s="168"/>
      <c r="HMI231" s="168"/>
      <c r="HMJ231" s="168"/>
      <c r="HMK231" s="168"/>
      <c r="HML231" s="168"/>
      <c r="HMM231" s="168"/>
      <c r="HMN231" s="168"/>
      <c r="HMO231" s="168"/>
      <c r="HMP231" s="168"/>
      <c r="HMQ231" s="168"/>
      <c r="HMR231" s="168"/>
      <c r="HMS231" s="168"/>
      <c r="HMT231" s="168"/>
      <c r="HMU231" s="168"/>
      <c r="HMV231" s="168"/>
      <c r="HMW231" s="168"/>
      <c r="HMX231" s="168"/>
      <c r="HMY231" s="168"/>
      <c r="HMZ231" s="168"/>
      <c r="HNA231" s="168"/>
      <c r="HNB231" s="168"/>
      <c r="HNC231" s="168"/>
      <c r="HND231" s="168"/>
      <c r="HNE231" s="168"/>
      <c r="HNF231" s="168"/>
      <c r="HNG231" s="168"/>
      <c r="HNH231" s="168"/>
      <c r="HNI231" s="168"/>
      <c r="HNJ231" s="168"/>
      <c r="HNK231" s="168"/>
      <c r="HNL231" s="168"/>
      <c r="HNM231" s="168"/>
      <c r="HNN231" s="168"/>
      <c r="HNO231" s="168"/>
      <c r="HNP231" s="168"/>
      <c r="HNQ231" s="168"/>
      <c r="HNR231" s="168"/>
      <c r="HNS231" s="168"/>
      <c r="HNT231" s="168"/>
      <c r="HNU231" s="168"/>
      <c r="HNV231" s="168"/>
      <c r="HNW231" s="168"/>
      <c r="HNX231" s="168"/>
      <c r="HNY231" s="168"/>
      <c r="HNZ231" s="168"/>
      <c r="HOA231" s="168"/>
      <c r="HOB231" s="168"/>
      <c r="HOC231" s="168"/>
      <c r="HOD231" s="168"/>
      <c r="HOE231" s="168"/>
      <c r="HOF231" s="168"/>
      <c r="HOG231" s="168"/>
      <c r="HOH231" s="168"/>
      <c r="HOI231" s="168"/>
      <c r="HOJ231" s="168"/>
      <c r="HOK231" s="168"/>
      <c r="HOL231" s="168"/>
      <c r="HOM231" s="168"/>
      <c r="HON231" s="168"/>
      <c r="HOO231" s="168"/>
      <c r="HOP231" s="168"/>
      <c r="HOQ231" s="168"/>
      <c r="HOR231" s="168"/>
      <c r="HOS231" s="168"/>
      <c r="HOT231" s="168"/>
      <c r="HOU231" s="168"/>
      <c r="HOV231" s="168"/>
      <c r="HOW231" s="168"/>
      <c r="HOX231" s="168"/>
      <c r="HOY231" s="168"/>
      <c r="HOZ231" s="168"/>
      <c r="HPA231" s="168"/>
      <c r="HPB231" s="168"/>
      <c r="HPC231" s="168"/>
      <c r="HPD231" s="168"/>
      <c r="HPE231" s="168"/>
      <c r="HPF231" s="168"/>
      <c r="HPG231" s="168"/>
      <c r="HPH231" s="168"/>
      <c r="HPI231" s="168"/>
      <c r="HPJ231" s="168"/>
      <c r="HPK231" s="168"/>
      <c r="HPL231" s="168"/>
      <c r="HPM231" s="168"/>
      <c r="HPN231" s="168"/>
      <c r="HPO231" s="168"/>
      <c r="HPP231" s="168"/>
      <c r="HPQ231" s="168"/>
      <c r="HPR231" s="168"/>
      <c r="HPS231" s="168"/>
      <c r="HPT231" s="168"/>
      <c r="HPU231" s="168"/>
      <c r="HPV231" s="168"/>
      <c r="HPW231" s="168"/>
      <c r="HPX231" s="168"/>
      <c r="HPY231" s="168"/>
      <c r="HPZ231" s="168"/>
      <c r="HQA231" s="168"/>
      <c r="HQB231" s="168"/>
      <c r="HQC231" s="168"/>
      <c r="HQD231" s="168"/>
      <c r="HQE231" s="168"/>
      <c r="HQF231" s="168"/>
      <c r="HQG231" s="168"/>
      <c r="HQH231" s="168"/>
      <c r="HQI231" s="168"/>
      <c r="HQJ231" s="168"/>
      <c r="HQK231" s="168"/>
      <c r="HQL231" s="168"/>
      <c r="HQM231" s="168"/>
      <c r="HQN231" s="168"/>
      <c r="HQO231" s="168"/>
      <c r="HQP231" s="168"/>
      <c r="HQQ231" s="168"/>
      <c r="HQR231" s="168"/>
      <c r="HQS231" s="168"/>
      <c r="HQT231" s="168"/>
      <c r="HQU231" s="168"/>
      <c r="HQV231" s="168"/>
      <c r="HQW231" s="168"/>
      <c r="HQX231" s="168"/>
      <c r="HQY231" s="168"/>
      <c r="HQZ231" s="168"/>
      <c r="HRA231" s="168"/>
      <c r="HRB231" s="168"/>
      <c r="HRC231" s="168"/>
      <c r="HRD231" s="168"/>
      <c r="HRE231" s="168"/>
      <c r="HRF231" s="168"/>
      <c r="HRG231" s="168"/>
      <c r="HRH231" s="168"/>
      <c r="HRI231" s="168"/>
      <c r="HRJ231" s="168"/>
      <c r="HRK231" s="168"/>
      <c r="HRL231" s="168"/>
      <c r="HRM231" s="168"/>
      <c r="HRN231" s="168"/>
      <c r="HRO231" s="168"/>
      <c r="HRP231" s="168"/>
      <c r="HRQ231" s="168"/>
      <c r="HRR231" s="168"/>
      <c r="HRS231" s="168"/>
      <c r="HRT231" s="168"/>
      <c r="HRU231" s="168"/>
      <c r="HRV231" s="168"/>
      <c r="HRW231" s="168"/>
      <c r="HRX231" s="168"/>
      <c r="HRY231" s="168"/>
      <c r="HRZ231" s="168"/>
      <c r="HSA231" s="168"/>
      <c r="HSB231" s="168"/>
      <c r="HSC231" s="168"/>
      <c r="HSD231" s="168"/>
      <c r="HSE231" s="168"/>
      <c r="HSF231" s="168"/>
      <c r="HSG231" s="168"/>
      <c r="HSH231" s="168"/>
      <c r="HSI231" s="168"/>
      <c r="HSJ231" s="168"/>
      <c r="HSK231" s="168"/>
      <c r="HSL231" s="168"/>
      <c r="HSM231" s="168"/>
      <c r="HSN231" s="168"/>
      <c r="HSO231" s="168"/>
      <c r="HSP231" s="168"/>
      <c r="HSQ231" s="168"/>
      <c r="HSR231" s="168"/>
      <c r="HSS231" s="168"/>
      <c r="HST231" s="168"/>
      <c r="HSU231" s="168"/>
      <c r="HSV231" s="168"/>
      <c r="HSW231" s="168"/>
      <c r="HSX231" s="168"/>
      <c r="HSY231" s="168"/>
      <c r="HSZ231" s="168"/>
      <c r="HTA231" s="168"/>
      <c r="HTB231" s="168"/>
      <c r="HTC231" s="168"/>
      <c r="HTD231" s="168"/>
      <c r="HTE231" s="168"/>
      <c r="HTF231" s="168"/>
      <c r="HTG231" s="168"/>
      <c r="HTH231" s="168"/>
      <c r="HTI231" s="168"/>
      <c r="HTJ231" s="168"/>
      <c r="HTK231" s="168"/>
      <c r="HTL231" s="168"/>
      <c r="HTM231" s="168"/>
      <c r="HTN231" s="168"/>
      <c r="HTO231" s="168"/>
      <c r="HTP231" s="168"/>
      <c r="HTQ231" s="168"/>
      <c r="HTR231" s="168"/>
      <c r="HTS231" s="168"/>
      <c r="HTT231" s="168"/>
      <c r="HTU231" s="168"/>
      <c r="HTV231" s="168"/>
      <c r="HTW231" s="168"/>
      <c r="HTX231" s="168"/>
      <c r="HTY231" s="168"/>
      <c r="HTZ231" s="168"/>
      <c r="HUA231" s="168"/>
      <c r="HUB231" s="168"/>
      <c r="HUC231" s="168"/>
      <c r="HUD231" s="168"/>
      <c r="HUE231" s="168"/>
      <c r="HUF231" s="168"/>
      <c r="HUG231" s="168"/>
      <c r="HUH231" s="168"/>
      <c r="HUI231" s="168"/>
      <c r="HUJ231" s="168"/>
      <c r="HUK231" s="168"/>
      <c r="HUL231" s="168"/>
      <c r="HUM231" s="168"/>
      <c r="HUN231" s="168"/>
      <c r="HUO231" s="168"/>
      <c r="HUP231" s="168"/>
      <c r="HUQ231" s="168"/>
      <c r="HUR231" s="168"/>
      <c r="HUS231" s="168"/>
      <c r="HUT231" s="168"/>
      <c r="HUU231" s="168"/>
      <c r="HUV231" s="168"/>
      <c r="HUW231" s="168"/>
      <c r="HUX231" s="168"/>
      <c r="HUY231" s="168"/>
      <c r="HUZ231" s="168"/>
      <c r="HVA231" s="168"/>
      <c r="HVB231" s="168"/>
      <c r="HVC231" s="168"/>
      <c r="HVD231" s="168"/>
      <c r="HVE231" s="168"/>
      <c r="HVF231" s="168"/>
      <c r="HVG231" s="168"/>
      <c r="HVH231" s="168"/>
      <c r="HVI231" s="168"/>
      <c r="HVJ231" s="168"/>
      <c r="HVK231" s="168"/>
      <c r="HVL231" s="168"/>
      <c r="HVM231" s="168"/>
      <c r="HVN231" s="168"/>
      <c r="HVO231" s="168"/>
      <c r="HVP231" s="168"/>
      <c r="HVQ231" s="168"/>
      <c r="HVR231" s="168"/>
      <c r="HVS231" s="168"/>
      <c r="HVT231" s="168"/>
      <c r="HVU231" s="168"/>
      <c r="HVV231" s="168"/>
      <c r="HVW231" s="168"/>
      <c r="HVX231" s="168"/>
      <c r="HVY231" s="168"/>
      <c r="HVZ231" s="168"/>
      <c r="HWA231" s="168"/>
      <c r="HWB231" s="168"/>
      <c r="HWC231" s="168"/>
      <c r="HWD231" s="168"/>
      <c r="HWE231" s="168"/>
      <c r="HWF231" s="168"/>
      <c r="HWG231" s="168"/>
      <c r="HWH231" s="168"/>
      <c r="HWI231" s="168"/>
      <c r="HWJ231" s="168"/>
      <c r="HWK231" s="168"/>
      <c r="HWL231" s="168"/>
      <c r="HWM231" s="168"/>
      <c r="HWN231" s="168"/>
      <c r="HWO231" s="168"/>
      <c r="HWP231" s="168"/>
      <c r="HWQ231" s="168"/>
      <c r="HWR231" s="168"/>
      <c r="HWS231" s="168"/>
      <c r="HWT231" s="168"/>
      <c r="HWU231" s="168"/>
      <c r="HWV231" s="168"/>
      <c r="HWW231" s="168"/>
      <c r="HWX231" s="168"/>
      <c r="HWY231" s="168"/>
      <c r="HWZ231" s="168"/>
      <c r="HXA231" s="168"/>
      <c r="HXB231" s="168"/>
      <c r="HXC231" s="168"/>
      <c r="HXD231" s="168"/>
      <c r="HXE231" s="168"/>
      <c r="HXF231" s="168"/>
      <c r="HXG231" s="168"/>
      <c r="HXH231" s="168"/>
      <c r="HXI231" s="168"/>
      <c r="HXJ231" s="168"/>
      <c r="HXK231" s="168"/>
      <c r="HXL231" s="168"/>
      <c r="HXM231" s="168"/>
      <c r="HXN231" s="168"/>
      <c r="HXO231" s="168"/>
      <c r="HXP231" s="168"/>
      <c r="HXQ231" s="168"/>
      <c r="HXR231" s="168"/>
      <c r="HXS231" s="168"/>
      <c r="HXT231" s="168"/>
      <c r="HXU231" s="168"/>
      <c r="HXV231" s="168"/>
      <c r="HXW231" s="168"/>
      <c r="HXX231" s="168"/>
      <c r="HXY231" s="168"/>
      <c r="HXZ231" s="168"/>
      <c r="HYA231" s="168"/>
      <c r="HYB231" s="168"/>
      <c r="HYC231" s="168"/>
      <c r="HYD231" s="168"/>
      <c r="HYE231" s="168"/>
      <c r="HYF231" s="168"/>
      <c r="HYG231" s="168"/>
      <c r="HYH231" s="168"/>
      <c r="HYI231" s="168"/>
      <c r="HYJ231" s="168"/>
      <c r="HYK231" s="168"/>
      <c r="HYL231" s="168"/>
      <c r="HYM231" s="168"/>
      <c r="HYN231" s="168"/>
      <c r="HYO231" s="168"/>
      <c r="HYP231" s="168"/>
      <c r="HYQ231" s="168"/>
      <c r="HYR231" s="168"/>
      <c r="HYS231" s="168"/>
      <c r="HYT231" s="168"/>
      <c r="HYU231" s="168"/>
      <c r="HYV231" s="168"/>
      <c r="HYW231" s="168"/>
      <c r="HYX231" s="168"/>
      <c r="HYY231" s="168"/>
      <c r="HYZ231" s="168"/>
      <c r="HZA231" s="168"/>
      <c r="HZB231" s="168"/>
      <c r="HZC231" s="168"/>
      <c r="HZD231" s="168"/>
      <c r="HZE231" s="168"/>
      <c r="HZF231" s="168"/>
      <c r="HZG231" s="168"/>
      <c r="HZH231" s="168"/>
      <c r="HZI231" s="168"/>
      <c r="HZJ231" s="168"/>
      <c r="HZK231" s="168"/>
      <c r="HZL231" s="168"/>
      <c r="HZM231" s="168"/>
      <c r="HZN231" s="168"/>
      <c r="HZO231" s="168"/>
      <c r="HZP231" s="168"/>
      <c r="HZQ231" s="168"/>
      <c r="HZR231" s="168"/>
      <c r="HZS231" s="168"/>
      <c r="HZT231" s="168"/>
      <c r="HZU231" s="168"/>
      <c r="HZV231" s="168"/>
      <c r="HZW231" s="168"/>
      <c r="HZX231" s="168"/>
      <c r="HZY231" s="168"/>
      <c r="HZZ231" s="168"/>
      <c r="IAA231" s="168"/>
      <c r="IAB231" s="168"/>
      <c r="IAC231" s="168"/>
      <c r="IAD231" s="168"/>
      <c r="IAE231" s="168"/>
      <c r="IAF231" s="168"/>
      <c r="IAG231" s="168"/>
      <c r="IAH231" s="168"/>
      <c r="IAI231" s="168"/>
      <c r="IAJ231" s="168"/>
      <c r="IAK231" s="168"/>
      <c r="IAL231" s="168"/>
      <c r="IAM231" s="168"/>
      <c r="IAN231" s="168"/>
      <c r="IAO231" s="168"/>
      <c r="IAP231" s="168"/>
      <c r="IAQ231" s="168"/>
      <c r="IAR231" s="168"/>
      <c r="IAS231" s="168"/>
      <c r="IAT231" s="168"/>
      <c r="IAU231" s="168"/>
      <c r="IAV231" s="168"/>
      <c r="IAW231" s="168"/>
      <c r="IAX231" s="168"/>
      <c r="IAY231" s="168"/>
      <c r="IAZ231" s="168"/>
      <c r="IBA231" s="168"/>
      <c r="IBB231" s="168"/>
      <c r="IBC231" s="168"/>
      <c r="IBD231" s="168"/>
      <c r="IBE231" s="168"/>
      <c r="IBF231" s="168"/>
      <c r="IBG231" s="168"/>
      <c r="IBH231" s="168"/>
      <c r="IBI231" s="168"/>
      <c r="IBJ231" s="168"/>
      <c r="IBK231" s="168"/>
      <c r="IBL231" s="168"/>
      <c r="IBM231" s="168"/>
      <c r="IBN231" s="168"/>
      <c r="IBO231" s="168"/>
      <c r="IBP231" s="168"/>
      <c r="IBQ231" s="168"/>
      <c r="IBR231" s="168"/>
      <c r="IBS231" s="168"/>
      <c r="IBT231" s="168"/>
      <c r="IBU231" s="168"/>
      <c r="IBV231" s="168"/>
      <c r="IBW231" s="168"/>
      <c r="IBX231" s="168"/>
      <c r="IBY231" s="168"/>
      <c r="IBZ231" s="168"/>
      <c r="ICA231" s="168"/>
      <c r="ICB231" s="168"/>
      <c r="ICC231" s="168"/>
      <c r="ICD231" s="168"/>
      <c r="ICE231" s="168"/>
      <c r="ICF231" s="168"/>
      <c r="ICG231" s="168"/>
      <c r="ICH231" s="168"/>
      <c r="ICI231" s="168"/>
      <c r="ICJ231" s="168"/>
      <c r="ICK231" s="168"/>
      <c r="ICL231" s="168"/>
      <c r="ICM231" s="168"/>
      <c r="ICN231" s="168"/>
      <c r="ICO231" s="168"/>
      <c r="ICP231" s="168"/>
      <c r="ICQ231" s="168"/>
      <c r="ICR231" s="168"/>
      <c r="ICS231" s="168"/>
      <c r="ICT231" s="168"/>
      <c r="ICU231" s="168"/>
      <c r="ICV231" s="168"/>
      <c r="ICW231" s="168"/>
      <c r="ICX231" s="168"/>
      <c r="ICY231" s="168"/>
      <c r="ICZ231" s="168"/>
      <c r="IDA231" s="168"/>
      <c r="IDB231" s="168"/>
      <c r="IDC231" s="168"/>
      <c r="IDD231" s="168"/>
      <c r="IDE231" s="168"/>
      <c r="IDF231" s="168"/>
      <c r="IDG231" s="168"/>
      <c r="IDH231" s="168"/>
      <c r="IDI231" s="168"/>
      <c r="IDJ231" s="168"/>
      <c r="IDK231" s="168"/>
      <c r="IDL231" s="168"/>
      <c r="IDM231" s="168"/>
      <c r="IDN231" s="168"/>
      <c r="IDO231" s="168"/>
      <c r="IDP231" s="168"/>
      <c r="IDQ231" s="168"/>
      <c r="IDR231" s="168"/>
      <c r="IDS231" s="168"/>
      <c r="IDT231" s="168"/>
      <c r="IDU231" s="168"/>
      <c r="IDV231" s="168"/>
      <c r="IDW231" s="168"/>
      <c r="IDX231" s="168"/>
      <c r="IDY231" s="168"/>
      <c r="IDZ231" s="168"/>
      <c r="IEA231" s="168"/>
      <c r="IEB231" s="168"/>
      <c r="IEC231" s="168"/>
      <c r="IED231" s="168"/>
      <c r="IEE231" s="168"/>
      <c r="IEF231" s="168"/>
      <c r="IEG231" s="168"/>
      <c r="IEH231" s="168"/>
      <c r="IEI231" s="168"/>
      <c r="IEJ231" s="168"/>
      <c r="IEK231" s="168"/>
      <c r="IEL231" s="168"/>
      <c r="IEM231" s="168"/>
      <c r="IEN231" s="168"/>
      <c r="IEO231" s="168"/>
      <c r="IEP231" s="168"/>
      <c r="IEQ231" s="168"/>
      <c r="IER231" s="168"/>
      <c r="IES231" s="168"/>
      <c r="IET231" s="168"/>
      <c r="IEU231" s="168"/>
      <c r="IEV231" s="168"/>
      <c r="IEW231" s="168"/>
      <c r="IEX231" s="168"/>
      <c r="IEY231" s="168"/>
      <c r="IEZ231" s="168"/>
      <c r="IFA231" s="168"/>
      <c r="IFB231" s="168"/>
      <c r="IFC231" s="168"/>
      <c r="IFD231" s="168"/>
      <c r="IFE231" s="168"/>
      <c r="IFF231" s="168"/>
      <c r="IFG231" s="168"/>
      <c r="IFH231" s="168"/>
      <c r="IFI231" s="168"/>
      <c r="IFJ231" s="168"/>
      <c r="IFK231" s="168"/>
      <c r="IFL231" s="168"/>
      <c r="IFM231" s="168"/>
      <c r="IFN231" s="168"/>
      <c r="IFO231" s="168"/>
      <c r="IFP231" s="168"/>
      <c r="IFQ231" s="168"/>
      <c r="IFR231" s="168"/>
      <c r="IFS231" s="168"/>
      <c r="IFT231" s="168"/>
      <c r="IFU231" s="168"/>
      <c r="IFV231" s="168"/>
      <c r="IFW231" s="168"/>
      <c r="IFX231" s="168"/>
      <c r="IFY231" s="168"/>
      <c r="IFZ231" s="168"/>
      <c r="IGA231" s="168"/>
      <c r="IGB231" s="168"/>
      <c r="IGC231" s="168"/>
      <c r="IGD231" s="168"/>
      <c r="IGE231" s="168"/>
      <c r="IGF231" s="168"/>
      <c r="IGG231" s="168"/>
      <c r="IGH231" s="168"/>
      <c r="IGI231" s="168"/>
      <c r="IGJ231" s="168"/>
      <c r="IGK231" s="168"/>
      <c r="IGL231" s="168"/>
      <c r="IGM231" s="168"/>
      <c r="IGN231" s="168"/>
      <c r="IGO231" s="168"/>
      <c r="IGP231" s="168"/>
      <c r="IGQ231" s="168"/>
      <c r="IGR231" s="168"/>
      <c r="IGS231" s="168"/>
      <c r="IGT231" s="168"/>
      <c r="IGU231" s="168"/>
      <c r="IGV231" s="168"/>
      <c r="IGW231" s="168"/>
      <c r="IGX231" s="168"/>
      <c r="IGY231" s="168"/>
      <c r="IGZ231" s="168"/>
      <c r="IHA231" s="168"/>
      <c r="IHB231" s="168"/>
      <c r="IHC231" s="168"/>
      <c r="IHD231" s="168"/>
      <c r="IHE231" s="168"/>
      <c r="IHF231" s="168"/>
      <c r="IHG231" s="168"/>
      <c r="IHH231" s="168"/>
      <c r="IHI231" s="168"/>
      <c r="IHJ231" s="168"/>
      <c r="IHK231" s="168"/>
      <c r="IHL231" s="168"/>
      <c r="IHM231" s="168"/>
      <c r="IHN231" s="168"/>
      <c r="IHO231" s="168"/>
      <c r="IHP231" s="168"/>
      <c r="IHQ231" s="168"/>
      <c r="IHR231" s="168"/>
      <c r="IHS231" s="168"/>
      <c r="IHT231" s="168"/>
      <c r="IHU231" s="168"/>
      <c r="IHV231" s="168"/>
      <c r="IHW231" s="168"/>
      <c r="IHX231" s="168"/>
      <c r="IHY231" s="168"/>
      <c r="IHZ231" s="168"/>
      <c r="IIA231" s="168"/>
      <c r="IIB231" s="168"/>
      <c r="IIC231" s="168"/>
      <c r="IID231" s="168"/>
      <c r="IIE231" s="168"/>
      <c r="IIF231" s="168"/>
      <c r="IIG231" s="168"/>
      <c r="IIH231" s="168"/>
      <c r="III231" s="168"/>
      <c r="IIJ231" s="168"/>
      <c r="IIK231" s="168"/>
      <c r="IIL231" s="168"/>
      <c r="IIM231" s="168"/>
      <c r="IIN231" s="168"/>
      <c r="IIO231" s="168"/>
      <c r="IIP231" s="168"/>
      <c r="IIQ231" s="168"/>
      <c r="IIR231" s="168"/>
      <c r="IIS231" s="168"/>
      <c r="IIT231" s="168"/>
      <c r="IIU231" s="168"/>
      <c r="IIV231" s="168"/>
      <c r="IIW231" s="168"/>
      <c r="IIX231" s="168"/>
      <c r="IIY231" s="168"/>
      <c r="IIZ231" s="168"/>
      <c r="IJA231" s="168"/>
      <c r="IJB231" s="168"/>
      <c r="IJC231" s="168"/>
      <c r="IJD231" s="168"/>
      <c r="IJE231" s="168"/>
      <c r="IJF231" s="168"/>
      <c r="IJG231" s="168"/>
      <c r="IJH231" s="168"/>
      <c r="IJI231" s="168"/>
      <c r="IJJ231" s="168"/>
      <c r="IJK231" s="168"/>
      <c r="IJL231" s="168"/>
      <c r="IJM231" s="168"/>
      <c r="IJN231" s="168"/>
      <c r="IJO231" s="168"/>
      <c r="IJP231" s="168"/>
      <c r="IJQ231" s="168"/>
      <c r="IJR231" s="168"/>
      <c r="IJS231" s="168"/>
      <c r="IJT231" s="168"/>
      <c r="IJU231" s="168"/>
      <c r="IJV231" s="168"/>
      <c r="IJW231" s="168"/>
      <c r="IJX231" s="168"/>
      <c r="IJY231" s="168"/>
      <c r="IJZ231" s="168"/>
      <c r="IKA231" s="168"/>
      <c r="IKB231" s="168"/>
      <c r="IKC231" s="168"/>
      <c r="IKD231" s="168"/>
      <c r="IKE231" s="168"/>
      <c r="IKF231" s="168"/>
      <c r="IKG231" s="168"/>
      <c r="IKH231" s="168"/>
      <c r="IKI231" s="168"/>
      <c r="IKJ231" s="168"/>
      <c r="IKK231" s="168"/>
      <c r="IKL231" s="168"/>
      <c r="IKM231" s="168"/>
      <c r="IKN231" s="168"/>
      <c r="IKO231" s="168"/>
      <c r="IKP231" s="168"/>
      <c r="IKQ231" s="168"/>
      <c r="IKR231" s="168"/>
      <c r="IKS231" s="168"/>
      <c r="IKT231" s="168"/>
      <c r="IKU231" s="168"/>
      <c r="IKV231" s="168"/>
      <c r="IKW231" s="168"/>
      <c r="IKX231" s="168"/>
      <c r="IKY231" s="168"/>
      <c r="IKZ231" s="168"/>
      <c r="ILA231" s="168"/>
      <c r="ILB231" s="168"/>
      <c r="ILC231" s="168"/>
      <c r="ILD231" s="168"/>
      <c r="ILE231" s="168"/>
      <c r="ILF231" s="168"/>
      <c r="ILG231" s="168"/>
      <c r="ILH231" s="168"/>
      <c r="ILI231" s="168"/>
      <c r="ILJ231" s="168"/>
      <c r="ILK231" s="168"/>
      <c r="ILL231" s="168"/>
      <c r="ILM231" s="168"/>
      <c r="ILN231" s="168"/>
      <c r="ILO231" s="168"/>
      <c r="ILP231" s="168"/>
      <c r="ILQ231" s="168"/>
      <c r="ILR231" s="168"/>
      <c r="ILS231" s="168"/>
      <c r="ILT231" s="168"/>
      <c r="ILU231" s="168"/>
      <c r="ILV231" s="168"/>
      <c r="ILW231" s="168"/>
      <c r="ILX231" s="168"/>
      <c r="ILY231" s="168"/>
      <c r="ILZ231" s="168"/>
      <c r="IMA231" s="168"/>
      <c r="IMB231" s="168"/>
      <c r="IMC231" s="168"/>
      <c r="IMD231" s="168"/>
      <c r="IME231" s="168"/>
      <c r="IMF231" s="168"/>
      <c r="IMG231" s="168"/>
      <c r="IMH231" s="168"/>
      <c r="IMI231" s="168"/>
      <c r="IMJ231" s="168"/>
      <c r="IMK231" s="168"/>
      <c r="IML231" s="168"/>
      <c r="IMM231" s="168"/>
      <c r="IMN231" s="168"/>
      <c r="IMO231" s="168"/>
      <c r="IMP231" s="168"/>
      <c r="IMQ231" s="168"/>
      <c r="IMR231" s="168"/>
      <c r="IMS231" s="168"/>
      <c r="IMT231" s="168"/>
      <c r="IMU231" s="168"/>
      <c r="IMV231" s="168"/>
      <c r="IMW231" s="168"/>
      <c r="IMX231" s="168"/>
      <c r="IMY231" s="168"/>
      <c r="IMZ231" s="168"/>
      <c r="INA231" s="168"/>
      <c r="INB231" s="168"/>
      <c r="INC231" s="168"/>
      <c r="IND231" s="168"/>
      <c r="INE231" s="168"/>
      <c r="INF231" s="168"/>
      <c r="ING231" s="168"/>
      <c r="INH231" s="168"/>
      <c r="INI231" s="168"/>
      <c r="INJ231" s="168"/>
      <c r="INK231" s="168"/>
      <c r="INL231" s="168"/>
      <c r="INM231" s="168"/>
      <c r="INN231" s="168"/>
      <c r="INO231" s="168"/>
      <c r="INP231" s="168"/>
      <c r="INQ231" s="168"/>
      <c r="INR231" s="168"/>
      <c r="INS231" s="168"/>
      <c r="INT231" s="168"/>
      <c r="INU231" s="168"/>
      <c r="INV231" s="168"/>
      <c r="INW231" s="168"/>
      <c r="INX231" s="168"/>
      <c r="INY231" s="168"/>
      <c r="INZ231" s="168"/>
      <c r="IOA231" s="168"/>
      <c r="IOB231" s="168"/>
      <c r="IOC231" s="168"/>
      <c r="IOD231" s="168"/>
      <c r="IOE231" s="168"/>
      <c r="IOF231" s="168"/>
      <c r="IOG231" s="168"/>
      <c r="IOH231" s="168"/>
      <c r="IOI231" s="168"/>
      <c r="IOJ231" s="168"/>
      <c r="IOK231" s="168"/>
      <c r="IOL231" s="168"/>
      <c r="IOM231" s="168"/>
      <c r="ION231" s="168"/>
      <c r="IOO231" s="168"/>
      <c r="IOP231" s="168"/>
      <c r="IOQ231" s="168"/>
      <c r="IOR231" s="168"/>
      <c r="IOS231" s="168"/>
      <c r="IOT231" s="168"/>
      <c r="IOU231" s="168"/>
      <c r="IOV231" s="168"/>
      <c r="IOW231" s="168"/>
      <c r="IOX231" s="168"/>
      <c r="IOY231" s="168"/>
      <c r="IOZ231" s="168"/>
      <c r="IPA231" s="168"/>
      <c r="IPB231" s="168"/>
      <c r="IPC231" s="168"/>
      <c r="IPD231" s="168"/>
      <c r="IPE231" s="168"/>
      <c r="IPF231" s="168"/>
      <c r="IPG231" s="168"/>
      <c r="IPH231" s="168"/>
      <c r="IPI231" s="168"/>
      <c r="IPJ231" s="168"/>
      <c r="IPK231" s="168"/>
      <c r="IPL231" s="168"/>
      <c r="IPM231" s="168"/>
      <c r="IPN231" s="168"/>
      <c r="IPO231" s="168"/>
      <c r="IPP231" s="168"/>
      <c r="IPQ231" s="168"/>
      <c r="IPR231" s="168"/>
      <c r="IPS231" s="168"/>
      <c r="IPT231" s="168"/>
      <c r="IPU231" s="168"/>
      <c r="IPV231" s="168"/>
      <c r="IPW231" s="168"/>
      <c r="IPX231" s="168"/>
      <c r="IPY231" s="168"/>
      <c r="IPZ231" s="168"/>
      <c r="IQA231" s="168"/>
      <c r="IQB231" s="168"/>
      <c r="IQC231" s="168"/>
      <c r="IQD231" s="168"/>
      <c r="IQE231" s="168"/>
      <c r="IQF231" s="168"/>
      <c r="IQG231" s="168"/>
      <c r="IQH231" s="168"/>
      <c r="IQI231" s="168"/>
      <c r="IQJ231" s="168"/>
      <c r="IQK231" s="168"/>
      <c r="IQL231" s="168"/>
      <c r="IQM231" s="168"/>
      <c r="IQN231" s="168"/>
      <c r="IQO231" s="168"/>
      <c r="IQP231" s="168"/>
      <c r="IQQ231" s="168"/>
      <c r="IQR231" s="168"/>
      <c r="IQS231" s="168"/>
      <c r="IQT231" s="168"/>
      <c r="IQU231" s="168"/>
      <c r="IQV231" s="168"/>
      <c r="IQW231" s="168"/>
      <c r="IQX231" s="168"/>
      <c r="IQY231" s="168"/>
      <c r="IQZ231" s="168"/>
      <c r="IRA231" s="168"/>
      <c r="IRB231" s="168"/>
      <c r="IRC231" s="168"/>
      <c r="IRD231" s="168"/>
      <c r="IRE231" s="168"/>
      <c r="IRF231" s="168"/>
      <c r="IRG231" s="168"/>
      <c r="IRH231" s="168"/>
      <c r="IRI231" s="168"/>
      <c r="IRJ231" s="168"/>
      <c r="IRK231" s="168"/>
      <c r="IRL231" s="168"/>
      <c r="IRM231" s="168"/>
      <c r="IRN231" s="168"/>
      <c r="IRO231" s="168"/>
      <c r="IRP231" s="168"/>
      <c r="IRQ231" s="168"/>
      <c r="IRR231" s="168"/>
      <c r="IRS231" s="168"/>
      <c r="IRT231" s="168"/>
      <c r="IRU231" s="168"/>
      <c r="IRV231" s="168"/>
      <c r="IRW231" s="168"/>
      <c r="IRX231" s="168"/>
      <c r="IRY231" s="168"/>
      <c r="IRZ231" s="168"/>
      <c r="ISA231" s="168"/>
      <c r="ISB231" s="168"/>
      <c r="ISC231" s="168"/>
      <c r="ISD231" s="168"/>
      <c r="ISE231" s="168"/>
      <c r="ISF231" s="168"/>
      <c r="ISG231" s="168"/>
      <c r="ISH231" s="168"/>
      <c r="ISI231" s="168"/>
      <c r="ISJ231" s="168"/>
      <c r="ISK231" s="168"/>
      <c r="ISL231" s="168"/>
      <c r="ISM231" s="168"/>
      <c r="ISN231" s="168"/>
      <c r="ISO231" s="168"/>
      <c r="ISP231" s="168"/>
      <c r="ISQ231" s="168"/>
      <c r="ISR231" s="168"/>
      <c r="ISS231" s="168"/>
      <c r="IST231" s="168"/>
      <c r="ISU231" s="168"/>
      <c r="ISV231" s="168"/>
      <c r="ISW231" s="168"/>
      <c r="ISX231" s="168"/>
      <c r="ISY231" s="168"/>
      <c r="ISZ231" s="168"/>
      <c r="ITA231" s="168"/>
      <c r="ITB231" s="168"/>
      <c r="ITC231" s="168"/>
      <c r="ITD231" s="168"/>
      <c r="ITE231" s="168"/>
      <c r="ITF231" s="168"/>
      <c r="ITG231" s="168"/>
      <c r="ITH231" s="168"/>
      <c r="ITI231" s="168"/>
      <c r="ITJ231" s="168"/>
      <c r="ITK231" s="168"/>
      <c r="ITL231" s="168"/>
      <c r="ITM231" s="168"/>
      <c r="ITN231" s="168"/>
      <c r="ITO231" s="168"/>
      <c r="ITP231" s="168"/>
      <c r="ITQ231" s="168"/>
      <c r="ITR231" s="168"/>
      <c r="ITS231" s="168"/>
      <c r="ITT231" s="168"/>
      <c r="ITU231" s="168"/>
      <c r="ITV231" s="168"/>
      <c r="ITW231" s="168"/>
      <c r="ITX231" s="168"/>
      <c r="ITY231" s="168"/>
      <c r="ITZ231" s="168"/>
      <c r="IUA231" s="168"/>
      <c r="IUB231" s="168"/>
      <c r="IUC231" s="168"/>
      <c r="IUD231" s="168"/>
      <c r="IUE231" s="168"/>
      <c r="IUF231" s="168"/>
      <c r="IUG231" s="168"/>
      <c r="IUH231" s="168"/>
      <c r="IUI231" s="168"/>
      <c r="IUJ231" s="168"/>
      <c r="IUK231" s="168"/>
      <c r="IUL231" s="168"/>
      <c r="IUM231" s="168"/>
      <c r="IUN231" s="168"/>
      <c r="IUO231" s="168"/>
      <c r="IUP231" s="168"/>
      <c r="IUQ231" s="168"/>
      <c r="IUR231" s="168"/>
      <c r="IUS231" s="168"/>
      <c r="IUT231" s="168"/>
      <c r="IUU231" s="168"/>
      <c r="IUV231" s="168"/>
      <c r="IUW231" s="168"/>
      <c r="IUX231" s="168"/>
      <c r="IUY231" s="168"/>
      <c r="IUZ231" s="168"/>
      <c r="IVA231" s="168"/>
      <c r="IVB231" s="168"/>
      <c r="IVC231" s="168"/>
      <c r="IVD231" s="168"/>
      <c r="IVE231" s="168"/>
      <c r="IVF231" s="168"/>
      <c r="IVG231" s="168"/>
      <c r="IVH231" s="168"/>
      <c r="IVI231" s="168"/>
      <c r="IVJ231" s="168"/>
      <c r="IVK231" s="168"/>
      <c r="IVL231" s="168"/>
      <c r="IVM231" s="168"/>
      <c r="IVN231" s="168"/>
      <c r="IVO231" s="168"/>
      <c r="IVP231" s="168"/>
      <c r="IVQ231" s="168"/>
      <c r="IVR231" s="168"/>
      <c r="IVS231" s="168"/>
      <c r="IVT231" s="168"/>
      <c r="IVU231" s="168"/>
      <c r="IVV231" s="168"/>
      <c r="IVW231" s="168"/>
      <c r="IVX231" s="168"/>
      <c r="IVY231" s="168"/>
      <c r="IVZ231" s="168"/>
      <c r="IWA231" s="168"/>
      <c r="IWB231" s="168"/>
      <c r="IWC231" s="168"/>
      <c r="IWD231" s="168"/>
      <c r="IWE231" s="168"/>
      <c r="IWF231" s="168"/>
      <c r="IWG231" s="168"/>
      <c r="IWH231" s="168"/>
      <c r="IWI231" s="168"/>
      <c r="IWJ231" s="168"/>
      <c r="IWK231" s="168"/>
      <c r="IWL231" s="168"/>
      <c r="IWM231" s="168"/>
      <c r="IWN231" s="168"/>
      <c r="IWO231" s="168"/>
      <c r="IWP231" s="168"/>
      <c r="IWQ231" s="168"/>
      <c r="IWR231" s="168"/>
      <c r="IWS231" s="168"/>
      <c r="IWT231" s="168"/>
      <c r="IWU231" s="168"/>
      <c r="IWV231" s="168"/>
      <c r="IWW231" s="168"/>
      <c r="IWX231" s="168"/>
      <c r="IWY231" s="168"/>
      <c r="IWZ231" s="168"/>
      <c r="IXA231" s="168"/>
      <c r="IXB231" s="168"/>
      <c r="IXC231" s="168"/>
      <c r="IXD231" s="168"/>
      <c r="IXE231" s="168"/>
      <c r="IXF231" s="168"/>
      <c r="IXG231" s="168"/>
      <c r="IXH231" s="168"/>
      <c r="IXI231" s="168"/>
      <c r="IXJ231" s="168"/>
      <c r="IXK231" s="168"/>
      <c r="IXL231" s="168"/>
      <c r="IXM231" s="168"/>
      <c r="IXN231" s="168"/>
      <c r="IXO231" s="168"/>
      <c r="IXP231" s="168"/>
      <c r="IXQ231" s="168"/>
      <c r="IXR231" s="168"/>
      <c r="IXS231" s="168"/>
      <c r="IXT231" s="168"/>
      <c r="IXU231" s="168"/>
      <c r="IXV231" s="168"/>
      <c r="IXW231" s="168"/>
      <c r="IXX231" s="168"/>
      <c r="IXY231" s="168"/>
      <c r="IXZ231" s="168"/>
      <c r="IYA231" s="168"/>
      <c r="IYB231" s="168"/>
      <c r="IYC231" s="168"/>
      <c r="IYD231" s="168"/>
      <c r="IYE231" s="168"/>
      <c r="IYF231" s="168"/>
      <c r="IYG231" s="168"/>
      <c r="IYH231" s="168"/>
      <c r="IYI231" s="168"/>
      <c r="IYJ231" s="168"/>
      <c r="IYK231" s="168"/>
      <c r="IYL231" s="168"/>
      <c r="IYM231" s="168"/>
      <c r="IYN231" s="168"/>
      <c r="IYO231" s="168"/>
      <c r="IYP231" s="168"/>
      <c r="IYQ231" s="168"/>
      <c r="IYR231" s="168"/>
      <c r="IYS231" s="168"/>
      <c r="IYT231" s="168"/>
      <c r="IYU231" s="168"/>
      <c r="IYV231" s="168"/>
      <c r="IYW231" s="168"/>
      <c r="IYX231" s="168"/>
      <c r="IYY231" s="168"/>
      <c r="IYZ231" s="168"/>
      <c r="IZA231" s="168"/>
      <c r="IZB231" s="168"/>
      <c r="IZC231" s="168"/>
      <c r="IZD231" s="168"/>
      <c r="IZE231" s="168"/>
      <c r="IZF231" s="168"/>
      <c r="IZG231" s="168"/>
      <c r="IZH231" s="168"/>
      <c r="IZI231" s="168"/>
      <c r="IZJ231" s="168"/>
      <c r="IZK231" s="168"/>
      <c r="IZL231" s="168"/>
      <c r="IZM231" s="168"/>
      <c r="IZN231" s="168"/>
      <c r="IZO231" s="168"/>
      <c r="IZP231" s="168"/>
      <c r="IZQ231" s="168"/>
      <c r="IZR231" s="168"/>
      <c r="IZS231" s="168"/>
      <c r="IZT231" s="168"/>
      <c r="IZU231" s="168"/>
      <c r="IZV231" s="168"/>
      <c r="IZW231" s="168"/>
      <c r="IZX231" s="168"/>
      <c r="IZY231" s="168"/>
      <c r="IZZ231" s="168"/>
      <c r="JAA231" s="168"/>
      <c r="JAB231" s="168"/>
      <c r="JAC231" s="168"/>
      <c r="JAD231" s="168"/>
      <c r="JAE231" s="168"/>
      <c r="JAF231" s="168"/>
      <c r="JAG231" s="168"/>
      <c r="JAH231" s="168"/>
      <c r="JAI231" s="168"/>
      <c r="JAJ231" s="168"/>
      <c r="JAK231" s="168"/>
      <c r="JAL231" s="168"/>
      <c r="JAM231" s="168"/>
      <c r="JAN231" s="168"/>
      <c r="JAO231" s="168"/>
      <c r="JAP231" s="168"/>
      <c r="JAQ231" s="168"/>
      <c r="JAR231" s="168"/>
      <c r="JAS231" s="168"/>
      <c r="JAT231" s="168"/>
      <c r="JAU231" s="168"/>
      <c r="JAV231" s="168"/>
      <c r="JAW231" s="168"/>
      <c r="JAX231" s="168"/>
      <c r="JAY231" s="168"/>
      <c r="JAZ231" s="168"/>
      <c r="JBA231" s="168"/>
      <c r="JBB231" s="168"/>
      <c r="JBC231" s="168"/>
      <c r="JBD231" s="168"/>
      <c r="JBE231" s="168"/>
      <c r="JBF231" s="168"/>
      <c r="JBG231" s="168"/>
      <c r="JBH231" s="168"/>
      <c r="JBI231" s="168"/>
      <c r="JBJ231" s="168"/>
      <c r="JBK231" s="168"/>
      <c r="JBL231" s="168"/>
      <c r="JBM231" s="168"/>
      <c r="JBN231" s="168"/>
      <c r="JBO231" s="168"/>
      <c r="JBP231" s="168"/>
      <c r="JBQ231" s="168"/>
      <c r="JBR231" s="168"/>
      <c r="JBS231" s="168"/>
      <c r="JBT231" s="168"/>
      <c r="JBU231" s="168"/>
      <c r="JBV231" s="168"/>
      <c r="JBW231" s="168"/>
      <c r="JBX231" s="168"/>
      <c r="JBY231" s="168"/>
      <c r="JBZ231" s="168"/>
      <c r="JCA231" s="168"/>
      <c r="JCB231" s="168"/>
      <c r="JCC231" s="168"/>
      <c r="JCD231" s="168"/>
      <c r="JCE231" s="168"/>
      <c r="JCF231" s="168"/>
      <c r="JCG231" s="168"/>
      <c r="JCH231" s="168"/>
      <c r="JCI231" s="168"/>
      <c r="JCJ231" s="168"/>
      <c r="JCK231" s="168"/>
      <c r="JCL231" s="168"/>
      <c r="JCM231" s="168"/>
      <c r="JCN231" s="168"/>
      <c r="JCO231" s="168"/>
      <c r="JCP231" s="168"/>
      <c r="JCQ231" s="168"/>
      <c r="JCR231" s="168"/>
      <c r="JCS231" s="168"/>
      <c r="JCT231" s="168"/>
      <c r="JCU231" s="168"/>
      <c r="JCV231" s="168"/>
      <c r="JCW231" s="168"/>
      <c r="JCX231" s="168"/>
      <c r="JCY231" s="168"/>
      <c r="JCZ231" s="168"/>
      <c r="JDA231" s="168"/>
      <c r="JDB231" s="168"/>
      <c r="JDC231" s="168"/>
      <c r="JDD231" s="168"/>
      <c r="JDE231" s="168"/>
      <c r="JDF231" s="168"/>
      <c r="JDG231" s="168"/>
      <c r="JDH231" s="168"/>
      <c r="JDI231" s="168"/>
      <c r="JDJ231" s="168"/>
      <c r="JDK231" s="168"/>
      <c r="JDL231" s="168"/>
      <c r="JDM231" s="168"/>
      <c r="JDN231" s="168"/>
      <c r="JDO231" s="168"/>
      <c r="JDP231" s="168"/>
      <c r="JDQ231" s="168"/>
      <c r="JDR231" s="168"/>
      <c r="JDS231" s="168"/>
      <c r="JDT231" s="168"/>
      <c r="JDU231" s="168"/>
      <c r="JDV231" s="168"/>
      <c r="JDW231" s="168"/>
      <c r="JDX231" s="168"/>
      <c r="JDY231" s="168"/>
      <c r="JDZ231" s="168"/>
      <c r="JEA231" s="168"/>
      <c r="JEB231" s="168"/>
      <c r="JEC231" s="168"/>
      <c r="JED231" s="168"/>
      <c r="JEE231" s="168"/>
      <c r="JEF231" s="168"/>
      <c r="JEG231" s="168"/>
      <c r="JEH231" s="168"/>
      <c r="JEI231" s="168"/>
      <c r="JEJ231" s="168"/>
      <c r="JEK231" s="168"/>
      <c r="JEL231" s="168"/>
      <c r="JEM231" s="168"/>
      <c r="JEN231" s="168"/>
      <c r="JEO231" s="168"/>
      <c r="JEP231" s="168"/>
      <c r="JEQ231" s="168"/>
      <c r="JER231" s="168"/>
      <c r="JES231" s="168"/>
      <c r="JET231" s="168"/>
      <c r="JEU231" s="168"/>
      <c r="JEV231" s="168"/>
      <c r="JEW231" s="168"/>
      <c r="JEX231" s="168"/>
      <c r="JEY231" s="168"/>
      <c r="JEZ231" s="168"/>
      <c r="JFA231" s="168"/>
      <c r="JFB231" s="168"/>
      <c r="JFC231" s="168"/>
      <c r="JFD231" s="168"/>
      <c r="JFE231" s="168"/>
      <c r="JFF231" s="168"/>
      <c r="JFG231" s="168"/>
      <c r="JFH231" s="168"/>
      <c r="JFI231" s="168"/>
      <c r="JFJ231" s="168"/>
      <c r="JFK231" s="168"/>
      <c r="JFL231" s="168"/>
      <c r="JFM231" s="168"/>
      <c r="JFN231" s="168"/>
      <c r="JFO231" s="168"/>
      <c r="JFP231" s="168"/>
      <c r="JFQ231" s="168"/>
      <c r="JFR231" s="168"/>
      <c r="JFS231" s="168"/>
      <c r="JFT231" s="168"/>
      <c r="JFU231" s="168"/>
      <c r="JFV231" s="168"/>
      <c r="JFW231" s="168"/>
      <c r="JFX231" s="168"/>
      <c r="JFY231" s="168"/>
      <c r="JFZ231" s="168"/>
      <c r="JGA231" s="168"/>
      <c r="JGB231" s="168"/>
      <c r="JGC231" s="168"/>
      <c r="JGD231" s="168"/>
      <c r="JGE231" s="168"/>
      <c r="JGF231" s="168"/>
      <c r="JGG231" s="168"/>
      <c r="JGH231" s="168"/>
      <c r="JGI231" s="168"/>
      <c r="JGJ231" s="168"/>
      <c r="JGK231" s="168"/>
      <c r="JGL231" s="168"/>
      <c r="JGM231" s="168"/>
      <c r="JGN231" s="168"/>
      <c r="JGO231" s="168"/>
      <c r="JGP231" s="168"/>
      <c r="JGQ231" s="168"/>
      <c r="JGR231" s="168"/>
      <c r="JGS231" s="168"/>
      <c r="JGT231" s="168"/>
      <c r="JGU231" s="168"/>
      <c r="JGV231" s="168"/>
      <c r="JGW231" s="168"/>
      <c r="JGX231" s="168"/>
      <c r="JGY231" s="168"/>
      <c r="JGZ231" s="168"/>
      <c r="JHA231" s="168"/>
      <c r="JHB231" s="168"/>
      <c r="JHC231" s="168"/>
      <c r="JHD231" s="168"/>
      <c r="JHE231" s="168"/>
      <c r="JHF231" s="168"/>
      <c r="JHG231" s="168"/>
      <c r="JHH231" s="168"/>
      <c r="JHI231" s="168"/>
      <c r="JHJ231" s="168"/>
      <c r="JHK231" s="168"/>
      <c r="JHL231" s="168"/>
      <c r="JHM231" s="168"/>
      <c r="JHN231" s="168"/>
      <c r="JHO231" s="168"/>
      <c r="JHP231" s="168"/>
      <c r="JHQ231" s="168"/>
      <c r="JHR231" s="168"/>
      <c r="JHS231" s="168"/>
      <c r="JHT231" s="168"/>
      <c r="JHU231" s="168"/>
      <c r="JHV231" s="168"/>
      <c r="JHW231" s="168"/>
      <c r="JHX231" s="168"/>
      <c r="JHY231" s="168"/>
      <c r="JHZ231" s="168"/>
      <c r="JIA231" s="168"/>
      <c r="JIB231" s="168"/>
      <c r="JIC231" s="168"/>
      <c r="JID231" s="168"/>
      <c r="JIE231" s="168"/>
      <c r="JIF231" s="168"/>
      <c r="JIG231" s="168"/>
      <c r="JIH231" s="168"/>
      <c r="JII231" s="168"/>
      <c r="JIJ231" s="168"/>
      <c r="JIK231" s="168"/>
      <c r="JIL231" s="168"/>
      <c r="JIM231" s="168"/>
      <c r="JIN231" s="168"/>
      <c r="JIO231" s="168"/>
      <c r="JIP231" s="168"/>
      <c r="JIQ231" s="168"/>
      <c r="JIR231" s="168"/>
      <c r="JIS231" s="168"/>
      <c r="JIT231" s="168"/>
      <c r="JIU231" s="168"/>
      <c r="JIV231" s="168"/>
      <c r="JIW231" s="168"/>
      <c r="JIX231" s="168"/>
      <c r="JIY231" s="168"/>
      <c r="JIZ231" s="168"/>
      <c r="JJA231" s="168"/>
      <c r="JJB231" s="168"/>
      <c r="JJC231" s="168"/>
      <c r="JJD231" s="168"/>
      <c r="JJE231" s="168"/>
      <c r="JJF231" s="168"/>
      <c r="JJG231" s="168"/>
      <c r="JJH231" s="168"/>
      <c r="JJI231" s="168"/>
      <c r="JJJ231" s="168"/>
      <c r="JJK231" s="168"/>
      <c r="JJL231" s="168"/>
      <c r="JJM231" s="168"/>
      <c r="JJN231" s="168"/>
      <c r="JJO231" s="168"/>
      <c r="JJP231" s="168"/>
      <c r="JJQ231" s="168"/>
      <c r="JJR231" s="168"/>
      <c r="JJS231" s="168"/>
      <c r="JJT231" s="168"/>
      <c r="JJU231" s="168"/>
      <c r="JJV231" s="168"/>
      <c r="JJW231" s="168"/>
      <c r="JJX231" s="168"/>
      <c r="JJY231" s="168"/>
      <c r="JJZ231" s="168"/>
      <c r="JKA231" s="168"/>
      <c r="JKB231" s="168"/>
      <c r="JKC231" s="168"/>
      <c r="JKD231" s="168"/>
      <c r="JKE231" s="168"/>
      <c r="JKF231" s="168"/>
      <c r="JKG231" s="168"/>
      <c r="JKH231" s="168"/>
      <c r="JKI231" s="168"/>
      <c r="JKJ231" s="168"/>
      <c r="JKK231" s="168"/>
      <c r="JKL231" s="168"/>
      <c r="JKM231" s="168"/>
      <c r="JKN231" s="168"/>
      <c r="JKO231" s="168"/>
      <c r="JKP231" s="168"/>
      <c r="JKQ231" s="168"/>
      <c r="JKR231" s="168"/>
      <c r="JKS231" s="168"/>
      <c r="JKT231" s="168"/>
      <c r="JKU231" s="168"/>
      <c r="JKV231" s="168"/>
      <c r="JKW231" s="168"/>
      <c r="JKX231" s="168"/>
      <c r="JKY231" s="168"/>
      <c r="JKZ231" s="168"/>
      <c r="JLA231" s="168"/>
      <c r="JLB231" s="168"/>
      <c r="JLC231" s="168"/>
      <c r="JLD231" s="168"/>
      <c r="JLE231" s="168"/>
      <c r="JLF231" s="168"/>
      <c r="JLG231" s="168"/>
      <c r="JLH231" s="168"/>
      <c r="JLI231" s="168"/>
      <c r="JLJ231" s="168"/>
      <c r="JLK231" s="168"/>
      <c r="JLL231" s="168"/>
      <c r="JLM231" s="168"/>
      <c r="JLN231" s="168"/>
      <c r="JLO231" s="168"/>
      <c r="JLP231" s="168"/>
      <c r="JLQ231" s="168"/>
      <c r="JLR231" s="168"/>
      <c r="JLS231" s="168"/>
      <c r="JLT231" s="168"/>
      <c r="JLU231" s="168"/>
      <c r="JLV231" s="168"/>
      <c r="JLW231" s="168"/>
      <c r="JLX231" s="168"/>
      <c r="JLY231" s="168"/>
      <c r="JLZ231" s="168"/>
      <c r="JMA231" s="168"/>
      <c r="JMB231" s="168"/>
      <c r="JMC231" s="168"/>
      <c r="JMD231" s="168"/>
      <c r="JME231" s="168"/>
      <c r="JMF231" s="168"/>
      <c r="JMG231" s="168"/>
      <c r="JMH231" s="168"/>
      <c r="JMI231" s="168"/>
      <c r="JMJ231" s="168"/>
      <c r="JMK231" s="168"/>
      <c r="JML231" s="168"/>
      <c r="JMM231" s="168"/>
      <c r="JMN231" s="168"/>
      <c r="JMO231" s="168"/>
      <c r="JMP231" s="168"/>
      <c r="JMQ231" s="168"/>
      <c r="JMR231" s="168"/>
      <c r="JMS231" s="168"/>
      <c r="JMT231" s="168"/>
      <c r="JMU231" s="168"/>
      <c r="JMV231" s="168"/>
      <c r="JMW231" s="168"/>
      <c r="JMX231" s="168"/>
      <c r="JMY231" s="168"/>
      <c r="JMZ231" s="168"/>
      <c r="JNA231" s="168"/>
      <c r="JNB231" s="168"/>
      <c r="JNC231" s="168"/>
      <c r="JND231" s="168"/>
      <c r="JNE231" s="168"/>
      <c r="JNF231" s="168"/>
      <c r="JNG231" s="168"/>
      <c r="JNH231" s="168"/>
      <c r="JNI231" s="168"/>
      <c r="JNJ231" s="168"/>
      <c r="JNK231" s="168"/>
      <c r="JNL231" s="168"/>
      <c r="JNM231" s="168"/>
      <c r="JNN231" s="168"/>
      <c r="JNO231" s="168"/>
      <c r="JNP231" s="168"/>
      <c r="JNQ231" s="168"/>
      <c r="JNR231" s="168"/>
      <c r="JNS231" s="168"/>
      <c r="JNT231" s="168"/>
      <c r="JNU231" s="168"/>
      <c r="JNV231" s="168"/>
      <c r="JNW231" s="168"/>
      <c r="JNX231" s="168"/>
      <c r="JNY231" s="168"/>
      <c r="JNZ231" s="168"/>
      <c r="JOA231" s="168"/>
      <c r="JOB231" s="168"/>
      <c r="JOC231" s="168"/>
      <c r="JOD231" s="168"/>
      <c r="JOE231" s="168"/>
      <c r="JOF231" s="168"/>
      <c r="JOG231" s="168"/>
      <c r="JOH231" s="168"/>
      <c r="JOI231" s="168"/>
      <c r="JOJ231" s="168"/>
      <c r="JOK231" s="168"/>
      <c r="JOL231" s="168"/>
      <c r="JOM231" s="168"/>
      <c r="JON231" s="168"/>
      <c r="JOO231" s="168"/>
      <c r="JOP231" s="168"/>
      <c r="JOQ231" s="168"/>
      <c r="JOR231" s="168"/>
      <c r="JOS231" s="168"/>
      <c r="JOT231" s="168"/>
      <c r="JOU231" s="168"/>
      <c r="JOV231" s="168"/>
      <c r="JOW231" s="168"/>
      <c r="JOX231" s="168"/>
      <c r="JOY231" s="168"/>
      <c r="JOZ231" s="168"/>
      <c r="JPA231" s="168"/>
      <c r="JPB231" s="168"/>
      <c r="JPC231" s="168"/>
      <c r="JPD231" s="168"/>
      <c r="JPE231" s="168"/>
      <c r="JPF231" s="168"/>
      <c r="JPG231" s="168"/>
      <c r="JPH231" s="168"/>
      <c r="JPI231" s="168"/>
      <c r="JPJ231" s="168"/>
      <c r="JPK231" s="168"/>
      <c r="JPL231" s="168"/>
      <c r="JPM231" s="168"/>
      <c r="JPN231" s="168"/>
      <c r="JPO231" s="168"/>
      <c r="JPP231" s="168"/>
      <c r="JPQ231" s="168"/>
      <c r="JPR231" s="168"/>
      <c r="JPS231" s="168"/>
      <c r="JPT231" s="168"/>
      <c r="JPU231" s="168"/>
      <c r="JPV231" s="168"/>
      <c r="JPW231" s="168"/>
      <c r="JPX231" s="168"/>
      <c r="JPY231" s="168"/>
      <c r="JPZ231" s="168"/>
      <c r="JQA231" s="168"/>
      <c r="JQB231" s="168"/>
      <c r="JQC231" s="168"/>
      <c r="JQD231" s="168"/>
      <c r="JQE231" s="168"/>
      <c r="JQF231" s="168"/>
      <c r="JQG231" s="168"/>
      <c r="JQH231" s="168"/>
      <c r="JQI231" s="168"/>
      <c r="JQJ231" s="168"/>
      <c r="JQK231" s="168"/>
      <c r="JQL231" s="168"/>
      <c r="JQM231" s="168"/>
      <c r="JQN231" s="168"/>
      <c r="JQO231" s="168"/>
      <c r="JQP231" s="168"/>
      <c r="JQQ231" s="168"/>
      <c r="JQR231" s="168"/>
      <c r="JQS231" s="168"/>
      <c r="JQT231" s="168"/>
      <c r="JQU231" s="168"/>
      <c r="JQV231" s="168"/>
      <c r="JQW231" s="168"/>
      <c r="JQX231" s="168"/>
      <c r="JQY231" s="168"/>
      <c r="JQZ231" s="168"/>
      <c r="JRA231" s="168"/>
      <c r="JRB231" s="168"/>
      <c r="JRC231" s="168"/>
      <c r="JRD231" s="168"/>
      <c r="JRE231" s="168"/>
      <c r="JRF231" s="168"/>
      <c r="JRG231" s="168"/>
      <c r="JRH231" s="168"/>
      <c r="JRI231" s="168"/>
      <c r="JRJ231" s="168"/>
      <c r="JRK231" s="168"/>
      <c r="JRL231" s="168"/>
      <c r="JRM231" s="168"/>
      <c r="JRN231" s="168"/>
      <c r="JRO231" s="168"/>
      <c r="JRP231" s="168"/>
      <c r="JRQ231" s="168"/>
      <c r="JRR231" s="168"/>
      <c r="JRS231" s="168"/>
      <c r="JRT231" s="168"/>
      <c r="JRU231" s="168"/>
      <c r="JRV231" s="168"/>
      <c r="JRW231" s="168"/>
      <c r="JRX231" s="168"/>
      <c r="JRY231" s="168"/>
      <c r="JRZ231" s="168"/>
      <c r="JSA231" s="168"/>
      <c r="JSB231" s="168"/>
      <c r="JSC231" s="168"/>
      <c r="JSD231" s="168"/>
      <c r="JSE231" s="168"/>
      <c r="JSF231" s="168"/>
      <c r="JSG231" s="168"/>
      <c r="JSH231" s="168"/>
      <c r="JSI231" s="168"/>
      <c r="JSJ231" s="168"/>
      <c r="JSK231" s="168"/>
      <c r="JSL231" s="168"/>
      <c r="JSM231" s="168"/>
      <c r="JSN231" s="168"/>
      <c r="JSO231" s="168"/>
      <c r="JSP231" s="168"/>
      <c r="JSQ231" s="168"/>
      <c r="JSR231" s="168"/>
      <c r="JSS231" s="168"/>
      <c r="JST231" s="168"/>
      <c r="JSU231" s="168"/>
      <c r="JSV231" s="168"/>
      <c r="JSW231" s="168"/>
      <c r="JSX231" s="168"/>
      <c r="JSY231" s="168"/>
      <c r="JSZ231" s="168"/>
      <c r="JTA231" s="168"/>
      <c r="JTB231" s="168"/>
      <c r="JTC231" s="168"/>
      <c r="JTD231" s="168"/>
      <c r="JTE231" s="168"/>
      <c r="JTF231" s="168"/>
      <c r="JTG231" s="168"/>
      <c r="JTH231" s="168"/>
      <c r="JTI231" s="168"/>
      <c r="JTJ231" s="168"/>
      <c r="JTK231" s="168"/>
      <c r="JTL231" s="168"/>
      <c r="JTM231" s="168"/>
      <c r="JTN231" s="168"/>
      <c r="JTO231" s="168"/>
      <c r="JTP231" s="168"/>
      <c r="JTQ231" s="168"/>
      <c r="JTR231" s="168"/>
      <c r="JTS231" s="168"/>
      <c r="JTT231" s="168"/>
      <c r="JTU231" s="168"/>
      <c r="JTV231" s="168"/>
      <c r="JTW231" s="168"/>
      <c r="JTX231" s="168"/>
      <c r="JTY231" s="168"/>
      <c r="JTZ231" s="168"/>
      <c r="JUA231" s="168"/>
      <c r="JUB231" s="168"/>
      <c r="JUC231" s="168"/>
      <c r="JUD231" s="168"/>
      <c r="JUE231" s="168"/>
      <c r="JUF231" s="168"/>
      <c r="JUG231" s="168"/>
      <c r="JUH231" s="168"/>
      <c r="JUI231" s="168"/>
      <c r="JUJ231" s="168"/>
      <c r="JUK231" s="168"/>
      <c r="JUL231" s="168"/>
      <c r="JUM231" s="168"/>
      <c r="JUN231" s="168"/>
      <c r="JUO231" s="168"/>
      <c r="JUP231" s="168"/>
      <c r="JUQ231" s="168"/>
      <c r="JUR231" s="168"/>
      <c r="JUS231" s="168"/>
      <c r="JUT231" s="168"/>
      <c r="JUU231" s="168"/>
      <c r="JUV231" s="168"/>
      <c r="JUW231" s="168"/>
      <c r="JUX231" s="168"/>
      <c r="JUY231" s="168"/>
      <c r="JUZ231" s="168"/>
      <c r="JVA231" s="168"/>
      <c r="JVB231" s="168"/>
      <c r="JVC231" s="168"/>
      <c r="JVD231" s="168"/>
      <c r="JVE231" s="168"/>
      <c r="JVF231" s="168"/>
      <c r="JVG231" s="168"/>
      <c r="JVH231" s="168"/>
      <c r="JVI231" s="168"/>
      <c r="JVJ231" s="168"/>
      <c r="JVK231" s="168"/>
      <c r="JVL231" s="168"/>
      <c r="JVM231" s="168"/>
      <c r="JVN231" s="168"/>
      <c r="JVO231" s="168"/>
      <c r="JVP231" s="168"/>
      <c r="JVQ231" s="168"/>
      <c r="JVR231" s="168"/>
      <c r="JVS231" s="168"/>
      <c r="JVT231" s="168"/>
      <c r="JVU231" s="168"/>
      <c r="JVV231" s="168"/>
      <c r="JVW231" s="168"/>
      <c r="JVX231" s="168"/>
      <c r="JVY231" s="168"/>
      <c r="JVZ231" s="168"/>
      <c r="JWA231" s="168"/>
      <c r="JWB231" s="168"/>
      <c r="JWC231" s="168"/>
      <c r="JWD231" s="168"/>
      <c r="JWE231" s="168"/>
      <c r="JWF231" s="168"/>
      <c r="JWG231" s="168"/>
      <c r="JWH231" s="168"/>
      <c r="JWI231" s="168"/>
      <c r="JWJ231" s="168"/>
      <c r="JWK231" s="168"/>
      <c r="JWL231" s="168"/>
      <c r="JWM231" s="168"/>
      <c r="JWN231" s="168"/>
      <c r="JWO231" s="168"/>
      <c r="JWP231" s="168"/>
      <c r="JWQ231" s="168"/>
      <c r="JWR231" s="168"/>
      <c r="JWS231" s="168"/>
      <c r="JWT231" s="168"/>
      <c r="JWU231" s="168"/>
      <c r="JWV231" s="168"/>
      <c r="JWW231" s="168"/>
      <c r="JWX231" s="168"/>
      <c r="JWY231" s="168"/>
      <c r="JWZ231" s="168"/>
      <c r="JXA231" s="168"/>
      <c r="JXB231" s="168"/>
      <c r="JXC231" s="168"/>
      <c r="JXD231" s="168"/>
      <c r="JXE231" s="168"/>
      <c r="JXF231" s="168"/>
      <c r="JXG231" s="168"/>
      <c r="JXH231" s="168"/>
      <c r="JXI231" s="168"/>
      <c r="JXJ231" s="168"/>
      <c r="JXK231" s="168"/>
      <c r="JXL231" s="168"/>
      <c r="JXM231" s="168"/>
      <c r="JXN231" s="168"/>
      <c r="JXO231" s="168"/>
      <c r="JXP231" s="168"/>
      <c r="JXQ231" s="168"/>
      <c r="JXR231" s="168"/>
      <c r="JXS231" s="168"/>
      <c r="JXT231" s="168"/>
      <c r="JXU231" s="168"/>
      <c r="JXV231" s="168"/>
      <c r="JXW231" s="168"/>
      <c r="JXX231" s="168"/>
      <c r="JXY231" s="168"/>
      <c r="JXZ231" s="168"/>
      <c r="JYA231" s="168"/>
      <c r="JYB231" s="168"/>
      <c r="JYC231" s="168"/>
      <c r="JYD231" s="168"/>
      <c r="JYE231" s="168"/>
      <c r="JYF231" s="168"/>
      <c r="JYG231" s="168"/>
      <c r="JYH231" s="168"/>
      <c r="JYI231" s="168"/>
      <c r="JYJ231" s="168"/>
      <c r="JYK231" s="168"/>
      <c r="JYL231" s="168"/>
      <c r="JYM231" s="168"/>
      <c r="JYN231" s="168"/>
      <c r="JYO231" s="168"/>
      <c r="JYP231" s="168"/>
      <c r="JYQ231" s="168"/>
      <c r="JYR231" s="168"/>
      <c r="JYS231" s="168"/>
      <c r="JYT231" s="168"/>
      <c r="JYU231" s="168"/>
      <c r="JYV231" s="168"/>
      <c r="JYW231" s="168"/>
      <c r="JYX231" s="168"/>
      <c r="JYY231" s="168"/>
      <c r="JYZ231" s="168"/>
      <c r="JZA231" s="168"/>
      <c r="JZB231" s="168"/>
      <c r="JZC231" s="168"/>
      <c r="JZD231" s="168"/>
      <c r="JZE231" s="168"/>
      <c r="JZF231" s="168"/>
      <c r="JZG231" s="168"/>
      <c r="JZH231" s="168"/>
      <c r="JZI231" s="168"/>
      <c r="JZJ231" s="168"/>
      <c r="JZK231" s="168"/>
      <c r="JZL231" s="168"/>
      <c r="JZM231" s="168"/>
      <c r="JZN231" s="168"/>
      <c r="JZO231" s="168"/>
      <c r="JZP231" s="168"/>
      <c r="JZQ231" s="168"/>
      <c r="JZR231" s="168"/>
      <c r="JZS231" s="168"/>
      <c r="JZT231" s="168"/>
      <c r="JZU231" s="168"/>
      <c r="JZV231" s="168"/>
      <c r="JZW231" s="168"/>
      <c r="JZX231" s="168"/>
      <c r="JZY231" s="168"/>
      <c r="JZZ231" s="168"/>
      <c r="KAA231" s="168"/>
      <c r="KAB231" s="168"/>
      <c r="KAC231" s="168"/>
      <c r="KAD231" s="168"/>
      <c r="KAE231" s="168"/>
      <c r="KAF231" s="168"/>
      <c r="KAG231" s="168"/>
      <c r="KAH231" s="168"/>
      <c r="KAI231" s="168"/>
      <c r="KAJ231" s="168"/>
      <c r="KAK231" s="168"/>
      <c r="KAL231" s="168"/>
      <c r="KAM231" s="168"/>
      <c r="KAN231" s="168"/>
      <c r="KAO231" s="168"/>
      <c r="KAP231" s="168"/>
      <c r="KAQ231" s="168"/>
      <c r="KAR231" s="168"/>
      <c r="KAS231" s="168"/>
      <c r="KAT231" s="168"/>
      <c r="KAU231" s="168"/>
      <c r="KAV231" s="168"/>
      <c r="KAW231" s="168"/>
      <c r="KAX231" s="168"/>
      <c r="KAY231" s="168"/>
      <c r="KAZ231" s="168"/>
      <c r="KBA231" s="168"/>
      <c r="KBB231" s="168"/>
      <c r="KBC231" s="168"/>
      <c r="KBD231" s="168"/>
      <c r="KBE231" s="168"/>
      <c r="KBF231" s="168"/>
      <c r="KBG231" s="168"/>
      <c r="KBH231" s="168"/>
      <c r="KBI231" s="168"/>
      <c r="KBJ231" s="168"/>
      <c r="KBK231" s="168"/>
      <c r="KBL231" s="168"/>
      <c r="KBM231" s="168"/>
      <c r="KBN231" s="168"/>
      <c r="KBO231" s="168"/>
      <c r="KBP231" s="168"/>
      <c r="KBQ231" s="168"/>
      <c r="KBR231" s="168"/>
      <c r="KBS231" s="168"/>
      <c r="KBT231" s="168"/>
      <c r="KBU231" s="168"/>
      <c r="KBV231" s="168"/>
      <c r="KBW231" s="168"/>
      <c r="KBX231" s="168"/>
      <c r="KBY231" s="168"/>
      <c r="KBZ231" s="168"/>
      <c r="KCA231" s="168"/>
      <c r="KCB231" s="168"/>
      <c r="KCC231" s="168"/>
      <c r="KCD231" s="168"/>
      <c r="KCE231" s="168"/>
      <c r="KCF231" s="168"/>
      <c r="KCG231" s="168"/>
      <c r="KCH231" s="168"/>
      <c r="KCI231" s="168"/>
      <c r="KCJ231" s="168"/>
      <c r="KCK231" s="168"/>
      <c r="KCL231" s="168"/>
      <c r="KCM231" s="168"/>
      <c r="KCN231" s="168"/>
      <c r="KCO231" s="168"/>
      <c r="KCP231" s="168"/>
      <c r="KCQ231" s="168"/>
      <c r="KCR231" s="168"/>
      <c r="KCS231" s="168"/>
      <c r="KCT231" s="168"/>
      <c r="KCU231" s="168"/>
      <c r="KCV231" s="168"/>
      <c r="KCW231" s="168"/>
      <c r="KCX231" s="168"/>
      <c r="KCY231" s="168"/>
      <c r="KCZ231" s="168"/>
      <c r="KDA231" s="168"/>
      <c r="KDB231" s="168"/>
      <c r="KDC231" s="168"/>
      <c r="KDD231" s="168"/>
      <c r="KDE231" s="168"/>
      <c r="KDF231" s="168"/>
      <c r="KDG231" s="168"/>
      <c r="KDH231" s="168"/>
      <c r="KDI231" s="168"/>
      <c r="KDJ231" s="168"/>
      <c r="KDK231" s="168"/>
      <c r="KDL231" s="168"/>
      <c r="KDM231" s="168"/>
      <c r="KDN231" s="168"/>
      <c r="KDO231" s="168"/>
      <c r="KDP231" s="168"/>
      <c r="KDQ231" s="168"/>
      <c r="KDR231" s="168"/>
      <c r="KDS231" s="168"/>
      <c r="KDT231" s="168"/>
      <c r="KDU231" s="168"/>
      <c r="KDV231" s="168"/>
      <c r="KDW231" s="168"/>
      <c r="KDX231" s="168"/>
      <c r="KDY231" s="168"/>
      <c r="KDZ231" s="168"/>
      <c r="KEA231" s="168"/>
      <c r="KEB231" s="168"/>
      <c r="KEC231" s="168"/>
      <c r="KED231" s="168"/>
      <c r="KEE231" s="168"/>
      <c r="KEF231" s="168"/>
      <c r="KEG231" s="168"/>
      <c r="KEH231" s="168"/>
      <c r="KEI231" s="168"/>
      <c r="KEJ231" s="168"/>
      <c r="KEK231" s="168"/>
      <c r="KEL231" s="168"/>
      <c r="KEM231" s="168"/>
      <c r="KEN231" s="168"/>
      <c r="KEO231" s="168"/>
      <c r="KEP231" s="168"/>
      <c r="KEQ231" s="168"/>
      <c r="KER231" s="168"/>
      <c r="KES231" s="168"/>
      <c r="KET231" s="168"/>
      <c r="KEU231" s="168"/>
      <c r="KEV231" s="168"/>
      <c r="KEW231" s="168"/>
      <c r="KEX231" s="168"/>
      <c r="KEY231" s="168"/>
      <c r="KEZ231" s="168"/>
      <c r="KFA231" s="168"/>
      <c r="KFB231" s="168"/>
      <c r="KFC231" s="168"/>
      <c r="KFD231" s="168"/>
      <c r="KFE231" s="168"/>
      <c r="KFF231" s="168"/>
      <c r="KFG231" s="168"/>
      <c r="KFH231" s="168"/>
      <c r="KFI231" s="168"/>
      <c r="KFJ231" s="168"/>
      <c r="KFK231" s="168"/>
      <c r="KFL231" s="168"/>
      <c r="KFM231" s="168"/>
      <c r="KFN231" s="168"/>
      <c r="KFO231" s="168"/>
      <c r="KFP231" s="168"/>
      <c r="KFQ231" s="168"/>
      <c r="KFR231" s="168"/>
      <c r="KFS231" s="168"/>
      <c r="KFT231" s="168"/>
      <c r="KFU231" s="168"/>
      <c r="KFV231" s="168"/>
      <c r="KFW231" s="168"/>
      <c r="KFX231" s="168"/>
      <c r="KFY231" s="168"/>
      <c r="KFZ231" s="168"/>
      <c r="KGA231" s="168"/>
      <c r="KGB231" s="168"/>
      <c r="KGC231" s="168"/>
      <c r="KGD231" s="168"/>
      <c r="KGE231" s="168"/>
      <c r="KGF231" s="168"/>
      <c r="KGG231" s="168"/>
      <c r="KGH231" s="168"/>
      <c r="KGI231" s="168"/>
      <c r="KGJ231" s="168"/>
      <c r="KGK231" s="168"/>
      <c r="KGL231" s="168"/>
      <c r="KGM231" s="168"/>
      <c r="KGN231" s="168"/>
      <c r="KGO231" s="168"/>
      <c r="KGP231" s="168"/>
      <c r="KGQ231" s="168"/>
      <c r="KGR231" s="168"/>
      <c r="KGS231" s="168"/>
      <c r="KGT231" s="168"/>
      <c r="KGU231" s="168"/>
      <c r="KGV231" s="168"/>
      <c r="KGW231" s="168"/>
      <c r="KGX231" s="168"/>
      <c r="KGY231" s="168"/>
      <c r="KGZ231" s="168"/>
      <c r="KHA231" s="168"/>
      <c r="KHB231" s="168"/>
      <c r="KHC231" s="168"/>
      <c r="KHD231" s="168"/>
      <c r="KHE231" s="168"/>
      <c r="KHF231" s="168"/>
      <c r="KHG231" s="168"/>
      <c r="KHH231" s="168"/>
      <c r="KHI231" s="168"/>
      <c r="KHJ231" s="168"/>
      <c r="KHK231" s="168"/>
      <c r="KHL231" s="168"/>
      <c r="KHM231" s="168"/>
      <c r="KHN231" s="168"/>
      <c r="KHO231" s="168"/>
      <c r="KHP231" s="168"/>
      <c r="KHQ231" s="168"/>
      <c r="KHR231" s="168"/>
      <c r="KHS231" s="168"/>
      <c r="KHT231" s="168"/>
      <c r="KHU231" s="168"/>
      <c r="KHV231" s="168"/>
      <c r="KHW231" s="168"/>
      <c r="KHX231" s="168"/>
      <c r="KHY231" s="168"/>
      <c r="KHZ231" s="168"/>
      <c r="KIA231" s="168"/>
      <c r="KIB231" s="168"/>
      <c r="KIC231" s="168"/>
      <c r="KID231" s="168"/>
      <c r="KIE231" s="168"/>
      <c r="KIF231" s="168"/>
      <c r="KIG231" s="168"/>
      <c r="KIH231" s="168"/>
      <c r="KII231" s="168"/>
      <c r="KIJ231" s="168"/>
      <c r="KIK231" s="168"/>
      <c r="KIL231" s="168"/>
      <c r="KIM231" s="168"/>
      <c r="KIN231" s="168"/>
      <c r="KIO231" s="168"/>
      <c r="KIP231" s="168"/>
      <c r="KIQ231" s="168"/>
      <c r="KIR231" s="168"/>
      <c r="KIS231" s="168"/>
      <c r="KIT231" s="168"/>
      <c r="KIU231" s="168"/>
      <c r="KIV231" s="168"/>
      <c r="KIW231" s="168"/>
      <c r="KIX231" s="168"/>
      <c r="KIY231" s="168"/>
      <c r="KIZ231" s="168"/>
      <c r="KJA231" s="168"/>
      <c r="KJB231" s="168"/>
      <c r="KJC231" s="168"/>
      <c r="KJD231" s="168"/>
      <c r="KJE231" s="168"/>
      <c r="KJF231" s="168"/>
      <c r="KJG231" s="168"/>
      <c r="KJH231" s="168"/>
      <c r="KJI231" s="168"/>
      <c r="KJJ231" s="168"/>
      <c r="KJK231" s="168"/>
      <c r="KJL231" s="168"/>
      <c r="KJM231" s="168"/>
      <c r="KJN231" s="168"/>
      <c r="KJO231" s="168"/>
      <c r="KJP231" s="168"/>
      <c r="KJQ231" s="168"/>
      <c r="KJR231" s="168"/>
      <c r="KJS231" s="168"/>
      <c r="KJT231" s="168"/>
      <c r="KJU231" s="168"/>
      <c r="KJV231" s="168"/>
      <c r="KJW231" s="168"/>
      <c r="KJX231" s="168"/>
      <c r="KJY231" s="168"/>
      <c r="KJZ231" s="168"/>
      <c r="KKA231" s="168"/>
      <c r="KKB231" s="168"/>
      <c r="KKC231" s="168"/>
      <c r="KKD231" s="168"/>
      <c r="KKE231" s="168"/>
      <c r="KKF231" s="168"/>
      <c r="KKG231" s="168"/>
      <c r="KKH231" s="168"/>
      <c r="KKI231" s="168"/>
      <c r="KKJ231" s="168"/>
      <c r="KKK231" s="168"/>
      <c r="KKL231" s="168"/>
      <c r="KKM231" s="168"/>
      <c r="KKN231" s="168"/>
      <c r="KKO231" s="168"/>
      <c r="KKP231" s="168"/>
      <c r="KKQ231" s="168"/>
      <c r="KKR231" s="168"/>
      <c r="KKS231" s="168"/>
      <c r="KKT231" s="168"/>
      <c r="KKU231" s="168"/>
      <c r="KKV231" s="168"/>
      <c r="KKW231" s="168"/>
      <c r="KKX231" s="168"/>
      <c r="KKY231" s="168"/>
      <c r="KKZ231" s="168"/>
      <c r="KLA231" s="168"/>
      <c r="KLB231" s="168"/>
      <c r="KLC231" s="168"/>
      <c r="KLD231" s="168"/>
      <c r="KLE231" s="168"/>
      <c r="KLF231" s="168"/>
      <c r="KLG231" s="168"/>
      <c r="KLH231" s="168"/>
      <c r="KLI231" s="168"/>
      <c r="KLJ231" s="168"/>
      <c r="KLK231" s="168"/>
      <c r="KLL231" s="168"/>
      <c r="KLM231" s="168"/>
      <c r="KLN231" s="168"/>
      <c r="KLO231" s="168"/>
      <c r="KLP231" s="168"/>
      <c r="KLQ231" s="168"/>
      <c r="KLR231" s="168"/>
      <c r="KLS231" s="168"/>
      <c r="KLT231" s="168"/>
      <c r="KLU231" s="168"/>
      <c r="KLV231" s="168"/>
      <c r="KLW231" s="168"/>
      <c r="KLX231" s="168"/>
      <c r="KLY231" s="168"/>
      <c r="KLZ231" s="168"/>
      <c r="KMA231" s="168"/>
      <c r="KMB231" s="168"/>
      <c r="KMC231" s="168"/>
      <c r="KMD231" s="168"/>
      <c r="KME231" s="168"/>
      <c r="KMF231" s="168"/>
      <c r="KMG231" s="168"/>
      <c r="KMH231" s="168"/>
      <c r="KMI231" s="168"/>
      <c r="KMJ231" s="168"/>
      <c r="KMK231" s="168"/>
      <c r="KML231" s="168"/>
      <c r="KMM231" s="168"/>
      <c r="KMN231" s="168"/>
      <c r="KMO231" s="168"/>
      <c r="KMP231" s="168"/>
      <c r="KMQ231" s="168"/>
      <c r="KMR231" s="168"/>
      <c r="KMS231" s="168"/>
      <c r="KMT231" s="168"/>
      <c r="KMU231" s="168"/>
      <c r="KMV231" s="168"/>
      <c r="KMW231" s="168"/>
      <c r="KMX231" s="168"/>
      <c r="KMY231" s="168"/>
      <c r="KMZ231" s="168"/>
      <c r="KNA231" s="168"/>
      <c r="KNB231" s="168"/>
      <c r="KNC231" s="168"/>
      <c r="KND231" s="168"/>
      <c r="KNE231" s="168"/>
      <c r="KNF231" s="168"/>
      <c r="KNG231" s="168"/>
      <c r="KNH231" s="168"/>
      <c r="KNI231" s="168"/>
      <c r="KNJ231" s="168"/>
      <c r="KNK231" s="168"/>
      <c r="KNL231" s="168"/>
      <c r="KNM231" s="168"/>
      <c r="KNN231" s="168"/>
      <c r="KNO231" s="168"/>
      <c r="KNP231" s="168"/>
      <c r="KNQ231" s="168"/>
      <c r="KNR231" s="168"/>
      <c r="KNS231" s="168"/>
      <c r="KNT231" s="168"/>
      <c r="KNU231" s="168"/>
      <c r="KNV231" s="168"/>
      <c r="KNW231" s="168"/>
      <c r="KNX231" s="168"/>
      <c r="KNY231" s="168"/>
      <c r="KNZ231" s="168"/>
      <c r="KOA231" s="168"/>
      <c r="KOB231" s="168"/>
      <c r="KOC231" s="168"/>
      <c r="KOD231" s="168"/>
      <c r="KOE231" s="168"/>
      <c r="KOF231" s="168"/>
      <c r="KOG231" s="168"/>
      <c r="KOH231" s="168"/>
      <c r="KOI231" s="168"/>
      <c r="KOJ231" s="168"/>
      <c r="KOK231" s="168"/>
      <c r="KOL231" s="168"/>
      <c r="KOM231" s="168"/>
      <c r="KON231" s="168"/>
      <c r="KOO231" s="168"/>
      <c r="KOP231" s="168"/>
      <c r="KOQ231" s="168"/>
      <c r="KOR231" s="168"/>
      <c r="KOS231" s="168"/>
      <c r="KOT231" s="168"/>
      <c r="KOU231" s="168"/>
      <c r="KOV231" s="168"/>
      <c r="KOW231" s="168"/>
      <c r="KOX231" s="168"/>
      <c r="KOY231" s="168"/>
      <c r="KOZ231" s="168"/>
      <c r="KPA231" s="168"/>
      <c r="KPB231" s="168"/>
      <c r="KPC231" s="168"/>
      <c r="KPD231" s="168"/>
      <c r="KPE231" s="168"/>
      <c r="KPF231" s="168"/>
      <c r="KPG231" s="168"/>
      <c r="KPH231" s="168"/>
      <c r="KPI231" s="168"/>
      <c r="KPJ231" s="168"/>
      <c r="KPK231" s="168"/>
      <c r="KPL231" s="168"/>
      <c r="KPM231" s="168"/>
      <c r="KPN231" s="168"/>
      <c r="KPO231" s="168"/>
      <c r="KPP231" s="168"/>
      <c r="KPQ231" s="168"/>
      <c r="KPR231" s="168"/>
      <c r="KPS231" s="168"/>
      <c r="KPT231" s="168"/>
      <c r="KPU231" s="168"/>
      <c r="KPV231" s="168"/>
      <c r="KPW231" s="168"/>
      <c r="KPX231" s="168"/>
      <c r="KPY231" s="168"/>
      <c r="KPZ231" s="168"/>
      <c r="KQA231" s="168"/>
      <c r="KQB231" s="168"/>
      <c r="KQC231" s="168"/>
      <c r="KQD231" s="168"/>
      <c r="KQE231" s="168"/>
      <c r="KQF231" s="168"/>
      <c r="KQG231" s="168"/>
      <c r="KQH231" s="168"/>
      <c r="KQI231" s="168"/>
      <c r="KQJ231" s="168"/>
      <c r="KQK231" s="168"/>
      <c r="KQL231" s="168"/>
      <c r="KQM231" s="168"/>
      <c r="KQN231" s="168"/>
      <c r="KQO231" s="168"/>
      <c r="KQP231" s="168"/>
      <c r="KQQ231" s="168"/>
      <c r="KQR231" s="168"/>
      <c r="KQS231" s="168"/>
      <c r="KQT231" s="168"/>
      <c r="KQU231" s="168"/>
      <c r="KQV231" s="168"/>
      <c r="KQW231" s="168"/>
      <c r="KQX231" s="168"/>
      <c r="KQY231" s="168"/>
      <c r="KQZ231" s="168"/>
      <c r="KRA231" s="168"/>
      <c r="KRB231" s="168"/>
      <c r="KRC231" s="168"/>
      <c r="KRD231" s="168"/>
      <c r="KRE231" s="168"/>
      <c r="KRF231" s="168"/>
      <c r="KRG231" s="168"/>
      <c r="KRH231" s="168"/>
      <c r="KRI231" s="168"/>
      <c r="KRJ231" s="168"/>
      <c r="KRK231" s="168"/>
      <c r="KRL231" s="168"/>
      <c r="KRM231" s="168"/>
      <c r="KRN231" s="168"/>
      <c r="KRO231" s="168"/>
      <c r="KRP231" s="168"/>
      <c r="KRQ231" s="168"/>
      <c r="KRR231" s="168"/>
      <c r="KRS231" s="168"/>
      <c r="KRT231" s="168"/>
      <c r="KRU231" s="168"/>
      <c r="KRV231" s="168"/>
      <c r="KRW231" s="168"/>
      <c r="KRX231" s="168"/>
      <c r="KRY231" s="168"/>
      <c r="KRZ231" s="168"/>
      <c r="KSA231" s="168"/>
      <c r="KSB231" s="168"/>
      <c r="KSC231" s="168"/>
      <c r="KSD231" s="168"/>
      <c r="KSE231" s="168"/>
      <c r="KSF231" s="168"/>
      <c r="KSG231" s="168"/>
      <c r="KSH231" s="168"/>
      <c r="KSI231" s="168"/>
      <c r="KSJ231" s="168"/>
      <c r="KSK231" s="168"/>
      <c r="KSL231" s="168"/>
      <c r="KSM231" s="168"/>
      <c r="KSN231" s="168"/>
      <c r="KSO231" s="168"/>
      <c r="KSP231" s="168"/>
      <c r="KSQ231" s="168"/>
      <c r="KSR231" s="168"/>
      <c r="KSS231" s="168"/>
      <c r="KST231" s="168"/>
      <c r="KSU231" s="168"/>
      <c r="KSV231" s="168"/>
      <c r="KSW231" s="168"/>
      <c r="KSX231" s="168"/>
      <c r="KSY231" s="168"/>
      <c r="KSZ231" s="168"/>
      <c r="KTA231" s="168"/>
      <c r="KTB231" s="168"/>
      <c r="KTC231" s="168"/>
      <c r="KTD231" s="168"/>
      <c r="KTE231" s="168"/>
      <c r="KTF231" s="168"/>
      <c r="KTG231" s="168"/>
      <c r="KTH231" s="168"/>
      <c r="KTI231" s="168"/>
      <c r="KTJ231" s="168"/>
      <c r="KTK231" s="168"/>
      <c r="KTL231" s="168"/>
      <c r="KTM231" s="168"/>
      <c r="KTN231" s="168"/>
      <c r="KTO231" s="168"/>
      <c r="KTP231" s="168"/>
      <c r="KTQ231" s="168"/>
      <c r="KTR231" s="168"/>
      <c r="KTS231" s="168"/>
      <c r="KTT231" s="168"/>
      <c r="KTU231" s="168"/>
      <c r="KTV231" s="168"/>
      <c r="KTW231" s="168"/>
      <c r="KTX231" s="168"/>
      <c r="KTY231" s="168"/>
      <c r="KTZ231" s="168"/>
      <c r="KUA231" s="168"/>
      <c r="KUB231" s="168"/>
      <c r="KUC231" s="168"/>
      <c r="KUD231" s="168"/>
      <c r="KUE231" s="168"/>
      <c r="KUF231" s="168"/>
      <c r="KUG231" s="168"/>
      <c r="KUH231" s="168"/>
      <c r="KUI231" s="168"/>
      <c r="KUJ231" s="168"/>
      <c r="KUK231" s="168"/>
      <c r="KUL231" s="168"/>
      <c r="KUM231" s="168"/>
      <c r="KUN231" s="168"/>
      <c r="KUO231" s="168"/>
      <c r="KUP231" s="168"/>
      <c r="KUQ231" s="168"/>
      <c r="KUR231" s="168"/>
      <c r="KUS231" s="168"/>
      <c r="KUT231" s="168"/>
      <c r="KUU231" s="168"/>
      <c r="KUV231" s="168"/>
      <c r="KUW231" s="168"/>
      <c r="KUX231" s="168"/>
      <c r="KUY231" s="168"/>
      <c r="KUZ231" s="168"/>
      <c r="KVA231" s="168"/>
      <c r="KVB231" s="168"/>
      <c r="KVC231" s="168"/>
      <c r="KVD231" s="168"/>
      <c r="KVE231" s="168"/>
      <c r="KVF231" s="168"/>
      <c r="KVG231" s="168"/>
      <c r="KVH231" s="168"/>
      <c r="KVI231" s="168"/>
      <c r="KVJ231" s="168"/>
      <c r="KVK231" s="168"/>
      <c r="KVL231" s="168"/>
      <c r="KVM231" s="168"/>
      <c r="KVN231" s="168"/>
      <c r="KVO231" s="168"/>
      <c r="KVP231" s="168"/>
      <c r="KVQ231" s="168"/>
      <c r="KVR231" s="168"/>
      <c r="KVS231" s="168"/>
      <c r="KVT231" s="168"/>
      <c r="KVU231" s="168"/>
      <c r="KVV231" s="168"/>
      <c r="KVW231" s="168"/>
      <c r="KVX231" s="168"/>
      <c r="KVY231" s="168"/>
      <c r="KVZ231" s="168"/>
      <c r="KWA231" s="168"/>
      <c r="KWB231" s="168"/>
      <c r="KWC231" s="168"/>
      <c r="KWD231" s="168"/>
      <c r="KWE231" s="168"/>
      <c r="KWF231" s="168"/>
      <c r="KWG231" s="168"/>
      <c r="KWH231" s="168"/>
      <c r="KWI231" s="168"/>
      <c r="KWJ231" s="168"/>
      <c r="KWK231" s="168"/>
      <c r="KWL231" s="168"/>
      <c r="KWM231" s="168"/>
      <c r="KWN231" s="168"/>
      <c r="KWO231" s="168"/>
      <c r="KWP231" s="168"/>
      <c r="KWQ231" s="168"/>
      <c r="KWR231" s="168"/>
      <c r="KWS231" s="168"/>
      <c r="KWT231" s="168"/>
      <c r="KWU231" s="168"/>
      <c r="KWV231" s="168"/>
      <c r="KWW231" s="168"/>
      <c r="KWX231" s="168"/>
      <c r="KWY231" s="168"/>
      <c r="KWZ231" s="168"/>
      <c r="KXA231" s="168"/>
      <c r="KXB231" s="168"/>
      <c r="KXC231" s="168"/>
      <c r="KXD231" s="168"/>
      <c r="KXE231" s="168"/>
      <c r="KXF231" s="168"/>
      <c r="KXG231" s="168"/>
      <c r="KXH231" s="168"/>
      <c r="KXI231" s="168"/>
      <c r="KXJ231" s="168"/>
      <c r="KXK231" s="168"/>
      <c r="KXL231" s="168"/>
      <c r="KXM231" s="168"/>
      <c r="KXN231" s="168"/>
      <c r="KXO231" s="168"/>
      <c r="KXP231" s="168"/>
      <c r="KXQ231" s="168"/>
      <c r="KXR231" s="168"/>
      <c r="KXS231" s="168"/>
      <c r="KXT231" s="168"/>
      <c r="KXU231" s="168"/>
      <c r="KXV231" s="168"/>
      <c r="KXW231" s="168"/>
      <c r="KXX231" s="168"/>
      <c r="KXY231" s="168"/>
      <c r="KXZ231" s="168"/>
      <c r="KYA231" s="168"/>
      <c r="KYB231" s="168"/>
      <c r="KYC231" s="168"/>
      <c r="KYD231" s="168"/>
      <c r="KYE231" s="168"/>
      <c r="KYF231" s="168"/>
      <c r="KYG231" s="168"/>
      <c r="KYH231" s="168"/>
      <c r="KYI231" s="168"/>
      <c r="KYJ231" s="168"/>
      <c r="KYK231" s="168"/>
      <c r="KYL231" s="168"/>
      <c r="KYM231" s="168"/>
      <c r="KYN231" s="168"/>
      <c r="KYO231" s="168"/>
      <c r="KYP231" s="168"/>
      <c r="KYQ231" s="168"/>
      <c r="KYR231" s="168"/>
      <c r="KYS231" s="168"/>
      <c r="KYT231" s="168"/>
      <c r="KYU231" s="168"/>
      <c r="KYV231" s="168"/>
      <c r="KYW231" s="168"/>
      <c r="KYX231" s="168"/>
      <c r="KYY231" s="168"/>
      <c r="KYZ231" s="168"/>
      <c r="KZA231" s="168"/>
      <c r="KZB231" s="168"/>
      <c r="KZC231" s="168"/>
      <c r="KZD231" s="168"/>
      <c r="KZE231" s="168"/>
      <c r="KZF231" s="168"/>
      <c r="KZG231" s="168"/>
      <c r="KZH231" s="168"/>
      <c r="KZI231" s="168"/>
      <c r="KZJ231" s="168"/>
      <c r="KZK231" s="168"/>
      <c r="KZL231" s="168"/>
      <c r="KZM231" s="168"/>
      <c r="KZN231" s="168"/>
      <c r="KZO231" s="168"/>
      <c r="KZP231" s="168"/>
      <c r="KZQ231" s="168"/>
      <c r="KZR231" s="168"/>
      <c r="KZS231" s="168"/>
      <c r="KZT231" s="168"/>
      <c r="KZU231" s="168"/>
      <c r="KZV231" s="168"/>
      <c r="KZW231" s="168"/>
      <c r="KZX231" s="168"/>
      <c r="KZY231" s="168"/>
      <c r="KZZ231" s="168"/>
      <c r="LAA231" s="168"/>
      <c r="LAB231" s="168"/>
      <c r="LAC231" s="168"/>
      <c r="LAD231" s="168"/>
      <c r="LAE231" s="168"/>
      <c r="LAF231" s="168"/>
      <c r="LAG231" s="168"/>
      <c r="LAH231" s="168"/>
      <c r="LAI231" s="168"/>
      <c r="LAJ231" s="168"/>
      <c r="LAK231" s="168"/>
      <c r="LAL231" s="168"/>
      <c r="LAM231" s="168"/>
      <c r="LAN231" s="168"/>
      <c r="LAO231" s="168"/>
      <c r="LAP231" s="168"/>
      <c r="LAQ231" s="168"/>
      <c r="LAR231" s="168"/>
      <c r="LAS231" s="168"/>
      <c r="LAT231" s="168"/>
      <c r="LAU231" s="168"/>
      <c r="LAV231" s="168"/>
      <c r="LAW231" s="168"/>
      <c r="LAX231" s="168"/>
      <c r="LAY231" s="168"/>
      <c r="LAZ231" s="168"/>
      <c r="LBA231" s="168"/>
      <c r="LBB231" s="168"/>
      <c r="LBC231" s="168"/>
      <c r="LBD231" s="168"/>
      <c r="LBE231" s="168"/>
      <c r="LBF231" s="168"/>
      <c r="LBG231" s="168"/>
      <c r="LBH231" s="168"/>
      <c r="LBI231" s="168"/>
      <c r="LBJ231" s="168"/>
      <c r="LBK231" s="168"/>
      <c r="LBL231" s="168"/>
      <c r="LBM231" s="168"/>
      <c r="LBN231" s="168"/>
      <c r="LBO231" s="168"/>
      <c r="LBP231" s="168"/>
      <c r="LBQ231" s="168"/>
      <c r="LBR231" s="168"/>
      <c r="LBS231" s="168"/>
      <c r="LBT231" s="168"/>
      <c r="LBU231" s="168"/>
      <c r="LBV231" s="168"/>
      <c r="LBW231" s="168"/>
      <c r="LBX231" s="168"/>
      <c r="LBY231" s="168"/>
      <c r="LBZ231" s="168"/>
      <c r="LCA231" s="168"/>
      <c r="LCB231" s="168"/>
      <c r="LCC231" s="168"/>
      <c r="LCD231" s="168"/>
      <c r="LCE231" s="168"/>
      <c r="LCF231" s="168"/>
      <c r="LCG231" s="168"/>
      <c r="LCH231" s="168"/>
      <c r="LCI231" s="168"/>
      <c r="LCJ231" s="168"/>
      <c r="LCK231" s="168"/>
      <c r="LCL231" s="168"/>
      <c r="LCM231" s="168"/>
      <c r="LCN231" s="168"/>
      <c r="LCO231" s="168"/>
      <c r="LCP231" s="168"/>
      <c r="LCQ231" s="168"/>
      <c r="LCR231" s="168"/>
      <c r="LCS231" s="168"/>
      <c r="LCT231" s="168"/>
      <c r="LCU231" s="168"/>
      <c r="LCV231" s="168"/>
      <c r="LCW231" s="168"/>
      <c r="LCX231" s="168"/>
      <c r="LCY231" s="168"/>
      <c r="LCZ231" s="168"/>
      <c r="LDA231" s="168"/>
      <c r="LDB231" s="168"/>
      <c r="LDC231" s="168"/>
      <c r="LDD231" s="168"/>
      <c r="LDE231" s="168"/>
      <c r="LDF231" s="168"/>
      <c r="LDG231" s="168"/>
      <c r="LDH231" s="168"/>
      <c r="LDI231" s="168"/>
      <c r="LDJ231" s="168"/>
      <c r="LDK231" s="168"/>
      <c r="LDL231" s="168"/>
      <c r="LDM231" s="168"/>
      <c r="LDN231" s="168"/>
      <c r="LDO231" s="168"/>
      <c r="LDP231" s="168"/>
      <c r="LDQ231" s="168"/>
      <c r="LDR231" s="168"/>
      <c r="LDS231" s="168"/>
      <c r="LDT231" s="168"/>
      <c r="LDU231" s="168"/>
      <c r="LDV231" s="168"/>
      <c r="LDW231" s="168"/>
      <c r="LDX231" s="168"/>
      <c r="LDY231" s="168"/>
      <c r="LDZ231" s="168"/>
      <c r="LEA231" s="168"/>
      <c r="LEB231" s="168"/>
      <c r="LEC231" s="168"/>
      <c r="LED231" s="168"/>
      <c r="LEE231" s="168"/>
      <c r="LEF231" s="168"/>
      <c r="LEG231" s="168"/>
      <c r="LEH231" s="168"/>
      <c r="LEI231" s="168"/>
      <c r="LEJ231" s="168"/>
      <c r="LEK231" s="168"/>
      <c r="LEL231" s="168"/>
      <c r="LEM231" s="168"/>
      <c r="LEN231" s="168"/>
      <c r="LEO231" s="168"/>
      <c r="LEP231" s="168"/>
      <c r="LEQ231" s="168"/>
      <c r="LER231" s="168"/>
      <c r="LES231" s="168"/>
      <c r="LET231" s="168"/>
      <c r="LEU231" s="168"/>
      <c r="LEV231" s="168"/>
      <c r="LEW231" s="168"/>
      <c r="LEX231" s="168"/>
      <c r="LEY231" s="168"/>
      <c r="LEZ231" s="168"/>
      <c r="LFA231" s="168"/>
      <c r="LFB231" s="168"/>
      <c r="LFC231" s="168"/>
      <c r="LFD231" s="168"/>
      <c r="LFE231" s="168"/>
      <c r="LFF231" s="168"/>
      <c r="LFG231" s="168"/>
      <c r="LFH231" s="168"/>
      <c r="LFI231" s="168"/>
      <c r="LFJ231" s="168"/>
      <c r="LFK231" s="168"/>
      <c r="LFL231" s="168"/>
      <c r="LFM231" s="168"/>
      <c r="LFN231" s="168"/>
      <c r="LFO231" s="168"/>
      <c r="LFP231" s="168"/>
      <c r="LFQ231" s="168"/>
      <c r="LFR231" s="168"/>
      <c r="LFS231" s="168"/>
      <c r="LFT231" s="168"/>
      <c r="LFU231" s="168"/>
      <c r="LFV231" s="168"/>
      <c r="LFW231" s="168"/>
      <c r="LFX231" s="168"/>
      <c r="LFY231" s="168"/>
      <c r="LFZ231" s="168"/>
      <c r="LGA231" s="168"/>
      <c r="LGB231" s="168"/>
      <c r="LGC231" s="168"/>
      <c r="LGD231" s="168"/>
      <c r="LGE231" s="168"/>
      <c r="LGF231" s="168"/>
      <c r="LGG231" s="168"/>
      <c r="LGH231" s="168"/>
      <c r="LGI231" s="168"/>
      <c r="LGJ231" s="168"/>
      <c r="LGK231" s="168"/>
      <c r="LGL231" s="168"/>
      <c r="LGM231" s="168"/>
      <c r="LGN231" s="168"/>
      <c r="LGO231" s="168"/>
      <c r="LGP231" s="168"/>
      <c r="LGQ231" s="168"/>
      <c r="LGR231" s="168"/>
      <c r="LGS231" s="168"/>
      <c r="LGT231" s="168"/>
      <c r="LGU231" s="168"/>
      <c r="LGV231" s="168"/>
      <c r="LGW231" s="168"/>
      <c r="LGX231" s="168"/>
      <c r="LGY231" s="168"/>
      <c r="LGZ231" s="168"/>
      <c r="LHA231" s="168"/>
      <c r="LHB231" s="168"/>
      <c r="LHC231" s="168"/>
      <c r="LHD231" s="168"/>
      <c r="LHE231" s="168"/>
      <c r="LHF231" s="168"/>
      <c r="LHG231" s="168"/>
      <c r="LHH231" s="168"/>
      <c r="LHI231" s="168"/>
      <c r="LHJ231" s="168"/>
      <c r="LHK231" s="168"/>
      <c r="LHL231" s="168"/>
      <c r="LHM231" s="168"/>
      <c r="LHN231" s="168"/>
      <c r="LHO231" s="168"/>
      <c r="LHP231" s="168"/>
      <c r="LHQ231" s="168"/>
      <c r="LHR231" s="168"/>
      <c r="LHS231" s="168"/>
      <c r="LHT231" s="168"/>
      <c r="LHU231" s="168"/>
      <c r="LHV231" s="168"/>
      <c r="LHW231" s="168"/>
      <c r="LHX231" s="168"/>
      <c r="LHY231" s="168"/>
      <c r="LHZ231" s="168"/>
      <c r="LIA231" s="168"/>
      <c r="LIB231" s="168"/>
      <c r="LIC231" s="168"/>
      <c r="LID231" s="168"/>
      <c r="LIE231" s="168"/>
      <c r="LIF231" s="168"/>
      <c r="LIG231" s="168"/>
      <c r="LIH231" s="168"/>
      <c r="LII231" s="168"/>
      <c r="LIJ231" s="168"/>
      <c r="LIK231" s="168"/>
      <c r="LIL231" s="168"/>
      <c r="LIM231" s="168"/>
      <c r="LIN231" s="168"/>
      <c r="LIO231" s="168"/>
      <c r="LIP231" s="168"/>
      <c r="LIQ231" s="168"/>
      <c r="LIR231" s="168"/>
      <c r="LIS231" s="168"/>
      <c r="LIT231" s="168"/>
      <c r="LIU231" s="168"/>
      <c r="LIV231" s="168"/>
      <c r="LIW231" s="168"/>
      <c r="LIX231" s="168"/>
      <c r="LIY231" s="168"/>
      <c r="LIZ231" s="168"/>
      <c r="LJA231" s="168"/>
      <c r="LJB231" s="168"/>
      <c r="LJC231" s="168"/>
      <c r="LJD231" s="168"/>
      <c r="LJE231" s="168"/>
      <c r="LJF231" s="168"/>
      <c r="LJG231" s="168"/>
      <c r="LJH231" s="168"/>
      <c r="LJI231" s="168"/>
      <c r="LJJ231" s="168"/>
      <c r="LJK231" s="168"/>
      <c r="LJL231" s="168"/>
      <c r="LJM231" s="168"/>
      <c r="LJN231" s="168"/>
      <c r="LJO231" s="168"/>
      <c r="LJP231" s="168"/>
      <c r="LJQ231" s="168"/>
      <c r="LJR231" s="168"/>
      <c r="LJS231" s="168"/>
      <c r="LJT231" s="168"/>
      <c r="LJU231" s="168"/>
      <c r="LJV231" s="168"/>
      <c r="LJW231" s="168"/>
      <c r="LJX231" s="168"/>
      <c r="LJY231" s="168"/>
      <c r="LJZ231" s="168"/>
      <c r="LKA231" s="168"/>
      <c r="LKB231" s="168"/>
      <c r="LKC231" s="168"/>
      <c r="LKD231" s="168"/>
      <c r="LKE231" s="168"/>
      <c r="LKF231" s="168"/>
      <c r="LKG231" s="168"/>
      <c r="LKH231" s="168"/>
      <c r="LKI231" s="168"/>
      <c r="LKJ231" s="168"/>
      <c r="LKK231" s="168"/>
      <c r="LKL231" s="168"/>
      <c r="LKM231" s="168"/>
      <c r="LKN231" s="168"/>
      <c r="LKO231" s="168"/>
      <c r="LKP231" s="168"/>
      <c r="LKQ231" s="168"/>
      <c r="LKR231" s="168"/>
      <c r="LKS231" s="168"/>
      <c r="LKT231" s="168"/>
      <c r="LKU231" s="168"/>
      <c r="LKV231" s="168"/>
      <c r="LKW231" s="168"/>
      <c r="LKX231" s="168"/>
      <c r="LKY231" s="168"/>
      <c r="LKZ231" s="168"/>
      <c r="LLA231" s="168"/>
      <c r="LLB231" s="168"/>
      <c r="LLC231" s="168"/>
      <c r="LLD231" s="168"/>
      <c r="LLE231" s="168"/>
      <c r="LLF231" s="168"/>
      <c r="LLG231" s="168"/>
      <c r="LLH231" s="168"/>
      <c r="LLI231" s="168"/>
      <c r="LLJ231" s="168"/>
      <c r="LLK231" s="168"/>
      <c r="LLL231" s="168"/>
      <c r="LLM231" s="168"/>
      <c r="LLN231" s="168"/>
      <c r="LLO231" s="168"/>
      <c r="LLP231" s="168"/>
      <c r="LLQ231" s="168"/>
      <c r="LLR231" s="168"/>
      <c r="LLS231" s="168"/>
      <c r="LLT231" s="168"/>
      <c r="LLU231" s="168"/>
      <c r="LLV231" s="168"/>
      <c r="LLW231" s="168"/>
      <c r="LLX231" s="168"/>
      <c r="LLY231" s="168"/>
      <c r="LLZ231" s="168"/>
      <c r="LMA231" s="168"/>
      <c r="LMB231" s="168"/>
      <c r="LMC231" s="168"/>
      <c r="LMD231" s="168"/>
      <c r="LME231" s="168"/>
      <c r="LMF231" s="168"/>
      <c r="LMG231" s="168"/>
      <c r="LMH231" s="168"/>
      <c r="LMI231" s="168"/>
      <c r="LMJ231" s="168"/>
      <c r="LMK231" s="168"/>
      <c r="LML231" s="168"/>
      <c r="LMM231" s="168"/>
      <c r="LMN231" s="168"/>
      <c r="LMO231" s="168"/>
      <c r="LMP231" s="168"/>
      <c r="LMQ231" s="168"/>
      <c r="LMR231" s="168"/>
      <c r="LMS231" s="168"/>
      <c r="LMT231" s="168"/>
      <c r="LMU231" s="168"/>
      <c r="LMV231" s="168"/>
      <c r="LMW231" s="168"/>
      <c r="LMX231" s="168"/>
      <c r="LMY231" s="168"/>
      <c r="LMZ231" s="168"/>
      <c r="LNA231" s="168"/>
      <c r="LNB231" s="168"/>
      <c r="LNC231" s="168"/>
      <c r="LND231" s="168"/>
      <c r="LNE231" s="168"/>
      <c r="LNF231" s="168"/>
      <c r="LNG231" s="168"/>
      <c r="LNH231" s="168"/>
      <c r="LNI231" s="168"/>
      <c r="LNJ231" s="168"/>
      <c r="LNK231" s="168"/>
      <c r="LNL231" s="168"/>
      <c r="LNM231" s="168"/>
      <c r="LNN231" s="168"/>
      <c r="LNO231" s="168"/>
      <c r="LNP231" s="168"/>
      <c r="LNQ231" s="168"/>
      <c r="LNR231" s="168"/>
      <c r="LNS231" s="168"/>
      <c r="LNT231" s="168"/>
      <c r="LNU231" s="168"/>
      <c r="LNV231" s="168"/>
      <c r="LNW231" s="168"/>
      <c r="LNX231" s="168"/>
      <c r="LNY231" s="168"/>
      <c r="LNZ231" s="168"/>
      <c r="LOA231" s="168"/>
      <c r="LOB231" s="168"/>
      <c r="LOC231" s="168"/>
      <c r="LOD231" s="168"/>
      <c r="LOE231" s="168"/>
      <c r="LOF231" s="168"/>
      <c r="LOG231" s="168"/>
      <c r="LOH231" s="168"/>
      <c r="LOI231" s="168"/>
      <c r="LOJ231" s="168"/>
      <c r="LOK231" s="168"/>
      <c r="LOL231" s="168"/>
      <c r="LOM231" s="168"/>
      <c r="LON231" s="168"/>
      <c r="LOO231" s="168"/>
      <c r="LOP231" s="168"/>
      <c r="LOQ231" s="168"/>
      <c r="LOR231" s="168"/>
      <c r="LOS231" s="168"/>
      <c r="LOT231" s="168"/>
      <c r="LOU231" s="168"/>
      <c r="LOV231" s="168"/>
      <c r="LOW231" s="168"/>
      <c r="LOX231" s="168"/>
      <c r="LOY231" s="168"/>
      <c r="LOZ231" s="168"/>
      <c r="LPA231" s="168"/>
      <c r="LPB231" s="168"/>
      <c r="LPC231" s="168"/>
      <c r="LPD231" s="168"/>
      <c r="LPE231" s="168"/>
      <c r="LPF231" s="168"/>
      <c r="LPG231" s="168"/>
      <c r="LPH231" s="168"/>
      <c r="LPI231" s="168"/>
      <c r="LPJ231" s="168"/>
      <c r="LPK231" s="168"/>
      <c r="LPL231" s="168"/>
      <c r="LPM231" s="168"/>
      <c r="LPN231" s="168"/>
      <c r="LPO231" s="168"/>
      <c r="LPP231" s="168"/>
      <c r="LPQ231" s="168"/>
      <c r="LPR231" s="168"/>
      <c r="LPS231" s="168"/>
      <c r="LPT231" s="168"/>
      <c r="LPU231" s="168"/>
      <c r="LPV231" s="168"/>
      <c r="LPW231" s="168"/>
      <c r="LPX231" s="168"/>
      <c r="LPY231" s="168"/>
      <c r="LPZ231" s="168"/>
      <c r="LQA231" s="168"/>
      <c r="LQB231" s="168"/>
      <c r="LQC231" s="168"/>
      <c r="LQD231" s="168"/>
      <c r="LQE231" s="168"/>
      <c r="LQF231" s="168"/>
      <c r="LQG231" s="168"/>
      <c r="LQH231" s="168"/>
      <c r="LQI231" s="168"/>
      <c r="LQJ231" s="168"/>
      <c r="LQK231" s="168"/>
      <c r="LQL231" s="168"/>
      <c r="LQM231" s="168"/>
      <c r="LQN231" s="168"/>
      <c r="LQO231" s="168"/>
      <c r="LQP231" s="168"/>
      <c r="LQQ231" s="168"/>
      <c r="LQR231" s="168"/>
      <c r="LQS231" s="168"/>
      <c r="LQT231" s="168"/>
      <c r="LQU231" s="168"/>
      <c r="LQV231" s="168"/>
      <c r="LQW231" s="168"/>
      <c r="LQX231" s="168"/>
      <c r="LQY231" s="168"/>
      <c r="LQZ231" s="168"/>
      <c r="LRA231" s="168"/>
      <c r="LRB231" s="168"/>
      <c r="LRC231" s="168"/>
      <c r="LRD231" s="168"/>
      <c r="LRE231" s="168"/>
      <c r="LRF231" s="168"/>
      <c r="LRG231" s="168"/>
      <c r="LRH231" s="168"/>
      <c r="LRI231" s="168"/>
      <c r="LRJ231" s="168"/>
      <c r="LRK231" s="168"/>
      <c r="LRL231" s="168"/>
      <c r="LRM231" s="168"/>
      <c r="LRN231" s="168"/>
      <c r="LRO231" s="168"/>
      <c r="LRP231" s="168"/>
      <c r="LRQ231" s="168"/>
      <c r="LRR231" s="168"/>
      <c r="LRS231" s="168"/>
      <c r="LRT231" s="168"/>
      <c r="LRU231" s="168"/>
      <c r="LRV231" s="168"/>
      <c r="LRW231" s="168"/>
      <c r="LRX231" s="168"/>
      <c r="LRY231" s="168"/>
      <c r="LRZ231" s="168"/>
      <c r="LSA231" s="168"/>
      <c r="LSB231" s="168"/>
      <c r="LSC231" s="168"/>
      <c r="LSD231" s="168"/>
      <c r="LSE231" s="168"/>
      <c r="LSF231" s="168"/>
      <c r="LSG231" s="168"/>
      <c r="LSH231" s="168"/>
      <c r="LSI231" s="168"/>
      <c r="LSJ231" s="168"/>
      <c r="LSK231" s="168"/>
      <c r="LSL231" s="168"/>
      <c r="LSM231" s="168"/>
      <c r="LSN231" s="168"/>
      <c r="LSO231" s="168"/>
      <c r="LSP231" s="168"/>
      <c r="LSQ231" s="168"/>
      <c r="LSR231" s="168"/>
      <c r="LSS231" s="168"/>
      <c r="LST231" s="168"/>
      <c r="LSU231" s="168"/>
      <c r="LSV231" s="168"/>
      <c r="LSW231" s="168"/>
      <c r="LSX231" s="168"/>
      <c r="LSY231" s="168"/>
      <c r="LSZ231" s="168"/>
      <c r="LTA231" s="168"/>
      <c r="LTB231" s="168"/>
      <c r="LTC231" s="168"/>
      <c r="LTD231" s="168"/>
      <c r="LTE231" s="168"/>
      <c r="LTF231" s="168"/>
      <c r="LTG231" s="168"/>
      <c r="LTH231" s="168"/>
      <c r="LTI231" s="168"/>
      <c r="LTJ231" s="168"/>
      <c r="LTK231" s="168"/>
      <c r="LTL231" s="168"/>
      <c r="LTM231" s="168"/>
      <c r="LTN231" s="168"/>
      <c r="LTO231" s="168"/>
      <c r="LTP231" s="168"/>
      <c r="LTQ231" s="168"/>
      <c r="LTR231" s="168"/>
      <c r="LTS231" s="168"/>
      <c r="LTT231" s="168"/>
      <c r="LTU231" s="168"/>
      <c r="LTV231" s="168"/>
      <c r="LTW231" s="168"/>
      <c r="LTX231" s="168"/>
      <c r="LTY231" s="168"/>
      <c r="LTZ231" s="168"/>
      <c r="LUA231" s="168"/>
      <c r="LUB231" s="168"/>
      <c r="LUC231" s="168"/>
      <c r="LUD231" s="168"/>
      <c r="LUE231" s="168"/>
      <c r="LUF231" s="168"/>
      <c r="LUG231" s="168"/>
      <c r="LUH231" s="168"/>
      <c r="LUI231" s="168"/>
      <c r="LUJ231" s="168"/>
      <c r="LUK231" s="168"/>
      <c r="LUL231" s="168"/>
      <c r="LUM231" s="168"/>
      <c r="LUN231" s="168"/>
      <c r="LUO231" s="168"/>
      <c r="LUP231" s="168"/>
      <c r="LUQ231" s="168"/>
      <c r="LUR231" s="168"/>
      <c r="LUS231" s="168"/>
      <c r="LUT231" s="168"/>
      <c r="LUU231" s="168"/>
      <c r="LUV231" s="168"/>
      <c r="LUW231" s="168"/>
      <c r="LUX231" s="168"/>
      <c r="LUY231" s="168"/>
      <c r="LUZ231" s="168"/>
      <c r="LVA231" s="168"/>
      <c r="LVB231" s="168"/>
      <c r="LVC231" s="168"/>
      <c r="LVD231" s="168"/>
      <c r="LVE231" s="168"/>
      <c r="LVF231" s="168"/>
      <c r="LVG231" s="168"/>
      <c r="LVH231" s="168"/>
      <c r="LVI231" s="168"/>
      <c r="LVJ231" s="168"/>
      <c r="LVK231" s="168"/>
      <c r="LVL231" s="168"/>
      <c r="LVM231" s="168"/>
      <c r="LVN231" s="168"/>
      <c r="LVO231" s="168"/>
      <c r="LVP231" s="168"/>
      <c r="LVQ231" s="168"/>
      <c r="LVR231" s="168"/>
      <c r="LVS231" s="168"/>
      <c r="LVT231" s="168"/>
      <c r="LVU231" s="168"/>
      <c r="LVV231" s="168"/>
      <c r="LVW231" s="168"/>
      <c r="LVX231" s="168"/>
      <c r="LVY231" s="168"/>
      <c r="LVZ231" s="168"/>
      <c r="LWA231" s="168"/>
      <c r="LWB231" s="168"/>
      <c r="LWC231" s="168"/>
      <c r="LWD231" s="168"/>
      <c r="LWE231" s="168"/>
      <c r="LWF231" s="168"/>
      <c r="LWG231" s="168"/>
      <c r="LWH231" s="168"/>
      <c r="LWI231" s="168"/>
      <c r="LWJ231" s="168"/>
      <c r="LWK231" s="168"/>
      <c r="LWL231" s="168"/>
      <c r="LWM231" s="168"/>
      <c r="LWN231" s="168"/>
      <c r="LWO231" s="168"/>
      <c r="LWP231" s="168"/>
      <c r="LWQ231" s="168"/>
      <c r="LWR231" s="168"/>
      <c r="LWS231" s="168"/>
      <c r="LWT231" s="168"/>
      <c r="LWU231" s="168"/>
      <c r="LWV231" s="168"/>
      <c r="LWW231" s="168"/>
      <c r="LWX231" s="168"/>
      <c r="LWY231" s="168"/>
      <c r="LWZ231" s="168"/>
      <c r="LXA231" s="168"/>
      <c r="LXB231" s="168"/>
      <c r="LXC231" s="168"/>
      <c r="LXD231" s="168"/>
      <c r="LXE231" s="168"/>
      <c r="LXF231" s="168"/>
      <c r="LXG231" s="168"/>
      <c r="LXH231" s="168"/>
      <c r="LXI231" s="168"/>
      <c r="LXJ231" s="168"/>
      <c r="LXK231" s="168"/>
      <c r="LXL231" s="168"/>
      <c r="LXM231" s="168"/>
      <c r="LXN231" s="168"/>
      <c r="LXO231" s="168"/>
      <c r="LXP231" s="168"/>
      <c r="LXQ231" s="168"/>
      <c r="LXR231" s="168"/>
      <c r="LXS231" s="168"/>
      <c r="LXT231" s="168"/>
      <c r="LXU231" s="168"/>
      <c r="LXV231" s="168"/>
      <c r="LXW231" s="168"/>
      <c r="LXX231" s="168"/>
      <c r="LXY231" s="168"/>
      <c r="LXZ231" s="168"/>
      <c r="LYA231" s="168"/>
      <c r="LYB231" s="168"/>
      <c r="LYC231" s="168"/>
      <c r="LYD231" s="168"/>
      <c r="LYE231" s="168"/>
      <c r="LYF231" s="168"/>
      <c r="LYG231" s="168"/>
      <c r="LYH231" s="168"/>
      <c r="LYI231" s="168"/>
      <c r="LYJ231" s="168"/>
      <c r="LYK231" s="168"/>
      <c r="LYL231" s="168"/>
      <c r="LYM231" s="168"/>
      <c r="LYN231" s="168"/>
      <c r="LYO231" s="168"/>
      <c r="LYP231" s="168"/>
      <c r="LYQ231" s="168"/>
      <c r="LYR231" s="168"/>
      <c r="LYS231" s="168"/>
      <c r="LYT231" s="168"/>
      <c r="LYU231" s="168"/>
      <c r="LYV231" s="168"/>
      <c r="LYW231" s="168"/>
      <c r="LYX231" s="168"/>
      <c r="LYY231" s="168"/>
      <c r="LYZ231" s="168"/>
      <c r="LZA231" s="168"/>
      <c r="LZB231" s="168"/>
      <c r="LZC231" s="168"/>
      <c r="LZD231" s="168"/>
      <c r="LZE231" s="168"/>
      <c r="LZF231" s="168"/>
      <c r="LZG231" s="168"/>
      <c r="LZH231" s="168"/>
      <c r="LZI231" s="168"/>
      <c r="LZJ231" s="168"/>
      <c r="LZK231" s="168"/>
      <c r="LZL231" s="168"/>
      <c r="LZM231" s="168"/>
      <c r="LZN231" s="168"/>
      <c r="LZO231" s="168"/>
      <c r="LZP231" s="168"/>
      <c r="LZQ231" s="168"/>
      <c r="LZR231" s="168"/>
      <c r="LZS231" s="168"/>
      <c r="LZT231" s="168"/>
      <c r="LZU231" s="168"/>
      <c r="LZV231" s="168"/>
      <c r="LZW231" s="168"/>
      <c r="LZX231" s="168"/>
      <c r="LZY231" s="168"/>
      <c r="LZZ231" s="168"/>
      <c r="MAA231" s="168"/>
      <c r="MAB231" s="168"/>
      <c r="MAC231" s="168"/>
      <c r="MAD231" s="168"/>
      <c r="MAE231" s="168"/>
      <c r="MAF231" s="168"/>
      <c r="MAG231" s="168"/>
      <c r="MAH231" s="168"/>
      <c r="MAI231" s="168"/>
      <c r="MAJ231" s="168"/>
      <c r="MAK231" s="168"/>
      <c r="MAL231" s="168"/>
      <c r="MAM231" s="168"/>
      <c r="MAN231" s="168"/>
      <c r="MAO231" s="168"/>
      <c r="MAP231" s="168"/>
      <c r="MAQ231" s="168"/>
      <c r="MAR231" s="168"/>
      <c r="MAS231" s="168"/>
      <c r="MAT231" s="168"/>
      <c r="MAU231" s="168"/>
      <c r="MAV231" s="168"/>
      <c r="MAW231" s="168"/>
      <c r="MAX231" s="168"/>
      <c r="MAY231" s="168"/>
      <c r="MAZ231" s="168"/>
      <c r="MBA231" s="168"/>
      <c r="MBB231" s="168"/>
      <c r="MBC231" s="168"/>
      <c r="MBD231" s="168"/>
      <c r="MBE231" s="168"/>
      <c r="MBF231" s="168"/>
      <c r="MBG231" s="168"/>
      <c r="MBH231" s="168"/>
      <c r="MBI231" s="168"/>
      <c r="MBJ231" s="168"/>
      <c r="MBK231" s="168"/>
      <c r="MBL231" s="168"/>
      <c r="MBM231" s="168"/>
      <c r="MBN231" s="168"/>
      <c r="MBO231" s="168"/>
      <c r="MBP231" s="168"/>
      <c r="MBQ231" s="168"/>
      <c r="MBR231" s="168"/>
      <c r="MBS231" s="168"/>
      <c r="MBT231" s="168"/>
      <c r="MBU231" s="168"/>
      <c r="MBV231" s="168"/>
      <c r="MBW231" s="168"/>
      <c r="MBX231" s="168"/>
      <c r="MBY231" s="168"/>
      <c r="MBZ231" s="168"/>
      <c r="MCA231" s="168"/>
      <c r="MCB231" s="168"/>
      <c r="MCC231" s="168"/>
      <c r="MCD231" s="168"/>
      <c r="MCE231" s="168"/>
      <c r="MCF231" s="168"/>
      <c r="MCG231" s="168"/>
      <c r="MCH231" s="168"/>
      <c r="MCI231" s="168"/>
      <c r="MCJ231" s="168"/>
      <c r="MCK231" s="168"/>
      <c r="MCL231" s="168"/>
      <c r="MCM231" s="168"/>
      <c r="MCN231" s="168"/>
      <c r="MCO231" s="168"/>
      <c r="MCP231" s="168"/>
      <c r="MCQ231" s="168"/>
      <c r="MCR231" s="168"/>
      <c r="MCS231" s="168"/>
      <c r="MCT231" s="168"/>
      <c r="MCU231" s="168"/>
      <c r="MCV231" s="168"/>
      <c r="MCW231" s="168"/>
      <c r="MCX231" s="168"/>
      <c r="MCY231" s="168"/>
      <c r="MCZ231" s="168"/>
      <c r="MDA231" s="168"/>
      <c r="MDB231" s="168"/>
      <c r="MDC231" s="168"/>
      <c r="MDD231" s="168"/>
      <c r="MDE231" s="168"/>
      <c r="MDF231" s="168"/>
      <c r="MDG231" s="168"/>
      <c r="MDH231" s="168"/>
      <c r="MDI231" s="168"/>
      <c r="MDJ231" s="168"/>
      <c r="MDK231" s="168"/>
      <c r="MDL231" s="168"/>
      <c r="MDM231" s="168"/>
      <c r="MDN231" s="168"/>
      <c r="MDO231" s="168"/>
      <c r="MDP231" s="168"/>
      <c r="MDQ231" s="168"/>
      <c r="MDR231" s="168"/>
      <c r="MDS231" s="168"/>
      <c r="MDT231" s="168"/>
      <c r="MDU231" s="168"/>
      <c r="MDV231" s="168"/>
      <c r="MDW231" s="168"/>
      <c r="MDX231" s="168"/>
      <c r="MDY231" s="168"/>
      <c r="MDZ231" s="168"/>
      <c r="MEA231" s="168"/>
      <c r="MEB231" s="168"/>
      <c r="MEC231" s="168"/>
      <c r="MED231" s="168"/>
      <c r="MEE231" s="168"/>
      <c r="MEF231" s="168"/>
      <c r="MEG231" s="168"/>
      <c r="MEH231" s="168"/>
      <c r="MEI231" s="168"/>
      <c r="MEJ231" s="168"/>
      <c r="MEK231" s="168"/>
      <c r="MEL231" s="168"/>
      <c r="MEM231" s="168"/>
      <c r="MEN231" s="168"/>
      <c r="MEO231" s="168"/>
      <c r="MEP231" s="168"/>
      <c r="MEQ231" s="168"/>
      <c r="MER231" s="168"/>
      <c r="MES231" s="168"/>
      <c r="MET231" s="168"/>
      <c r="MEU231" s="168"/>
      <c r="MEV231" s="168"/>
      <c r="MEW231" s="168"/>
      <c r="MEX231" s="168"/>
      <c r="MEY231" s="168"/>
      <c r="MEZ231" s="168"/>
      <c r="MFA231" s="168"/>
      <c r="MFB231" s="168"/>
      <c r="MFC231" s="168"/>
      <c r="MFD231" s="168"/>
      <c r="MFE231" s="168"/>
      <c r="MFF231" s="168"/>
      <c r="MFG231" s="168"/>
      <c r="MFH231" s="168"/>
      <c r="MFI231" s="168"/>
      <c r="MFJ231" s="168"/>
      <c r="MFK231" s="168"/>
      <c r="MFL231" s="168"/>
      <c r="MFM231" s="168"/>
      <c r="MFN231" s="168"/>
      <c r="MFO231" s="168"/>
      <c r="MFP231" s="168"/>
      <c r="MFQ231" s="168"/>
      <c r="MFR231" s="168"/>
      <c r="MFS231" s="168"/>
      <c r="MFT231" s="168"/>
      <c r="MFU231" s="168"/>
      <c r="MFV231" s="168"/>
      <c r="MFW231" s="168"/>
      <c r="MFX231" s="168"/>
      <c r="MFY231" s="168"/>
      <c r="MFZ231" s="168"/>
      <c r="MGA231" s="168"/>
      <c r="MGB231" s="168"/>
      <c r="MGC231" s="168"/>
      <c r="MGD231" s="168"/>
      <c r="MGE231" s="168"/>
      <c r="MGF231" s="168"/>
      <c r="MGG231" s="168"/>
      <c r="MGH231" s="168"/>
      <c r="MGI231" s="168"/>
      <c r="MGJ231" s="168"/>
      <c r="MGK231" s="168"/>
      <c r="MGL231" s="168"/>
      <c r="MGM231" s="168"/>
      <c r="MGN231" s="168"/>
      <c r="MGO231" s="168"/>
      <c r="MGP231" s="168"/>
      <c r="MGQ231" s="168"/>
      <c r="MGR231" s="168"/>
      <c r="MGS231" s="168"/>
      <c r="MGT231" s="168"/>
      <c r="MGU231" s="168"/>
      <c r="MGV231" s="168"/>
      <c r="MGW231" s="168"/>
      <c r="MGX231" s="168"/>
      <c r="MGY231" s="168"/>
      <c r="MGZ231" s="168"/>
      <c r="MHA231" s="168"/>
      <c r="MHB231" s="168"/>
      <c r="MHC231" s="168"/>
      <c r="MHD231" s="168"/>
      <c r="MHE231" s="168"/>
      <c r="MHF231" s="168"/>
      <c r="MHG231" s="168"/>
      <c r="MHH231" s="168"/>
      <c r="MHI231" s="168"/>
      <c r="MHJ231" s="168"/>
      <c r="MHK231" s="168"/>
      <c r="MHL231" s="168"/>
      <c r="MHM231" s="168"/>
      <c r="MHN231" s="168"/>
      <c r="MHO231" s="168"/>
      <c r="MHP231" s="168"/>
      <c r="MHQ231" s="168"/>
      <c r="MHR231" s="168"/>
      <c r="MHS231" s="168"/>
      <c r="MHT231" s="168"/>
      <c r="MHU231" s="168"/>
      <c r="MHV231" s="168"/>
      <c r="MHW231" s="168"/>
      <c r="MHX231" s="168"/>
      <c r="MHY231" s="168"/>
      <c r="MHZ231" s="168"/>
      <c r="MIA231" s="168"/>
      <c r="MIB231" s="168"/>
      <c r="MIC231" s="168"/>
      <c r="MID231" s="168"/>
      <c r="MIE231" s="168"/>
      <c r="MIF231" s="168"/>
      <c r="MIG231" s="168"/>
      <c r="MIH231" s="168"/>
      <c r="MII231" s="168"/>
      <c r="MIJ231" s="168"/>
      <c r="MIK231" s="168"/>
      <c r="MIL231" s="168"/>
      <c r="MIM231" s="168"/>
      <c r="MIN231" s="168"/>
      <c r="MIO231" s="168"/>
      <c r="MIP231" s="168"/>
      <c r="MIQ231" s="168"/>
      <c r="MIR231" s="168"/>
      <c r="MIS231" s="168"/>
      <c r="MIT231" s="168"/>
      <c r="MIU231" s="168"/>
      <c r="MIV231" s="168"/>
      <c r="MIW231" s="168"/>
      <c r="MIX231" s="168"/>
      <c r="MIY231" s="168"/>
      <c r="MIZ231" s="168"/>
      <c r="MJA231" s="168"/>
      <c r="MJB231" s="168"/>
      <c r="MJC231" s="168"/>
      <c r="MJD231" s="168"/>
      <c r="MJE231" s="168"/>
      <c r="MJF231" s="168"/>
      <c r="MJG231" s="168"/>
      <c r="MJH231" s="168"/>
      <c r="MJI231" s="168"/>
      <c r="MJJ231" s="168"/>
      <c r="MJK231" s="168"/>
      <c r="MJL231" s="168"/>
      <c r="MJM231" s="168"/>
      <c r="MJN231" s="168"/>
      <c r="MJO231" s="168"/>
      <c r="MJP231" s="168"/>
      <c r="MJQ231" s="168"/>
      <c r="MJR231" s="168"/>
      <c r="MJS231" s="168"/>
      <c r="MJT231" s="168"/>
      <c r="MJU231" s="168"/>
      <c r="MJV231" s="168"/>
      <c r="MJW231" s="168"/>
      <c r="MJX231" s="168"/>
      <c r="MJY231" s="168"/>
      <c r="MJZ231" s="168"/>
      <c r="MKA231" s="168"/>
      <c r="MKB231" s="168"/>
      <c r="MKC231" s="168"/>
      <c r="MKD231" s="168"/>
      <c r="MKE231" s="168"/>
      <c r="MKF231" s="168"/>
      <c r="MKG231" s="168"/>
      <c r="MKH231" s="168"/>
      <c r="MKI231" s="168"/>
      <c r="MKJ231" s="168"/>
      <c r="MKK231" s="168"/>
      <c r="MKL231" s="168"/>
      <c r="MKM231" s="168"/>
      <c r="MKN231" s="168"/>
      <c r="MKO231" s="168"/>
      <c r="MKP231" s="168"/>
      <c r="MKQ231" s="168"/>
      <c r="MKR231" s="168"/>
      <c r="MKS231" s="168"/>
      <c r="MKT231" s="168"/>
      <c r="MKU231" s="168"/>
      <c r="MKV231" s="168"/>
      <c r="MKW231" s="168"/>
      <c r="MKX231" s="168"/>
      <c r="MKY231" s="168"/>
      <c r="MKZ231" s="168"/>
      <c r="MLA231" s="168"/>
      <c r="MLB231" s="168"/>
      <c r="MLC231" s="168"/>
      <c r="MLD231" s="168"/>
      <c r="MLE231" s="168"/>
      <c r="MLF231" s="168"/>
      <c r="MLG231" s="168"/>
      <c r="MLH231" s="168"/>
      <c r="MLI231" s="168"/>
      <c r="MLJ231" s="168"/>
      <c r="MLK231" s="168"/>
      <c r="MLL231" s="168"/>
      <c r="MLM231" s="168"/>
      <c r="MLN231" s="168"/>
      <c r="MLO231" s="168"/>
      <c r="MLP231" s="168"/>
      <c r="MLQ231" s="168"/>
      <c r="MLR231" s="168"/>
      <c r="MLS231" s="168"/>
      <c r="MLT231" s="168"/>
      <c r="MLU231" s="168"/>
      <c r="MLV231" s="168"/>
      <c r="MLW231" s="168"/>
      <c r="MLX231" s="168"/>
      <c r="MLY231" s="168"/>
      <c r="MLZ231" s="168"/>
      <c r="MMA231" s="168"/>
      <c r="MMB231" s="168"/>
      <c r="MMC231" s="168"/>
      <c r="MMD231" s="168"/>
      <c r="MME231" s="168"/>
      <c r="MMF231" s="168"/>
      <c r="MMG231" s="168"/>
      <c r="MMH231" s="168"/>
      <c r="MMI231" s="168"/>
      <c r="MMJ231" s="168"/>
      <c r="MMK231" s="168"/>
      <c r="MML231" s="168"/>
      <c r="MMM231" s="168"/>
      <c r="MMN231" s="168"/>
      <c r="MMO231" s="168"/>
      <c r="MMP231" s="168"/>
      <c r="MMQ231" s="168"/>
      <c r="MMR231" s="168"/>
      <c r="MMS231" s="168"/>
      <c r="MMT231" s="168"/>
      <c r="MMU231" s="168"/>
      <c r="MMV231" s="168"/>
      <c r="MMW231" s="168"/>
      <c r="MMX231" s="168"/>
      <c r="MMY231" s="168"/>
      <c r="MMZ231" s="168"/>
      <c r="MNA231" s="168"/>
      <c r="MNB231" s="168"/>
      <c r="MNC231" s="168"/>
      <c r="MND231" s="168"/>
      <c r="MNE231" s="168"/>
      <c r="MNF231" s="168"/>
      <c r="MNG231" s="168"/>
      <c r="MNH231" s="168"/>
      <c r="MNI231" s="168"/>
      <c r="MNJ231" s="168"/>
      <c r="MNK231" s="168"/>
      <c r="MNL231" s="168"/>
      <c r="MNM231" s="168"/>
      <c r="MNN231" s="168"/>
      <c r="MNO231" s="168"/>
      <c r="MNP231" s="168"/>
      <c r="MNQ231" s="168"/>
      <c r="MNR231" s="168"/>
      <c r="MNS231" s="168"/>
      <c r="MNT231" s="168"/>
      <c r="MNU231" s="168"/>
      <c r="MNV231" s="168"/>
      <c r="MNW231" s="168"/>
      <c r="MNX231" s="168"/>
      <c r="MNY231" s="168"/>
      <c r="MNZ231" s="168"/>
      <c r="MOA231" s="168"/>
      <c r="MOB231" s="168"/>
      <c r="MOC231" s="168"/>
      <c r="MOD231" s="168"/>
      <c r="MOE231" s="168"/>
      <c r="MOF231" s="168"/>
      <c r="MOG231" s="168"/>
      <c r="MOH231" s="168"/>
      <c r="MOI231" s="168"/>
      <c r="MOJ231" s="168"/>
      <c r="MOK231" s="168"/>
      <c r="MOL231" s="168"/>
      <c r="MOM231" s="168"/>
      <c r="MON231" s="168"/>
      <c r="MOO231" s="168"/>
      <c r="MOP231" s="168"/>
      <c r="MOQ231" s="168"/>
      <c r="MOR231" s="168"/>
      <c r="MOS231" s="168"/>
      <c r="MOT231" s="168"/>
      <c r="MOU231" s="168"/>
      <c r="MOV231" s="168"/>
      <c r="MOW231" s="168"/>
      <c r="MOX231" s="168"/>
      <c r="MOY231" s="168"/>
      <c r="MOZ231" s="168"/>
      <c r="MPA231" s="168"/>
      <c r="MPB231" s="168"/>
      <c r="MPC231" s="168"/>
      <c r="MPD231" s="168"/>
      <c r="MPE231" s="168"/>
      <c r="MPF231" s="168"/>
      <c r="MPG231" s="168"/>
      <c r="MPH231" s="168"/>
      <c r="MPI231" s="168"/>
      <c r="MPJ231" s="168"/>
      <c r="MPK231" s="168"/>
      <c r="MPL231" s="168"/>
      <c r="MPM231" s="168"/>
      <c r="MPN231" s="168"/>
      <c r="MPO231" s="168"/>
      <c r="MPP231" s="168"/>
      <c r="MPQ231" s="168"/>
      <c r="MPR231" s="168"/>
      <c r="MPS231" s="168"/>
      <c r="MPT231" s="168"/>
      <c r="MPU231" s="168"/>
      <c r="MPV231" s="168"/>
      <c r="MPW231" s="168"/>
      <c r="MPX231" s="168"/>
      <c r="MPY231" s="168"/>
      <c r="MPZ231" s="168"/>
      <c r="MQA231" s="168"/>
      <c r="MQB231" s="168"/>
      <c r="MQC231" s="168"/>
      <c r="MQD231" s="168"/>
      <c r="MQE231" s="168"/>
      <c r="MQF231" s="168"/>
      <c r="MQG231" s="168"/>
      <c r="MQH231" s="168"/>
      <c r="MQI231" s="168"/>
      <c r="MQJ231" s="168"/>
      <c r="MQK231" s="168"/>
      <c r="MQL231" s="168"/>
      <c r="MQM231" s="168"/>
      <c r="MQN231" s="168"/>
      <c r="MQO231" s="168"/>
      <c r="MQP231" s="168"/>
      <c r="MQQ231" s="168"/>
      <c r="MQR231" s="168"/>
      <c r="MQS231" s="168"/>
      <c r="MQT231" s="168"/>
      <c r="MQU231" s="168"/>
      <c r="MQV231" s="168"/>
      <c r="MQW231" s="168"/>
      <c r="MQX231" s="168"/>
      <c r="MQY231" s="168"/>
      <c r="MQZ231" s="168"/>
      <c r="MRA231" s="168"/>
      <c r="MRB231" s="168"/>
      <c r="MRC231" s="168"/>
      <c r="MRD231" s="168"/>
      <c r="MRE231" s="168"/>
      <c r="MRF231" s="168"/>
      <c r="MRG231" s="168"/>
      <c r="MRH231" s="168"/>
      <c r="MRI231" s="168"/>
      <c r="MRJ231" s="168"/>
      <c r="MRK231" s="168"/>
      <c r="MRL231" s="168"/>
      <c r="MRM231" s="168"/>
      <c r="MRN231" s="168"/>
      <c r="MRO231" s="168"/>
      <c r="MRP231" s="168"/>
      <c r="MRQ231" s="168"/>
      <c r="MRR231" s="168"/>
      <c r="MRS231" s="168"/>
      <c r="MRT231" s="168"/>
      <c r="MRU231" s="168"/>
      <c r="MRV231" s="168"/>
      <c r="MRW231" s="168"/>
      <c r="MRX231" s="168"/>
      <c r="MRY231" s="168"/>
      <c r="MRZ231" s="168"/>
      <c r="MSA231" s="168"/>
      <c r="MSB231" s="168"/>
      <c r="MSC231" s="168"/>
      <c r="MSD231" s="168"/>
      <c r="MSE231" s="168"/>
      <c r="MSF231" s="168"/>
      <c r="MSG231" s="168"/>
      <c r="MSH231" s="168"/>
      <c r="MSI231" s="168"/>
      <c r="MSJ231" s="168"/>
      <c r="MSK231" s="168"/>
      <c r="MSL231" s="168"/>
      <c r="MSM231" s="168"/>
      <c r="MSN231" s="168"/>
      <c r="MSO231" s="168"/>
      <c r="MSP231" s="168"/>
      <c r="MSQ231" s="168"/>
      <c r="MSR231" s="168"/>
      <c r="MSS231" s="168"/>
      <c r="MST231" s="168"/>
      <c r="MSU231" s="168"/>
      <c r="MSV231" s="168"/>
      <c r="MSW231" s="168"/>
      <c r="MSX231" s="168"/>
      <c r="MSY231" s="168"/>
      <c r="MSZ231" s="168"/>
      <c r="MTA231" s="168"/>
      <c r="MTB231" s="168"/>
      <c r="MTC231" s="168"/>
      <c r="MTD231" s="168"/>
      <c r="MTE231" s="168"/>
      <c r="MTF231" s="168"/>
      <c r="MTG231" s="168"/>
      <c r="MTH231" s="168"/>
      <c r="MTI231" s="168"/>
      <c r="MTJ231" s="168"/>
      <c r="MTK231" s="168"/>
      <c r="MTL231" s="168"/>
      <c r="MTM231" s="168"/>
      <c r="MTN231" s="168"/>
      <c r="MTO231" s="168"/>
      <c r="MTP231" s="168"/>
      <c r="MTQ231" s="168"/>
      <c r="MTR231" s="168"/>
      <c r="MTS231" s="168"/>
      <c r="MTT231" s="168"/>
      <c r="MTU231" s="168"/>
      <c r="MTV231" s="168"/>
      <c r="MTW231" s="168"/>
      <c r="MTX231" s="168"/>
      <c r="MTY231" s="168"/>
      <c r="MTZ231" s="168"/>
      <c r="MUA231" s="168"/>
      <c r="MUB231" s="168"/>
      <c r="MUC231" s="168"/>
      <c r="MUD231" s="168"/>
      <c r="MUE231" s="168"/>
      <c r="MUF231" s="168"/>
      <c r="MUG231" s="168"/>
      <c r="MUH231" s="168"/>
      <c r="MUI231" s="168"/>
      <c r="MUJ231" s="168"/>
      <c r="MUK231" s="168"/>
      <c r="MUL231" s="168"/>
      <c r="MUM231" s="168"/>
      <c r="MUN231" s="168"/>
      <c r="MUO231" s="168"/>
      <c r="MUP231" s="168"/>
      <c r="MUQ231" s="168"/>
      <c r="MUR231" s="168"/>
      <c r="MUS231" s="168"/>
      <c r="MUT231" s="168"/>
      <c r="MUU231" s="168"/>
      <c r="MUV231" s="168"/>
      <c r="MUW231" s="168"/>
      <c r="MUX231" s="168"/>
      <c r="MUY231" s="168"/>
      <c r="MUZ231" s="168"/>
      <c r="MVA231" s="168"/>
      <c r="MVB231" s="168"/>
      <c r="MVC231" s="168"/>
      <c r="MVD231" s="168"/>
      <c r="MVE231" s="168"/>
      <c r="MVF231" s="168"/>
      <c r="MVG231" s="168"/>
      <c r="MVH231" s="168"/>
      <c r="MVI231" s="168"/>
      <c r="MVJ231" s="168"/>
      <c r="MVK231" s="168"/>
      <c r="MVL231" s="168"/>
      <c r="MVM231" s="168"/>
      <c r="MVN231" s="168"/>
      <c r="MVO231" s="168"/>
      <c r="MVP231" s="168"/>
      <c r="MVQ231" s="168"/>
      <c r="MVR231" s="168"/>
      <c r="MVS231" s="168"/>
      <c r="MVT231" s="168"/>
      <c r="MVU231" s="168"/>
      <c r="MVV231" s="168"/>
      <c r="MVW231" s="168"/>
      <c r="MVX231" s="168"/>
      <c r="MVY231" s="168"/>
      <c r="MVZ231" s="168"/>
      <c r="MWA231" s="168"/>
      <c r="MWB231" s="168"/>
      <c r="MWC231" s="168"/>
      <c r="MWD231" s="168"/>
      <c r="MWE231" s="168"/>
      <c r="MWF231" s="168"/>
      <c r="MWG231" s="168"/>
      <c r="MWH231" s="168"/>
      <c r="MWI231" s="168"/>
      <c r="MWJ231" s="168"/>
      <c r="MWK231" s="168"/>
      <c r="MWL231" s="168"/>
      <c r="MWM231" s="168"/>
      <c r="MWN231" s="168"/>
      <c r="MWO231" s="168"/>
      <c r="MWP231" s="168"/>
      <c r="MWQ231" s="168"/>
      <c r="MWR231" s="168"/>
      <c r="MWS231" s="168"/>
      <c r="MWT231" s="168"/>
      <c r="MWU231" s="168"/>
      <c r="MWV231" s="168"/>
      <c r="MWW231" s="168"/>
      <c r="MWX231" s="168"/>
      <c r="MWY231" s="168"/>
      <c r="MWZ231" s="168"/>
      <c r="MXA231" s="168"/>
      <c r="MXB231" s="168"/>
      <c r="MXC231" s="168"/>
      <c r="MXD231" s="168"/>
      <c r="MXE231" s="168"/>
      <c r="MXF231" s="168"/>
      <c r="MXG231" s="168"/>
      <c r="MXH231" s="168"/>
      <c r="MXI231" s="168"/>
      <c r="MXJ231" s="168"/>
      <c r="MXK231" s="168"/>
      <c r="MXL231" s="168"/>
      <c r="MXM231" s="168"/>
      <c r="MXN231" s="168"/>
      <c r="MXO231" s="168"/>
      <c r="MXP231" s="168"/>
      <c r="MXQ231" s="168"/>
      <c r="MXR231" s="168"/>
      <c r="MXS231" s="168"/>
      <c r="MXT231" s="168"/>
      <c r="MXU231" s="168"/>
      <c r="MXV231" s="168"/>
      <c r="MXW231" s="168"/>
      <c r="MXX231" s="168"/>
      <c r="MXY231" s="168"/>
      <c r="MXZ231" s="168"/>
      <c r="MYA231" s="168"/>
      <c r="MYB231" s="168"/>
      <c r="MYC231" s="168"/>
      <c r="MYD231" s="168"/>
      <c r="MYE231" s="168"/>
      <c r="MYF231" s="168"/>
      <c r="MYG231" s="168"/>
      <c r="MYH231" s="168"/>
      <c r="MYI231" s="168"/>
      <c r="MYJ231" s="168"/>
      <c r="MYK231" s="168"/>
      <c r="MYL231" s="168"/>
      <c r="MYM231" s="168"/>
      <c r="MYN231" s="168"/>
      <c r="MYO231" s="168"/>
      <c r="MYP231" s="168"/>
      <c r="MYQ231" s="168"/>
      <c r="MYR231" s="168"/>
      <c r="MYS231" s="168"/>
      <c r="MYT231" s="168"/>
      <c r="MYU231" s="168"/>
      <c r="MYV231" s="168"/>
      <c r="MYW231" s="168"/>
      <c r="MYX231" s="168"/>
      <c r="MYY231" s="168"/>
      <c r="MYZ231" s="168"/>
      <c r="MZA231" s="168"/>
      <c r="MZB231" s="168"/>
      <c r="MZC231" s="168"/>
      <c r="MZD231" s="168"/>
      <c r="MZE231" s="168"/>
      <c r="MZF231" s="168"/>
      <c r="MZG231" s="168"/>
      <c r="MZH231" s="168"/>
      <c r="MZI231" s="168"/>
      <c r="MZJ231" s="168"/>
      <c r="MZK231" s="168"/>
      <c r="MZL231" s="168"/>
      <c r="MZM231" s="168"/>
      <c r="MZN231" s="168"/>
      <c r="MZO231" s="168"/>
      <c r="MZP231" s="168"/>
      <c r="MZQ231" s="168"/>
      <c r="MZR231" s="168"/>
      <c r="MZS231" s="168"/>
      <c r="MZT231" s="168"/>
      <c r="MZU231" s="168"/>
      <c r="MZV231" s="168"/>
      <c r="MZW231" s="168"/>
      <c r="MZX231" s="168"/>
      <c r="MZY231" s="168"/>
      <c r="MZZ231" s="168"/>
      <c r="NAA231" s="168"/>
      <c r="NAB231" s="168"/>
      <c r="NAC231" s="168"/>
      <c r="NAD231" s="168"/>
      <c r="NAE231" s="168"/>
      <c r="NAF231" s="168"/>
      <c r="NAG231" s="168"/>
      <c r="NAH231" s="168"/>
      <c r="NAI231" s="168"/>
      <c r="NAJ231" s="168"/>
      <c r="NAK231" s="168"/>
      <c r="NAL231" s="168"/>
      <c r="NAM231" s="168"/>
      <c r="NAN231" s="168"/>
      <c r="NAO231" s="168"/>
      <c r="NAP231" s="168"/>
      <c r="NAQ231" s="168"/>
      <c r="NAR231" s="168"/>
      <c r="NAS231" s="168"/>
      <c r="NAT231" s="168"/>
      <c r="NAU231" s="168"/>
      <c r="NAV231" s="168"/>
      <c r="NAW231" s="168"/>
      <c r="NAX231" s="168"/>
      <c r="NAY231" s="168"/>
      <c r="NAZ231" s="168"/>
      <c r="NBA231" s="168"/>
      <c r="NBB231" s="168"/>
      <c r="NBC231" s="168"/>
      <c r="NBD231" s="168"/>
      <c r="NBE231" s="168"/>
      <c r="NBF231" s="168"/>
      <c r="NBG231" s="168"/>
      <c r="NBH231" s="168"/>
      <c r="NBI231" s="168"/>
      <c r="NBJ231" s="168"/>
      <c r="NBK231" s="168"/>
      <c r="NBL231" s="168"/>
      <c r="NBM231" s="168"/>
      <c r="NBN231" s="168"/>
      <c r="NBO231" s="168"/>
      <c r="NBP231" s="168"/>
      <c r="NBQ231" s="168"/>
      <c r="NBR231" s="168"/>
      <c r="NBS231" s="168"/>
      <c r="NBT231" s="168"/>
      <c r="NBU231" s="168"/>
      <c r="NBV231" s="168"/>
      <c r="NBW231" s="168"/>
      <c r="NBX231" s="168"/>
      <c r="NBY231" s="168"/>
      <c r="NBZ231" s="168"/>
      <c r="NCA231" s="168"/>
      <c r="NCB231" s="168"/>
      <c r="NCC231" s="168"/>
      <c r="NCD231" s="168"/>
      <c r="NCE231" s="168"/>
      <c r="NCF231" s="168"/>
      <c r="NCG231" s="168"/>
      <c r="NCH231" s="168"/>
      <c r="NCI231" s="168"/>
      <c r="NCJ231" s="168"/>
      <c r="NCK231" s="168"/>
      <c r="NCL231" s="168"/>
      <c r="NCM231" s="168"/>
      <c r="NCN231" s="168"/>
      <c r="NCO231" s="168"/>
      <c r="NCP231" s="168"/>
      <c r="NCQ231" s="168"/>
      <c r="NCR231" s="168"/>
      <c r="NCS231" s="168"/>
      <c r="NCT231" s="168"/>
      <c r="NCU231" s="168"/>
      <c r="NCV231" s="168"/>
      <c r="NCW231" s="168"/>
      <c r="NCX231" s="168"/>
      <c r="NCY231" s="168"/>
      <c r="NCZ231" s="168"/>
      <c r="NDA231" s="168"/>
      <c r="NDB231" s="168"/>
      <c r="NDC231" s="168"/>
      <c r="NDD231" s="168"/>
      <c r="NDE231" s="168"/>
      <c r="NDF231" s="168"/>
      <c r="NDG231" s="168"/>
      <c r="NDH231" s="168"/>
      <c r="NDI231" s="168"/>
      <c r="NDJ231" s="168"/>
      <c r="NDK231" s="168"/>
      <c r="NDL231" s="168"/>
      <c r="NDM231" s="168"/>
      <c r="NDN231" s="168"/>
      <c r="NDO231" s="168"/>
      <c r="NDP231" s="168"/>
      <c r="NDQ231" s="168"/>
      <c r="NDR231" s="168"/>
      <c r="NDS231" s="168"/>
      <c r="NDT231" s="168"/>
      <c r="NDU231" s="168"/>
      <c r="NDV231" s="168"/>
      <c r="NDW231" s="168"/>
      <c r="NDX231" s="168"/>
      <c r="NDY231" s="168"/>
      <c r="NDZ231" s="168"/>
      <c r="NEA231" s="168"/>
      <c r="NEB231" s="168"/>
      <c r="NEC231" s="168"/>
      <c r="NED231" s="168"/>
      <c r="NEE231" s="168"/>
      <c r="NEF231" s="168"/>
      <c r="NEG231" s="168"/>
      <c r="NEH231" s="168"/>
      <c r="NEI231" s="168"/>
      <c r="NEJ231" s="168"/>
      <c r="NEK231" s="168"/>
      <c r="NEL231" s="168"/>
      <c r="NEM231" s="168"/>
      <c r="NEN231" s="168"/>
      <c r="NEO231" s="168"/>
      <c r="NEP231" s="168"/>
      <c r="NEQ231" s="168"/>
      <c r="NER231" s="168"/>
      <c r="NES231" s="168"/>
      <c r="NET231" s="168"/>
      <c r="NEU231" s="168"/>
      <c r="NEV231" s="168"/>
      <c r="NEW231" s="168"/>
      <c r="NEX231" s="168"/>
      <c r="NEY231" s="168"/>
      <c r="NEZ231" s="168"/>
      <c r="NFA231" s="168"/>
      <c r="NFB231" s="168"/>
      <c r="NFC231" s="168"/>
      <c r="NFD231" s="168"/>
      <c r="NFE231" s="168"/>
      <c r="NFF231" s="168"/>
      <c r="NFG231" s="168"/>
      <c r="NFH231" s="168"/>
      <c r="NFI231" s="168"/>
      <c r="NFJ231" s="168"/>
      <c r="NFK231" s="168"/>
      <c r="NFL231" s="168"/>
      <c r="NFM231" s="168"/>
      <c r="NFN231" s="168"/>
      <c r="NFO231" s="168"/>
      <c r="NFP231" s="168"/>
      <c r="NFQ231" s="168"/>
      <c r="NFR231" s="168"/>
      <c r="NFS231" s="168"/>
      <c r="NFT231" s="168"/>
      <c r="NFU231" s="168"/>
      <c r="NFV231" s="168"/>
      <c r="NFW231" s="168"/>
      <c r="NFX231" s="168"/>
      <c r="NFY231" s="168"/>
      <c r="NFZ231" s="168"/>
      <c r="NGA231" s="168"/>
      <c r="NGB231" s="168"/>
      <c r="NGC231" s="168"/>
      <c r="NGD231" s="168"/>
      <c r="NGE231" s="168"/>
      <c r="NGF231" s="168"/>
      <c r="NGG231" s="168"/>
      <c r="NGH231" s="168"/>
      <c r="NGI231" s="168"/>
      <c r="NGJ231" s="168"/>
      <c r="NGK231" s="168"/>
      <c r="NGL231" s="168"/>
      <c r="NGM231" s="168"/>
      <c r="NGN231" s="168"/>
      <c r="NGO231" s="168"/>
      <c r="NGP231" s="168"/>
      <c r="NGQ231" s="168"/>
      <c r="NGR231" s="168"/>
      <c r="NGS231" s="168"/>
      <c r="NGT231" s="168"/>
      <c r="NGU231" s="168"/>
      <c r="NGV231" s="168"/>
      <c r="NGW231" s="168"/>
      <c r="NGX231" s="168"/>
      <c r="NGY231" s="168"/>
      <c r="NGZ231" s="168"/>
      <c r="NHA231" s="168"/>
      <c r="NHB231" s="168"/>
      <c r="NHC231" s="168"/>
      <c r="NHD231" s="168"/>
      <c r="NHE231" s="168"/>
      <c r="NHF231" s="168"/>
      <c r="NHG231" s="168"/>
      <c r="NHH231" s="168"/>
      <c r="NHI231" s="168"/>
      <c r="NHJ231" s="168"/>
      <c r="NHK231" s="168"/>
      <c r="NHL231" s="168"/>
      <c r="NHM231" s="168"/>
      <c r="NHN231" s="168"/>
      <c r="NHO231" s="168"/>
      <c r="NHP231" s="168"/>
      <c r="NHQ231" s="168"/>
      <c r="NHR231" s="168"/>
      <c r="NHS231" s="168"/>
      <c r="NHT231" s="168"/>
      <c r="NHU231" s="168"/>
      <c r="NHV231" s="168"/>
      <c r="NHW231" s="168"/>
      <c r="NHX231" s="168"/>
      <c r="NHY231" s="168"/>
      <c r="NHZ231" s="168"/>
      <c r="NIA231" s="168"/>
      <c r="NIB231" s="168"/>
      <c r="NIC231" s="168"/>
      <c r="NID231" s="168"/>
      <c r="NIE231" s="168"/>
      <c r="NIF231" s="168"/>
      <c r="NIG231" s="168"/>
      <c r="NIH231" s="168"/>
      <c r="NII231" s="168"/>
      <c r="NIJ231" s="168"/>
      <c r="NIK231" s="168"/>
      <c r="NIL231" s="168"/>
      <c r="NIM231" s="168"/>
      <c r="NIN231" s="168"/>
      <c r="NIO231" s="168"/>
      <c r="NIP231" s="168"/>
      <c r="NIQ231" s="168"/>
      <c r="NIR231" s="168"/>
      <c r="NIS231" s="168"/>
      <c r="NIT231" s="168"/>
      <c r="NIU231" s="168"/>
      <c r="NIV231" s="168"/>
      <c r="NIW231" s="168"/>
      <c r="NIX231" s="168"/>
      <c r="NIY231" s="168"/>
      <c r="NIZ231" s="168"/>
      <c r="NJA231" s="168"/>
      <c r="NJB231" s="168"/>
      <c r="NJC231" s="168"/>
      <c r="NJD231" s="168"/>
      <c r="NJE231" s="168"/>
      <c r="NJF231" s="168"/>
      <c r="NJG231" s="168"/>
      <c r="NJH231" s="168"/>
      <c r="NJI231" s="168"/>
      <c r="NJJ231" s="168"/>
      <c r="NJK231" s="168"/>
      <c r="NJL231" s="168"/>
      <c r="NJM231" s="168"/>
      <c r="NJN231" s="168"/>
      <c r="NJO231" s="168"/>
      <c r="NJP231" s="168"/>
      <c r="NJQ231" s="168"/>
      <c r="NJR231" s="168"/>
      <c r="NJS231" s="168"/>
      <c r="NJT231" s="168"/>
      <c r="NJU231" s="168"/>
      <c r="NJV231" s="168"/>
      <c r="NJW231" s="168"/>
      <c r="NJX231" s="168"/>
      <c r="NJY231" s="168"/>
      <c r="NJZ231" s="168"/>
      <c r="NKA231" s="168"/>
      <c r="NKB231" s="168"/>
      <c r="NKC231" s="168"/>
      <c r="NKD231" s="168"/>
      <c r="NKE231" s="168"/>
      <c r="NKF231" s="168"/>
      <c r="NKG231" s="168"/>
      <c r="NKH231" s="168"/>
      <c r="NKI231" s="168"/>
      <c r="NKJ231" s="168"/>
      <c r="NKK231" s="168"/>
      <c r="NKL231" s="168"/>
      <c r="NKM231" s="168"/>
      <c r="NKN231" s="168"/>
      <c r="NKO231" s="168"/>
      <c r="NKP231" s="168"/>
      <c r="NKQ231" s="168"/>
      <c r="NKR231" s="168"/>
      <c r="NKS231" s="168"/>
      <c r="NKT231" s="168"/>
      <c r="NKU231" s="168"/>
      <c r="NKV231" s="168"/>
      <c r="NKW231" s="168"/>
      <c r="NKX231" s="168"/>
      <c r="NKY231" s="168"/>
      <c r="NKZ231" s="168"/>
      <c r="NLA231" s="168"/>
      <c r="NLB231" s="168"/>
      <c r="NLC231" s="168"/>
      <c r="NLD231" s="168"/>
      <c r="NLE231" s="168"/>
      <c r="NLF231" s="168"/>
      <c r="NLG231" s="168"/>
      <c r="NLH231" s="168"/>
      <c r="NLI231" s="168"/>
      <c r="NLJ231" s="168"/>
      <c r="NLK231" s="168"/>
      <c r="NLL231" s="168"/>
      <c r="NLM231" s="168"/>
      <c r="NLN231" s="168"/>
      <c r="NLO231" s="168"/>
      <c r="NLP231" s="168"/>
      <c r="NLQ231" s="168"/>
      <c r="NLR231" s="168"/>
      <c r="NLS231" s="168"/>
      <c r="NLT231" s="168"/>
      <c r="NLU231" s="168"/>
      <c r="NLV231" s="168"/>
      <c r="NLW231" s="168"/>
      <c r="NLX231" s="168"/>
      <c r="NLY231" s="168"/>
      <c r="NLZ231" s="168"/>
      <c r="NMA231" s="168"/>
      <c r="NMB231" s="168"/>
      <c r="NMC231" s="168"/>
      <c r="NMD231" s="168"/>
      <c r="NME231" s="168"/>
      <c r="NMF231" s="168"/>
      <c r="NMG231" s="168"/>
      <c r="NMH231" s="168"/>
      <c r="NMI231" s="168"/>
      <c r="NMJ231" s="168"/>
      <c r="NMK231" s="168"/>
      <c r="NML231" s="168"/>
      <c r="NMM231" s="168"/>
      <c r="NMN231" s="168"/>
      <c r="NMO231" s="168"/>
      <c r="NMP231" s="168"/>
      <c r="NMQ231" s="168"/>
      <c r="NMR231" s="168"/>
      <c r="NMS231" s="168"/>
      <c r="NMT231" s="168"/>
      <c r="NMU231" s="168"/>
      <c r="NMV231" s="168"/>
      <c r="NMW231" s="168"/>
      <c r="NMX231" s="168"/>
      <c r="NMY231" s="168"/>
      <c r="NMZ231" s="168"/>
      <c r="NNA231" s="168"/>
      <c r="NNB231" s="168"/>
      <c r="NNC231" s="168"/>
      <c r="NND231" s="168"/>
      <c r="NNE231" s="168"/>
      <c r="NNF231" s="168"/>
      <c r="NNG231" s="168"/>
      <c r="NNH231" s="168"/>
      <c r="NNI231" s="168"/>
      <c r="NNJ231" s="168"/>
      <c r="NNK231" s="168"/>
      <c r="NNL231" s="168"/>
      <c r="NNM231" s="168"/>
      <c r="NNN231" s="168"/>
      <c r="NNO231" s="168"/>
      <c r="NNP231" s="168"/>
      <c r="NNQ231" s="168"/>
      <c r="NNR231" s="168"/>
      <c r="NNS231" s="168"/>
      <c r="NNT231" s="168"/>
      <c r="NNU231" s="168"/>
      <c r="NNV231" s="168"/>
      <c r="NNW231" s="168"/>
      <c r="NNX231" s="168"/>
      <c r="NNY231" s="168"/>
      <c r="NNZ231" s="168"/>
      <c r="NOA231" s="168"/>
      <c r="NOB231" s="168"/>
      <c r="NOC231" s="168"/>
      <c r="NOD231" s="168"/>
      <c r="NOE231" s="168"/>
      <c r="NOF231" s="168"/>
      <c r="NOG231" s="168"/>
      <c r="NOH231" s="168"/>
      <c r="NOI231" s="168"/>
      <c r="NOJ231" s="168"/>
      <c r="NOK231" s="168"/>
      <c r="NOL231" s="168"/>
      <c r="NOM231" s="168"/>
      <c r="NON231" s="168"/>
      <c r="NOO231" s="168"/>
      <c r="NOP231" s="168"/>
      <c r="NOQ231" s="168"/>
      <c r="NOR231" s="168"/>
      <c r="NOS231" s="168"/>
      <c r="NOT231" s="168"/>
      <c r="NOU231" s="168"/>
      <c r="NOV231" s="168"/>
      <c r="NOW231" s="168"/>
      <c r="NOX231" s="168"/>
      <c r="NOY231" s="168"/>
      <c r="NOZ231" s="168"/>
      <c r="NPA231" s="168"/>
      <c r="NPB231" s="168"/>
      <c r="NPC231" s="168"/>
      <c r="NPD231" s="168"/>
      <c r="NPE231" s="168"/>
      <c r="NPF231" s="168"/>
      <c r="NPG231" s="168"/>
      <c r="NPH231" s="168"/>
      <c r="NPI231" s="168"/>
      <c r="NPJ231" s="168"/>
      <c r="NPK231" s="168"/>
      <c r="NPL231" s="168"/>
      <c r="NPM231" s="168"/>
      <c r="NPN231" s="168"/>
      <c r="NPO231" s="168"/>
      <c r="NPP231" s="168"/>
      <c r="NPQ231" s="168"/>
      <c r="NPR231" s="168"/>
      <c r="NPS231" s="168"/>
      <c r="NPT231" s="168"/>
      <c r="NPU231" s="168"/>
      <c r="NPV231" s="168"/>
      <c r="NPW231" s="168"/>
      <c r="NPX231" s="168"/>
      <c r="NPY231" s="168"/>
      <c r="NPZ231" s="168"/>
      <c r="NQA231" s="168"/>
      <c r="NQB231" s="168"/>
      <c r="NQC231" s="168"/>
      <c r="NQD231" s="168"/>
      <c r="NQE231" s="168"/>
      <c r="NQF231" s="168"/>
      <c r="NQG231" s="168"/>
      <c r="NQH231" s="168"/>
      <c r="NQI231" s="168"/>
      <c r="NQJ231" s="168"/>
      <c r="NQK231" s="168"/>
      <c r="NQL231" s="168"/>
      <c r="NQM231" s="168"/>
      <c r="NQN231" s="168"/>
      <c r="NQO231" s="168"/>
      <c r="NQP231" s="168"/>
      <c r="NQQ231" s="168"/>
      <c r="NQR231" s="168"/>
      <c r="NQS231" s="168"/>
      <c r="NQT231" s="168"/>
      <c r="NQU231" s="168"/>
      <c r="NQV231" s="168"/>
      <c r="NQW231" s="168"/>
      <c r="NQX231" s="168"/>
      <c r="NQY231" s="168"/>
      <c r="NQZ231" s="168"/>
      <c r="NRA231" s="168"/>
      <c r="NRB231" s="168"/>
      <c r="NRC231" s="168"/>
      <c r="NRD231" s="168"/>
      <c r="NRE231" s="168"/>
      <c r="NRF231" s="168"/>
      <c r="NRG231" s="168"/>
      <c r="NRH231" s="168"/>
      <c r="NRI231" s="168"/>
      <c r="NRJ231" s="168"/>
      <c r="NRK231" s="168"/>
      <c r="NRL231" s="168"/>
      <c r="NRM231" s="168"/>
      <c r="NRN231" s="168"/>
      <c r="NRO231" s="168"/>
      <c r="NRP231" s="168"/>
      <c r="NRQ231" s="168"/>
      <c r="NRR231" s="168"/>
      <c r="NRS231" s="168"/>
      <c r="NRT231" s="168"/>
      <c r="NRU231" s="168"/>
      <c r="NRV231" s="168"/>
      <c r="NRW231" s="168"/>
      <c r="NRX231" s="168"/>
      <c r="NRY231" s="168"/>
      <c r="NRZ231" s="168"/>
      <c r="NSA231" s="168"/>
      <c r="NSB231" s="168"/>
      <c r="NSC231" s="168"/>
      <c r="NSD231" s="168"/>
      <c r="NSE231" s="168"/>
      <c r="NSF231" s="168"/>
      <c r="NSG231" s="168"/>
      <c r="NSH231" s="168"/>
      <c r="NSI231" s="168"/>
      <c r="NSJ231" s="168"/>
      <c r="NSK231" s="168"/>
      <c r="NSL231" s="168"/>
      <c r="NSM231" s="168"/>
      <c r="NSN231" s="168"/>
      <c r="NSO231" s="168"/>
      <c r="NSP231" s="168"/>
      <c r="NSQ231" s="168"/>
      <c r="NSR231" s="168"/>
      <c r="NSS231" s="168"/>
      <c r="NST231" s="168"/>
      <c r="NSU231" s="168"/>
      <c r="NSV231" s="168"/>
      <c r="NSW231" s="168"/>
      <c r="NSX231" s="168"/>
      <c r="NSY231" s="168"/>
      <c r="NSZ231" s="168"/>
      <c r="NTA231" s="168"/>
      <c r="NTB231" s="168"/>
      <c r="NTC231" s="168"/>
      <c r="NTD231" s="168"/>
      <c r="NTE231" s="168"/>
      <c r="NTF231" s="168"/>
      <c r="NTG231" s="168"/>
      <c r="NTH231" s="168"/>
      <c r="NTI231" s="168"/>
      <c r="NTJ231" s="168"/>
      <c r="NTK231" s="168"/>
      <c r="NTL231" s="168"/>
      <c r="NTM231" s="168"/>
      <c r="NTN231" s="168"/>
      <c r="NTO231" s="168"/>
      <c r="NTP231" s="168"/>
      <c r="NTQ231" s="168"/>
      <c r="NTR231" s="168"/>
      <c r="NTS231" s="168"/>
      <c r="NTT231" s="168"/>
      <c r="NTU231" s="168"/>
      <c r="NTV231" s="168"/>
      <c r="NTW231" s="168"/>
      <c r="NTX231" s="168"/>
      <c r="NTY231" s="168"/>
      <c r="NTZ231" s="168"/>
      <c r="NUA231" s="168"/>
      <c r="NUB231" s="168"/>
      <c r="NUC231" s="168"/>
      <c r="NUD231" s="168"/>
      <c r="NUE231" s="168"/>
      <c r="NUF231" s="168"/>
      <c r="NUG231" s="168"/>
      <c r="NUH231" s="168"/>
      <c r="NUI231" s="168"/>
      <c r="NUJ231" s="168"/>
      <c r="NUK231" s="168"/>
      <c r="NUL231" s="168"/>
      <c r="NUM231" s="168"/>
      <c r="NUN231" s="168"/>
      <c r="NUO231" s="168"/>
      <c r="NUP231" s="168"/>
      <c r="NUQ231" s="168"/>
      <c r="NUR231" s="168"/>
      <c r="NUS231" s="168"/>
      <c r="NUT231" s="168"/>
      <c r="NUU231" s="168"/>
      <c r="NUV231" s="168"/>
      <c r="NUW231" s="168"/>
      <c r="NUX231" s="168"/>
      <c r="NUY231" s="168"/>
      <c r="NUZ231" s="168"/>
      <c r="NVA231" s="168"/>
      <c r="NVB231" s="168"/>
      <c r="NVC231" s="168"/>
      <c r="NVD231" s="168"/>
      <c r="NVE231" s="168"/>
      <c r="NVF231" s="168"/>
      <c r="NVG231" s="168"/>
      <c r="NVH231" s="168"/>
      <c r="NVI231" s="168"/>
      <c r="NVJ231" s="168"/>
      <c r="NVK231" s="168"/>
      <c r="NVL231" s="168"/>
      <c r="NVM231" s="168"/>
      <c r="NVN231" s="168"/>
      <c r="NVO231" s="168"/>
      <c r="NVP231" s="168"/>
      <c r="NVQ231" s="168"/>
      <c r="NVR231" s="168"/>
      <c r="NVS231" s="168"/>
      <c r="NVT231" s="168"/>
      <c r="NVU231" s="168"/>
      <c r="NVV231" s="168"/>
      <c r="NVW231" s="168"/>
      <c r="NVX231" s="168"/>
      <c r="NVY231" s="168"/>
      <c r="NVZ231" s="168"/>
      <c r="NWA231" s="168"/>
      <c r="NWB231" s="168"/>
      <c r="NWC231" s="168"/>
      <c r="NWD231" s="168"/>
      <c r="NWE231" s="168"/>
      <c r="NWF231" s="168"/>
      <c r="NWG231" s="168"/>
      <c r="NWH231" s="168"/>
      <c r="NWI231" s="168"/>
      <c r="NWJ231" s="168"/>
      <c r="NWK231" s="168"/>
      <c r="NWL231" s="168"/>
      <c r="NWM231" s="168"/>
      <c r="NWN231" s="168"/>
      <c r="NWO231" s="168"/>
      <c r="NWP231" s="168"/>
      <c r="NWQ231" s="168"/>
      <c r="NWR231" s="168"/>
      <c r="NWS231" s="168"/>
      <c r="NWT231" s="168"/>
      <c r="NWU231" s="168"/>
      <c r="NWV231" s="168"/>
      <c r="NWW231" s="168"/>
      <c r="NWX231" s="168"/>
      <c r="NWY231" s="168"/>
      <c r="NWZ231" s="168"/>
      <c r="NXA231" s="168"/>
      <c r="NXB231" s="168"/>
      <c r="NXC231" s="168"/>
      <c r="NXD231" s="168"/>
      <c r="NXE231" s="168"/>
      <c r="NXF231" s="168"/>
      <c r="NXG231" s="168"/>
      <c r="NXH231" s="168"/>
      <c r="NXI231" s="168"/>
      <c r="NXJ231" s="168"/>
      <c r="NXK231" s="168"/>
      <c r="NXL231" s="168"/>
      <c r="NXM231" s="168"/>
      <c r="NXN231" s="168"/>
      <c r="NXO231" s="168"/>
      <c r="NXP231" s="168"/>
      <c r="NXQ231" s="168"/>
      <c r="NXR231" s="168"/>
      <c r="NXS231" s="168"/>
      <c r="NXT231" s="168"/>
      <c r="NXU231" s="168"/>
      <c r="NXV231" s="168"/>
      <c r="NXW231" s="168"/>
      <c r="NXX231" s="168"/>
      <c r="NXY231" s="168"/>
      <c r="NXZ231" s="168"/>
      <c r="NYA231" s="168"/>
      <c r="NYB231" s="168"/>
      <c r="NYC231" s="168"/>
      <c r="NYD231" s="168"/>
      <c r="NYE231" s="168"/>
      <c r="NYF231" s="168"/>
      <c r="NYG231" s="168"/>
      <c r="NYH231" s="168"/>
      <c r="NYI231" s="168"/>
      <c r="NYJ231" s="168"/>
      <c r="NYK231" s="168"/>
      <c r="NYL231" s="168"/>
      <c r="NYM231" s="168"/>
      <c r="NYN231" s="168"/>
      <c r="NYO231" s="168"/>
      <c r="NYP231" s="168"/>
      <c r="NYQ231" s="168"/>
      <c r="NYR231" s="168"/>
      <c r="NYS231" s="168"/>
      <c r="NYT231" s="168"/>
      <c r="NYU231" s="168"/>
      <c r="NYV231" s="168"/>
      <c r="NYW231" s="168"/>
      <c r="NYX231" s="168"/>
      <c r="NYY231" s="168"/>
      <c r="NYZ231" s="168"/>
      <c r="NZA231" s="168"/>
      <c r="NZB231" s="168"/>
      <c r="NZC231" s="168"/>
      <c r="NZD231" s="168"/>
      <c r="NZE231" s="168"/>
      <c r="NZF231" s="168"/>
      <c r="NZG231" s="168"/>
      <c r="NZH231" s="168"/>
      <c r="NZI231" s="168"/>
      <c r="NZJ231" s="168"/>
      <c r="NZK231" s="168"/>
      <c r="NZL231" s="168"/>
      <c r="NZM231" s="168"/>
      <c r="NZN231" s="168"/>
      <c r="NZO231" s="168"/>
      <c r="NZP231" s="168"/>
      <c r="NZQ231" s="168"/>
      <c r="NZR231" s="168"/>
      <c r="NZS231" s="168"/>
      <c r="NZT231" s="168"/>
      <c r="NZU231" s="168"/>
      <c r="NZV231" s="168"/>
      <c r="NZW231" s="168"/>
      <c r="NZX231" s="168"/>
      <c r="NZY231" s="168"/>
      <c r="NZZ231" s="168"/>
      <c r="OAA231" s="168"/>
      <c r="OAB231" s="168"/>
      <c r="OAC231" s="168"/>
      <c r="OAD231" s="168"/>
      <c r="OAE231" s="168"/>
      <c r="OAF231" s="168"/>
      <c r="OAG231" s="168"/>
      <c r="OAH231" s="168"/>
      <c r="OAI231" s="168"/>
      <c r="OAJ231" s="168"/>
      <c r="OAK231" s="168"/>
      <c r="OAL231" s="168"/>
      <c r="OAM231" s="168"/>
      <c r="OAN231" s="168"/>
      <c r="OAO231" s="168"/>
      <c r="OAP231" s="168"/>
      <c r="OAQ231" s="168"/>
      <c r="OAR231" s="168"/>
      <c r="OAS231" s="168"/>
      <c r="OAT231" s="168"/>
      <c r="OAU231" s="168"/>
      <c r="OAV231" s="168"/>
      <c r="OAW231" s="168"/>
      <c r="OAX231" s="168"/>
      <c r="OAY231" s="168"/>
      <c r="OAZ231" s="168"/>
      <c r="OBA231" s="168"/>
      <c r="OBB231" s="168"/>
      <c r="OBC231" s="168"/>
      <c r="OBD231" s="168"/>
      <c r="OBE231" s="168"/>
      <c r="OBF231" s="168"/>
      <c r="OBG231" s="168"/>
      <c r="OBH231" s="168"/>
      <c r="OBI231" s="168"/>
      <c r="OBJ231" s="168"/>
      <c r="OBK231" s="168"/>
      <c r="OBL231" s="168"/>
      <c r="OBM231" s="168"/>
      <c r="OBN231" s="168"/>
      <c r="OBO231" s="168"/>
      <c r="OBP231" s="168"/>
      <c r="OBQ231" s="168"/>
      <c r="OBR231" s="168"/>
      <c r="OBS231" s="168"/>
      <c r="OBT231" s="168"/>
      <c r="OBU231" s="168"/>
      <c r="OBV231" s="168"/>
      <c r="OBW231" s="168"/>
      <c r="OBX231" s="168"/>
      <c r="OBY231" s="168"/>
      <c r="OBZ231" s="168"/>
      <c r="OCA231" s="168"/>
      <c r="OCB231" s="168"/>
      <c r="OCC231" s="168"/>
      <c r="OCD231" s="168"/>
      <c r="OCE231" s="168"/>
      <c r="OCF231" s="168"/>
      <c r="OCG231" s="168"/>
      <c r="OCH231" s="168"/>
      <c r="OCI231" s="168"/>
      <c r="OCJ231" s="168"/>
      <c r="OCK231" s="168"/>
      <c r="OCL231" s="168"/>
      <c r="OCM231" s="168"/>
      <c r="OCN231" s="168"/>
      <c r="OCO231" s="168"/>
      <c r="OCP231" s="168"/>
      <c r="OCQ231" s="168"/>
      <c r="OCR231" s="168"/>
      <c r="OCS231" s="168"/>
      <c r="OCT231" s="168"/>
      <c r="OCU231" s="168"/>
      <c r="OCV231" s="168"/>
      <c r="OCW231" s="168"/>
      <c r="OCX231" s="168"/>
      <c r="OCY231" s="168"/>
      <c r="OCZ231" s="168"/>
      <c r="ODA231" s="168"/>
      <c r="ODB231" s="168"/>
      <c r="ODC231" s="168"/>
      <c r="ODD231" s="168"/>
      <c r="ODE231" s="168"/>
      <c r="ODF231" s="168"/>
      <c r="ODG231" s="168"/>
      <c r="ODH231" s="168"/>
      <c r="ODI231" s="168"/>
      <c r="ODJ231" s="168"/>
      <c r="ODK231" s="168"/>
      <c r="ODL231" s="168"/>
      <c r="ODM231" s="168"/>
      <c r="ODN231" s="168"/>
      <c r="ODO231" s="168"/>
      <c r="ODP231" s="168"/>
      <c r="ODQ231" s="168"/>
      <c r="ODR231" s="168"/>
      <c r="ODS231" s="168"/>
      <c r="ODT231" s="168"/>
      <c r="ODU231" s="168"/>
      <c r="ODV231" s="168"/>
      <c r="ODW231" s="168"/>
      <c r="ODX231" s="168"/>
      <c r="ODY231" s="168"/>
      <c r="ODZ231" s="168"/>
      <c r="OEA231" s="168"/>
      <c r="OEB231" s="168"/>
      <c r="OEC231" s="168"/>
      <c r="OED231" s="168"/>
      <c r="OEE231" s="168"/>
      <c r="OEF231" s="168"/>
      <c r="OEG231" s="168"/>
      <c r="OEH231" s="168"/>
      <c r="OEI231" s="168"/>
      <c r="OEJ231" s="168"/>
      <c r="OEK231" s="168"/>
      <c r="OEL231" s="168"/>
      <c r="OEM231" s="168"/>
      <c r="OEN231" s="168"/>
      <c r="OEO231" s="168"/>
      <c r="OEP231" s="168"/>
      <c r="OEQ231" s="168"/>
      <c r="OER231" s="168"/>
      <c r="OES231" s="168"/>
      <c r="OET231" s="168"/>
      <c r="OEU231" s="168"/>
      <c r="OEV231" s="168"/>
      <c r="OEW231" s="168"/>
      <c r="OEX231" s="168"/>
      <c r="OEY231" s="168"/>
      <c r="OEZ231" s="168"/>
      <c r="OFA231" s="168"/>
      <c r="OFB231" s="168"/>
      <c r="OFC231" s="168"/>
      <c r="OFD231" s="168"/>
      <c r="OFE231" s="168"/>
      <c r="OFF231" s="168"/>
      <c r="OFG231" s="168"/>
      <c r="OFH231" s="168"/>
      <c r="OFI231" s="168"/>
      <c r="OFJ231" s="168"/>
      <c r="OFK231" s="168"/>
      <c r="OFL231" s="168"/>
      <c r="OFM231" s="168"/>
      <c r="OFN231" s="168"/>
      <c r="OFO231" s="168"/>
      <c r="OFP231" s="168"/>
      <c r="OFQ231" s="168"/>
      <c r="OFR231" s="168"/>
      <c r="OFS231" s="168"/>
      <c r="OFT231" s="168"/>
      <c r="OFU231" s="168"/>
      <c r="OFV231" s="168"/>
      <c r="OFW231" s="168"/>
      <c r="OFX231" s="168"/>
      <c r="OFY231" s="168"/>
      <c r="OFZ231" s="168"/>
      <c r="OGA231" s="168"/>
      <c r="OGB231" s="168"/>
      <c r="OGC231" s="168"/>
      <c r="OGD231" s="168"/>
      <c r="OGE231" s="168"/>
      <c r="OGF231" s="168"/>
      <c r="OGG231" s="168"/>
      <c r="OGH231" s="168"/>
      <c r="OGI231" s="168"/>
      <c r="OGJ231" s="168"/>
      <c r="OGK231" s="168"/>
      <c r="OGL231" s="168"/>
      <c r="OGM231" s="168"/>
      <c r="OGN231" s="168"/>
      <c r="OGO231" s="168"/>
      <c r="OGP231" s="168"/>
      <c r="OGQ231" s="168"/>
      <c r="OGR231" s="168"/>
      <c r="OGS231" s="168"/>
      <c r="OGT231" s="168"/>
      <c r="OGU231" s="168"/>
      <c r="OGV231" s="168"/>
      <c r="OGW231" s="168"/>
      <c r="OGX231" s="168"/>
      <c r="OGY231" s="168"/>
      <c r="OGZ231" s="168"/>
      <c r="OHA231" s="168"/>
      <c r="OHB231" s="168"/>
      <c r="OHC231" s="168"/>
      <c r="OHD231" s="168"/>
      <c r="OHE231" s="168"/>
      <c r="OHF231" s="168"/>
      <c r="OHG231" s="168"/>
      <c r="OHH231" s="168"/>
      <c r="OHI231" s="168"/>
      <c r="OHJ231" s="168"/>
      <c r="OHK231" s="168"/>
      <c r="OHL231" s="168"/>
      <c r="OHM231" s="168"/>
      <c r="OHN231" s="168"/>
      <c r="OHO231" s="168"/>
      <c r="OHP231" s="168"/>
      <c r="OHQ231" s="168"/>
      <c r="OHR231" s="168"/>
      <c r="OHS231" s="168"/>
      <c r="OHT231" s="168"/>
      <c r="OHU231" s="168"/>
      <c r="OHV231" s="168"/>
      <c r="OHW231" s="168"/>
      <c r="OHX231" s="168"/>
      <c r="OHY231" s="168"/>
      <c r="OHZ231" s="168"/>
      <c r="OIA231" s="168"/>
      <c r="OIB231" s="168"/>
      <c r="OIC231" s="168"/>
      <c r="OID231" s="168"/>
      <c r="OIE231" s="168"/>
      <c r="OIF231" s="168"/>
      <c r="OIG231" s="168"/>
      <c r="OIH231" s="168"/>
      <c r="OII231" s="168"/>
      <c r="OIJ231" s="168"/>
      <c r="OIK231" s="168"/>
      <c r="OIL231" s="168"/>
      <c r="OIM231" s="168"/>
      <c r="OIN231" s="168"/>
      <c r="OIO231" s="168"/>
      <c r="OIP231" s="168"/>
      <c r="OIQ231" s="168"/>
      <c r="OIR231" s="168"/>
      <c r="OIS231" s="168"/>
      <c r="OIT231" s="168"/>
      <c r="OIU231" s="168"/>
      <c r="OIV231" s="168"/>
      <c r="OIW231" s="168"/>
      <c r="OIX231" s="168"/>
      <c r="OIY231" s="168"/>
      <c r="OIZ231" s="168"/>
      <c r="OJA231" s="168"/>
      <c r="OJB231" s="168"/>
      <c r="OJC231" s="168"/>
      <c r="OJD231" s="168"/>
      <c r="OJE231" s="168"/>
      <c r="OJF231" s="168"/>
      <c r="OJG231" s="168"/>
      <c r="OJH231" s="168"/>
      <c r="OJI231" s="168"/>
      <c r="OJJ231" s="168"/>
      <c r="OJK231" s="168"/>
      <c r="OJL231" s="168"/>
      <c r="OJM231" s="168"/>
      <c r="OJN231" s="168"/>
      <c r="OJO231" s="168"/>
      <c r="OJP231" s="168"/>
      <c r="OJQ231" s="168"/>
      <c r="OJR231" s="168"/>
      <c r="OJS231" s="168"/>
      <c r="OJT231" s="168"/>
      <c r="OJU231" s="168"/>
      <c r="OJV231" s="168"/>
      <c r="OJW231" s="168"/>
      <c r="OJX231" s="168"/>
      <c r="OJY231" s="168"/>
      <c r="OJZ231" s="168"/>
      <c r="OKA231" s="168"/>
      <c r="OKB231" s="168"/>
      <c r="OKC231" s="168"/>
      <c r="OKD231" s="168"/>
      <c r="OKE231" s="168"/>
      <c r="OKF231" s="168"/>
      <c r="OKG231" s="168"/>
      <c r="OKH231" s="168"/>
      <c r="OKI231" s="168"/>
      <c r="OKJ231" s="168"/>
      <c r="OKK231" s="168"/>
      <c r="OKL231" s="168"/>
      <c r="OKM231" s="168"/>
      <c r="OKN231" s="168"/>
      <c r="OKO231" s="168"/>
      <c r="OKP231" s="168"/>
      <c r="OKQ231" s="168"/>
      <c r="OKR231" s="168"/>
      <c r="OKS231" s="168"/>
      <c r="OKT231" s="168"/>
      <c r="OKU231" s="168"/>
      <c r="OKV231" s="168"/>
      <c r="OKW231" s="168"/>
      <c r="OKX231" s="168"/>
      <c r="OKY231" s="168"/>
      <c r="OKZ231" s="168"/>
      <c r="OLA231" s="168"/>
      <c r="OLB231" s="168"/>
      <c r="OLC231" s="168"/>
      <c r="OLD231" s="168"/>
      <c r="OLE231" s="168"/>
      <c r="OLF231" s="168"/>
      <c r="OLG231" s="168"/>
      <c r="OLH231" s="168"/>
      <c r="OLI231" s="168"/>
      <c r="OLJ231" s="168"/>
      <c r="OLK231" s="168"/>
      <c r="OLL231" s="168"/>
      <c r="OLM231" s="168"/>
      <c r="OLN231" s="168"/>
      <c r="OLO231" s="168"/>
      <c r="OLP231" s="168"/>
      <c r="OLQ231" s="168"/>
      <c r="OLR231" s="168"/>
      <c r="OLS231" s="168"/>
      <c r="OLT231" s="168"/>
      <c r="OLU231" s="168"/>
      <c r="OLV231" s="168"/>
      <c r="OLW231" s="168"/>
      <c r="OLX231" s="168"/>
      <c r="OLY231" s="168"/>
      <c r="OLZ231" s="168"/>
      <c r="OMA231" s="168"/>
      <c r="OMB231" s="168"/>
      <c r="OMC231" s="168"/>
      <c r="OMD231" s="168"/>
      <c r="OME231" s="168"/>
      <c r="OMF231" s="168"/>
      <c r="OMG231" s="168"/>
      <c r="OMH231" s="168"/>
      <c r="OMI231" s="168"/>
      <c r="OMJ231" s="168"/>
      <c r="OMK231" s="168"/>
      <c r="OML231" s="168"/>
      <c r="OMM231" s="168"/>
      <c r="OMN231" s="168"/>
      <c r="OMO231" s="168"/>
      <c r="OMP231" s="168"/>
      <c r="OMQ231" s="168"/>
      <c r="OMR231" s="168"/>
      <c r="OMS231" s="168"/>
      <c r="OMT231" s="168"/>
      <c r="OMU231" s="168"/>
      <c r="OMV231" s="168"/>
      <c r="OMW231" s="168"/>
      <c r="OMX231" s="168"/>
      <c r="OMY231" s="168"/>
      <c r="OMZ231" s="168"/>
      <c r="ONA231" s="168"/>
      <c r="ONB231" s="168"/>
      <c r="ONC231" s="168"/>
      <c r="OND231" s="168"/>
      <c r="ONE231" s="168"/>
      <c r="ONF231" s="168"/>
      <c r="ONG231" s="168"/>
      <c r="ONH231" s="168"/>
      <c r="ONI231" s="168"/>
      <c r="ONJ231" s="168"/>
      <c r="ONK231" s="168"/>
      <c r="ONL231" s="168"/>
      <c r="ONM231" s="168"/>
      <c r="ONN231" s="168"/>
      <c r="ONO231" s="168"/>
      <c r="ONP231" s="168"/>
      <c r="ONQ231" s="168"/>
      <c r="ONR231" s="168"/>
      <c r="ONS231" s="168"/>
      <c r="ONT231" s="168"/>
      <c r="ONU231" s="168"/>
      <c r="ONV231" s="168"/>
      <c r="ONW231" s="168"/>
      <c r="ONX231" s="168"/>
      <c r="ONY231" s="168"/>
      <c r="ONZ231" s="168"/>
      <c r="OOA231" s="168"/>
      <c r="OOB231" s="168"/>
      <c r="OOC231" s="168"/>
      <c r="OOD231" s="168"/>
      <c r="OOE231" s="168"/>
      <c r="OOF231" s="168"/>
      <c r="OOG231" s="168"/>
      <c r="OOH231" s="168"/>
      <c r="OOI231" s="168"/>
      <c r="OOJ231" s="168"/>
      <c r="OOK231" s="168"/>
      <c r="OOL231" s="168"/>
      <c r="OOM231" s="168"/>
      <c r="OON231" s="168"/>
      <c r="OOO231" s="168"/>
      <c r="OOP231" s="168"/>
      <c r="OOQ231" s="168"/>
      <c r="OOR231" s="168"/>
      <c r="OOS231" s="168"/>
      <c r="OOT231" s="168"/>
      <c r="OOU231" s="168"/>
      <c r="OOV231" s="168"/>
      <c r="OOW231" s="168"/>
      <c r="OOX231" s="168"/>
      <c r="OOY231" s="168"/>
      <c r="OOZ231" s="168"/>
      <c r="OPA231" s="168"/>
      <c r="OPB231" s="168"/>
      <c r="OPC231" s="168"/>
      <c r="OPD231" s="168"/>
      <c r="OPE231" s="168"/>
      <c r="OPF231" s="168"/>
      <c r="OPG231" s="168"/>
      <c r="OPH231" s="168"/>
      <c r="OPI231" s="168"/>
      <c r="OPJ231" s="168"/>
      <c r="OPK231" s="168"/>
      <c r="OPL231" s="168"/>
      <c r="OPM231" s="168"/>
      <c r="OPN231" s="168"/>
      <c r="OPO231" s="168"/>
      <c r="OPP231" s="168"/>
      <c r="OPQ231" s="168"/>
      <c r="OPR231" s="168"/>
      <c r="OPS231" s="168"/>
      <c r="OPT231" s="168"/>
      <c r="OPU231" s="168"/>
      <c r="OPV231" s="168"/>
      <c r="OPW231" s="168"/>
      <c r="OPX231" s="168"/>
      <c r="OPY231" s="168"/>
      <c r="OPZ231" s="168"/>
      <c r="OQA231" s="168"/>
      <c r="OQB231" s="168"/>
      <c r="OQC231" s="168"/>
      <c r="OQD231" s="168"/>
      <c r="OQE231" s="168"/>
      <c r="OQF231" s="168"/>
      <c r="OQG231" s="168"/>
      <c r="OQH231" s="168"/>
      <c r="OQI231" s="168"/>
      <c r="OQJ231" s="168"/>
      <c r="OQK231" s="168"/>
      <c r="OQL231" s="168"/>
      <c r="OQM231" s="168"/>
      <c r="OQN231" s="168"/>
      <c r="OQO231" s="168"/>
      <c r="OQP231" s="168"/>
      <c r="OQQ231" s="168"/>
      <c r="OQR231" s="168"/>
      <c r="OQS231" s="168"/>
      <c r="OQT231" s="168"/>
      <c r="OQU231" s="168"/>
      <c r="OQV231" s="168"/>
      <c r="OQW231" s="168"/>
      <c r="OQX231" s="168"/>
      <c r="OQY231" s="168"/>
      <c r="OQZ231" s="168"/>
      <c r="ORA231" s="168"/>
      <c r="ORB231" s="168"/>
      <c r="ORC231" s="168"/>
      <c r="ORD231" s="168"/>
      <c r="ORE231" s="168"/>
      <c r="ORF231" s="168"/>
      <c r="ORG231" s="168"/>
      <c r="ORH231" s="168"/>
      <c r="ORI231" s="168"/>
      <c r="ORJ231" s="168"/>
      <c r="ORK231" s="168"/>
      <c r="ORL231" s="168"/>
      <c r="ORM231" s="168"/>
      <c r="ORN231" s="168"/>
      <c r="ORO231" s="168"/>
      <c r="ORP231" s="168"/>
      <c r="ORQ231" s="168"/>
      <c r="ORR231" s="168"/>
      <c r="ORS231" s="168"/>
      <c r="ORT231" s="168"/>
      <c r="ORU231" s="168"/>
      <c r="ORV231" s="168"/>
      <c r="ORW231" s="168"/>
      <c r="ORX231" s="168"/>
      <c r="ORY231" s="168"/>
      <c r="ORZ231" s="168"/>
      <c r="OSA231" s="168"/>
      <c r="OSB231" s="168"/>
      <c r="OSC231" s="168"/>
      <c r="OSD231" s="168"/>
      <c r="OSE231" s="168"/>
      <c r="OSF231" s="168"/>
      <c r="OSG231" s="168"/>
      <c r="OSH231" s="168"/>
      <c r="OSI231" s="168"/>
      <c r="OSJ231" s="168"/>
      <c r="OSK231" s="168"/>
      <c r="OSL231" s="168"/>
      <c r="OSM231" s="168"/>
      <c r="OSN231" s="168"/>
      <c r="OSO231" s="168"/>
      <c r="OSP231" s="168"/>
      <c r="OSQ231" s="168"/>
      <c r="OSR231" s="168"/>
      <c r="OSS231" s="168"/>
      <c r="OST231" s="168"/>
      <c r="OSU231" s="168"/>
      <c r="OSV231" s="168"/>
      <c r="OSW231" s="168"/>
      <c r="OSX231" s="168"/>
      <c r="OSY231" s="168"/>
      <c r="OSZ231" s="168"/>
      <c r="OTA231" s="168"/>
      <c r="OTB231" s="168"/>
      <c r="OTC231" s="168"/>
      <c r="OTD231" s="168"/>
      <c r="OTE231" s="168"/>
      <c r="OTF231" s="168"/>
      <c r="OTG231" s="168"/>
      <c r="OTH231" s="168"/>
      <c r="OTI231" s="168"/>
      <c r="OTJ231" s="168"/>
      <c r="OTK231" s="168"/>
      <c r="OTL231" s="168"/>
      <c r="OTM231" s="168"/>
      <c r="OTN231" s="168"/>
      <c r="OTO231" s="168"/>
      <c r="OTP231" s="168"/>
      <c r="OTQ231" s="168"/>
      <c r="OTR231" s="168"/>
      <c r="OTS231" s="168"/>
      <c r="OTT231" s="168"/>
      <c r="OTU231" s="168"/>
      <c r="OTV231" s="168"/>
      <c r="OTW231" s="168"/>
      <c r="OTX231" s="168"/>
      <c r="OTY231" s="168"/>
      <c r="OTZ231" s="168"/>
      <c r="OUA231" s="168"/>
      <c r="OUB231" s="168"/>
      <c r="OUC231" s="168"/>
      <c r="OUD231" s="168"/>
      <c r="OUE231" s="168"/>
      <c r="OUF231" s="168"/>
      <c r="OUG231" s="168"/>
      <c r="OUH231" s="168"/>
      <c r="OUI231" s="168"/>
      <c r="OUJ231" s="168"/>
      <c r="OUK231" s="168"/>
      <c r="OUL231" s="168"/>
      <c r="OUM231" s="168"/>
      <c r="OUN231" s="168"/>
      <c r="OUO231" s="168"/>
      <c r="OUP231" s="168"/>
      <c r="OUQ231" s="168"/>
      <c r="OUR231" s="168"/>
      <c r="OUS231" s="168"/>
      <c r="OUT231" s="168"/>
      <c r="OUU231" s="168"/>
      <c r="OUV231" s="168"/>
      <c r="OUW231" s="168"/>
      <c r="OUX231" s="168"/>
      <c r="OUY231" s="168"/>
      <c r="OUZ231" s="168"/>
      <c r="OVA231" s="168"/>
      <c r="OVB231" s="168"/>
      <c r="OVC231" s="168"/>
      <c r="OVD231" s="168"/>
      <c r="OVE231" s="168"/>
      <c r="OVF231" s="168"/>
      <c r="OVG231" s="168"/>
      <c r="OVH231" s="168"/>
      <c r="OVI231" s="168"/>
      <c r="OVJ231" s="168"/>
      <c r="OVK231" s="168"/>
      <c r="OVL231" s="168"/>
      <c r="OVM231" s="168"/>
      <c r="OVN231" s="168"/>
      <c r="OVO231" s="168"/>
      <c r="OVP231" s="168"/>
      <c r="OVQ231" s="168"/>
      <c r="OVR231" s="168"/>
      <c r="OVS231" s="168"/>
      <c r="OVT231" s="168"/>
      <c r="OVU231" s="168"/>
      <c r="OVV231" s="168"/>
      <c r="OVW231" s="168"/>
      <c r="OVX231" s="168"/>
      <c r="OVY231" s="168"/>
      <c r="OVZ231" s="168"/>
      <c r="OWA231" s="168"/>
      <c r="OWB231" s="168"/>
      <c r="OWC231" s="168"/>
      <c r="OWD231" s="168"/>
      <c r="OWE231" s="168"/>
      <c r="OWF231" s="168"/>
      <c r="OWG231" s="168"/>
      <c r="OWH231" s="168"/>
      <c r="OWI231" s="168"/>
      <c r="OWJ231" s="168"/>
      <c r="OWK231" s="168"/>
      <c r="OWL231" s="168"/>
      <c r="OWM231" s="168"/>
      <c r="OWN231" s="168"/>
      <c r="OWO231" s="168"/>
      <c r="OWP231" s="168"/>
      <c r="OWQ231" s="168"/>
      <c r="OWR231" s="168"/>
      <c r="OWS231" s="168"/>
      <c r="OWT231" s="168"/>
      <c r="OWU231" s="168"/>
      <c r="OWV231" s="168"/>
      <c r="OWW231" s="168"/>
      <c r="OWX231" s="168"/>
      <c r="OWY231" s="168"/>
      <c r="OWZ231" s="168"/>
      <c r="OXA231" s="168"/>
      <c r="OXB231" s="168"/>
      <c r="OXC231" s="168"/>
      <c r="OXD231" s="168"/>
      <c r="OXE231" s="168"/>
      <c r="OXF231" s="168"/>
      <c r="OXG231" s="168"/>
      <c r="OXH231" s="168"/>
      <c r="OXI231" s="168"/>
      <c r="OXJ231" s="168"/>
      <c r="OXK231" s="168"/>
      <c r="OXL231" s="168"/>
      <c r="OXM231" s="168"/>
      <c r="OXN231" s="168"/>
      <c r="OXO231" s="168"/>
      <c r="OXP231" s="168"/>
      <c r="OXQ231" s="168"/>
      <c r="OXR231" s="168"/>
      <c r="OXS231" s="168"/>
      <c r="OXT231" s="168"/>
      <c r="OXU231" s="168"/>
      <c r="OXV231" s="168"/>
      <c r="OXW231" s="168"/>
      <c r="OXX231" s="168"/>
      <c r="OXY231" s="168"/>
      <c r="OXZ231" s="168"/>
      <c r="OYA231" s="168"/>
      <c r="OYB231" s="168"/>
      <c r="OYC231" s="168"/>
      <c r="OYD231" s="168"/>
      <c r="OYE231" s="168"/>
      <c r="OYF231" s="168"/>
      <c r="OYG231" s="168"/>
      <c r="OYH231" s="168"/>
      <c r="OYI231" s="168"/>
      <c r="OYJ231" s="168"/>
      <c r="OYK231" s="168"/>
      <c r="OYL231" s="168"/>
      <c r="OYM231" s="168"/>
      <c r="OYN231" s="168"/>
      <c r="OYO231" s="168"/>
      <c r="OYP231" s="168"/>
      <c r="OYQ231" s="168"/>
      <c r="OYR231" s="168"/>
      <c r="OYS231" s="168"/>
      <c r="OYT231" s="168"/>
      <c r="OYU231" s="168"/>
      <c r="OYV231" s="168"/>
      <c r="OYW231" s="168"/>
      <c r="OYX231" s="168"/>
      <c r="OYY231" s="168"/>
      <c r="OYZ231" s="168"/>
      <c r="OZA231" s="168"/>
      <c r="OZB231" s="168"/>
      <c r="OZC231" s="168"/>
      <c r="OZD231" s="168"/>
      <c r="OZE231" s="168"/>
      <c r="OZF231" s="168"/>
      <c r="OZG231" s="168"/>
      <c r="OZH231" s="168"/>
      <c r="OZI231" s="168"/>
      <c r="OZJ231" s="168"/>
      <c r="OZK231" s="168"/>
      <c r="OZL231" s="168"/>
      <c r="OZM231" s="168"/>
      <c r="OZN231" s="168"/>
      <c r="OZO231" s="168"/>
      <c r="OZP231" s="168"/>
      <c r="OZQ231" s="168"/>
      <c r="OZR231" s="168"/>
      <c r="OZS231" s="168"/>
      <c r="OZT231" s="168"/>
      <c r="OZU231" s="168"/>
      <c r="OZV231" s="168"/>
      <c r="OZW231" s="168"/>
      <c r="OZX231" s="168"/>
      <c r="OZY231" s="168"/>
      <c r="OZZ231" s="168"/>
      <c r="PAA231" s="168"/>
      <c r="PAB231" s="168"/>
      <c r="PAC231" s="168"/>
      <c r="PAD231" s="168"/>
      <c r="PAE231" s="168"/>
      <c r="PAF231" s="168"/>
      <c r="PAG231" s="168"/>
      <c r="PAH231" s="168"/>
      <c r="PAI231" s="168"/>
      <c r="PAJ231" s="168"/>
      <c r="PAK231" s="168"/>
      <c r="PAL231" s="168"/>
      <c r="PAM231" s="168"/>
      <c r="PAN231" s="168"/>
      <c r="PAO231" s="168"/>
      <c r="PAP231" s="168"/>
      <c r="PAQ231" s="168"/>
      <c r="PAR231" s="168"/>
      <c r="PAS231" s="168"/>
      <c r="PAT231" s="168"/>
      <c r="PAU231" s="168"/>
      <c r="PAV231" s="168"/>
      <c r="PAW231" s="168"/>
      <c r="PAX231" s="168"/>
      <c r="PAY231" s="168"/>
      <c r="PAZ231" s="168"/>
      <c r="PBA231" s="168"/>
      <c r="PBB231" s="168"/>
      <c r="PBC231" s="168"/>
      <c r="PBD231" s="168"/>
      <c r="PBE231" s="168"/>
      <c r="PBF231" s="168"/>
      <c r="PBG231" s="168"/>
      <c r="PBH231" s="168"/>
      <c r="PBI231" s="168"/>
      <c r="PBJ231" s="168"/>
      <c r="PBK231" s="168"/>
      <c r="PBL231" s="168"/>
      <c r="PBM231" s="168"/>
      <c r="PBN231" s="168"/>
      <c r="PBO231" s="168"/>
      <c r="PBP231" s="168"/>
      <c r="PBQ231" s="168"/>
      <c r="PBR231" s="168"/>
      <c r="PBS231" s="168"/>
      <c r="PBT231" s="168"/>
      <c r="PBU231" s="168"/>
      <c r="PBV231" s="168"/>
      <c r="PBW231" s="168"/>
      <c r="PBX231" s="168"/>
      <c r="PBY231" s="168"/>
      <c r="PBZ231" s="168"/>
      <c r="PCA231" s="168"/>
      <c r="PCB231" s="168"/>
      <c r="PCC231" s="168"/>
      <c r="PCD231" s="168"/>
      <c r="PCE231" s="168"/>
      <c r="PCF231" s="168"/>
      <c r="PCG231" s="168"/>
      <c r="PCH231" s="168"/>
      <c r="PCI231" s="168"/>
      <c r="PCJ231" s="168"/>
      <c r="PCK231" s="168"/>
      <c r="PCL231" s="168"/>
      <c r="PCM231" s="168"/>
      <c r="PCN231" s="168"/>
      <c r="PCO231" s="168"/>
      <c r="PCP231" s="168"/>
      <c r="PCQ231" s="168"/>
      <c r="PCR231" s="168"/>
      <c r="PCS231" s="168"/>
      <c r="PCT231" s="168"/>
      <c r="PCU231" s="168"/>
      <c r="PCV231" s="168"/>
      <c r="PCW231" s="168"/>
      <c r="PCX231" s="168"/>
      <c r="PCY231" s="168"/>
      <c r="PCZ231" s="168"/>
      <c r="PDA231" s="168"/>
      <c r="PDB231" s="168"/>
      <c r="PDC231" s="168"/>
      <c r="PDD231" s="168"/>
      <c r="PDE231" s="168"/>
      <c r="PDF231" s="168"/>
      <c r="PDG231" s="168"/>
      <c r="PDH231" s="168"/>
      <c r="PDI231" s="168"/>
      <c r="PDJ231" s="168"/>
      <c r="PDK231" s="168"/>
      <c r="PDL231" s="168"/>
      <c r="PDM231" s="168"/>
      <c r="PDN231" s="168"/>
      <c r="PDO231" s="168"/>
      <c r="PDP231" s="168"/>
      <c r="PDQ231" s="168"/>
      <c r="PDR231" s="168"/>
      <c r="PDS231" s="168"/>
      <c r="PDT231" s="168"/>
      <c r="PDU231" s="168"/>
      <c r="PDV231" s="168"/>
      <c r="PDW231" s="168"/>
      <c r="PDX231" s="168"/>
      <c r="PDY231" s="168"/>
      <c r="PDZ231" s="168"/>
      <c r="PEA231" s="168"/>
      <c r="PEB231" s="168"/>
      <c r="PEC231" s="168"/>
      <c r="PED231" s="168"/>
      <c r="PEE231" s="168"/>
      <c r="PEF231" s="168"/>
      <c r="PEG231" s="168"/>
      <c r="PEH231" s="168"/>
      <c r="PEI231" s="168"/>
      <c r="PEJ231" s="168"/>
      <c r="PEK231" s="168"/>
      <c r="PEL231" s="168"/>
      <c r="PEM231" s="168"/>
      <c r="PEN231" s="168"/>
      <c r="PEO231" s="168"/>
      <c r="PEP231" s="168"/>
      <c r="PEQ231" s="168"/>
      <c r="PER231" s="168"/>
      <c r="PES231" s="168"/>
      <c r="PET231" s="168"/>
      <c r="PEU231" s="168"/>
      <c r="PEV231" s="168"/>
      <c r="PEW231" s="168"/>
      <c r="PEX231" s="168"/>
      <c r="PEY231" s="168"/>
      <c r="PEZ231" s="168"/>
      <c r="PFA231" s="168"/>
      <c r="PFB231" s="168"/>
      <c r="PFC231" s="168"/>
      <c r="PFD231" s="168"/>
      <c r="PFE231" s="168"/>
      <c r="PFF231" s="168"/>
      <c r="PFG231" s="168"/>
      <c r="PFH231" s="168"/>
      <c r="PFI231" s="168"/>
      <c r="PFJ231" s="168"/>
      <c r="PFK231" s="168"/>
      <c r="PFL231" s="168"/>
      <c r="PFM231" s="168"/>
      <c r="PFN231" s="168"/>
      <c r="PFO231" s="168"/>
      <c r="PFP231" s="168"/>
      <c r="PFQ231" s="168"/>
      <c r="PFR231" s="168"/>
      <c r="PFS231" s="168"/>
      <c r="PFT231" s="168"/>
      <c r="PFU231" s="168"/>
      <c r="PFV231" s="168"/>
      <c r="PFW231" s="168"/>
      <c r="PFX231" s="168"/>
      <c r="PFY231" s="168"/>
      <c r="PFZ231" s="168"/>
      <c r="PGA231" s="168"/>
      <c r="PGB231" s="168"/>
      <c r="PGC231" s="168"/>
      <c r="PGD231" s="168"/>
      <c r="PGE231" s="168"/>
      <c r="PGF231" s="168"/>
      <c r="PGG231" s="168"/>
      <c r="PGH231" s="168"/>
      <c r="PGI231" s="168"/>
      <c r="PGJ231" s="168"/>
      <c r="PGK231" s="168"/>
      <c r="PGL231" s="168"/>
      <c r="PGM231" s="168"/>
      <c r="PGN231" s="168"/>
      <c r="PGO231" s="168"/>
      <c r="PGP231" s="168"/>
      <c r="PGQ231" s="168"/>
      <c r="PGR231" s="168"/>
      <c r="PGS231" s="168"/>
      <c r="PGT231" s="168"/>
      <c r="PGU231" s="168"/>
      <c r="PGV231" s="168"/>
      <c r="PGW231" s="168"/>
      <c r="PGX231" s="168"/>
      <c r="PGY231" s="168"/>
      <c r="PGZ231" s="168"/>
      <c r="PHA231" s="168"/>
      <c r="PHB231" s="168"/>
      <c r="PHC231" s="168"/>
      <c r="PHD231" s="168"/>
      <c r="PHE231" s="168"/>
      <c r="PHF231" s="168"/>
      <c r="PHG231" s="168"/>
      <c r="PHH231" s="168"/>
      <c r="PHI231" s="168"/>
      <c r="PHJ231" s="168"/>
      <c r="PHK231" s="168"/>
      <c r="PHL231" s="168"/>
      <c r="PHM231" s="168"/>
      <c r="PHN231" s="168"/>
      <c r="PHO231" s="168"/>
      <c r="PHP231" s="168"/>
      <c r="PHQ231" s="168"/>
      <c r="PHR231" s="168"/>
      <c r="PHS231" s="168"/>
      <c r="PHT231" s="168"/>
      <c r="PHU231" s="168"/>
      <c r="PHV231" s="168"/>
      <c r="PHW231" s="168"/>
      <c r="PHX231" s="168"/>
      <c r="PHY231" s="168"/>
      <c r="PHZ231" s="168"/>
      <c r="PIA231" s="168"/>
      <c r="PIB231" s="168"/>
      <c r="PIC231" s="168"/>
      <c r="PID231" s="168"/>
      <c r="PIE231" s="168"/>
      <c r="PIF231" s="168"/>
      <c r="PIG231" s="168"/>
      <c r="PIH231" s="168"/>
      <c r="PII231" s="168"/>
      <c r="PIJ231" s="168"/>
      <c r="PIK231" s="168"/>
      <c r="PIL231" s="168"/>
      <c r="PIM231" s="168"/>
      <c r="PIN231" s="168"/>
      <c r="PIO231" s="168"/>
      <c r="PIP231" s="168"/>
      <c r="PIQ231" s="168"/>
      <c r="PIR231" s="168"/>
      <c r="PIS231" s="168"/>
      <c r="PIT231" s="168"/>
      <c r="PIU231" s="168"/>
      <c r="PIV231" s="168"/>
      <c r="PIW231" s="168"/>
      <c r="PIX231" s="168"/>
      <c r="PIY231" s="168"/>
      <c r="PIZ231" s="168"/>
      <c r="PJA231" s="168"/>
      <c r="PJB231" s="168"/>
      <c r="PJC231" s="168"/>
      <c r="PJD231" s="168"/>
      <c r="PJE231" s="168"/>
      <c r="PJF231" s="168"/>
      <c r="PJG231" s="168"/>
      <c r="PJH231" s="168"/>
      <c r="PJI231" s="168"/>
      <c r="PJJ231" s="168"/>
      <c r="PJK231" s="168"/>
      <c r="PJL231" s="168"/>
      <c r="PJM231" s="168"/>
      <c r="PJN231" s="168"/>
      <c r="PJO231" s="168"/>
      <c r="PJP231" s="168"/>
      <c r="PJQ231" s="168"/>
      <c r="PJR231" s="168"/>
      <c r="PJS231" s="168"/>
      <c r="PJT231" s="168"/>
      <c r="PJU231" s="168"/>
      <c r="PJV231" s="168"/>
      <c r="PJW231" s="168"/>
      <c r="PJX231" s="168"/>
      <c r="PJY231" s="168"/>
      <c r="PJZ231" s="168"/>
      <c r="PKA231" s="168"/>
      <c r="PKB231" s="168"/>
      <c r="PKC231" s="168"/>
      <c r="PKD231" s="168"/>
      <c r="PKE231" s="168"/>
      <c r="PKF231" s="168"/>
      <c r="PKG231" s="168"/>
      <c r="PKH231" s="168"/>
      <c r="PKI231" s="168"/>
      <c r="PKJ231" s="168"/>
      <c r="PKK231" s="168"/>
      <c r="PKL231" s="168"/>
      <c r="PKM231" s="168"/>
      <c r="PKN231" s="168"/>
      <c r="PKO231" s="168"/>
      <c r="PKP231" s="168"/>
      <c r="PKQ231" s="168"/>
      <c r="PKR231" s="168"/>
      <c r="PKS231" s="168"/>
      <c r="PKT231" s="168"/>
      <c r="PKU231" s="168"/>
      <c r="PKV231" s="168"/>
      <c r="PKW231" s="168"/>
      <c r="PKX231" s="168"/>
      <c r="PKY231" s="168"/>
      <c r="PKZ231" s="168"/>
      <c r="PLA231" s="168"/>
      <c r="PLB231" s="168"/>
      <c r="PLC231" s="168"/>
      <c r="PLD231" s="168"/>
      <c r="PLE231" s="168"/>
      <c r="PLF231" s="168"/>
      <c r="PLG231" s="168"/>
      <c r="PLH231" s="168"/>
      <c r="PLI231" s="168"/>
      <c r="PLJ231" s="168"/>
      <c r="PLK231" s="168"/>
      <c r="PLL231" s="168"/>
      <c r="PLM231" s="168"/>
      <c r="PLN231" s="168"/>
      <c r="PLO231" s="168"/>
      <c r="PLP231" s="168"/>
      <c r="PLQ231" s="168"/>
      <c r="PLR231" s="168"/>
      <c r="PLS231" s="168"/>
      <c r="PLT231" s="168"/>
      <c r="PLU231" s="168"/>
      <c r="PLV231" s="168"/>
      <c r="PLW231" s="168"/>
      <c r="PLX231" s="168"/>
      <c r="PLY231" s="168"/>
      <c r="PLZ231" s="168"/>
      <c r="PMA231" s="168"/>
      <c r="PMB231" s="168"/>
      <c r="PMC231" s="168"/>
      <c r="PMD231" s="168"/>
      <c r="PME231" s="168"/>
      <c r="PMF231" s="168"/>
      <c r="PMG231" s="168"/>
      <c r="PMH231" s="168"/>
      <c r="PMI231" s="168"/>
      <c r="PMJ231" s="168"/>
      <c r="PMK231" s="168"/>
      <c r="PML231" s="168"/>
      <c r="PMM231" s="168"/>
      <c r="PMN231" s="168"/>
      <c r="PMO231" s="168"/>
      <c r="PMP231" s="168"/>
      <c r="PMQ231" s="168"/>
      <c r="PMR231" s="168"/>
      <c r="PMS231" s="168"/>
      <c r="PMT231" s="168"/>
      <c r="PMU231" s="168"/>
      <c r="PMV231" s="168"/>
      <c r="PMW231" s="168"/>
      <c r="PMX231" s="168"/>
      <c r="PMY231" s="168"/>
      <c r="PMZ231" s="168"/>
      <c r="PNA231" s="168"/>
      <c r="PNB231" s="168"/>
      <c r="PNC231" s="168"/>
      <c r="PND231" s="168"/>
      <c r="PNE231" s="168"/>
      <c r="PNF231" s="168"/>
      <c r="PNG231" s="168"/>
      <c r="PNH231" s="168"/>
      <c r="PNI231" s="168"/>
      <c r="PNJ231" s="168"/>
      <c r="PNK231" s="168"/>
      <c r="PNL231" s="168"/>
      <c r="PNM231" s="168"/>
      <c r="PNN231" s="168"/>
      <c r="PNO231" s="168"/>
      <c r="PNP231" s="168"/>
      <c r="PNQ231" s="168"/>
      <c r="PNR231" s="168"/>
      <c r="PNS231" s="168"/>
      <c r="PNT231" s="168"/>
      <c r="PNU231" s="168"/>
      <c r="PNV231" s="168"/>
      <c r="PNW231" s="168"/>
      <c r="PNX231" s="168"/>
      <c r="PNY231" s="168"/>
      <c r="PNZ231" s="168"/>
      <c r="POA231" s="168"/>
      <c r="POB231" s="168"/>
      <c r="POC231" s="168"/>
      <c r="POD231" s="168"/>
      <c r="POE231" s="168"/>
      <c r="POF231" s="168"/>
      <c r="POG231" s="168"/>
      <c r="POH231" s="168"/>
      <c r="POI231" s="168"/>
      <c r="POJ231" s="168"/>
      <c r="POK231" s="168"/>
      <c r="POL231" s="168"/>
      <c r="POM231" s="168"/>
      <c r="PON231" s="168"/>
      <c r="POO231" s="168"/>
      <c r="POP231" s="168"/>
      <c r="POQ231" s="168"/>
      <c r="POR231" s="168"/>
      <c r="POS231" s="168"/>
      <c r="POT231" s="168"/>
      <c r="POU231" s="168"/>
      <c r="POV231" s="168"/>
      <c r="POW231" s="168"/>
      <c r="POX231" s="168"/>
      <c r="POY231" s="168"/>
      <c r="POZ231" s="168"/>
      <c r="PPA231" s="168"/>
      <c r="PPB231" s="168"/>
      <c r="PPC231" s="168"/>
      <c r="PPD231" s="168"/>
      <c r="PPE231" s="168"/>
      <c r="PPF231" s="168"/>
      <c r="PPG231" s="168"/>
      <c r="PPH231" s="168"/>
      <c r="PPI231" s="168"/>
      <c r="PPJ231" s="168"/>
      <c r="PPK231" s="168"/>
      <c r="PPL231" s="168"/>
      <c r="PPM231" s="168"/>
      <c r="PPN231" s="168"/>
      <c r="PPO231" s="168"/>
      <c r="PPP231" s="168"/>
      <c r="PPQ231" s="168"/>
      <c r="PPR231" s="168"/>
      <c r="PPS231" s="168"/>
      <c r="PPT231" s="168"/>
      <c r="PPU231" s="168"/>
      <c r="PPV231" s="168"/>
      <c r="PPW231" s="168"/>
      <c r="PPX231" s="168"/>
      <c r="PPY231" s="168"/>
      <c r="PPZ231" s="168"/>
      <c r="PQA231" s="168"/>
      <c r="PQB231" s="168"/>
      <c r="PQC231" s="168"/>
      <c r="PQD231" s="168"/>
      <c r="PQE231" s="168"/>
      <c r="PQF231" s="168"/>
      <c r="PQG231" s="168"/>
      <c r="PQH231" s="168"/>
      <c r="PQI231" s="168"/>
      <c r="PQJ231" s="168"/>
      <c r="PQK231" s="168"/>
      <c r="PQL231" s="168"/>
      <c r="PQM231" s="168"/>
      <c r="PQN231" s="168"/>
      <c r="PQO231" s="168"/>
      <c r="PQP231" s="168"/>
      <c r="PQQ231" s="168"/>
      <c r="PQR231" s="168"/>
      <c r="PQS231" s="168"/>
      <c r="PQT231" s="168"/>
      <c r="PQU231" s="168"/>
      <c r="PQV231" s="168"/>
      <c r="PQW231" s="168"/>
      <c r="PQX231" s="168"/>
      <c r="PQY231" s="168"/>
      <c r="PQZ231" s="168"/>
      <c r="PRA231" s="168"/>
      <c r="PRB231" s="168"/>
      <c r="PRC231" s="168"/>
      <c r="PRD231" s="168"/>
      <c r="PRE231" s="168"/>
      <c r="PRF231" s="168"/>
      <c r="PRG231" s="168"/>
      <c r="PRH231" s="168"/>
      <c r="PRI231" s="168"/>
      <c r="PRJ231" s="168"/>
      <c r="PRK231" s="168"/>
      <c r="PRL231" s="168"/>
      <c r="PRM231" s="168"/>
      <c r="PRN231" s="168"/>
      <c r="PRO231" s="168"/>
      <c r="PRP231" s="168"/>
      <c r="PRQ231" s="168"/>
      <c r="PRR231" s="168"/>
      <c r="PRS231" s="168"/>
      <c r="PRT231" s="168"/>
      <c r="PRU231" s="168"/>
      <c r="PRV231" s="168"/>
      <c r="PRW231" s="168"/>
      <c r="PRX231" s="168"/>
      <c r="PRY231" s="168"/>
      <c r="PRZ231" s="168"/>
      <c r="PSA231" s="168"/>
      <c r="PSB231" s="168"/>
      <c r="PSC231" s="168"/>
      <c r="PSD231" s="168"/>
      <c r="PSE231" s="168"/>
      <c r="PSF231" s="168"/>
      <c r="PSG231" s="168"/>
      <c r="PSH231" s="168"/>
      <c r="PSI231" s="168"/>
      <c r="PSJ231" s="168"/>
      <c r="PSK231" s="168"/>
      <c r="PSL231" s="168"/>
      <c r="PSM231" s="168"/>
      <c r="PSN231" s="168"/>
      <c r="PSO231" s="168"/>
      <c r="PSP231" s="168"/>
      <c r="PSQ231" s="168"/>
      <c r="PSR231" s="168"/>
      <c r="PSS231" s="168"/>
      <c r="PST231" s="168"/>
      <c r="PSU231" s="168"/>
      <c r="PSV231" s="168"/>
      <c r="PSW231" s="168"/>
      <c r="PSX231" s="168"/>
      <c r="PSY231" s="168"/>
      <c r="PSZ231" s="168"/>
      <c r="PTA231" s="168"/>
      <c r="PTB231" s="168"/>
      <c r="PTC231" s="168"/>
      <c r="PTD231" s="168"/>
      <c r="PTE231" s="168"/>
      <c r="PTF231" s="168"/>
      <c r="PTG231" s="168"/>
      <c r="PTH231" s="168"/>
      <c r="PTI231" s="168"/>
      <c r="PTJ231" s="168"/>
      <c r="PTK231" s="168"/>
      <c r="PTL231" s="168"/>
      <c r="PTM231" s="168"/>
      <c r="PTN231" s="168"/>
      <c r="PTO231" s="168"/>
      <c r="PTP231" s="168"/>
      <c r="PTQ231" s="168"/>
      <c r="PTR231" s="168"/>
      <c r="PTS231" s="168"/>
      <c r="PTT231" s="168"/>
      <c r="PTU231" s="168"/>
      <c r="PTV231" s="168"/>
      <c r="PTW231" s="168"/>
      <c r="PTX231" s="168"/>
      <c r="PTY231" s="168"/>
      <c r="PTZ231" s="168"/>
      <c r="PUA231" s="168"/>
      <c r="PUB231" s="168"/>
      <c r="PUC231" s="168"/>
      <c r="PUD231" s="168"/>
      <c r="PUE231" s="168"/>
      <c r="PUF231" s="168"/>
      <c r="PUG231" s="168"/>
      <c r="PUH231" s="168"/>
      <c r="PUI231" s="168"/>
      <c r="PUJ231" s="168"/>
      <c r="PUK231" s="168"/>
      <c r="PUL231" s="168"/>
      <c r="PUM231" s="168"/>
      <c r="PUN231" s="168"/>
      <c r="PUO231" s="168"/>
      <c r="PUP231" s="168"/>
      <c r="PUQ231" s="168"/>
      <c r="PUR231" s="168"/>
      <c r="PUS231" s="168"/>
      <c r="PUT231" s="168"/>
      <c r="PUU231" s="168"/>
      <c r="PUV231" s="168"/>
      <c r="PUW231" s="168"/>
      <c r="PUX231" s="168"/>
      <c r="PUY231" s="168"/>
      <c r="PUZ231" s="168"/>
      <c r="PVA231" s="168"/>
      <c r="PVB231" s="168"/>
      <c r="PVC231" s="168"/>
      <c r="PVD231" s="168"/>
      <c r="PVE231" s="168"/>
      <c r="PVF231" s="168"/>
      <c r="PVG231" s="168"/>
      <c r="PVH231" s="168"/>
      <c r="PVI231" s="168"/>
      <c r="PVJ231" s="168"/>
      <c r="PVK231" s="168"/>
      <c r="PVL231" s="168"/>
      <c r="PVM231" s="168"/>
      <c r="PVN231" s="168"/>
      <c r="PVO231" s="168"/>
      <c r="PVP231" s="168"/>
      <c r="PVQ231" s="168"/>
      <c r="PVR231" s="168"/>
      <c r="PVS231" s="168"/>
      <c r="PVT231" s="168"/>
      <c r="PVU231" s="168"/>
      <c r="PVV231" s="168"/>
      <c r="PVW231" s="168"/>
      <c r="PVX231" s="168"/>
      <c r="PVY231" s="168"/>
      <c r="PVZ231" s="168"/>
      <c r="PWA231" s="168"/>
      <c r="PWB231" s="168"/>
      <c r="PWC231" s="168"/>
      <c r="PWD231" s="168"/>
      <c r="PWE231" s="168"/>
      <c r="PWF231" s="168"/>
      <c r="PWG231" s="168"/>
      <c r="PWH231" s="168"/>
      <c r="PWI231" s="168"/>
      <c r="PWJ231" s="168"/>
      <c r="PWK231" s="168"/>
      <c r="PWL231" s="168"/>
      <c r="PWM231" s="168"/>
      <c r="PWN231" s="168"/>
      <c r="PWO231" s="168"/>
      <c r="PWP231" s="168"/>
      <c r="PWQ231" s="168"/>
      <c r="PWR231" s="168"/>
      <c r="PWS231" s="168"/>
      <c r="PWT231" s="168"/>
      <c r="PWU231" s="168"/>
      <c r="PWV231" s="168"/>
      <c r="PWW231" s="168"/>
      <c r="PWX231" s="168"/>
      <c r="PWY231" s="168"/>
      <c r="PWZ231" s="168"/>
      <c r="PXA231" s="168"/>
      <c r="PXB231" s="168"/>
      <c r="PXC231" s="168"/>
      <c r="PXD231" s="168"/>
      <c r="PXE231" s="168"/>
      <c r="PXF231" s="168"/>
      <c r="PXG231" s="168"/>
      <c r="PXH231" s="168"/>
      <c r="PXI231" s="168"/>
      <c r="PXJ231" s="168"/>
      <c r="PXK231" s="168"/>
      <c r="PXL231" s="168"/>
      <c r="PXM231" s="168"/>
      <c r="PXN231" s="168"/>
      <c r="PXO231" s="168"/>
      <c r="PXP231" s="168"/>
      <c r="PXQ231" s="168"/>
      <c r="PXR231" s="168"/>
      <c r="PXS231" s="168"/>
      <c r="PXT231" s="168"/>
      <c r="PXU231" s="168"/>
      <c r="PXV231" s="168"/>
      <c r="PXW231" s="168"/>
      <c r="PXX231" s="168"/>
      <c r="PXY231" s="168"/>
      <c r="PXZ231" s="168"/>
      <c r="PYA231" s="168"/>
      <c r="PYB231" s="168"/>
      <c r="PYC231" s="168"/>
      <c r="PYD231" s="168"/>
      <c r="PYE231" s="168"/>
      <c r="PYF231" s="168"/>
      <c r="PYG231" s="168"/>
      <c r="PYH231" s="168"/>
      <c r="PYI231" s="168"/>
      <c r="PYJ231" s="168"/>
      <c r="PYK231" s="168"/>
      <c r="PYL231" s="168"/>
      <c r="PYM231" s="168"/>
      <c r="PYN231" s="168"/>
      <c r="PYO231" s="168"/>
      <c r="PYP231" s="168"/>
      <c r="PYQ231" s="168"/>
      <c r="PYR231" s="168"/>
      <c r="PYS231" s="168"/>
      <c r="PYT231" s="168"/>
      <c r="PYU231" s="168"/>
      <c r="PYV231" s="168"/>
      <c r="PYW231" s="168"/>
      <c r="PYX231" s="168"/>
      <c r="PYY231" s="168"/>
      <c r="PYZ231" s="168"/>
      <c r="PZA231" s="168"/>
      <c r="PZB231" s="168"/>
      <c r="PZC231" s="168"/>
      <c r="PZD231" s="168"/>
      <c r="PZE231" s="168"/>
      <c r="PZF231" s="168"/>
      <c r="PZG231" s="168"/>
      <c r="PZH231" s="168"/>
      <c r="PZI231" s="168"/>
      <c r="PZJ231" s="168"/>
      <c r="PZK231" s="168"/>
      <c r="PZL231" s="168"/>
      <c r="PZM231" s="168"/>
      <c r="PZN231" s="168"/>
      <c r="PZO231" s="168"/>
      <c r="PZP231" s="168"/>
      <c r="PZQ231" s="168"/>
      <c r="PZR231" s="168"/>
      <c r="PZS231" s="168"/>
      <c r="PZT231" s="168"/>
      <c r="PZU231" s="168"/>
      <c r="PZV231" s="168"/>
      <c r="PZW231" s="168"/>
      <c r="PZX231" s="168"/>
      <c r="PZY231" s="168"/>
      <c r="PZZ231" s="168"/>
      <c r="QAA231" s="168"/>
      <c r="QAB231" s="168"/>
      <c r="QAC231" s="168"/>
      <c r="QAD231" s="168"/>
      <c r="QAE231" s="168"/>
      <c r="QAF231" s="168"/>
      <c r="QAG231" s="168"/>
      <c r="QAH231" s="168"/>
      <c r="QAI231" s="168"/>
      <c r="QAJ231" s="168"/>
      <c r="QAK231" s="168"/>
      <c r="QAL231" s="168"/>
      <c r="QAM231" s="168"/>
      <c r="QAN231" s="168"/>
      <c r="QAO231" s="168"/>
      <c r="QAP231" s="168"/>
      <c r="QAQ231" s="168"/>
      <c r="QAR231" s="168"/>
      <c r="QAS231" s="168"/>
      <c r="QAT231" s="168"/>
      <c r="QAU231" s="168"/>
      <c r="QAV231" s="168"/>
      <c r="QAW231" s="168"/>
      <c r="QAX231" s="168"/>
      <c r="QAY231" s="168"/>
      <c r="QAZ231" s="168"/>
      <c r="QBA231" s="168"/>
      <c r="QBB231" s="168"/>
      <c r="QBC231" s="168"/>
      <c r="QBD231" s="168"/>
      <c r="QBE231" s="168"/>
      <c r="QBF231" s="168"/>
      <c r="QBG231" s="168"/>
      <c r="QBH231" s="168"/>
      <c r="QBI231" s="168"/>
      <c r="QBJ231" s="168"/>
      <c r="QBK231" s="168"/>
      <c r="QBL231" s="168"/>
      <c r="QBM231" s="168"/>
      <c r="QBN231" s="168"/>
      <c r="QBO231" s="168"/>
      <c r="QBP231" s="168"/>
      <c r="QBQ231" s="168"/>
      <c r="QBR231" s="168"/>
      <c r="QBS231" s="168"/>
      <c r="QBT231" s="168"/>
      <c r="QBU231" s="168"/>
      <c r="QBV231" s="168"/>
      <c r="QBW231" s="168"/>
      <c r="QBX231" s="168"/>
      <c r="QBY231" s="168"/>
      <c r="QBZ231" s="168"/>
      <c r="QCA231" s="168"/>
      <c r="QCB231" s="168"/>
      <c r="QCC231" s="168"/>
      <c r="QCD231" s="168"/>
      <c r="QCE231" s="168"/>
      <c r="QCF231" s="168"/>
      <c r="QCG231" s="168"/>
      <c r="QCH231" s="168"/>
      <c r="QCI231" s="168"/>
      <c r="QCJ231" s="168"/>
      <c r="QCK231" s="168"/>
      <c r="QCL231" s="168"/>
      <c r="QCM231" s="168"/>
      <c r="QCN231" s="168"/>
      <c r="QCO231" s="168"/>
      <c r="QCP231" s="168"/>
      <c r="QCQ231" s="168"/>
      <c r="QCR231" s="168"/>
      <c r="QCS231" s="168"/>
      <c r="QCT231" s="168"/>
      <c r="QCU231" s="168"/>
      <c r="QCV231" s="168"/>
      <c r="QCW231" s="168"/>
      <c r="QCX231" s="168"/>
      <c r="QCY231" s="168"/>
      <c r="QCZ231" s="168"/>
      <c r="QDA231" s="168"/>
      <c r="QDB231" s="168"/>
      <c r="QDC231" s="168"/>
      <c r="QDD231" s="168"/>
      <c r="QDE231" s="168"/>
      <c r="QDF231" s="168"/>
      <c r="QDG231" s="168"/>
      <c r="QDH231" s="168"/>
      <c r="QDI231" s="168"/>
      <c r="QDJ231" s="168"/>
      <c r="QDK231" s="168"/>
      <c r="QDL231" s="168"/>
      <c r="QDM231" s="168"/>
      <c r="QDN231" s="168"/>
      <c r="QDO231" s="168"/>
      <c r="QDP231" s="168"/>
      <c r="QDQ231" s="168"/>
      <c r="QDR231" s="168"/>
      <c r="QDS231" s="168"/>
      <c r="QDT231" s="168"/>
      <c r="QDU231" s="168"/>
      <c r="QDV231" s="168"/>
      <c r="QDW231" s="168"/>
      <c r="QDX231" s="168"/>
      <c r="QDY231" s="168"/>
      <c r="QDZ231" s="168"/>
      <c r="QEA231" s="168"/>
      <c r="QEB231" s="168"/>
      <c r="QEC231" s="168"/>
      <c r="QED231" s="168"/>
      <c r="QEE231" s="168"/>
      <c r="QEF231" s="168"/>
      <c r="QEG231" s="168"/>
      <c r="QEH231" s="168"/>
      <c r="QEI231" s="168"/>
      <c r="QEJ231" s="168"/>
      <c r="QEK231" s="168"/>
      <c r="QEL231" s="168"/>
      <c r="QEM231" s="168"/>
      <c r="QEN231" s="168"/>
      <c r="QEO231" s="168"/>
      <c r="QEP231" s="168"/>
      <c r="QEQ231" s="168"/>
      <c r="QER231" s="168"/>
      <c r="QES231" s="168"/>
      <c r="QET231" s="168"/>
      <c r="QEU231" s="168"/>
      <c r="QEV231" s="168"/>
      <c r="QEW231" s="168"/>
      <c r="QEX231" s="168"/>
      <c r="QEY231" s="168"/>
      <c r="QEZ231" s="168"/>
      <c r="QFA231" s="168"/>
      <c r="QFB231" s="168"/>
      <c r="QFC231" s="168"/>
      <c r="QFD231" s="168"/>
      <c r="QFE231" s="168"/>
      <c r="QFF231" s="168"/>
      <c r="QFG231" s="168"/>
      <c r="QFH231" s="168"/>
      <c r="QFI231" s="168"/>
      <c r="QFJ231" s="168"/>
      <c r="QFK231" s="168"/>
      <c r="QFL231" s="168"/>
      <c r="QFM231" s="168"/>
      <c r="QFN231" s="168"/>
      <c r="QFO231" s="168"/>
      <c r="QFP231" s="168"/>
      <c r="QFQ231" s="168"/>
      <c r="QFR231" s="168"/>
      <c r="QFS231" s="168"/>
      <c r="QFT231" s="168"/>
      <c r="QFU231" s="168"/>
      <c r="QFV231" s="168"/>
      <c r="QFW231" s="168"/>
      <c r="QFX231" s="168"/>
      <c r="QFY231" s="168"/>
      <c r="QFZ231" s="168"/>
      <c r="QGA231" s="168"/>
      <c r="QGB231" s="168"/>
      <c r="QGC231" s="168"/>
      <c r="QGD231" s="168"/>
      <c r="QGE231" s="168"/>
      <c r="QGF231" s="168"/>
      <c r="QGG231" s="168"/>
      <c r="QGH231" s="168"/>
      <c r="QGI231" s="168"/>
      <c r="QGJ231" s="168"/>
      <c r="QGK231" s="168"/>
      <c r="QGL231" s="168"/>
      <c r="QGM231" s="168"/>
      <c r="QGN231" s="168"/>
      <c r="QGO231" s="168"/>
      <c r="QGP231" s="168"/>
      <c r="QGQ231" s="168"/>
      <c r="QGR231" s="168"/>
      <c r="QGS231" s="168"/>
      <c r="QGT231" s="168"/>
      <c r="QGU231" s="168"/>
      <c r="QGV231" s="168"/>
      <c r="QGW231" s="168"/>
      <c r="QGX231" s="168"/>
      <c r="QGY231" s="168"/>
      <c r="QGZ231" s="168"/>
      <c r="QHA231" s="168"/>
      <c r="QHB231" s="168"/>
      <c r="QHC231" s="168"/>
      <c r="QHD231" s="168"/>
      <c r="QHE231" s="168"/>
      <c r="QHF231" s="168"/>
      <c r="QHG231" s="168"/>
      <c r="QHH231" s="168"/>
      <c r="QHI231" s="168"/>
      <c r="QHJ231" s="168"/>
      <c r="QHK231" s="168"/>
      <c r="QHL231" s="168"/>
      <c r="QHM231" s="168"/>
      <c r="QHN231" s="168"/>
      <c r="QHO231" s="168"/>
      <c r="QHP231" s="168"/>
      <c r="QHQ231" s="168"/>
      <c r="QHR231" s="168"/>
      <c r="QHS231" s="168"/>
      <c r="QHT231" s="168"/>
      <c r="QHU231" s="168"/>
      <c r="QHV231" s="168"/>
      <c r="QHW231" s="168"/>
      <c r="QHX231" s="168"/>
      <c r="QHY231" s="168"/>
      <c r="QHZ231" s="168"/>
      <c r="QIA231" s="168"/>
      <c r="QIB231" s="168"/>
      <c r="QIC231" s="168"/>
      <c r="QID231" s="168"/>
      <c r="QIE231" s="168"/>
      <c r="QIF231" s="168"/>
      <c r="QIG231" s="168"/>
      <c r="QIH231" s="168"/>
      <c r="QII231" s="168"/>
      <c r="QIJ231" s="168"/>
      <c r="QIK231" s="168"/>
      <c r="QIL231" s="168"/>
      <c r="QIM231" s="168"/>
      <c r="QIN231" s="168"/>
      <c r="QIO231" s="168"/>
      <c r="QIP231" s="168"/>
      <c r="QIQ231" s="168"/>
      <c r="QIR231" s="168"/>
      <c r="QIS231" s="168"/>
      <c r="QIT231" s="168"/>
      <c r="QIU231" s="168"/>
      <c r="QIV231" s="168"/>
      <c r="QIW231" s="168"/>
      <c r="QIX231" s="168"/>
      <c r="QIY231" s="168"/>
      <c r="QIZ231" s="168"/>
      <c r="QJA231" s="168"/>
      <c r="QJB231" s="168"/>
      <c r="QJC231" s="168"/>
      <c r="QJD231" s="168"/>
      <c r="QJE231" s="168"/>
      <c r="QJF231" s="168"/>
      <c r="QJG231" s="168"/>
      <c r="QJH231" s="168"/>
      <c r="QJI231" s="168"/>
      <c r="QJJ231" s="168"/>
      <c r="QJK231" s="168"/>
      <c r="QJL231" s="168"/>
      <c r="QJM231" s="168"/>
      <c r="QJN231" s="168"/>
      <c r="QJO231" s="168"/>
      <c r="QJP231" s="168"/>
      <c r="QJQ231" s="168"/>
      <c r="QJR231" s="168"/>
      <c r="QJS231" s="168"/>
      <c r="QJT231" s="168"/>
      <c r="QJU231" s="168"/>
      <c r="QJV231" s="168"/>
      <c r="QJW231" s="168"/>
      <c r="QJX231" s="168"/>
      <c r="QJY231" s="168"/>
      <c r="QJZ231" s="168"/>
      <c r="QKA231" s="168"/>
      <c r="QKB231" s="168"/>
      <c r="QKC231" s="168"/>
      <c r="QKD231" s="168"/>
      <c r="QKE231" s="168"/>
      <c r="QKF231" s="168"/>
      <c r="QKG231" s="168"/>
      <c r="QKH231" s="168"/>
      <c r="QKI231" s="168"/>
      <c r="QKJ231" s="168"/>
      <c r="QKK231" s="168"/>
      <c r="QKL231" s="168"/>
      <c r="QKM231" s="168"/>
      <c r="QKN231" s="168"/>
      <c r="QKO231" s="168"/>
      <c r="QKP231" s="168"/>
      <c r="QKQ231" s="168"/>
      <c r="QKR231" s="168"/>
      <c r="QKS231" s="168"/>
      <c r="QKT231" s="168"/>
      <c r="QKU231" s="168"/>
      <c r="QKV231" s="168"/>
      <c r="QKW231" s="168"/>
      <c r="QKX231" s="168"/>
      <c r="QKY231" s="168"/>
      <c r="QKZ231" s="168"/>
      <c r="QLA231" s="168"/>
      <c r="QLB231" s="168"/>
      <c r="QLC231" s="168"/>
      <c r="QLD231" s="168"/>
      <c r="QLE231" s="168"/>
      <c r="QLF231" s="168"/>
      <c r="QLG231" s="168"/>
      <c r="QLH231" s="168"/>
      <c r="QLI231" s="168"/>
      <c r="QLJ231" s="168"/>
      <c r="QLK231" s="168"/>
      <c r="QLL231" s="168"/>
      <c r="QLM231" s="168"/>
      <c r="QLN231" s="168"/>
      <c r="QLO231" s="168"/>
      <c r="QLP231" s="168"/>
      <c r="QLQ231" s="168"/>
      <c r="QLR231" s="168"/>
      <c r="QLS231" s="168"/>
      <c r="QLT231" s="168"/>
      <c r="QLU231" s="168"/>
      <c r="QLV231" s="168"/>
      <c r="QLW231" s="168"/>
      <c r="QLX231" s="168"/>
      <c r="QLY231" s="168"/>
      <c r="QLZ231" s="168"/>
      <c r="QMA231" s="168"/>
      <c r="QMB231" s="168"/>
      <c r="QMC231" s="168"/>
      <c r="QMD231" s="168"/>
      <c r="QME231" s="168"/>
      <c r="QMF231" s="168"/>
      <c r="QMG231" s="168"/>
      <c r="QMH231" s="168"/>
      <c r="QMI231" s="168"/>
      <c r="QMJ231" s="168"/>
      <c r="QMK231" s="168"/>
      <c r="QML231" s="168"/>
      <c r="QMM231" s="168"/>
      <c r="QMN231" s="168"/>
      <c r="QMO231" s="168"/>
      <c r="QMP231" s="168"/>
      <c r="QMQ231" s="168"/>
      <c r="QMR231" s="168"/>
      <c r="QMS231" s="168"/>
      <c r="QMT231" s="168"/>
      <c r="QMU231" s="168"/>
      <c r="QMV231" s="168"/>
      <c r="QMW231" s="168"/>
      <c r="QMX231" s="168"/>
      <c r="QMY231" s="168"/>
      <c r="QMZ231" s="168"/>
      <c r="QNA231" s="168"/>
      <c r="QNB231" s="168"/>
      <c r="QNC231" s="168"/>
      <c r="QND231" s="168"/>
      <c r="QNE231" s="168"/>
      <c r="QNF231" s="168"/>
      <c r="QNG231" s="168"/>
      <c r="QNH231" s="168"/>
      <c r="QNI231" s="168"/>
      <c r="QNJ231" s="168"/>
      <c r="QNK231" s="168"/>
      <c r="QNL231" s="168"/>
      <c r="QNM231" s="168"/>
      <c r="QNN231" s="168"/>
      <c r="QNO231" s="168"/>
      <c r="QNP231" s="168"/>
      <c r="QNQ231" s="168"/>
      <c r="QNR231" s="168"/>
      <c r="QNS231" s="168"/>
      <c r="QNT231" s="168"/>
      <c r="QNU231" s="168"/>
      <c r="QNV231" s="168"/>
      <c r="QNW231" s="168"/>
      <c r="QNX231" s="168"/>
      <c r="QNY231" s="168"/>
      <c r="QNZ231" s="168"/>
      <c r="QOA231" s="168"/>
      <c r="QOB231" s="168"/>
      <c r="QOC231" s="168"/>
      <c r="QOD231" s="168"/>
      <c r="QOE231" s="168"/>
      <c r="QOF231" s="168"/>
      <c r="QOG231" s="168"/>
      <c r="QOH231" s="168"/>
      <c r="QOI231" s="168"/>
      <c r="QOJ231" s="168"/>
      <c r="QOK231" s="168"/>
      <c r="QOL231" s="168"/>
      <c r="QOM231" s="168"/>
      <c r="QON231" s="168"/>
      <c r="QOO231" s="168"/>
      <c r="QOP231" s="168"/>
      <c r="QOQ231" s="168"/>
      <c r="QOR231" s="168"/>
      <c r="QOS231" s="168"/>
      <c r="QOT231" s="168"/>
      <c r="QOU231" s="168"/>
      <c r="QOV231" s="168"/>
      <c r="QOW231" s="168"/>
      <c r="QOX231" s="168"/>
      <c r="QOY231" s="168"/>
      <c r="QOZ231" s="168"/>
      <c r="QPA231" s="168"/>
      <c r="QPB231" s="168"/>
      <c r="QPC231" s="168"/>
      <c r="QPD231" s="168"/>
      <c r="QPE231" s="168"/>
      <c r="QPF231" s="168"/>
      <c r="QPG231" s="168"/>
      <c r="QPH231" s="168"/>
      <c r="QPI231" s="168"/>
      <c r="QPJ231" s="168"/>
      <c r="QPK231" s="168"/>
      <c r="QPL231" s="168"/>
      <c r="QPM231" s="168"/>
      <c r="QPN231" s="168"/>
      <c r="QPO231" s="168"/>
      <c r="QPP231" s="168"/>
      <c r="QPQ231" s="168"/>
      <c r="QPR231" s="168"/>
      <c r="QPS231" s="168"/>
      <c r="QPT231" s="168"/>
      <c r="QPU231" s="168"/>
      <c r="QPV231" s="168"/>
      <c r="QPW231" s="168"/>
      <c r="QPX231" s="168"/>
      <c r="QPY231" s="168"/>
      <c r="QPZ231" s="168"/>
      <c r="QQA231" s="168"/>
      <c r="QQB231" s="168"/>
      <c r="QQC231" s="168"/>
      <c r="QQD231" s="168"/>
      <c r="QQE231" s="168"/>
      <c r="QQF231" s="168"/>
      <c r="QQG231" s="168"/>
      <c r="QQH231" s="168"/>
      <c r="QQI231" s="168"/>
      <c r="QQJ231" s="168"/>
      <c r="QQK231" s="168"/>
      <c r="QQL231" s="168"/>
      <c r="QQM231" s="168"/>
      <c r="QQN231" s="168"/>
      <c r="QQO231" s="168"/>
      <c r="QQP231" s="168"/>
      <c r="QQQ231" s="168"/>
      <c r="QQR231" s="168"/>
      <c r="QQS231" s="168"/>
      <c r="QQT231" s="168"/>
      <c r="QQU231" s="168"/>
      <c r="QQV231" s="168"/>
      <c r="QQW231" s="168"/>
      <c r="QQX231" s="168"/>
      <c r="QQY231" s="168"/>
      <c r="QQZ231" s="168"/>
      <c r="QRA231" s="168"/>
      <c r="QRB231" s="168"/>
      <c r="QRC231" s="168"/>
      <c r="QRD231" s="168"/>
      <c r="QRE231" s="168"/>
      <c r="QRF231" s="168"/>
      <c r="QRG231" s="168"/>
      <c r="QRH231" s="168"/>
      <c r="QRI231" s="168"/>
      <c r="QRJ231" s="168"/>
      <c r="QRK231" s="168"/>
      <c r="QRL231" s="168"/>
      <c r="QRM231" s="168"/>
      <c r="QRN231" s="168"/>
      <c r="QRO231" s="168"/>
      <c r="QRP231" s="168"/>
      <c r="QRQ231" s="168"/>
      <c r="QRR231" s="168"/>
      <c r="QRS231" s="168"/>
      <c r="QRT231" s="168"/>
      <c r="QRU231" s="168"/>
      <c r="QRV231" s="168"/>
      <c r="QRW231" s="168"/>
      <c r="QRX231" s="168"/>
      <c r="QRY231" s="168"/>
      <c r="QRZ231" s="168"/>
      <c r="QSA231" s="168"/>
      <c r="QSB231" s="168"/>
      <c r="QSC231" s="168"/>
      <c r="QSD231" s="168"/>
      <c r="QSE231" s="168"/>
      <c r="QSF231" s="168"/>
      <c r="QSG231" s="168"/>
      <c r="QSH231" s="168"/>
      <c r="QSI231" s="168"/>
      <c r="QSJ231" s="168"/>
      <c r="QSK231" s="168"/>
      <c r="QSL231" s="168"/>
      <c r="QSM231" s="168"/>
      <c r="QSN231" s="168"/>
      <c r="QSO231" s="168"/>
      <c r="QSP231" s="168"/>
      <c r="QSQ231" s="168"/>
      <c r="QSR231" s="168"/>
      <c r="QSS231" s="168"/>
      <c r="QST231" s="168"/>
      <c r="QSU231" s="168"/>
      <c r="QSV231" s="168"/>
      <c r="QSW231" s="168"/>
      <c r="QSX231" s="168"/>
      <c r="QSY231" s="168"/>
      <c r="QSZ231" s="168"/>
      <c r="QTA231" s="168"/>
      <c r="QTB231" s="168"/>
      <c r="QTC231" s="168"/>
      <c r="QTD231" s="168"/>
      <c r="QTE231" s="168"/>
      <c r="QTF231" s="168"/>
      <c r="QTG231" s="168"/>
      <c r="QTH231" s="168"/>
      <c r="QTI231" s="168"/>
      <c r="QTJ231" s="168"/>
      <c r="QTK231" s="168"/>
      <c r="QTL231" s="168"/>
      <c r="QTM231" s="168"/>
      <c r="QTN231" s="168"/>
      <c r="QTO231" s="168"/>
      <c r="QTP231" s="168"/>
      <c r="QTQ231" s="168"/>
      <c r="QTR231" s="168"/>
      <c r="QTS231" s="168"/>
      <c r="QTT231" s="168"/>
      <c r="QTU231" s="168"/>
      <c r="QTV231" s="168"/>
      <c r="QTW231" s="168"/>
      <c r="QTX231" s="168"/>
      <c r="QTY231" s="168"/>
      <c r="QTZ231" s="168"/>
      <c r="QUA231" s="168"/>
      <c r="QUB231" s="168"/>
      <c r="QUC231" s="168"/>
      <c r="QUD231" s="168"/>
      <c r="QUE231" s="168"/>
      <c r="QUF231" s="168"/>
      <c r="QUG231" s="168"/>
      <c r="QUH231" s="168"/>
      <c r="QUI231" s="168"/>
      <c r="QUJ231" s="168"/>
      <c r="QUK231" s="168"/>
      <c r="QUL231" s="168"/>
      <c r="QUM231" s="168"/>
      <c r="QUN231" s="168"/>
      <c r="QUO231" s="168"/>
      <c r="QUP231" s="168"/>
      <c r="QUQ231" s="168"/>
      <c r="QUR231" s="168"/>
      <c r="QUS231" s="168"/>
      <c r="QUT231" s="168"/>
      <c r="QUU231" s="168"/>
      <c r="QUV231" s="168"/>
      <c r="QUW231" s="168"/>
      <c r="QUX231" s="168"/>
      <c r="QUY231" s="168"/>
      <c r="QUZ231" s="168"/>
      <c r="QVA231" s="168"/>
      <c r="QVB231" s="168"/>
      <c r="QVC231" s="168"/>
      <c r="QVD231" s="168"/>
      <c r="QVE231" s="168"/>
      <c r="QVF231" s="168"/>
      <c r="QVG231" s="168"/>
      <c r="QVH231" s="168"/>
      <c r="QVI231" s="168"/>
      <c r="QVJ231" s="168"/>
      <c r="QVK231" s="168"/>
      <c r="QVL231" s="168"/>
      <c r="QVM231" s="168"/>
      <c r="QVN231" s="168"/>
      <c r="QVO231" s="168"/>
      <c r="QVP231" s="168"/>
      <c r="QVQ231" s="168"/>
      <c r="QVR231" s="168"/>
      <c r="QVS231" s="168"/>
      <c r="QVT231" s="168"/>
      <c r="QVU231" s="168"/>
      <c r="QVV231" s="168"/>
      <c r="QVW231" s="168"/>
      <c r="QVX231" s="168"/>
      <c r="QVY231" s="168"/>
      <c r="QVZ231" s="168"/>
      <c r="QWA231" s="168"/>
      <c r="QWB231" s="168"/>
      <c r="QWC231" s="168"/>
      <c r="QWD231" s="168"/>
      <c r="QWE231" s="168"/>
      <c r="QWF231" s="168"/>
      <c r="QWG231" s="168"/>
      <c r="QWH231" s="168"/>
      <c r="QWI231" s="168"/>
      <c r="QWJ231" s="168"/>
      <c r="QWK231" s="168"/>
      <c r="QWL231" s="168"/>
      <c r="QWM231" s="168"/>
      <c r="QWN231" s="168"/>
      <c r="QWO231" s="168"/>
      <c r="QWP231" s="168"/>
      <c r="QWQ231" s="168"/>
      <c r="QWR231" s="168"/>
      <c r="QWS231" s="168"/>
      <c r="QWT231" s="168"/>
      <c r="QWU231" s="168"/>
      <c r="QWV231" s="168"/>
      <c r="QWW231" s="168"/>
      <c r="QWX231" s="168"/>
      <c r="QWY231" s="168"/>
      <c r="QWZ231" s="168"/>
      <c r="QXA231" s="168"/>
      <c r="QXB231" s="168"/>
      <c r="QXC231" s="168"/>
      <c r="QXD231" s="168"/>
      <c r="QXE231" s="168"/>
      <c r="QXF231" s="168"/>
      <c r="QXG231" s="168"/>
      <c r="QXH231" s="168"/>
      <c r="QXI231" s="168"/>
      <c r="QXJ231" s="168"/>
      <c r="QXK231" s="168"/>
      <c r="QXL231" s="168"/>
      <c r="QXM231" s="168"/>
      <c r="QXN231" s="168"/>
      <c r="QXO231" s="168"/>
      <c r="QXP231" s="168"/>
      <c r="QXQ231" s="168"/>
      <c r="QXR231" s="168"/>
      <c r="QXS231" s="168"/>
      <c r="QXT231" s="168"/>
      <c r="QXU231" s="168"/>
      <c r="QXV231" s="168"/>
      <c r="QXW231" s="168"/>
      <c r="QXX231" s="168"/>
      <c r="QXY231" s="168"/>
      <c r="QXZ231" s="168"/>
      <c r="QYA231" s="168"/>
      <c r="QYB231" s="168"/>
      <c r="QYC231" s="168"/>
      <c r="QYD231" s="168"/>
      <c r="QYE231" s="168"/>
      <c r="QYF231" s="168"/>
      <c r="QYG231" s="168"/>
      <c r="QYH231" s="168"/>
      <c r="QYI231" s="168"/>
      <c r="QYJ231" s="168"/>
      <c r="QYK231" s="168"/>
      <c r="QYL231" s="168"/>
      <c r="QYM231" s="168"/>
      <c r="QYN231" s="168"/>
      <c r="QYO231" s="168"/>
      <c r="QYP231" s="168"/>
      <c r="QYQ231" s="168"/>
      <c r="QYR231" s="168"/>
      <c r="QYS231" s="168"/>
      <c r="QYT231" s="168"/>
      <c r="QYU231" s="168"/>
      <c r="QYV231" s="168"/>
      <c r="QYW231" s="168"/>
      <c r="QYX231" s="168"/>
      <c r="QYY231" s="168"/>
      <c r="QYZ231" s="168"/>
      <c r="QZA231" s="168"/>
      <c r="QZB231" s="168"/>
      <c r="QZC231" s="168"/>
      <c r="QZD231" s="168"/>
      <c r="QZE231" s="168"/>
      <c r="QZF231" s="168"/>
      <c r="QZG231" s="168"/>
      <c r="QZH231" s="168"/>
      <c r="QZI231" s="168"/>
      <c r="QZJ231" s="168"/>
      <c r="QZK231" s="168"/>
      <c r="QZL231" s="168"/>
      <c r="QZM231" s="168"/>
      <c r="QZN231" s="168"/>
      <c r="QZO231" s="168"/>
      <c r="QZP231" s="168"/>
      <c r="QZQ231" s="168"/>
      <c r="QZR231" s="168"/>
      <c r="QZS231" s="168"/>
      <c r="QZT231" s="168"/>
      <c r="QZU231" s="168"/>
      <c r="QZV231" s="168"/>
      <c r="QZW231" s="168"/>
      <c r="QZX231" s="168"/>
      <c r="QZY231" s="168"/>
      <c r="QZZ231" s="168"/>
      <c r="RAA231" s="168"/>
      <c r="RAB231" s="168"/>
      <c r="RAC231" s="168"/>
      <c r="RAD231" s="168"/>
      <c r="RAE231" s="168"/>
      <c r="RAF231" s="168"/>
      <c r="RAG231" s="168"/>
      <c r="RAH231" s="168"/>
      <c r="RAI231" s="168"/>
      <c r="RAJ231" s="168"/>
      <c r="RAK231" s="168"/>
      <c r="RAL231" s="168"/>
      <c r="RAM231" s="168"/>
      <c r="RAN231" s="168"/>
      <c r="RAO231" s="168"/>
      <c r="RAP231" s="168"/>
      <c r="RAQ231" s="168"/>
      <c r="RAR231" s="168"/>
      <c r="RAS231" s="168"/>
      <c r="RAT231" s="168"/>
      <c r="RAU231" s="168"/>
      <c r="RAV231" s="168"/>
      <c r="RAW231" s="168"/>
      <c r="RAX231" s="168"/>
      <c r="RAY231" s="168"/>
      <c r="RAZ231" s="168"/>
      <c r="RBA231" s="168"/>
      <c r="RBB231" s="168"/>
      <c r="RBC231" s="168"/>
      <c r="RBD231" s="168"/>
      <c r="RBE231" s="168"/>
      <c r="RBF231" s="168"/>
      <c r="RBG231" s="168"/>
      <c r="RBH231" s="168"/>
      <c r="RBI231" s="168"/>
      <c r="RBJ231" s="168"/>
      <c r="RBK231" s="168"/>
      <c r="RBL231" s="168"/>
      <c r="RBM231" s="168"/>
      <c r="RBN231" s="168"/>
      <c r="RBO231" s="168"/>
      <c r="RBP231" s="168"/>
      <c r="RBQ231" s="168"/>
      <c r="RBR231" s="168"/>
      <c r="RBS231" s="168"/>
      <c r="RBT231" s="168"/>
      <c r="RBU231" s="168"/>
      <c r="RBV231" s="168"/>
      <c r="RBW231" s="168"/>
      <c r="RBX231" s="168"/>
      <c r="RBY231" s="168"/>
      <c r="RBZ231" s="168"/>
      <c r="RCA231" s="168"/>
      <c r="RCB231" s="168"/>
      <c r="RCC231" s="168"/>
      <c r="RCD231" s="168"/>
      <c r="RCE231" s="168"/>
      <c r="RCF231" s="168"/>
      <c r="RCG231" s="168"/>
      <c r="RCH231" s="168"/>
      <c r="RCI231" s="168"/>
      <c r="RCJ231" s="168"/>
      <c r="RCK231" s="168"/>
      <c r="RCL231" s="168"/>
      <c r="RCM231" s="168"/>
      <c r="RCN231" s="168"/>
      <c r="RCO231" s="168"/>
      <c r="RCP231" s="168"/>
      <c r="RCQ231" s="168"/>
      <c r="RCR231" s="168"/>
      <c r="RCS231" s="168"/>
      <c r="RCT231" s="168"/>
      <c r="RCU231" s="168"/>
      <c r="RCV231" s="168"/>
      <c r="RCW231" s="168"/>
      <c r="RCX231" s="168"/>
      <c r="RCY231" s="168"/>
      <c r="RCZ231" s="168"/>
      <c r="RDA231" s="168"/>
      <c r="RDB231" s="168"/>
      <c r="RDC231" s="168"/>
      <c r="RDD231" s="168"/>
      <c r="RDE231" s="168"/>
      <c r="RDF231" s="168"/>
      <c r="RDG231" s="168"/>
      <c r="RDH231" s="168"/>
      <c r="RDI231" s="168"/>
      <c r="RDJ231" s="168"/>
      <c r="RDK231" s="168"/>
      <c r="RDL231" s="168"/>
      <c r="RDM231" s="168"/>
      <c r="RDN231" s="168"/>
      <c r="RDO231" s="168"/>
      <c r="RDP231" s="168"/>
      <c r="RDQ231" s="168"/>
      <c r="RDR231" s="168"/>
      <c r="RDS231" s="168"/>
      <c r="RDT231" s="168"/>
      <c r="RDU231" s="168"/>
      <c r="RDV231" s="168"/>
      <c r="RDW231" s="168"/>
      <c r="RDX231" s="168"/>
      <c r="RDY231" s="168"/>
      <c r="RDZ231" s="168"/>
      <c r="REA231" s="168"/>
      <c r="REB231" s="168"/>
      <c r="REC231" s="168"/>
      <c r="RED231" s="168"/>
      <c r="REE231" s="168"/>
      <c r="REF231" s="168"/>
      <c r="REG231" s="168"/>
      <c r="REH231" s="168"/>
      <c r="REI231" s="168"/>
      <c r="REJ231" s="168"/>
      <c r="REK231" s="168"/>
      <c r="REL231" s="168"/>
      <c r="REM231" s="168"/>
      <c r="REN231" s="168"/>
      <c r="REO231" s="168"/>
      <c r="REP231" s="168"/>
      <c r="REQ231" s="168"/>
      <c r="RER231" s="168"/>
      <c r="RES231" s="168"/>
      <c r="RET231" s="168"/>
      <c r="REU231" s="168"/>
      <c r="REV231" s="168"/>
      <c r="REW231" s="168"/>
      <c r="REX231" s="168"/>
      <c r="REY231" s="168"/>
      <c r="REZ231" s="168"/>
      <c r="RFA231" s="168"/>
      <c r="RFB231" s="168"/>
      <c r="RFC231" s="168"/>
      <c r="RFD231" s="168"/>
      <c r="RFE231" s="168"/>
      <c r="RFF231" s="168"/>
      <c r="RFG231" s="168"/>
      <c r="RFH231" s="168"/>
      <c r="RFI231" s="168"/>
      <c r="RFJ231" s="168"/>
      <c r="RFK231" s="168"/>
      <c r="RFL231" s="168"/>
      <c r="RFM231" s="168"/>
      <c r="RFN231" s="168"/>
      <c r="RFO231" s="168"/>
      <c r="RFP231" s="168"/>
      <c r="RFQ231" s="168"/>
      <c r="RFR231" s="168"/>
      <c r="RFS231" s="168"/>
      <c r="RFT231" s="168"/>
      <c r="RFU231" s="168"/>
      <c r="RFV231" s="168"/>
      <c r="RFW231" s="168"/>
      <c r="RFX231" s="168"/>
      <c r="RFY231" s="168"/>
      <c r="RFZ231" s="168"/>
      <c r="RGA231" s="168"/>
      <c r="RGB231" s="168"/>
      <c r="RGC231" s="168"/>
      <c r="RGD231" s="168"/>
      <c r="RGE231" s="168"/>
      <c r="RGF231" s="168"/>
      <c r="RGG231" s="168"/>
      <c r="RGH231" s="168"/>
      <c r="RGI231" s="168"/>
      <c r="RGJ231" s="168"/>
      <c r="RGK231" s="168"/>
      <c r="RGL231" s="168"/>
      <c r="RGM231" s="168"/>
      <c r="RGN231" s="168"/>
      <c r="RGO231" s="168"/>
      <c r="RGP231" s="168"/>
      <c r="RGQ231" s="168"/>
      <c r="RGR231" s="168"/>
      <c r="RGS231" s="168"/>
      <c r="RGT231" s="168"/>
      <c r="RGU231" s="168"/>
      <c r="RGV231" s="168"/>
      <c r="RGW231" s="168"/>
      <c r="RGX231" s="168"/>
      <c r="RGY231" s="168"/>
      <c r="RGZ231" s="168"/>
      <c r="RHA231" s="168"/>
      <c r="RHB231" s="168"/>
      <c r="RHC231" s="168"/>
      <c r="RHD231" s="168"/>
      <c r="RHE231" s="168"/>
      <c r="RHF231" s="168"/>
      <c r="RHG231" s="168"/>
      <c r="RHH231" s="168"/>
      <c r="RHI231" s="168"/>
      <c r="RHJ231" s="168"/>
      <c r="RHK231" s="168"/>
      <c r="RHL231" s="168"/>
      <c r="RHM231" s="168"/>
      <c r="RHN231" s="168"/>
      <c r="RHO231" s="168"/>
      <c r="RHP231" s="168"/>
      <c r="RHQ231" s="168"/>
      <c r="RHR231" s="168"/>
      <c r="RHS231" s="168"/>
      <c r="RHT231" s="168"/>
      <c r="RHU231" s="168"/>
      <c r="RHV231" s="168"/>
      <c r="RHW231" s="168"/>
      <c r="RHX231" s="168"/>
      <c r="RHY231" s="168"/>
      <c r="RHZ231" s="168"/>
      <c r="RIA231" s="168"/>
      <c r="RIB231" s="168"/>
      <c r="RIC231" s="168"/>
      <c r="RID231" s="168"/>
      <c r="RIE231" s="168"/>
      <c r="RIF231" s="168"/>
      <c r="RIG231" s="168"/>
      <c r="RIH231" s="168"/>
      <c r="RII231" s="168"/>
      <c r="RIJ231" s="168"/>
      <c r="RIK231" s="168"/>
      <c r="RIL231" s="168"/>
      <c r="RIM231" s="168"/>
      <c r="RIN231" s="168"/>
      <c r="RIO231" s="168"/>
      <c r="RIP231" s="168"/>
      <c r="RIQ231" s="168"/>
      <c r="RIR231" s="168"/>
      <c r="RIS231" s="168"/>
      <c r="RIT231" s="168"/>
      <c r="RIU231" s="168"/>
      <c r="RIV231" s="168"/>
      <c r="RIW231" s="168"/>
      <c r="RIX231" s="168"/>
      <c r="RIY231" s="168"/>
      <c r="RIZ231" s="168"/>
      <c r="RJA231" s="168"/>
      <c r="RJB231" s="168"/>
      <c r="RJC231" s="168"/>
      <c r="RJD231" s="168"/>
      <c r="RJE231" s="168"/>
      <c r="RJF231" s="168"/>
      <c r="RJG231" s="168"/>
      <c r="RJH231" s="168"/>
      <c r="RJI231" s="168"/>
      <c r="RJJ231" s="168"/>
      <c r="RJK231" s="168"/>
      <c r="RJL231" s="168"/>
      <c r="RJM231" s="168"/>
      <c r="RJN231" s="168"/>
      <c r="RJO231" s="168"/>
      <c r="RJP231" s="168"/>
      <c r="RJQ231" s="168"/>
      <c r="RJR231" s="168"/>
      <c r="RJS231" s="168"/>
      <c r="RJT231" s="168"/>
      <c r="RJU231" s="168"/>
      <c r="RJV231" s="168"/>
      <c r="RJW231" s="168"/>
      <c r="RJX231" s="168"/>
      <c r="RJY231" s="168"/>
      <c r="RJZ231" s="168"/>
      <c r="RKA231" s="168"/>
      <c r="RKB231" s="168"/>
      <c r="RKC231" s="168"/>
      <c r="RKD231" s="168"/>
      <c r="RKE231" s="168"/>
      <c r="RKF231" s="168"/>
      <c r="RKG231" s="168"/>
      <c r="RKH231" s="168"/>
      <c r="RKI231" s="168"/>
      <c r="RKJ231" s="168"/>
      <c r="RKK231" s="168"/>
      <c r="RKL231" s="168"/>
      <c r="RKM231" s="168"/>
      <c r="RKN231" s="168"/>
      <c r="RKO231" s="168"/>
      <c r="RKP231" s="168"/>
      <c r="RKQ231" s="168"/>
      <c r="RKR231" s="168"/>
      <c r="RKS231" s="168"/>
      <c r="RKT231" s="168"/>
      <c r="RKU231" s="168"/>
      <c r="RKV231" s="168"/>
      <c r="RKW231" s="168"/>
      <c r="RKX231" s="168"/>
      <c r="RKY231" s="168"/>
      <c r="RKZ231" s="168"/>
      <c r="RLA231" s="168"/>
      <c r="RLB231" s="168"/>
      <c r="RLC231" s="168"/>
      <c r="RLD231" s="168"/>
      <c r="RLE231" s="168"/>
      <c r="RLF231" s="168"/>
      <c r="RLG231" s="168"/>
      <c r="RLH231" s="168"/>
      <c r="RLI231" s="168"/>
      <c r="RLJ231" s="168"/>
      <c r="RLK231" s="168"/>
      <c r="RLL231" s="168"/>
      <c r="RLM231" s="168"/>
      <c r="RLN231" s="168"/>
      <c r="RLO231" s="168"/>
      <c r="RLP231" s="168"/>
      <c r="RLQ231" s="168"/>
      <c r="RLR231" s="168"/>
      <c r="RLS231" s="168"/>
      <c r="RLT231" s="168"/>
      <c r="RLU231" s="168"/>
      <c r="RLV231" s="168"/>
      <c r="RLW231" s="168"/>
      <c r="RLX231" s="168"/>
      <c r="RLY231" s="168"/>
      <c r="RLZ231" s="168"/>
      <c r="RMA231" s="168"/>
      <c r="RMB231" s="168"/>
      <c r="RMC231" s="168"/>
      <c r="RMD231" s="168"/>
      <c r="RME231" s="168"/>
      <c r="RMF231" s="168"/>
      <c r="RMG231" s="168"/>
      <c r="RMH231" s="168"/>
      <c r="RMI231" s="168"/>
      <c r="RMJ231" s="168"/>
      <c r="RMK231" s="168"/>
      <c r="RML231" s="168"/>
      <c r="RMM231" s="168"/>
      <c r="RMN231" s="168"/>
      <c r="RMO231" s="168"/>
      <c r="RMP231" s="168"/>
      <c r="RMQ231" s="168"/>
      <c r="RMR231" s="168"/>
      <c r="RMS231" s="168"/>
      <c r="RMT231" s="168"/>
      <c r="RMU231" s="168"/>
      <c r="RMV231" s="168"/>
      <c r="RMW231" s="168"/>
      <c r="RMX231" s="168"/>
      <c r="RMY231" s="168"/>
      <c r="RMZ231" s="168"/>
      <c r="RNA231" s="168"/>
      <c r="RNB231" s="168"/>
      <c r="RNC231" s="168"/>
      <c r="RND231" s="168"/>
      <c r="RNE231" s="168"/>
      <c r="RNF231" s="168"/>
      <c r="RNG231" s="168"/>
      <c r="RNH231" s="168"/>
      <c r="RNI231" s="168"/>
      <c r="RNJ231" s="168"/>
      <c r="RNK231" s="168"/>
      <c r="RNL231" s="168"/>
      <c r="RNM231" s="168"/>
      <c r="RNN231" s="168"/>
      <c r="RNO231" s="168"/>
      <c r="RNP231" s="168"/>
      <c r="RNQ231" s="168"/>
      <c r="RNR231" s="168"/>
      <c r="RNS231" s="168"/>
      <c r="RNT231" s="168"/>
      <c r="RNU231" s="168"/>
      <c r="RNV231" s="168"/>
      <c r="RNW231" s="168"/>
      <c r="RNX231" s="168"/>
      <c r="RNY231" s="168"/>
      <c r="RNZ231" s="168"/>
      <c r="ROA231" s="168"/>
      <c r="ROB231" s="168"/>
      <c r="ROC231" s="168"/>
      <c r="ROD231" s="168"/>
      <c r="ROE231" s="168"/>
      <c r="ROF231" s="168"/>
      <c r="ROG231" s="168"/>
      <c r="ROH231" s="168"/>
      <c r="ROI231" s="168"/>
      <c r="ROJ231" s="168"/>
      <c r="ROK231" s="168"/>
      <c r="ROL231" s="168"/>
      <c r="ROM231" s="168"/>
      <c r="RON231" s="168"/>
      <c r="ROO231" s="168"/>
      <c r="ROP231" s="168"/>
      <c r="ROQ231" s="168"/>
      <c r="ROR231" s="168"/>
      <c r="ROS231" s="168"/>
      <c r="ROT231" s="168"/>
      <c r="ROU231" s="168"/>
      <c r="ROV231" s="168"/>
      <c r="ROW231" s="168"/>
      <c r="ROX231" s="168"/>
      <c r="ROY231" s="168"/>
      <c r="ROZ231" s="168"/>
      <c r="RPA231" s="168"/>
      <c r="RPB231" s="168"/>
      <c r="RPC231" s="168"/>
      <c r="RPD231" s="168"/>
      <c r="RPE231" s="168"/>
      <c r="RPF231" s="168"/>
      <c r="RPG231" s="168"/>
      <c r="RPH231" s="168"/>
      <c r="RPI231" s="168"/>
      <c r="RPJ231" s="168"/>
      <c r="RPK231" s="168"/>
      <c r="RPL231" s="168"/>
      <c r="RPM231" s="168"/>
      <c r="RPN231" s="168"/>
      <c r="RPO231" s="168"/>
      <c r="RPP231" s="168"/>
      <c r="RPQ231" s="168"/>
      <c r="RPR231" s="168"/>
      <c r="RPS231" s="168"/>
      <c r="RPT231" s="168"/>
      <c r="RPU231" s="168"/>
      <c r="RPV231" s="168"/>
      <c r="RPW231" s="168"/>
      <c r="RPX231" s="168"/>
      <c r="RPY231" s="168"/>
      <c r="RPZ231" s="168"/>
      <c r="RQA231" s="168"/>
      <c r="RQB231" s="168"/>
      <c r="RQC231" s="168"/>
      <c r="RQD231" s="168"/>
      <c r="RQE231" s="168"/>
      <c r="RQF231" s="168"/>
      <c r="RQG231" s="168"/>
      <c r="RQH231" s="168"/>
      <c r="RQI231" s="168"/>
      <c r="RQJ231" s="168"/>
      <c r="RQK231" s="168"/>
      <c r="RQL231" s="168"/>
      <c r="RQM231" s="168"/>
      <c r="RQN231" s="168"/>
      <c r="RQO231" s="168"/>
      <c r="RQP231" s="168"/>
      <c r="RQQ231" s="168"/>
      <c r="RQR231" s="168"/>
      <c r="RQS231" s="168"/>
      <c r="RQT231" s="168"/>
      <c r="RQU231" s="168"/>
      <c r="RQV231" s="168"/>
      <c r="RQW231" s="168"/>
      <c r="RQX231" s="168"/>
      <c r="RQY231" s="168"/>
      <c r="RQZ231" s="168"/>
      <c r="RRA231" s="168"/>
      <c r="RRB231" s="168"/>
      <c r="RRC231" s="168"/>
      <c r="RRD231" s="168"/>
      <c r="RRE231" s="168"/>
      <c r="RRF231" s="168"/>
      <c r="RRG231" s="168"/>
      <c r="RRH231" s="168"/>
      <c r="RRI231" s="168"/>
      <c r="RRJ231" s="168"/>
      <c r="RRK231" s="168"/>
      <c r="RRL231" s="168"/>
      <c r="RRM231" s="168"/>
      <c r="RRN231" s="168"/>
      <c r="RRO231" s="168"/>
      <c r="RRP231" s="168"/>
      <c r="RRQ231" s="168"/>
      <c r="RRR231" s="168"/>
      <c r="RRS231" s="168"/>
      <c r="RRT231" s="168"/>
      <c r="RRU231" s="168"/>
      <c r="RRV231" s="168"/>
      <c r="RRW231" s="168"/>
      <c r="RRX231" s="168"/>
      <c r="RRY231" s="168"/>
      <c r="RRZ231" s="168"/>
      <c r="RSA231" s="168"/>
      <c r="RSB231" s="168"/>
      <c r="RSC231" s="168"/>
      <c r="RSD231" s="168"/>
      <c r="RSE231" s="168"/>
      <c r="RSF231" s="168"/>
      <c r="RSG231" s="168"/>
      <c r="RSH231" s="168"/>
      <c r="RSI231" s="168"/>
      <c r="RSJ231" s="168"/>
      <c r="RSK231" s="168"/>
      <c r="RSL231" s="168"/>
      <c r="RSM231" s="168"/>
      <c r="RSN231" s="168"/>
      <c r="RSO231" s="168"/>
      <c r="RSP231" s="168"/>
      <c r="RSQ231" s="168"/>
      <c r="RSR231" s="168"/>
      <c r="RSS231" s="168"/>
      <c r="RST231" s="168"/>
      <c r="RSU231" s="168"/>
      <c r="RSV231" s="168"/>
      <c r="RSW231" s="168"/>
      <c r="RSX231" s="168"/>
      <c r="RSY231" s="168"/>
      <c r="RSZ231" s="168"/>
      <c r="RTA231" s="168"/>
      <c r="RTB231" s="168"/>
      <c r="RTC231" s="168"/>
      <c r="RTD231" s="168"/>
      <c r="RTE231" s="168"/>
      <c r="RTF231" s="168"/>
      <c r="RTG231" s="168"/>
      <c r="RTH231" s="168"/>
      <c r="RTI231" s="168"/>
      <c r="RTJ231" s="168"/>
      <c r="RTK231" s="168"/>
      <c r="RTL231" s="168"/>
      <c r="RTM231" s="168"/>
      <c r="RTN231" s="168"/>
      <c r="RTO231" s="168"/>
      <c r="RTP231" s="168"/>
      <c r="RTQ231" s="168"/>
      <c r="RTR231" s="168"/>
      <c r="RTS231" s="168"/>
      <c r="RTT231" s="168"/>
      <c r="RTU231" s="168"/>
      <c r="RTV231" s="168"/>
      <c r="RTW231" s="168"/>
      <c r="RTX231" s="168"/>
      <c r="RTY231" s="168"/>
      <c r="RTZ231" s="168"/>
      <c r="RUA231" s="168"/>
      <c r="RUB231" s="168"/>
      <c r="RUC231" s="168"/>
      <c r="RUD231" s="168"/>
      <c r="RUE231" s="168"/>
      <c r="RUF231" s="168"/>
      <c r="RUG231" s="168"/>
      <c r="RUH231" s="168"/>
      <c r="RUI231" s="168"/>
      <c r="RUJ231" s="168"/>
      <c r="RUK231" s="168"/>
      <c r="RUL231" s="168"/>
      <c r="RUM231" s="168"/>
      <c r="RUN231" s="168"/>
      <c r="RUO231" s="168"/>
      <c r="RUP231" s="168"/>
      <c r="RUQ231" s="168"/>
      <c r="RUR231" s="168"/>
      <c r="RUS231" s="168"/>
      <c r="RUT231" s="168"/>
      <c r="RUU231" s="168"/>
      <c r="RUV231" s="168"/>
      <c r="RUW231" s="168"/>
      <c r="RUX231" s="168"/>
      <c r="RUY231" s="168"/>
      <c r="RUZ231" s="168"/>
      <c r="RVA231" s="168"/>
      <c r="RVB231" s="168"/>
      <c r="RVC231" s="168"/>
      <c r="RVD231" s="168"/>
      <c r="RVE231" s="168"/>
      <c r="RVF231" s="168"/>
      <c r="RVG231" s="168"/>
      <c r="RVH231" s="168"/>
      <c r="RVI231" s="168"/>
      <c r="RVJ231" s="168"/>
      <c r="RVK231" s="168"/>
      <c r="RVL231" s="168"/>
      <c r="RVM231" s="168"/>
      <c r="RVN231" s="168"/>
      <c r="RVO231" s="168"/>
      <c r="RVP231" s="168"/>
      <c r="RVQ231" s="168"/>
      <c r="RVR231" s="168"/>
      <c r="RVS231" s="168"/>
      <c r="RVT231" s="168"/>
      <c r="RVU231" s="168"/>
      <c r="RVV231" s="168"/>
      <c r="RVW231" s="168"/>
      <c r="RVX231" s="168"/>
      <c r="RVY231" s="168"/>
      <c r="RVZ231" s="168"/>
      <c r="RWA231" s="168"/>
      <c r="RWB231" s="168"/>
      <c r="RWC231" s="168"/>
      <c r="RWD231" s="168"/>
      <c r="RWE231" s="168"/>
      <c r="RWF231" s="168"/>
      <c r="RWG231" s="168"/>
      <c r="RWH231" s="168"/>
      <c r="RWI231" s="168"/>
      <c r="RWJ231" s="168"/>
      <c r="RWK231" s="168"/>
      <c r="RWL231" s="168"/>
      <c r="RWM231" s="168"/>
      <c r="RWN231" s="168"/>
      <c r="RWO231" s="168"/>
      <c r="RWP231" s="168"/>
      <c r="RWQ231" s="168"/>
      <c r="RWR231" s="168"/>
      <c r="RWS231" s="168"/>
      <c r="RWT231" s="168"/>
      <c r="RWU231" s="168"/>
      <c r="RWV231" s="168"/>
      <c r="RWW231" s="168"/>
      <c r="RWX231" s="168"/>
      <c r="RWY231" s="168"/>
      <c r="RWZ231" s="168"/>
      <c r="RXA231" s="168"/>
      <c r="RXB231" s="168"/>
      <c r="RXC231" s="168"/>
      <c r="RXD231" s="168"/>
      <c r="RXE231" s="168"/>
      <c r="RXF231" s="168"/>
      <c r="RXG231" s="168"/>
      <c r="RXH231" s="168"/>
      <c r="RXI231" s="168"/>
      <c r="RXJ231" s="168"/>
      <c r="RXK231" s="168"/>
      <c r="RXL231" s="168"/>
      <c r="RXM231" s="168"/>
      <c r="RXN231" s="168"/>
      <c r="RXO231" s="168"/>
      <c r="RXP231" s="168"/>
      <c r="RXQ231" s="168"/>
      <c r="RXR231" s="168"/>
      <c r="RXS231" s="168"/>
      <c r="RXT231" s="168"/>
      <c r="RXU231" s="168"/>
      <c r="RXV231" s="168"/>
      <c r="RXW231" s="168"/>
      <c r="RXX231" s="168"/>
      <c r="RXY231" s="168"/>
      <c r="RXZ231" s="168"/>
      <c r="RYA231" s="168"/>
      <c r="RYB231" s="168"/>
      <c r="RYC231" s="168"/>
      <c r="RYD231" s="168"/>
      <c r="RYE231" s="168"/>
      <c r="RYF231" s="168"/>
      <c r="RYG231" s="168"/>
      <c r="RYH231" s="168"/>
      <c r="RYI231" s="168"/>
      <c r="RYJ231" s="168"/>
      <c r="RYK231" s="168"/>
      <c r="RYL231" s="168"/>
      <c r="RYM231" s="168"/>
      <c r="RYN231" s="168"/>
      <c r="RYO231" s="168"/>
      <c r="RYP231" s="168"/>
      <c r="RYQ231" s="168"/>
      <c r="RYR231" s="168"/>
      <c r="RYS231" s="168"/>
      <c r="RYT231" s="168"/>
      <c r="RYU231" s="168"/>
      <c r="RYV231" s="168"/>
      <c r="RYW231" s="168"/>
      <c r="RYX231" s="168"/>
      <c r="RYY231" s="168"/>
      <c r="RYZ231" s="168"/>
      <c r="RZA231" s="168"/>
      <c r="RZB231" s="168"/>
      <c r="RZC231" s="168"/>
      <c r="RZD231" s="168"/>
      <c r="RZE231" s="168"/>
      <c r="RZF231" s="168"/>
      <c r="RZG231" s="168"/>
      <c r="RZH231" s="168"/>
      <c r="RZI231" s="168"/>
      <c r="RZJ231" s="168"/>
      <c r="RZK231" s="168"/>
      <c r="RZL231" s="168"/>
      <c r="RZM231" s="168"/>
      <c r="RZN231" s="168"/>
      <c r="RZO231" s="168"/>
      <c r="RZP231" s="168"/>
      <c r="RZQ231" s="168"/>
      <c r="RZR231" s="168"/>
      <c r="RZS231" s="168"/>
      <c r="RZT231" s="168"/>
      <c r="RZU231" s="168"/>
      <c r="RZV231" s="168"/>
      <c r="RZW231" s="168"/>
      <c r="RZX231" s="168"/>
      <c r="RZY231" s="168"/>
      <c r="RZZ231" s="168"/>
      <c r="SAA231" s="168"/>
      <c r="SAB231" s="168"/>
      <c r="SAC231" s="168"/>
      <c r="SAD231" s="168"/>
      <c r="SAE231" s="168"/>
      <c r="SAF231" s="168"/>
      <c r="SAG231" s="168"/>
      <c r="SAH231" s="168"/>
      <c r="SAI231" s="168"/>
      <c r="SAJ231" s="168"/>
      <c r="SAK231" s="168"/>
      <c r="SAL231" s="168"/>
      <c r="SAM231" s="168"/>
      <c r="SAN231" s="168"/>
      <c r="SAO231" s="168"/>
      <c r="SAP231" s="168"/>
      <c r="SAQ231" s="168"/>
      <c r="SAR231" s="168"/>
      <c r="SAS231" s="168"/>
      <c r="SAT231" s="168"/>
      <c r="SAU231" s="168"/>
      <c r="SAV231" s="168"/>
      <c r="SAW231" s="168"/>
      <c r="SAX231" s="168"/>
      <c r="SAY231" s="168"/>
      <c r="SAZ231" s="168"/>
      <c r="SBA231" s="168"/>
      <c r="SBB231" s="168"/>
      <c r="SBC231" s="168"/>
      <c r="SBD231" s="168"/>
      <c r="SBE231" s="168"/>
      <c r="SBF231" s="168"/>
      <c r="SBG231" s="168"/>
      <c r="SBH231" s="168"/>
      <c r="SBI231" s="168"/>
      <c r="SBJ231" s="168"/>
      <c r="SBK231" s="168"/>
      <c r="SBL231" s="168"/>
      <c r="SBM231" s="168"/>
      <c r="SBN231" s="168"/>
      <c r="SBO231" s="168"/>
      <c r="SBP231" s="168"/>
      <c r="SBQ231" s="168"/>
      <c r="SBR231" s="168"/>
      <c r="SBS231" s="168"/>
      <c r="SBT231" s="168"/>
      <c r="SBU231" s="168"/>
      <c r="SBV231" s="168"/>
      <c r="SBW231" s="168"/>
      <c r="SBX231" s="168"/>
      <c r="SBY231" s="168"/>
      <c r="SBZ231" s="168"/>
      <c r="SCA231" s="168"/>
      <c r="SCB231" s="168"/>
      <c r="SCC231" s="168"/>
      <c r="SCD231" s="168"/>
      <c r="SCE231" s="168"/>
      <c r="SCF231" s="168"/>
      <c r="SCG231" s="168"/>
      <c r="SCH231" s="168"/>
      <c r="SCI231" s="168"/>
      <c r="SCJ231" s="168"/>
      <c r="SCK231" s="168"/>
      <c r="SCL231" s="168"/>
      <c r="SCM231" s="168"/>
      <c r="SCN231" s="168"/>
      <c r="SCO231" s="168"/>
      <c r="SCP231" s="168"/>
      <c r="SCQ231" s="168"/>
      <c r="SCR231" s="168"/>
      <c r="SCS231" s="168"/>
      <c r="SCT231" s="168"/>
      <c r="SCU231" s="168"/>
      <c r="SCV231" s="168"/>
      <c r="SCW231" s="168"/>
      <c r="SCX231" s="168"/>
      <c r="SCY231" s="168"/>
      <c r="SCZ231" s="168"/>
      <c r="SDA231" s="168"/>
      <c r="SDB231" s="168"/>
      <c r="SDC231" s="168"/>
      <c r="SDD231" s="168"/>
      <c r="SDE231" s="168"/>
      <c r="SDF231" s="168"/>
      <c r="SDG231" s="168"/>
      <c r="SDH231" s="168"/>
      <c r="SDI231" s="168"/>
      <c r="SDJ231" s="168"/>
      <c r="SDK231" s="168"/>
      <c r="SDL231" s="168"/>
      <c r="SDM231" s="168"/>
      <c r="SDN231" s="168"/>
      <c r="SDO231" s="168"/>
      <c r="SDP231" s="168"/>
      <c r="SDQ231" s="168"/>
      <c r="SDR231" s="168"/>
      <c r="SDS231" s="168"/>
      <c r="SDT231" s="168"/>
      <c r="SDU231" s="168"/>
      <c r="SDV231" s="168"/>
      <c r="SDW231" s="168"/>
      <c r="SDX231" s="168"/>
      <c r="SDY231" s="168"/>
      <c r="SDZ231" s="168"/>
      <c r="SEA231" s="168"/>
      <c r="SEB231" s="168"/>
      <c r="SEC231" s="168"/>
      <c r="SED231" s="168"/>
      <c r="SEE231" s="168"/>
      <c r="SEF231" s="168"/>
      <c r="SEG231" s="168"/>
      <c r="SEH231" s="168"/>
      <c r="SEI231" s="168"/>
      <c r="SEJ231" s="168"/>
      <c r="SEK231" s="168"/>
      <c r="SEL231" s="168"/>
      <c r="SEM231" s="168"/>
      <c r="SEN231" s="168"/>
      <c r="SEO231" s="168"/>
      <c r="SEP231" s="168"/>
      <c r="SEQ231" s="168"/>
      <c r="SER231" s="168"/>
      <c r="SES231" s="168"/>
      <c r="SET231" s="168"/>
      <c r="SEU231" s="168"/>
      <c r="SEV231" s="168"/>
      <c r="SEW231" s="168"/>
      <c r="SEX231" s="168"/>
      <c r="SEY231" s="168"/>
      <c r="SEZ231" s="168"/>
      <c r="SFA231" s="168"/>
      <c r="SFB231" s="168"/>
      <c r="SFC231" s="168"/>
      <c r="SFD231" s="168"/>
      <c r="SFE231" s="168"/>
      <c r="SFF231" s="168"/>
      <c r="SFG231" s="168"/>
      <c r="SFH231" s="168"/>
      <c r="SFI231" s="168"/>
      <c r="SFJ231" s="168"/>
      <c r="SFK231" s="168"/>
      <c r="SFL231" s="168"/>
      <c r="SFM231" s="168"/>
      <c r="SFN231" s="168"/>
      <c r="SFO231" s="168"/>
      <c r="SFP231" s="168"/>
      <c r="SFQ231" s="168"/>
      <c r="SFR231" s="168"/>
      <c r="SFS231" s="168"/>
      <c r="SFT231" s="168"/>
      <c r="SFU231" s="168"/>
      <c r="SFV231" s="168"/>
      <c r="SFW231" s="168"/>
      <c r="SFX231" s="168"/>
      <c r="SFY231" s="168"/>
      <c r="SFZ231" s="168"/>
      <c r="SGA231" s="168"/>
      <c r="SGB231" s="168"/>
      <c r="SGC231" s="168"/>
      <c r="SGD231" s="168"/>
      <c r="SGE231" s="168"/>
      <c r="SGF231" s="168"/>
      <c r="SGG231" s="168"/>
      <c r="SGH231" s="168"/>
      <c r="SGI231" s="168"/>
      <c r="SGJ231" s="168"/>
      <c r="SGK231" s="168"/>
      <c r="SGL231" s="168"/>
      <c r="SGM231" s="168"/>
      <c r="SGN231" s="168"/>
      <c r="SGO231" s="168"/>
      <c r="SGP231" s="168"/>
      <c r="SGQ231" s="168"/>
      <c r="SGR231" s="168"/>
      <c r="SGS231" s="168"/>
      <c r="SGT231" s="168"/>
      <c r="SGU231" s="168"/>
      <c r="SGV231" s="168"/>
      <c r="SGW231" s="168"/>
      <c r="SGX231" s="168"/>
      <c r="SGY231" s="168"/>
      <c r="SGZ231" s="168"/>
      <c r="SHA231" s="168"/>
      <c r="SHB231" s="168"/>
      <c r="SHC231" s="168"/>
      <c r="SHD231" s="168"/>
      <c r="SHE231" s="168"/>
      <c r="SHF231" s="168"/>
      <c r="SHG231" s="168"/>
      <c r="SHH231" s="168"/>
      <c r="SHI231" s="168"/>
      <c r="SHJ231" s="168"/>
      <c r="SHK231" s="168"/>
      <c r="SHL231" s="168"/>
      <c r="SHM231" s="168"/>
      <c r="SHN231" s="168"/>
      <c r="SHO231" s="168"/>
      <c r="SHP231" s="168"/>
      <c r="SHQ231" s="168"/>
      <c r="SHR231" s="168"/>
      <c r="SHS231" s="168"/>
      <c r="SHT231" s="168"/>
      <c r="SHU231" s="168"/>
      <c r="SHV231" s="168"/>
      <c r="SHW231" s="168"/>
      <c r="SHX231" s="168"/>
      <c r="SHY231" s="168"/>
      <c r="SHZ231" s="168"/>
      <c r="SIA231" s="168"/>
      <c r="SIB231" s="168"/>
      <c r="SIC231" s="168"/>
      <c r="SID231" s="168"/>
      <c r="SIE231" s="168"/>
      <c r="SIF231" s="168"/>
      <c r="SIG231" s="168"/>
      <c r="SIH231" s="168"/>
      <c r="SII231" s="168"/>
      <c r="SIJ231" s="168"/>
      <c r="SIK231" s="168"/>
      <c r="SIL231" s="168"/>
      <c r="SIM231" s="168"/>
      <c r="SIN231" s="168"/>
      <c r="SIO231" s="168"/>
      <c r="SIP231" s="168"/>
      <c r="SIQ231" s="168"/>
      <c r="SIR231" s="168"/>
      <c r="SIS231" s="168"/>
      <c r="SIT231" s="168"/>
      <c r="SIU231" s="168"/>
      <c r="SIV231" s="168"/>
      <c r="SIW231" s="168"/>
      <c r="SIX231" s="168"/>
      <c r="SIY231" s="168"/>
      <c r="SIZ231" s="168"/>
      <c r="SJA231" s="168"/>
      <c r="SJB231" s="168"/>
      <c r="SJC231" s="168"/>
      <c r="SJD231" s="168"/>
      <c r="SJE231" s="168"/>
      <c r="SJF231" s="168"/>
      <c r="SJG231" s="168"/>
      <c r="SJH231" s="168"/>
      <c r="SJI231" s="168"/>
      <c r="SJJ231" s="168"/>
      <c r="SJK231" s="168"/>
      <c r="SJL231" s="168"/>
      <c r="SJM231" s="168"/>
      <c r="SJN231" s="168"/>
      <c r="SJO231" s="168"/>
      <c r="SJP231" s="168"/>
      <c r="SJQ231" s="168"/>
      <c r="SJR231" s="168"/>
      <c r="SJS231" s="168"/>
      <c r="SJT231" s="168"/>
      <c r="SJU231" s="168"/>
      <c r="SJV231" s="168"/>
      <c r="SJW231" s="168"/>
      <c r="SJX231" s="168"/>
      <c r="SJY231" s="168"/>
      <c r="SJZ231" s="168"/>
      <c r="SKA231" s="168"/>
      <c r="SKB231" s="168"/>
      <c r="SKC231" s="168"/>
      <c r="SKD231" s="168"/>
      <c r="SKE231" s="168"/>
      <c r="SKF231" s="168"/>
      <c r="SKG231" s="168"/>
      <c r="SKH231" s="168"/>
      <c r="SKI231" s="168"/>
      <c r="SKJ231" s="168"/>
      <c r="SKK231" s="168"/>
      <c r="SKL231" s="168"/>
      <c r="SKM231" s="168"/>
      <c r="SKN231" s="168"/>
      <c r="SKO231" s="168"/>
      <c r="SKP231" s="168"/>
      <c r="SKQ231" s="168"/>
      <c r="SKR231" s="168"/>
      <c r="SKS231" s="168"/>
      <c r="SKT231" s="168"/>
      <c r="SKU231" s="168"/>
      <c r="SKV231" s="168"/>
      <c r="SKW231" s="168"/>
      <c r="SKX231" s="168"/>
      <c r="SKY231" s="168"/>
      <c r="SKZ231" s="168"/>
      <c r="SLA231" s="168"/>
      <c r="SLB231" s="168"/>
      <c r="SLC231" s="168"/>
      <c r="SLD231" s="168"/>
      <c r="SLE231" s="168"/>
      <c r="SLF231" s="168"/>
      <c r="SLG231" s="168"/>
      <c r="SLH231" s="168"/>
      <c r="SLI231" s="168"/>
      <c r="SLJ231" s="168"/>
      <c r="SLK231" s="168"/>
      <c r="SLL231" s="168"/>
      <c r="SLM231" s="168"/>
      <c r="SLN231" s="168"/>
      <c r="SLO231" s="168"/>
      <c r="SLP231" s="168"/>
      <c r="SLQ231" s="168"/>
      <c r="SLR231" s="168"/>
      <c r="SLS231" s="168"/>
      <c r="SLT231" s="168"/>
      <c r="SLU231" s="168"/>
      <c r="SLV231" s="168"/>
      <c r="SLW231" s="168"/>
      <c r="SLX231" s="168"/>
      <c r="SLY231" s="168"/>
      <c r="SLZ231" s="168"/>
      <c r="SMA231" s="168"/>
      <c r="SMB231" s="168"/>
      <c r="SMC231" s="168"/>
      <c r="SMD231" s="168"/>
      <c r="SME231" s="168"/>
      <c r="SMF231" s="168"/>
      <c r="SMG231" s="168"/>
      <c r="SMH231" s="168"/>
      <c r="SMI231" s="168"/>
      <c r="SMJ231" s="168"/>
      <c r="SMK231" s="168"/>
      <c r="SML231" s="168"/>
      <c r="SMM231" s="168"/>
      <c r="SMN231" s="168"/>
      <c r="SMO231" s="168"/>
      <c r="SMP231" s="168"/>
      <c r="SMQ231" s="168"/>
      <c r="SMR231" s="168"/>
      <c r="SMS231" s="168"/>
      <c r="SMT231" s="168"/>
      <c r="SMU231" s="168"/>
      <c r="SMV231" s="168"/>
      <c r="SMW231" s="168"/>
      <c r="SMX231" s="168"/>
      <c r="SMY231" s="168"/>
      <c r="SMZ231" s="168"/>
      <c r="SNA231" s="168"/>
      <c r="SNB231" s="168"/>
      <c r="SNC231" s="168"/>
      <c r="SND231" s="168"/>
      <c r="SNE231" s="168"/>
      <c r="SNF231" s="168"/>
      <c r="SNG231" s="168"/>
      <c r="SNH231" s="168"/>
      <c r="SNI231" s="168"/>
      <c r="SNJ231" s="168"/>
      <c r="SNK231" s="168"/>
      <c r="SNL231" s="168"/>
      <c r="SNM231" s="168"/>
      <c r="SNN231" s="168"/>
      <c r="SNO231" s="168"/>
      <c r="SNP231" s="168"/>
      <c r="SNQ231" s="168"/>
      <c r="SNR231" s="168"/>
      <c r="SNS231" s="168"/>
      <c r="SNT231" s="168"/>
      <c r="SNU231" s="168"/>
      <c r="SNV231" s="168"/>
      <c r="SNW231" s="168"/>
      <c r="SNX231" s="168"/>
      <c r="SNY231" s="168"/>
      <c r="SNZ231" s="168"/>
      <c r="SOA231" s="168"/>
      <c r="SOB231" s="168"/>
      <c r="SOC231" s="168"/>
      <c r="SOD231" s="168"/>
      <c r="SOE231" s="168"/>
      <c r="SOF231" s="168"/>
      <c r="SOG231" s="168"/>
      <c r="SOH231" s="168"/>
      <c r="SOI231" s="168"/>
      <c r="SOJ231" s="168"/>
      <c r="SOK231" s="168"/>
      <c r="SOL231" s="168"/>
      <c r="SOM231" s="168"/>
      <c r="SON231" s="168"/>
      <c r="SOO231" s="168"/>
      <c r="SOP231" s="168"/>
      <c r="SOQ231" s="168"/>
      <c r="SOR231" s="168"/>
      <c r="SOS231" s="168"/>
      <c r="SOT231" s="168"/>
      <c r="SOU231" s="168"/>
      <c r="SOV231" s="168"/>
      <c r="SOW231" s="168"/>
      <c r="SOX231" s="168"/>
      <c r="SOY231" s="168"/>
      <c r="SOZ231" s="168"/>
      <c r="SPA231" s="168"/>
      <c r="SPB231" s="168"/>
      <c r="SPC231" s="168"/>
      <c r="SPD231" s="168"/>
      <c r="SPE231" s="168"/>
      <c r="SPF231" s="168"/>
      <c r="SPG231" s="168"/>
      <c r="SPH231" s="168"/>
      <c r="SPI231" s="168"/>
      <c r="SPJ231" s="168"/>
      <c r="SPK231" s="168"/>
      <c r="SPL231" s="168"/>
      <c r="SPM231" s="168"/>
      <c r="SPN231" s="168"/>
      <c r="SPO231" s="168"/>
      <c r="SPP231" s="168"/>
      <c r="SPQ231" s="168"/>
      <c r="SPR231" s="168"/>
      <c r="SPS231" s="168"/>
      <c r="SPT231" s="168"/>
      <c r="SPU231" s="168"/>
      <c r="SPV231" s="168"/>
      <c r="SPW231" s="168"/>
      <c r="SPX231" s="168"/>
      <c r="SPY231" s="168"/>
      <c r="SPZ231" s="168"/>
      <c r="SQA231" s="168"/>
      <c r="SQB231" s="168"/>
      <c r="SQC231" s="168"/>
      <c r="SQD231" s="168"/>
      <c r="SQE231" s="168"/>
      <c r="SQF231" s="168"/>
      <c r="SQG231" s="168"/>
      <c r="SQH231" s="168"/>
      <c r="SQI231" s="168"/>
      <c r="SQJ231" s="168"/>
      <c r="SQK231" s="168"/>
      <c r="SQL231" s="168"/>
      <c r="SQM231" s="168"/>
      <c r="SQN231" s="168"/>
      <c r="SQO231" s="168"/>
      <c r="SQP231" s="168"/>
      <c r="SQQ231" s="168"/>
      <c r="SQR231" s="168"/>
      <c r="SQS231" s="168"/>
      <c r="SQT231" s="168"/>
      <c r="SQU231" s="168"/>
      <c r="SQV231" s="168"/>
      <c r="SQW231" s="168"/>
      <c r="SQX231" s="168"/>
      <c r="SQY231" s="168"/>
      <c r="SQZ231" s="168"/>
      <c r="SRA231" s="168"/>
      <c r="SRB231" s="168"/>
      <c r="SRC231" s="168"/>
      <c r="SRD231" s="168"/>
      <c r="SRE231" s="168"/>
      <c r="SRF231" s="168"/>
      <c r="SRG231" s="168"/>
      <c r="SRH231" s="168"/>
      <c r="SRI231" s="168"/>
      <c r="SRJ231" s="168"/>
      <c r="SRK231" s="168"/>
      <c r="SRL231" s="168"/>
      <c r="SRM231" s="168"/>
      <c r="SRN231" s="168"/>
      <c r="SRO231" s="168"/>
      <c r="SRP231" s="168"/>
      <c r="SRQ231" s="168"/>
      <c r="SRR231" s="168"/>
      <c r="SRS231" s="168"/>
      <c r="SRT231" s="168"/>
      <c r="SRU231" s="168"/>
      <c r="SRV231" s="168"/>
      <c r="SRW231" s="168"/>
      <c r="SRX231" s="168"/>
      <c r="SRY231" s="168"/>
      <c r="SRZ231" s="168"/>
      <c r="SSA231" s="168"/>
      <c r="SSB231" s="168"/>
      <c r="SSC231" s="168"/>
      <c r="SSD231" s="168"/>
      <c r="SSE231" s="168"/>
      <c r="SSF231" s="168"/>
      <c r="SSG231" s="168"/>
      <c r="SSH231" s="168"/>
      <c r="SSI231" s="168"/>
      <c r="SSJ231" s="168"/>
      <c r="SSK231" s="168"/>
      <c r="SSL231" s="168"/>
      <c r="SSM231" s="168"/>
      <c r="SSN231" s="168"/>
      <c r="SSO231" s="168"/>
      <c r="SSP231" s="168"/>
      <c r="SSQ231" s="168"/>
      <c r="SSR231" s="168"/>
      <c r="SSS231" s="168"/>
      <c r="SST231" s="168"/>
      <c r="SSU231" s="168"/>
      <c r="SSV231" s="168"/>
      <c r="SSW231" s="168"/>
      <c r="SSX231" s="168"/>
      <c r="SSY231" s="168"/>
      <c r="SSZ231" s="168"/>
      <c r="STA231" s="168"/>
      <c r="STB231" s="168"/>
      <c r="STC231" s="168"/>
      <c r="STD231" s="168"/>
      <c r="STE231" s="168"/>
      <c r="STF231" s="168"/>
      <c r="STG231" s="168"/>
      <c r="STH231" s="168"/>
      <c r="STI231" s="168"/>
      <c r="STJ231" s="168"/>
      <c r="STK231" s="168"/>
      <c r="STL231" s="168"/>
      <c r="STM231" s="168"/>
      <c r="STN231" s="168"/>
      <c r="STO231" s="168"/>
      <c r="STP231" s="168"/>
      <c r="STQ231" s="168"/>
      <c r="STR231" s="168"/>
      <c r="STS231" s="168"/>
      <c r="STT231" s="168"/>
      <c r="STU231" s="168"/>
      <c r="STV231" s="168"/>
      <c r="STW231" s="168"/>
      <c r="STX231" s="168"/>
      <c r="STY231" s="168"/>
      <c r="STZ231" s="168"/>
      <c r="SUA231" s="168"/>
      <c r="SUB231" s="168"/>
      <c r="SUC231" s="168"/>
      <c r="SUD231" s="168"/>
      <c r="SUE231" s="168"/>
      <c r="SUF231" s="168"/>
      <c r="SUG231" s="168"/>
      <c r="SUH231" s="168"/>
      <c r="SUI231" s="168"/>
      <c r="SUJ231" s="168"/>
      <c r="SUK231" s="168"/>
      <c r="SUL231" s="168"/>
      <c r="SUM231" s="168"/>
      <c r="SUN231" s="168"/>
      <c r="SUO231" s="168"/>
      <c r="SUP231" s="168"/>
      <c r="SUQ231" s="168"/>
      <c r="SUR231" s="168"/>
      <c r="SUS231" s="168"/>
      <c r="SUT231" s="168"/>
      <c r="SUU231" s="168"/>
      <c r="SUV231" s="168"/>
      <c r="SUW231" s="168"/>
      <c r="SUX231" s="168"/>
      <c r="SUY231" s="168"/>
      <c r="SUZ231" s="168"/>
      <c r="SVA231" s="168"/>
      <c r="SVB231" s="168"/>
      <c r="SVC231" s="168"/>
      <c r="SVD231" s="168"/>
      <c r="SVE231" s="168"/>
      <c r="SVF231" s="168"/>
      <c r="SVG231" s="168"/>
      <c r="SVH231" s="168"/>
      <c r="SVI231" s="168"/>
      <c r="SVJ231" s="168"/>
      <c r="SVK231" s="168"/>
      <c r="SVL231" s="168"/>
      <c r="SVM231" s="168"/>
      <c r="SVN231" s="168"/>
      <c r="SVO231" s="168"/>
      <c r="SVP231" s="168"/>
      <c r="SVQ231" s="168"/>
      <c r="SVR231" s="168"/>
      <c r="SVS231" s="168"/>
      <c r="SVT231" s="168"/>
      <c r="SVU231" s="168"/>
      <c r="SVV231" s="168"/>
      <c r="SVW231" s="168"/>
      <c r="SVX231" s="168"/>
      <c r="SVY231" s="168"/>
      <c r="SVZ231" s="168"/>
      <c r="SWA231" s="168"/>
      <c r="SWB231" s="168"/>
      <c r="SWC231" s="168"/>
      <c r="SWD231" s="168"/>
      <c r="SWE231" s="168"/>
      <c r="SWF231" s="168"/>
      <c r="SWG231" s="168"/>
      <c r="SWH231" s="168"/>
      <c r="SWI231" s="168"/>
      <c r="SWJ231" s="168"/>
      <c r="SWK231" s="168"/>
      <c r="SWL231" s="168"/>
      <c r="SWM231" s="168"/>
      <c r="SWN231" s="168"/>
      <c r="SWO231" s="168"/>
      <c r="SWP231" s="168"/>
      <c r="SWQ231" s="168"/>
      <c r="SWR231" s="168"/>
      <c r="SWS231" s="168"/>
      <c r="SWT231" s="168"/>
      <c r="SWU231" s="168"/>
      <c r="SWV231" s="168"/>
      <c r="SWW231" s="168"/>
      <c r="SWX231" s="168"/>
      <c r="SWY231" s="168"/>
      <c r="SWZ231" s="168"/>
      <c r="SXA231" s="168"/>
      <c r="SXB231" s="168"/>
      <c r="SXC231" s="168"/>
      <c r="SXD231" s="168"/>
      <c r="SXE231" s="168"/>
      <c r="SXF231" s="168"/>
      <c r="SXG231" s="168"/>
      <c r="SXH231" s="168"/>
      <c r="SXI231" s="168"/>
      <c r="SXJ231" s="168"/>
      <c r="SXK231" s="168"/>
      <c r="SXL231" s="168"/>
      <c r="SXM231" s="168"/>
      <c r="SXN231" s="168"/>
      <c r="SXO231" s="168"/>
      <c r="SXP231" s="168"/>
      <c r="SXQ231" s="168"/>
      <c r="SXR231" s="168"/>
      <c r="SXS231" s="168"/>
      <c r="SXT231" s="168"/>
      <c r="SXU231" s="168"/>
      <c r="SXV231" s="168"/>
      <c r="SXW231" s="168"/>
      <c r="SXX231" s="168"/>
      <c r="SXY231" s="168"/>
      <c r="SXZ231" s="168"/>
      <c r="SYA231" s="168"/>
      <c r="SYB231" s="168"/>
      <c r="SYC231" s="168"/>
      <c r="SYD231" s="168"/>
      <c r="SYE231" s="168"/>
      <c r="SYF231" s="168"/>
      <c r="SYG231" s="168"/>
      <c r="SYH231" s="168"/>
      <c r="SYI231" s="168"/>
      <c r="SYJ231" s="168"/>
      <c r="SYK231" s="168"/>
      <c r="SYL231" s="168"/>
      <c r="SYM231" s="168"/>
      <c r="SYN231" s="168"/>
      <c r="SYO231" s="168"/>
      <c r="SYP231" s="168"/>
      <c r="SYQ231" s="168"/>
      <c r="SYR231" s="168"/>
      <c r="SYS231" s="168"/>
      <c r="SYT231" s="168"/>
      <c r="SYU231" s="168"/>
      <c r="SYV231" s="168"/>
      <c r="SYW231" s="168"/>
      <c r="SYX231" s="168"/>
      <c r="SYY231" s="168"/>
      <c r="SYZ231" s="168"/>
      <c r="SZA231" s="168"/>
      <c r="SZB231" s="168"/>
      <c r="SZC231" s="168"/>
      <c r="SZD231" s="168"/>
      <c r="SZE231" s="168"/>
      <c r="SZF231" s="168"/>
      <c r="SZG231" s="168"/>
      <c r="SZH231" s="168"/>
      <c r="SZI231" s="168"/>
      <c r="SZJ231" s="168"/>
      <c r="SZK231" s="168"/>
      <c r="SZL231" s="168"/>
      <c r="SZM231" s="168"/>
      <c r="SZN231" s="168"/>
      <c r="SZO231" s="168"/>
      <c r="SZP231" s="168"/>
      <c r="SZQ231" s="168"/>
      <c r="SZR231" s="168"/>
      <c r="SZS231" s="168"/>
      <c r="SZT231" s="168"/>
      <c r="SZU231" s="168"/>
      <c r="SZV231" s="168"/>
      <c r="SZW231" s="168"/>
      <c r="SZX231" s="168"/>
      <c r="SZY231" s="168"/>
      <c r="SZZ231" s="168"/>
      <c r="TAA231" s="168"/>
      <c r="TAB231" s="168"/>
      <c r="TAC231" s="168"/>
      <c r="TAD231" s="168"/>
      <c r="TAE231" s="168"/>
      <c r="TAF231" s="168"/>
      <c r="TAG231" s="168"/>
      <c r="TAH231" s="168"/>
      <c r="TAI231" s="168"/>
      <c r="TAJ231" s="168"/>
      <c r="TAK231" s="168"/>
      <c r="TAL231" s="168"/>
      <c r="TAM231" s="168"/>
      <c r="TAN231" s="168"/>
      <c r="TAO231" s="168"/>
      <c r="TAP231" s="168"/>
      <c r="TAQ231" s="168"/>
      <c r="TAR231" s="168"/>
      <c r="TAS231" s="168"/>
      <c r="TAT231" s="168"/>
      <c r="TAU231" s="168"/>
      <c r="TAV231" s="168"/>
      <c r="TAW231" s="168"/>
      <c r="TAX231" s="168"/>
      <c r="TAY231" s="168"/>
      <c r="TAZ231" s="168"/>
      <c r="TBA231" s="168"/>
      <c r="TBB231" s="168"/>
      <c r="TBC231" s="168"/>
      <c r="TBD231" s="168"/>
      <c r="TBE231" s="168"/>
      <c r="TBF231" s="168"/>
      <c r="TBG231" s="168"/>
      <c r="TBH231" s="168"/>
      <c r="TBI231" s="168"/>
      <c r="TBJ231" s="168"/>
      <c r="TBK231" s="168"/>
      <c r="TBL231" s="168"/>
      <c r="TBM231" s="168"/>
      <c r="TBN231" s="168"/>
      <c r="TBO231" s="168"/>
      <c r="TBP231" s="168"/>
      <c r="TBQ231" s="168"/>
      <c r="TBR231" s="168"/>
      <c r="TBS231" s="168"/>
      <c r="TBT231" s="168"/>
      <c r="TBU231" s="168"/>
      <c r="TBV231" s="168"/>
      <c r="TBW231" s="168"/>
      <c r="TBX231" s="168"/>
      <c r="TBY231" s="168"/>
      <c r="TBZ231" s="168"/>
      <c r="TCA231" s="168"/>
      <c r="TCB231" s="168"/>
      <c r="TCC231" s="168"/>
      <c r="TCD231" s="168"/>
      <c r="TCE231" s="168"/>
      <c r="TCF231" s="168"/>
      <c r="TCG231" s="168"/>
      <c r="TCH231" s="168"/>
      <c r="TCI231" s="168"/>
      <c r="TCJ231" s="168"/>
      <c r="TCK231" s="168"/>
      <c r="TCL231" s="168"/>
      <c r="TCM231" s="168"/>
      <c r="TCN231" s="168"/>
      <c r="TCO231" s="168"/>
      <c r="TCP231" s="168"/>
      <c r="TCQ231" s="168"/>
      <c r="TCR231" s="168"/>
      <c r="TCS231" s="168"/>
      <c r="TCT231" s="168"/>
      <c r="TCU231" s="168"/>
      <c r="TCV231" s="168"/>
      <c r="TCW231" s="168"/>
      <c r="TCX231" s="168"/>
      <c r="TCY231" s="168"/>
      <c r="TCZ231" s="168"/>
      <c r="TDA231" s="168"/>
      <c r="TDB231" s="168"/>
      <c r="TDC231" s="168"/>
      <c r="TDD231" s="168"/>
      <c r="TDE231" s="168"/>
      <c r="TDF231" s="168"/>
      <c r="TDG231" s="168"/>
      <c r="TDH231" s="168"/>
      <c r="TDI231" s="168"/>
      <c r="TDJ231" s="168"/>
      <c r="TDK231" s="168"/>
      <c r="TDL231" s="168"/>
      <c r="TDM231" s="168"/>
      <c r="TDN231" s="168"/>
      <c r="TDO231" s="168"/>
      <c r="TDP231" s="168"/>
      <c r="TDQ231" s="168"/>
      <c r="TDR231" s="168"/>
      <c r="TDS231" s="168"/>
      <c r="TDT231" s="168"/>
      <c r="TDU231" s="168"/>
      <c r="TDV231" s="168"/>
      <c r="TDW231" s="168"/>
      <c r="TDX231" s="168"/>
      <c r="TDY231" s="168"/>
      <c r="TDZ231" s="168"/>
      <c r="TEA231" s="168"/>
      <c r="TEB231" s="168"/>
      <c r="TEC231" s="168"/>
      <c r="TED231" s="168"/>
      <c r="TEE231" s="168"/>
      <c r="TEF231" s="168"/>
      <c r="TEG231" s="168"/>
      <c r="TEH231" s="168"/>
      <c r="TEI231" s="168"/>
      <c r="TEJ231" s="168"/>
      <c r="TEK231" s="168"/>
      <c r="TEL231" s="168"/>
      <c r="TEM231" s="168"/>
      <c r="TEN231" s="168"/>
      <c r="TEO231" s="168"/>
      <c r="TEP231" s="168"/>
      <c r="TEQ231" s="168"/>
      <c r="TER231" s="168"/>
      <c r="TES231" s="168"/>
      <c r="TET231" s="168"/>
      <c r="TEU231" s="168"/>
      <c r="TEV231" s="168"/>
      <c r="TEW231" s="168"/>
      <c r="TEX231" s="168"/>
      <c r="TEY231" s="168"/>
      <c r="TEZ231" s="168"/>
      <c r="TFA231" s="168"/>
      <c r="TFB231" s="168"/>
      <c r="TFC231" s="168"/>
      <c r="TFD231" s="168"/>
      <c r="TFE231" s="168"/>
      <c r="TFF231" s="168"/>
      <c r="TFG231" s="168"/>
      <c r="TFH231" s="168"/>
      <c r="TFI231" s="168"/>
      <c r="TFJ231" s="168"/>
      <c r="TFK231" s="168"/>
      <c r="TFL231" s="168"/>
      <c r="TFM231" s="168"/>
      <c r="TFN231" s="168"/>
      <c r="TFO231" s="168"/>
      <c r="TFP231" s="168"/>
      <c r="TFQ231" s="168"/>
      <c r="TFR231" s="168"/>
      <c r="TFS231" s="168"/>
      <c r="TFT231" s="168"/>
      <c r="TFU231" s="168"/>
      <c r="TFV231" s="168"/>
      <c r="TFW231" s="168"/>
      <c r="TFX231" s="168"/>
      <c r="TFY231" s="168"/>
      <c r="TFZ231" s="168"/>
      <c r="TGA231" s="168"/>
      <c r="TGB231" s="168"/>
      <c r="TGC231" s="168"/>
      <c r="TGD231" s="168"/>
      <c r="TGE231" s="168"/>
      <c r="TGF231" s="168"/>
      <c r="TGG231" s="168"/>
      <c r="TGH231" s="168"/>
      <c r="TGI231" s="168"/>
      <c r="TGJ231" s="168"/>
      <c r="TGK231" s="168"/>
      <c r="TGL231" s="168"/>
      <c r="TGM231" s="168"/>
      <c r="TGN231" s="168"/>
      <c r="TGO231" s="168"/>
      <c r="TGP231" s="168"/>
      <c r="TGQ231" s="168"/>
      <c r="TGR231" s="168"/>
      <c r="TGS231" s="168"/>
      <c r="TGT231" s="168"/>
      <c r="TGU231" s="168"/>
      <c r="TGV231" s="168"/>
      <c r="TGW231" s="168"/>
      <c r="TGX231" s="168"/>
      <c r="TGY231" s="168"/>
      <c r="TGZ231" s="168"/>
      <c r="THA231" s="168"/>
      <c r="THB231" s="168"/>
      <c r="THC231" s="168"/>
      <c r="THD231" s="168"/>
      <c r="THE231" s="168"/>
      <c r="THF231" s="168"/>
      <c r="THG231" s="168"/>
      <c r="THH231" s="168"/>
      <c r="THI231" s="168"/>
      <c r="THJ231" s="168"/>
      <c r="THK231" s="168"/>
      <c r="THL231" s="168"/>
      <c r="THM231" s="168"/>
      <c r="THN231" s="168"/>
      <c r="THO231" s="168"/>
      <c r="THP231" s="168"/>
      <c r="THQ231" s="168"/>
      <c r="THR231" s="168"/>
      <c r="THS231" s="168"/>
      <c r="THT231" s="168"/>
      <c r="THU231" s="168"/>
      <c r="THV231" s="168"/>
      <c r="THW231" s="168"/>
      <c r="THX231" s="168"/>
      <c r="THY231" s="168"/>
      <c r="THZ231" s="168"/>
      <c r="TIA231" s="168"/>
      <c r="TIB231" s="168"/>
      <c r="TIC231" s="168"/>
      <c r="TID231" s="168"/>
      <c r="TIE231" s="168"/>
      <c r="TIF231" s="168"/>
      <c r="TIG231" s="168"/>
      <c r="TIH231" s="168"/>
      <c r="TII231" s="168"/>
      <c r="TIJ231" s="168"/>
      <c r="TIK231" s="168"/>
      <c r="TIL231" s="168"/>
      <c r="TIM231" s="168"/>
      <c r="TIN231" s="168"/>
      <c r="TIO231" s="168"/>
      <c r="TIP231" s="168"/>
      <c r="TIQ231" s="168"/>
      <c r="TIR231" s="168"/>
      <c r="TIS231" s="168"/>
      <c r="TIT231" s="168"/>
      <c r="TIU231" s="168"/>
      <c r="TIV231" s="168"/>
      <c r="TIW231" s="168"/>
      <c r="TIX231" s="168"/>
      <c r="TIY231" s="168"/>
      <c r="TIZ231" s="168"/>
      <c r="TJA231" s="168"/>
      <c r="TJB231" s="168"/>
      <c r="TJC231" s="168"/>
      <c r="TJD231" s="168"/>
      <c r="TJE231" s="168"/>
      <c r="TJF231" s="168"/>
      <c r="TJG231" s="168"/>
      <c r="TJH231" s="168"/>
      <c r="TJI231" s="168"/>
      <c r="TJJ231" s="168"/>
      <c r="TJK231" s="168"/>
      <c r="TJL231" s="168"/>
      <c r="TJM231" s="168"/>
      <c r="TJN231" s="168"/>
      <c r="TJO231" s="168"/>
      <c r="TJP231" s="168"/>
      <c r="TJQ231" s="168"/>
      <c r="TJR231" s="168"/>
      <c r="TJS231" s="168"/>
      <c r="TJT231" s="168"/>
      <c r="TJU231" s="168"/>
      <c r="TJV231" s="168"/>
      <c r="TJW231" s="168"/>
      <c r="TJX231" s="168"/>
      <c r="TJY231" s="168"/>
      <c r="TJZ231" s="168"/>
      <c r="TKA231" s="168"/>
      <c r="TKB231" s="168"/>
      <c r="TKC231" s="168"/>
      <c r="TKD231" s="168"/>
      <c r="TKE231" s="168"/>
      <c r="TKF231" s="168"/>
      <c r="TKG231" s="168"/>
      <c r="TKH231" s="168"/>
      <c r="TKI231" s="168"/>
      <c r="TKJ231" s="168"/>
      <c r="TKK231" s="168"/>
      <c r="TKL231" s="168"/>
      <c r="TKM231" s="168"/>
      <c r="TKN231" s="168"/>
      <c r="TKO231" s="168"/>
      <c r="TKP231" s="168"/>
      <c r="TKQ231" s="168"/>
      <c r="TKR231" s="168"/>
      <c r="TKS231" s="168"/>
      <c r="TKT231" s="168"/>
      <c r="TKU231" s="168"/>
      <c r="TKV231" s="168"/>
      <c r="TKW231" s="168"/>
      <c r="TKX231" s="168"/>
      <c r="TKY231" s="168"/>
      <c r="TKZ231" s="168"/>
      <c r="TLA231" s="168"/>
      <c r="TLB231" s="168"/>
      <c r="TLC231" s="168"/>
      <c r="TLD231" s="168"/>
      <c r="TLE231" s="168"/>
      <c r="TLF231" s="168"/>
      <c r="TLG231" s="168"/>
      <c r="TLH231" s="168"/>
      <c r="TLI231" s="168"/>
      <c r="TLJ231" s="168"/>
      <c r="TLK231" s="168"/>
      <c r="TLL231" s="168"/>
      <c r="TLM231" s="168"/>
      <c r="TLN231" s="168"/>
      <c r="TLO231" s="168"/>
      <c r="TLP231" s="168"/>
      <c r="TLQ231" s="168"/>
      <c r="TLR231" s="168"/>
      <c r="TLS231" s="168"/>
      <c r="TLT231" s="168"/>
      <c r="TLU231" s="168"/>
      <c r="TLV231" s="168"/>
      <c r="TLW231" s="168"/>
      <c r="TLX231" s="168"/>
      <c r="TLY231" s="168"/>
      <c r="TLZ231" s="168"/>
      <c r="TMA231" s="168"/>
      <c r="TMB231" s="168"/>
      <c r="TMC231" s="168"/>
      <c r="TMD231" s="168"/>
      <c r="TME231" s="168"/>
      <c r="TMF231" s="168"/>
      <c r="TMG231" s="168"/>
      <c r="TMH231" s="168"/>
      <c r="TMI231" s="168"/>
      <c r="TMJ231" s="168"/>
      <c r="TMK231" s="168"/>
      <c r="TML231" s="168"/>
      <c r="TMM231" s="168"/>
      <c r="TMN231" s="168"/>
      <c r="TMO231" s="168"/>
      <c r="TMP231" s="168"/>
      <c r="TMQ231" s="168"/>
      <c r="TMR231" s="168"/>
      <c r="TMS231" s="168"/>
      <c r="TMT231" s="168"/>
      <c r="TMU231" s="168"/>
      <c r="TMV231" s="168"/>
      <c r="TMW231" s="168"/>
      <c r="TMX231" s="168"/>
      <c r="TMY231" s="168"/>
      <c r="TMZ231" s="168"/>
      <c r="TNA231" s="168"/>
      <c r="TNB231" s="168"/>
      <c r="TNC231" s="168"/>
      <c r="TND231" s="168"/>
      <c r="TNE231" s="168"/>
      <c r="TNF231" s="168"/>
      <c r="TNG231" s="168"/>
      <c r="TNH231" s="168"/>
      <c r="TNI231" s="168"/>
      <c r="TNJ231" s="168"/>
      <c r="TNK231" s="168"/>
      <c r="TNL231" s="168"/>
      <c r="TNM231" s="168"/>
      <c r="TNN231" s="168"/>
      <c r="TNO231" s="168"/>
      <c r="TNP231" s="168"/>
      <c r="TNQ231" s="168"/>
      <c r="TNR231" s="168"/>
      <c r="TNS231" s="168"/>
      <c r="TNT231" s="168"/>
      <c r="TNU231" s="168"/>
      <c r="TNV231" s="168"/>
      <c r="TNW231" s="168"/>
      <c r="TNX231" s="168"/>
      <c r="TNY231" s="168"/>
      <c r="TNZ231" s="168"/>
      <c r="TOA231" s="168"/>
      <c r="TOB231" s="168"/>
      <c r="TOC231" s="168"/>
      <c r="TOD231" s="168"/>
      <c r="TOE231" s="168"/>
      <c r="TOF231" s="168"/>
      <c r="TOG231" s="168"/>
      <c r="TOH231" s="168"/>
      <c r="TOI231" s="168"/>
      <c r="TOJ231" s="168"/>
      <c r="TOK231" s="168"/>
      <c r="TOL231" s="168"/>
      <c r="TOM231" s="168"/>
      <c r="TON231" s="168"/>
      <c r="TOO231" s="168"/>
      <c r="TOP231" s="168"/>
      <c r="TOQ231" s="168"/>
      <c r="TOR231" s="168"/>
      <c r="TOS231" s="168"/>
      <c r="TOT231" s="168"/>
      <c r="TOU231" s="168"/>
      <c r="TOV231" s="168"/>
      <c r="TOW231" s="168"/>
      <c r="TOX231" s="168"/>
      <c r="TOY231" s="168"/>
      <c r="TOZ231" s="168"/>
      <c r="TPA231" s="168"/>
      <c r="TPB231" s="168"/>
      <c r="TPC231" s="168"/>
      <c r="TPD231" s="168"/>
      <c r="TPE231" s="168"/>
      <c r="TPF231" s="168"/>
      <c r="TPG231" s="168"/>
      <c r="TPH231" s="168"/>
      <c r="TPI231" s="168"/>
      <c r="TPJ231" s="168"/>
      <c r="TPK231" s="168"/>
      <c r="TPL231" s="168"/>
      <c r="TPM231" s="168"/>
      <c r="TPN231" s="168"/>
      <c r="TPO231" s="168"/>
      <c r="TPP231" s="168"/>
      <c r="TPQ231" s="168"/>
      <c r="TPR231" s="168"/>
      <c r="TPS231" s="168"/>
      <c r="TPT231" s="168"/>
      <c r="TPU231" s="168"/>
      <c r="TPV231" s="168"/>
      <c r="TPW231" s="168"/>
      <c r="TPX231" s="168"/>
      <c r="TPY231" s="168"/>
      <c r="TPZ231" s="168"/>
      <c r="TQA231" s="168"/>
      <c r="TQB231" s="168"/>
      <c r="TQC231" s="168"/>
      <c r="TQD231" s="168"/>
      <c r="TQE231" s="168"/>
      <c r="TQF231" s="168"/>
      <c r="TQG231" s="168"/>
      <c r="TQH231" s="168"/>
      <c r="TQI231" s="168"/>
      <c r="TQJ231" s="168"/>
      <c r="TQK231" s="168"/>
      <c r="TQL231" s="168"/>
      <c r="TQM231" s="168"/>
      <c r="TQN231" s="168"/>
      <c r="TQO231" s="168"/>
      <c r="TQP231" s="168"/>
      <c r="TQQ231" s="168"/>
      <c r="TQR231" s="168"/>
      <c r="TQS231" s="168"/>
      <c r="TQT231" s="168"/>
      <c r="TQU231" s="168"/>
      <c r="TQV231" s="168"/>
      <c r="TQW231" s="168"/>
      <c r="TQX231" s="168"/>
      <c r="TQY231" s="168"/>
      <c r="TQZ231" s="168"/>
      <c r="TRA231" s="168"/>
      <c r="TRB231" s="168"/>
      <c r="TRC231" s="168"/>
      <c r="TRD231" s="168"/>
      <c r="TRE231" s="168"/>
      <c r="TRF231" s="168"/>
      <c r="TRG231" s="168"/>
      <c r="TRH231" s="168"/>
      <c r="TRI231" s="168"/>
      <c r="TRJ231" s="168"/>
      <c r="TRK231" s="168"/>
      <c r="TRL231" s="168"/>
      <c r="TRM231" s="168"/>
      <c r="TRN231" s="168"/>
      <c r="TRO231" s="168"/>
      <c r="TRP231" s="168"/>
      <c r="TRQ231" s="168"/>
      <c r="TRR231" s="168"/>
      <c r="TRS231" s="168"/>
      <c r="TRT231" s="168"/>
      <c r="TRU231" s="168"/>
      <c r="TRV231" s="168"/>
      <c r="TRW231" s="168"/>
      <c r="TRX231" s="168"/>
      <c r="TRY231" s="168"/>
      <c r="TRZ231" s="168"/>
      <c r="TSA231" s="168"/>
      <c r="TSB231" s="168"/>
      <c r="TSC231" s="168"/>
      <c r="TSD231" s="168"/>
      <c r="TSE231" s="168"/>
      <c r="TSF231" s="168"/>
      <c r="TSG231" s="168"/>
      <c r="TSH231" s="168"/>
      <c r="TSI231" s="168"/>
      <c r="TSJ231" s="168"/>
      <c r="TSK231" s="168"/>
      <c r="TSL231" s="168"/>
      <c r="TSM231" s="168"/>
      <c r="TSN231" s="168"/>
      <c r="TSO231" s="168"/>
      <c r="TSP231" s="168"/>
      <c r="TSQ231" s="168"/>
      <c r="TSR231" s="168"/>
      <c r="TSS231" s="168"/>
      <c r="TST231" s="168"/>
      <c r="TSU231" s="168"/>
      <c r="TSV231" s="168"/>
      <c r="TSW231" s="168"/>
      <c r="TSX231" s="168"/>
      <c r="TSY231" s="168"/>
      <c r="TSZ231" s="168"/>
      <c r="TTA231" s="168"/>
      <c r="TTB231" s="168"/>
      <c r="TTC231" s="168"/>
      <c r="TTD231" s="168"/>
      <c r="TTE231" s="168"/>
      <c r="TTF231" s="168"/>
      <c r="TTG231" s="168"/>
      <c r="TTH231" s="168"/>
      <c r="TTI231" s="168"/>
      <c r="TTJ231" s="168"/>
      <c r="TTK231" s="168"/>
      <c r="TTL231" s="168"/>
      <c r="TTM231" s="168"/>
      <c r="TTN231" s="168"/>
      <c r="TTO231" s="168"/>
      <c r="TTP231" s="168"/>
      <c r="TTQ231" s="168"/>
      <c r="TTR231" s="168"/>
      <c r="TTS231" s="168"/>
      <c r="TTT231" s="168"/>
      <c r="TTU231" s="168"/>
      <c r="TTV231" s="168"/>
      <c r="TTW231" s="168"/>
      <c r="TTX231" s="168"/>
      <c r="TTY231" s="168"/>
      <c r="TTZ231" s="168"/>
      <c r="TUA231" s="168"/>
      <c r="TUB231" s="168"/>
      <c r="TUC231" s="168"/>
      <c r="TUD231" s="168"/>
      <c r="TUE231" s="168"/>
      <c r="TUF231" s="168"/>
      <c r="TUG231" s="168"/>
      <c r="TUH231" s="168"/>
      <c r="TUI231" s="168"/>
      <c r="TUJ231" s="168"/>
      <c r="TUK231" s="168"/>
      <c r="TUL231" s="168"/>
      <c r="TUM231" s="168"/>
      <c r="TUN231" s="168"/>
      <c r="TUO231" s="168"/>
      <c r="TUP231" s="168"/>
      <c r="TUQ231" s="168"/>
      <c r="TUR231" s="168"/>
      <c r="TUS231" s="168"/>
      <c r="TUT231" s="168"/>
      <c r="TUU231" s="168"/>
      <c r="TUV231" s="168"/>
      <c r="TUW231" s="168"/>
      <c r="TUX231" s="168"/>
      <c r="TUY231" s="168"/>
      <c r="TUZ231" s="168"/>
      <c r="TVA231" s="168"/>
      <c r="TVB231" s="168"/>
      <c r="TVC231" s="168"/>
      <c r="TVD231" s="168"/>
      <c r="TVE231" s="168"/>
      <c r="TVF231" s="168"/>
      <c r="TVG231" s="168"/>
      <c r="TVH231" s="168"/>
      <c r="TVI231" s="168"/>
      <c r="TVJ231" s="168"/>
      <c r="TVK231" s="168"/>
      <c r="TVL231" s="168"/>
      <c r="TVM231" s="168"/>
      <c r="TVN231" s="168"/>
      <c r="TVO231" s="168"/>
      <c r="TVP231" s="168"/>
      <c r="TVQ231" s="168"/>
      <c r="TVR231" s="168"/>
      <c r="TVS231" s="168"/>
      <c r="TVT231" s="168"/>
      <c r="TVU231" s="168"/>
      <c r="TVV231" s="168"/>
      <c r="TVW231" s="168"/>
      <c r="TVX231" s="168"/>
      <c r="TVY231" s="168"/>
      <c r="TVZ231" s="168"/>
      <c r="TWA231" s="168"/>
      <c r="TWB231" s="168"/>
      <c r="TWC231" s="168"/>
      <c r="TWD231" s="168"/>
      <c r="TWE231" s="168"/>
      <c r="TWF231" s="168"/>
      <c r="TWG231" s="168"/>
      <c r="TWH231" s="168"/>
      <c r="TWI231" s="168"/>
      <c r="TWJ231" s="168"/>
      <c r="TWK231" s="168"/>
      <c r="TWL231" s="168"/>
      <c r="TWM231" s="168"/>
      <c r="TWN231" s="168"/>
      <c r="TWO231" s="168"/>
      <c r="TWP231" s="168"/>
      <c r="TWQ231" s="168"/>
      <c r="TWR231" s="168"/>
      <c r="TWS231" s="168"/>
      <c r="TWT231" s="168"/>
      <c r="TWU231" s="168"/>
      <c r="TWV231" s="168"/>
      <c r="TWW231" s="168"/>
      <c r="TWX231" s="168"/>
      <c r="TWY231" s="168"/>
      <c r="TWZ231" s="168"/>
      <c r="TXA231" s="168"/>
      <c r="TXB231" s="168"/>
      <c r="TXC231" s="168"/>
      <c r="TXD231" s="168"/>
      <c r="TXE231" s="168"/>
      <c r="TXF231" s="168"/>
      <c r="TXG231" s="168"/>
      <c r="TXH231" s="168"/>
      <c r="TXI231" s="168"/>
      <c r="TXJ231" s="168"/>
      <c r="TXK231" s="168"/>
      <c r="TXL231" s="168"/>
      <c r="TXM231" s="168"/>
      <c r="TXN231" s="168"/>
      <c r="TXO231" s="168"/>
      <c r="TXP231" s="168"/>
      <c r="TXQ231" s="168"/>
      <c r="TXR231" s="168"/>
      <c r="TXS231" s="168"/>
      <c r="TXT231" s="168"/>
      <c r="TXU231" s="168"/>
      <c r="TXV231" s="168"/>
      <c r="TXW231" s="168"/>
      <c r="TXX231" s="168"/>
      <c r="TXY231" s="168"/>
      <c r="TXZ231" s="168"/>
      <c r="TYA231" s="168"/>
      <c r="TYB231" s="168"/>
      <c r="TYC231" s="168"/>
      <c r="TYD231" s="168"/>
      <c r="TYE231" s="168"/>
      <c r="TYF231" s="168"/>
      <c r="TYG231" s="168"/>
      <c r="TYH231" s="168"/>
      <c r="TYI231" s="168"/>
      <c r="TYJ231" s="168"/>
      <c r="TYK231" s="168"/>
      <c r="TYL231" s="168"/>
      <c r="TYM231" s="168"/>
      <c r="TYN231" s="168"/>
      <c r="TYO231" s="168"/>
      <c r="TYP231" s="168"/>
      <c r="TYQ231" s="168"/>
      <c r="TYR231" s="168"/>
      <c r="TYS231" s="168"/>
      <c r="TYT231" s="168"/>
      <c r="TYU231" s="168"/>
      <c r="TYV231" s="168"/>
      <c r="TYW231" s="168"/>
      <c r="TYX231" s="168"/>
      <c r="TYY231" s="168"/>
      <c r="TYZ231" s="168"/>
      <c r="TZA231" s="168"/>
      <c r="TZB231" s="168"/>
      <c r="TZC231" s="168"/>
      <c r="TZD231" s="168"/>
      <c r="TZE231" s="168"/>
      <c r="TZF231" s="168"/>
      <c r="TZG231" s="168"/>
      <c r="TZH231" s="168"/>
      <c r="TZI231" s="168"/>
      <c r="TZJ231" s="168"/>
      <c r="TZK231" s="168"/>
      <c r="TZL231" s="168"/>
      <c r="TZM231" s="168"/>
      <c r="TZN231" s="168"/>
      <c r="TZO231" s="168"/>
      <c r="TZP231" s="168"/>
      <c r="TZQ231" s="168"/>
      <c r="TZR231" s="168"/>
      <c r="TZS231" s="168"/>
      <c r="TZT231" s="168"/>
      <c r="TZU231" s="168"/>
      <c r="TZV231" s="168"/>
      <c r="TZW231" s="168"/>
      <c r="TZX231" s="168"/>
      <c r="TZY231" s="168"/>
      <c r="TZZ231" s="168"/>
      <c r="UAA231" s="168"/>
      <c r="UAB231" s="168"/>
      <c r="UAC231" s="168"/>
      <c r="UAD231" s="168"/>
      <c r="UAE231" s="168"/>
      <c r="UAF231" s="168"/>
      <c r="UAG231" s="168"/>
      <c r="UAH231" s="168"/>
      <c r="UAI231" s="168"/>
      <c r="UAJ231" s="168"/>
      <c r="UAK231" s="168"/>
      <c r="UAL231" s="168"/>
      <c r="UAM231" s="168"/>
      <c r="UAN231" s="168"/>
      <c r="UAO231" s="168"/>
      <c r="UAP231" s="168"/>
      <c r="UAQ231" s="168"/>
      <c r="UAR231" s="168"/>
      <c r="UAS231" s="168"/>
      <c r="UAT231" s="168"/>
      <c r="UAU231" s="168"/>
      <c r="UAV231" s="168"/>
      <c r="UAW231" s="168"/>
      <c r="UAX231" s="168"/>
      <c r="UAY231" s="168"/>
      <c r="UAZ231" s="168"/>
      <c r="UBA231" s="168"/>
      <c r="UBB231" s="168"/>
      <c r="UBC231" s="168"/>
      <c r="UBD231" s="168"/>
      <c r="UBE231" s="168"/>
      <c r="UBF231" s="168"/>
      <c r="UBG231" s="168"/>
      <c r="UBH231" s="168"/>
      <c r="UBI231" s="168"/>
      <c r="UBJ231" s="168"/>
      <c r="UBK231" s="168"/>
      <c r="UBL231" s="168"/>
      <c r="UBM231" s="168"/>
      <c r="UBN231" s="168"/>
      <c r="UBO231" s="168"/>
      <c r="UBP231" s="168"/>
      <c r="UBQ231" s="168"/>
      <c r="UBR231" s="168"/>
      <c r="UBS231" s="168"/>
      <c r="UBT231" s="168"/>
      <c r="UBU231" s="168"/>
      <c r="UBV231" s="168"/>
      <c r="UBW231" s="168"/>
      <c r="UBX231" s="168"/>
      <c r="UBY231" s="168"/>
      <c r="UBZ231" s="168"/>
      <c r="UCA231" s="168"/>
      <c r="UCB231" s="168"/>
      <c r="UCC231" s="168"/>
      <c r="UCD231" s="168"/>
      <c r="UCE231" s="168"/>
      <c r="UCF231" s="168"/>
      <c r="UCG231" s="168"/>
      <c r="UCH231" s="168"/>
      <c r="UCI231" s="168"/>
      <c r="UCJ231" s="168"/>
      <c r="UCK231" s="168"/>
      <c r="UCL231" s="168"/>
      <c r="UCM231" s="168"/>
      <c r="UCN231" s="168"/>
      <c r="UCO231" s="168"/>
      <c r="UCP231" s="168"/>
      <c r="UCQ231" s="168"/>
      <c r="UCR231" s="168"/>
      <c r="UCS231" s="168"/>
      <c r="UCT231" s="168"/>
      <c r="UCU231" s="168"/>
      <c r="UCV231" s="168"/>
      <c r="UCW231" s="168"/>
      <c r="UCX231" s="168"/>
      <c r="UCY231" s="168"/>
      <c r="UCZ231" s="168"/>
      <c r="UDA231" s="168"/>
      <c r="UDB231" s="168"/>
      <c r="UDC231" s="168"/>
      <c r="UDD231" s="168"/>
      <c r="UDE231" s="168"/>
      <c r="UDF231" s="168"/>
      <c r="UDG231" s="168"/>
      <c r="UDH231" s="168"/>
      <c r="UDI231" s="168"/>
      <c r="UDJ231" s="168"/>
      <c r="UDK231" s="168"/>
      <c r="UDL231" s="168"/>
      <c r="UDM231" s="168"/>
      <c r="UDN231" s="168"/>
      <c r="UDO231" s="168"/>
      <c r="UDP231" s="168"/>
      <c r="UDQ231" s="168"/>
      <c r="UDR231" s="168"/>
      <c r="UDS231" s="168"/>
      <c r="UDT231" s="168"/>
      <c r="UDU231" s="168"/>
      <c r="UDV231" s="168"/>
      <c r="UDW231" s="168"/>
      <c r="UDX231" s="168"/>
      <c r="UDY231" s="168"/>
      <c r="UDZ231" s="168"/>
      <c r="UEA231" s="168"/>
      <c r="UEB231" s="168"/>
      <c r="UEC231" s="168"/>
      <c r="UED231" s="168"/>
      <c r="UEE231" s="168"/>
      <c r="UEF231" s="168"/>
      <c r="UEG231" s="168"/>
      <c r="UEH231" s="168"/>
      <c r="UEI231" s="168"/>
      <c r="UEJ231" s="168"/>
      <c r="UEK231" s="168"/>
      <c r="UEL231" s="168"/>
      <c r="UEM231" s="168"/>
      <c r="UEN231" s="168"/>
      <c r="UEO231" s="168"/>
      <c r="UEP231" s="168"/>
      <c r="UEQ231" s="168"/>
      <c r="UER231" s="168"/>
      <c r="UES231" s="168"/>
      <c r="UET231" s="168"/>
      <c r="UEU231" s="168"/>
      <c r="UEV231" s="168"/>
      <c r="UEW231" s="168"/>
      <c r="UEX231" s="168"/>
      <c r="UEY231" s="168"/>
      <c r="UEZ231" s="168"/>
      <c r="UFA231" s="168"/>
      <c r="UFB231" s="168"/>
      <c r="UFC231" s="168"/>
      <c r="UFD231" s="168"/>
      <c r="UFE231" s="168"/>
      <c r="UFF231" s="168"/>
      <c r="UFG231" s="168"/>
      <c r="UFH231" s="168"/>
      <c r="UFI231" s="168"/>
      <c r="UFJ231" s="168"/>
      <c r="UFK231" s="168"/>
      <c r="UFL231" s="168"/>
      <c r="UFM231" s="168"/>
      <c r="UFN231" s="168"/>
      <c r="UFO231" s="168"/>
      <c r="UFP231" s="168"/>
      <c r="UFQ231" s="168"/>
      <c r="UFR231" s="168"/>
      <c r="UFS231" s="168"/>
      <c r="UFT231" s="168"/>
      <c r="UFU231" s="168"/>
      <c r="UFV231" s="168"/>
      <c r="UFW231" s="168"/>
      <c r="UFX231" s="168"/>
      <c r="UFY231" s="168"/>
      <c r="UFZ231" s="168"/>
      <c r="UGA231" s="168"/>
      <c r="UGB231" s="168"/>
      <c r="UGC231" s="168"/>
      <c r="UGD231" s="168"/>
      <c r="UGE231" s="168"/>
      <c r="UGF231" s="168"/>
      <c r="UGG231" s="168"/>
      <c r="UGH231" s="168"/>
      <c r="UGI231" s="168"/>
      <c r="UGJ231" s="168"/>
      <c r="UGK231" s="168"/>
      <c r="UGL231" s="168"/>
      <c r="UGM231" s="168"/>
      <c r="UGN231" s="168"/>
      <c r="UGO231" s="168"/>
      <c r="UGP231" s="168"/>
      <c r="UGQ231" s="168"/>
      <c r="UGR231" s="168"/>
      <c r="UGS231" s="168"/>
      <c r="UGT231" s="168"/>
      <c r="UGU231" s="168"/>
      <c r="UGV231" s="168"/>
      <c r="UGW231" s="168"/>
      <c r="UGX231" s="168"/>
      <c r="UGY231" s="168"/>
      <c r="UGZ231" s="168"/>
      <c r="UHA231" s="168"/>
      <c r="UHB231" s="168"/>
      <c r="UHC231" s="168"/>
      <c r="UHD231" s="168"/>
      <c r="UHE231" s="168"/>
      <c r="UHF231" s="168"/>
      <c r="UHG231" s="168"/>
      <c r="UHH231" s="168"/>
      <c r="UHI231" s="168"/>
      <c r="UHJ231" s="168"/>
      <c r="UHK231" s="168"/>
      <c r="UHL231" s="168"/>
      <c r="UHM231" s="168"/>
      <c r="UHN231" s="168"/>
      <c r="UHO231" s="168"/>
      <c r="UHP231" s="168"/>
      <c r="UHQ231" s="168"/>
      <c r="UHR231" s="168"/>
      <c r="UHS231" s="168"/>
      <c r="UHT231" s="168"/>
      <c r="UHU231" s="168"/>
      <c r="UHV231" s="168"/>
      <c r="UHW231" s="168"/>
      <c r="UHX231" s="168"/>
      <c r="UHY231" s="168"/>
      <c r="UHZ231" s="168"/>
      <c r="UIA231" s="168"/>
      <c r="UIB231" s="168"/>
      <c r="UIC231" s="168"/>
      <c r="UID231" s="168"/>
      <c r="UIE231" s="168"/>
      <c r="UIF231" s="168"/>
      <c r="UIG231" s="168"/>
      <c r="UIH231" s="168"/>
      <c r="UII231" s="168"/>
      <c r="UIJ231" s="168"/>
      <c r="UIK231" s="168"/>
      <c r="UIL231" s="168"/>
      <c r="UIM231" s="168"/>
      <c r="UIN231" s="168"/>
      <c r="UIO231" s="168"/>
      <c r="UIP231" s="168"/>
      <c r="UIQ231" s="168"/>
      <c r="UIR231" s="168"/>
      <c r="UIS231" s="168"/>
      <c r="UIT231" s="168"/>
      <c r="UIU231" s="168"/>
      <c r="UIV231" s="168"/>
      <c r="UIW231" s="168"/>
      <c r="UIX231" s="168"/>
      <c r="UIY231" s="168"/>
      <c r="UIZ231" s="168"/>
      <c r="UJA231" s="168"/>
      <c r="UJB231" s="168"/>
      <c r="UJC231" s="168"/>
      <c r="UJD231" s="168"/>
      <c r="UJE231" s="168"/>
      <c r="UJF231" s="168"/>
      <c r="UJG231" s="168"/>
      <c r="UJH231" s="168"/>
      <c r="UJI231" s="168"/>
      <c r="UJJ231" s="168"/>
      <c r="UJK231" s="168"/>
      <c r="UJL231" s="168"/>
      <c r="UJM231" s="168"/>
      <c r="UJN231" s="168"/>
      <c r="UJO231" s="168"/>
      <c r="UJP231" s="168"/>
      <c r="UJQ231" s="168"/>
      <c r="UJR231" s="168"/>
      <c r="UJS231" s="168"/>
      <c r="UJT231" s="168"/>
      <c r="UJU231" s="168"/>
      <c r="UJV231" s="168"/>
      <c r="UJW231" s="168"/>
      <c r="UJX231" s="168"/>
      <c r="UJY231" s="168"/>
      <c r="UJZ231" s="168"/>
      <c r="UKA231" s="168"/>
      <c r="UKB231" s="168"/>
      <c r="UKC231" s="168"/>
      <c r="UKD231" s="168"/>
      <c r="UKE231" s="168"/>
      <c r="UKF231" s="168"/>
      <c r="UKG231" s="168"/>
      <c r="UKH231" s="168"/>
      <c r="UKI231" s="168"/>
      <c r="UKJ231" s="168"/>
      <c r="UKK231" s="168"/>
      <c r="UKL231" s="168"/>
      <c r="UKM231" s="168"/>
      <c r="UKN231" s="168"/>
      <c r="UKO231" s="168"/>
      <c r="UKP231" s="168"/>
      <c r="UKQ231" s="168"/>
      <c r="UKR231" s="168"/>
      <c r="UKS231" s="168"/>
      <c r="UKT231" s="168"/>
      <c r="UKU231" s="168"/>
      <c r="UKV231" s="168"/>
      <c r="UKW231" s="168"/>
      <c r="UKX231" s="168"/>
      <c r="UKY231" s="168"/>
      <c r="UKZ231" s="168"/>
      <c r="ULA231" s="168"/>
      <c r="ULB231" s="168"/>
      <c r="ULC231" s="168"/>
      <c r="ULD231" s="168"/>
      <c r="ULE231" s="168"/>
      <c r="ULF231" s="168"/>
      <c r="ULG231" s="168"/>
      <c r="ULH231" s="168"/>
      <c r="ULI231" s="168"/>
      <c r="ULJ231" s="168"/>
      <c r="ULK231" s="168"/>
      <c r="ULL231" s="168"/>
      <c r="ULM231" s="168"/>
      <c r="ULN231" s="168"/>
      <c r="ULO231" s="168"/>
      <c r="ULP231" s="168"/>
      <c r="ULQ231" s="168"/>
      <c r="ULR231" s="168"/>
      <c r="ULS231" s="168"/>
      <c r="ULT231" s="168"/>
      <c r="ULU231" s="168"/>
      <c r="ULV231" s="168"/>
      <c r="ULW231" s="168"/>
      <c r="ULX231" s="168"/>
      <c r="ULY231" s="168"/>
      <c r="ULZ231" s="168"/>
      <c r="UMA231" s="168"/>
      <c r="UMB231" s="168"/>
      <c r="UMC231" s="168"/>
      <c r="UMD231" s="168"/>
      <c r="UME231" s="168"/>
      <c r="UMF231" s="168"/>
      <c r="UMG231" s="168"/>
      <c r="UMH231" s="168"/>
      <c r="UMI231" s="168"/>
      <c r="UMJ231" s="168"/>
      <c r="UMK231" s="168"/>
      <c r="UML231" s="168"/>
      <c r="UMM231" s="168"/>
      <c r="UMN231" s="168"/>
      <c r="UMO231" s="168"/>
      <c r="UMP231" s="168"/>
      <c r="UMQ231" s="168"/>
      <c r="UMR231" s="168"/>
      <c r="UMS231" s="168"/>
      <c r="UMT231" s="168"/>
      <c r="UMU231" s="168"/>
      <c r="UMV231" s="168"/>
      <c r="UMW231" s="168"/>
      <c r="UMX231" s="168"/>
      <c r="UMY231" s="168"/>
      <c r="UMZ231" s="168"/>
      <c r="UNA231" s="168"/>
      <c r="UNB231" s="168"/>
      <c r="UNC231" s="168"/>
      <c r="UND231" s="168"/>
      <c r="UNE231" s="168"/>
      <c r="UNF231" s="168"/>
      <c r="UNG231" s="168"/>
      <c r="UNH231" s="168"/>
      <c r="UNI231" s="168"/>
      <c r="UNJ231" s="168"/>
      <c r="UNK231" s="168"/>
      <c r="UNL231" s="168"/>
      <c r="UNM231" s="168"/>
      <c r="UNN231" s="168"/>
      <c r="UNO231" s="168"/>
      <c r="UNP231" s="168"/>
      <c r="UNQ231" s="168"/>
      <c r="UNR231" s="168"/>
      <c r="UNS231" s="168"/>
      <c r="UNT231" s="168"/>
      <c r="UNU231" s="168"/>
      <c r="UNV231" s="168"/>
      <c r="UNW231" s="168"/>
      <c r="UNX231" s="168"/>
      <c r="UNY231" s="168"/>
      <c r="UNZ231" s="168"/>
      <c r="UOA231" s="168"/>
      <c r="UOB231" s="168"/>
      <c r="UOC231" s="168"/>
      <c r="UOD231" s="168"/>
      <c r="UOE231" s="168"/>
      <c r="UOF231" s="168"/>
      <c r="UOG231" s="168"/>
      <c r="UOH231" s="168"/>
      <c r="UOI231" s="168"/>
      <c r="UOJ231" s="168"/>
      <c r="UOK231" s="168"/>
      <c r="UOL231" s="168"/>
      <c r="UOM231" s="168"/>
      <c r="UON231" s="168"/>
      <c r="UOO231" s="168"/>
      <c r="UOP231" s="168"/>
      <c r="UOQ231" s="168"/>
      <c r="UOR231" s="168"/>
      <c r="UOS231" s="168"/>
      <c r="UOT231" s="168"/>
      <c r="UOU231" s="168"/>
      <c r="UOV231" s="168"/>
      <c r="UOW231" s="168"/>
      <c r="UOX231" s="168"/>
      <c r="UOY231" s="168"/>
      <c r="UOZ231" s="168"/>
      <c r="UPA231" s="168"/>
      <c r="UPB231" s="168"/>
      <c r="UPC231" s="168"/>
      <c r="UPD231" s="168"/>
      <c r="UPE231" s="168"/>
      <c r="UPF231" s="168"/>
      <c r="UPG231" s="168"/>
      <c r="UPH231" s="168"/>
      <c r="UPI231" s="168"/>
      <c r="UPJ231" s="168"/>
      <c r="UPK231" s="168"/>
      <c r="UPL231" s="168"/>
      <c r="UPM231" s="168"/>
      <c r="UPN231" s="168"/>
      <c r="UPO231" s="168"/>
      <c r="UPP231" s="168"/>
      <c r="UPQ231" s="168"/>
      <c r="UPR231" s="168"/>
      <c r="UPS231" s="168"/>
      <c r="UPT231" s="168"/>
      <c r="UPU231" s="168"/>
      <c r="UPV231" s="168"/>
      <c r="UPW231" s="168"/>
      <c r="UPX231" s="168"/>
      <c r="UPY231" s="168"/>
      <c r="UPZ231" s="168"/>
      <c r="UQA231" s="168"/>
      <c r="UQB231" s="168"/>
      <c r="UQC231" s="168"/>
      <c r="UQD231" s="168"/>
      <c r="UQE231" s="168"/>
      <c r="UQF231" s="168"/>
      <c r="UQG231" s="168"/>
      <c r="UQH231" s="168"/>
      <c r="UQI231" s="168"/>
      <c r="UQJ231" s="168"/>
      <c r="UQK231" s="168"/>
      <c r="UQL231" s="168"/>
      <c r="UQM231" s="168"/>
      <c r="UQN231" s="168"/>
      <c r="UQO231" s="168"/>
      <c r="UQP231" s="168"/>
      <c r="UQQ231" s="168"/>
      <c r="UQR231" s="168"/>
      <c r="UQS231" s="168"/>
      <c r="UQT231" s="168"/>
      <c r="UQU231" s="168"/>
      <c r="UQV231" s="168"/>
      <c r="UQW231" s="168"/>
      <c r="UQX231" s="168"/>
      <c r="UQY231" s="168"/>
      <c r="UQZ231" s="168"/>
      <c r="URA231" s="168"/>
      <c r="URB231" s="168"/>
      <c r="URC231" s="168"/>
      <c r="URD231" s="168"/>
      <c r="URE231" s="168"/>
      <c r="URF231" s="168"/>
      <c r="URG231" s="168"/>
      <c r="URH231" s="168"/>
      <c r="URI231" s="168"/>
      <c r="URJ231" s="168"/>
      <c r="URK231" s="168"/>
      <c r="URL231" s="168"/>
      <c r="URM231" s="168"/>
      <c r="URN231" s="168"/>
      <c r="URO231" s="168"/>
      <c r="URP231" s="168"/>
      <c r="URQ231" s="168"/>
      <c r="URR231" s="168"/>
      <c r="URS231" s="168"/>
      <c r="URT231" s="168"/>
      <c r="URU231" s="168"/>
      <c r="URV231" s="168"/>
      <c r="URW231" s="168"/>
      <c r="URX231" s="168"/>
      <c r="URY231" s="168"/>
      <c r="URZ231" s="168"/>
      <c r="USA231" s="168"/>
      <c r="USB231" s="168"/>
      <c r="USC231" s="168"/>
      <c r="USD231" s="168"/>
      <c r="USE231" s="168"/>
      <c r="USF231" s="168"/>
      <c r="USG231" s="168"/>
      <c r="USH231" s="168"/>
      <c r="USI231" s="168"/>
      <c r="USJ231" s="168"/>
      <c r="USK231" s="168"/>
      <c r="USL231" s="168"/>
      <c r="USM231" s="168"/>
      <c r="USN231" s="168"/>
      <c r="USO231" s="168"/>
      <c r="USP231" s="168"/>
      <c r="USQ231" s="168"/>
      <c r="USR231" s="168"/>
      <c r="USS231" s="168"/>
      <c r="UST231" s="168"/>
      <c r="USU231" s="168"/>
      <c r="USV231" s="168"/>
      <c r="USW231" s="168"/>
      <c r="USX231" s="168"/>
      <c r="USY231" s="168"/>
      <c r="USZ231" s="168"/>
      <c r="UTA231" s="168"/>
      <c r="UTB231" s="168"/>
      <c r="UTC231" s="168"/>
      <c r="UTD231" s="168"/>
      <c r="UTE231" s="168"/>
      <c r="UTF231" s="168"/>
      <c r="UTG231" s="168"/>
      <c r="UTH231" s="168"/>
      <c r="UTI231" s="168"/>
      <c r="UTJ231" s="168"/>
      <c r="UTK231" s="168"/>
      <c r="UTL231" s="168"/>
      <c r="UTM231" s="168"/>
      <c r="UTN231" s="168"/>
      <c r="UTO231" s="168"/>
      <c r="UTP231" s="168"/>
      <c r="UTQ231" s="168"/>
      <c r="UTR231" s="168"/>
      <c r="UTS231" s="168"/>
      <c r="UTT231" s="168"/>
      <c r="UTU231" s="168"/>
      <c r="UTV231" s="168"/>
      <c r="UTW231" s="168"/>
      <c r="UTX231" s="168"/>
      <c r="UTY231" s="168"/>
      <c r="UTZ231" s="168"/>
      <c r="UUA231" s="168"/>
      <c r="UUB231" s="168"/>
      <c r="UUC231" s="168"/>
      <c r="UUD231" s="168"/>
      <c r="UUE231" s="168"/>
      <c r="UUF231" s="168"/>
      <c r="UUG231" s="168"/>
      <c r="UUH231" s="168"/>
      <c r="UUI231" s="168"/>
      <c r="UUJ231" s="168"/>
      <c r="UUK231" s="168"/>
      <c r="UUL231" s="168"/>
      <c r="UUM231" s="168"/>
      <c r="UUN231" s="168"/>
      <c r="UUO231" s="168"/>
      <c r="UUP231" s="168"/>
      <c r="UUQ231" s="168"/>
      <c r="UUR231" s="168"/>
      <c r="UUS231" s="168"/>
      <c r="UUT231" s="168"/>
      <c r="UUU231" s="168"/>
      <c r="UUV231" s="168"/>
      <c r="UUW231" s="168"/>
      <c r="UUX231" s="168"/>
      <c r="UUY231" s="168"/>
      <c r="UUZ231" s="168"/>
      <c r="UVA231" s="168"/>
      <c r="UVB231" s="168"/>
      <c r="UVC231" s="168"/>
      <c r="UVD231" s="168"/>
      <c r="UVE231" s="168"/>
      <c r="UVF231" s="168"/>
      <c r="UVG231" s="168"/>
      <c r="UVH231" s="168"/>
      <c r="UVI231" s="168"/>
      <c r="UVJ231" s="168"/>
      <c r="UVK231" s="168"/>
      <c r="UVL231" s="168"/>
      <c r="UVM231" s="168"/>
      <c r="UVN231" s="168"/>
      <c r="UVO231" s="168"/>
      <c r="UVP231" s="168"/>
      <c r="UVQ231" s="168"/>
      <c r="UVR231" s="168"/>
      <c r="UVS231" s="168"/>
      <c r="UVT231" s="168"/>
      <c r="UVU231" s="168"/>
      <c r="UVV231" s="168"/>
      <c r="UVW231" s="168"/>
      <c r="UVX231" s="168"/>
      <c r="UVY231" s="168"/>
      <c r="UVZ231" s="168"/>
      <c r="UWA231" s="168"/>
      <c r="UWB231" s="168"/>
      <c r="UWC231" s="168"/>
      <c r="UWD231" s="168"/>
      <c r="UWE231" s="168"/>
      <c r="UWF231" s="168"/>
      <c r="UWG231" s="168"/>
      <c r="UWH231" s="168"/>
      <c r="UWI231" s="168"/>
      <c r="UWJ231" s="168"/>
      <c r="UWK231" s="168"/>
      <c r="UWL231" s="168"/>
      <c r="UWM231" s="168"/>
      <c r="UWN231" s="168"/>
      <c r="UWO231" s="168"/>
      <c r="UWP231" s="168"/>
      <c r="UWQ231" s="168"/>
      <c r="UWR231" s="168"/>
      <c r="UWS231" s="168"/>
      <c r="UWT231" s="168"/>
      <c r="UWU231" s="168"/>
      <c r="UWV231" s="168"/>
      <c r="UWW231" s="168"/>
      <c r="UWX231" s="168"/>
      <c r="UWY231" s="168"/>
      <c r="UWZ231" s="168"/>
      <c r="UXA231" s="168"/>
      <c r="UXB231" s="168"/>
      <c r="UXC231" s="168"/>
      <c r="UXD231" s="168"/>
      <c r="UXE231" s="168"/>
      <c r="UXF231" s="168"/>
      <c r="UXG231" s="168"/>
      <c r="UXH231" s="168"/>
      <c r="UXI231" s="168"/>
      <c r="UXJ231" s="168"/>
      <c r="UXK231" s="168"/>
      <c r="UXL231" s="168"/>
      <c r="UXM231" s="168"/>
      <c r="UXN231" s="168"/>
      <c r="UXO231" s="168"/>
      <c r="UXP231" s="168"/>
      <c r="UXQ231" s="168"/>
      <c r="UXR231" s="168"/>
      <c r="UXS231" s="168"/>
      <c r="UXT231" s="168"/>
      <c r="UXU231" s="168"/>
      <c r="UXV231" s="168"/>
      <c r="UXW231" s="168"/>
      <c r="UXX231" s="168"/>
      <c r="UXY231" s="168"/>
      <c r="UXZ231" s="168"/>
      <c r="UYA231" s="168"/>
      <c r="UYB231" s="168"/>
      <c r="UYC231" s="168"/>
      <c r="UYD231" s="168"/>
      <c r="UYE231" s="168"/>
      <c r="UYF231" s="168"/>
      <c r="UYG231" s="168"/>
      <c r="UYH231" s="168"/>
      <c r="UYI231" s="168"/>
      <c r="UYJ231" s="168"/>
      <c r="UYK231" s="168"/>
      <c r="UYL231" s="168"/>
      <c r="UYM231" s="168"/>
      <c r="UYN231" s="168"/>
      <c r="UYO231" s="168"/>
      <c r="UYP231" s="168"/>
      <c r="UYQ231" s="168"/>
      <c r="UYR231" s="168"/>
      <c r="UYS231" s="168"/>
      <c r="UYT231" s="168"/>
      <c r="UYU231" s="168"/>
      <c r="UYV231" s="168"/>
      <c r="UYW231" s="168"/>
      <c r="UYX231" s="168"/>
      <c r="UYY231" s="168"/>
      <c r="UYZ231" s="168"/>
      <c r="UZA231" s="168"/>
      <c r="UZB231" s="168"/>
      <c r="UZC231" s="168"/>
      <c r="UZD231" s="168"/>
      <c r="UZE231" s="168"/>
      <c r="UZF231" s="168"/>
      <c r="UZG231" s="168"/>
      <c r="UZH231" s="168"/>
      <c r="UZI231" s="168"/>
      <c r="UZJ231" s="168"/>
      <c r="UZK231" s="168"/>
      <c r="UZL231" s="168"/>
      <c r="UZM231" s="168"/>
      <c r="UZN231" s="168"/>
      <c r="UZO231" s="168"/>
      <c r="UZP231" s="168"/>
      <c r="UZQ231" s="168"/>
      <c r="UZR231" s="168"/>
      <c r="UZS231" s="168"/>
      <c r="UZT231" s="168"/>
      <c r="UZU231" s="168"/>
      <c r="UZV231" s="168"/>
      <c r="UZW231" s="168"/>
      <c r="UZX231" s="168"/>
      <c r="UZY231" s="168"/>
      <c r="UZZ231" s="168"/>
      <c r="VAA231" s="168"/>
      <c r="VAB231" s="168"/>
      <c r="VAC231" s="168"/>
      <c r="VAD231" s="168"/>
      <c r="VAE231" s="168"/>
      <c r="VAF231" s="168"/>
      <c r="VAG231" s="168"/>
      <c r="VAH231" s="168"/>
      <c r="VAI231" s="168"/>
      <c r="VAJ231" s="168"/>
      <c r="VAK231" s="168"/>
      <c r="VAL231" s="168"/>
      <c r="VAM231" s="168"/>
      <c r="VAN231" s="168"/>
      <c r="VAO231" s="168"/>
      <c r="VAP231" s="168"/>
      <c r="VAQ231" s="168"/>
      <c r="VAR231" s="168"/>
      <c r="VAS231" s="168"/>
      <c r="VAT231" s="168"/>
      <c r="VAU231" s="168"/>
      <c r="VAV231" s="168"/>
      <c r="VAW231" s="168"/>
      <c r="VAX231" s="168"/>
      <c r="VAY231" s="168"/>
      <c r="VAZ231" s="168"/>
      <c r="VBA231" s="168"/>
      <c r="VBB231" s="168"/>
      <c r="VBC231" s="168"/>
      <c r="VBD231" s="168"/>
      <c r="VBE231" s="168"/>
      <c r="VBF231" s="168"/>
      <c r="VBG231" s="168"/>
      <c r="VBH231" s="168"/>
      <c r="VBI231" s="168"/>
      <c r="VBJ231" s="168"/>
      <c r="VBK231" s="168"/>
      <c r="VBL231" s="168"/>
      <c r="VBM231" s="168"/>
      <c r="VBN231" s="168"/>
      <c r="VBO231" s="168"/>
      <c r="VBP231" s="168"/>
      <c r="VBQ231" s="168"/>
      <c r="VBR231" s="168"/>
      <c r="VBS231" s="168"/>
      <c r="VBT231" s="168"/>
      <c r="VBU231" s="168"/>
      <c r="VBV231" s="168"/>
      <c r="VBW231" s="168"/>
      <c r="VBX231" s="168"/>
      <c r="VBY231" s="168"/>
      <c r="VBZ231" s="168"/>
      <c r="VCA231" s="168"/>
      <c r="VCB231" s="168"/>
      <c r="VCC231" s="168"/>
      <c r="VCD231" s="168"/>
      <c r="VCE231" s="168"/>
      <c r="VCF231" s="168"/>
      <c r="VCG231" s="168"/>
      <c r="VCH231" s="168"/>
      <c r="VCI231" s="168"/>
      <c r="VCJ231" s="168"/>
      <c r="VCK231" s="168"/>
      <c r="VCL231" s="168"/>
      <c r="VCM231" s="168"/>
      <c r="VCN231" s="168"/>
      <c r="VCO231" s="168"/>
      <c r="VCP231" s="168"/>
      <c r="VCQ231" s="168"/>
      <c r="VCR231" s="168"/>
      <c r="VCS231" s="168"/>
      <c r="VCT231" s="168"/>
      <c r="VCU231" s="168"/>
      <c r="VCV231" s="168"/>
      <c r="VCW231" s="168"/>
      <c r="VCX231" s="168"/>
      <c r="VCY231" s="168"/>
      <c r="VCZ231" s="168"/>
      <c r="VDA231" s="168"/>
      <c r="VDB231" s="168"/>
      <c r="VDC231" s="168"/>
      <c r="VDD231" s="168"/>
      <c r="VDE231" s="168"/>
      <c r="VDF231" s="168"/>
      <c r="VDG231" s="168"/>
      <c r="VDH231" s="168"/>
      <c r="VDI231" s="168"/>
      <c r="VDJ231" s="168"/>
      <c r="VDK231" s="168"/>
      <c r="VDL231" s="168"/>
      <c r="VDM231" s="168"/>
      <c r="VDN231" s="168"/>
      <c r="VDO231" s="168"/>
      <c r="VDP231" s="168"/>
      <c r="VDQ231" s="168"/>
      <c r="VDR231" s="168"/>
      <c r="VDS231" s="168"/>
      <c r="VDT231" s="168"/>
      <c r="VDU231" s="168"/>
      <c r="VDV231" s="168"/>
      <c r="VDW231" s="168"/>
      <c r="VDX231" s="168"/>
      <c r="VDY231" s="168"/>
      <c r="VDZ231" s="168"/>
      <c r="VEA231" s="168"/>
      <c r="VEB231" s="168"/>
      <c r="VEC231" s="168"/>
      <c r="VED231" s="168"/>
      <c r="VEE231" s="168"/>
      <c r="VEF231" s="168"/>
      <c r="VEG231" s="168"/>
      <c r="VEH231" s="168"/>
      <c r="VEI231" s="168"/>
      <c r="VEJ231" s="168"/>
      <c r="VEK231" s="168"/>
      <c r="VEL231" s="168"/>
      <c r="VEM231" s="168"/>
      <c r="VEN231" s="168"/>
      <c r="VEO231" s="168"/>
      <c r="VEP231" s="168"/>
      <c r="VEQ231" s="168"/>
      <c r="VER231" s="168"/>
      <c r="VES231" s="168"/>
      <c r="VET231" s="168"/>
      <c r="VEU231" s="168"/>
      <c r="VEV231" s="168"/>
      <c r="VEW231" s="168"/>
      <c r="VEX231" s="168"/>
      <c r="VEY231" s="168"/>
      <c r="VEZ231" s="168"/>
      <c r="VFA231" s="168"/>
      <c r="VFB231" s="168"/>
      <c r="VFC231" s="168"/>
      <c r="VFD231" s="168"/>
      <c r="VFE231" s="168"/>
      <c r="VFF231" s="168"/>
      <c r="VFG231" s="168"/>
      <c r="VFH231" s="168"/>
      <c r="VFI231" s="168"/>
      <c r="VFJ231" s="168"/>
      <c r="VFK231" s="168"/>
      <c r="VFL231" s="168"/>
      <c r="VFM231" s="168"/>
      <c r="VFN231" s="168"/>
      <c r="VFO231" s="168"/>
      <c r="VFP231" s="168"/>
      <c r="VFQ231" s="168"/>
      <c r="VFR231" s="168"/>
      <c r="VFS231" s="168"/>
      <c r="VFT231" s="168"/>
      <c r="VFU231" s="168"/>
      <c r="VFV231" s="168"/>
      <c r="VFW231" s="168"/>
      <c r="VFX231" s="168"/>
      <c r="VFY231" s="168"/>
      <c r="VFZ231" s="168"/>
      <c r="VGA231" s="168"/>
      <c r="VGB231" s="168"/>
      <c r="VGC231" s="168"/>
      <c r="VGD231" s="168"/>
      <c r="VGE231" s="168"/>
      <c r="VGF231" s="168"/>
      <c r="VGG231" s="168"/>
      <c r="VGH231" s="168"/>
      <c r="VGI231" s="168"/>
      <c r="VGJ231" s="168"/>
      <c r="VGK231" s="168"/>
      <c r="VGL231" s="168"/>
      <c r="VGM231" s="168"/>
      <c r="VGN231" s="168"/>
      <c r="VGO231" s="168"/>
      <c r="VGP231" s="168"/>
      <c r="VGQ231" s="168"/>
      <c r="VGR231" s="168"/>
      <c r="VGS231" s="168"/>
      <c r="VGT231" s="168"/>
      <c r="VGU231" s="168"/>
      <c r="VGV231" s="168"/>
      <c r="VGW231" s="168"/>
      <c r="VGX231" s="168"/>
      <c r="VGY231" s="168"/>
      <c r="VGZ231" s="168"/>
      <c r="VHA231" s="168"/>
      <c r="VHB231" s="168"/>
      <c r="VHC231" s="168"/>
      <c r="VHD231" s="168"/>
      <c r="VHE231" s="168"/>
      <c r="VHF231" s="168"/>
      <c r="VHG231" s="168"/>
      <c r="VHH231" s="168"/>
      <c r="VHI231" s="168"/>
      <c r="VHJ231" s="168"/>
      <c r="VHK231" s="168"/>
      <c r="VHL231" s="168"/>
      <c r="VHM231" s="168"/>
      <c r="VHN231" s="168"/>
      <c r="VHO231" s="168"/>
      <c r="VHP231" s="168"/>
      <c r="VHQ231" s="168"/>
      <c r="VHR231" s="168"/>
      <c r="VHS231" s="168"/>
      <c r="VHT231" s="168"/>
      <c r="VHU231" s="168"/>
      <c r="VHV231" s="168"/>
      <c r="VHW231" s="168"/>
      <c r="VHX231" s="168"/>
      <c r="VHY231" s="168"/>
      <c r="VHZ231" s="168"/>
      <c r="VIA231" s="168"/>
      <c r="VIB231" s="168"/>
      <c r="VIC231" s="168"/>
      <c r="VID231" s="168"/>
      <c r="VIE231" s="168"/>
      <c r="VIF231" s="168"/>
      <c r="VIG231" s="168"/>
      <c r="VIH231" s="168"/>
      <c r="VII231" s="168"/>
      <c r="VIJ231" s="168"/>
      <c r="VIK231" s="168"/>
      <c r="VIL231" s="168"/>
      <c r="VIM231" s="168"/>
      <c r="VIN231" s="168"/>
      <c r="VIO231" s="168"/>
      <c r="VIP231" s="168"/>
      <c r="VIQ231" s="168"/>
      <c r="VIR231" s="168"/>
      <c r="VIS231" s="168"/>
      <c r="VIT231" s="168"/>
      <c r="VIU231" s="168"/>
      <c r="VIV231" s="168"/>
      <c r="VIW231" s="168"/>
      <c r="VIX231" s="168"/>
      <c r="VIY231" s="168"/>
      <c r="VIZ231" s="168"/>
      <c r="VJA231" s="168"/>
      <c r="VJB231" s="168"/>
      <c r="VJC231" s="168"/>
      <c r="VJD231" s="168"/>
      <c r="VJE231" s="168"/>
      <c r="VJF231" s="168"/>
      <c r="VJG231" s="168"/>
      <c r="VJH231" s="168"/>
      <c r="VJI231" s="168"/>
      <c r="VJJ231" s="168"/>
      <c r="VJK231" s="168"/>
      <c r="VJL231" s="168"/>
      <c r="VJM231" s="168"/>
      <c r="VJN231" s="168"/>
      <c r="VJO231" s="168"/>
      <c r="VJP231" s="168"/>
      <c r="VJQ231" s="168"/>
      <c r="VJR231" s="168"/>
      <c r="VJS231" s="168"/>
      <c r="VJT231" s="168"/>
      <c r="VJU231" s="168"/>
      <c r="VJV231" s="168"/>
      <c r="VJW231" s="168"/>
      <c r="VJX231" s="168"/>
      <c r="VJY231" s="168"/>
      <c r="VJZ231" s="168"/>
      <c r="VKA231" s="168"/>
      <c r="VKB231" s="168"/>
      <c r="VKC231" s="168"/>
      <c r="VKD231" s="168"/>
      <c r="VKE231" s="168"/>
      <c r="VKF231" s="168"/>
      <c r="VKG231" s="168"/>
      <c r="VKH231" s="168"/>
      <c r="VKI231" s="168"/>
      <c r="VKJ231" s="168"/>
      <c r="VKK231" s="168"/>
      <c r="VKL231" s="168"/>
      <c r="VKM231" s="168"/>
      <c r="VKN231" s="168"/>
      <c r="VKO231" s="168"/>
      <c r="VKP231" s="168"/>
      <c r="VKQ231" s="168"/>
      <c r="VKR231" s="168"/>
      <c r="VKS231" s="168"/>
      <c r="VKT231" s="168"/>
      <c r="VKU231" s="168"/>
      <c r="VKV231" s="168"/>
      <c r="VKW231" s="168"/>
      <c r="VKX231" s="168"/>
      <c r="VKY231" s="168"/>
      <c r="VKZ231" s="168"/>
      <c r="VLA231" s="168"/>
      <c r="VLB231" s="168"/>
      <c r="VLC231" s="168"/>
      <c r="VLD231" s="168"/>
      <c r="VLE231" s="168"/>
      <c r="VLF231" s="168"/>
      <c r="VLG231" s="168"/>
      <c r="VLH231" s="168"/>
      <c r="VLI231" s="168"/>
      <c r="VLJ231" s="168"/>
      <c r="VLK231" s="168"/>
      <c r="VLL231" s="168"/>
      <c r="VLM231" s="168"/>
      <c r="VLN231" s="168"/>
      <c r="VLO231" s="168"/>
      <c r="VLP231" s="168"/>
      <c r="VLQ231" s="168"/>
      <c r="VLR231" s="168"/>
      <c r="VLS231" s="168"/>
      <c r="VLT231" s="168"/>
      <c r="VLU231" s="168"/>
      <c r="VLV231" s="168"/>
      <c r="VLW231" s="168"/>
      <c r="VLX231" s="168"/>
      <c r="VLY231" s="168"/>
      <c r="VLZ231" s="168"/>
      <c r="VMA231" s="168"/>
      <c r="VMB231" s="168"/>
      <c r="VMC231" s="168"/>
      <c r="VMD231" s="168"/>
      <c r="VME231" s="168"/>
      <c r="VMF231" s="168"/>
      <c r="VMG231" s="168"/>
      <c r="VMH231" s="168"/>
      <c r="VMI231" s="168"/>
      <c r="VMJ231" s="168"/>
      <c r="VMK231" s="168"/>
      <c r="VML231" s="168"/>
      <c r="VMM231" s="168"/>
      <c r="VMN231" s="168"/>
      <c r="VMO231" s="168"/>
      <c r="VMP231" s="168"/>
      <c r="VMQ231" s="168"/>
      <c r="VMR231" s="168"/>
      <c r="VMS231" s="168"/>
      <c r="VMT231" s="168"/>
      <c r="VMU231" s="168"/>
      <c r="VMV231" s="168"/>
      <c r="VMW231" s="168"/>
      <c r="VMX231" s="168"/>
      <c r="VMY231" s="168"/>
      <c r="VMZ231" s="168"/>
      <c r="VNA231" s="168"/>
      <c r="VNB231" s="168"/>
      <c r="VNC231" s="168"/>
      <c r="VND231" s="168"/>
      <c r="VNE231" s="168"/>
      <c r="VNF231" s="168"/>
      <c r="VNG231" s="168"/>
      <c r="VNH231" s="168"/>
      <c r="VNI231" s="168"/>
      <c r="VNJ231" s="168"/>
      <c r="VNK231" s="168"/>
      <c r="VNL231" s="168"/>
      <c r="VNM231" s="168"/>
      <c r="VNN231" s="168"/>
      <c r="VNO231" s="168"/>
      <c r="VNP231" s="168"/>
      <c r="VNQ231" s="168"/>
      <c r="VNR231" s="168"/>
      <c r="VNS231" s="168"/>
      <c r="VNT231" s="168"/>
      <c r="VNU231" s="168"/>
      <c r="VNV231" s="168"/>
      <c r="VNW231" s="168"/>
      <c r="VNX231" s="168"/>
      <c r="VNY231" s="168"/>
      <c r="VNZ231" s="168"/>
      <c r="VOA231" s="168"/>
      <c r="VOB231" s="168"/>
      <c r="VOC231" s="168"/>
      <c r="VOD231" s="168"/>
      <c r="VOE231" s="168"/>
      <c r="VOF231" s="168"/>
      <c r="VOG231" s="168"/>
      <c r="VOH231" s="168"/>
      <c r="VOI231" s="168"/>
      <c r="VOJ231" s="168"/>
      <c r="VOK231" s="168"/>
      <c r="VOL231" s="168"/>
      <c r="VOM231" s="168"/>
      <c r="VON231" s="168"/>
      <c r="VOO231" s="168"/>
      <c r="VOP231" s="168"/>
      <c r="VOQ231" s="168"/>
      <c r="VOR231" s="168"/>
      <c r="VOS231" s="168"/>
      <c r="VOT231" s="168"/>
      <c r="VOU231" s="168"/>
      <c r="VOV231" s="168"/>
      <c r="VOW231" s="168"/>
      <c r="VOX231" s="168"/>
      <c r="VOY231" s="168"/>
      <c r="VOZ231" s="168"/>
      <c r="VPA231" s="168"/>
      <c r="VPB231" s="168"/>
      <c r="VPC231" s="168"/>
      <c r="VPD231" s="168"/>
      <c r="VPE231" s="168"/>
      <c r="VPF231" s="168"/>
      <c r="VPG231" s="168"/>
      <c r="VPH231" s="168"/>
      <c r="VPI231" s="168"/>
      <c r="VPJ231" s="168"/>
      <c r="VPK231" s="168"/>
      <c r="VPL231" s="168"/>
      <c r="VPM231" s="168"/>
      <c r="VPN231" s="168"/>
      <c r="VPO231" s="168"/>
      <c r="VPP231" s="168"/>
      <c r="VPQ231" s="168"/>
      <c r="VPR231" s="168"/>
      <c r="VPS231" s="168"/>
      <c r="VPT231" s="168"/>
      <c r="VPU231" s="168"/>
      <c r="VPV231" s="168"/>
      <c r="VPW231" s="168"/>
      <c r="VPX231" s="168"/>
      <c r="VPY231" s="168"/>
      <c r="VPZ231" s="168"/>
      <c r="VQA231" s="168"/>
      <c r="VQB231" s="168"/>
      <c r="VQC231" s="168"/>
      <c r="VQD231" s="168"/>
      <c r="VQE231" s="168"/>
      <c r="VQF231" s="168"/>
      <c r="VQG231" s="168"/>
      <c r="VQH231" s="168"/>
      <c r="VQI231" s="168"/>
      <c r="VQJ231" s="168"/>
      <c r="VQK231" s="168"/>
      <c r="VQL231" s="168"/>
      <c r="VQM231" s="168"/>
      <c r="VQN231" s="168"/>
      <c r="VQO231" s="168"/>
      <c r="VQP231" s="168"/>
      <c r="VQQ231" s="168"/>
      <c r="VQR231" s="168"/>
      <c r="VQS231" s="168"/>
      <c r="VQT231" s="168"/>
      <c r="VQU231" s="168"/>
      <c r="VQV231" s="168"/>
      <c r="VQW231" s="168"/>
      <c r="VQX231" s="168"/>
      <c r="VQY231" s="168"/>
      <c r="VQZ231" s="168"/>
      <c r="VRA231" s="168"/>
      <c r="VRB231" s="168"/>
      <c r="VRC231" s="168"/>
      <c r="VRD231" s="168"/>
      <c r="VRE231" s="168"/>
      <c r="VRF231" s="168"/>
      <c r="VRG231" s="168"/>
      <c r="VRH231" s="168"/>
      <c r="VRI231" s="168"/>
      <c r="VRJ231" s="168"/>
      <c r="VRK231" s="168"/>
      <c r="VRL231" s="168"/>
      <c r="VRM231" s="168"/>
      <c r="VRN231" s="168"/>
      <c r="VRO231" s="168"/>
      <c r="VRP231" s="168"/>
      <c r="VRQ231" s="168"/>
      <c r="VRR231" s="168"/>
      <c r="VRS231" s="168"/>
      <c r="VRT231" s="168"/>
      <c r="VRU231" s="168"/>
      <c r="VRV231" s="168"/>
      <c r="VRW231" s="168"/>
      <c r="VRX231" s="168"/>
      <c r="VRY231" s="168"/>
      <c r="VRZ231" s="168"/>
      <c r="VSA231" s="168"/>
      <c r="VSB231" s="168"/>
      <c r="VSC231" s="168"/>
      <c r="VSD231" s="168"/>
      <c r="VSE231" s="168"/>
      <c r="VSF231" s="168"/>
      <c r="VSG231" s="168"/>
      <c r="VSH231" s="168"/>
      <c r="VSI231" s="168"/>
      <c r="VSJ231" s="168"/>
      <c r="VSK231" s="168"/>
      <c r="VSL231" s="168"/>
      <c r="VSM231" s="168"/>
      <c r="VSN231" s="168"/>
      <c r="VSO231" s="168"/>
      <c r="VSP231" s="168"/>
      <c r="VSQ231" s="168"/>
      <c r="VSR231" s="168"/>
      <c r="VSS231" s="168"/>
      <c r="VST231" s="168"/>
      <c r="VSU231" s="168"/>
      <c r="VSV231" s="168"/>
      <c r="VSW231" s="168"/>
      <c r="VSX231" s="168"/>
      <c r="VSY231" s="168"/>
      <c r="VSZ231" s="168"/>
      <c r="VTA231" s="168"/>
      <c r="VTB231" s="168"/>
      <c r="VTC231" s="168"/>
      <c r="VTD231" s="168"/>
      <c r="VTE231" s="168"/>
      <c r="VTF231" s="168"/>
      <c r="VTG231" s="168"/>
      <c r="VTH231" s="168"/>
      <c r="VTI231" s="168"/>
      <c r="VTJ231" s="168"/>
      <c r="VTK231" s="168"/>
      <c r="VTL231" s="168"/>
      <c r="VTM231" s="168"/>
      <c r="VTN231" s="168"/>
      <c r="VTO231" s="168"/>
      <c r="VTP231" s="168"/>
      <c r="VTQ231" s="168"/>
      <c r="VTR231" s="168"/>
      <c r="VTS231" s="168"/>
      <c r="VTT231" s="168"/>
      <c r="VTU231" s="168"/>
      <c r="VTV231" s="168"/>
      <c r="VTW231" s="168"/>
      <c r="VTX231" s="168"/>
      <c r="VTY231" s="168"/>
      <c r="VTZ231" s="168"/>
      <c r="VUA231" s="168"/>
      <c r="VUB231" s="168"/>
      <c r="VUC231" s="168"/>
      <c r="VUD231" s="168"/>
      <c r="VUE231" s="168"/>
      <c r="VUF231" s="168"/>
      <c r="VUG231" s="168"/>
      <c r="VUH231" s="168"/>
      <c r="VUI231" s="168"/>
      <c r="VUJ231" s="168"/>
      <c r="VUK231" s="168"/>
      <c r="VUL231" s="168"/>
      <c r="VUM231" s="168"/>
      <c r="VUN231" s="168"/>
      <c r="VUO231" s="168"/>
      <c r="VUP231" s="168"/>
      <c r="VUQ231" s="168"/>
      <c r="VUR231" s="168"/>
      <c r="VUS231" s="168"/>
      <c r="VUT231" s="168"/>
      <c r="VUU231" s="168"/>
      <c r="VUV231" s="168"/>
      <c r="VUW231" s="168"/>
      <c r="VUX231" s="168"/>
      <c r="VUY231" s="168"/>
      <c r="VUZ231" s="168"/>
      <c r="VVA231" s="168"/>
      <c r="VVB231" s="168"/>
      <c r="VVC231" s="168"/>
      <c r="VVD231" s="168"/>
      <c r="VVE231" s="168"/>
      <c r="VVF231" s="168"/>
      <c r="VVG231" s="168"/>
      <c r="VVH231" s="168"/>
      <c r="VVI231" s="168"/>
      <c r="VVJ231" s="168"/>
      <c r="VVK231" s="168"/>
      <c r="VVL231" s="168"/>
      <c r="VVM231" s="168"/>
      <c r="VVN231" s="168"/>
      <c r="VVO231" s="168"/>
      <c r="VVP231" s="168"/>
      <c r="VVQ231" s="168"/>
      <c r="VVR231" s="168"/>
      <c r="VVS231" s="168"/>
      <c r="VVT231" s="168"/>
      <c r="VVU231" s="168"/>
      <c r="VVV231" s="168"/>
      <c r="VVW231" s="168"/>
      <c r="VVX231" s="168"/>
      <c r="VVY231" s="168"/>
      <c r="VVZ231" s="168"/>
      <c r="VWA231" s="168"/>
      <c r="VWB231" s="168"/>
      <c r="VWC231" s="168"/>
      <c r="VWD231" s="168"/>
      <c r="VWE231" s="168"/>
      <c r="VWF231" s="168"/>
      <c r="VWG231" s="168"/>
      <c r="VWH231" s="168"/>
      <c r="VWI231" s="168"/>
      <c r="VWJ231" s="168"/>
      <c r="VWK231" s="168"/>
      <c r="VWL231" s="168"/>
      <c r="VWM231" s="168"/>
      <c r="VWN231" s="168"/>
      <c r="VWO231" s="168"/>
      <c r="VWP231" s="168"/>
      <c r="VWQ231" s="168"/>
      <c r="VWR231" s="168"/>
      <c r="VWS231" s="168"/>
      <c r="VWT231" s="168"/>
      <c r="VWU231" s="168"/>
      <c r="VWV231" s="168"/>
      <c r="VWW231" s="168"/>
      <c r="VWX231" s="168"/>
      <c r="VWY231" s="168"/>
      <c r="VWZ231" s="168"/>
      <c r="VXA231" s="168"/>
      <c r="VXB231" s="168"/>
      <c r="VXC231" s="168"/>
      <c r="VXD231" s="168"/>
      <c r="VXE231" s="168"/>
      <c r="VXF231" s="168"/>
      <c r="VXG231" s="168"/>
      <c r="VXH231" s="168"/>
      <c r="VXI231" s="168"/>
      <c r="VXJ231" s="168"/>
      <c r="VXK231" s="168"/>
      <c r="VXL231" s="168"/>
      <c r="VXM231" s="168"/>
      <c r="VXN231" s="168"/>
      <c r="VXO231" s="168"/>
      <c r="VXP231" s="168"/>
      <c r="VXQ231" s="168"/>
      <c r="VXR231" s="168"/>
      <c r="VXS231" s="168"/>
      <c r="VXT231" s="168"/>
      <c r="VXU231" s="168"/>
      <c r="VXV231" s="168"/>
      <c r="VXW231" s="168"/>
      <c r="VXX231" s="168"/>
      <c r="VXY231" s="168"/>
      <c r="VXZ231" s="168"/>
      <c r="VYA231" s="168"/>
      <c r="VYB231" s="168"/>
      <c r="VYC231" s="168"/>
      <c r="VYD231" s="168"/>
      <c r="VYE231" s="168"/>
      <c r="VYF231" s="168"/>
      <c r="VYG231" s="168"/>
      <c r="VYH231" s="168"/>
      <c r="VYI231" s="168"/>
      <c r="VYJ231" s="168"/>
      <c r="VYK231" s="168"/>
      <c r="VYL231" s="168"/>
      <c r="VYM231" s="168"/>
      <c r="VYN231" s="168"/>
      <c r="VYO231" s="168"/>
      <c r="VYP231" s="168"/>
      <c r="VYQ231" s="168"/>
      <c r="VYR231" s="168"/>
      <c r="VYS231" s="168"/>
      <c r="VYT231" s="168"/>
      <c r="VYU231" s="168"/>
      <c r="VYV231" s="168"/>
      <c r="VYW231" s="168"/>
      <c r="VYX231" s="168"/>
      <c r="VYY231" s="168"/>
      <c r="VYZ231" s="168"/>
      <c r="VZA231" s="168"/>
      <c r="VZB231" s="168"/>
      <c r="VZC231" s="168"/>
      <c r="VZD231" s="168"/>
      <c r="VZE231" s="168"/>
      <c r="VZF231" s="168"/>
      <c r="VZG231" s="168"/>
      <c r="VZH231" s="168"/>
      <c r="VZI231" s="168"/>
      <c r="VZJ231" s="168"/>
      <c r="VZK231" s="168"/>
      <c r="VZL231" s="168"/>
      <c r="VZM231" s="168"/>
      <c r="VZN231" s="168"/>
      <c r="VZO231" s="168"/>
      <c r="VZP231" s="168"/>
      <c r="VZQ231" s="168"/>
      <c r="VZR231" s="168"/>
      <c r="VZS231" s="168"/>
      <c r="VZT231" s="168"/>
      <c r="VZU231" s="168"/>
      <c r="VZV231" s="168"/>
      <c r="VZW231" s="168"/>
      <c r="VZX231" s="168"/>
      <c r="VZY231" s="168"/>
      <c r="VZZ231" s="168"/>
      <c r="WAA231" s="168"/>
      <c r="WAB231" s="168"/>
      <c r="WAC231" s="168"/>
      <c r="WAD231" s="168"/>
      <c r="WAE231" s="168"/>
      <c r="WAF231" s="168"/>
      <c r="WAG231" s="168"/>
      <c r="WAH231" s="168"/>
      <c r="WAI231" s="168"/>
      <c r="WAJ231" s="168"/>
      <c r="WAK231" s="168"/>
      <c r="WAL231" s="168"/>
      <c r="WAM231" s="168"/>
      <c r="WAN231" s="168"/>
      <c r="WAO231" s="168"/>
      <c r="WAP231" s="168"/>
      <c r="WAQ231" s="168"/>
      <c r="WAR231" s="168"/>
      <c r="WAS231" s="168"/>
      <c r="WAT231" s="168"/>
      <c r="WAU231" s="168"/>
      <c r="WAV231" s="168"/>
      <c r="WAW231" s="168"/>
      <c r="WAX231" s="168"/>
      <c r="WAY231" s="168"/>
      <c r="WAZ231" s="168"/>
      <c r="WBA231" s="168"/>
      <c r="WBB231" s="168"/>
      <c r="WBC231" s="168"/>
      <c r="WBD231" s="168"/>
      <c r="WBE231" s="168"/>
      <c r="WBF231" s="168"/>
      <c r="WBG231" s="168"/>
      <c r="WBH231" s="168"/>
      <c r="WBI231" s="168"/>
      <c r="WBJ231" s="168"/>
      <c r="WBK231" s="168"/>
      <c r="WBL231" s="168"/>
      <c r="WBM231" s="168"/>
      <c r="WBN231" s="168"/>
      <c r="WBO231" s="168"/>
      <c r="WBP231" s="168"/>
      <c r="WBQ231" s="168"/>
      <c r="WBR231" s="168"/>
      <c r="WBS231" s="168"/>
      <c r="WBT231" s="168"/>
      <c r="WBU231" s="168"/>
      <c r="WBV231" s="168"/>
      <c r="WBW231" s="168"/>
      <c r="WBX231" s="168"/>
      <c r="WBY231" s="168"/>
      <c r="WBZ231" s="168"/>
      <c r="WCA231" s="168"/>
      <c r="WCB231" s="168"/>
      <c r="WCC231" s="168"/>
      <c r="WCD231" s="168"/>
      <c r="WCE231" s="168"/>
      <c r="WCF231" s="168"/>
      <c r="WCG231" s="168"/>
      <c r="WCH231" s="168"/>
      <c r="WCI231" s="168"/>
      <c r="WCJ231" s="168"/>
      <c r="WCK231" s="168"/>
      <c r="WCL231" s="168"/>
      <c r="WCM231" s="168"/>
      <c r="WCN231" s="168"/>
      <c r="WCO231" s="168"/>
      <c r="WCP231" s="168"/>
      <c r="WCQ231" s="168"/>
      <c r="WCR231" s="168"/>
      <c r="WCS231" s="168"/>
      <c r="WCT231" s="168"/>
      <c r="WCU231" s="168"/>
      <c r="WCV231" s="168"/>
      <c r="WCW231" s="168"/>
      <c r="WCX231" s="168"/>
      <c r="WCY231" s="168"/>
      <c r="WCZ231" s="168"/>
      <c r="WDA231" s="168"/>
      <c r="WDB231" s="168"/>
      <c r="WDC231" s="168"/>
      <c r="WDD231" s="168"/>
      <c r="WDE231" s="168"/>
      <c r="WDF231" s="168"/>
      <c r="WDG231" s="168"/>
      <c r="WDH231" s="168"/>
      <c r="WDI231" s="168"/>
      <c r="WDJ231" s="168"/>
      <c r="WDK231" s="168"/>
      <c r="WDL231" s="168"/>
      <c r="WDM231" s="168"/>
      <c r="WDN231" s="168"/>
      <c r="WDO231" s="168"/>
      <c r="WDP231" s="168"/>
      <c r="WDQ231" s="168"/>
      <c r="WDR231" s="168"/>
      <c r="WDS231" s="168"/>
      <c r="WDT231" s="168"/>
      <c r="WDU231" s="168"/>
      <c r="WDV231" s="168"/>
      <c r="WDW231" s="168"/>
      <c r="WDX231" s="168"/>
      <c r="WDY231" s="168"/>
      <c r="WDZ231" s="168"/>
      <c r="WEA231" s="168"/>
      <c r="WEB231" s="168"/>
      <c r="WEC231" s="168"/>
      <c r="WED231" s="168"/>
      <c r="WEE231" s="168"/>
      <c r="WEF231" s="168"/>
      <c r="WEG231" s="168"/>
      <c r="WEH231" s="168"/>
      <c r="WEI231" s="168"/>
      <c r="WEJ231" s="168"/>
      <c r="WEK231" s="168"/>
      <c r="WEL231" s="168"/>
      <c r="WEM231" s="168"/>
      <c r="WEN231" s="168"/>
      <c r="WEO231" s="168"/>
      <c r="WEP231" s="168"/>
      <c r="WEQ231" s="168"/>
      <c r="WER231" s="168"/>
      <c r="WES231" s="168"/>
      <c r="WET231" s="168"/>
      <c r="WEU231" s="168"/>
      <c r="WEV231" s="168"/>
      <c r="WEW231" s="168"/>
      <c r="WEX231" s="168"/>
      <c r="WEY231" s="168"/>
      <c r="WEZ231" s="168"/>
      <c r="WFA231" s="168"/>
      <c r="WFB231" s="168"/>
      <c r="WFC231" s="168"/>
      <c r="WFD231" s="168"/>
      <c r="WFE231" s="168"/>
      <c r="WFF231" s="168"/>
      <c r="WFG231" s="168"/>
      <c r="WFH231" s="168"/>
      <c r="WFI231" s="168"/>
      <c r="WFJ231" s="168"/>
      <c r="WFK231" s="168"/>
      <c r="WFL231" s="168"/>
      <c r="WFM231" s="168"/>
      <c r="WFN231" s="168"/>
      <c r="WFO231" s="168"/>
      <c r="WFP231" s="168"/>
      <c r="WFQ231" s="168"/>
      <c r="WFR231" s="168"/>
      <c r="WFS231" s="168"/>
      <c r="WFT231" s="168"/>
      <c r="WFU231" s="168"/>
      <c r="WFV231" s="168"/>
      <c r="WFW231" s="168"/>
      <c r="WFX231" s="168"/>
      <c r="WFY231" s="168"/>
      <c r="WFZ231" s="168"/>
      <c r="WGA231" s="168"/>
      <c r="WGB231" s="168"/>
      <c r="WGC231" s="168"/>
      <c r="WGD231" s="168"/>
      <c r="WGE231" s="168"/>
      <c r="WGF231" s="168"/>
      <c r="WGG231" s="168"/>
      <c r="WGH231" s="168"/>
      <c r="WGI231" s="168"/>
      <c r="WGJ231" s="168"/>
      <c r="WGK231" s="168"/>
      <c r="WGL231" s="168"/>
      <c r="WGM231" s="168"/>
      <c r="WGN231" s="168"/>
      <c r="WGO231" s="168"/>
      <c r="WGP231" s="168"/>
      <c r="WGQ231" s="168"/>
      <c r="WGR231" s="168"/>
      <c r="WGS231" s="168"/>
      <c r="WGT231" s="168"/>
      <c r="WGU231" s="168"/>
      <c r="WGV231" s="168"/>
      <c r="WGW231" s="168"/>
      <c r="WGX231" s="168"/>
      <c r="WGY231" s="168"/>
      <c r="WGZ231" s="168"/>
      <c r="WHA231" s="168"/>
      <c r="WHB231" s="168"/>
      <c r="WHC231" s="168"/>
      <c r="WHD231" s="168"/>
      <c r="WHE231" s="168"/>
      <c r="WHF231" s="168"/>
      <c r="WHG231" s="168"/>
      <c r="WHH231" s="168"/>
      <c r="WHI231" s="168"/>
      <c r="WHJ231" s="168"/>
      <c r="WHK231" s="168"/>
      <c r="WHL231" s="168"/>
      <c r="WHM231" s="168"/>
      <c r="WHN231" s="168"/>
      <c r="WHO231" s="168"/>
      <c r="WHP231" s="168"/>
      <c r="WHQ231" s="168"/>
      <c r="WHR231" s="168"/>
      <c r="WHS231" s="168"/>
      <c r="WHT231" s="168"/>
      <c r="WHU231" s="168"/>
      <c r="WHV231" s="168"/>
      <c r="WHW231" s="168"/>
      <c r="WHX231" s="168"/>
      <c r="WHY231" s="168"/>
      <c r="WHZ231" s="168"/>
      <c r="WIA231" s="168"/>
      <c r="WIB231" s="168"/>
      <c r="WIC231" s="168"/>
      <c r="WID231" s="168"/>
      <c r="WIE231" s="168"/>
      <c r="WIF231" s="168"/>
      <c r="WIG231" s="168"/>
      <c r="WIH231" s="168"/>
      <c r="WII231" s="168"/>
      <c r="WIJ231" s="168"/>
      <c r="WIK231" s="168"/>
      <c r="WIL231" s="168"/>
      <c r="WIM231" s="168"/>
      <c r="WIN231" s="168"/>
      <c r="WIO231" s="168"/>
      <c r="WIP231" s="168"/>
      <c r="WIQ231" s="168"/>
      <c r="WIR231" s="168"/>
      <c r="WIS231" s="168"/>
      <c r="WIT231" s="168"/>
      <c r="WIU231" s="168"/>
      <c r="WIV231" s="168"/>
      <c r="WIW231" s="168"/>
      <c r="WIX231" s="168"/>
      <c r="WIY231" s="168"/>
      <c r="WIZ231" s="168"/>
      <c r="WJA231" s="168"/>
      <c r="WJB231" s="168"/>
      <c r="WJC231" s="168"/>
      <c r="WJD231" s="168"/>
      <c r="WJE231" s="168"/>
      <c r="WJF231" s="168"/>
      <c r="WJG231" s="168"/>
      <c r="WJH231" s="168"/>
      <c r="WJI231" s="168"/>
      <c r="WJJ231" s="168"/>
      <c r="WJK231" s="168"/>
      <c r="WJL231" s="168"/>
      <c r="WJM231" s="168"/>
      <c r="WJN231" s="168"/>
      <c r="WJO231" s="168"/>
      <c r="WJP231" s="168"/>
      <c r="WJQ231" s="168"/>
      <c r="WJR231" s="168"/>
      <c r="WJS231" s="168"/>
      <c r="WJT231" s="168"/>
      <c r="WJU231" s="168"/>
      <c r="WJV231" s="168"/>
      <c r="WJW231" s="168"/>
      <c r="WJX231" s="168"/>
      <c r="WJY231" s="168"/>
      <c r="WJZ231" s="168"/>
      <c r="WKA231" s="168"/>
      <c r="WKB231" s="168"/>
      <c r="WKC231" s="168"/>
      <c r="WKD231" s="168"/>
      <c r="WKE231" s="168"/>
      <c r="WKF231" s="168"/>
      <c r="WKG231" s="168"/>
      <c r="WKH231" s="168"/>
      <c r="WKI231" s="168"/>
      <c r="WKJ231" s="168"/>
      <c r="WKK231" s="168"/>
      <c r="WKL231" s="168"/>
      <c r="WKM231" s="168"/>
      <c r="WKN231" s="168"/>
      <c r="WKO231" s="168"/>
      <c r="WKP231" s="168"/>
      <c r="WKQ231" s="168"/>
      <c r="WKR231" s="168"/>
      <c r="WKS231" s="168"/>
      <c r="WKT231" s="168"/>
      <c r="WKU231" s="168"/>
      <c r="WKV231" s="168"/>
      <c r="WKW231" s="168"/>
      <c r="WKX231" s="168"/>
      <c r="WKY231" s="168"/>
      <c r="WKZ231" s="168"/>
      <c r="WLA231" s="168"/>
      <c r="WLB231" s="168"/>
      <c r="WLC231" s="168"/>
      <c r="WLD231" s="168"/>
      <c r="WLE231" s="168"/>
      <c r="WLF231" s="168"/>
      <c r="WLG231" s="168"/>
      <c r="WLH231" s="168"/>
      <c r="WLI231" s="168"/>
      <c r="WLJ231" s="168"/>
      <c r="WLK231" s="168"/>
      <c r="WLL231" s="168"/>
      <c r="WLM231" s="168"/>
      <c r="WLN231" s="168"/>
      <c r="WLO231" s="168"/>
      <c r="WLP231" s="168"/>
      <c r="WLQ231" s="168"/>
      <c r="WLR231" s="168"/>
      <c r="WLS231" s="168"/>
      <c r="WLT231" s="168"/>
      <c r="WLU231" s="168"/>
      <c r="WLV231" s="168"/>
      <c r="WLW231" s="168"/>
      <c r="WLX231" s="168"/>
      <c r="WLY231" s="168"/>
      <c r="WLZ231" s="168"/>
      <c r="WMA231" s="168"/>
      <c r="WMB231" s="168"/>
      <c r="WMC231" s="168"/>
      <c r="WMD231" s="168"/>
      <c r="WME231" s="168"/>
      <c r="WMF231" s="168"/>
      <c r="WMG231" s="168"/>
      <c r="WMH231" s="168"/>
      <c r="WMI231" s="168"/>
      <c r="WMJ231" s="168"/>
      <c r="WMK231" s="168"/>
      <c r="WML231" s="168"/>
      <c r="WMM231" s="168"/>
      <c r="WMN231" s="168"/>
      <c r="WMO231" s="168"/>
      <c r="WMP231" s="168"/>
      <c r="WMQ231" s="168"/>
      <c r="WMR231" s="168"/>
      <c r="WMS231" s="168"/>
      <c r="WMT231" s="168"/>
      <c r="WMU231" s="168"/>
      <c r="WMV231" s="168"/>
      <c r="WMW231" s="168"/>
      <c r="WMX231" s="168"/>
      <c r="WMY231" s="168"/>
      <c r="WMZ231" s="168"/>
      <c r="WNA231" s="168"/>
      <c r="WNB231" s="168"/>
      <c r="WNC231" s="168"/>
      <c r="WND231" s="168"/>
      <c r="WNE231" s="168"/>
      <c r="WNF231" s="168"/>
      <c r="WNG231" s="168"/>
      <c r="WNH231" s="168"/>
      <c r="WNI231" s="168"/>
      <c r="WNJ231" s="168"/>
      <c r="WNK231" s="168"/>
      <c r="WNL231" s="168"/>
      <c r="WNM231" s="168"/>
      <c r="WNN231" s="168"/>
      <c r="WNO231" s="168"/>
      <c r="WNP231" s="168"/>
      <c r="WNQ231" s="168"/>
      <c r="WNR231" s="168"/>
      <c r="WNS231" s="168"/>
      <c r="WNT231" s="168"/>
      <c r="WNU231" s="168"/>
      <c r="WNV231" s="168"/>
      <c r="WNW231" s="168"/>
      <c r="WNX231" s="168"/>
      <c r="WNY231" s="168"/>
      <c r="WNZ231" s="168"/>
      <c r="WOA231" s="168"/>
      <c r="WOB231" s="168"/>
      <c r="WOC231" s="168"/>
      <c r="WOD231" s="168"/>
      <c r="WOE231" s="168"/>
      <c r="WOF231" s="168"/>
      <c r="WOG231" s="168"/>
      <c r="WOH231" s="168"/>
      <c r="WOI231" s="168"/>
      <c r="WOJ231" s="168"/>
      <c r="WOK231" s="168"/>
      <c r="WOL231" s="168"/>
      <c r="WOM231" s="168"/>
      <c r="WON231" s="168"/>
      <c r="WOO231" s="168"/>
      <c r="WOP231" s="168"/>
      <c r="WOQ231" s="168"/>
      <c r="WOR231" s="168"/>
      <c r="WOS231" s="168"/>
      <c r="WOT231" s="168"/>
      <c r="WOU231" s="168"/>
      <c r="WOV231" s="168"/>
      <c r="WOW231" s="168"/>
      <c r="WOX231" s="168"/>
      <c r="WOY231" s="168"/>
      <c r="WOZ231" s="168"/>
      <c r="WPA231" s="168"/>
      <c r="WPB231" s="168"/>
      <c r="WPC231" s="168"/>
      <c r="WPD231" s="168"/>
      <c r="WPE231" s="168"/>
      <c r="WPF231" s="168"/>
      <c r="WPG231" s="168"/>
      <c r="WPH231" s="168"/>
      <c r="WPI231" s="168"/>
      <c r="WPJ231" s="168"/>
      <c r="WPK231" s="168"/>
      <c r="WPL231" s="168"/>
      <c r="WPM231" s="168"/>
      <c r="WPN231" s="168"/>
      <c r="WPO231" s="168"/>
      <c r="WPP231" s="168"/>
      <c r="WPQ231" s="168"/>
      <c r="WPR231" s="168"/>
      <c r="WPS231" s="168"/>
      <c r="WPT231" s="168"/>
      <c r="WPU231" s="168"/>
      <c r="WPV231" s="168"/>
      <c r="WPW231" s="168"/>
      <c r="WPX231" s="168"/>
      <c r="WPY231" s="168"/>
      <c r="WPZ231" s="168"/>
      <c r="WQA231" s="168"/>
      <c r="WQB231" s="168"/>
      <c r="WQC231" s="168"/>
      <c r="WQD231" s="168"/>
      <c r="WQE231" s="168"/>
      <c r="WQF231" s="168"/>
      <c r="WQG231" s="168"/>
      <c r="WQH231" s="168"/>
      <c r="WQI231" s="168"/>
      <c r="WQJ231" s="168"/>
      <c r="WQK231" s="168"/>
      <c r="WQL231" s="168"/>
      <c r="WQM231" s="168"/>
      <c r="WQN231" s="168"/>
      <c r="WQO231" s="168"/>
      <c r="WQP231" s="168"/>
      <c r="WQQ231" s="168"/>
      <c r="WQR231" s="168"/>
      <c r="WQS231" s="168"/>
      <c r="WQT231" s="168"/>
      <c r="WQU231" s="168"/>
      <c r="WQV231" s="168"/>
      <c r="WQW231" s="168"/>
      <c r="WQX231" s="168"/>
      <c r="WQY231" s="168"/>
      <c r="WQZ231" s="168"/>
      <c r="WRA231" s="168"/>
      <c r="WRB231" s="168"/>
      <c r="WRC231" s="168"/>
      <c r="WRD231" s="168"/>
      <c r="WRE231" s="168"/>
      <c r="WRF231" s="168"/>
      <c r="WRG231" s="168"/>
      <c r="WRH231" s="168"/>
      <c r="WRI231" s="168"/>
      <c r="WRJ231" s="168"/>
      <c r="WRK231" s="168"/>
      <c r="WRL231" s="168"/>
      <c r="WRM231" s="168"/>
      <c r="WRN231" s="168"/>
      <c r="WRO231" s="168"/>
      <c r="WRP231" s="168"/>
      <c r="WRQ231" s="168"/>
      <c r="WRR231" s="168"/>
      <c r="WRS231" s="168"/>
      <c r="WRT231" s="168"/>
      <c r="WRU231" s="168"/>
      <c r="WRV231" s="168"/>
      <c r="WRW231" s="168"/>
      <c r="WRX231" s="168"/>
      <c r="WRY231" s="168"/>
      <c r="WRZ231" s="168"/>
      <c r="WSA231" s="168"/>
      <c r="WSB231" s="168"/>
      <c r="WSC231" s="168"/>
      <c r="WSD231" s="168"/>
      <c r="WSE231" s="168"/>
      <c r="WSF231" s="168"/>
      <c r="WSG231" s="168"/>
      <c r="WSH231" s="168"/>
      <c r="WSI231" s="168"/>
      <c r="WSJ231" s="168"/>
      <c r="WSK231" s="168"/>
      <c r="WSL231" s="168"/>
      <c r="WSM231" s="168"/>
      <c r="WSN231" s="168"/>
      <c r="WSO231" s="168"/>
      <c r="WSP231" s="168"/>
      <c r="WSQ231" s="168"/>
      <c r="WSR231" s="168"/>
      <c r="WSS231" s="168"/>
      <c r="WST231" s="168"/>
      <c r="WSU231" s="168"/>
      <c r="WSV231" s="168"/>
      <c r="WSW231" s="168"/>
      <c r="WSX231" s="168"/>
      <c r="WSY231" s="168"/>
      <c r="WSZ231" s="168"/>
      <c r="WTA231" s="168"/>
      <c r="WTB231" s="168"/>
      <c r="WTC231" s="168"/>
      <c r="WTD231" s="168"/>
      <c r="WTE231" s="168"/>
      <c r="WTF231" s="168"/>
      <c r="WTG231" s="168"/>
      <c r="WTH231" s="168"/>
      <c r="WTI231" s="168"/>
      <c r="WTJ231" s="168"/>
      <c r="WTK231" s="168"/>
      <c r="WTL231" s="168"/>
      <c r="WTM231" s="168"/>
      <c r="WTN231" s="168"/>
      <c r="WTO231" s="168"/>
      <c r="WTP231" s="168"/>
      <c r="WTQ231" s="168"/>
      <c r="WTR231" s="168"/>
      <c r="WTS231" s="168"/>
      <c r="WTT231" s="168"/>
      <c r="WTU231" s="168"/>
      <c r="WTV231" s="168"/>
      <c r="WTW231" s="168"/>
      <c r="WTX231" s="168"/>
      <c r="WTY231" s="168"/>
      <c r="WTZ231" s="168"/>
      <c r="WUA231" s="168"/>
      <c r="WUB231" s="168"/>
      <c r="WUC231" s="168"/>
      <c r="WUD231" s="168"/>
      <c r="WUE231" s="168"/>
      <c r="WUF231" s="168"/>
      <c r="WUG231" s="168"/>
      <c r="WUH231" s="168"/>
      <c r="WUI231" s="168"/>
      <c r="WUJ231" s="168"/>
      <c r="WUK231" s="168"/>
      <c r="WUL231" s="168"/>
      <c r="WUM231" s="168"/>
      <c r="WUN231" s="168"/>
      <c r="WUO231" s="168"/>
      <c r="WUP231" s="168"/>
      <c r="WUQ231" s="168"/>
      <c r="WUR231" s="168"/>
      <c r="WUS231" s="168"/>
      <c r="WUT231" s="168"/>
      <c r="WUU231" s="168"/>
      <c r="WUV231" s="168"/>
      <c r="WUW231" s="168"/>
      <c r="WUX231" s="168"/>
      <c r="WUY231" s="168"/>
      <c r="WUZ231" s="168"/>
      <c r="WVA231" s="168"/>
      <c r="WVB231" s="168"/>
      <c r="WVC231" s="168"/>
      <c r="WVD231" s="168"/>
      <c r="WVE231" s="168"/>
      <c r="WVF231" s="168"/>
      <c r="WVG231" s="168"/>
      <c r="WVH231" s="168"/>
      <c r="WVI231" s="168"/>
      <c r="WVJ231" s="168"/>
      <c r="WVK231" s="168"/>
      <c r="WVL231" s="168"/>
      <c r="WVM231" s="168"/>
      <c r="WVN231" s="168"/>
      <c r="WVO231" s="168"/>
      <c r="WVP231" s="168"/>
      <c r="WVQ231" s="168"/>
      <c r="WVR231" s="168"/>
      <c r="WVS231" s="168"/>
      <c r="WVT231" s="168"/>
      <c r="WVU231" s="168"/>
      <c r="WVV231" s="168"/>
      <c r="WVW231" s="168"/>
      <c r="WVX231" s="168"/>
      <c r="WVY231" s="168"/>
      <c r="WVZ231" s="168"/>
      <c r="WWA231" s="168"/>
      <c r="WWB231" s="168"/>
      <c r="WWC231" s="168"/>
      <c r="WWD231" s="168"/>
      <c r="WWE231" s="168"/>
      <c r="WWF231" s="168"/>
      <c r="WWG231" s="168"/>
      <c r="WWH231" s="168"/>
      <c r="WWI231" s="168"/>
      <c r="WWJ231" s="168"/>
      <c r="WWK231" s="168"/>
      <c r="WWL231" s="168"/>
      <c r="WWM231" s="168"/>
      <c r="WWN231" s="168"/>
      <c r="WWO231" s="168"/>
      <c r="WWP231" s="168"/>
      <c r="WWQ231" s="168"/>
      <c r="WWR231" s="168"/>
      <c r="WWS231" s="168"/>
      <c r="WWT231" s="168"/>
      <c r="WWU231" s="168"/>
      <c r="WWV231" s="168"/>
      <c r="WWW231" s="168"/>
      <c r="WWX231" s="168"/>
      <c r="WWY231" s="168"/>
      <c r="WWZ231" s="168"/>
      <c r="WXA231" s="168"/>
      <c r="WXB231" s="168"/>
      <c r="WXC231" s="168"/>
      <c r="WXD231" s="168"/>
      <c r="WXE231" s="168"/>
      <c r="WXF231" s="168"/>
      <c r="WXG231" s="168"/>
      <c r="WXH231" s="168"/>
      <c r="WXI231" s="168"/>
      <c r="WXJ231" s="168"/>
      <c r="WXK231" s="168"/>
      <c r="WXL231" s="168"/>
      <c r="WXM231" s="168"/>
      <c r="WXN231" s="168"/>
      <c r="WXO231" s="168"/>
      <c r="WXP231" s="168"/>
      <c r="WXQ231" s="168"/>
      <c r="WXR231" s="168"/>
      <c r="WXS231" s="168"/>
      <c r="WXT231" s="168"/>
      <c r="WXU231" s="168"/>
      <c r="WXV231" s="168"/>
      <c r="WXW231" s="168"/>
      <c r="WXX231" s="168"/>
      <c r="WXY231" s="168"/>
      <c r="WXZ231" s="168"/>
      <c r="WYA231" s="168"/>
      <c r="WYB231" s="168"/>
      <c r="WYC231" s="168"/>
      <c r="WYD231" s="168"/>
      <c r="WYE231" s="168"/>
      <c r="WYF231" s="168"/>
      <c r="WYG231" s="168"/>
      <c r="WYH231" s="168"/>
      <c r="WYI231" s="168"/>
      <c r="WYJ231" s="168"/>
      <c r="WYK231" s="168"/>
      <c r="WYL231" s="168"/>
      <c r="WYM231" s="168"/>
      <c r="WYN231" s="168"/>
      <c r="WYO231" s="168"/>
      <c r="WYP231" s="168"/>
      <c r="WYQ231" s="168"/>
      <c r="WYR231" s="168"/>
      <c r="WYS231" s="168"/>
      <c r="WYT231" s="168"/>
      <c r="WYU231" s="168"/>
      <c r="WYV231" s="168"/>
      <c r="WYW231" s="168"/>
      <c r="WYX231" s="168"/>
      <c r="WYY231" s="168"/>
      <c r="WYZ231" s="168"/>
      <c r="WZA231" s="168"/>
      <c r="WZB231" s="168"/>
      <c r="WZC231" s="168"/>
      <c r="WZD231" s="168"/>
      <c r="WZE231" s="168"/>
      <c r="WZF231" s="168"/>
      <c r="WZG231" s="168"/>
      <c r="WZH231" s="168"/>
      <c r="WZI231" s="168"/>
      <c r="WZJ231" s="168"/>
      <c r="WZK231" s="168"/>
      <c r="WZL231" s="168"/>
      <c r="WZM231" s="168"/>
      <c r="WZN231" s="168"/>
      <c r="WZO231" s="168"/>
      <c r="WZP231" s="168"/>
      <c r="WZQ231" s="168"/>
      <c r="WZR231" s="168"/>
      <c r="WZS231" s="168"/>
      <c r="WZT231" s="168"/>
      <c r="WZU231" s="168"/>
      <c r="WZV231" s="168"/>
      <c r="WZW231" s="168"/>
      <c r="WZX231" s="168"/>
      <c r="WZY231" s="168"/>
      <c r="WZZ231" s="168"/>
      <c r="XAA231" s="168"/>
      <c r="XAB231" s="168"/>
      <c r="XAC231" s="168"/>
      <c r="XAD231" s="168"/>
      <c r="XAE231" s="168"/>
      <c r="XAF231" s="168"/>
      <c r="XAG231" s="168"/>
      <c r="XAH231" s="168"/>
      <c r="XAI231" s="168"/>
      <c r="XAJ231" s="168"/>
      <c r="XAK231" s="168"/>
      <c r="XAL231" s="168"/>
      <c r="XAM231" s="168"/>
      <c r="XAN231" s="168"/>
      <c r="XAO231" s="168"/>
      <c r="XAP231" s="168"/>
      <c r="XAQ231" s="168"/>
      <c r="XAR231" s="168"/>
      <c r="XAS231" s="168"/>
      <c r="XAT231" s="168"/>
      <c r="XAU231" s="168"/>
      <c r="XAV231" s="168"/>
      <c r="XAW231" s="168"/>
      <c r="XAX231" s="168"/>
      <c r="XAY231" s="168"/>
      <c r="XAZ231" s="168"/>
      <c r="XBA231" s="168"/>
      <c r="XBB231" s="168"/>
      <c r="XBC231" s="168"/>
      <c r="XBD231" s="168"/>
      <c r="XBE231" s="168"/>
      <c r="XBF231" s="168"/>
      <c r="XBG231" s="168"/>
      <c r="XBH231" s="168"/>
      <c r="XBI231" s="168"/>
      <c r="XBJ231" s="168"/>
      <c r="XBK231" s="168"/>
      <c r="XBL231" s="168"/>
      <c r="XBM231" s="168"/>
      <c r="XBN231" s="168"/>
      <c r="XBO231" s="168"/>
      <c r="XBP231" s="168"/>
      <c r="XBQ231" s="168"/>
      <c r="XBR231" s="168"/>
      <c r="XBS231" s="168"/>
      <c r="XBT231" s="168"/>
      <c r="XBU231" s="168"/>
      <c r="XBV231" s="168"/>
      <c r="XBW231" s="168"/>
      <c r="XBX231" s="168"/>
      <c r="XBY231" s="168"/>
      <c r="XBZ231" s="168"/>
      <c r="XCA231" s="168"/>
      <c r="XCB231" s="168"/>
      <c r="XCC231" s="168"/>
      <c r="XCD231" s="168"/>
      <c r="XCE231" s="168"/>
      <c r="XCF231" s="168"/>
      <c r="XCG231" s="168"/>
      <c r="XCH231" s="168"/>
      <c r="XCI231" s="168"/>
      <c r="XCJ231" s="168"/>
      <c r="XCK231" s="168"/>
      <c r="XCL231" s="168"/>
      <c r="XCM231" s="168"/>
      <c r="XCN231" s="168"/>
      <c r="XCO231" s="168"/>
      <c r="XCP231" s="168"/>
      <c r="XCQ231" s="168"/>
      <c r="XCR231" s="168"/>
      <c r="XCS231" s="168"/>
      <c r="XCT231" s="168"/>
      <c r="XCU231" s="168"/>
      <c r="XCV231" s="168"/>
      <c r="XCW231" s="168"/>
      <c r="XCX231" s="168"/>
      <c r="XCY231" s="168"/>
      <c r="XCZ231" s="168"/>
      <c r="XDA231" s="168"/>
      <c r="XDB231" s="168"/>
      <c r="XDC231" s="168"/>
      <c r="XDD231" s="168"/>
      <c r="XDE231" s="168"/>
      <c r="XDF231" s="168"/>
      <c r="XDG231" s="168"/>
      <c r="XDH231" s="168"/>
      <c r="XDI231" s="168"/>
      <c r="XDJ231" s="168"/>
      <c r="XDK231" s="168"/>
      <c r="XDL231" s="168"/>
      <c r="XDM231" s="168"/>
      <c r="XDN231" s="168"/>
      <c r="XDO231" s="168"/>
      <c r="XDP231" s="168"/>
      <c r="XDQ231" s="168"/>
      <c r="XDR231" s="168"/>
      <c r="XDS231" s="168"/>
      <c r="XDT231" s="168"/>
      <c r="XDU231" s="168"/>
      <c r="XDV231" s="168"/>
      <c r="XDW231" s="168"/>
      <c r="XDX231" s="168"/>
      <c r="XDY231" s="168"/>
      <c r="XDZ231" s="168"/>
      <c r="XEA231" s="168"/>
      <c r="XEB231" s="168"/>
      <c r="XEC231" s="168"/>
      <c r="XED231" s="168"/>
      <c r="XEE231" s="168"/>
      <c r="XEF231" s="168"/>
      <c r="XEG231" s="168"/>
      <c r="XEH231" s="168"/>
      <c r="XEI231" s="168"/>
      <c r="XEJ231" s="168"/>
      <c r="XEK231" s="168"/>
      <c r="XEL231" s="168"/>
      <c r="XEM231" s="168"/>
      <c r="XEN231" s="168"/>
      <c r="XEO231" s="168"/>
      <c r="XEP231" s="168"/>
      <c r="XEQ231" s="168"/>
      <c r="XER231" s="168"/>
      <c r="XES231" s="168"/>
      <c r="XET231" s="168"/>
      <c r="XEU231" s="168"/>
      <c r="XEV231" s="168"/>
      <c r="XEW231" s="168"/>
      <c r="XEX231" s="168"/>
      <c r="XEY231" s="168"/>
      <c r="XEZ231" s="168"/>
      <c r="XFA231" s="168"/>
      <c r="XFB231" s="168"/>
    </row>
    <row r="232" spans="1:16382" ht="14.4" x14ac:dyDescent="0.3">
      <c r="A232" s="474" t="s">
        <v>1311</v>
      </c>
      <c r="B232" s="474"/>
      <c r="C232" s="474"/>
      <c r="D232" s="474"/>
      <c r="E232" s="106" t="s">
        <v>1125</v>
      </c>
      <c r="F232" s="170"/>
      <c r="G232" s="170" t="s">
        <v>1203</v>
      </c>
      <c r="H232" s="170" t="s">
        <v>1312</v>
      </c>
      <c r="I232" s="170"/>
      <c r="J232" s="171" t="s">
        <v>61</v>
      </c>
    </row>
    <row r="233" spans="1:16382" ht="15" x14ac:dyDescent="0.25">
      <c r="A233" s="172" t="s">
        <v>1303</v>
      </c>
      <c r="B233" s="172"/>
      <c r="C233" s="172"/>
      <c r="D233" s="172"/>
      <c r="E233" s="185"/>
      <c r="G233" s="172">
        <v>21.8</v>
      </c>
      <c r="H233" s="185">
        <f>0.8</f>
        <v>0.8</v>
      </c>
      <c r="J233" s="189">
        <f t="shared" ref="J233:J237" si="18">TRUNC(G233-H233,2)</f>
        <v>21</v>
      </c>
    </row>
    <row r="234" spans="1:16382" ht="15" x14ac:dyDescent="0.25">
      <c r="A234" s="172" t="s">
        <v>1215</v>
      </c>
      <c r="B234" s="172"/>
      <c r="C234" s="173"/>
      <c r="D234" s="173"/>
      <c r="E234" s="185"/>
      <c r="G234" s="172">
        <v>22.48</v>
      </c>
      <c r="H234" s="185">
        <v>1.8</v>
      </c>
      <c r="J234" s="189">
        <f t="shared" si="18"/>
        <v>20.68</v>
      </c>
    </row>
    <row r="235" spans="1:16382" ht="14.4" x14ac:dyDescent="0.3">
      <c r="A235" s="172" t="s">
        <v>1254</v>
      </c>
      <c r="B235" s="172"/>
      <c r="C235" s="172"/>
      <c r="D235" s="172"/>
      <c r="E235" s="185"/>
      <c r="G235" s="172">
        <v>41.7</v>
      </c>
      <c r="H235" s="185">
        <v>0.8</v>
      </c>
      <c r="J235" s="189">
        <f t="shared" si="18"/>
        <v>40.9</v>
      </c>
    </row>
    <row r="236" spans="1:16382" ht="15" x14ac:dyDescent="0.25">
      <c r="A236" s="172" t="s">
        <v>1306</v>
      </c>
      <c r="B236" s="172"/>
      <c r="C236" s="172"/>
      <c r="D236" s="172"/>
      <c r="E236" s="185"/>
      <c r="G236" s="172">
        <v>54.1</v>
      </c>
      <c r="H236" s="185">
        <v>1.8</v>
      </c>
      <c r="J236" s="189">
        <f t="shared" si="18"/>
        <v>52.3</v>
      </c>
    </row>
    <row r="237" spans="1:16382" ht="15" x14ac:dyDescent="0.25">
      <c r="A237" s="172" t="s">
        <v>1307</v>
      </c>
      <c r="B237" s="172"/>
      <c r="C237" s="172"/>
      <c r="D237" s="172"/>
      <c r="E237" s="185"/>
      <c r="G237" s="172">
        <v>56.3</v>
      </c>
      <c r="H237" s="185">
        <v>1.8</v>
      </c>
      <c r="J237" s="189">
        <f t="shared" si="18"/>
        <v>54.5</v>
      </c>
    </row>
    <row r="238" spans="1:16382" s="164" customFormat="1" ht="20.100000000000001" customHeight="1" x14ac:dyDescent="0.25">
      <c r="A238" s="475"/>
      <c r="B238" s="475"/>
      <c r="C238" s="475"/>
      <c r="D238" s="475"/>
      <c r="E238" s="476"/>
      <c r="F238" s="476"/>
      <c r="G238" s="476"/>
      <c r="H238" s="476"/>
      <c r="I238" s="476"/>
      <c r="J238" s="163">
        <f>SUM(J233:J237)</f>
        <v>189.38</v>
      </c>
    </row>
    <row r="239" spans="1:16382" s="164" customFormat="1" ht="20.100000000000001" customHeight="1" x14ac:dyDescent="0.3">
      <c r="A239" s="474" t="s">
        <v>1313</v>
      </c>
      <c r="B239" s="474"/>
      <c r="C239" s="474"/>
      <c r="D239" s="474"/>
      <c r="E239" s="106" t="s">
        <v>31</v>
      </c>
      <c r="F239" s="170"/>
      <c r="G239" s="170"/>
      <c r="H239" s="237" t="s">
        <v>1314</v>
      </c>
      <c r="I239" s="170"/>
      <c r="J239" s="171" t="s">
        <v>61</v>
      </c>
    </row>
    <row r="240" spans="1:16382" s="164" customFormat="1" ht="20.100000000000001" customHeight="1" x14ac:dyDescent="0.25">
      <c r="A240" s="120"/>
      <c r="B240" s="120"/>
      <c r="C240" s="120"/>
      <c r="D240" s="120"/>
      <c r="E240" s="118"/>
      <c r="F240" s="120"/>
      <c r="G240" s="120"/>
      <c r="H240" s="118">
        <v>52.14</v>
      </c>
      <c r="I240" s="120"/>
      <c r="J240" s="238">
        <f>H240</f>
        <v>52.14</v>
      </c>
    </row>
    <row r="241" spans="1:33" s="164" customFormat="1" ht="20.100000000000001" customHeight="1" x14ac:dyDescent="0.25">
      <c r="A241" s="475"/>
      <c r="B241" s="475"/>
      <c r="C241" s="475"/>
      <c r="D241" s="475"/>
      <c r="E241" s="476"/>
      <c r="F241" s="476"/>
      <c r="G241" s="476"/>
      <c r="H241" s="476"/>
      <c r="I241" s="476"/>
      <c r="J241" s="163">
        <f>TRUNC(SUM(J240:J240),2)</f>
        <v>52.14</v>
      </c>
    </row>
    <row r="242" spans="1:33" s="120" customFormat="1" ht="20.100000000000001" customHeight="1" x14ac:dyDescent="0.3">
      <c r="A242" s="474" t="s">
        <v>1315</v>
      </c>
      <c r="B242" s="474"/>
      <c r="C242" s="474"/>
      <c r="D242" s="474"/>
      <c r="E242" s="106" t="s">
        <v>30</v>
      </c>
      <c r="F242" s="170"/>
      <c r="G242" s="170"/>
      <c r="H242" s="170" t="s">
        <v>1191</v>
      </c>
      <c r="I242" s="170"/>
      <c r="J242" s="171" t="s">
        <v>61</v>
      </c>
      <c r="K242" s="164"/>
    </row>
    <row r="243" spans="1:33" s="120" customFormat="1" ht="20.100000000000001" customHeight="1" x14ac:dyDescent="0.25">
      <c r="E243" s="118"/>
      <c r="H243" s="162">
        <v>237.96</v>
      </c>
      <c r="J243" s="238">
        <f>H243</f>
        <v>237.96</v>
      </c>
      <c r="K243" s="164"/>
    </row>
    <row r="244" spans="1:33" s="107" customFormat="1" ht="20.100000000000001" customHeight="1" x14ac:dyDescent="0.25">
      <c r="A244" s="475"/>
      <c r="B244" s="475"/>
      <c r="C244" s="475"/>
      <c r="D244" s="475"/>
      <c r="E244" s="476"/>
      <c r="F244" s="476"/>
      <c r="G244" s="476"/>
      <c r="H244" s="476"/>
      <c r="I244" s="476"/>
      <c r="J244" s="163">
        <f>SUM(J243:J243)</f>
        <v>237.96</v>
      </c>
      <c r="K244" s="164"/>
      <c r="U244" s="158"/>
      <c r="V244" s="158"/>
      <c r="W244" s="158"/>
      <c r="X244" s="158"/>
      <c r="Y244" s="158"/>
      <c r="Z244" s="158"/>
      <c r="AA244" s="158"/>
      <c r="AB244" s="158"/>
      <c r="AC244" s="158"/>
      <c r="AD244" s="158"/>
      <c r="AE244" s="158"/>
      <c r="AF244" s="158"/>
      <c r="AG244" s="158"/>
    </row>
    <row r="245" spans="1:33" ht="20.100000000000001" customHeight="1" x14ac:dyDescent="0.25">
      <c r="A245" s="467" t="s">
        <v>1316</v>
      </c>
      <c r="B245" s="467"/>
      <c r="C245" s="467"/>
      <c r="D245" s="467"/>
      <c r="E245" s="471"/>
      <c r="F245" s="471"/>
      <c r="G245" s="471"/>
      <c r="H245" s="471"/>
      <c r="I245" s="471"/>
      <c r="J245" s="472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</row>
    <row r="246" spans="1:33" ht="20.100000000000001" customHeight="1" x14ac:dyDescent="0.25">
      <c r="A246" s="487"/>
      <c r="B246" s="487"/>
      <c r="C246" s="487"/>
      <c r="D246" s="487"/>
      <c r="E246" s="195"/>
      <c r="F246" s="201"/>
      <c r="G246" s="201"/>
      <c r="H246" s="201"/>
      <c r="I246" s="201"/>
      <c r="J246" s="239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</row>
    <row r="247" spans="1:33" s="240" customFormat="1" ht="14.4" x14ac:dyDescent="0.3">
      <c r="A247" s="140" t="s">
        <v>1317</v>
      </c>
      <c r="B247" s="129"/>
      <c r="C247" s="129"/>
      <c r="D247" s="129"/>
      <c r="E247" s="129"/>
      <c r="F247" s="170" t="s">
        <v>1318</v>
      </c>
      <c r="G247" s="129"/>
      <c r="H247" s="129"/>
      <c r="I247" s="129"/>
      <c r="J247" s="171" t="s">
        <v>61</v>
      </c>
      <c r="K247" s="164"/>
      <c r="U247" s="241"/>
      <c r="V247" s="241"/>
      <c r="W247" s="241"/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</row>
    <row r="248" spans="1:33" s="240" customFormat="1" ht="15" x14ac:dyDescent="0.25">
      <c r="A248" s="138" t="s">
        <v>1319</v>
      </c>
      <c r="B248" s="119"/>
      <c r="C248" s="119"/>
      <c r="D248" s="119"/>
      <c r="E248" s="119"/>
      <c r="F248" s="119">
        <v>10.4</v>
      </c>
      <c r="G248" s="119"/>
      <c r="H248" s="119"/>
      <c r="I248" s="119"/>
      <c r="J248" s="239">
        <f>F248</f>
        <v>10.4</v>
      </c>
      <c r="K248" s="164"/>
      <c r="U248" s="241"/>
      <c r="V248" s="241"/>
      <c r="W248" s="241"/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</row>
    <row r="249" spans="1:33" s="240" customFormat="1" ht="15" x14ac:dyDescent="0.25">
      <c r="A249" s="475"/>
      <c r="B249" s="475"/>
      <c r="C249" s="475"/>
      <c r="D249" s="475"/>
      <c r="E249" s="242"/>
      <c r="F249" s="243"/>
      <c r="G249" s="243"/>
      <c r="H249" s="243"/>
      <c r="I249" s="243"/>
      <c r="J249" s="232">
        <f>TRUNC(SUM(J248:J248),2)</f>
        <v>10.4</v>
      </c>
      <c r="K249" s="164"/>
      <c r="U249" s="241"/>
      <c r="V249" s="241"/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</row>
    <row r="250" spans="1:33" s="240" customFormat="1" ht="15" x14ac:dyDescent="0.25">
      <c r="A250" s="140" t="s">
        <v>1320</v>
      </c>
      <c r="B250" s="129"/>
      <c r="C250" s="129"/>
      <c r="D250" s="129"/>
      <c r="E250" s="106" t="s">
        <v>1321</v>
      </c>
      <c r="F250" s="170" t="s">
        <v>74</v>
      </c>
      <c r="G250" s="129"/>
      <c r="H250" s="129"/>
      <c r="I250" s="129"/>
      <c r="J250" s="171" t="s">
        <v>61</v>
      </c>
      <c r="K250" s="164"/>
      <c r="U250" s="241"/>
      <c r="V250" s="241"/>
      <c r="W250" s="241"/>
      <c r="X250" s="241"/>
      <c r="Y250" s="241"/>
      <c r="Z250" s="241"/>
      <c r="AA250" s="241"/>
      <c r="AB250" s="241"/>
      <c r="AC250" s="241"/>
      <c r="AD250" s="241"/>
      <c r="AE250" s="241"/>
      <c r="AF250" s="241"/>
      <c r="AG250" s="241"/>
    </row>
    <row r="251" spans="1:33" s="240" customFormat="1" ht="14.4" x14ac:dyDescent="0.3">
      <c r="A251" s="488" t="s">
        <v>335</v>
      </c>
      <c r="B251" s="488"/>
      <c r="C251" s="488"/>
      <c r="D251" s="488"/>
      <c r="E251" s="181"/>
      <c r="F251" s="174">
        <v>4</v>
      </c>
      <c r="G251" s="135"/>
      <c r="H251" s="135"/>
      <c r="I251" s="135"/>
      <c r="J251" s="232">
        <f>F251</f>
        <v>4</v>
      </c>
      <c r="K251" s="164"/>
      <c r="U251" s="241"/>
      <c r="V251" s="241"/>
      <c r="W251" s="241"/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</row>
    <row r="252" spans="1:33" ht="20.100000000000001" customHeight="1" x14ac:dyDescent="0.3">
      <c r="A252" s="140" t="s">
        <v>1322</v>
      </c>
      <c r="B252" s="129"/>
      <c r="C252" s="129"/>
      <c r="D252" s="129"/>
      <c r="E252" s="106" t="s">
        <v>1321</v>
      </c>
      <c r="F252" s="170" t="s">
        <v>74</v>
      </c>
      <c r="G252" s="129"/>
      <c r="H252" s="129"/>
      <c r="I252" s="129"/>
      <c r="J252" s="171" t="s">
        <v>61</v>
      </c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</row>
    <row r="253" spans="1:33" ht="31.5" customHeight="1" x14ac:dyDescent="0.3">
      <c r="A253" s="480" t="s">
        <v>1323</v>
      </c>
      <c r="B253" s="480"/>
      <c r="C253" s="480"/>
      <c r="D253" s="480"/>
      <c r="E253" s="181"/>
      <c r="F253" s="174">
        <v>8</v>
      </c>
      <c r="G253" s="135"/>
      <c r="H253" s="135"/>
      <c r="I253" s="135"/>
      <c r="J253" s="232">
        <f>F253</f>
        <v>8</v>
      </c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</row>
    <row r="254" spans="1:33" ht="20.100000000000001" customHeight="1" x14ac:dyDescent="0.3">
      <c r="A254" s="140" t="s">
        <v>1322</v>
      </c>
      <c r="B254" s="129"/>
      <c r="C254" s="129"/>
      <c r="D254" s="129"/>
      <c r="E254" s="106" t="s">
        <v>1321</v>
      </c>
      <c r="F254" s="170" t="s">
        <v>74</v>
      </c>
      <c r="G254" s="129"/>
      <c r="H254" s="129"/>
      <c r="I254" s="129"/>
      <c r="J254" s="171" t="s">
        <v>61</v>
      </c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</row>
    <row r="255" spans="1:33" ht="20.100000000000001" customHeight="1" x14ac:dyDescent="0.3">
      <c r="A255" s="488" t="s">
        <v>1324</v>
      </c>
      <c r="B255" s="488"/>
      <c r="C255" s="488"/>
      <c r="D255" s="488"/>
      <c r="E255" s="181"/>
      <c r="F255" s="174">
        <v>8</v>
      </c>
      <c r="G255" s="135"/>
      <c r="H255" s="135"/>
      <c r="I255" s="135"/>
      <c r="J255" s="232">
        <f>F255</f>
        <v>8</v>
      </c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</row>
    <row r="256" spans="1:33" ht="20.100000000000001" customHeight="1" x14ac:dyDescent="0.25">
      <c r="A256" s="140" t="s">
        <v>1325</v>
      </c>
      <c r="B256" s="129"/>
      <c r="C256" s="129"/>
      <c r="D256" s="129"/>
      <c r="E256" s="106" t="s">
        <v>1321</v>
      </c>
      <c r="F256" s="170" t="s">
        <v>74</v>
      </c>
      <c r="G256" s="129"/>
      <c r="H256" s="129"/>
      <c r="I256" s="129"/>
      <c r="J256" s="171" t="s">
        <v>61</v>
      </c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</row>
    <row r="257" spans="1:33" ht="30" customHeight="1" x14ac:dyDescent="0.3">
      <c r="A257" s="480" t="s">
        <v>325</v>
      </c>
      <c r="B257" s="480"/>
      <c r="C257" s="480"/>
      <c r="D257" s="480"/>
      <c r="E257" s="181"/>
      <c r="F257" s="174">
        <v>16</v>
      </c>
      <c r="G257" s="135"/>
      <c r="H257" s="135"/>
      <c r="I257" s="135"/>
      <c r="J257" s="232">
        <f>F257</f>
        <v>16</v>
      </c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</row>
    <row r="258" spans="1:33" ht="20.100000000000001" customHeight="1" x14ac:dyDescent="0.3">
      <c r="A258" s="474" t="s">
        <v>1326</v>
      </c>
      <c r="B258" s="474"/>
      <c r="C258" s="474"/>
      <c r="D258" s="474"/>
      <c r="E258" s="106" t="s">
        <v>30</v>
      </c>
      <c r="F258" s="170" t="s">
        <v>1191</v>
      </c>
      <c r="G258" s="170"/>
      <c r="H258" s="170"/>
      <c r="I258" s="170"/>
      <c r="J258" s="171" t="s">
        <v>61</v>
      </c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</row>
    <row r="259" spans="1:33" ht="43.2" x14ac:dyDescent="0.3">
      <c r="A259" s="244" t="s">
        <v>327</v>
      </c>
      <c r="B259" s="172"/>
      <c r="C259" s="172"/>
      <c r="D259" s="172"/>
      <c r="E259" s="203"/>
      <c r="F259" s="172">
        <v>45</v>
      </c>
      <c r="G259" s="175"/>
      <c r="H259" s="175"/>
      <c r="I259" s="164"/>
      <c r="J259" s="178">
        <f>F259</f>
        <v>45</v>
      </c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</row>
    <row r="260" spans="1:33" ht="20.100000000000001" customHeight="1" x14ac:dyDescent="0.25">
      <c r="A260" s="475"/>
      <c r="B260" s="475"/>
      <c r="C260" s="475"/>
      <c r="D260" s="475"/>
      <c r="E260" s="476"/>
      <c r="F260" s="476"/>
      <c r="G260" s="476"/>
      <c r="H260" s="476"/>
      <c r="I260" s="476"/>
      <c r="J260" s="163">
        <f>TRUNC(SUM(J259),2)</f>
        <v>45</v>
      </c>
      <c r="U260" s="164"/>
      <c r="V260" s="164"/>
      <c r="W260" s="164"/>
      <c r="X260" s="164"/>
      <c r="Y260" s="164"/>
      <c r="Z260" s="164"/>
      <c r="AA260" s="164"/>
      <c r="AB260" s="164"/>
      <c r="AC260" s="164"/>
      <c r="AD260" s="164"/>
      <c r="AE260" s="164"/>
      <c r="AF260" s="164"/>
      <c r="AG260" s="164"/>
    </row>
    <row r="261" spans="1:33" ht="20.100000000000001" customHeight="1" x14ac:dyDescent="0.3">
      <c r="A261" s="467" t="s">
        <v>1327</v>
      </c>
      <c r="B261" s="467"/>
      <c r="C261" s="467"/>
      <c r="D261" s="467"/>
      <c r="E261" s="471"/>
      <c r="F261" s="471"/>
      <c r="G261" s="471"/>
      <c r="H261" s="471"/>
      <c r="I261" s="471"/>
      <c r="J261" s="472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</row>
    <row r="262" spans="1:33" s="240" customFormat="1" ht="15" x14ac:dyDescent="0.25">
      <c r="A262" s="487"/>
      <c r="B262" s="487"/>
      <c r="C262" s="487"/>
      <c r="D262" s="487"/>
      <c r="E262" s="195" t="s">
        <v>232</v>
      </c>
      <c r="F262" s="201"/>
      <c r="G262" s="201"/>
      <c r="H262" s="201"/>
      <c r="I262" s="201"/>
      <c r="J262" s="239"/>
      <c r="K262" s="164"/>
      <c r="U262" s="241"/>
      <c r="V262" s="241"/>
      <c r="W262" s="241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</row>
    <row r="263" spans="1:33" s="215" customFormat="1" ht="20.100000000000001" customHeight="1" x14ac:dyDescent="0.3">
      <c r="A263" s="231" t="s">
        <v>1328</v>
      </c>
      <c r="B263" s="231"/>
      <c r="C263" s="231"/>
      <c r="D263" s="231"/>
      <c r="E263" s="106" t="s">
        <v>30</v>
      </c>
      <c r="F263" s="245" t="s">
        <v>1329</v>
      </c>
      <c r="G263" s="245" t="s">
        <v>1330</v>
      </c>
      <c r="H263" s="170"/>
      <c r="I263" s="170" t="s">
        <v>233</v>
      </c>
      <c r="J263" s="171" t="s">
        <v>61</v>
      </c>
      <c r="K263" s="164"/>
    </row>
    <row r="264" spans="1:33" s="215" customFormat="1" ht="20.100000000000001" customHeight="1" x14ac:dyDescent="0.25">
      <c r="A264" s="172" t="s">
        <v>1303</v>
      </c>
      <c r="B264" s="172"/>
      <c r="C264" s="172"/>
      <c r="D264" s="172"/>
      <c r="E264" s="184"/>
      <c r="F264" s="185">
        <v>0.6</v>
      </c>
      <c r="G264" s="186">
        <v>6.8</v>
      </c>
      <c r="H264" s="185"/>
      <c r="I264" s="185">
        <v>1</v>
      </c>
      <c r="J264" s="213">
        <f>TRUNC(F264*G264*I264,2)</f>
        <v>4.08</v>
      </c>
      <c r="K264" s="164"/>
    </row>
    <row r="265" spans="1:33" s="240" customFormat="1" ht="15" x14ac:dyDescent="0.25">
      <c r="A265" s="475"/>
      <c r="B265" s="475"/>
      <c r="C265" s="475"/>
      <c r="D265" s="475"/>
      <c r="E265" s="242"/>
      <c r="F265" s="243"/>
      <c r="G265" s="243"/>
      <c r="H265" s="243"/>
      <c r="I265" s="243"/>
      <c r="J265" s="232">
        <f>TRUNC(SUM(J264:J264),2)</f>
        <v>4.08</v>
      </c>
      <c r="K265" s="164"/>
      <c r="U265" s="241"/>
      <c r="V265" s="241"/>
      <c r="W265" s="241"/>
      <c r="X265" s="241"/>
      <c r="Y265" s="241"/>
      <c r="Z265" s="241"/>
      <c r="AA265" s="241"/>
      <c r="AB265" s="241"/>
      <c r="AC265" s="241"/>
      <c r="AD265" s="241"/>
      <c r="AE265" s="241"/>
      <c r="AF265" s="241"/>
      <c r="AG265" s="241"/>
    </row>
    <row r="266" spans="1:33" s="240" customFormat="1" ht="14.4" x14ac:dyDescent="0.3">
      <c r="A266" s="231" t="s">
        <v>1331</v>
      </c>
      <c r="B266" s="231"/>
      <c r="C266" s="231"/>
      <c r="D266" s="231"/>
      <c r="E266" s="106"/>
      <c r="F266" s="170" t="s">
        <v>74</v>
      </c>
      <c r="G266" s="170"/>
      <c r="H266" s="170"/>
      <c r="I266" s="170"/>
      <c r="J266" s="171" t="s">
        <v>61</v>
      </c>
      <c r="K266" s="164"/>
      <c r="U266" s="241"/>
      <c r="V266" s="241"/>
      <c r="W266" s="241"/>
      <c r="X266" s="241"/>
      <c r="Y266" s="241"/>
      <c r="Z266" s="241"/>
      <c r="AA266" s="241"/>
      <c r="AB266" s="241"/>
      <c r="AC266" s="241"/>
      <c r="AD266" s="241"/>
      <c r="AE266" s="241"/>
      <c r="AF266" s="241"/>
      <c r="AG266" s="241"/>
    </row>
    <row r="267" spans="1:33" s="240" customFormat="1" ht="15" x14ac:dyDescent="0.25">
      <c r="A267" s="488"/>
      <c r="B267" s="488"/>
      <c r="C267" s="488"/>
      <c r="D267" s="488"/>
      <c r="E267" s="181"/>
      <c r="F267" s="174">
        <v>3</v>
      </c>
      <c r="G267" s="135"/>
      <c r="H267" s="135"/>
      <c r="I267" s="135"/>
      <c r="J267" s="232">
        <f>F267</f>
        <v>3</v>
      </c>
      <c r="K267" s="164"/>
      <c r="U267" s="241"/>
      <c r="V267" s="241"/>
      <c r="W267" s="241"/>
      <c r="X267" s="241"/>
      <c r="Y267" s="241"/>
      <c r="Z267" s="241"/>
      <c r="AA267" s="241"/>
      <c r="AB267" s="241"/>
      <c r="AC267" s="241"/>
      <c r="AD267" s="241"/>
      <c r="AE267" s="241"/>
      <c r="AF267" s="241"/>
      <c r="AG267" s="241"/>
    </row>
    <row r="268" spans="1:33" s="164" customFormat="1" ht="20.100000000000001" customHeight="1" x14ac:dyDescent="0.25">
      <c r="A268" s="231" t="s">
        <v>1332</v>
      </c>
      <c r="B268" s="231"/>
      <c r="C268" s="231"/>
      <c r="D268" s="231"/>
      <c r="E268" s="106"/>
      <c r="F268" s="170" t="s">
        <v>74</v>
      </c>
      <c r="G268" s="170"/>
      <c r="H268" s="170"/>
      <c r="I268" s="170"/>
      <c r="J268" s="171" t="s">
        <v>61</v>
      </c>
    </row>
    <row r="269" spans="1:33" s="240" customFormat="1" ht="14.4" x14ac:dyDescent="0.3">
      <c r="A269" s="488" t="s">
        <v>1333</v>
      </c>
      <c r="B269" s="488"/>
      <c r="C269" s="488"/>
      <c r="D269" s="488"/>
      <c r="E269" s="181"/>
      <c r="F269" s="174">
        <v>1</v>
      </c>
      <c r="G269" s="135"/>
      <c r="H269" s="135"/>
      <c r="I269" s="135"/>
      <c r="J269" s="232">
        <f>F269</f>
        <v>1</v>
      </c>
      <c r="K269" s="164"/>
      <c r="U269" s="241"/>
      <c r="V269" s="241"/>
      <c r="W269" s="241"/>
      <c r="X269" s="241"/>
      <c r="Y269" s="241"/>
      <c r="Z269" s="241"/>
      <c r="AA269" s="241"/>
      <c r="AB269" s="241"/>
      <c r="AC269" s="241"/>
      <c r="AD269" s="241"/>
      <c r="AE269" s="241"/>
      <c r="AF269" s="241"/>
      <c r="AG269" s="241"/>
    </row>
    <row r="270" spans="1:33" s="107" customFormat="1" ht="20.100000000000001" customHeight="1" x14ac:dyDescent="0.3">
      <c r="A270" s="474" t="s">
        <v>1334</v>
      </c>
      <c r="B270" s="474"/>
      <c r="C270" s="474"/>
      <c r="D270" s="474"/>
      <c r="E270" s="106" t="s">
        <v>30</v>
      </c>
      <c r="F270" s="170" t="s">
        <v>1335</v>
      </c>
      <c r="G270" s="170" t="s">
        <v>1195</v>
      </c>
      <c r="H270" s="170"/>
      <c r="I270" s="170" t="s">
        <v>233</v>
      </c>
      <c r="J270" s="171" t="s">
        <v>61</v>
      </c>
      <c r="K270" s="164"/>
      <c r="U270" s="158"/>
      <c r="V270" s="158"/>
      <c r="W270" s="158"/>
      <c r="X270" s="158"/>
      <c r="Y270" s="158"/>
      <c r="Z270" s="158"/>
      <c r="AA270" s="158"/>
      <c r="AB270" s="158"/>
      <c r="AC270" s="158"/>
      <c r="AD270" s="158"/>
      <c r="AE270" s="158"/>
      <c r="AF270" s="158"/>
      <c r="AG270" s="158"/>
    </row>
    <row r="271" spans="1:33" s="158" customFormat="1" ht="20.100000000000001" customHeight="1" x14ac:dyDescent="0.25">
      <c r="A271" s="139" t="s">
        <v>1336</v>
      </c>
      <c r="B271" s="139"/>
      <c r="C271" s="139"/>
      <c r="D271" s="139"/>
      <c r="E271" s="142"/>
      <c r="F271" s="142">
        <v>0.6</v>
      </c>
      <c r="G271" s="142">
        <v>0.8</v>
      </c>
      <c r="H271" s="142"/>
      <c r="I271" s="142">
        <v>4</v>
      </c>
      <c r="J271" s="238">
        <f>TRUNC(F271*G271*I271,2)</f>
        <v>1.92</v>
      </c>
      <c r="K271" s="164"/>
    </row>
    <row r="272" spans="1:33" s="164" customFormat="1" ht="18.75" customHeight="1" x14ac:dyDescent="0.25">
      <c r="A272" s="475"/>
      <c r="B272" s="475"/>
      <c r="C272" s="475"/>
      <c r="D272" s="475"/>
      <c r="E272" s="221"/>
      <c r="F272" s="221"/>
      <c r="G272" s="221"/>
      <c r="H272" s="221"/>
      <c r="I272" s="221"/>
      <c r="J272" s="163">
        <f>SUM(J271:J271)</f>
        <v>1.92</v>
      </c>
    </row>
    <row r="273" spans="1:33" ht="20.100000000000001" customHeight="1" x14ac:dyDescent="0.3">
      <c r="A273" s="140" t="s">
        <v>1337</v>
      </c>
      <c r="B273" s="140"/>
      <c r="C273" s="140"/>
      <c r="D273" s="140"/>
      <c r="E273" s="106" t="s">
        <v>30</v>
      </c>
      <c r="F273" s="170" t="s">
        <v>1191</v>
      </c>
      <c r="G273" s="170"/>
      <c r="H273" s="170"/>
      <c r="I273" s="170"/>
      <c r="J273" s="171" t="s">
        <v>61</v>
      </c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</row>
    <row r="274" spans="1:33" ht="15.6" customHeight="1" x14ac:dyDescent="0.25">
      <c r="A274" s="172"/>
      <c r="B274" s="172"/>
      <c r="C274" s="172"/>
      <c r="D274" s="172"/>
      <c r="E274" s="203"/>
      <c r="F274" s="172">
        <v>2.4500000000000002</v>
      </c>
      <c r="G274" s="175"/>
      <c r="H274" s="175"/>
      <c r="I274" s="164"/>
      <c r="J274" s="178">
        <f>F274</f>
        <v>2.4500000000000002</v>
      </c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</row>
    <row r="275" spans="1:33" ht="14.4" customHeight="1" x14ac:dyDescent="0.25">
      <c r="A275" s="475"/>
      <c r="B275" s="475"/>
      <c r="C275" s="475"/>
      <c r="D275" s="475"/>
      <c r="E275" s="476"/>
      <c r="F275" s="476"/>
      <c r="G275" s="476"/>
      <c r="H275" s="476"/>
      <c r="I275" s="476"/>
      <c r="J275" s="163">
        <f>TRUNC(SUM(J274),2)</f>
        <v>2.4500000000000002</v>
      </c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</row>
    <row r="276" spans="1:33" ht="20.100000000000001" customHeight="1" x14ac:dyDescent="0.25">
      <c r="A276" s="467" t="s">
        <v>1338</v>
      </c>
      <c r="B276" s="467"/>
      <c r="C276" s="467"/>
      <c r="D276" s="467"/>
      <c r="E276" s="471"/>
      <c r="F276" s="471"/>
      <c r="G276" s="471"/>
      <c r="H276" s="471"/>
      <c r="I276" s="471"/>
      <c r="J276" s="472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</row>
    <row r="277" spans="1:33" s="107" customFormat="1" ht="20.100000000000001" customHeight="1" x14ac:dyDescent="0.25">
      <c r="A277" s="487"/>
      <c r="B277" s="487"/>
      <c r="C277" s="487"/>
      <c r="D277" s="487"/>
      <c r="E277" s="195" t="s">
        <v>232</v>
      </c>
      <c r="F277" s="201"/>
      <c r="G277" s="201"/>
      <c r="H277" s="201"/>
      <c r="I277" s="201"/>
      <c r="J277" s="239"/>
      <c r="K277" s="164"/>
      <c r="U277" s="158"/>
      <c r="V277" s="158"/>
      <c r="W277" s="158"/>
      <c r="X277" s="158"/>
      <c r="Y277" s="158"/>
      <c r="Z277" s="158"/>
      <c r="AA277" s="158"/>
      <c r="AB277" s="158"/>
      <c r="AC277" s="158"/>
      <c r="AD277" s="158"/>
      <c r="AE277" s="158"/>
      <c r="AF277" s="158"/>
      <c r="AG277" s="158"/>
    </row>
    <row r="278" spans="1:33" s="107" customFormat="1" ht="20.100000000000001" customHeight="1" x14ac:dyDescent="0.3">
      <c r="A278" s="474" t="s">
        <v>1339</v>
      </c>
      <c r="B278" s="474"/>
      <c r="C278" s="474"/>
      <c r="D278" s="474"/>
      <c r="E278" s="106" t="s">
        <v>30</v>
      </c>
      <c r="F278" s="170" t="s">
        <v>1194</v>
      </c>
      <c r="G278" s="170" t="s">
        <v>1195</v>
      </c>
      <c r="H278" s="170" t="s">
        <v>1283</v>
      </c>
      <c r="I278" s="170"/>
      <c r="J278" s="171" t="s">
        <v>61</v>
      </c>
      <c r="K278" s="164"/>
      <c r="U278" s="158"/>
      <c r="V278" s="158"/>
      <c r="W278" s="158"/>
      <c r="X278" s="158"/>
      <c r="Y278" s="158"/>
      <c r="Z278" s="158"/>
      <c r="AA278" s="158"/>
      <c r="AB278" s="158"/>
      <c r="AC278" s="158"/>
      <c r="AD278" s="158"/>
      <c r="AE278" s="158"/>
      <c r="AF278" s="158"/>
      <c r="AG278" s="158"/>
    </row>
    <row r="279" spans="1:33" s="107" customFormat="1" ht="20.100000000000001" customHeight="1" x14ac:dyDescent="0.3">
      <c r="A279" s="172" t="s">
        <v>1284</v>
      </c>
      <c r="B279" s="172"/>
      <c r="C279" s="172"/>
      <c r="D279" s="186"/>
      <c r="E279" s="185"/>
      <c r="F279" s="186">
        <v>7.4</v>
      </c>
      <c r="G279" s="185">
        <v>2.8</v>
      </c>
      <c r="H279" s="185">
        <v>1.89</v>
      </c>
      <c r="I279" s="185"/>
      <c r="J279" s="213">
        <f t="shared" ref="J279:J282" si="19">TRUNC(G279*F279-H279,2)</f>
        <v>18.829999999999998</v>
      </c>
      <c r="K279" s="164"/>
      <c r="U279" s="158"/>
      <c r="V279" s="158"/>
      <c r="W279" s="158"/>
      <c r="X279" s="158"/>
      <c r="Y279" s="158"/>
      <c r="Z279" s="158"/>
      <c r="AA279" s="158"/>
      <c r="AB279" s="158"/>
      <c r="AC279" s="158"/>
      <c r="AD279" s="158"/>
      <c r="AE279" s="158"/>
      <c r="AF279" s="158"/>
      <c r="AG279" s="158"/>
    </row>
    <row r="280" spans="1:33" s="107" customFormat="1" ht="20.100000000000001" customHeight="1" x14ac:dyDescent="0.3">
      <c r="A280" s="172" t="s">
        <v>1284</v>
      </c>
      <c r="B280" s="172"/>
      <c r="C280" s="172"/>
      <c r="D280" s="186"/>
      <c r="E280" s="185"/>
      <c r="F280" s="186">
        <v>7.4</v>
      </c>
      <c r="G280" s="185">
        <v>2.8</v>
      </c>
      <c r="H280" s="185">
        <v>1.89</v>
      </c>
      <c r="I280" s="185"/>
      <c r="J280" s="213">
        <f t="shared" si="19"/>
        <v>18.829999999999998</v>
      </c>
      <c r="K280" s="164"/>
      <c r="U280" s="158"/>
      <c r="V280" s="158"/>
      <c r="W280" s="158"/>
      <c r="X280" s="158"/>
      <c r="Y280" s="158"/>
      <c r="Z280" s="158"/>
      <c r="AA280" s="158"/>
      <c r="AB280" s="158"/>
      <c r="AC280" s="158"/>
      <c r="AD280" s="158"/>
      <c r="AE280" s="158"/>
      <c r="AF280" s="158"/>
      <c r="AG280" s="158"/>
    </row>
    <row r="281" spans="1:33" s="107" customFormat="1" ht="20.100000000000001" customHeight="1" x14ac:dyDescent="0.25">
      <c r="A281" s="172" t="s">
        <v>1286</v>
      </c>
      <c r="B281" s="172"/>
      <c r="C281" s="172"/>
      <c r="D281" s="185"/>
      <c r="E281" s="185"/>
      <c r="F281" s="185">
        <v>12.8</v>
      </c>
      <c r="G281" s="185">
        <v>2.8</v>
      </c>
      <c r="H281" s="185">
        <v>3.39</v>
      </c>
      <c r="I281" s="185"/>
      <c r="J281" s="213">
        <f t="shared" si="19"/>
        <v>32.450000000000003</v>
      </c>
      <c r="K281" s="164"/>
      <c r="U281" s="158"/>
      <c r="V281" s="158"/>
      <c r="W281" s="158"/>
      <c r="X281" s="158"/>
      <c r="Y281" s="158"/>
      <c r="Z281" s="158"/>
      <c r="AA281" s="158"/>
      <c r="AB281" s="158"/>
      <c r="AC281" s="158"/>
      <c r="AD281" s="158"/>
      <c r="AE281" s="158"/>
      <c r="AF281" s="158"/>
      <c r="AG281" s="158"/>
    </row>
    <row r="282" spans="1:33" s="107" customFormat="1" ht="20.100000000000001" customHeight="1" x14ac:dyDescent="0.25">
      <c r="A282" s="172" t="s">
        <v>1287</v>
      </c>
      <c r="B282" s="172"/>
      <c r="C282" s="172"/>
      <c r="D282" s="185"/>
      <c r="E282" s="185"/>
      <c r="F282" s="185">
        <v>12.8</v>
      </c>
      <c r="G282" s="185">
        <v>2.8</v>
      </c>
      <c r="H282" s="185">
        <v>3.39</v>
      </c>
      <c r="I282" s="185"/>
      <c r="J282" s="213">
        <f t="shared" si="19"/>
        <v>32.450000000000003</v>
      </c>
      <c r="K282" s="164"/>
      <c r="U282" s="158"/>
      <c r="V282" s="158"/>
      <c r="W282" s="158"/>
      <c r="X282" s="158"/>
      <c r="Y282" s="158"/>
      <c r="Z282" s="158"/>
      <c r="AA282" s="158"/>
      <c r="AB282" s="158"/>
      <c r="AC282" s="158"/>
      <c r="AD282" s="158"/>
      <c r="AE282" s="158"/>
      <c r="AF282" s="158"/>
      <c r="AG282" s="158"/>
    </row>
    <row r="283" spans="1:33" s="107" customFormat="1" ht="20.100000000000001" customHeight="1" x14ac:dyDescent="0.25">
      <c r="A283" s="475"/>
      <c r="B283" s="475"/>
      <c r="C283" s="475"/>
      <c r="D283" s="475"/>
      <c r="E283" s="160"/>
      <c r="F283" s="158"/>
      <c r="G283" s="158"/>
      <c r="H283" s="158"/>
      <c r="I283" s="158"/>
      <c r="J283" s="163">
        <f>TRUNC(SUM(J279:J282),2)</f>
        <v>102.56</v>
      </c>
      <c r="K283" s="164"/>
      <c r="U283" s="158"/>
      <c r="V283" s="158"/>
      <c r="W283" s="158"/>
      <c r="X283" s="158"/>
      <c r="Y283" s="158"/>
      <c r="Z283" s="158"/>
      <c r="AA283" s="158"/>
      <c r="AB283" s="158"/>
      <c r="AC283" s="158"/>
      <c r="AD283" s="158"/>
      <c r="AE283" s="158"/>
      <c r="AF283" s="158"/>
      <c r="AG283" s="158"/>
    </row>
    <row r="284" spans="1:33" s="215" customFormat="1" ht="14.4" x14ac:dyDescent="0.3">
      <c r="A284" s="474" t="s">
        <v>1340</v>
      </c>
      <c r="B284" s="474"/>
      <c r="C284" s="474"/>
      <c r="D284" s="474"/>
      <c r="E284" s="106" t="s">
        <v>30</v>
      </c>
      <c r="F284" s="170" t="s">
        <v>1199</v>
      </c>
      <c r="G284" s="170" t="s">
        <v>1195</v>
      </c>
      <c r="H284" s="170"/>
      <c r="I284" s="170" t="s">
        <v>233</v>
      </c>
      <c r="J284" s="171" t="s">
        <v>61</v>
      </c>
      <c r="K284" s="164"/>
    </row>
    <row r="285" spans="1:33" s="215" customFormat="1" ht="15" x14ac:dyDescent="0.25">
      <c r="A285" t="s">
        <v>1260</v>
      </c>
      <c r="B285" s="216"/>
      <c r="C285" s="216"/>
      <c r="D285" s="216"/>
      <c r="E285" s="217"/>
      <c r="F285" s="221">
        <v>1.5</v>
      </c>
      <c r="G285" s="185">
        <v>1</v>
      </c>
      <c r="H285" s="221"/>
      <c r="I285" s="221">
        <v>2</v>
      </c>
      <c r="J285" s="222">
        <f>TRUNC(I285*G285*F285,2)</f>
        <v>3</v>
      </c>
      <c r="K285" s="164"/>
    </row>
    <row r="286" spans="1:33" s="215" customFormat="1" ht="15" x14ac:dyDescent="0.25">
      <c r="A286" t="s">
        <v>1259</v>
      </c>
      <c r="B286" s="216"/>
      <c r="C286" s="216"/>
      <c r="D286" s="216"/>
      <c r="E286" s="217"/>
      <c r="F286" s="221">
        <v>2</v>
      </c>
      <c r="G286" s="185">
        <v>1</v>
      </c>
      <c r="H286" s="221"/>
      <c r="I286" s="221">
        <v>17</v>
      </c>
      <c r="J286" s="222">
        <f t="shared" ref="J286" si="20">TRUNC(I286*G286*F286,2)</f>
        <v>34</v>
      </c>
      <c r="K286" s="164"/>
    </row>
    <row r="287" spans="1:33" s="107" customFormat="1" ht="20.100000000000001" customHeight="1" x14ac:dyDescent="0.25">
      <c r="A287" s="475"/>
      <c r="B287" s="475"/>
      <c r="C287" s="475"/>
      <c r="D287" s="475"/>
      <c r="E287" s="476"/>
      <c r="F287" s="476"/>
      <c r="G287" s="476"/>
      <c r="H287" s="476"/>
      <c r="I287" s="476"/>
      <c r="J287" s="163">
        <f>SUM(J285:J286)</f>
        <v>37</v>
      </c>
      <c r="K287" s="164"/>
      <c r="U287" s="158"/>
      <c r="V287" s="158"/>
      <c r="W287" s="158"/>
      <c r="X287" s="158"/>
      <c r="Y287" s="158"/>
      <c r="Z287" s="158"/>
      <c r="AA287" s="158"/>
      <c r="AB287" s="158"/>
      <c r="AC287" s="158"/>
      <c r="AD287" s="158"/>
      <c r="AE287" s="158"/>
      <c r="AF287" s="158"/>
      <c r="AG287" s="158"/>
    </row>
    <row r="288" spans="1:33" s="164" customFormat="1" ht="20.100000000000001" customHeight="1" x14ac:dyDescent="0.3">
      <c r="A288" s="474" t="s">
        <v>1341</v>
      </c>
      <c r="B288" s="474"/>
      <c r="C288" s="474"/>
      <c r="D288" s="474"/>
      <c r="E288" s="106" t="s">
        <v>30</v>
      </c>
      <c r="F288" s="170"/>
      <c r="G288" s="170"/>
      <c r="H288" s="170"/>
      <c r="I288" s="170"/>
      <c r="J288" s="171"/>
    </row>
    <row r="289" spans="1:16382" s="164" customFormat="1" ht="18.75" customHeight="1" x14ac:dyDescent="0.3">
      <c r="A289" s="488" t="s">
        <v>1342</v>
      </c>
      <c r="B289" s="488"/>
      <c r="C289" s="488"/>
      <c r="D289" s="488"/>
      <c r="E289" s="242"/>
      <c r="F289" s="195"/>
      <c r="G289" s="195"/>
      <c r="H289" s="119"/>
      <c r="I289" s="195"/>
      <c r="J289" s="163">
        <v>356.23</v>
      </c>
    </row>
    <row r="290" spans="1:16382" s="164" customFormat="1" ht="55.5" customHeight="1" x14ac:dyDescent="0.25">
      <c r="A290" s="475"/>
      <c r="B290" s="475"/>
      <c r="C290" s="475"/>
      <c r="D290" s="475"/>
      <c r="E290" s="476"/>
      <c r="F290" s="476"/>
      <c r="G290" s="476"/>
      <c r="H290" s="476"/>
      <c r="I290" s="476"/>
      <c r="J290" s="246"/>
    </row>
    <row r="291" spans="1:16382" s="164" customFormat="1" ht="20.100000000000001" customHeight="1" x14ac:dyDescent="0.25">
      <c r="A291" s="480"/>
      <c r="B291" s="480"/>
      <c r="C291" s="480"/>
      <c r="D291" s="480"/>
      <c r="E291" s="242"/>
      <c r="F291" s="135"/>
      <c r="G291" s="135"/>
      <c r="H291" s="135"/>
      <c r="I291" s="135"/>
      <c r="J291" s="243"/>
    </row>
    <row r="292" spans="1:16382" s="164" customFormat="1" ht="20.100000000000001" customHeight="1" x14ac:dyDescent="0.25">
      <c r="A292" s="488"/>
      <c r="B292" s="488"/>
      <c r="C292" s="488"/>
      <c r="D292" s="488"/>
      <c r="E292" s="242"/>
      <c r="F292" s="135"/>
      <c r="G292" s="135"/>
      <c r="H292" s="135"/>
      <c r="I292" s="135"/>
      <c r="J292" s="243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  <c r="IH292" s="168"/>
      <c r="II292" s="168"/>
      <c r="IJ292" s="168"/>
      <c r="IK292" s="168"/>
      <c r="IL292" s="168"/>
      <c r="IM292" s="168"/>
      <c r="IN292" s="168"/>
      <c r="IO292" s="168"/>
      <c r="IP292" s="168"/>
      <c r="IQ292" s="168"/>
      <c r="IR292" s="168"/>
      <c r="IS292" s="168"/>
      <c r="IT292" s="168"/>
      <c r="IU292" s="168"/>
      <c r="IV292" s="168"/>
      <c r="IW292" s="168"/>
      <c r="IX292" s="168"/>
      <c r="IY292" s="168"/>
      <c r="IZ292" s="168"/>
      <c r="JA292" s="168"/>
      <c r="JB292" s="168"/>
      <c r="JC292" s="168"/>
      <c r="JD292" s="168"/>
      <c r="JE292" s="168"/>
      <c r="JF292" s="168"/>
      <c r="JG292" s="168"/>
      <c r="JH292" s="168"/>
      <c r="JI292" s="168"/>
      <c r="JJ292" s="168"/>
      <c r="JK292" s="168"/>
      <c r="JL292" s="168"/>
      <c r="JM292" s="168"/>
      <c r="JN292" s="168"/>
      <c r="JO292" s="168"/>
      <c r="JP292" s="168"/>
      <c r="JQ292" s="168"/>
      <c r="JR292" s="168"/>
      <c r="JS292" s="168"/>
      <c r="JT292" s="168"/>
      <c r="JU292" s="168"/>
      <c r="JV292" s="168"/>
      <c r="JW292" s="168"/>
      <c r="JX292" s="168"/>
      <c r="JY292" s="168"/>
      <c r="JZ292" s="168"/>
      <c r="KA292" s="168"/>
      <c r="KB292" s="168"/>
      <c r="KC292" s="168"/>
      <c r="KD292" s="168"/>
      <c r="KE292" s="168"/>
      <c r="KF292" s="168"/>
      <c r="KG292" s="168"/>
      <c r="KH292" s="168"/>
      <c r="KI292" s="168"/>
      <c r="KJ292" s="168"/>
      <c r="KK292" s="168"/>
      <c r="KL292" s="168"/>
      <c r="KM292" s="168"/>
      <c r="KN292" s="168"/>
      <c r="KO292" s="168"/>
      <c r="KP292" s="168"/>
      <c r="KQ292" s="168"/>
      <c r="KR292" s="168"/>
      <c r="KS292" s="168"/>
      <c r="KT292" s="168"/>
      <c r="KU292" s="168"/>
      <c r="KV292" s="168"/>
      <c r="KW292" s="168"/>
      <c r="KX292" s="168"/>
      <c r="KY292" s="168"/>
      <c r="KZ292" s="168"/>
      <c r="LA292" s="168"/>
      <c r="LB292" s="168"/>
      <c r="LC292" s="168"/>
      <c r="LD292" s="168"/>
      <c r="LE292" s="168"/>
      <c r="LF292" s="168"/>
      <c r="LG292" s="168"/>
      <c r="LH292" s="168"/>
      <c r="LI292" s="168"/>
      <c r="LJ292" s="168"/>
      <c r="LK292" s="168"/>
      <c r="LL292" s="168"/>
      <c r="LM292" s="168"/>
      <c r="LN292" s="168"/>
      <c r="LO292" s="168"/>
      <c r="LP292" s="168"/>
      <c r="LQ292" s="168"/>
      <c r="LR292" s="168"/>
      <c r="LS292" s="168"/>
      <c r="LT292" s="168"/>
      <c r="LU292" s="168"/>
      <c r="LV292" s="168"/>
      <c r="LW292" s="168"/>
      <c r="LX292" s="168"/>
      <c r="LY292" s="168"/>
      <c r="LZ292" s="168"/>
      <c r="MA292" s="168"/>
      <c r="MB292" s="168"/>
      <c r="MC292" s="168"/>
      <c r="MD292" s="168"/>
      <c r="ME292" s="168"/>
      <c r="MF292" s="168"/>
      <c r="MG292" s="168"/>
      <c r="MH292" s="168"/>
      <c r="MI292" s="168"/>
      <c r="MJ292" s="168"/>
      <c r="MK292" s="168"/>
      <c r="ML292" s="168"/>
      <c r="MM292" s="168"/>
      <c r="MN292" s="168"/>
      <c r="MO292" s="168"/>
      <c r="MP292" s="168"/>
      <c r="MQ292" s="168"/>
      <c r="MR292" s="168"/>
      <c r="MS292" s="168"/>
      <c r="MT292" s="168"/>
      <c r="MU292" s="168"/>
      <c r="MV292" s="168"/>
      <c r="MW292" s="168"/>
      <c r="MX292" s="168"/>
      <c r="MY292" s="168"/>
      <c r="MZ292" s="168"/>
      <c r="NA292" s="168"/>
      <c r="NB292" s="168"/>
      <c r="NC292" s="168"/>
      <c r="ND292" s="168"/>
      <c r="NE292" s="168"/>
      <c r="NF292" s="168"/>
      <c r="NG292" s="168"/>
      <c r="NH292" s="168"/>
      <c r="NI292" s="168"/>
      <c r="NJ292" s="168"/>
      <c r="NK292" s="168"/>
      <c r="NL292" s="168"/>
      <c r="NM292" s="168"/>
      <c r="NN292" s="168"/>
      <c r="NO292" s="168"/>
      <c r="NP292" s="168"/>
      <c r="NQ292" s="168"/>
      <c r="NR292" s="168"/>
      <c r="NS292" s="168"/>
      <c r="NT292" s="168"/>
      <c r="NU292" s="168"/>
      <c r="NV292" s="168"/>
      <c r="NW292" s="168"/>
      <c r="NX292" s="168"/>
      <c r="NY292" s="168"/>
      <c r="NZ292" s="168"/>
      <c r="OA292" s="168"/>
      <c r="OB292" s="168"/>
      <c r="OC292" s="168"/>
      <c r="OD292" s="168"/>
      <c r="OE292" s="168"/>
      <c r="OF292" s="168"/>
      <c r="OG292" s="168"/>
      <c r="OH292" s="168"/>
      <c r="OI292" s="168"/>
      <c r="OJ292" s="168"/>
      <c r="OK292" s="168"/>
      <c r="OL292" s="168"/>
      <c r="OM292" s="168"/>
      <c r="ON292" s="168"/>
      <c r="OO292" s="168"/>
      <c r="OP292" s="168"/>
      <c r="OQ292" s="168"/>
      <c r="OR292" s="168"/>
      <c r="OS292" s="168"/>
      <c r="OT292" s="168"/>
      <c r="OU292" s="168"/>
      <c r="OV292" s="168"/>
      <c r="OW292" s="168"/>
      <c r="OX292" s="168"/>
      <c r="OY292" s="168"/>
      <c r="OZ292" s="168"/>
      <c r="PA292" s="168"/>
      <c r="PB292" s="168"/>
      <c r="PC292" s="168"/>
      <c r="PD292" s="168"/>
      <c r="PE292" s="168"/>
      <c r="PF292" s="168"/>
      <c r="PG292" s="168"/>
      <c r="PH292" s="168"/>
      <c r="PI292" s="168"/>
      <c r="PJ292" s="168"/>
      <c r="PK292" s="168"/>
      <c r="PL292" s="168"/>
      <c r="PM292" s="168"/>
      <c r="PN292" s="168"/>
      <c r="PO292" s="168"/>
      <c r="PP292" s="168"/>
      <c r="PQ292" s="168"/>
      <c r="PR292" s="168"/>
      <c r="PS292" s="168"/>
      <c r="PT292" s="168"/>
      <c r="PU292" s="168"/>
      <c r="PV292" s="168"/>
      <c r="PW292" s="168"/>
      <c r="PX292" s="168"/>
      <c r="PY292" s="168"/>
      <c r="PZ292" s="168"/>
      <c r="QA292" s="168"/>
      <c r="QB292" s="168"/>
      <c r="QC292" s="168"/>
      <c r="QD292" s="168"/>
      <c r="QE292" s="168"/>
      <c r="QF292" s="168"/>
      <c r="QG292" s="168"/>
      <c r="QH292" s="168"/>
      <c r="QI292" s="168"/>
      <c r="QJ292" s="168"/>
      <c r="QK292" s="168"/>
      <c r="QL292" s="168"/>
      <c r="QM292" s="168"/>
      <c r="QN292" s="168"/>
      <c r="QO292" s="168"/>
      <c r="QP292" s="168"/>
      <c r="QQ292" s="168"/>
      <c r="QR292" s="168"/>
      <c r="QS292" s="168"/>
      <c r="QT292" s="168"/>
      <c r="QU292" s="168"/>
      <c r="QV292" s="168"/>
      <c r="QW292" s="168"/>
      <c r="QX292" s="168"/>
      <c r="QY292" s="168"/>
      <c r="QZ292" s="168"/>
      <c r="RA292" s="168"/>
      <c r="RB292" s="168"/>
      <c r="RC292" s="168"/>
      <c r="RD292" s="168"/>
      <c r="RE292" s="168"/>
      <c r="RF292" s="168"/>
      <c r="RG292" s="168"/>
      <c r="RH292" s="168"/>
      <c r="RI292" s="168"/>
      <c r="RJ292" s="168"/>
      <c r="RK292" s="168"/>
      <c r="RL292" s="168"/>
      <c r="RM292" s="168"/>
      <c r="RN292" s="168"/>
      <c r="RO292" s="168"/>
      <c r="RP292" s="168"/>
      <c r="RQ292" s="168"/>
      <c r="RR292" s="168"/>
      <c r="RS292" s="168"/>
      <c r="RT292" s="168"/>
      <c r="RU292" s="168"/>
      <c r="RV292" s="168"/>
      <c r="RW292" s="168"/>
      <c r="RX292" s="168"/>
      <c r="RY292" s="168"/>
      <c r="RZ292" s="168"/>
      <c r="SA292" s="168"/>
      <c r="SB292" s="168"/>
      <c r="SC292" s="168"/>
      <c r="SD292" s="168"/>
      <c r="SE292" s="168"/>
      <c r="SF292" s="168"/>
      <c r="SG292" s="168"/>
      <c r="SH292" s="168"/>
      <c r="SI292" s="168"/>
      <c r="SJ292" s="168"/>
      <c r="SK292" s="168"/>
      <c r="SL292" s="168"/>
      <c r="SM292" s="168"/>
      <c r="SN292" s="168"/>
      <c r="SO292" s="168"/>
      <c r="SP292" s="168"/>
      <c r="SQ292" s="168"/>
      <c r="SR292" s="168"/>
      <c r="SS292" s="168"/>
      <c r="ST292" s="168"/>
      <c r="SU292" s="168"/>
      <c r="SV292" s="168"/>
      <c r="SW292" s="168"/>
      <c r="SX292" s="168"/>
      <c r="SY292" s="168"/>
      <c r="SZ292" s="168"/>
      <c r="TA292" s="168"/>
      <c r="TB292" s="168"/>
      <c r="TC292" s="168"/>
      <c r="TD292" s="168"/>
      <c r="TE292" s="168"/>
      <c r="TF292" s="168"/>
      <c r="TG292" s="168"/>
      <c r="TH292" s="168"/>
      <c r="TI292" s="168"/>
      <c r="TJ292" s="168"/>
      <c r="TK292" s="168"/>
      <c r="TL292" s="168"/>
      <c r="TM292" s="168"/>
      <c r="TN292" s="168"/>
      <c r="TO292" s="168"/>
      <c r="TP292" s="168"/>
      <c r="TQ292" s="168"/>
      <c r="TR292" s="168"/>
      <c r="TS292" s="168"/>
      <c r="TT292" s="168"/>
      <c r="TU292" s="168"/>
      <c r="TV292" s="168"/>
      <c r="TW292" s="168"/>
      <c r="TX292" s="168"/>
      <c r="TY292" s="168"/>
      <c r="TZ292" s="168"/>
      <c r="UA292" s="168"/>
      <c r="UB292" s="168"/>
      <c r="UC292" s="168"/>
      <c r="UD292" s="168"/>
      <c r="UE292" s="168"/>
      <c r="UF292" s="168"/>
      <c r="UG292" s="168"/>
      <c r="UH292" s="168"/>
      <c r="UI292" s="168"/>
      <c r="UJ292" s="168"/>
      <c r="UK292" s="168"/>
      <c r="UL292" s="168"/>
      <c r="UM292" s="168"/>
      <c r="UN292" s="168"/>
      <c r="UO292" s="168"/>
      <c r="UP292" s="168"/>
      <c r="UQ292" s="168"/>
      <c r="UR292" s="168"/>
      <c r="US292" s="168"/>
      <c r="UT292" s="168"/>
      <c r="UU292" s="168"/>
      <c r="UV292" s="168"/>
      <c r="UW292" s="168"/>
      <c r="UX292" s="168"/>
      <c r="UY292" s="168"/>
      <c r="UZ292" s="168"/>
      <c r="VA292" s="168"/>
      <c r="VB292" s="168"/>
      <c r="VC292" s="168"/>
      <c r="VD292" s="168"/>
      <c r="VE292" s="168"/>
      <c r="VF292" s="168"/>
      <c r="VG292" s="168"/>
      <c r="VH292" s="168"/>
      <c r="VI292" s="168"/>
      <c r="VJ292" s="168"/>
      <c r="VK292" s="168"/>
      <c r="VL292" s="168"/>
      <c r="VM292" s="168"/>
      <c r="VN292" s="168"/>
      <c r="VO292" s="168"/>
      <c r="VP292" s="168"/>
      <c r="VQ292" s="168"/>
      <c r="VR292" s="168"/>
      <c r="VS292" s="168"/>
      <c r="VT292" s="168"/>
      <c r="VU292" s="168"/>
      <c r="VV292" s="168"/>
      <c r="VW292" s="168"/>
      <c r="VX292" s="168"/>
      <c r="VY292" s="168"/>
      <c r="VZ292" s="168"/>
      <c r="WA292" s="168"/>
      <c r="WB292" s="168"/>
      <c r="WC292" s="168"/>
      <c r="WD292" s="168"/>
      <c r="WE292" s="168"/>
      <c r="WF292" s="168"/>
      <c r="WG292" s="168"/>
      <c r="WH292" s="168"/>
      <c r="WI292" s="168"/>
      <c r="WJ292" s="168"/>
      <c r="WK292" s="168"/>
      <c r="WL292" s="168"/>
      <c r="WM292" s="168"/>
      <c r="WN292" s="168"/>
      <c r="WO292" s="168"/>
      <c r="WP292" s="168"/>
      <c r="WQ292" s="168"/>
      <c r="WR292" s="168"/>
      <c r="WS292" s="168"/>
      <c r="WT292" s="168"/>
      <c r="WU292" s="168"/>
      <c r="WV292" s="168"/>
      <c r="WW292" s="168"/>
      <c r="WX292" s="168"/>
      <c r="WY292" s="168"/>
      <c r="WZ292" s="168"/>
      <c r="XA292" s="168"/>
      <c r="XB292" s="168"/>
      <c r="XC292" s="168"/>
      <c r="XD292" s="168"/>
      <c r="XE292" s="168"/>
      <c r="XF292" s="168"/>
      <c r="XG292" s="168"/>
      <c r="XH292" s="168"/>
      <c r="XI292" s="168"/>
      <c r="XJ292" s="168"/>
      <c r="XK292" s="168"/>
      <c r="XL292" s="168"/>
      <c r="XM292" s="168"/>
      <c r="XN292" s="168"/>
      <c r="XO292" s="168"/>
      <c r="XP292" s="168"/>
      <c r="XQ292" s="168"/>
      <c r="XR292" s="168"/>
      <c r="XS292" s="168"/>
      <c r="XT292" s="168"/>
      <c r="XU292" s="168"/>
      <c r="XV292" s="168"/>
      <c r="XW292" s="168"/>
      <c r="XX292" s="168"/>
      <c r="XY292" s="168"/>
      <c r="XZ292" s="168"/>
      <c r="YA292" s="168"/>
      <c r="YB292" s="168"/>
      <c r="YC292" s="168"/>
      <c r="YD292" s="168"/>
      <c r="YE292" s="168"/>
      <c r="YF292" s="168"/>
      <c r="YG292" s="168"/>
      <c r="YH292" s="168"/>
      <c r="YI292" s="168"/>
      <c r="YJ292" s="168"/>
      <c r="YK292" s="168"/>
      <c r="YL292" s="168"/>
      <c r="YM292" s="168"/>
      <c r="YN292" s="168"/>
      <c r="YO292" s="168"/>
      <c r="YP292" s="168"/>
      <c r="YQ292" s="168"/>
      <c r="YR292" s="168"/>
      <c r="YS292" s="168"/>
      <c r="YT292" s="168"/>
      <c r="YU292" s="168"/>
      <c r="YV292" s="168"/>
      <c r="YW292" s="168"/>
      <c r="YX292" s="168"/>
      <c r="YY292" s="168"/>
      <c r="YZ292" s="168"/>
      <c r="ZA292" s="168"/>
      <c r="ZB292" s="168"/>
      <c r="ZC292" s="168"/>
      <c r="ZD292" s="168"/>
      <c r="ZE292" s="168"/>
      <c r="ZF292" s="168"/>
      <c r="ZG292" s="168"/>
      <c r="ZH292" s="168"/>
      <c r="ZI292" s="168"/>
      <c r="ZJ292" s="168"/>
      <c r="ZK292" s="168"/>
      <c r="ZL292" s="168"/>
      <c r="ZM292" s="168"/>
      <c r="ZN292" s="168"/>
      <c r="ZO292" s="168"/>
      <c r="ZP292" s="168"/>
      <c r="ZQ292" s="168"/>
      <c r="ZR292" s="168"/>
      <c r="ZS292" s="168"/>
      <c r="ZT292" s="168"/>
      <c r="ZU292" s="168"/>
      <c r="ZV292" s="168"/>
      <c r="ZW292" s="168"/>
      <c r="ZX292" s="168"/>
      <c r="ZY292" s="168"/>
      <c r="ZZ292" s="168"/>
      <c r="AAA292" s="168"/>
      <c r="AAB292" s="168"/>
      <c r="AAC292" s="168"/>
      <c r="AAD292" s="168"/>
      <c r="AAE292" s="168"/>
      <c r="AAF292" s="168"/>
      <c r="AAG292" s="168"/>
      <c r="AAH292" s="168"/>
      <c r="AAI292" s="168"/>
      <c r="AAJ292" s="168"/>
      <c r="AAK292" s="168"/>
      <c r="AAL292" s="168"/>
      <c r="AAM292" s="168"/>
      <c r="AAN292" s="168"/>
      <c r="AAO292" s="168"/>
      <c r="AAP292" s="168"/>
      <c r="AAQ292" s="168"/>
      <c r="AAR292" s="168"/>
      <c r="AAS292" s="168"/>
      <c r="AAT292" s="168"/>
      <c r="AAU292" s="168"/>
      <c r="AAV292" s="168"/>
      <c r="AAW292" s="168"/>
      <c r="AAX292" s="168"/>
      <c r="AAY292" s="168"/>
      <c r="AAZ292" s="168"/>
      <c r="ABA292" s="168"/>
      <c r="ABB292" s="168"/>
      <c r="ABC292" s="168"/>
      <c r="ABD292" s="168"/>
      <c r="ABE292" s="168"/>
      <c r="ABF292" s="168"/>
      <c r="ABG292" s="168"/>
      <c r="ABH292" s="168"/>
      <c r="ABI292" s="168"/>
      <c r="ABJ292" s="168"/>
      <c r="ABK292" s="168"/>
      <c r="ABL292" s="168"/>
      <c r="ABM292" s="168"/>
      <c r="ABN292" s="168"/>
      <c r="ABO292" s="168"/>
      <c r="ABP292" s="168"/>
      <c r="ABQ292" s="168"/>
      <c r="ABR292" s="168"/>
      <c r="ABS292" s="168"/>
      <c r="ABT292" s="168"/>
      <c r="ABU292" s="168"/>
      <c r="ABV292" s="168"/>
      <c r="ABW292" s="168"/>
      <c r="ABX292" s="168"/>
      <c r="ABY292" s="168"/>
      <c r="ABZ292" s="168"/>
      <c r="ACA292" s="168"/>
      <c r="ACB292" s="168"/>
      <c r="ACC292" s="168"/>
      <c r="ACD292" s="168"/>
      <c r="ACE292" s="168"/>
      <c r="ACF292" s="168"/>
      <c r="ACG292" s="168"/>
      <c r="ACH292" s="168"/>
      <c r="ACI292" s="168"/>
      <c r="ACJ292" s="168"/>
      <c r="ACK292" s="168"/>
      <c r="ACL292" s="168"/>
      <c r="ACM292" s="168"/>
      <c r="ACN292" s="168"/>
      <c r="ACO292" s="168"/>
      <c r="ACP292" s="168"/>
      <c r="ACQ292" s="168"/>
      <c r="ACR292" s="168"/>
      <c r="ACS292" s="168"/>
      <c r="ACT292" s="168"/>
      <c r="ACU292" s="168"/>
      <c r="ACV292" s="168"/>
      <c r="ACW292" s="168"/>
      <c r="ACX292" s="168"/>
      <c r="ACY292" s="168"/>
      <c r="ACZ292" s="168"/>
      <c r="ADA292" s="168"/>
      <c r="ADB292" s="168"/>
      <c r="ADC292" s="168"/>
      <c r="ADD292" s="168"/>
      <c r="ADE292" s="168"/>
      <c r="ADF292" s="168"/>
      <c r="ADG292" s="168"/>
      <c r="ADH292" s="168"/>
      <c r="ADI292" s="168"/>
      <c r="ADJ292" s="168"/>
      <c r="ADK292" s="168"/>
      <c r="ADL292" s="168"/>
      <c r="ADM292" s="168"/>
      <c r="ADN292" s="168"/>
      <c r="ADO292" s="168"/>
      <c r="ADP292" s="168"/>
      <c r="ADQ292" s="168"/>
      <c r="ADR292" s="168"/>
      <c r="ADS292" s="168"/>
      <c r="ADT292" s="168"/>
      <c r="ADU292" s="168"/>
      <c r="ADV292" s="168"/>
      <c r="ADW292" s="168"/>
      <c r="ADX292" s="168"/>
      <c r="ADY292" s="168"/>
      <c r="ADZ292" s="168"/>
      <c r="AEA292" s="168"/>
      <c r="AEB292" s="168"/>
      <c r="AEC292" s="168"/>
      <c r="AED292" s="168"/>
      <c r="AEE292" s="168"/>
      <c r="AEF292" s="168"/>
      <c r="AEG292" s="168"/>
      <c r="AEH292" s="168"/>
      <c r="AEI292" s="168"/>
      <c r="AEJ292" s="168"/>
      <c r="AEK292" s="168"/>
      <c r="AEL292" s="168"/>
      <c r="AEM292" s="168"/>
      <c r="AEN292" s="168"/>
      <c r="AEO292" s="168"/>
      <c r="AEP292" s="168"/>
      <c r="AEQ292" s="168"/>
      <c r="AER292" s="168"/>
      <c r="AES292" s="168"/>
      <c r="AET292" s="168"/>
      <c r="AEU292" s="168"/>
      <c r="AEV292" s="168"/>
      <c r="AEW292" s="168"/>
      <c r="AEX292" s="168"/>
      <c r="AEY292" s="168"/>
      <c r="AEZ292" s="168"/>
      <c r="AFA292" s="168"/>
      <c r="AFB292" s="168"/>
      <c r="AFC292" s="168"/>
      <c r="AFD292" s="168"/>
      <c r="AFE292" s="168"/>
      <c r="AFF292" s="168"/>
      <c r="AFG292" s="168"/>
      <c r="AFH292" s="168"/>
      <c r="AFI292" s="168"/>
      <c r="AFJ292" s="168"/>
      <c r="AFK292" s="168"/>
      <c r="AFL292" s="168"/>
      <c r="AFM292" s="168"/>
      <c r="AFN292" s="168"/>
      <c r="AFO292" s="168"/>
      <c r="AFP292" s="168"/>
      <c r="AFQ292" s="168"/>
      <c r="AFR292" s="168"/>
      <c r="AFS292" s="168"/>
      <c r="AFT292" s="168"/>
      <c r="AFU292" s="168"/>
      <c r="AFV292" s="168"/>
      <c r="AFW292" s="168"/>
      <c r="AFX292" s="168"/>
      <c r="AFY292" s="168"/>
      <c r="AFZ292" s="168"/>
      <c r="AGA292" s="168"/>
      <c r="AGB292" s="168"/>
      <c r="AGC292" s="168"/>
      <c r="AGD292" s="168"/>
      <c r="AGE292" s="168"/>
      <c r="AGF292" s="168"/>
      <c r="AGG292" s="168"/>
      <c r="AGH292" s="168"/>
      <c r="AGI292" s="168"/>
      <c r="AGJ292" s="168"/>
      <c r="AGK292" s="168"/>
      <c r="AGL292" s="168"/>
      <c r="AGM292" s="168"/>
      <c r="AGN292" s="168"/>
      <c r="AGO292" s="168"/>
      <c r="AGP292" s="168"/>
      <c r="AGQ292" s="168"/>
      <c r="AGR292" s="168"/>
      <c r="AGS292" s="168"/>
      <c r="AGT292" s="168"/>
      <c r="AGU292" s="168"/>
      <c r="AGV292" s="168"/>
      <c r="AGW292" s="168"/>
      <c r="AGX292" s="168"/>
      <c r="AGY292" s="168"/>
      <c r="AGZ292" s="168"/>
      <c r="AHA292" s="168"/>
      <c r="AHB292" s="168"/>
      <c r="AHC292" s="168"/>
      <c r="AHD292" s="168"/>
      <c r="AHE292" s="168"/>
      <c r="AHF292" s="168"/>
      <c r="AHG292" s="168"/>
      <c r="AHH292" s="168"/>
      <c r="AHI292" s="168"/>
      <c r="AHJ292" s="168"/>
      <c r="AHK292" s="168"/>
      <c r="AHL292" s="168"/>
      <c r="AHM292" s="168"/>
      <c r="AHN292" s="168"/>
      <c r="AHO292" s="168"/>
      <c r="AHP292" s="168"/>
      <c r="AHQ292" s="168"/>
      <c r="AHR292" s="168"/>
      <c r="AHS292" s="168"/>
      <c r="AHT292" s="168"/>
      <c r="AHU292" s="168"/>
      <c r="AHV292" s="168"/>
      <c r="AHW292" s="168"/>
      <c r="AHX292" s="168"/>
      <c r="AHY292" s="168"/>
      <c r="AHZ292" s="168"/>
      <c r="AIA292" s="168"/>
      <c r="AIB292" s="168"/>
      <c r="AIC292" s="168"/>
      <c r="AID292" s="168"/>
      <c r="AIE292" s="168"/>
      <c r="AIF292" s="168"/>
      <c r="AIG292" s="168"/>
      <c r="AIH292" s="168"/>
      <c r="AII292" s="168"/>
      <c r="AIJ292" s="168"/>
      <c r="AIK292" s="168"/>
      <c r="AIL292" s="168"/>
      <c r="AIM292" s="168"/>
      <c r="AIN292" s="168"/>
      <c r="AIO292" s="168"/>
      <c r="AIP292" s="168"/>
      <c r="AIQ292" s="168"/>
      <c r="AIR292" s="168"/>
      <c r="AIS292" s="168"/>
      <c r="AIT292" s="168"/>
      <c r="AIU292" s="168"/>
      <c r="AIV292" s="168"/>
      <c r="AIW292" s="168"/>
      <c r="AIX292" s="168"/>
      <c r="AIY292" s="168"/>
      <c r="AIZ292" s="168"/>
      <c r="AJA292" s="168"/>
      <c r="AJB292" s="168"/>
      <c r="AJC292" s="168"/>
      <c r="AJD292" s="168"/>
      <c r="AJE292" s="168"/>
      <c r="AJF292" s="168"/>
      <c r="AJG292" s="168"/>
      <c r="AJH292" s="168"/>
      <c r="AJI292" s="168"/>
      <c r="AJJ292" s="168"/>
      <c r="AJK292" s="168"/>
      <c r="AJL292" s="168"/>
      <c r="AJM292" s="168"/>
      <c r="AJN292" s="168"/>
      <c r="AJO292" s="168"/>
      <c r="AJP292" s="168"/>
      <c r="AJQ292" s="168"/>
      <c r="AJR292" s="168"/>
      <c r="AJS292" s="168"/>
      <c r="AJT292" s="168"/>
      <c r="AJU292" s="168"/>
      <c r="AJV292" s="168"/>
      <c r="AJW292" s="168"/>
      <c r="AJX292" s="168"/>
      <c r="AJY292" s="168"/>
      <c r="AJZ292" s="168"/>
      <c r="AKA292" s="168"/>
      <c r="AKB292" s="168"/>
      <c r="AKC292" s="168"/>
      <c r="AKD292" s="168"/>
      <c r="AKE292" s="168"/>
      <c r="AKF292" s="168"/>
      <c r="AKG292" s="168"/>
      <c r="AKH292" s="168"/>
      <c r="AKI292" s="168"/>
      <c r="AKJ292" s="168"/>
      <c r="AKK292" s="168"/>
      <c r="AKL292" s="168"/>
      <c r="AKM292" s="168"/>
      <c r="AKN292" s="168"/>
      <c r="AKO292" s="168"/>
      <c r="AKP292" s="168"/>
      <c r="AKQ292" s="168"/>
      <c r="AKR292" s="168"/>
      <c r="AKS292" s="168"/>
      <c r="AKT292" s="168"/>
      <c r="AKU292" s="168"/>
      <c r="AKV292" s="168"/>
      <c r="AKW292" s="168"/>
      <c r="AKX292" s="168"/>
      <c r="AKY292" s="168"/>
      <c r="AKZ292" s="168"/>
      <c r="ALA292" s="168"/>
      <c r="ALB292" s="168"/>
      <c r="ALC292" s="168"/>
      <c r="ALD292" s="168"/>
      <c r="ALE292" s="168"/>
      <c r="ALF292" s="168"/>
      <c r="ALG292" s="168"/>
      <c r="ALH292" s="168"/>
      <c r="ALI292" s="168"/>
      <c r="ALJ292" s="168"/>
      <c r="ALK292" s="168"/>
      <c r="ALL292" s="168"/>
      <c r="ALM292" s="168"/>
      <c r="ALN292" s="168"/>
      <c r="ALO292" s="168"/>
      <c r="ALP292" s="168"/>
      <c r="ALQ292" s="168"/>
      <c r="ALR292" s="168"/>
      <c r="ALS292" s="168"/>
      <c r="ALT292" s="168"/>
      <c r="ALU292" s="168"/>
      <c r="ALV292" s="168"/>
      <c r="ALW292" s="168"/>
      <c r="ALX292" s="168"/>
      <c r="ALY292" s="168"/>
      <c r="ALZ292" s="168"/>
      <c r="AMA292" s="168"/>
      <c r="AMB292" s="168"/>
      <c r="AMC292" s="168"/>
      <c r="AMD292" s="168"/>
      <c r="AME292" s="168"/>
      <c r="AMF292" s="168"/>
      <c r="AMG292" s="168"/>
      <c r="AMH292" s="168"/>
      <c r="AMI292" s="168"/>
      <c r="AMJ292" s="168"/>
      <c r="AMK292" s="168"/>
      <c r="AML292" s="168"/>
      <c r="AMM292" s="168"/>
      <c r="AMN292" s="168"/>
      <c r="AMO292" s="168"/>
      <c r="AMP292" s="168"/>
      <c r="AMQ292" s="168"/>
      <c r="AMR292" s="168"/>
      <c r="AMS292" s="168"/>
      <c r="AMT292" s="168"/>
      <c r="AMU292" s="168"/>
      <c r="AMV292" s="168"/>
      <c r="AMW292" s="168"/>
      <c r="AMX292" s="168"/>
      <c r="AMY292" s="168"/>
      <c r="AMZ292" s="168"/>
      <c r="ANA292" s="168"/>
      <c r="ANB292" s="168"/>
      <c r="ANC292" s="168"/>
      <c r="AND292" s="168"/>
      <c r="ANE292" s="168"/>
      <c r="ANF292" s="168"/>
      <c r="ANG292" s="168"/>
      <c r="ANH292" s="168"/>
      <c r="ANI292" s="168"/>
      <c r="ANJ292" s="168"/>
      <c r="ANK292" s="168"/>
      <c r="ANL292" s="168"/>
      <c r="ANM292" s="168"/>
      <c r="ANN292" s="168"/>
      <c r="ANO292" s="168"/>
      <c r="ANP292" s="168"/>
      <c r="ANQ292" s="168"/>
      <c r="ANR292" s="168"/>
      <c r="ANS292" s="168"/>
      <c r="ANT292" s="168"/>
      <c r="ANU292" s="168"/>
      <c r="ANV292" s="168"/>
      <c r="ANW292" s="168"/>
      <c r="ANX292" s="168"/>
      <c r="ANY292" s="168"/>
      <c r="ANZ292" s="168"/>
      <c r="AOA292" s="168"/>
      <c r="AOB292" s="168"/>
      <c r="AOC292" s="168"/>
      <c r="AOD292" s="168"/>
      <c r="AOE292" s="168"/>
      <c r="AOF292" s="168"/>
      <c r="AOG292" s="168"/>
      <c r="AOH292" s="168"/>
      <c r="AOI292" s="168"/>
      <c r="AOJ292" s="168"/>
      <c r="AOK292" s="168"/>
      <c r="AOL292" s="168"/>
      <c r="AOM292" s="168"/>
      <c r="AON292" s="168"/>
      <c r="AOO292" s="168"/>
      <c r="AOP292" s="168"/>
      <c r="AOQ292" s="168"/>
      <c r="AOR292" s="168"/>
      <c r="AOS292" s="168"/>
      <c r="AOT292" s="168"/>
      <c r="AOU292" s="168"/>
      <c r="AOV292" s="168"/>
      <c r="AOW292" s="168"/>
      <c r="AOX292" s="168"/>
      <c r="AOY292" s="168"/>
      <c r="AOZ292" s="168"/>
      <c r="APA292" s="168"/>
      <c r="APB292" s="168"/>
      <c r="APC292" s="168"/>
      <c r="APD292" s="168"/>
      <c r="APE292" s="168"/>
      <c r="APF292" s="168"/>
      <c r="APG292" s="168"/>
      <c r="APH292" s="168"/>
      <c r="API292" s="168"/>
      <c r="APJ292" s="168"/>
      <c r="APK292" s="168"/>
      <c r="APL292" s="168"/>
      <c r="APM292" s="168"/>
      <c r="APN292" s="168"/>
      <c r="APO292" s="168"/>
      <c r="APP292" s="168"/>
      <c r="APQ292" s="168"/>
      <c r="APR292" s="168"/>
      <c r="APS292" s="168"/>
      <c r="APT292" s="168"/>
      <c r="APU292" s="168"/>
      <c r="APV292" s="168"/>
      <c r="APW292" s="168"/>
      <c r="APX292" s="168"/>
      <c r="APY292" s="168"/>
      <c r="APZ292" s="168"/>
      <c r="AQA292" s="168"/>
      <c r="AQB292" s="168"/>
      <c r="AQC292" s="168"/>
      <c r="AQD292" s="168"/>
      <c r="AQE292" s="168"/>
      <c r="AQF292" s="168"/>
      <c r="AQG292" s="168"/>
      <c r="AQH292" s="168"/>
      <c r="AQI292" s="168"/>
      <c r="AQJ292" s="168"/>
      <c r="AQK292" s="168"/>
      <c r="AQL292" s="168"/>
      <c r="AQM292" s="168"/>
      <c r="AQN292" s="168"/>
      <c r="AQO292" s="168"/>
      <c r="AQP292" s="168"/>
      <c r="AQQ292" s="168"/>
      <c r="AQR292" s="168"/>
      <c r="AQS292" s="168"/>
      <c r="AQT292" s="168"/>
      <c r="AQU292" s="168"/>
      <c r="AQV292" s="168"/>
      <c r="AQW292" s="168"/>
      <c r="AQX292" s="168"/>
      <c r="AQY292" s="168"/>
      <c r="AQZ292" s="168"/>
      <c r="ARA292" s="168"/>
      <c r="ARB292" s="168"/>
      <c r="ARC292" s="168"/>
      <c r="ARD292" s="168"/>
      <c r="ARE292" s="168"/>
      <c r="ARF292" s="168"/>
      <c r="ARG292" s="168"/>
      <c r="ARH292" s="168"/>
      <c r="ARI292" s="168"/>
      <c r="ARJ292" s="168"/>
      <c r="ARK292" s="168"/>
      <c r="ARL292" s="168"/>
      <c r="ARM292" s="168"/>
      <c r="ARN292" s="168"/>
      <c r="ARO292" s="168"/>
      <c r="ARP292" s="168"/>
      <c r="ARQ292" s="168"/>
      <c r="ARR292" s="168"/>
      <c r="ARS292" s="168"/>
      <c r="ART292" s="168"/>
      <c r="ARU292" s="168"/>
      <c r="ARV292" s="168"/>
      <c r="ARW292" s="168"/>
      <c r="ARX292" s="168"/>
      <c r="ARY292" s="168"/>
      <c r="ARZ292" s="168"/>
      <c r="ASA292" s="168"/>
      <c r="ASB292" s="168"/>
      <c r="ASC292" s="168"/>
      <c r="ASD292" s="168"/>
      <c r="ASE292" s="168"/>
      <c r="ASF292" s="168"/>
      <c r="ASG292" s="168"/>
      <c r="ASH292" s="168"/>
      <c r="ASI292" s="168"/>
      <c r="ASJ292" s="168"/>
      <c r="ASK292" s="168"/>
      <c r="ASL292" s="168"/>
      <c r="ASM292" s="168"/>
      <c r="ASN292" s="168"/>
      <c r="ASO292" s="168"/>
      <c r="ASP292" s="168"/>
      <c r="ASQ292" s="168"/>
      <c r="ASR292" s="168"/>
      <c r="ASS292" s="168"/>
      <c r="AST292" s="168"/>
      <c r="ASU292" s="168"/>
      <c r="ASV292" s="168"/>
      <c r="ASW292" s="168"/>
      <c r="ASX292" s="168"/>
      <c r="ASY292" s="168"/>
      <c r="ASZ292" s="168"/>
      <c r="ATA292" s="168"/>
      <c r="ATB292" s="168"/>
      <c r="ATC292" s="168"/>
      <c r="ATD292" s="168"/>
      <c r="ATE292" s="168"/>
      <c r="ATF292" s="168"/>
      <c r="ATG292" s="168"/>
      <c r="ATH292" s="168"/>
      <c r="ATI292" s="168"/>
      <c r="ATJ292" s="168"/>
      <c r="ATK292" s="168"/>
      <c r="ATL292" s="168"/>
      <c r="ATM292" s="168"/>
      <c r="ATN292" s="168"/>
      <c r="ATO292" s="168"/>
      <c r="ATP292" s="168"/>
      <c r="ATQ292" s="168"/>
      <c r="ATR292" s="168"/>
      <c r="ATS292" s="168"/>
      <c r="ATT292" s="168"/>
      <c r="ATU292" s="168"/>
      <c r="ATV292" s="168"/>
      <c r="ATW292" s="168"/>
      <c r="ATX292" s="168"/>
      <c r="ATY292" s="168"/>
      <c r="ATZ292" s="168"/>
      <c r="AUA292" s="168"/>
      <c r="AUB292" s="168"/>
      <c r="AUC292" s="168"/>
      <c r="AUD292" s="168"/>
      <c r="AUE292" s="168"/>
      <c r="AUF292" s="168"/>
      <c r="AUG292" s="168"/>
      <c r="AUH292" s="168"/>
      <c r="AUI292" s="168"/>
      <c r="AUJ292" s="168"/>
      <c r="AUK292" s="168"/>
      <c r="AUL292" s="168"/>
      <c r="AUM292" s="168"/>
      <c r="AUN292" s="168"/>
      <c r="AUO292" s="168"/>
      <c r="AUP292" s="168"/>
      <c r="AUQ292" s="168"/>
      <c r="AUR292" s="168"/>
      <c r="AUS292" s="168"/>
      <c r="AUT292" s="168"/>
      <c r="AUU292" s="168"/>
      <c r="AUV292" s="168"/>
      <c r="AUW292" s="168"/>
      <c r="AUX292" s="168"/>
      <c r="AUY292" s="168"/>
      <c r="AUZ292" s="168"/>
      <c r="AVA292" s="168"/>
      <c r="AVB292" s="168"/>
      <c r="AVC292" s="168"/>
      <c r="AVD292" s="168"/>
      <c r="AVE292" s="168"/>
      <c r="AVF292" s="168"/>
      <c r="AVG292" s="168"/>
      <c r="AVH292" s="168"/>
      <c r="AVI292" s="168"/>
      <c r="AVJ292" s="168"/>
      <c r="AVK292" s="168"/>
      <c r="AVL292" s="168"/>
      <c r="AVM292" s="168"/>
      <c r="AVN292" s="168"/>
      <c r="AVO292" s="168"/>
      <c r="AVP292" s="168"/>
      <c r="AVQ292" s="168"/>
      <c r="AVR292" s="168"/>
      <c r="AVS292" s="168"/>
      <c r="AVT292" s="168"/>
      <c r="AVU292" s="168"/>
      <c r="AVV292" s="168"/>
      <c r="AVW292" s="168"/>
      <c r="AVX292" s="168"/>
      <c r="AVY292" s="168"/>
      <c r="AVZ292" s="168"/>
      <c r="AWA292" s="168"/>
      <c r="AWB292" s="168"/>
      <c r="AWC292" s="168"/>
      <c r="AWD292" s="168"/>
      <c r="AWE292" s="168"/>
      <c r="AWF292" s="168"/>
      <c r="AWG292" s="168"/>
      <c r="AWH292" s="168"/>
      <c r="AWI292" s="168"/>
      <c r="AWJ292" s="168"/>
      <c r="AWK292" s="168"/>
      <c r="AWL292" s="168"/>
      <c r="AWM292" s="168"/>
      <c r="AWN292" s="168"/>
      <c r="AWO292" s="168"/>
      <c r="AWP292" s="168"/>
      <c r="AWQ292" s="168"/>
      <c r="AWR292" s="168"/>
      <c r="AWS292" s="168"/>
      <c r="AWT292" s="168"/>
      <c r="AWU292" s="168"/>
      <c r="AWV292" s="168"/>
      <c r="AWW292" s="168"/>
      <c r="AWX292" s="168"/>
      <c r="AWY292" s="168"/>
      <c r="AWZ292" s="168"/>
      <c r="AXA292" s="168"/>
      <c r="AXB292" s="168"/>
      <c r="AXC292" s="168"/>
      <c r="AXD292" s="168"/>
      <c r="AXE292" s="168"/>
      <c r="AXF292" s="168"/>
      <c r="AXG292" s="168"/>
      <c r="AXH292" s="168"/>
      <c r="AXI292" s="168"/>
      <c r="AXJ292" s="168"/>
      <c r="AXK292" s="168"/>
      <c r="AXL292" s="168"/>
      <c r="AXM292" s="168"/>
      <c r="AXN292" s="168"/>
      <c r="AXO292" s="168"/>
      <c r="AXP292" s="168"/>
      <c r="AXQ292" s="168"/>
      <c r="AXR292" s="168"/>
      <c r="AXS292" s="168"/>
      <c r="AXT292" s="168"/>
      <c r="AXU292" s="168"/>
      <c r="AXV292" s="168"/>
      <c r="AXW292" s="168"/>
      <c r="AXX292" s="168"/>
      <c r="AXY292" s="168"/>
      <c r="AXZ292" s="168"/>
      <c r="AYA292" s="168"/>
      <c r="AYB292" s="168"/>
      <c r="AYC292" s="168"/>
      <c r="AYD292" s="168"/>
      <c r="AYE292" s="168"/>
      <c r="AYF292" s="168"/>
      <c r="AYG292" s="168"/>
      <c r="AYH292" s="168"/>
      <c r="AYI292" s="168"/>
      <c r="AYJ292" s="168"/>
      <c r="AYK292" s="168"/>
      <c r="AYL292" s="168"/>
      <c r="AYM292" s="168"/>
      <c r="AYN292" s="168"/>
      <c r="AYO292" s="168"/>
      <c r="AYP292" s="168"/>
      <c r="AYQ292" s="168"/>
      <c r="AYR292" s="168"/>
      <c r="AYS292" s="168"/>
      <c r="AYT292" s="168"/>
      <c r="AYU292" s="168"/>
      <c r="AYV292" s="168"/>
      <c r="AYW292" s="168"/>
      <c r="AYX292" s="168"/>
      <c r="AYY292" s="168"/>
      <c r="AYZ292" s="168"/>
      <c r="AZA292" s="168"/>
      <c r="AZB292" s="168"/>
      <c r="AZC292" s="168"/>
      <c r="AZD292" s="168"/>
      <c r="AZE292" s="168"/>
      <c r="AZF292" s="168"/>
      <c r="AZG292" s="168"/>
      <c r="AZH292" s="168"/>
      <c r="AZI292" s="168"/>
      <c r="AZJ292" s="168"/>
      <c r="AZK292" s="168"/>
      <c r="AZL292" s="168"/>
      <c r="AZM292" s="168"/>
      <c r="AZN292" s="168"/>
      <c r="AZO292" s="168"/>
      <c r="AZP292" s="168"/>
      <c r="AZQ292" s="168"/>
      <c r="AZR292" s="168"/>
      <c r="AZS292" s="168"/>
      <c r="AZT292" s="168"/>
      <c r="AZU292" s="168"/>
      <c r="AZV292" s="168"/>
      <c r="AZW292" s="168"/>
      <c r="AZX292" s="168"/>
      <c r="AZY292" s="168"/>
      <c r="AZZ292" s="168"/>
      <c r="BAA292" s="168"/>
      <c r="BAB292" s="168"/>
      <c r="BAC292" s="168"/>
      <c r="BAD292" s="168"/>
      <c r="BAE292" s="168"/>
      <c r="BAF292" s="168"/>
      <c r="BAG292" s="168"/>
      <c r="BAH292" s="168"/>
      <c r="BAI292" s="168"/>
      <c r="BAJ292" s="168"/>
      <c r="BAK292" s="168"/>
      <c r="BAL292" s="168"/>
      <c r="BAM292" s="168"/>
      <c r="BAN292" s="168"/>
      <c r="BAO292" s="168"/>
      <c r="BAP292" s="168"/>
      <c r="BAQ292" s="168"/>
      <c r="BAR292" s="168"/>
      <c r="BAS292" s="168"/>
      <c r="BAT292" s="168"/>
      <c r="BAU292" s="168"/>
      <c r="BAV292" s="168"/>
      <c r="BAW292" s="168"/>
      <c r="BAX292" s="168"/>
      <c r="BAY292" s="168"/>
      <c r="BAZ292" s="168"/>
      <c r="BBA292" s="168"/>
      <c r="BBB292" s="168"/>
      <c r="BBC292" s="168"/>
      <c r="BBD292" s="168"/>
      <c r="BBE292" s="168"/>
      <c r="BBF292" s="168"/>
      <c r="BBG292" s="168"/>
      <c r="BBH292" s="168"/>
      <c r="BBI292" s="168"/>
      <c r="BBJ292" s="168"/>
      <c r="BBK292" s="168"/>
      <c r="BBL292" s="168"/>
      <c r="BBM292" s="168"/>
      <c r="BBN292" s="168"/>
      <c r="BBO292" s="168"/>
      <c r="BBP292" s="168"/>
      <c r="BBQ292" s="168"/>
      <c r="BBR292" s="168"/>
      <c r="BBS292" s="168"/>
      <c r="BBT292" s="168"/>
      <c r="BBU292" s="168"/>
      <c r="BBV292" s="168"/>
      <c r="BBW292" s="168"/>
      <c r="BBX292" s="168"/>
      <c r="BBY292" s="168"/>
      <c r="BBZ292" s="168"/>
      <c r="BCA292" s="168"/>
      <c r="BCB292" s="168"/>
      <c r="BCC292" s="168"/>
      <c r="BCD292" s="168"/>
      <c r="BCE292" s="168"/>
      <c r="BCF292" s="168"/>
      <c r="BCG292" s="168"/>
      <c r="BCH292" s="168"/>
      <c r="BCI292" s="168"/>
      <c r="BCJ292" s="168"/>
      <c r="BCK292" s="168"/>
      <c r="BCL292" s="168"/>
      <c r="BCM292" s="168"/>
      <c r="BCN292" s="168"/>
      <c r="BCO292" s="168"/>
      <c r="BCP292" s="168"/>
      <c r="BCQ292" s="168"/>
      <c r="BCR292" s="168"/>
      <c r="BCS292" s="168"/>
      <c r="BCT292" s="168"/>
      <c r="BCU292" s="168"/>
      <c r="BCV292" s="168"/>
      <c r="BCW292" s="168"/>
      <c r="BCX292" s="168"/>
      <c r="BCY292" s="168"/>
      <c r="BCZ292" s="168"/>
      <c r="BDA292" s="168"/>
      <c r="BDB292" s="168"/>
      <c r="BDC292" s="168"/>
      <c r="BDD292" s="168"/>
      <c r="BDE292" s="168"/>
      <c r="BDF292" s="168"/>
      <c r="BDG292" s="168"/>
      <c r="BDH292" s="168"/>
      <c r="BDI292" s="168"/>
      <c r="BDJ292" s="168"/>
      <c r="BDK292" s="168"/>
      <c r="BDL292" s="168"/>
      <c r="BDM292" s="168"/>
      <c r="BDN292" s="168"/>
      <c r="BDO292" s="168"/>
      <c r="BDP292" s="168"/>
      <c r="BDQ292" s="168"/>
      <c r="BDR292" s="168"/>
      <c r="BDS292" s="168"/>
      <c r="BDT292" s="168"/>
      <c r="BDU292" s="168"/>
      <c r="BDV292" s="168"/>
      <c r="BDW292" s="168"/>
      <c r="BDX292" s="168"/>
      <c r="BDY292" s="168"/>
      <c r="BDZ292" s="168"/>
      <c r="BEA292" s="168"/>
      <c r="BEB292" s="168"/>
      <c r="BEC292" s="168"/>
      <c r="BED292" s="168"/>
      <c r="BEE292" s="168"/>
      <c r="BEF292" s="168"/>
      <c r="BEG292" s="168"/>
      <c r="BEH292" s="168"/>
      <c r="BEI292" s="168"/>
      <c r="BEJ292" s="168"/>
      <c r="BEK292" s="168"/>
      <c r="BEL292" s="168"/>
      <c r="BEM292" s="168"/>
      <c r="BEN292" s="168"/>
      <c r="BEO292" s="168"/>
      <c r="BEP292" s="168"/>
      <c r="BEQ292" s="168"/>
      <c r="BER292" s="168"/>
      <c r="BES292" s="168"/>
      <c r="BET292" s="168"/>
      <c r="BEU292" s="168"/>
      <c r="BEV292" s="168"/>
      <c r="BEW292" s="168"/>
      <c r="BEX292" s="168"/>
      <c r="BEY292" s="168"/>
      <c r="BEZ292" s="168"/>
      <c r="BFA292" s="168"/>
      <c r="BFB292" s="168"/>
      <c r="BFC292" s="168"/>
      <c r="BFD292" s="168"/>
      <c r="BFE292" s="168"/>
      <c r="BFF292" s="168"/>
      <c r="BFG292" s="168"/>
      <c r="BFH292" s="168"/>
      <c r="BFI292" s="168"/>
      <c r="BFJ292" s="168"/>
      <c r="BFK292" s="168"/>
      <c r="BFL292" s="168"/>
      <c r="BFM292" s="168"/>
      <c r="BFN292" s="168"/>
      <c r="BFO292" s="168"/>
      <c r="BFP292" s="168"/>
      <c r="BFQ292" s="168"/>
      <c r="BFR292" s="168"/>
      <c r="BFS292" s="168"/>
      <c r="BFT292" s="168"/>
      <c r="BFU292" s="168"/>
      <c r="BFV292" s="168"/>
      <c r="BFW292" s="168"/>
      <c r="BFX292" s="168"/>
      <c r="BFY292" s="168"/>
      <c r="BFZ292" s="168"/>
      <c r="BGA292" s="168"/>
      <c r="BGB292" s="168"/>
      <c r="BGC292" s="168"/>
      <c r="BGD292" s="168"/>
      <c r="BGE292" s="168"/>
      <c r="BGF292" s="168"/>
      <c r="BGG292" s="168"/>
      <c r="BGH292" s="168"/>
      <c r="BGI292" s="168"/>
      <c r="BGJ292" s="168"/>
      <c r="BGK292" s="168"/>
      <c r="BGL292" s="168"/>
      <c r="BGM292" s="168"/>
      <c r="BGN292" s="168"/>
      <c r="BGO292" s="168"/>
      <c r="BGP292" s="168"/>
      <c r="BGQ292" s="168"/>
      <c r="BGR292" s="168"/>
      <c r="BGS292" s="168"/>
      <c r="BGT292" s="168"/>
      <c r="BGU292" s="168"/>
      <c r="BGV292" s="168"/>
      <c r="BGW292" s="168"/>
      <c r="BGX292" s="168"/>
      <c r="BGY292" s="168"/>
      <c r="BGZ292" s="168"/>
      <c r="BHA292" s="168"/>
      <c r="BHB292" s="168"/>
      <c r="BHC292" s="168"/>
      <c r="BHD292" s="168"/>
      <c r="BHE292" s="168"/>
      <c r="BHF292" s="168"/>
      <c r="BHG292" s="168"/>
      <c r="BHH292" s="168"/>
      <c r="BHI292" s="168"/>
      <c r="BHJ292" s="168"/>
      <c r="BHK292" s="168"/>
      <c r="BHL292" s="168"/>
      <c r="BHM292" s="168"/>
      <c r="BHN292" s="168"/>
      <c r="BHO292" s="168"/>
      <c r="BHP292" s="168"/>
      <c r="BHQ292" s="168"/>
      <c r="BHR292" s="168"/>
      <c r="BHS292" s="168"/>
      <c r="BHT292" s="168"/>
      <c r="BHU292" s="168"/>
      <c r="BHV292" s="168"/>
      <c r="BHW292" s="168"/>
      <c r="BHX292" s="168"/>
      <c r="BHY292" s="168"/>
      <c r="BHZ292" s="168"/>
      <c r="BIA292" s="168"/>
      <c r="BIB292" s="168"/>
      <c r="BIC292" s="168"/>
      <c r="BID292" s="168"/>
      <c r="BIE292" s="168"/>
      <c r="BIF292" s="168"/>
      <c r="BIG292" s="168"/>
      <c r="BIH292" s="168"/>
      <c r="BII292" s="168"/>
      <c r="BIJ292" s="168"/>
      <c r="BIK292" s="168"/>
      <c r="BIL292" s="168"/>
      <c r="BIM292" s="168"/>
      <c r="BIN292" s="168"/>
      <c r="BIO292" s="168"/>
      <c r="BIP292" s="168"/>
      <c r="BIQ292" s="168"/>
      <c r="BIR292" s="168"/>
      <c r="BIS292" s="168"/>
      <c r="BIT292" s="168"/>
      <c r="BIU292" s="168"/>
      <c r="BIV292" s="168"/>
      <c r="BIW292" s="168"/>
      <c r="BIX292" s="168"/>
      <c r="BIY292" s="168"/>
      <c r="BIZ292" s="168"/>
      <c r="BJA292" s="168"/>
      <c r="BJB292" s="168"/>
      <c r="BJC292" s="168"/>
      <c r="BJD292" s="168"/>
      <c r="BJE292" s="168"/>
      <c r="BJF292" s="168"/>
      <c r="BJG292" s="168"/>
      <c r="BJH292" s="168"/>
      <c r="BJI292" s="168"/>
      <c r="BJJ292" s="168"/>
      <c r="BJK292" s="168"/>
      <c r="BJL292" s="168"/>
      <c r="BJM292" s="168"/>
      <c r="BJN292" s="168"/>
      <c r="BJO292" s="168"/>
      <c r="BJP292" s="168"/>
      <c r="BJQ292" s="168"/>
      <c r="BJR292" s="168"/>
      <c r="BJS292" s="168"/>
      <c r="BJT292" s="168"/>
      <c r="BJU292" s="168"/>
      <c r="BJV292" s="168"/>
      <c r="BJW292" s="168"/>
      <c r="BJX292" s="168"/>
      <c r="BJY292" s="168"/>
      <c r="BJZ292" s="168"/>
      <c r="BKA292" s="168"/>
      <c r="BKB292" s="168"/>
      <c r="BKC292" s="168"/>
      <c r="BKD292" s="168"/>
      <c r="BKE292" s="168"/>
      <c r="BKF292" s="168"/>
      <c r="BKG292" s="168"/>
      <c r="BKH292" s="168"/>
      <c r="BKI292" s="168"/>
      <c r="BKJ292" s="168"/>
      <c r="BKK292" s="168"/>
      <c r="BKL292" s="168"/>
      <c r="BKM292" s="168"/>
      <c r="BKN292" s="168"/>
      <c r="BKO292" s="168"/>
      <c r="BKP292" s="168"/>
      <c r="BKQ292" s="168"/>
      <c r="BKR292" s="168"/>
      <c r="BKS292" s="168"/>
      <c r="BKT292" s="168"/>
      <c r="BKU292" s="168"/>
      <c r="BKV292" s="168"/>
      <c r="BKW292" s="168"/>
      <c r="BKX292" s="168"/>
      <c r="BKY292" s="168"/>
      <c r="BKZ292" s="168"/>
      <c r="BLA292" s="168"/>
      <c r="BLB292" s="168"/>
      <c r="BLC292" s="168"/>
      <c r="BLD292" s="168"/>
      <c r="BLE292" s="168"/>
      <c r="BLF292" s="168"/>
      <c r="BLG292" s="168"/>
      <c r="BLH292" s="168"/>
      <c r="BLI292" s="168"/>
      <c r="BLJ292" s="168"/>
      <c r="BLK292" s="168"/>
      <c r="BLL292" s="168"/>
      <c r="BLM292" s="168"/>
      <c r="BLN292" s="168"/>
      <c r="BLO292" s="168"/>
      <c r="BLP292" s="168"/>
      <c r="BLQ292" s="168"/>
      <c r="BLR292" s="168"/>
      <c r="BLS292" s="168"/>
      <c r="BLT292" s="168"/>
      <c r="BLU292" s="168"/>
      <c r="BLV292" s="168"/>
      <c r="BLW292" s="168"/>
      <c r="BLX292" s="168"/>
      <c r="BLY292" s="168"/>
      <c r="BLZ292" s="168"/>
      <c r="BMA292" s="168"/>
      <c r="BMB292" s="168"/>
      <c r="BMC292" s="168"/>
      <c r="BMD292" s="168"/>
      <c r="BME292" s="168"/>
      <c r="BMF292" s="168"/>
      <c r="BMG292" s="168"/>
      <c r="BMH292" s="168"/>
      <c r="BMI292" s="168"/>
      <c r="BMJ292" s="168"/>
      <c r="BMK292" s="168"/>
      <c r="BML292" s="168"/>
      <c r="BMM292" s="168"/>
      <c r="BMN292" s="168"/>
      <c r="BMO292" s="168"/>
      <c r="BMP292" s="168"/>
      <c r="BMQ292" s="168"/>
      <c r="BMR292" s="168"/>
      <c r="BMS292" s="168"/>
      <c r="BMT292" s="168"/>
      <c r="BMU292" s="168"/>
      <c r="BMV292" s="168"/>
      <c r="BMW292" s="168"/>
      <c r="BMX292" s="168"/>
      <c r="BMY292" s="168"/>
      <c r="BMZ292" s="168"/>
      <c r="BNA292" s="168"/>
      <c r="BNB292" s="168"/>
      <c r="BNC292" s="168"/>
      <c r="BND292" s="168"/>
      <c r="BNE292" s="168"/>
      <c r="BNF292" s="168"/>
      <c r="BNG292" s="168"/>
      <c r="BNH292" s="168"/>
      <c r="BNI292" s="168"/>
      <c r="BNJ292" s="168"/>
      <c r="BNK292" s="168"/>
      <c r="BNL292" s="168"/>
      <c r="BNM292" s="168"/>
      <c r="BNN292" s="168"/>
      <c r="BNO292" s="168"/>
      <c r="BNP292" s="168"/>
      <c r="BNQ292" s="168"/>
      <c r="BNR292" s="168"/>
      <c r="BNS292" s="168"/>
      <c r="BNT292" s="168"/>
      <c r="BNU292" s="168"/>
      <c r="BNV292" s="168"/>
      <c r="BNW292" s="168"/>
      <c r="BNX292" s="168"/>
      <c r="BNY292" s="168"/>
      <c r="BNZ292" s="168"/>
      <c r="BOA292" s="168"/>
      <c r="BOB292" s="168"/>
      <c r="BOC292" s="168"/>
      <c r="BOD292" s="168"/>
      <c r="BOE292" s="168"/>
      <c r="BOF292" s="168"/>
      <c r="BOG292" s="168"/>
      <c r="BOH292" s="168"/>
      <c r="BOI292" s="168"/>
      <c r="BOJ292" s="168"/>
      <c r="BOK292" s="168"/>
      <c r="BOL292" s="168"/>
      <c r="BOM292" s="168"/>
      <c r="BON292" s="168"/>
      <c r="BOO292" s="168"/>
      <c r="BOP292" s="168"/>
      <c r="BOQ292" s="168"/>
      <c r="BOR292" s="168"/>
      <c r="BOS292" s="168"/>
      <c r="BOT292" s="168"/>
      <c r="BOU292" s="168"/>
      <c r="BOV292" s="168"/>
      <c r="BOW292" s="168"/>
      <c r="BOX292" s="168"/>
      <c r="BOY292" s="168"/>
      <c r="BOZ292" s="168"/>
      <c r="BPA292" s="168"/>
      <c r="BPB292" s="168"/>
      <c r="BPC292" s="168"/>
      <c r="BPD292" s="168"/>
      <c r="BPE292" s="168"/>
      <c r="BPF292" s="168"/>
      <c r="BPG292" s="168"/>
      <c r="BPH292" s="168"/>
      <c r="BPI292" s="168"/>
      <c r="BPJ292" s="168"/>
      <c r="BPK292" s="168"/>
      <c r="BPL292" s="168"/>
      <c r="BPM292" s="168"/>
      <c r="BPN292" s="168"/>
      <c r="BPO292" s="168"/>
      <c r="BPP292" s="168"/>
      <c r="BPQ292" s="168"/>
      <c r="BPR292" s="168"/>
      <c r="BPS292" s="168"/>
      <c r="BPT292" s="168"/>
      <c r="BPU292" s="168"/>
      <c r="BPV292" s="168"/>
      <c r="BPW292" s="168"/>
      <c r="BPX292" s="168"/>
      <c r="BPY292" s="168"/>
      <c r="BPZ292" s="168"/>
      <c r="BQA292" s="168"/>
      <c r="BQB292" s="168"/>
      <c r="BQC292" s="168"/>
      <c r="BQD292" s="168"/>
      <c r="BQE292" s="168"/>
      <c r="BQF292" s="168"/>
      <c r="BQG292" s="168"/>
      <c r="BQH292" s="168"/>
      <c r="BQI292" s="168"/>
      <c r="BQJ292" s="168"/>
      <c r="BQK292" s="168"/>
      <c r="BQL292" s="168"/>
      <c r="BQM292" s="168"/>
      <c r="BQN292" s="168"/>
      <c r="BQO292" s="168"/>
      <c r="BQP292" s="168"/>
      <c r="BQQ292" s="168"/>
      <c r="BQR292" s="168"/>
      <c r="BQS292" s="168"/>
      <c r="BQT292" s="168"/>
      <c r="BQU292" s="168"/>
      <c r="BQV292" s="168"/>
      <c r="BQW292" s="168"/>
      <c r="BQX292" s="168"/>
      <c r="BQY292" s="168"/>
      <c r="BQZ292" s="168"/>
      <c r="BRA292" s="168"/>
      <c r="BRB292" s="168"/>
      <c r="BRC292" s="168"/>
      <c r="BRD292" s="168"/>
      <c r="BRE292" s="168"/>
      <c r="BRF292" s="168"/>
      <c r="BRG292" s="168"/>
      <c r="BRH292" s="168"/>
      <c r="BRI292" s="168"/>
      <c r="BRJ292" s="168"/>
      <c r="BRK292" s="168"/>
      <c r="BRL292" s="168"/>
      <c r="BRM292" s="168"/>
      <c r="BRN292" s="168"/>
      <c r="BRO292" s="168"/>
      <c r="BRP292" s="168"/>
      <c r="BRQ292" s="168"/>
      <c r="BRR292" s="168"/>
      <c r="BRS292" s="168"/>
      <c r="BRT292" s="168"/>
      <c r="BRU292" s="168"/>
      <c r="BRV292" s="168"/>
      <c r="BRW292" s="168"/>
      <c r="BRX292" s="168"/>
      <c r="BRY292" s="168"/>
      <c r="BRZ292" s="168"/>
      <c r="BSA292" s="168"/>
      <c r="BSB292" s="168"/>
      <c r="BSC292" s="168"/>
      <c r="BSD292" s="168"/>
      <c r="BSE292" s="168"/>
      <c r="BSF292" s="168"/>
      <c r="BSG292" s="168"/>
      <c r="BSH292" s="168"/>
      <c r="BSI292" s="168"/>
      <c r="BSJ292" s="168"/>
      <c r="BSK292" s="168"/>
      <c r="BSL292" s="168"/>
      <c r="BSM292" s="168"/>
      <c r="BSN292" s="168"/>
      <c r="BSO292" s="168"/>
      <c r="BSP292" s="168"/>
      <c r="BSQ292" s="168"/>
      <c r="BSR292" s="168"/>
      <c r="BSS292" s="168"/>
      <c r="BST292" s="168"/>
      <c r="BSU292" s="168"/>
      <c r="BSV292" s="168"/>
      <c r="BSW292" s="168"/>
      <c r="BSX292" s="168"/>
      <c r="BSY292" s="168"/>
      <c r="BSZ292" s="168"/>
      <c r="BTA292" s="168"/>
      <c r="BTB292" s="168"/>
      <c r="BTC292" s="168"/>
      <c r="BTD292" s="168"/>
      <c r="BTE292" s="168"/>
      <c r="BTF292" s="168"/>
      <c r="BTG292" s="168"/>
      <c r="BTH292" s="168"/>
      <c r="BTI292" s="168"/>
      <c r="BTJ292" s="168"/>
      <c r="BTK292" s="168"/>
      <c r="BTL292" s="168"/>
      <c r="BTM292" s="168"/>
      <c r="BTN292" s="168"/>
      <c r="BTO292" s="168"/>
      <c r="BTP292" s="168"/>
      <c r="BTQ292" s="168"/>
      <c r="BTR292" s="168"/>
      <c r="BTS292" s="168"/>
      <c r="BTT292" s="168"/>
      <c r="BTU292" s="168"/>
      <c r="BTV292" s="168"/>
      <c r="BTW292" s="168"/>
      <c r="BTX292" s="168"/>
      <c r="BTY292" s="168"/>
      <c r="BTZ292" s="168"/>
      <c r="BUA292" s="168"/>
      <c r="BUB292" s="168"/>
      <c r="BUC292" s="168"/>
      <c r="BUD292" s="168"/>
      <c r="BUE292" s="168"/>
      <c r="BUF292" s="168"/>
      <c r="BUG292" s="168"/>
      <c r="BUH292" s="168"/>
      <c r="BUI292" s="168"/>
      <c r="BUJ292" s="168"/>
      <c r="BUK292" s="168"/>
      <c r="BUL292" s="168"/>
      <c r="BUM292" s="168"/>
      <c r="BUN292" s="168"/>
      <c r="BUO292" s="168"/>
      <c r="BUP292" s="168"/>
      <c r="BUQ292" s="168"/>
      <c r="BUR292" s="168"/>
      <c r="BUS292" s="168"/>
      <c r="BUT292" s="168"/>
      <c r="BUU292" s="168"/>
      <c r="BUV292" s="168"/>
      <c r="BUW292" s="168"/>
      <c r="BUX292" s="168"/>
      <c r="BUY292" s="168"/>
      <c r="BUZ292" s="168"/>
      <c r="BVA292" s="168"/>
      <c r="BVB292" s="168"/>
      <c r="BVC292" s="168"/>
      <c r="BVD292" s="168"/>
      <c r="BVE292" s="168"/>
      <c r="BVF292" s="168"/>
      <c r="BVG292" s="168"/>
      <c r="BVH292" s="168"/>
      <c r="BVI292" s="168"/>
      <c r="BVJ292" s="168"/>
      <c r="BVK292" s="168"/>
      <c r="BVL292" s="168"/>
      <c r="BVM292" s="168"/>
      <c r="BVN292" s="168"/>
      <c r="BVO292" s="168"/>
      <c r="BVP292" s="168"/>
      <c r="BVQ292" s="168"/>
      <c r="BVR292" s="168"/>
      <c r="BVS292" s="168"/>
      <c r="BVT292" s="168"/>
      <c r="BVU292" s="168"/>
      <c r="BVV292" s="168"/>
      <c r="BVW292" s="168"/>
      <c r="BVX292" s="168"/>
      <c r="BVY292" s="168"/>
      <c r="BVZ292" s="168"/>
      <c r="BWA292" s="168"/>
      <c r="BWB292" s="168"/>
      <c r="BWC292" s="168"/>
      <c r="BWD292" s="168"/>
      <c r="BWE292" s="168"/>
      <c r="BWF292" s="168"/>
      <c r="BWG292" s="168"/>
      <c r="BWH292" s="168"/>
      <c r="BWI292" s="168"/>
      <c r="BWJ292" s="168"/>
      <c r="BWK292" s="168"/>
      <c r="BWL292" s="168"/>
      <c r="BWM292" s="168"/>
      <c r="BWN292" s="168"/>
      <c r="BWO292" s="168"/>
      <c r="BWP292" s="168"/>
      <c r="BWQ292" s="168"/>
      <c r="BWR292" s="168"/>
      <c r="BWS292" s="168"/>
      <c r="BWT292" s="168"/>
      <c r="BWU292" s="168"/>
      <c r="BWV292" s="168"/>
      <c r="BWW292" s="168"/>
      <c r="BWX292" s="168"/>
      <c r="BWY292" s="168"/>
      <c r="BWZ292" s="168"/>
      <c r="BXA292" s="168"/>
      <c r="BXB292" s="168"/>
      <c r="BXC292" s="168"/>
      <c r="BXD292" s="168"/>
      <c r="BXE292" s="168"/>
      <c r="BXF292" s="168"/>
      <c r="BXG292" s="168"/>
      <c r="BXH292" s="168"/>
      <c r="BXI292" s="168"/>
      <c r="BXJ292" s="168"/>
      <c r="BXK292" s="168"/>
      <c r="BXL292" s="168"/>
      <c r="BXM292" s="168"/>
      <c r="BXN292" s="168"/>
      <c r="BXO292" s="168"/>
      <c r="BXP292" s="168"/>
      <c r="BXQ292" s="168"/>
      <c r="BXR292" s="168"/>
      <c r="BXS292" s="168"/>
      <c r="BXT292" s="168"/>
      <c r="BXU292" s="168"/>
      <c r="BXV292" s="168"/>
      <c r="BXW292" s="168"/>
      <c r="BXX292" s="168"/>
      <c r="BXY292" s="168"/>
      <c r="BXZ292" s="168"/>
      <c r="BYA292" s="168"/>
      <c r="BYB292" s="168"/>
      <c r="BYC292" s="168"/>
      <c r="BYD292" s="168"/>
      <c r="BYE292" s="168"/>
      <c r="BYF292" s="168"/>
      <c r="BYG292" s="168"/>
      <c r="BYH292" s="168"/>
      <c r="BYI292" s="168"/>
      <c r="BYJ292" s="168"/>
      <c r="BYK292" s="168"/>
      <c r="BYL292" s="168"/>
      <c r="BYM292" s="168"/>
      <c r="BYN292" s="168"/>
      <c r="BYO292" s="168"/>
      <c r="BYP292" s="168"/>
      <c r="BYQ292" s="168"/>
      <c r="BYR292" s="168"/>
      <c r="BYS292" s="168"/>
      <c r="BYT292" s="168"/>
      <c r="BYU292" s="168"/>
      <c r="BYV292" s="168"/>
      <c r="BYW292" s="168"/>
      <c r="BYX292" s="168"/>
      <c r="BYY292" s="168"/>
      <c r="BYZ292" s="168"/>
      <c r="BZA292" s="168"/>
      <c r="BZB292" s="168"/>
      <c r="BZC292" s="168"/>
      <c r="BZD292" s="168"/>
      <c r="BZE292" s="168"/>
      <c r="BZF292" s="168"/>
      <c r="BZG292" s="168"/>
      <c r="BZH292" s="168"/>
      <c r="BZI292" s="168"/>
      <c r="BZJ292" s="168"/>
      <c r="BZK292" s="168"/>
      <c r="BZL292" s="168"/>
      <c r="BZM292" s="168"/>
      <c r="BZN292" s="168"/>
      <c r="BZO292" s="168"/>
      <c r="BZP292" s="168"/>
      <c r="BZQ292" s="168"/>
      <c r="BZR292" s="168"/>
      <c r="BZS292" s="168"/>
      <c r="BZT292" s="168"/>
      <c r="BZU292" s="168"/>
      <c r="BZV292" s="168"/>
      <c r="BZW292" s="168"/>
      <c r="BZX292" s="168"/>
      <c r="BZY292" s="168"/>
      <c r="BZZ292" s="168"/>
      <c r="CAA292" s="168"/>
      <c r="CAB292" s="168"/>
      <c r="CAC292" s="168"/>
      <c r="CAD292" s="168"/>
      <c r="CAE292" s="168"/>
      <c r="CAF292" s="168"/>
      <c r="CAG292" s="168"/>
      <c r="CAH292" s="168"/>
      <c r="CAI292" s="168"/>
      <c r="CAJ292" s="168"/>
      <c r="CAK292" s="168"/>
      <c r="CAL292" s="168"/>
      <c r="CAM292" s="168"/>
      <c r="CAN292" s="168"/>
      <c r="CAO292" s="168"/>
      <c r="CAP292" s="168"/>
      <c r="CAQ292" s="168"/>
      <c r="CAR292" s="168"/>
      <c r="CAS292" s="168"/>
      <c r="CAT292" s="168"/>
      <c r="CAU292" s="168"/>
      <c r="CAV292" s="168"/>
      <c r="CAW292" s="168"/>
      <c r="CAX292" s="168"/>
      <c r="CAY292" s="168"/>
      <c r="CAZ292" s="168"/>
      <c r="CBA292" s="168"/>
      <c r="CBB292" s="168"/>
      <c r="CBC292" s="168"/>
      <c r="CBD292" s="168"/>
      <c r="CBE292" s="168"/>
      <c r="CBF292" s="168"/>
      <c r="CBG292" s="168"/>
      <c r="CBH292" s="168"/>
      <c r="CBI292" s="168"/>
      <c r="CBJ292" s="168"/>
      <c r="CBK292" s="168"/>
      <c r="CBL292" s="168"/>
      <c r="CBM292" s="168"/>
      <c r="CBN292" s="168"/>
      <c r="CBO292" s="168"/>
      <c r="CBP292" s="168"/>
      <c r="CBQ292" s="168"/>
      <c r="CBR292" s="168"/>
      <c r="CBS292" s="168"/>
      <c r="CBT292" s="168"/>
      <c r="CBU292" s="168"/>
      <c r="CBV292" s="168"/>
      <c r="CBW292" s="168"/>
      <c r="CBX292" s="168"/>
      <c r="CBY292" s="168"/>
      <c r="CBZ292" s="168"/>
      <c r="CCA292" s="168"/>
      <c r="CCB292" s="168"/>
      <c r="CCC292" s="168"/>
      <c r="CCD292" s="168"/>
      <c r="CCE292" s="168"/>
      <c r="CCF292" s="168"/>
      <c r="CCG292" s="168"/>
      <c r="CCH292" s="168"/>
      <c r="CCI292" s="168"/>
      <c r="CCJ292" s="168"/>
      <c r="CCK292" s="168"/>
      <c r="CCL292" s="168"/>
      <c r="CCM292" s="168"/>
      <c r="CCN292" s="168"/>
      <c r="CCO292" s="168"/>
      <c r="CCP292" s="168"/>
      <c r="CCQ292" s="168"/>
      <c r="CCR292" s="168"/>
      <c r="CCS292" s="168"/>
      <c r="CCT292" s="168"/>
      <c r="CCU292" s="168"/>
      <c r="CCV292" s="168"/>
      <c r="CCW292" s="168"/>
      <c r="CCX292" s="168"/>
      <c r="CCY292" s="168"/>
      <c r="CCZ292" s="168"/>
      <c r="CDA292" s="168"/>
      <c r="CDB292" s="168"/>
      <c r="CDC292" s="168"/>
      <c r="CDD292" s="168"/>
      <c r="CDE292" s="168"/>
      <c r="CDF292" s="168"/>
      <c r="CDG292" s="168"/>
      <c r="CDH292" s="168"/>
      <c r="CDI292" s="168"/>
      <c r="CDJ292" s="168"/>
      <c r="CDK292" s="168"/>
      <c r="CDL292" s="168"/>
      <c r="CDM292" s="168"/>
      <c r="CDN292" s="168"/>
      <c r="CDO292" s="168"/>
      <c r="CDP292" s="168"/>
      <c r="CDQ292" s="168"/>
      <c r="CDR292" s="168"/>
      <c r="CDS292" s="168"/>
      <c r="CDT292" s="168"/>
      <c r="CDU292" s="168"/>
      <c r="CDV292" s="168"/>
      <c r="CDW292" s="168"/>
      <c r="CDX292" s="168"/>
      <c r="CDY292" s="168"/>
      <c r="CDZ292" s="168"/>
      <c r="CEA292" s="168"/>
      <c r="CEB292" s="168"/>
      <c r="CEC292" s="168"/>
      <c r="CED292" s="168"/>
      <c r="CEE292" s="168"/>
      <c r="CEF292" s="168"/>
      <c r="CEG292" s="168"/>
      <c r="CEH292" s="168"/>
      <c r="CEI292" s="168"/>
      <c r="CEJ292" s="168"/>
      <c r="CEK292" s="168"/>
      <c r="CEL292" s="168"/>
      <c r="CEM292" s="168"/>
      <c r="CEN292" s="168"/>
      <c r="CEO292" s="168"/>
      <c r="CEP292" s="168"/>
      <c r="CEQ292" s="168"/>
      <c r="CER292" s="168"/>
      <c r="CES292" s="168"/>
      <c r="CET292" s="168"/>
      <c r="CEU292" s="168"/>
      <c r="CEV292" s="168"/>
      <c r="CEW292" s="168"/>
      <c r="CEX292" s="168"/>
      <c r="CEY292" s="168"/>
      <c r="CEZ292" s="168"/>
      <c r="CFA292" s="168"/>
      <c r="CFB292" s="168"/>
      <c r="CFC292" s="168"/>
      <c r="CFD292" s="168"/>
      <c r="CFE292" s="168"/>
      <c r="CFF292" s="168"/>
      <c r="CFG292" s="168"/>
      <c r="CFH292" s="168"/>
      <c r="CFI292" s="168"/>
      <c r="CFJ292" s="168"/>
      <c r="CFK292" s="168"/>
      <c r="CFL292" s="168"/>
      <c r="CFM292" s="168"/>
      <c r="CFN292" s="168"/>
      <c r="CFO292" s="168"/>
      <c r="CFP292" s="168"/>
      <c r="CFQ292" s="168"/>
      <c r="CFR292" s="168"/>
      <c r="CFS292" s="168"/>
      <c r="CFT292" s="168"/>
      <c r="CFU292" s="168"/>
      <c r="CFV292" s="168"/>
      <c r="CFW292" s="168"/>
      <c r="CFX292" s="168"/>
      <c r="CFY292" s="168"/>
      <c r="CFZ292" s="168"/>
      <c r="CGA292" s="168"/>
      <c r="CGB292" s="168"/>
      <c r="CGC292" s="168"/>
      <c r="CGD292" s="168"/>
      <c r="CGE292" s="168"/>
      <c r="CGF292" s="168"/>
      <c r="CGG292" s="168"/>
      <c r="CGH292" s="168"/>
      <c r="CGI292" s="168"/>
      <c r="CGJ292" s="168"/>
      <c r="CGK292" s="168"/>
      <c r="CGL292" s="168"/>
      <c r="CGM292" s="168"/>
      <c r="CGN292" s="168"/>
      <c r="CGO292" s="168"/>
      <c r="CGP292" s="168"/>
      <c r="CGQ292" s="168"/>
      <c r="CGR292" s="168"/>
      <c r="CGS292" s="168"/>
      <c r="CGT292" s="168"/>
      <c r="CGU292" s="168"/>
      <c r="CGV292" s="168"/>
      <c r="CGW292" s="168"/>
      <c r="CGX292" s="168"/>
      <c r="CGY292" s="168"/>
      <c r="CGZ292" s="168"/>
      <c r="CHA292" s="168"/>
      <c r="CHB292" s="168"/>
      <c r="CHC292" s="168"/>
      <c r="CHD292" s="168"/>
      <c r="CHE292" s="168"/>
      <c r="CHF292" s="168"/>
      <c r="CHG292" s="168"/>
      <c r="CHH292" s="168"/>
      <c r="CHI292" s="168"/>
      <c r="CHJ292" s="168"/>
      <c r="CHK292" s="168"/>
      <c r="CHL292" s="168"/>
      <c r="CHM292" s="168"/>
      <c r="CHN292" s="168"/>
      <c r="CHO292" s="168"/>
      <c r="CHP292" s="168"/>
      <c r="CHQ292" s="168"/>
      <c r="CHR292" s="168"/>
      <c r="CHS292" s="168"/>
      <c r="CHT292" s="168"/>
      <c r="CHU292" s="168"/>
      <c r="CHV292" s="168"/>
      <c r="CHW292" s="168"/>
      <c r="CHX292" s="168"/>
      <c r="CHY292" s="168"/>
      <c r="CHZ292" s="168"/>
      <c r="CIA292" s="168"/>
      <c r="CIB292" s="168"/>
      <c r="CIC292" s="168"/>
      <c r="CID292" s="168"/>
      <c r="CIE292" s="168"/>
      <c r="CIF292" s="168"/>
      <c r="CIG292" s="168"/>
      <c r="CIH292" s="168"/>
      <c r="CII292" s="168"/>
      <c r="CIJ292" s="168"/>
      <c r="CIK292" s="168"/>
      <c r="CIL292" s="168"/>
      <c r="CIM292" s="168"/>
      <c r="CIN292" s="168"/>
      <c r="CIO292" s="168"/>
      <c r="CIP292" s="168"/>
      <c r="CIQ292" s="168"/>
      <c r="CIR292" s="168"/>
      <c r="CIS292" s="168"/>
      <c r="CIT292" s="168"/>
      <c r="CIU292" s="168"/>
      <c r="CIV292" s="168"/>
      <c r="CIW292" s="168"/>
      <c r="CIX292" s="168"/>
      <c r="CIY292" s="168"/>
      <c r="CIZ292" s="168"/>
      <c r="CJA292" s="168"/>
      <c r="CJB292" s="168"/>
      <c r="CJC292" s="168"/>
      <c r="CJD292" s="168"/>
      <c r="CJE292" s="168"/>
      <c r="CJF292" s="168"/>
      <c r="CJG292" s="168"/>
      <c r="CJH292" s="168"/>
      <c r="CJI292" s="168"/>
      <c r="CJJ292" s="168"/>
      <c r="CJK292" s="168"/>
      <c r="CJL292" s="168"/>
      <c r="CJM292" s="168"/>
      <c r="CJN292" s="168"/>
      <c r="CJO292" s="168"/>
      <c r="CJP292" s="168"/>
      <c r="CJQ292" s="168"/>
      <c r="CJR292" s="168"/>
      <c r="CJS292" s="168"/>
      <c r="CJT292" s="168"/>
      <c r="CJU292" s="168"/>
      <c r="CJV292" s="168"/>
      <c r="CJW292" s="168"/>
      <c r="CJX292" s="168"/>
      <c r="CJY292" s="168"/>
      <c r="CJZ292" s="168"/>
      <c r="CKA292" s="168"/>
      <c r="CKB292" s="168"/>
      <c r="CKC292" s="168"/>
      <c r="CKD292" s="168"/>
      <c r="CKE292" s="168"/>
      <c r="CKF292" s="168"/>
      <c r="CKG292" s="168"/>
      <c r="CKH292" s="168"/>
      <c r="CKI292" s="168"/>
      <c r="CKJ292" s="168"/>
      <c r="CKK292" s="168"/>
      <c r="CKL292" s="168"/>
      <c r="CKM292" s="168"/>
      <c r="CKN292" s="168"/>
      <c r="CKO292" s="168"/>
      <c r="CKP292" s="168"/>
      <c r="CKQ292" s="168"/>
      <c r="CKR292" s="168"/>
      <c r="CKS292" s="168"/>
      <c r="CKT292" s="168"/>
      <c r="CKU292" s="168"/>
      <c r="CKV292" s="168"/>
      <c r="CKW292" s="168"/>
      <c r="CKX292" s="168"/>
      <c r="CKY292" s="168"/>
      <c r="CKZ292" s="168"/>
      <c r="CLA292" s="168"/>
      <c r="CLB292" s="168"/>
      <c r="CLC292" s="168"/>
      <c r="CLD292" s="168"/>
      <c r="CLE292" s="168"/>
      <c r="CLF292" s="168"/>
      <c r="CLG292" s="168"/>
      <c r="CLH292" s="168"/>
      <c r="CLI292" s="168"/>
      <c r="CLJ292" s="168"/>
      <c r="CLK292" s="168"/>
      <c r="CLL292" s="168"/>
      <c r="CLM292" s="168"/>
      <c r="CLN292" s="168"/>
      <c r="CLO292" s="168"/>
      <c r="CLP292" s="168"/>
      <c r="CLQ292" s="168"/>
      <c r="CLR292" s="168"/>
      <c r="CLS292" s="168"/>
      <c r="CLT292" s="168"/>
      <c r="CLU292" s="168"/>
      <c r="CLV292" s="168"/>
      <c r="CLW292" s="168"/>
      <c r="CLX292" s="168"/>
      <c r="CLY292" s="168"/>
      <c r="CLZ292" s="168"/>
      <c r="CMA292" s="168"/>
      <c r="CMB292" s="168"/>
      <c r="CMC292" s="168"/>
      <c r="CMD292" s="168"/>
      <c r="CME292" s="168"/>
      <c r="CMF292" s="168"/>
      <c r="CMG292" s="168"/>
      <c r="CMH292" s="168"/>
      <c r="CMI292" s="168"/>
      <c r="CMJ292" s="168"/>
      <c r="CMK292" s="168"/>
      <c r="CML292" s="168"/>
      <c r="CMM292" s="168"/>
      <c r="CMN292" s="168"/>
      <c r="CMO292" s="168"/>
      <c r="CMP292" s="168"/>
      <c r="CMQ292" s="168"/>
      <c r="CMR292" s="168"/>
      <c r="CMS292" s="168"/>
      <c r="CMT292" s="168"/>
      <c r="CMU292" s="168"/>
      <c r="CMV292" s="168"/>
      <c r="CMW292" s="168"/>
      <c r="CMX292" s="168"/>
      <c r="CMY292" s="168"/>
      <c r="CMZ292" s="168"/>
      <c r="CNA292" s="168"/>
      <c r="CNB292" s="168"/>
      <c r="CNC292" s="168"/>
      <c r="CND292" s="168"/>
      <c r="CNE292" s="168"/>
      <c r="CNF292" s="168"/>
      <c r="CNG292" s="168"/>
      <c r="CNH292" s="168"/>
      <c r="CNI292" s="168"/>
      <c r="CNJ292" s="168"/>
      <c r="CNK292" s="168"/>
      <c r="CNL292" s="168"/>
      <c r="CNM292" s="168"/>
      <c r="CNN292" s="168"/>
      <c r="CNO292" s="168"/>
      <c r="CNP292" s="168"/>
      <c r="CNQ292" s="168"/>
      <c r="CNR292" s="168"/>
      <c r="CNS292" s="168"/>
      <c r="CNT292" s="168"/>
      <c r="CNU292" s="168"/>
      <c r="CNV292" s="168"/>
      <c r="CNW292" s="168"/>
      <c r="CNX292" s="168"/>
      <c r="CNY292" s="168"/>
      <c r="CNZ292" s="168"/>
      <c r="COA292" s="168"/>
      <c r="COB292" s="168"/>
      <c r="COC292" s="168"/>
      <c r="COD292" s="168"/>
      <c r="COE292" s="168"/>
      <c r="COF292" s="168"/>
      <c r="COG292" s="168"/>
      <c r="COH292" s="168"/>
      <c r="COI292" s="168"/>
      <c r="COJ292" s="168"/>
      <c r="COK292" s="168"/>
      <c r="COL292" s="168"/>
      <c r="COM292" s="168"/>
      <c r="CON292" s="168"/>
      <c r="COO292" s="168"/>
      <c r="COP292" s="168"/>
      <c r="COQ292" s="168"/>
      <c r="COR292" s="168"/>
      <c r="COS292" s="168"/>
      <c r="COT292" s="168"/>
      <c r="COU292" s="168"/>
      <c r="COV292" s="168"/>
      <c r="COW292" s="168"/>
      <c r="COX292" s="168"/>
      <c r="COY292" s="168"/>
      <c r="COZ292" s="168"/>
      <c r="CPA292" s="168"/>
      <c r="CPB292" s="168"/>
      <c r="CPC292" s="168"/>
      <c r="CPD292" s="168"/>
      <c r="CPE292" s="168"/>
      <c r="CPF292" s="168"/>
      <c r="CPG292" s="168"/>
      <c r="CPH292" s="168"/>
      <c r="CPI292" s="168"/>
      <c r="CPJ292" s="168"/>
      <c r="CPK292" s="168"/>
      <c r="CPL292" s="168"/>
      <c r="CPM292" s="168"/>
      <c r="CPN292" s="168"/>
      <c r="CPO292" s="168"/>
      <c r="CPP292" s="168"/>
      <c r="CPQ292" s="168"/>
      <c r="CPR292" s="168"/>
      <c r="CPS292" s="168"/>
      <c r="CPT292" s="168"/>
      <c r="CPU292" s="168"/>
      <c r="CPV292" s="168"/>
      <c r="CPW292" s="168"/>
      <c r="CPX292" s="168"/>
      <c r="CPY292" s="168"/>
      <c r="CPZ292" s="168"/>
      <c r="CQA292" s="168"/>
      <c r="CQB292" s="168"/>
      <c r="CQC292" s="168"/>
      <c r="CQD292" s="168"/>
      <c r="CQE292" s="168"/>
      <c r="CQF292" s="168"/>
      <c r="CQG292" s="168"/>
      <c r="CQH292" s="168"/>
      <c r="CQI292" s="168"/>
      <c r="CQJ292" s="168"/>
      <c r="CQK292" s="168"/>
      <c r="CQL292" s="168"/>
      <c r="CQM292" s="168"/>
      <c r="CQN292" s="168"/>
      <c r="CQO292" s="168"/>
      <c r="CQP292" s="168"/>
      <c r="CQQ292" s="168"/>
      <c r="CQR292" s="168"/>
      <c r="CQS292" s="168"/>
      <c r="CQT292" s="168"/>
      <c r="CQU292" s="168"/>
      <c r="CQV292" s="168"/>
      <c r="CQW292" s="168"/>
      <c r="CQX292" s="168"/>
      <c r="CQY292" s="168"/>
      <c r="CQZ292" s="168"/>
      <c r="CRA292" s="168"/>
      <c r="CRB292" s="168"/>
      <c r="CRC292" s="168"/>
      <c r="CRD292" s="168"/>
      <c r="CRE292" s="168"/>
      <c r="CRF292" s="168"/>
      <c r="CRG292" s="168"/>
      <c r="CRH292" s="168"/>
      <c r="CRI292" s="168"/>
      <c r="CRJ292" s="168"/>
      <c r="CRK292" s="168"/>
      <c r="CRL292" s="168"/>
      <c r="CRM292" s="168"/>
      <c r="CRN292" s="168"/>
      <c r="CRO292" s="168"/>
      <c r="CRP292" s="168"/>
      <c r="CRQ292" s="168"/>
      <c r="CRR292" s="168"/>
      <c r="CRS292" s="168"/>
      <c r="CRT292" s="168"/>
      <c r="CRU292" s="168"/>
      <c r="CRV292" s="168"/>
      <c r="CRW292" s="168"/>
      <c r="CRX292" s="168"/>
      <c r="CRY292" s="168"/>
      <c r="CRZ292" s="168"/>
      <c r="CSA292" s="168"/>
      <c r="CSB292" s="168"/>
      <c r="CSC292" s="168"/>
      <c r="CSD292" s="168"/>
      <c r="CSE292" s="168"/>
      <c r="CSF292" s="168"/>
      <c r="CSG292" s="168"/>
      <c r="CSH292" s="168"/>
      <c r="CSI292" s="168"/>
      <c r="CSJ292" s="168"/>
      <c r="CSK292" s="168"/>
      <c r="CSL292" s="168"/>
      <c r="CSM292" s="168"/>
      <c r="CSN292" s="168"/>
      <c r="CSO292" s="168"/>
      <c r="CSP292" s="168"/>
      <c r="CSQ292" s="168"/>
      <c r="CSR292" s="168"/>
      <c r="CSS292" s="168"/>
      <c r="CST292" s="168"/>
      <c r="CSU292" s="168"/>
      <c r="CSV292" s="168"/>
      <c r="CSW292" s="168"/>
      <c r="CSX292" s="168"/>
      <c r="CSY292" s="168"/>
      <c r="CSZ292" s="168"/>
      <c r="CTA292" s="168"/>
      <c r="CTB292" s="168"/>
      <c r="CTC292" s="168"/>
      <c r="CTD292" s="168"/>
      <c r="CTE292" s="168"/>
      <c r="CTF292" s="168"/>
      <c r="CTG292" s="168"/>
      <c r="CTH292" s="168"/>
      <c r="CTI292" s="168"/>
      <c r="CTJ292" s="168"/>
      <c r="CTK292" s="168"/>
      <c r="CTL292" s="168"/>
      <c r="CTM292" s="168"/>
      <c r="CTN292" s="168"/>
      <c r="CTO292" s="168"/>
      <c r="CTP292" s="168"/>
      <c r="CTQ292" s="168"/>
      <c r="CTR292" s="168"/>
      <c r="CTS292" s="168"/>
      <c r="CTT292" s="168"/>
      <c r="CTU292" s="168"/>
      <c r="CTV292" s="168"/>
      <c r="CTW292" s="168"/>
      <c r="CTX292" s="168"/>
      <c r="CTY292" s="168"/>
      <c r="CTZ292" s="168"/>
      <c r="CUA292" s="168"/>
      <c r="CUB292" s="168"/>
      <c r="CUC292" s="168"/>
      <c r="CUD292" s="168"/>
      <c r="CUE292" s="168"/>
      <c r="CUF292" s="168"/>
      <c r="CUG292" s="168"/>
      <c r="CUH292" s="168"/>
      <c r="CUI292" s="168"/>
      <c r="CUJ292" s="168"/>
      <c r="CUK292" s="168"/>
      <c r="CUL292" s="168"/>
      <c r="CUM292" s="168"/>
      <c r="CUN292" s="168"/>
      <c r="CUO292" s="168"/>
      <c r="CUP292" s="168"/>
      <c r="CUQ292" s="168"/>
      <c r="CUR292" s="168"/>
      <c r="CUS292" s="168"/>
      <c r="CUT292" s="168"/>
      <c r="CUU292" s="168"/>
      <c r="CUV292" s="168"/>
      <c r="CUW292" s="168"/>
      <c r="CUX292" s="168"/>
      <c r="CUY292" s="168"/>
      <c r="CUZ292" s="168"/>
      <c r="CVA292" s="168"/>
      <c r="CVB292" s="168"/>
      <c r="CVC292" s="168"/>
      <c r="CVD292" s="168"/>
      <c r="CVE292" s="168"/>
      <c r="CVF292" s="168"/>
      <c r="CVG292" s="168"/>
      <c r="CVH292" s="168"/>
      <c r="CVI292" s="168"/>
      <c r="CVJ292" s="168"/>
      <c r="CVK292" s="168"/>
      <c r="CVL292" s="168"/>
      <c r="CVM292" s="168"/>
      <c r="CVN292" s="168"/>
      <c r="CVO292" s="168"/>
      <c r="CVP292" s="168"/>
      <c r="CVQ292" s="168"/>
      <c r="CVR292" s="168"/>
      <c r="CVS292" s="168"/>
      <c r="CVT292" s="168"/>
      <c r="CVU292" s="168"/>
      <c r="CVV292" s="168"/>
      <c r="CVW292" s="168"/>
      <c r="CVX292" s="168"/>
      <c r="CVY292" s="168"/>
      <c r="CVZ292" s="168"/>
      <c r="CWA292" s="168"/>
      <c r="CWB292" s="168"/>
      <c r="CWC292" s="168"/>
      <c r="CWD292" s="168"/>
      <c r="CWE292" s="168"/>
      <c r="CWF292" s="168"/>
      <c r="CWG292" s="168"/>
      <c r="CWH292" s="168"/>
      <c r="CWI292" s="168"/>
      <c r="CWJ292" s="168"/>
      <c r="CWK292" s="168"/>
      <c r="CWL292" s="168"/>
      <c r="CWM292" s="168"/>
      <c r="CWN292" s="168"/>
      <c r="CWO292" s="168"/>
      <c r="CWP292" s="168"/>
      <c r="CWQ292" s="168"/>
      <c r="CWR292" s="168"/>
      <c r="CWS292" s="168"/>
      <c r="CWT292" s="168"/>
      <c r="CWU292" s="168"/>
      <c r="CWV292" s="168"/>
      <c r="CWW292" s="168"/>
      <c r="CWX292" s="168"/>
      <c r="CWY292" s="168"/>
      <c r="CWZ292" s="168"/>
      <c r="CXA292" s="168"/>
      <c r="CXB292" s="168"/>
      <c r="CXC292" s="168"/>
      <c r="CXD292" s="168"/>
      <c r="CXE292" s="168"/>
      <c r="CXF292" s="168"/>
      <c r="CXG292" s="168"/>
      <c r="CXH292" s="168"/>
      <c r="CXI292" s="168"/>
      <c r="CXJ292" s="168"/>
      <c r="CXK292" s="168"/>
      <c r="CXL292" s="168"/>
      <c r="CXM292" s="168"/>
      <c r="CXN292" s="168"/>
      <c r="CXO292" s="168"/>
      <c r="CXP292" s="168"/>
      <c r="CXQ292" s="168"/>
      <c r="CXR292" s="168"/>
      <c r="CXS292" s="168"/>
      <c r="CXT292" s="168"/>
      <c r="CXU292" s="168"/>
      <c r="CXV292" s="168"/>
      <c r="CXW292" s="168"/>
      <c r="CXX292" s="168"/>
      <c r="CXY292" s="168"/>
      <c r="CXZ292" s="168"/>
      <c r="CYA292" s="168"/>
      <c r="CYB292" s="168"/>
      <c r="CYC292" s="168"/>
      <c r="CYD292" s="168"/>
      <c r="CYE292" s="168"/>
      <c r="CYF292" s="168"/>
      <c r="CYG292" s="168"/>
      <c r="CYH292" s="168"/>
      <c r="CYI292" s="168"/>
      <c r="CYJ292" s="168"/>
      <c r="CYK292" s="168"/>
      <c r="CYL292" s="168"/>
      <c r="CYM292" s="168"/>
      <c r="CYN292" s="168"/>
      <c r="CYO292" s="168"/>
      <c r="CYP292" s="168"/>
      <c r="CYQ292" s="168"/>
      <c r="CYR292" s="168"/>
      <c r="CYS292" s="168"/>
      <c r="CYT292" s="168"/>
      <c r="CYU292" s="168"/>
      <c r="CYV292" s="168"/>
      <c r="CYW292" s="168"/>
      <c r="CYX292" s="168"/>
      <c r="CYY292" s="168"/>
      <c r="CYZ292" s="168"/>
      <c r="CZA292" s="168"/>
      <c r="CZB292" s="168"/>
      <c r="CZC292" s="168"/>
      <c r="CZD292" s="168"/>
      <c r="CZE292" s="168"/>
      <c r="CZF292" s="168"/>
      <c r="CZG292" s="168"/>
      <c r="CZH292" s="168"/>
      <c r="CZI292" s="168"/>
      <c r="CZJ292" s="168"/>
      <c r="CZK292" s="168"/>
      <c r="CZL292" s="168"/>
      <c r="CZM292" s="168"/>
      <c r="CZN292" s="168"/>
      <c r="CZO292" s="168"/>
      <c r="CZP292" s="168"/>
      <c r="CZQ292" s="168"/>
      <c r="CZR292" s="168"/>
      <c r="CZS292" s="168"/>
      <c r="CZT292" s="168"/>
      <c r="CZU292" s="168"/>
      <c r="CZV292" s="168"/>
      <c r="CZW292" s="168"/>
      <c r="CZX292" s="168"/>
      <c r="CZY292" s="168"/>
      <c r="CZZ292" s="168"/>
      <c r="DAA292" s="168"/>
      <c r="DAB292" s="168"/>
      <c r="DAC292" s="168"/>
      <c r="DAD292" s="168"/>
      <c r="DAE292" s="168"/>
      <c r="DAF292" s="168"/>
      <c r="DAG292" s="168"/>
      <c r="DAH292" s="168"/>
      <c r="DAI292" s="168"/>
      <c r="DAJ292" s="168"/>
      <c r="DAK292" s="168"/>
      <c r="DAL292" s="168"/>
      <c r="DAM292" s="168"/>
      <c r="DAN292" s="168"/>
      <c r="DAO292" s="168"/>
      <c r="DAP292" s="168"/>
      <c r="DAQ292" s="168"/>
      <c r="DAR292" s="168"/>
      <c r="DAS292" s="168"/>
      <c r="DAT292" s="168"/>
      <c r="DAU292" s="168"/>
      <c r="DAV292" s="168"/>
      <c r="DAW292" s="168"/>
      <c r="DAX292" s="168"/>
      <c r="DAY292" s="168"/>
      <c r="DAZ292" s="168"/>
      <c r="DBA292" s="168"/>
      <c r="DBB292" s="168"/>
      <c r="DBC292" s="168"/>
      <c r="DBD292" s="168"/>
      <c r="DBE292" s="168"/>
      <c r="DBF292" s="168"/>
      <c r="DBG292" s="168"/>
      <c r="DBH292" s="168"/>
      <c r="DBI292" s="168"/>
      <c r="DBJ292" s="168"/>
      <c r="DBK292" s="168"/>
      <c r="DBL292" s="168"/>
      <c r="DBM292" s="168"/>
      <c r="DBN292" s="168"/>
      <c r="DBO292" s="168"/>
      <c r="DBP292" s="168"/>
      <c r="DBQ292" s="168"/>
      <c r="DBR292" s="168"/>
      <c r="DBS292" s="168"/>
      <c r="DBT292" s="168"/>
      <c r="DBU292" s="168"/>
      <c r="DBV292" s="168"/>
      <c r="DBW292" s="168"/>
      <c r="DBX292" s="168"/>
      <c r="DBY292" s="168"/>
      <c r="DBZ292" s="168"/>
      <c r="DCA292" s="168"/>
      <c r="DCB292" s="168"/>
      <c r="DCC292" s="168"/>
      <c r="DCD292" s="168"/>
      <c r="DCE292" s="168"/>
      <c r="DCF292" s="168"/>
      <c r="DCG292" s="168"/>
      <c r="DCH292" s="168"/>
      <c r="DCI292" s="168"/>
      <c r="DCJ292" s="168"/>
      <c r="DCK292" s="168"/>
      <c r="DCL292" s="168"/>
      <c r="DCM292" s="168"/>
      <c r="DCN292" s="168"/>
      <c r="DCO292" s="168"/>
      <c r="DCP292" s="168"/>
      <c r="DCQ292" s="168"/>
      <c r="DCR292" s="168"/>
      <c r="DCS292" s="168"/>
      <c r="DCT292" s="168"/>
      <c r="DCU292" s="168"/>
      <c r="DCV292" s="168"/>
      <c r="DCW292" s="168"/>
      <c r="DCX292" s="168"/>
      <c r="DCY292" s="168"/>
      <c r="DCZ292" s="168"/>
      <c r="DDA292" s="168"/>
      <c r="DDB292" s="168"/>
      <c r="DDC292" s="168"/>
      <c r="DDD292" s="168"/>
      <c r="DDE292" s="168"/>
      <c r="DDF292" s="168"/>
      <c r="DDG292" s="168"/>
      <c r="DDH292" s="168"/>
      <c r="DDI292" s="168"/>
      <c r="DDJ292" s="168"/>
      <c r="DDK292" s="168"/>
      <c r="DDL292" s="168"/>
      <c r="DDM292" s="168"/>
      <c r="DDN292" s="168"/>
      <c r="DDO292" s="168"/>
      <c r="DDP292" s="168"/>
      <c r="DDQ292" s="168"/>
      <c r="DDR292" s="168"/>
      <c r="DDS292" s="168"/>
      <c r="DDT292" s="168"/>
      <c r="DDU292" s="168"/>
      <c r="DDV292" s="168"/>
      <c r="DDW292" s="168"/>
      <c r="DDX292" s="168"/>
      <c r="DDY292" s="168"/>
      <c r="DDZ292" s="168"/>
      <c r="DEA292" s="168"/>
      <c r="DEB292" s="168"/>
      <c r="DEC292" s="168"/>
      <c r="DED292" s="168"/>
      <c r="DEE292" s="168"/>
      <c r="DEF292" s="168"/>
      <c r="DEG292" s="168"/>
      <c r="DEH292" s="168"/>
      <c r="DEI292" s="168"/>
      <c r="DEJ292" s="168"/>
      <c r="DEK292" s="168"/>
      <c r="DEL292" s="168"/>
      <c r="DEM292" s="168"/>
      <c r="DEN292" s="168"/>
      <c r="DEO292" s="168"/>
      <c r="DEP292" s="168"/>
      <c r="DEQ292" s="168"/>
      <c r="DER292" s="168"/>
      <c r="DES292" s="168"/>
      <c r="DET292" s="168"/>
      <c r="DEU292" s="168"/>
      <c r="DEV292" s="168"/>
      <c r="DEW292" s="168"/>
      <c r="DEX292" s="168"/>
      <c r="DEY292" s="168"/>
      <c r="DEZ292" s="168"/>
      <c r="DFA292" s="168"/>
      <c r="DFB292" s="168"/>
      <c r="DFC292" s="168"/>
      <c r="DFD292" s="168"/>
      <c r="DFE292" s="168"/>
      <c r="DFF292" s="168"/>
      <c r="DFG292" s="168"/>
      <c r="DFH292" s="168"/>
      <c r="DFI292" s="168"/>
      <c r="DFJ292" s="168"/>
      <c r="DFK292" s="168"/>
      <c r="DFL292" s="168"/>
      <c r="DFM292" s="168"/>
      <c r="DFN292" s="168"/>
      <c r="DFO292" s="168"/>
      <c r="DFP292" s="168"/>
      <c r="DFQ292" s="168"/>
      <c r="DFR292" s="168"/>
      <c r="DFS292" s="168"/>
      <c r="DFT292" s="168"/>
      <c r="DFU292" s="168"/>
      <c r="DFV292" s="168"/>
      <c r="DFW292" s="168"/>
      <c r="DFX292" s="168"/>
      <c r="DFY292" s="168"/>
      <c r="DFZ292" s="168"/>
      <c r="DGA292" s="168"/>
      <c r="DGB292" s="168"/>
      <c r="DGC292" s="168"/>
      <c r="DGD292" s="168"/>
      <c r="DGE292" s="168"/>
      <c r="DGF292" s="168"/>
      <c r="DGG292" s="168"/>
      <c r="DGH292" s="168"/>
      <c r="DGI292" s="168"/>
      <c r="DGJ292" s="168"/>
      <c r="DGK292" s="168"/>
      <c r="DGL292" s="168"/>
      <c r="DGM292" s="168"/>
      <c r="DGN292" s="168"/>
      <c r="DGO292" s="168"/>
      <c r="DGP292" s="168"/>
      <c r="DGQ292" s="168"/>
      <c r="DGR292" s="168"/>
      <c r="DGS292" s="168"/>
      <c r="DGT292" s="168"/>
      <c r="DGU292" s="168"/>
      <c r="DGV292" s="168"/>
      <c r="DGW292" s="168"/>
      <c r="DGX292" s="168"/>
      <c r="DGY292" s="168"/>
      <c r="DGZ292" s="168"/>
      <c r="DHA292" s="168"/>
      <c r="DHB292" s="168"/>
      <c r="DHC292" s="168"/>
      <c r="DHD292" s="168"/>
      <c r="DHE292" s="168"/>
      <c r="DHF292" s="168"/>
      <c r="DHG292" s="168"/>
      <c r="DHH292" s="168"/>
      <c r="DHI292" s="168"/>
      <c r="DHJ292" s="168"/>
      <c r="DHK292" s="168"/>
      <c r="DHL292" s="168"/>
      <c r="DHM292" s="168"/>
      <c r="DHN292" s="168"/>
      <c r="DHO292" s="168"/>
      <c r="DHP292" s="168"/>
      <c r="DHQ292" s="168"/>
      <c r="DHR292" s="168"/>
      <c r="DHS292" s="168"/>
      <c r="DHT292" s="168"/>
      <c r="DHU292" s="168"/>
      <c r="DHV292" s="168"/>
      <c r="DHW292" s="168"/>
      <c r="DHX292" s="168"/>
      <c r="DHY292" s="168"/>
      <c r="DHZ292" s="168"/>
      <c r="DIA292" s="168"/>
      <c r="DIB292" s="168"/>
      <c r="DIC292" s="168"/>
      <c r="DID292" s="168"/>
      <c r="DIE292" s="168"/>
      <c r="DIF292" s="168"/>
      <c r="DIG292" s="168"/>
      <c r="DIH292" s="168"/>
      <c r="DII292" s="168"/>
      <c r="DIJ292" s="168"/>
      <c r="DIK292" s="168"/>
      <c r="DIL292" s="168"/>
      <c r="DIM292" s="168"/>
      <c r="DIN292" s="168"/>
      <c r="DIO292" s="168"/>
      <c r="DIP292" s="168"/>
      <c r="DIQ292" s="168"/>
      <c r="DIR292" s="168"/>
      <c r="DIS292" s="168"/>
      <c r="DIT292" s="168"/>
      <c r="DIU292" s="168"/>
      <c r="DIV292" s="168"/>
      <c r="DIW292" s="168"/>
      <c r="DIX292" s="168"/>
      <c r="DIY292" s="168"/>
      <c r="DIZ292" s="168"/>
      <c r="DJA292" s="168"/>
      <c r="DJB292" s="168"/>
      <c r="DJC292" s="168"/>
      <c r="DJD292" s="168"/>
      <c r="DJE292" s="168"/>
      <c r="DJF292" s="168"/>
      <c r="DJG292" s="168"/>
      <c r="DJH292" s="168"/>
      <c r="DJI292" s="168"/>
      <c r="DJJ292" s="168"/>
      <c r="DJK292" s="168"/>
      <c r="DJL292" s="168"/>
      <c r="DJM292" s="168"/>
      <c r="DJN292" s="168"/>
      <c r="DJO292" s="168"/>
      <c r="DJP292" s="168"/>
      <c r="DJQ292" s="168"/>
      <c r="DJR292" s="168"/>
      <c r="DJS292" s="168"/>
      <c r="DJT292" s="168"/>
      <c r="DJU292" s="168"/>
      <c r="DJV292" s="168"/>
      <c r="DJW292" s="168"/>
      <c r="DJX292" s="168"/>
      <c r="DJY292" s="168"/>
      <c r="DJZ292" s="168"/>
      <c r="DKA292" s="168"/>
      <c r="DKB292" s="168"/>
      <c r="DKC292" s="168"/>
      <c r="DKD292" s="168"/>
      <c r="DKE292" s="168"/>
      <c r="DKF292" s="168"/>
      <c r="DKG292" s="168"/>
      <c r="DKH292" s="168"/>
      <c r="DKI292" s="168"/>
      <c r="DKJ292" s="168"/>
      <c r="DKK292" s="168"/>
      <c r="DKL292" s="168"/>
      <c r="DKM292" s="168"/>
      <c r="DKN292" s="168"/>
      <c r="DKO292" s="168"/>
      <c r="DKP292" s="168"/>
      <c r="DKQ292" s="168"/>
      <c r="DKR292" s="168"/>
      <c r="DKS292" s="168"/>
      <c r="DKT292" s="168"/>
      <c r="DKU292" s="168"/>
      <c r="DKV292" s="168"/>
      <c r="DKW292" s="168"/>
      <c r="DKX292" s="168"/>
      <c r="DKY292" s="168"/>
      <c r="DKZ292" s="168"/>
      <c r="DLA292" s="168"/>
      <c r="DLB292" s="168"/>
      <c r="DLC292" s="168"/>
      <c r="DLD292" s="168"/>
      <c r="DLE292" s="168"/>
      <c r="DLF292" s="168"/>
      <c r="DLG292" s="168"/>
      <c r="DLH292" s="168"/>
      <c r="DLI292" s="168"/>
      <c r="DLJ292" s="168"/>
      <c r="DLK292" s="168"/>
      <c r="DLL292" s="168"/>
      <c r="DLM292" s="168"/>
      <c r="DLN292" s="168"/>
      <c r="DLO292" s="168"/>
      <c r="DLP292" s="168"/>
      <c r="DLQ292" s="168"/>
      <c r="DLR292" s="168"/>
      <c r="DLS292" s="168"/>
      <c r="DLT292" s="168"/>
      <c r="DLU292" s="168"/>
      <c r="DLV292" s="168"/>
      <c r="DLW292" s="168"/>
      <c r="DLX292" s="168"/>
      <c r="DLY292" s="168"/>
      <c r="DLZ292" s="168"/>
      <c r="DMA292" s="168"/>
      <c r="DMB292" s="168"/>
      <c r="DMC292" s="168"/>
      <c r="DMD292" s="168"/>
      <c r="DME292" s="168"/>
      <c r="DMF292" s="168"/>
      <c r="DMG292" s="168"/>
      <c r="DMH292" s="168"/>
      <c r="DMI292" s="168"/>
      <c r="DMJ292" s="168"/>
      <c r="DMK292" s="168"/>
      <c r="DML292" s="168"/>
      <c r="DMM292" s="168"/>
      <c r="DMN292" s="168"/>
      <c r="DMO292" s="168"/>
      <c r="DMP292" s="168"/>
      <c r="DMQ292" s="168"/>
      <c r="DMR292" s="168"/>
      <c r="DMS292" s="168"/>
      <c r="DMT292" s="168"/>
      <c r="DMU292" s="168"/>
      <c r="DMV292" s="168"/>
      <c r="DMW292" s="168"/>
      <c r="DMX292" s="168"/>
      <c r="DMY292" s="168"/>
      <c r="DMZ292" s="168"/>
      <c r="DNA292" s="168"/>
      <c r="DNB292" s="168"/>
      <c r="DNC292" s="168"/>
      <c r="DND292" s="168"/>
      <c r="DNE292" s="168"/>
      <c r="DNF292" s="168"/>
      <c r="DNG292" s="168"/>
      <c r="DNH292" s="168"/>
      <c r="DNI292" s="168"/>
      <c r="DNJ292" s="168"/>
      <c r="DNK292" s="168"/>
      <c r="DNL292" s="168"/>
      <c r="DNM292" s="168"/>
      <c r="DNN292" s="168"/>
      <c r="DNO292" s="168"/>
      <c r="DNP292" s="168"/>
      <c r="DNQ292" s="168"/>
      <c r="DNR292" s="168"/>
      <c r="DNS292" s="168"/>
      <c r="DNT292" s="168"/>
      <c r="DNU292" s="168"/>
      <c r="DNV292" s="168"/>
      <c r="DNW292" s="168"/>
      <c r="DNX292" s="168"/>
      <c r="DNY292" s="168"/>
      <c r="DNZ292" s="168"/>
      <c r="DOA292" s="168"/>
      <c r="DOB292" s="168"/>
      <c r="DOC292" s="168"/>
      <c r="DOD292" s="168"/>
      <c r="DOE292" s="168"/>
      <c r="DOF292" s="168"/>
      <c r="DOG292" s="168"/>
      <c r="DOH292" s="168"/>
      <c r="DOI292" s="168"/>
      <c r="DOJ292" s="168"/>
      <c r="DOK292" s="168"/>
      <c r="DOL292" s="168"/>
      <c r="DOM292" s="168"/>
      <c r="DON292" s="168"/>
      <c r="DOO292" s="168"/>
      <c r="DOP292" s="168"/>
      <c r="DOQ292" s="168"/>
      <c r="DOR292" s="168"/>
      <c r="DOS292" s="168"/>
      <c r="DOT292" s="168"/>
      <c r="DOU292" s="168"/>
      <c r="DOV292" s="168"/>
      <c r="DOW292" s="168"/>
      <c r="DOX292" s="168"/>
      <c r="DOY292" s="168"/>
      <c r="DOZ292" s="168"/>
      <c r="DPA292" s="168"/>
      <c r="DPB292" s="168"/>
      <c r="DPC292" s="168"/>
      <c r="DPD292" s="168"/>
      <c r="DPE292" s="168"/>
      <c r="DPF292" s="168"/>
      <c r="DPG292" s="168"/>
      <c r="DPH292" s="168"/>
      <c r="DPI292" s="168"/>
      <c r="DPJ292" s="168"/>
      <c r="DPK292" s="168"/>
      <c r="DPL292" s="168"/>
      <c r="DPM292" s="168"/>
      <c r="DPN292" s="168"/>
      <c r="DPO292" s="168"/>
      <c r="DPP292" s="168"/>
      <c r="DPQ292" s="168"/>
      <c r="DPR292" s="168"/>
      <c r="DPS292" s="168"/>
      <c r="DPT292" s="168"/>
      <c r="DPU292" s="168"/>
      <c r="DPV292" s="168"/>
      <c r="DPW292" s="168"/>
      <c r="DPX292" s="168"/>
      <c r="DPY292" s="168"/>
      <c r="DPZ292" s="168"/>
      <c r="DQA292" s="168"/>
      <c r="DQB292" s="168"/>
      <c r="DQC292" s="168"/>
      <c r="DQD292" s="168"/>
      <c r="DQE292" s="168"/>
      <c r="DQF292" s="168"/>
      <c r="DQG292" s="168"/>
      <c r="DQH292" s="168"/>
      <c r="DQI292" s="168"/>
      <c r="DQJ292" s="168"/>
      <c r="DQK292" s="168"/>
      <c r="DQL292" s="168"/>
      <c r="DQM292" s="168"/>
      <c r="DQN292" s="168"/>
      <c r="DQO292" s="168"/>
      <c r="DQP292" s="168"/>
      <c r="DQQ292" s="168"/>
      <c r="DQR292" s="168"/>
      <c r="DQS292" s="168"/>
      <c r="DQT292" s="168"/>
      <c r="DQU292" s="168"/>
      <c r="DQV292" s="168"/>
      <c r="DQW292" s="168"/>
      <c r="DQX292" s="168"/>
      <c r="DQY292" s="168"/>
      <c r="DQZ292" s="168"/>
      <c r="DRA292" s="168"/>
      <c r="DRB292" s="168"/>
      <c r="DRC292" s="168"/>
      <c r="DRD292" s="168"/>
      <c r="DRE292" s="168"/>
      <c r="DRF292" s="168"/>
      <c r="DRG292" s="168"/>
      <c r="DRH292" s="168"/>
      <c r="DRI292" s="168"/>
      <c r="DRJ292" s="168"/>
      <c r="DRK292" s="168"/>
      <c r="DRL292" s="168"/>
      <c r="DRM292" s="168"/>
      <c r="DRN292" s="168"/>
      <c r="DRO292" s="168"/>
      <c r="DRP292" s="168"/>
      <c r="DRQ292" s="168"/>
      <c r="DRR292" s="168"/>
      <c r="DRS292" s="168"/>
      <c r="DRT292" s="168"/>
      <c r="DRU292" s="168"/>
      <c r="DRV292" s="168"/>
      <c r="DRW292" s="168"/>
      <c r="DRX292" s="168"/>
      <c r="DRY292" s="168"/>
      <c r="DRZ292" s="168"/>
      <c r="DSA292" s="168"/>
      <c r="DSB292" s="168"/>
      <c r="DSC292" s="168"/>
      <c r="DSD292" s="168"/>
      <c r="DSE292" s="168"/>
      <c r="DSF292" s="168"/>
      <c r="DSG292" s="168"/>
      <c r="DSH292" s="168"/>
      <c r="DSI292" s="168"/>
      <c r="DSJ292" s="168"/>
      <c r="DSK292" s="168"/>
      <c r="DSL292" s="168"/>
      <c r="DSM292" s="168"/>
      <c r="DSN292" s="168"/>
      <c r="DSO292" s="168"/>
      <c r="DSP292" s="168"/>
      <c r="DSQ292" s="168"/>
      <c r="DSR292" s="168"/>
      <c r="DSS292" s="168"/>
      <c r="DST292" s="168"/>
      <c r="DSU292" s="168"/>
      <c r="DSV292" s="168"/>
      <c r="DSW292" s="168"/>
      <c r="DSX292" s="168"/>
      <c r="DSY292" s="168"/>
      <c r="DSZ292" s="168"/>
      <c r="DTA292" s="168"/>
      <c r="DTB292" s="168"/>
      <c r="DTC292" s="168"/>
      <c r="DTD292" s="168"/>
      <c r="DTE292" s="168"/>
      <c r="DTF292" s="168"/>
      <c r="DTG292" s="168"/>
      <c r="DTH292" s="168"/>
      <c r="DTI292" s="168"/>
      <c r="DTJ292" s="168"/>
      <c r="DTK292" s="168"/>
      <c r="DTL292" s="168"/>
      <c r="DTM292" s="168"/>
      <c r="DTN292" s="168"/>
      <c r="DTO292" s="168"/>
      <c r="DTP292" s="168"/>
      <c r="DTQ292" s="168"/>
      <c r="DTR292" s="168"/>
      <c r="DTS292" s="168"/>
      <c r="DTT292" s="168"/>
      <c r="DTU292" s="168"/>
      <c r="DTV292" s="168"/>
      <c r="DTW292" s="168"/>
      <c r="DTX292" s="168"/>
      <c r="DTY292" s="168"/>
      <c r="DTZ292" s="168"/>
      <c r="DUA292" s="168"/>
      <c r="DUB292" s="168"/>
      <c r="DUC292" s="168"/>
      <c r="DUD292" s="168"/>
      <c r="DUE292" s="168"/>
      <c r="DUF292" s="168"/>
      <c r="DUG292" s="168"/>
      <c r="DUH292" s="168"/>
      <c r="DUI292" s="168"/>
      <c r="DUJ292" s="168"/>
      <c r="DUK292" s="168"/>
      <c r="DUL292" s="168"/>
      <c r="DUM292" s="168"/>
      <c r="DUN292" s="168"/>
      <c r="DUO292" s="168"/>
      <c r="DUP292" s="168"/>
      <c r="DUQ292" s="168"/>
      <c r="DUR292" s="168"/>
      <c r="DUS292" s="168"/>
      <c r="DUT292" s="168"/>
      <c r="DUU292" s="168"/>
      <c r="DUV292" s="168"/>
      <c r="DUW292" s="168"/>
      <c r="DUX292" s="168"/>
      <c r="DUY292" s="168"/>
      <c r="DUZ292" s="168"/>
      <c r="DVA292" s="168"/>
      <c r="DVB292" s="168"/>
      <c r="DVC292" s="168"/>
      <c r="DVD292" s="168"/>
      <c r="DVE292" s="168"/>
      <c r="DVF292" s="168"/>
      <c r="DVG292" s="168"/>
      <c r="DVH292" s="168"/>
      <c r="DVI292" s="168"/>
      <c r="DVJ292" s="168"/>
      <c r="DVK292" s="168"/>
      <c r="DVL292" s="168"/>
      <c r="DVM292" s="168"/>
      <c r="DVN292" s="168"/>
      <c r="DVO292" s="168"/>
      <c r="DVP292" s="168"/>
      <c r="DVQ292" s="168"/>
      <c r="DVR292" s="168"/>
      <c r="DVS292" s="168"/>
      <c r="DVT292" s="168"/>
      <c r="DVU292" s="168"/>
      <c r="DVV292" s="168"/>
      <c r="DVW292" s="168"/>
      <c r="DVX292" s="168"/>
      <c r="DVY292" s="168"/>
      <c r="DVZ292" s="168"/>
      <c r="DWA292" s="168"/>
      <c r="DWB292" s="168"/>
      <c r="DWC292" s="168"/>
      <c r="DWD292" s="168"/>
      <c r="DWE292" s="168"/>
      <c r="DWF292" s="168"/>
      <c r="DWG292" s="168"/>
      <c r="DWH292" s="168"/>
      <c r="DWI292" s="168"/>
      <c r="DWJ292" s="168"/>
      <c r="DWK292" s="168"/>
      <c r="DWL292" s="168"/>
      <c r="DWM292" s="168"/>
      <c r="DWN292" s="168"/>
      <c r="DWO292" s="168"/>
      <c r="DWP292" s="168"/>
      <c r="DWQ292" s="168"/>
      <c r="DWR292" s="168"/>
      <c r="DWS292" s="168"/>
      <c r="DWT292" s="168"/>
      <c r="DWU292" s="168"/>
      <c r="DWV292" s="168"/>
      <c r="DWW292" s="168"/>
      <c r="DWX292" s="168"/>
      <c r="DWY292" s="168"/>
      <c r="DWZ292" s="168"/>
      <c r="DXA292" s="168"/>
      <c r="DXB292" s="168"/>
      <c r="DXC292" s="168"/>
      <c r="DXD292" s="168"/>
      <c r="DXE292" s="168"/>
      <c r="DXF292" s="168"/>
      <c r="DXG292" s="168"/>
      <c r="DXH292" s="168"/>
      <c r="DXI292" s="168"/>
      <c r="DXJ292" s="168"/>
      <c r="DXK292" s="168"/>
      <c r="DXL292" s="168"/>
      <c r="DXM292" s="168"/>
      <c r="DXN292" s="168"/>
      <c r="DXO292" s="168"/>
      <c r="DXP292" s="168"/>
      <c r="DXQ292" s="168"/>
      <c r="DXR292" s="168"/>
      <c r="DXS292" s="168"/>
      <c r="DXT292" s="168"/>
      <c r="DXU292" s="168"/>
      <c r="DXV292" s="168"/>
      <c r="DXW292" s="168"/>
      <c r="DXX292" s="168"/>
      <c r="DXY292" s="168"/>
      <c r="DXZ292" s="168"/>
      <c r="DYA292" s="168"/>
      <c r="DYB292" s="168"/>
      <c r="DYC292" s="168"/>
      <c r="DYD292" s="168"/>
      <c r="DYE292" s="168"/>
      <c r="DYF292" s="168"/>
      <c r="DYG292" s="168"/>
      <c r="DYH292" s="168"/>
      <c r="DYI292" s="168"/>
      <c r="DYJ292" s="168"/>
      <c r="DYK292" s="168"/>
      <c r="DYL292" s="168"/>
      <c r="DYM292" s="168"/>
      <c r="DYN292" s="168"/>
      <c r="DYO292" s="168"/>
      <c r="DYP292" s="168"/>
      <c r="DYQ292" s="168"/>
      <c r="DYR292" s="168"/>
      <c r="DYS292" s="168"/>
      <c r="DYT292" s="168"/>
      <c r="DYU292" s="168"/>
      <c r="DYV292" s="168"/>
      <c r="DYW292" s="168"/>
      <c r="DYX292" s="168"/>
      <c r="DYY292" s="168"/>
      <c r="DYZ292" s="168"/>
      <c r="DZA292" s="168"/>
      <c r="DZB292" s="168"/>
      <c r="DZC292" s="168"/>
      <c r="DZD292" s="168"/>
      <c r="DZE292" s="168"/>
      <c r="DZF292" s="168"/>
      <c r="DZG292" s="168"/>
      <c r="DZH292" s="168"/>
      <c r="DZI292" s="168"/>
      <c r="DZJ292" s="168"/>
      <c r="DZK292" s="168"/>
      <c r="DZL292" s="168"/>
      <c r="DZM292" s="168"/>
      <c r="DZN292" s="168"/>
      <c r="DZO292" s="168"/>
      <c r="DZP292" s="168"/>
      <c r="DZQ292" s="168"/>
      <c r="DZR292" s="168"/>
      <c r="DZS292" s="168"/>
      <c r="DZT292" s="168"/>
      <c r="DZU292" s="168"/>
      <c r="DZV292" s="168"/>
      <c r="DZW292" s="168"/>
      <c r="DZX292" s="168"/>
      <c r="DZY292" s="168"/>
      <c r="DZZ292" s="168"/>
      <c r="EAA292" s="168"/>
      <c r="EAB292" s="168"/>
      <c r="EAC292" s="168"/>
      <c r="EAD292" s="168"/>
      <c r="EAE292" s="168"/>
      <c r="EAF292" s="168"/>
      <c r="EAG292" s="168"/>
      <c r="EAH292" s="168"/>
      <c r="EAI292" s="168"/>
      <c r="EAJ292" s="168"/>
      <c r="EAK292" s="168"/>
      <c r="EAL292" s="168"/>
      <c r="EAM292" s="168"/>
      <c r="EAN292" s="168"/>
      <c r="EAO292" s="168"/>
      <c r="EAP292" s="168"/>
      <c r="EAQ292" s="168"/>
      <c r="EAR292" s="168"/>
      <c r="EAS292" s="168"/>
      <c r="EAT292" s="168"/>
      <c r="EAU292" s="168"/>
      <c r="EAV292" s="168"/>
      <c r="EAW292" s="168"/>
      <c r="EAX292" s="168"/>
      <c r="EAY292" s="168"/>
      <c r="EAZ292" s="168"/>
      <c r="EBA292" s="168"/>
      <c r="EBB292" s="168"/>
      <c r="EBC292" s="168"/>
      <c r="EBD292" s="168"/>
      <c r="EBE292" s="168"/>
      <c r="EBF292" s="168"/>
      <c r="EBG292" s="168"/>
      <c r="EBH292" s="168"/>
      <c r="EBI292" s="168"/>
      <c r="EBJ292" s="168"/>
      <c r="EBK292" s="168"/>
      <c r="EBL292" s="168"/>
      <c r="EBM292" s="168"/>
      <c r="EBN292" s="168"/>
      <c r="EBO292" s="168"/>
      <c r="EBP292" s="168"/>
      <c r="EBQ292" s="168"/>
      <c r="EBR292" s="168"/>
      <c r="EBS292" s="168"/>
      <c r="EBT292" s="168"/>
      <c r="EBU292" s="168"/>
      <c r="EBV292" s="168"/>
      <c r="EBW292" s="168"/>
      <c r="EBX292" s="168"/>
      <c r="EBY292" s="168"/>
      <c r="EBZ292" s="168"/>
      <c r="ECA292" s="168"/>
      <c r="ECB292" s="168"/>
      <c r="ECC292" s="168"/>
      <c r="ECD292" s="168"/>
      <c r="ECE292" s="168"/>
      <c r="ECF292" s="168"/>
      <c r="ECG292" s="168"/>
      <c r="ECH292" s="168"/>
      <c r="ECI292" s="168"/>
      <c r="ECJ292" s="168"/>
      <c r="ECK292" s="168"/>
      <c r="ECL292" s="168"/>
      <c r="ECM292" s="168"/>
      <c r="ECN292" s="168"/>
      <c r="ECO292" s="168"/>
      <c r="ECP292" s="168"/>
      <c r="ECQ292" s="168"/>
      <c r="ECR292" s="168"/>
      <c r="ECS292" s="168"/>
      <c r="ECT292" s="168"/>
      <c r="ECU292" s="168"/>
      <c r="ECV292" s="168"/>
      <c r="ECW292" s="168"/>
      <c r="ECX292" s="168"/>
      <c r="ECY292" s="168"/>
      <c r="ECZ292" s="168"/>
      <c r="EDA292" s="168"/>
      <c r="EDB292" s="168"/>
      <c r="EDC292" s="168"/>
      <c r="EDD292" s="168"/>
      <c r="EDE292" s="168"/>
      <c r="EDF292" s="168"/>
      <c r="EDG292" s="168"/>
      <c r="EDH292" s="168"/>
      <c r="EDI292" s="168"/>
      <c r="EDJ292" s="168"/>
      <c r="EDK292" s="168"/>
      <c r="EDL292" s="168"/>
      <c r="EDM292" s="168"/>
      <c r="EDN292" s="168"/>
      <c r="EDO292" s="168"/>
      <c r="EDP292" s="168"/>
      <c r="EDQ292" s="168"/>
      <c r="EDR292" s="168"/>
      <c r="EDS292" s="168"/>
      <c r="EDT292" s="168"/>
      <c r="EDU292" s="168"/>
      <c r="EDV292" s="168"/>
      <c r="EDW292" s="168"/>
      <c r="EDX292" s="168"/>
      <c r="EDY292" s="168"/>
      <c r="EDZ292" s="168"/>
      <c r="EEA292" s="168"/>
      <c r="EEB292" s="168"/>
      <c r="EEC292" s="168"/>
      <c r="EED292" s="168"/>
      <c r="EEE292" s="168"/>
      <c r="EEF292" s="168"/>
      <c r="EEG292" s="168"/>
      <c r="EEH292" s="168"/>
      <c r="EEI292" s="168"/>
      <c r="EEJ292" s="168"/>
      <c r="EEK292" s="168"/>
      <c r="EEL292" s="168"/>
      <c r="EEM292" s="168"/>
      <c r="EEN292" s="168"/>
      <c r="EEO292" s="168"/>
      <c r="EEP292" s="168"/>
      <c r="EEQ292" s="168"/>
      <c r="EER292" s="168"/>
      <c r="EES292" s="168"/>
      <c r="EET292" s="168"/>
      <c r="EEU292" s="168"/>
      <c r="EEV292" s="168"/>
      <c r="EEW292" s="168"/>
      <c r="EEX292" s="168"/>
      <c r="EEY292" s="168"/>
      <c r="EEZ292" s="168"/>
      <c r="EFA292" s="168"/>
      <c r="EFB292" s="168"/>
      <c r="EFC292" s="168"/>
      <c r="EFD292" s="168"/>
      <c r="EFE292" s="168"/>
      <c r="EFF292" s="168"/>
      <c r="EFG292" s="168"/>
      <c r="EFH292" s="168"/>
      <c r="EFI292" s="168"/>
      <c r="EFJ292" s="168"/>
      <c r="EFK292" s="168"/>
      <c r="EFL292" s="168"/>
      <c r="EFM292" s="168"/>
      <c r="EFN292" s="168"/>
      <c r="EFO292" s="168"/>
      <c r="EFP292" s="168"/>
      <c r="EFQ292" s="168"/>
      <c r="EFR292" s="168"/>
      <c r="EFS292" s="168"/>
      <c r="EFT292" s="168"/>
      <c r="EFU292" s="168"/>
      <c r="EFV292" s="168"/>
      <c r="EFW292" s="168"/>
      <c r="EFX292" s="168"/>
      <c r="EFY292" s="168"/>
      <c r="EFZ292" s="168"/>
      <c r="EGA292" s="168"/>
      <c r="EGB292" s="168"/>
      <c r="EGC292" s="168"/>
      <c r="EGD292" s="168"/>
      <c r="EGE292" s="168"/>
      <c r="EGF292" s="168"/>
      <c r="EGG292" s="168"/>
      <c r="EGH292" s="168"/>
      <c r="EGI292" s="168"/>
      <c r="EGJ292" s="168"/>
      <c r="EGK292" s="168"/>
      <c r="EGL292" s="168"/>
      <c r="EGM292" s="168"/>
      <c r="EGN292" s="168"/>
      <c r="EGO292" s="168"/>
      <c r="EGP292" s="168"/>
      <c r="EGQ292" s="168"/>
      <c r="EGR292" s="168"/>
      <c r="EGS292" s="168"/>
      <c r="EGT292" s="168"/>
      <c r="EGU292" s="168"/>
      <c r="EGV292" s="168"/>
      <c r="EGW292" s="168"/>
      <c r="EGX292" s="168"/>
      <c r="EGY292" s="168"/>
      <c r="EGZ292" s="168"/>
      <c r="EHA292" s="168"/>
      <c r="EHB292" s="168"/>
      <c r="EHC292" s="168"/>
      <c r="EHD292" s="168"/>
      <c r="EHE292" s="168"/>
      <c r="EHF292" s="168"/>
      <c r="EHG292" s="168"/>
      <c r="EHH292" s="168"/>
      <c r="EHI292" s="168"/>
      <c r="EHJ292" s="168"/>
      <c r="EHK292" s="168"/>
      <c r="EHL292" s="168"/>
      <c r="EHM292" s="168"/>
      <c r="EHN292" s="168"/>
      <c r="EHO292" s="168"/>
      <c r="EHP292" s="168"/>
      <c r="EHQ292" s="168"/>
      <c r="EHR292" s="168"/>
      <c r="EHS292" s="168"/>
      <c r="EHT292" s="168"/>
      <c r="EHU292" s="168"/>
      <c r="EHV292" s="168"/>
      <c r="EHW292" s="168"/>
      <c r="EHX292" s="168"/>
      <c r="EHY292" s="168"/>
      <c r="EHZ292" s="168"/>
      <c r="EIA292" s="168"/>
      <c r="EIB292" s="168"/>
      <c r="EIC292" s="168"/>
      <c r="EID292" s="168"/>
      <c r="EIE292" s="168"/>
      <c r="EIF292" s="168"/>
      <c r="EIG292" s="168"/>
      <c r="EIH292" s="168"/>
      <c r="EII292" s="168"/>
      <c r="EIJ292" s="168"/>
      <c r="EIK292" s="168"/>
      <c r="EIL292" s="168"/>
      <c r="EIM292" s="168"/>
      <c r="EIN292" s="168"/>
      <c r="EIO292" s="168"/>
      <c r="EIP292" s="168"/>
      <c r="EIQ292" s="168"/>
      <c r="EIR292" s="168"/>
      <c r="EIS292" s="168"/>
      <c r="EIT292" s="168"/>
      <c r="EIU292" s="168"/>
      <c r="EIV292" s="168"/>
      <c r="EIW292" s="168"/>
      <c r="EIX292" s="168"/>
      <c r="EIY292" s="168"/>
      <c r="EIZ292" s="168"/>
      <c r="EJA292" s="168"/>
      <c r="EJB292" s="168"/>
      <c r="EJC292" s="168"/>
      <c r="EJD292" s="168"/>
      <c r="EJE292" s="168"/>
      <c r="EJF292" s="168"/>
      <c r="EJG292" s="168"/>
      <c r="EJH292" s="168"/>
      <c r="EJI292" s="168"/>
      <c r="EJJ292" s="168"/>
      <c r="EJK292" s="168"/>
      <c r="EJL292" s="168"/>
      <c r="EJM292" s="168"/>
      <c r="EJN292" s="168"/>
      <c r="EJO292" s="168"/>
      <c r="EJP292" s="168"/>
      <c r="EJQ292" s="168"/>
      <c r="EJR292" s="168"/>
      <c r="EJS292" s="168"/>
      <c r="EJT292" s="168"/>
      <c r="EJU292" s="168"/>
      <c r="EJV292" s="168"/>
      <c r="EJW292" s="168"/>
      <c r="EJX292" s="168"/>
      <c r="EJY292" s="168"/>
      <c r="EJZ292" s="168"/>
      <c r="EKA292" s="168"/>
      <c r="EKB292" s="168"/>
      <c r="EKC292" s="168"/>
      <c r="EKD292" s="168"/>
      <c r="EKE292" s="168"/>
      <c r="EKF292" s="168"/>
      <c r="EKG292" s="168"/>
      <c r="EKH292" s="168"/>
      <c r="EKI292" s="168"/>
      <c r="EKJ292" s="168"/>
      <c r="EKK292" s="168"/>
      <c r="EKL292" s="168"/>
      <c r="EKM292" s="168"/>
      <c r="EKN292" s="168"/>
      <c r="EKO292" s="168"/>
      <c r="EKP292" s="168"/>
      <c r="EKQ292" s="168"/>
      <c r="EKR292" s="168"/>
      <c r="EKS292" s="168"/>
      <c r="EKT292" s="168"/>
      <c r="EKU292" s="168"/>
      <c r="EKV292" s="168"/>
      <c r="EKW292" s="168"/>
      <c r="EKX292" s="168"/>
      <c r="EKY292" s="168"/>
      <c r="EKZ292" s="168"/>
      <c r="ELA292" s="168"/>
      <c r="ELB292" s="168"/>
      <c r="ELC292" s="168"/>
      <c r="ELD292" s="168"/>
      <c r="ELE292" s="168"/>
      <c r="ELF292" s="168"/>
      <c r="ELG292" s="168"/>
      <c r="ELH292" s="168"/>
      <c r="ELI292" s="168"/>
      <c r="ELJ292" s="168"/>
      <c r="ELK292" s="168"/>
      <c r="ELL292" s="168"/>
      <c r="ELM292" s="168"/>
      <c r="ELN292" s="168"/>
      <c r="ELO292" s="168"/>
      <c r="ELP292" s="168"/>
      <c r="ELQ292" s="168"/>
      <c r="ELR292" s="168"/>
      <c r="ELS292" s="168"/>
      <c r="ELT292" s="168"/>
      <c r="ELU292" s="168"/>
      <c r="ELV292" s="168"/>
      <c r="ELW292" s="168"/>
      <c r="ELX292" s="168"/>
      <c r="ELY292" s="168"/>
      <c r="ELZ292" s="168"/>
      <c r="EMA292" s="168"/>
      <c r="EMB292" s="168"/>
      <c r="EMC292" s="168"/>
      <c r="EMD292" s="168"/>
      <c r="EME292" s="168"/>
      <c r="EMF292" s="168"/>
      <c r="EMG292" s="168"/>
      <c r="EMH292" s="168"/>
      <c r="EMI292" s="168"/>
      <c r="EMJ292" s="168"/>
      <c r="EMK292" s="168"/>
      <c r="EML292" s="168"/>
      <c r="EMM292" s="168"/>
      <c r="EMN292" s="168"/>
      <c r="EMO292" s="168"/>
      <c r="EMP292" s="168"/>
      <c r="EMQ292" s="168"/>
      <c r="EMR292" s="168"/>
      <c r="EMS292" s="168"/>
      <c r="EMT292" s="168"/>
      <c r="EMU292" s="168"/>
      <c r="EMV292" s="168"/>
      <c r="EMW292" s="168"/>
      <c r="EMX292" s="168"/>
      <c r="EMY292" s="168"/>
      <c r="EMZ292" s="168"/>
      <c r="ENA292" s="168"/>
      <c r="ENB292" s="168"/>
      <c r="ENC292" s="168"/>
      <c r="END292" s="168"/>
      <c r="ENE292" s="168"/>
      <c r="ENF292" s="168"/>
      <c r="ENG292" s="168"/>
      <c r="ENH292" s="168"/>
      <c r="ENI292" s="168"/>
      <c r="ENJ292" s="168"/>
      <c r="ENK292" s="168"/>
      <c r="ENL292" s="168"/>
      <c r="ENM292" s="168"/>
      <c r="ENN292" s="168"/>
      <c r="ENO292" s="168"/>
      <c r="ENP292" s="168"/>
      <c r="ENQ292" s="168"/>
      <c r="ENR292" s="168"/>
      <c r="ENS292" s="168"/>
      <c r="ENT292" s="168"/>
      <c r="ENU292" s="168"/>
      <c r="ENV292" s="168"/>
      <c r="ENW292" s="168"/>
      <c r="ENX292" s="168"/>
      <c r="ENY292" s="168"/>
      <c r="ENZ292" s="168"/>
      <c r="EOA292" s="168"/>
      <c r="EOB292" s="168"/>
      <c r="EOC292" s="168"/>
      <c r="EOD292" s="168"/>
      <c r="EOE292" s="168"/>
      <c r="EOF292" s="168"/>
      <c r="EOG292" s="168"/>
      <c r="EOH292" s="168"/>
      <c r="EOI292" s="168"/>
      <c r="EOJ292" s="168"/>
      <c r="EOK292" s="168"/>
      <c r="EOL292" s="168"/>
      <c r="EOM292" s="168"/>
      <c r="EON292" s="168"/>
      <c r="EOO292" s="168"/>
      <c r="EOP292" s="168"/>
      <c r="EOQ292" s="168"/>
      <c r="EOR292" s="168"/>
      <c r="EOS292" s="168"/>
      <c r="EOT292" s="168"/>
      <c r="EOU292" s="168"/>
      <c r="EOV292" s="168"/>
      <c r="EOW292" s="168"/>
      <c r="EOX292" s="168"/>
      <c r="EOY292" s="168"/>
      <c r="EOZ292" s="168"/>
      <c r="EPA292" s="168"/>
      <c r="EPB292" s="168"/>
      <c r="EPC292" s="168"/>
      <c r="EPD292" s="168"/>
      <c r="EPE292" s="168"/>
      <c r="EPF292" s="168"/>
      <c r="EPG292" s="168"/>
      <c r="EPH292" s="168"/>
      <c r="EPI292" s="168"/>
      <c r="EPJ292" s="168"/>
      <c r="EPK292" s="168"/>
      <c r="EPL292" s="168"/>
      <c r="EPM292" s="168"/>
      <c r="EPN292" s="168"/>
      <c r="EPO292" s="168"/>
      <c r="EPP292" s="168"/>
      <c r="EPQ292" s="168"/>
      <c r="EPR292" s="168"/>
      <c r="EPS292" s="168"/>
      <c r="EPT292" s="168"/>
      <c r="EPU292" s="168"/>
      <c r="EPV292" s="168"/>
      <c r="EPW292" s="168"/>
      <c r="EPX292" s="168"/>
      <c r="EPY292" s="168"/>
      <c r="EPZ292" s="168"/>
      <c r="EQA292" s="168"/>
      <c r="EQB292" s="168"/>
      <c r="EQC292" s="168"/>
      <c r="EQD292" s="168"/>
      <c r="EQE292" s="168"/>
      <c r="EQF292" s="168"/>
      <c r="EQG292" s="168"/>
      <c r="EQH292" s="168"/>
      <c r="EQI292" s="168"/>
      <c r="EQJ292" s="168"/>
      <c r="EQK292" s="168"/>
      <c r="EQL292" s="168"/>
      <c r="EQM292" s="168"/>
      <c r="EQN292" s="168"/>
      <c r="EQO292" s="168"/>
      <c r="EQP292" s="168"/>
      <c r="EQQ292" s="168"/>
      <c r="EQR292" s="168"/>
      <c r="EQS292" s="168"/>
      <c r="EQT292" s="168"/>
      <c r="EQU292" s="168"/>
      <c r="EQV292" s="168"/>
      <c r="EQW292" s="168"/>
      <c r="EQX292" s="168"/>
      <c r="EQY292" s="168"/>
      <c r="EQZ292" s="168"/>
      <c r="ERA292" s="168"/>
      <c r="ERB292" s="168"/>
      <c r="ERC292" s="168"/>
      <c r="ERD292" s="168"/>
      <c r="ERE292" s="168"/>
      <c r="ERF292" s="168"/>
      <c r="ERG292" s="168"/>
      <c r="ERH292" s="168"/>
      <c r="ERI292" s="168"/>
      <c r="ERJ292" s="168"/>
      <c r="ERK292" s="168"/>
      <c r="ERL292" s="168"/>
      <c r="ERM292" s="168"/>
      <c r="ERN292" s="168"/>
      <c r="ERO292" s="168"/>
      <c r="ERP292" s="168"/>
      <c r="ERQ292" s="168"/>
      <c r="ERR292" s="168"/>
      <c r="ERS292" s="168"/>
      <c r="ERT292" s="168"/>
      <c r="ERU292" s="168"/>
      <c r="ERV292" s="168"/>
      <c r="ERW292" s="168"/>
      <c r="ERX292" s="168"/>
      <c r="ERY292" s="168"/>
      <c r="ERZ292" s="168"/>
      <c r="ESA292" s="168"/>
      <c r="ESB292" s="168"/>
      <c r="ESC292" s="168"/>
      <c r="ESD292" s="168"/>
      <c r="ESE292" s="168"/>
      <c r="ESF292" s="168"/>
      <c r="ESG292" s="168"/>
      <c r="ESH292" s="168"/>
      <c r="ESI292" s="168"/>
      <c r="ESJ292" s="168"/>
      <c r="ESK292" s="168"/>
      <c r="ESL292" s="168"/>
      <c r="ESM292" s="168"/>
      <c r="ESN292" s="168"/>
      <c r="ESO292" s="168"/>
      <c r="ESP292" s="168"/>
      <c r="ESQ292" s="168"/>
      <c r="ESR292" s="168"/>
      <c r="ESS292" s="168"/>
      <c r="EST292" s="168"/>
      <c r="ESU292" s="168"/>
      <c r="ESV292" s="168"/>
      <c r="ESW292" s="168"/>
      <c r="ESX292" s="168"/>
      <c r="ESY292" s="168"/>
      <c r="ESZ292" s="168"/>
      <c r="ETA292" s="168"/>
      <c r="ETB292" s="168"/>
      <c r="ETC292" s="168"/>
      <c r="ETD292" s="168"/>
      <c r="ETE292" s="168"/>
      <c r="ETF292" s="168"/>
      <c r="ETG292" s="168"/>
      <c r="ETH292" s="168"/>
      <c r="ETI292" s="168"/>
      <c r="ETJ292" s="168"/>
      <c r="ETK292" s="168"/>
      <c r="ETL292" s="168"/>
      <c r="ETM292" s="168"/>
      <c r="ETN292" s="168"/>
      <c r="ETO292" s="168"/>
      <c r="ETP292" s="168"/>
      <c r="ETQ292" s="168"/>
      <c r="ETR292" s="168"/>
      <c r="ETS292" s="168"/>
      <c r="ETT292" s="168"/>
      <c r="ETU292" s="168"/>
      <c r="ETV292" s="168"/>
      <c r="ETW292" s="168"/>
      <c r="ETX292" s="168"/>
      <c r="ETY292" s="168"/>
      <c r="ETZ292" s="168"/>
      <c r="EUA292" s="168"/>
      <c r="EUB292" s="168"/>
      <c r="EUC292" s="168"/>
      <c r="EUD292" s="168"/>
      <c r="EUE292" s="168"/>
      <c r="EUF292" s="168"/>
      <c r="EUG292" s="168"/>
      <c r="EUH292" s="168"/>
      <c r="EUI292" s="168"/>
      <c r="EUJ292" s="168"/>
      <c r="EUK292" s="168"/>
      <c r="EUL292" s="168"/>
      <c r="EUM292" s="168"/>
      <c r="EUN292" s="168"/>
      <c r="EUO292" s="168"/>
      <c r="EUP292" s="168"/>
      <c r="EUQ292" s="168"/>
      <c r="EUR292" s="168"/>
      <c r="EUS292" s="168"/>
      <c r="EUT292" s="168"/>
      <c r="EUU292" s="168"/>
      <c r="EUV292" s="168"/>
      <c r="EUW292" s="168"/>
      <c r="EUX292" s="168"/>
      <c r="EUY292" s="168"/>
      <c r="EUZ292" s="168"/>
      <c r="EVA292" s="168"/>
      <c r="EVB292" s="168"/>
      <c r="EVC292" s="168"/>
      <c r="EVD292" s="168"/>
      <c r="EVE292" s="168"/>
      <c r="EVF292" s="168"/>
      <c r="EVG292" s="168"/>
      <c r="EVH292" s="168"/>
      <c r="EVI292" s="168"/>
      <c r="EVJ292" s="168"/>
      <c r="EVK292" s="168"/>
      <c r="EVL292" s="168"/>
      <c r="EVM292" s="168"/>
      <c r="EVN292" s="168"/>
      <c r="EVO292" s="168"/>
      <c r="EVP292" s="168"/>
      <c r="EVQ292" s="168"/>
      <c r="EVR292" s="168"/>
      <c r="EVS292" s="168"/>
      <c r="EVT292" s="168"/>
      <c r="EVU292" s="168"/>
      <c r="EVV292" s="168"/>
      <c r="EVW292" s="168"/>
      <c r="EVX292" s="168"/>
      <c r="EVY292" s="168"/>
      <c r="EVZ292" s="168"/>
      <c r="EWA292" s="168"/>
      <c r="EWB292" s="168"/>
      <c r="EWC292" s="168"/>
      <c r="EWD292" s="168"/>
      <c r="EWE292" s="168"/>
      <c r="EWF292" s="168"/>
      <c r="EWG292" s="168"/>
      <c r="EWH292" s="168"/>
      <c r="EWI292" s="168"/>
      <c r="EWJ292" s="168"/>
      <c r="EWK292" s="168"/>
      <c r="EWL292" s="168"/>
      <c r="EWM292" s="168"/>
      <c r="EWN292" s="168"/>
      <c r="EWO292" s="168"/>
      <c r="EWP292" s="168"/>
      <c r="EWQ292" s="168"/>
      <c r="EWR292" s="168"/>
      <c r="EWS292" s="168"/>
      <c r="EWT292" s="168"/>
      <c r="EWU292" s="168"/>
      <c r="EWV292" s="168"/>
      <c r="EWW292" s="168"/>
      <c r="EWX292" s="168"/>
      <c r="EWY292" s="168"/>
      <c r="EWZ292" s="168"/>
      <c r="EXA292" s="168"/>
      <c r="EXB292" s="168"/>
      <c r="EXC292" s="168"/>
      <c r="EXD292" s="168"/>
      <c r="EXE292" s="168"/>
      <c r="EXF292" s="168"/>
      <c r="EXG292" s="168"/>
      <c r="EXH292" s="168"/>
      <c r="EXI292" s="168"/>
      <c r="EXJ292" s="168"/>
      <c r="EXK292" s="168"/>
      <c r="EXL292" s="168"/>
      <c r="EXM292" s="168"/>
      <c r="EXN292" s="168"/>
      <c r="EXO292" s="168"/>
      <c r="EXP292" s="168"/>
      <c r="EXQ292" s="168"/>
      <c r="EXR292" s="168"/>
      <c r="EXS292" s="168"/>
      <c r="EXT292" s="168"/>
      <c r="EXU292" s="168"/>
      <c r="EXV292" s="168"/>
      <c r="EXW292" s="168"/>
      <c r="EXX292" s="168"/>
      <c r="EXY292" s="168"/>
      <c r="EXZ292" s="168"/>
      <c r="EYA292" s="168"/>
      <c r="EYB292" s="168"/>
      <c r="EYC292" s="168"/>
      <c r="EYD292" s="168"/>
      <c r="EYE292" s="168"/>
      <c r="EYF292" s="168"/>
      <c r="EYG292" s="168"/>
      <c r="EYH292" s="168"/>
      <c r="EYI292" s="168"/>
      <c r="EYJ292" s="168"/>
      <c r="EYK292" s="168"/>
      <c r="EYL292" s="168"/>
      <c r="EYM292" s="168"/>
      <c r="EYN292" s="168"/>
      <c r="EYO292" s="168"/>
      <c r="EYP292" s="168"/>
      <c r="EYQ292" s="168"/>
      <c r="EYR292" s="168"/>
      <c r="EYS292" s="168"/>
      <c r="EYT292" s="168"/>
      <c r="EYU292" s="168"/>
      <c r="EYV292" s="168"/>
      <c r="EYW292" s="168"/>
      <c r="EYX292" s="168"/>
      <c r="EYY292" s="168"/>
      <c r="EYZ292" s="168"/>
      <c r="EZA292" s="168"/>
      <c r="EZB292" s="168"/>
      <c r="EZC292" s="168"/>
      <c r="EZD292" s="168"/>
      <c r="EZE292" s="168"/>
      <c r="EZF292" s="168"/>
      <c r="EZG292" s="168"/>
      <c r="EZH292" s="168"/>
      <c r="EZI292" s="168"/>
      <c r="EZJ292" s="168"/>
      <c r="EZK292" s="168"/>
      <c r="EZL292" s="168"/>
      <c r="EZM292" s="168"/>
      <c r="EZN292" s="168"/>
      <c r="EZO292" s="168"/>
      <c r="EZP292" s="168"/>
      <c r="EZQ292" s="168"/>
      <c r="EZR292" s="168"/>
      <c r="EZS292" s="168"/>
      <c r="EZT292" s="168"/>
      <c r="EZU292" s="168"/>
      <c r="EZV292" s="168"/>
      <c r="EZW292" s="168"/>
      <c r="EZX292" s="168"/>
      <c r="EZY292" s="168"/>
      <c r="EZZ292" s="168"/>
      <c r="FAA292" s="168"/>
      <c r="FAB292" s="168"/>
      <c r="FAC292" s="168"/>
      <c r="FAD292" s="168"/>
      <c r="FAE292" s="168"/>
      <c r="FAF292" s="168"/>
      <c r="FAG292" s="168"/>
      <c r="FAH292" s="168"/>
      <c r="FAI292" s="168"/>
      <c r="FAJ292" s="168"/>
      <c r="FAK292" s="168"/>
      <c r="FAL292" s="168"/>
      <c r="FAM292" s="168"/>
      <c r="FAN292" s="168"/>
      <c r="FAO292" s="168"/>
      <c r="FAP292" s="168"/>
      <c r="FAQ292" s="168"/>
      <c r="FAR292" s="168"/>
      <c r="FAS292" s="168"/>
      <c r="FAT292" s="168"/>
      <c r="FAU292" s="168"/>
      <c r="FAV292" s="168"/>
      <c r="FAW292" s="168"/>
      <c r="FAX292" s="168"/>
      <c r="FAY292" s="168"/>
      <c r="FAZ292" s="168"/>
      <c r="FBA292" s="168"/>
      <c r="FBB292" s="168"/>
      <c r="FBC292" s="168"/>
      <c r="FBD292" s="168"/>
      <c r="FBE292" s="168"/>
      <c r="FBF292" s="168"/>
      <c r="FBG292" s="168"/>
      <c r="FBH292" s="168"/>
      <c r="FBI292" s="168"/>
      <c r="FBJ292" s="168"/>
      <c r="FBK292" s="168"/>
      <c r="FBL292" s="168"/>
      <c r="FBM292" s="168"/>
      <c r="FBN292" s="168"/>
      <c r="FBO292" s="168"/>
      <c r="FBP292" s="168"/>
      <c r="FBQ292" s="168"/>
      <c r="FBR292" s="168"/>
      <c r="FBS292" s="168"/>
      <c r="FBT292" s="168"/>
      <c r="FBU292" s="168"/>
      <c r="FBV292" s="168"/>
      <c r="FBW292" s="168"/>
      <c r="FBX292" s="168"/>
      <c r="FBY292" s="168"/>
      <c r="FBZ292" s="168"/>
      <c r="FCA292" s="168"/>
      <c r="FCB292" s="168"/>
      <c r="FCC292" s="168"/>
      <c r="FCD292" s="168"/>
      <c r="FCE292" s="168"/>
      <c r="FCF292" s="168"/>
      <c r="FCG292" s="168"/>
      <c r="FCH292" s="168"/>
      <c r="FCI292" s="168"/>
      <c r="FCJ292" s="168"/>
      <c r="FCK292" s="168"/>
      <c r="FCL292" s="168"/>
      <c r="FCM292" s="168"/>
      <c r="FCN292" s="168"/>
      <c r="FCO292" s="168"/>
      <c r="FCP292" s="168"/>
      <c r="FCQ292" s="168"/>
      <c r="FCR292" s="168"/>
      <c r="FCS292" s="168"/>
      <c r="FCT292" s="168"/>
      <c r="FCU292" s="168"/>
      <c r="FCV292" s="168"/>
      <c r="FCW292" s="168"/>
      <c r="FCX292" s="168"/>
      <c r="FCY292" s="168"/>
      <c r="FCZ292" s="168"/>
      <c r="FDA292" s="168"/>
      <c r="FDB292" s="168"/>
      <c r="FDC292" s="168"/>
      <c r="FDD292" s="168"/>
      <c r="FDE292" s="168"/>
      <c r="FDF292" s="168"/>
      <c r="FDG292" s="168"/>
      <c r="FDH292" s="168"/>
      <c r="FDI292" s="168"/>
      <c r="FDJ292" s="168"/>
      <c r="FDK292" s="168"/>
      <c r="FDL292" s="168"/>
      <c r="FDM292" s="168"/>
      <c r="FDN292" s="168"/>
      <c r="FDO292" s="168"/>
      <c r="FDP292" s="168"/>
      <c r="FDQ292" s="168"/>
      <c r="FDR292" s="168"/>
      <c r="FDS292" s="168"/>
      <c r="FDT292" s="168"/>
      <c r="FDU292" s="168"/>
      <c r="FDV292" s="168"/>
      <c r="FDW292" s="168"/>
      <c r="FDX292" s="168"/>
      <c r="FDY292" s="168"/>
      <c r="FDZ292" s="168"/>
      <c r="FEA292" s="168"/>
      <c r="FEB292" s="168"/>
      <c r="FEC292" s="168"/>
      <c r="FED292" s="168"/>
      <c r="FEE292" s="168"/>
      <c r="FEF292" s="168"/>
      <c r="FEG292" s="168"/>
      <c r="FEH292" s="168"/>
      <c r="FEI292" s="168"/>
      <c r="FEJ292" s="168"/>
      <c r="FEK292" s="168"/>
      <c r="FEL292" s="168"/>
      <c r="FEM292" s="168"/>
      <c r="FEN292" s="168"/>
      <c r="FEO292" s="168"/>
      <c r="FEP292" s="168"/>
      <c r="FEQ292" s="168"/>
      <c r="FER292" s="168"/>
      <c r="FES292" s="168"/>
      <c r="FET292" s="168"/>
      <c r="FEU292" s="168"/>
      <c r="FEV292" s="168"/>
      <c r="FEW292" s="168"/>
      <c r="FEX292" s="168"/>
      <c r="FEY292" s="168"/>
      <c r="FEZ292" s="168"/>
      <c r="FFA292" s="168"/>
      <c r="FFB292" s="168"/>
      <c r="FFC292" s="168"/>
      <c r="FFD292" s="168"/>
      <c r="FFE292" s="168"/>
      <c r="FFF292" s="168"/>
      <c r="FFG292" s="168"/>
      <c r="FFH292" s="168"/>
      <c r="FFI292" s="168"/>
      <c r="FFJ292" s="168"/>
      <c r="FFK292" s="168"/>
      <c r="FFL292" s="168"/>
      <c r="FFM292" s="168"/>
      <c r="FFN292" s="168"/>
      <c r="FFO292" s="168"/>
      <c r="FFP292" s="168"/>
      <c r="FFQ292" s="168"/>
      <c r="FFR292" s="168"/>
      <c r="FFS292" s="168"/>
      <c r="FFT292" s="168"/>
      <c r="FFU292" s="168"/>
      <c r="FFV292" s="168"/>
      <c r="FFW292" s="168"/>
      <c r="FFX292" s="168"/>
      <c r="FFY292" s="168"/>
      <c r="FFZ292" s="168"/>
      <c r="FGA292" s="168"/>
      <c r="FGB292" s="168"/>
      <c r="FGC292" s="168"/>
      <c r="FGD292" s="168"/>
      <c r="FGE292" s="168"/>
      <c r="FGF292" s="168"/>
      <c r="FGG292" s="168"/>
      <c r="FGH292" s="168"/>
      <c r="FGI292" s="168"/>
      <c r="FGJ292" s="168"/>
      <c r="FGK292" s="168"/>
      <c r="FGL292" s="168"/>
      <c r="FGM292" s="168"/>
      <c r="FGN292" s="168"/>
      <c r="FGO292" s="168"/>
      <c r="FGP292" s="168"/>
      <c r="FGQ292" s="168"/>
      <c r="FGR292" s="168"/>
      <c r="FGS292" s="168"/>
      <c r="FGT292" s="168"/>
      <c r="FGU292" s="168"/>
      <c r="FGV292" s="168"/>
      <c r="FGW292" s="168"/>
      <c r="FGX292" s="168"/>
      <c r="FGY292" s="168"/>
      <c r="FGZ292" s="168"/>
      <c r="FHA292" s="168"/>
      <c r="FHB292" s="168"/>
      <c r="FHC292" s="168"/>
      <c r="FHD292" s="168"/>
      <c r="FHE292" s="168"/>
      <c r="FHF292" s="168"/>
      <c r="FHG292" s="168"/>
      <c r="FHH292" s="168"/>
      <c r="FHI292" s="168"/>
      <c r="FHJ292" s="168"/>
      <c r="FHK292" s="168"/>
      <c r="FHL292" s="168"/>
      <c r="FHM292" s="168"/>
      <c r="FHN292" s="168"/>
      <c r="FHO292" s="168"/>
      <c r="FHP292" s="168"/>
      <c r="FHQ292" s="168"/>
      <c r="FHR292" s="168"/>
      <c r="FHS292" s="168"/>
      <c r="FHT292" s="168"/>
      <c r="FHU292" s="168"/>
      <c r="FHV292" s="168"/>
      <c r="FHW292" s="168"/>
      <c r="FHX292" s="168"/>
      <c r="FHY292" s="168"/>
      <c r="FHZ292" s="168"/>
      <c r="FIA292" s="168"/>
      <c r="FIB292" s="168"/>
      <c r="FIC292" s="168"/>
      <c r="FID292" s="168"/>
      <c r="FIE292" s="168"/>
      <c r="FIF292" s="168"/>
      <c r="FIG292" s="168"/>
      <c r="FIH292" s="168"/>
      <c r="FII292" s="168"/>
      <c r="FIJ292" s="168"/>
      <c r="FIK292" s="168"/>
      <c r="FIL292" s="168"/>
      <c r="FIM292" s="168"/>
      <c r="FIN292" s="168"/>
      <c r="FIO292" s="168"/>
      <c r="FIP292" s="168"/>
      <c r="FIQ292" s="168"/>
      <c r="FIR292" s="168"/>
      <c r="FIS292" s="168"/>
      <c r="FIT292" s="168"/>
      <c r="FIU292" s="168"/>
      <c r="FIV292" s="168"/>
      <c r="FIW292" s="168"/>
      <c r="FIX292" s="168"/>
      <c r="FIY292" s="168"/>
      <c r="FIZ292" s="168"/>
      <c r="FJA292" s="168"/>
      <c r="FJB292" s="168"/>
      <c r="FJC292" s="168"/>
      <c r="FJD292" s="168"/>
      <c r="FJE292" s="168"/>
      <c r="FJF292" s="168"/>
      <c r="FJG292" s="168"/>
      <c r="FJH292" s="168"/>
      <c r="FJI292" s="168"/>
      <c r="FJJ292" s="168"/>
      <c r="FJK292" s="168"/>
      <c r="FJL292" s="168"/>
      <c r="FJM292" s="168"/>
      <c r="FJN292" s="168"/>
      <c r="FJO292" s="168"/>
      <c r="FJP292" s="168"/>
      <c r="FJQ292" s="168"/>
      <c r="FJR292" s="168"/>
      <c r="FJS292" s="168"/>
      <c r="FJT292" s="168"/>
      <c r="FJU292" s="168"/>
      <c r="FJV292" s="168"/>
      <c r="FJW292" s="168"/>
      <c r="FJX292" s="168"/>
      <c r="FJY292" s="168"/>
      <c r="FJZ292" s="168"/>
      <c r="FKA292" s="168"/>
      <c r="FKB292" s="168"/>
      <c r="FKC292" s="168"/>
      <c r="FKD292" s="168"/>
      <c r="FKE292" s="168"/>
      <c r="FKF292" s="168"/>
      <c r="FKG292" s="168"/>
      <c r="FKH292" s="168"/>
      <c r="FKI292" s="168"/>
      <c r="FKJ292" s="168"/>
      <c r="FKK292" s="168"/>
      <c r="FKL292" s="168"/>
      <c r="FKM292" s="168"/>
      <c r="FKN292" s="168"/>
      <c r="FKO292" s="168"/>
      <c r="FKP292" s="168"/>
      <c r="FKQ292" s="168"/>
      <c r="FKR292" s="168"/>
      <c r="FKS292" s="168"/>
      <c r="FKT292" s="168"/>
      <c r="FKU292" s="168"/>
      <c r="FKV292" s="168"/>
      <c r="FKW292" s="168"/>
      <c r="FKX292" s="168"/>
      <c r="FKY292" s="168"/>
      <c r="FKZ292" s="168"/>
      <c r="FLA292" s="168"/>
      <c r="FLB292" s="168"/>
      <c r="FLC292" s="168"/>
      <c r="FLD292" s="168"/>
      <c r="FLE292" s="168"/>
      <c r="FLF292" s="168"/>
      <c r="FLG292" s="168"/>
      <c r="FLH292" s="168"/>
      <c r="FLI292" s="168"/>
      <c r="FLJ292" s="168"/>
      <c r="FLK292" s="168"/>
      <c r="FLL292" s="168"/>
      <c r="FLM292" s="168"/>
      <c r="FLN292" s="168"/>
      <c r="FLO292" s="168"/>
      <c r="FLP292" s="168"/>
      <c r="FLQ292" s="168"/>
      <c r="FLR292" s="168"/>
      <c r="FLS292" s="168"/>
      <c r="FLT292" s="168"/>
      <c r="FLU292" s="168"/>
      <c r="FLV292" s="168"/>
      <c r="FLW292" s="168"/>
      <c r="FLX292" s="168"/>
      <c r="FLY292" s="168"/>
      <c r="FLZ292" s="168"/>
      <c r="FMA292" s="168"/>
      <c r="FMB292" s="168"/>
      <c r="FMC292" s="168"/>
      <c r="FMD292" s="168"/>
      <c r="FME292" s="168"/>
      <c r="FMF292" s="168"/>
      <c r="FMG292" s="168"/>
      <c r="FMH292" s="168"/>
      <c r="FMI292" s="168"/>
      <c r="FMJ292" s="168"/>
      <c r="FMK292" s="168"/>
      <c r="FML292" s="168"/>
      <c r="FMM292" s="168"/>
      <c r="FMN292" s="168"/>
      <c r="FMO292" s="168"/>
      <c r="FMP292" s="168"/>
      <c r="FMQ292" s="168"/>
      <c r="FMR292" s="168"/>
      <c r="FMS292" s="168"/>
      <c r="FMT292" s="168"/>
      <c r="FMU292" s="168"/>
      <c r="FMV292" s="168"/>
      <c r="FMW292" s="168"/>
      <c r="FMX292" s="168"/>
      <c r="FMY292" s="168"/>
      <c r="FMZ292" s="168"/>
      <c r="FNA292" s="168"/>
      <c r="FNB292" s="168"/>
      <c r="FNC292" s="168"/>
      <c r="FND292" s="168"/>
      <c r="FNE292" s="168"/>
      <c r="FNF292" s="168"/>
      <c r="FNG292" s="168"/>
      <c r="FNH292" s="168"/>
      <c r="FNI292" s="168"/>
      <c r="FNJ292" s="168"/>
      <c r="FNK292" s="168"/>
      <c r="FNL292" s="168"/>
      <c r="FNM292" s="168"/>
      <c r="FNN292" s="168"/>
      <c r="FNO292" s="168"/>
      <c r="FNP292" s="168"/>
      <c r="FNQ292" s="168"/>
      <c r="FNR292" s="168"/>
      <c r="FNS292" s="168"/>
      <c r="FNT292" s="168"/>
      <c r="FNU292" s="168"/>
      <c r="FNV292" s="168"/>
      <c r="FNW292" s="168"/>
      <c r="FNX292" s="168"/>
      <c r="FNY292" s="168"/>
      <c r="FNZ292" s="168"/>
      <c r="FOA292" s="168"/>
      <c r="FOB292" s="168"/>
      <c r="FOC292" s="168"/>
      <c r="FOD292" s="168"/>
      <c r="FOE292" s="168"/>
      <c r="FOF292" s="168"/>
      <c r="FOG292" s="168"/>
      <c r="FOH292" s="168"/>
      <c r="FOI292" s="168"/>
      <c r="FOJ292" s="168"/>
      <c r="FOK292" s="168"/>
      <c r="FOL292" s="168"/>
      <c r="FOM292" s="168"/>
      <c r="FON292" s="168"/>
      <c r="FOO292" s="168"/>
      <c r="FOP292" s="168"/>
      <c r="FOQ292" s="168"/>
      <c r="FOR292" s="168"/>
      <c r="FOS292" s="168"/>
      <c r="FOT292" s="168"/>
      <c r="FOU292" s="168"/>
      <c r="FOV292" s="168"/>
      <c r="FOW292" s="168"/>
      <c r="FOX292" s="168"/>
      <c r="FOY292" s="168"/>
      <c r="FOZ292" s="168"/>
      <c r="FPA292" s="168"/>
      <c r="FPB292" s="168"/>
      <c r="FPC292" s="168"/>
      <c r="FPD292" s="168"/>
      <c r="FPE292" s="168"/>
      <c r="FPF292" s="168"/>
      <c r="FPG292" s="168"/>
      <c r="FPH292" s="168"/>
      <c r="FPI292" s="168"/>
      <c r="FPJ292" s="168"/>
      <c r="FPK292" s="168"/>
      <c r="FPL292" s="168"/>
      <c r="FPM292" s="168"/>
      <c r="FPN292" s="168"/>
      <c r="FPO292" s="168"/>
      <c r="FPP292" s="168"/>
      <c r="FPQ292" s="168"/>
      <c r="FPR292" s="168"/>
      <c r="FPS292" s="168"/>
      <c r="FPT292" s="168"/>
      <c r="FPU292" s="168"/>
      <c r="FPV292" s="168"/>
      <c r="FPW292" s="168"/>
      <c r="FPX292" s="168"/>
      <c r="FPY292" s="168"/>
      <c r="FPZ292" s="168"/>
      <c r="FQA292" s="168"/>
      <c r="FQB292" s="168"/>
      <c r="FQC292" s="168"/>
      <c r="FQD292" s="168"/>
      <c r="FQE292" s="168"/>
      <c r="FQF292" s="168"/>
      <c r="FQG292" s="168"/>
      <c r="FQH292" s="168"/>
      <c r="FQI292" s="168"/>
      <c r="FQJ292" s="168"/>
      <c r="FQK292" s="168"/>
      <c r="FQL292" s="168"/>
      <c r="FQM292" s="168"/>
      <c r="FQN292" s="168"/>
      <c r="FQO292" s="168"/>
      <c r="FQP292" s="168"/>
      <c r="FQQ292" s="168"/>
      <c r="FQR292" s="168"/>
      <c r="FQS292" s="168"/>
      <c r="FQT292" s="168"/>
      <c r="FQU292" s="168"/>
      <c r="FQV292" s="168"/>
      <c r="FQW292" s="168"/>
      <c r="FQX292" s="168"/>
      <c r="FQY292" s="168"/>
      <c r="FQZ292" s="168"/>
      <c r="FRA292" s="168"/>
      <c r="FRB292" s="168"/>
      <c r="FRC292" s="168"/>
      <c r="FRD292" s="168"/>
      <c r="FRE292" s="168"/>
      <c r="FRF292" s="168"/>
      <c r="FRG292" s="168"/>
      <c r="FRH292" s="168"/>
      <c r="FRI292" s="168"/>
      <c r="FRJ292" s="168"/>
      <c r="FRK292" s="168"/>
      <c r="FRL292" s="168"/>
      <c r="FRM292" s="168"/>
      <c r="FRN292" s="168"/>
      <c r="FRO292" s="168"/>
      <c r="FRP292" s="168"/>
      <c r="FRQ292" s="168"/>
      <c r="FRR292" s="168"/>
      <c r="FRS292" s="168"/>
      <c r="FRT292" s="168"/>
      <c r="FRU292" s="168"/>
      <c r="FRV292" s="168"/>
      <c r="FRW292" s="168"/>
      <c r="FRX292" s="168"/>
      <c r="FRY292" s="168"/>
      <c r="FRZ292" s="168"/>
      <c r="FSA292" s="168"/>
      <c r="FSB292" s="168"/>
      <c r="FSC292" s="168"/>
      <c r="FSD292" s="168"/>
      <c r="FSE292" s="168"/>
      <c r="FSF292" s="168"/>
      <c r="FSG292" s="168"/>
      <c r="FSH292" s="168"/>
      <c r="FSI292" s="168"/>
      <c r="FSJ292" s="168"/>
      <c r="FSK292" s="168"/>
      <c r="FSL292" s="168"/>
      <c r="FSM292" s="168"/>
      <c r="FSN292" s="168"/>
      <c r="FSO292" s="168"/>
      <c r="FSP292" s="168"/>
      <c r="FSQ292" s="168"/>
      <c r="FSR292" s="168"/>
      <c r="FSS292" s="168"/>
      <c r="FST292" s="168"/>
      <c r="FSU292" s="168"/>
      <c r="FSV292" s="168"/>
      <c r="FSW292" s="168"/>
      <c r="FSX292" s="168"/>
      <c r="FSY292" s="168"/>
      <c r="FSZ292" s="168"/>
      <c r="FTA292" s="168"/>
      <c r="FTB292" s="168"/>
      <c r="FTC292" s="168"/>
      <c r="FTD292" s="168"/>
      <c r="FTE292" s="168"/>
      <c r="FTF292" s="168"/>
      <c r="FTG292" s="168"/>
      <c r="FTH292" s="168"/>
      <c r="FTI292" s="168"/>
      <c r="FTJ292" s="168"/>
      <c r="FTK292" s="168"/>
      <c r="FTL292" s="168"/>
      <c r="FTM292" s="168"/>
      <c r="FTN292" s="168"/>
      <c r="FTO292" s="168"/>
      <c r="FTP292" s="168"/>
      <c r="FTQ292" s="168"/>
      <c r="FTR292" s="168"/>
      <c r="FTS292" s="168"/>
      <c r="FTT292" s="168"/>
      <c r="FTU292" s="168"/>
      <c r="FTV292" s="168"/>
      <c r="FTW292" s="168"/>
      <c r="FTX292" s="168"/>
      <c r="FTY292" s="168"/>
      <c r="FTZ292" s="168"/>
      <c r="FUA292" s="168"/>
      <c r="FUB292" s="168"/>
      <c r="FUC292" s="168"/>
      <c r="FUD292" s="168"/>
      <c r="FUE292" s="168"/>
      <c r="FUF292" s="168"/>
      <c r="FUG292" s="168"/>
      <c r="FUH292" s="168"/>
      <c r="FUI292" s="168"/>
      <c r="FUJ292" s="168"/>
      <c r="FUK292" s="168"/>
      <c r="FUL292" s="168"/>
      <c r="FUM292" s="168"/>
      <c r="FUN292" s="168"/>
      <c r="FUO292" s="168"/>
      <c r="FUP292" s="168"/>
      <c r="FUQ292" s="168"/>
      <c r="FUR292" s="168"/>
      <c r="FUS292" s="168"/>
      <c r="FUT292" s="168"/>
      <c r="FUU292" s="168"/>
      <c r="FUV292" s="168"/>
      <c r="FUW292" s="168"/>
      <c r="FUX292" s="168"/>
      <c r="FUY292" s="168"/>
      <c r="FUZ292" s="168"/>
      <c r="FVA292" s="168"/>
      <c r="FVB292" s="168"/>
      <c r="FVC292" s="168"/>
      <c r="FVD292" s="168"/>
      <c r="FVE292" s="168"/>
      <c r="FVF292" s="168"/>
      <c r="FVG292" s="168"/>
      <c r="FVH292" s="168"/>
      <c r="FVI292" s="168"/>
      <c r="FVJ292" s="168"/>
      <c r="FVK292" s="168"/>
      <c r="FVL292" s="168"/>
      <c r="FVM292" s="168"/>
      <c r="FVN292" s="168"/>
      <c r="FVO292" s="168"/>
      <c r="FVP292" s="168"/>
      <c r="FVQ292" s="168"/>
      <c r="FVR292" s="168"/>
      <c r="FVS292" s="168"/>
      <c r="FVT292" s="168"/>
      <c r="FVU292" s="168"/>
      <c r="FVV292" s="168"/>
      <c r="FVW292" s="168"/>
      <c r="FVX292" s="168"/>
      <c r="FVY292" s="168"/>
      <c r="FVZ292" s="168"/>
      <c r="FWA292" s="168"/>
      <c r="FWB292" s="168"/>
      <c r="FWC292" s="168"/>
      <c r="FWD292" s="168"/>
      <c r="FWE292" s="168"/>
      <c r="FWF292" s="168"/>
      <c r="FWG292" s="168"/>
      <c r="FWH292" s="168"/>
      <c r="FWI292" s="168"/>
      <c r="FWJ292" s="168"/>
      <c r="FWK292" s="168"/>
      <c r="FWL292" s="168"/>
      <c r="FWM292" s="168"/>
      <c r="FWN292" s="168"/>
      <c r="FWO292" s="168"/>
      <c r="FWP292" s="168"/>
      <c r="FWQ292" s="168"/>
      <c r="FWR292" s="168"/>
      <c r="FWS292" s="168"/>
      <c r="FWT292" s="168"/>
      <c r="FWU292" s="168"/>
      <c r="FWV292" s="168"/>
      <c r="FWW292" s="168"/>
      <c r="FWX292" s="168"/>
      <c r="FWY292" s="168"/>
      <c r="FWZ292" s="168"/>
      <c r="FXA292" s="168"/>
      <c r="FXB292" s="168"/>
      <c r="FXC292" s="168"/>
      <c r="FXD292" s="168"/>
      <c r="FXE292" s="168"/>
      <c r="FXF292" s="168"/>
      <c r="FXG292" s="168"/>
      <c r="FXH292" s="168"/>
      <c r="FXI292" s="168"/>
      <c r="FXJ292" s="168"/>
      <c r="FXK292" s="168"/>
      <c r="FXL292" s="168"/>
      <c r="FXM292" s="168"/>
      <c r="FXN292" s="168"/>
      <c r="FXO292" s="168"/>
      <c r="FXP292" s="168"/>
      <c r="FXQ292" s="168"/>
      <c r="FXR292" s="168"/>
      <c r="FXS292" s="168"/>
      <c r="FXT292" s="168"/>
      <c r="FXU292" s="168"/>
      <c r="FXV292" s="168"/>
      <c r="FXW292" s="168"/>
      <c r="FXX292" s="168"/>
      <c r="FXY292" s="168"/>
      <c r="FXZ292" s="168"/>
      <c r="FYA292" s="168"/>
      <c r="FYB292" s="168"/>
      <c r="FYC292" s="168"/>
      <c r="FYD292" s="168"/>
      <c r="FYE292" s="168"/>
      <c r="FYF292" s="168"/>
      <c r="FYG292" s="168"/>
      <c r="FYH292" s="168"/>
      <c r="FYI292" s="168"/>
      <c r="FYJ292" s="168"/>
      <c r="FYK292" s="168"/>
      <c r="FYL292" s="168"/>
      <c r="FYM292" s="168"/>
      <c r="FYN292" s="168"/>
      <c r="FYO292" s="168"/>
      <c r="FYP292" s="168"/>
      <c r="FYQ292" s="168"/>
      <c r="FYR292" s="168"/>
      <c r="FYS292" s="168"/>
      <c r="FYT292" s="168"/>
      <c r="FYU292" s="168"/>
      <c r="FYV292" s="168"/>
      <c r="FYW292" s="168"/>
      <c r="FYX292" s="168"/>
      <c r="FYY292" s="168"/>
      <c r="FYZ292" s="168"/>
      <c r="FZA292" s="168"/>
      <c r="FZB292" s="168"/>
      <c r="FZC292" s="168"/>
      <c r="FZD292" s="168"/>
      <c r="FZE292" s="168"/>
      <c r="FZF292" s="168"/>
      <c r="FZG292" s="168"/>
      <c r="FZH292" s="168"/>
      <c r="FZI292" s="168"/>
      <c r="FZJ292" s="168"/>
      <c r="FZK292" s="168"/>
      <c r="FZL292" s="168"/>
      <c r="FZM292" s="168"/>
      <c r="FZN292" s="168"/>
      <c r="FZO292" s="168"/>
      <c r="FZP292" s="168"/>
      <c r="FZQ292" s="168"/>
      <c r="FZR292" s="168"/>
      <c r="FZS292" s="168"/>
      <c r="FZT292" s="168"/>
      <c r="FZU292" s="168"/>
      <c r="FZV292" s="168"/>
      <c r="FZW292" s="168"/>
      <c r="FZX292" s="168"/>
      <c r="FZY292" s="168"/>
      <c r="FZZ292" s="168"/>
      <c r="GAA292" s="168"/>
      <c r="GAB292" s="168"/>
      <c r="GAC292" s="168"/>
      <c r="GAD292" s="168"/>
      <c r="GAE292" s="168"/>
      <c r="GAF292" s="168"/>
      <c r="GAG292" s="168"/>
      <c r="GAH292" s="168"/>
      <c r="GAI292" s="168"/>
      <c r="GAJ292" s="168"/>
      <c r="GAK292" s="168"/>
      <c r="GAL292" s="168"/>
      <c r="GAM292" s="168"/>
      <c r="GAN292" s="168"/>
      <c r="GAO292" s="168"/>
      <c r="GAP292" s="168"/>
      <c r="GAQ292" s="168"/>
      <c r="GAR292" s="168"/>
      <c r="GAS292" s="168"/>
      <c r="GAT292" s="168"/>
      <c r="GAU292" s="168"/>
      <c r="GAV292" s="168"/>
      <c r="GAW292" s="168"/>
      <c r="GAX292" s="168"/>
      <c r="GAY292" s="168"/>
      <c r="GAZ292" s="168"/>
      <c r="GBA292" s="168"/>
      <c r="GBB292" s="168"/>
      <c r="GBC292" s="168"/>
      <c r="GBD292" s="168"/>
      <c r="GBE292" s="168"/>
      <c r="GBF292" s="168"/>
      <c r="GBG292" s="168"/>
      <c r="GBH292" s="168"/>
      <c r="GBI292" s="168"/>
      <c r="GBJ292" s="168"/>
      <c r="GBK292" s="168"/>
      <c r="GBL292" s="168"/>
      <c r="GBM292" s="168"/>
      <c r="GBN292" s="168"/>
      <c r="GBO292" s="168"/>
      <c r="GBP292" s="168"/>
      <c r="GBQ292" s="168"/>
      <c r="GBR292" s="168"/>
      <c r="GBS292" s="168"/>
      <c r="GBT292" s="168"/>
      <c r="GBU292" s="168"/>
      <c r="GBV292" s="168"/>
      <c r="GBW292" s="168"/>
      <c r="GBX292" s="168"/>
      <c r="GBY292" s="168"/>
      <c r="GBZ292" s="168"/>
      <c r="GCA292" s="168"/>
      <c r="GCB292" s="168"/>
      <c r="GCC292" s="168"/>
      <c r="GCD292" s="168"/>
      <c r="GCE292" s="168"/>
      <c r="GCF292" s="168"/>
      <c r="GCG292" s="168"/>
      <c r="GCH292" s="168"/>
      <c r="GCI292" s="168"/>
      <c r="GCJ292" s="168"/>
      <c r="GCK292" s="168"/>
      <c r="GCL292" s="168"/>
      <c r="GCM292" s="168"/>
      <c r="GCN292" s="168"/>
      <c r="GCO292" s="168"/>
      <c r="GCP292" s="168"/>
      <c r="GCQ292" s="168"/>
      <c r="GCR292" s="168"/>
      <c r="GCS292" s="168"/>
      <c r="GCT292" s="168"/>
      <c r="GCU292" s="168"/>
      <c r="GCV292" s="168"/>
      <c r="GCW292" s="168"/>
      <c r="GCX292" s="168"/>
      <c r="GCY292" s="168"/>
      <c r="GCZ292" s="168"/>
      <c r="GDA292" s="168"/>
      <c r="GDB292" s="168"/>
      <c r="GDC292" s="168"/>
      <c r="GDD292" s="168"/>
      <c r="GDE292" s="168"/>
      <c r="GDF292" s="168"/>
      <c r="GDG292" s="168"/>
      <c r="GDH292" s="168"/>
      <c r="GDI292" s="168"/>
      <c r="GDJ292" s="168"/>
      <c r="GDK292" s="168"/>
      <c r="GDL292" s="168"/>
      <c r="GDM292" s="168"/>
      <c r="GDN292" s="168"/>
      <c r="GDO292" s="168"/>
      <c r="GDP292" s="168"/>
      <c r="GDQ292" s="168"/>
      <c r="GDR292" s="168"/>
      <c r="GDS292" s="168"/>
      <c r="GDT292" s="168"/>
      <c r="GDU292" s="168"/>
      <c r="GDV292" s="168"/>
      <c r="GDW292" s="168"/>
      <c r="GDX292" s="168"/>
      <c r="GDY292" s="168"/>
      <c r="GDZ292" s="168"/>
      <c r="GEA292" s="168"/>
      <c r="GEB292" s="168"/>
      <c r="GEC292" s="168"/>
      <c r="GED292" s="168"/>
      <c r="GEE292" s="168"/>
      <c r="GEF292" s="168"/>
      <c r="GEG292" s="168"/>
      <c r="GEH292" s="168"/>
      <c r="GEI292" s="168"/>
      <c r="GEJ292" s="168"/>
      <c r="GEK292" s="168"/>
      <c r="GEL292" s="168"/>
      <c r="GEM292" s="168"/>
      <c r="GEN292" s="168"/>
      <c r="GEO292" s="168"/>
      <c r="GEP292" s="168"/>
      <c r="GEQ292" s="168"/>
      <c r="GER292" s="168"/>
      <c r="GES292" s="168"/>
      <c r="GET292" s="168"/>
      <c r="GEU292" s="168"/>
      <c r="GEV292" s="168"/>
      <c r="GEW292" s="168"/>
      <c r="GEX292" s="168"/>
      <c r="GEY292" s="168"/>
      <c r="GEZ292" s="168"/>
      <c r="GFA292" s="168"/>
      <c r="GFB292" s="168"/>
      <c r="GFC292" s="168"/>
      <c r="GFD292" s="168"/>
      <c r="GFE292" s="168"/>
      <c r="GFF292" s="168"/>
      <c r="GFG292" s="168"/>
      <c r="GFH292" s="168"/>
      <c r="GFI292" s="168"/>
      <c r="GFJ292" s="168"/>
      <c r="GFK292" s="168"/>
      <c r="GFL292" s="168"/>
      <c r="GFM292" s="168"/>
      <c r="GFN292" s="168"/>
      <c r="GFO292" s="168"/>
      <c r="GFP292" s="168"/>
      <c r="GFQ292" s="168"/>
      <c r="GFR292" s="168"/>
      <c r="GFS292" s="168"/>
      <c r="GFT292" s="168"/>
      <c r="GFU292" s="168"/>
      <c r="GFV292" s="168"/>
      <c r="GFW292" s="168"/>
      <c r="GFX292" s="168"/>
      <c r="GFY292" s="168"/>
      <c r="GFZ292" s="168"/>
      <c r="GGA292" s="168"/>
      <c r="GGB292" s="168"/>
      <c r="GGC292" s="168"/>
      <c r="GGD292" s="168"/>
      <c r="GGE292" s="168"/>
      <c r="GGF292" s="168"/>
      <c r="GGG292" s="168"/>
      <c r="GGH292" s="168"/>
      <c r="GGI292" s="168"/>
      <c r="GGJ292" s="168"/>
      <c r="GGK292" s="168"/>
      <c r="GGL292" s="168"/>
      <c r="GGM292" s="168"/>
      <c r="GGN292" s="168"/>
      <c r="GGO292" s="168"/>
      <c r="GGP292" s="168"/>
      <c r="GGQ292" s="168"/>
      <c r="GGR292" s="168"/>
      <c r="GGS292" s="168"/>
      <c r="GGT292" s="168"/>
      <c r="GGU292" s="168"/>
      <c r="GGV292" s="168"/>
      <c r="GGW292" s="168"/>
      <c r="GGX292" s="168"/>
      <c r="GGY292" s="168"/>
      <c r="GGZ292" s="168"/>
      <c r="GHA292" s="168"/>
      <c r="GHB292" s="168"/>
      <c r="GHC292" s="168"/>
      <c r="GHD292" s="168"/>
      <c r="GHE292" s="168"/>
      <c r="GHF292" s="168"/>
      <c r="GHG292" s="168"/>
      <c r="GHH292" s="168"/>
      <c r="GHI292" s="168"/>
      <c r="GHJ292" s="168"/>
      <c r="GHK292" s="168"/>
      <c r="GHL292" s="168"/>
      <c r="GHM292" s="168"/>
      <c r="GHN292" s="168"/>
      <c r="GHO292" s="168"/>
      <c r="GHP292" s="168"/>
      <c r="GHQ292" s="168"/>
      <c r="GHR292" s="168"/>
      <c r="GHS292" s="168"/>
      <c r="GHT292" s="168"/>
      <c r="GHU292" s="168"/>
      <c r="GHV292" s="168"/>
      <c r="GHW292" s="168"/>
      <c r="GHX292" s="168"/>
      <c r="GHY292" s="168"/>
      <c r="GHZ292" s="168"/>
      <c r="GIA292" s="168"/>
      <c r="GIB292" s="168"/>
      <c r="GIC292" s="168"/>
      <c r="GID292" s="168"/>
      <c r="GIE292" s="168"/>
      <c r="GIF292" s="168"/>
      <c r="GIG292" s="168"/>
      <c r="GIH292" s="168"/>
      <c r="GII292" s="168"/>
      <c r="GIJ292" s="168"/>
      <c r="GIK292" s="168"/>
      <c r="GIL292" s="168"/>
      <c r="GIM292" s="168"/>
      <c r="GIN292" s="168"/>
      <c r="GIO292" s="168"/>
      <c r="GIP292" s="168"/>
      <c r="GIQ292" s="168"/>
      <c r="GIR292" s="168"/>
      <c r="GIS292" s="168"/>
      <c r="GIT292" s="168"/>
      <c r="GIU292" s="168"/>
      <c r="GIV292" s="168"/>
      <c r="GIW292" s="168"/>
      <c r="GIX292" s="168"/>
      <c r="GIY292" s="168"/>
      <c r="GIZ292" s="168"/>
      <c r="GJA292" s="168"/>
      <c r="GJB292" s="168"/>
      <c r="GJC292" s="168"/>
      <c r="GJD292" s="168"/>
      <c r="GJE292" s="168"/>
      <c r="GJF292" s="168"/>
      <c r="GJG292" s="168"/>
      <c r="GJH292" s="168"/>
      <c r="GJI292" s="168"/>
      <c r="GJJ292" s="168"/>
      <c r="GJK292" s="168"/>
      <c r="GJL292" s="168"/>
      <c r="GJM292" s="168"/>
      <c r="GJN292" s="168"/>
      <c r="GJO292" s="168"/>
      <c r="GJP292" s="168"/>
      <c r="GJQ292" s="168"/>
      <c r="GJR292" s="168"/>
      <c r="GJS292" s="168"/>
      <c r="GJT292" s="168"/>
      <c r="GJU292" s="168"/>
      <c r="GJV292" s="168"/>
      <c r="GJW292" s="168"/>
      <c r="GJX292" s="168"/>
      <c r="GJY292" s="168"/>
      <c r="GJZ292" s="168"/>
      <c r="GKA292" s="168"/>
      <c r="GKB292" s="168"/>
      <c r="GKC292" s="168"/>
      <c r="GKD292" s="168"/>
      <c r="GKE292" s="168"/>
      <c r="GKF292" s="168"/>
      <c r="GKG292" s="168"/>
      <c r="GKH292" s="168"/>
      <c r="GKI292" s="168"/>
      <c r="GKJ292" s="168"/>
      <c r="GKK292" s="168"/>
      <c r="GKL292" s="168"/>
      <c r="GKM292" s="168"/>
      <c r="GKN292" s="168"/>
      <c r="GKO292" s="168"/>
      <c r="GKP292" s="168"/>
      <c r="GKQ292" s="168"/>
      <c r="GKR292" s="168"/>
      <c r="GKS292" s="168"/>
      <c r="GKT292" s="168"/>
      <c r="GKU292" s="168"/>
      <c r="GKV292" s="168"/>
      <c r="GKW292" s="168"/>
      <c r="GKX292" s="168"/>
      <c r="GKY292" s="168"/>
      <c r="GKZ292" s="168"/>
      <c r="GLA292" s="168"/>
      <c r="GLB292" s="168"/>
      <c r="GLC292" s="168"/>
      <c r="GLD292" s="168"/>
      <c r="GLE292" s="168"/>
      <c r="GLF292" s="168"/>
      <c r="GLG292" s="168"/>
      <c r="GLH292" s="168"/>
      <c r="GLI292" s="168"/>
      <c r="GLJ292" s="168"/>
      <c r="GLK292" s="168"/>
      <c r="GLL292" s="168"/>
      <c r="GLM292" s="168"/>
      <c r="GLN292" s="168"/>
      <c r="GLO292" s="168"/>
      <c r="GLP292" s="168"/>
      <c r="GLQ292" s="168"/>
      <c r="GLR292" s="168"/>
      <c r="GLS292" s="168"/>
      <c r="GLT292" s="168"/>
      <c r="GLU292" s="168"/>
      <c r="GLV292" s="168"/>
      <c r="GLW292" s="168"/>
      <c r="GLX292" s="168"/>
      <c r="GLY292" s="168"/>
      <c r="GLZ292" s="168"/>
      <c r="GMA292" s="168"/>
      <c r="GMB292" s="168"/>
      <c r="GMC292" s="168"/>
      <c r="GMD292" s="168"/>
      <c r="GME292" s="168"/>
      <c r="GMF292" s="168"/>
      <c r="GMG292" s="168"/>
      <c r="GMH292" s="168"/>
      <c r="GMI292" s="168"/>
      <c r="GMJ292" s="168"/>
      <c r="GMK292" s="168"/>
      <c r="GML292" s="168"/>
      <c r="GMM292" s="168"/>
      <c r="GMN292" s="168"/>
      <c r="GMO292" s="168"/>
      <c r="GMP292" s="168"/>
      <c r="GMQ292" s="168"/>
      <c r="GMR292" s="168"/>
      <c r="GMS292" s="168"/>
      <c r="GMT292" s="168"/>
      <c r="GMU292" s="168"/>
      <c r="GMV292" s="168"/>
      <c r="GMW292" s="168"/>
      <c r="GMX292" s="168"/>
      <c r="GMY292" s="168"/>
      <c r="GMZ292" s="168"/>
      <c r="GNA292" s="168"/>
      <c r="GNB292" s="168"/>
      <c r="GNC292" s="168"/>
      <c r="GND292" s="168"/>
      <c r="GNE292" s="168"/>
      <c r="GNF292" s="168"/>
      <c r="GNG292" s="168"/>
      <c r="GNH292" s="168"/>
      <c r="GNI292" s="168"/>
      <c r="GNJ292" s="168"/>
      <c r="GNK292" s="168"/>
      <c r="GNL292" s="168"/>
      <c r="GNM292" s="168"/>
      <c r="GNN292" s="168"/>
      <c r="GNO292" s="168"/>
      <c r="GNP292" s="168"/>
      <c r="GNQ292" s="168"/>
      <c r="GNR292" s="168"/>
      <c r="GNS292" s="168"/>
      <c r="GNT292" s="168"/>
      <c r="GNU292" s="168"/>
      <c r="GNV292" s="168"/>
      <c r="GNW292" s="168"/>
      <c r="GNX292" s="168"/>
      <c r="GNY292" s="168"/>
      <c r="GNZ292" s="168"/>
      <c r="GOA292" s="168"/>
      <c r="GOB292" s="168"/>
      <c r="GOC292" s="168"/>
      <c r="GOD292" s="168"/>
      <c r="GOE292" s="168"/>
      <c r="GOF292" s="168"/>
      <c r="GOG292" s="168"/>
      <c r="GOH292" s="168"/>
      <c r="GOI292" s="168"/>
      <c r="GOJ292" s="168"/>
      <c r="GOK292" s="168"/>
      <c r="GOL292" s="168"/>
      <c r="GOM292" s="168"/>
      <c r="GON292" s="168"/>
      <c r="GOO292" s="168"/>
      <c r="GOP292" s="168"/>
      <c r="GOQ292" s="168"/>
      <c r="GOR292" s="168"/>
      <c r="GOS292" s="168"/>
      <c r="GOT292" s="168"/>
      <c r="GOU292" s="168"/>
      <c r="GOV292" s="168"/>
      <c r="GOW292" s="168"/>
      <c r="GOX292" s="168"/>
      <c r="GOY292" s="168"/>
      <c r="GOZ292" s="168"/>
      <c r="GPA292" s="168"/>
      <c r="GPB292" s="168"/>
      <c r="GPC292" s="168"/>
      <c r="GPD292" s="168"/>
      <c r="GPE292" s="168"/>
      <c r="GPF292" s="168"/>
      <c r="GPG292" s="168"/>
      <c r="GPH292" s="168"/>
      <c r="GPI292" s="168"/>
      <c r="GPJ292" s="168"/>
      <c r="GPK292" s="168"/>
      <c r="GPL292" s="168"/>
      <c r="GPM292" s="168"/>
      <c r="GPN292" s="168"/>
      <c r="GPO292" s="168"/>
      <c r="GPP292" s="168"/>
      <c r="GPQ292" s="168"/>
      <c r="GPR292" s="168"/>
      <c r="GPS292" s="168"/>
      <c r="GPT292" s="168"/>
      <c r="GPU292" s="168"/>
      <c r="GPV292" s="168"/>
      <c r="GPW292" s="168"/>
      <c r="GPX292" s="168"/>
      <c r="GPY292" s="168"/>
      <c r="GPZ292" s="168"/>
      <c r="GQA292" s="168"/>
      <c r="GQB292" s="168"/>
      <c r="GQC292" s="168"/>
      <c r="GQD292" s="168"/>
      <c r="GQE292" s="168"/>
      <c r="GQF292" s="168"/>
      <c r="GQG292" s="168"/>
      <c r="GQH292" s="168"/>
      <c r="GQI292" s="168"/>
      <c r="GQJ292" s="168"/>
      <c r="GQK292" s="168"/>
      <c r="GQL292" s="168"/>
      <c r="GQM292" s="168"/>
      <c r="GQN292" s="168"/>
      <c r="GQO292" s="168"/>
      <c r="GQP292" s="168"/>
      <c r="GQQ292" s="168"/>
      <c r="GQR292" s="168"/>
      <c r="GQS292" s="168"/>
      <c r="GQT292" s="168"/>
      <c r="GQU292" s="168"/>
      <c r="GQV292" s="168"/>
      <c r="GQW292" s="168"/>
      <c r="GQX292" s="168"/>
      <c r="GQY292" s="168"/>
      <c r="GQZ292" s="168"/>
      <c r="GRA292" s="168"/>
      <c r="GRB292" s="168"/>
      <c r="GRC292" s="168"/>
      <c r="GRD292" s="168"/>
      <c r="GRE292" s="168"/>
      <c r="GRF292" s="168"/>
      <c r="GRG292" s="168"/>
      <c r="GRH292" s="168"/>
      <c r="GRI292" s="168"/>
      <c r="GRJ292" s="168"/>
      <c r="GRK292" s="168"/>
      <c r="GRL292" s="168"/>
      <c r="GRM292" s="168"/>
      <c r="GRN292" s="168"/>
      <c r="GRO292" s="168"/>
      <c r="GRP292" s="168"/>
      <c r="GRQ292" s="168"/>
      <c r="GRR292" s="168"/>
      <c r="GRS292" s="168"/>
      <c r="GRT292" s="168"/>
      <c r="GRU292" s="168"/>
      <c r="GRV292" s="168"/>
      <c r="GRW292" s="168"/>
      <c r="GRX292" s="168"/>
      <c r="GRY292" s="168"/>
      <c r="GRZ292" s="168"/>
      <c r="GSA292" s="168"/>
      <c r="GSB292" s="168"/>
      <c r="GSC292" s="168"/>
      <c r="GSD292" s="168"/>
      <c r="GSE292" s="168"/>
      <c r="GSF292" s="168"/>
      <c r="GSG292" s="168"/>
      <c r="GSH292" s="168"/>
      <c r="GSI292" s="168"/>
      <c r="GSJ292" s="168"/>
      <c r="GSK292" s="168"/>
      <c r="GSL292" s="168"/>
      <c r="GSM292" s="168"/>
      <c r="GSN292" s="168"/>
      <c r="GSO292" s="168"/>
      <c r="GSP292" s="168"/>
      <c r="GSQ292" s="168"/>
      <c r="GSR292" s="168"/>
      <c r="GSS292" s="168"/>
      <c r="GST292" s="168"/>
      <c r="GSU292" s="168"/>
      <c r="GSV292" s="168"/>
      <c r="GSW292" s="168"/>
      <c r="GSX292" s="168"/>
      <c r="GSY292" s="168"/>
      <c r="GSZ292" s="168"/>
      <c r="GTA292" s="168"/>
      <c r="GTB292" s="168"/>
      <c r="GTC292" s="168"/>
      <c r="GTD292" s="168"/>
      <c r="GTE292" s="168"/>
      <c r="GTF292" s="168"/>
      <c r="GTG292" s="168"/>
      <c r="GTH292" s="168"/>
      <c r="GTI292" s="168"/>
      <c r="GTJ292" s="168"/>
      <c r="GTK292" s="168"/>
      <c r="GTL292" s="168"/>
      <c r="GTM292" s="168"/>
      <c r="GTN292" s="168"/>
      <c r="GTO292" s="168"/>
      <c r="GTP292" s="168"/>
      <c r="GTQ292" s="168"/>
      <c r="GTR292" s="168"/>
      <c r="GTS292" s="168"/>
      <c r="GTT292" s="168"/>
      <c r="GTU292" s="168"/>
      <c r="GTV292" s="168"/>
      <c r="GTW292" s="168"/>
      <c r="GTX292" s="168"/>
      <c r="GTY292" s="168"/>
      <c r="GTZ292" s="168"/>
      <c r="GUA292" s="168"/>
      <c r="GUB292" s="168"/>
      <c r="GUC292" s="168"/>
      <c r="GUD292" s="168"/>
      <c r="GUE292" s="168"/>
      <c r="GUF292" s="168"/>
      <c r="GUG292" s="168"/>
      <c r="GUH292" s="168"/>
      <c r="GUI292" s="168"/>
      <c r="GUJ292" s="168"/>
      <c r="GUK292" s="168"/>
      <c r="GUL292" s="168"/>
      <c r="GUM292" s="168"/>
      <c r="GUN292" s="168"/>
      <c r="GUO292" s="168"/>
      <c r="GUP292" s="168"/>
      <c r="GUQ292" s="168"/>
      <c r="GUR292" s="168"/>
      <c r="GUS292" s="168"/>
      <c r="GUT292" s="168"/>
      <c r="GUU292" s="168"/>
      <c r="GUV292" s="168"/>
      <c r="GUW292" s="168"/>
      <c r="GUX292" s="168"/>
      <c r="GUY292" s="168"/>
      <c r="GUZ292" s="168"/>
      <c r="GVA292" s="168"/>
      <c r="GVB292" s="168"/>
      <c r="GVC292" s="168"/>
      <c r="GVD292" s="168"/>
      <c r="GVE292" s="168"/>
      <c r="GVF292" s="168"/>
      <c r="GVG292" s="168"/>
      <c r="GVH292" s="168"/>
      <c r="GVI292" s="168"/>
      <c r="GVJ292" s="168"/>
      <c r="GVK292" s="168"/>
      <c r="GVL292" s="168"/>
      <c r="GVM292" s="168"/>
      <c r="GVN292" s="168"/>
      <c r="GVO292" s="168"/>
      <c r="GVP292" s="168"/>
      <c r="GVQ292" s="168"/>
      <c r="GVR292" s="168"/>
      <c r="GVS292" s="168"/>
      <c r="GVT292" s="168"/>
      <c r="GVU292" s="168"/>
      <c r="GVV292" s="168"/>
      <c r="GVW292" s="168"/>
      <c r="GVX292" s="168"/>
      <c r="GVY292" s="168"/>
      <c r="GVZ292" s="168"/>
      <c r="GWA292" s="168"/>
      <c r="GWB292" s="168"/>
      <c r="GWC292" s="168"/>
      <c r="GWD292" s="168"/>
      <c r="GWE292" s="168"/>
      <c r="GWF292" s="168"/>
      <c r="GWG292" s="168"/>
      <c r="GWH292" s="168"/>
      <c r="GWI292" s="168"/>
      <c r="GWJ292" s="168"/>
      <c r="GWK292" s="168"/>
      <c r="GWL292" s="168"/>
      <c r="GWM292" s="168"/>
      <c r="GWN292" s="168"/>
      <c r="GWO292" s="168"/>
      <c r="GWP292" s="168"/>
      <c r="GWQ292" s="168"/>
      <c r="GWR292" s="168"/>
      <c r="GWS292" s="168"/>
      <c r="GWT292" s="168"/>
      <c r="GWU292" s="168"/>
      <c r="GWV292" s="168"/>
      <c r="GWW292" s="168"/>
      <c r="GWX292" s="168"/>
      <c r="GWY292" s="168"/>
      <c r="GWZ292" s="168"/>
      <c r="GXA292" s="168"/>
      <c r="GXB292" s="168"/>
      <c r="GXC292" s="168"/>
      <c r="GXD292" s="168"/>
      <c r="GXE292" s="168"/>
      <c r="GXF292" s="168"/>
      <c r="GXG292" s="168"/>
      <c r="GXH292" s="168"/>
      <c r="GXI292" s="168"/>
      <c r="GXJ292" s="168"/>
      <c r="GXK292" s="168"/>
      <c r="GXL292" s="168"/>
      <c r="GXM292" s="168"/>
      <c r="GXN292" s="168"/>
      <c r="GXO292" s="168"/>
      <c r="GXP292" s="168"/>
      <c r="GXQ292" s="168"/>
      <c r="GXR292" s="168"/>
      <c r="GXS292" s="168"/>
      <c r="GXT292" s="168"/>
      <c r="GXU292" s="168"/>
      <c r="GXV292" s="168"/>
      <c r="GXW292" s="168"/>
      <c r="GXX292" s="168"/>
      <c r="GXY292" s="168"/>
      <c r="GXZ292" s="168"/>
      <c r="GYA292" s="168"/>
      <c r="GYB292" s="168"/>
      <c r="GYC292" s="168"/>
      <c r="GYD292" s="168"/>
      <c r="GYE292" s="168"/>
      <c r="GYF292" s="168"/>
      <c r="GYG292" s="168"/>
      <c r="GYH292" s="168"/>
      <c r="GYI292" s="168"/>
      <c r="GYJ292" s="168"/>
      <c r="GYK292" s="168"/>
      <c r="GYL292" s="168"/>
      <c r="GYM292" s="168"/>
      <c r="GYN292" s="168"/>
      <c r="GYO292" s="168"/>
      <c r="GYP292" s="168"/>
      <c r="GYQ292" s="168"/>
      <c r="GYR292" s="168"/>
      <c r="GYS292" s="168"/>
      <c r="GYT292" s="168"/>
      <c r="GYU292" s="168"/>
      <c r="GYV292" s="168"/>
      <c r="GYW292" s="168"/>
      <c r="GYX292" s="168"/>
      <c r="GYY292" s="168"/>
      <c r="GYZ292" s="168"/>
      <c r="GZA292" s="168"/>
      <c r="GZB292" s="168"/>
      <c r="GZC292" s="168"/>
      <c r="GZD292" s="168"/>
      <c r="GZE292" s="168"/>
      <c r="GZF292" s="168"/>
      <c r="GZG292" s="168"/>
      <c r="GZH292" s="168"/>
      <c r="GZI292" s="168"/>
      <c r="GZJ292" s="168"/>
      <c r="GZK292" s="168"/>
      <c r="GZL292" s="168"/>
      <c r="GZM292" s="168"/>
      <c r="GZN292" s="168"/>
      <c r="GZO292" s="168"/>
      <c r="GZP292" s="168"/>
      <c r="GZQ292" s="168"/>
      <c r="GZR292" s="168"/>
      <c r="GZS292" s="168"/>
      <c r="GZT292" s="168"/>
      <c r="GZU292" s="168"/>
      <c r="GZV292" s="168"/>
      <c r="GZW292" s="168"/>
      <c r="GZX292" s="168"/>
      <c r="GZY292" s="168"/>
      <c r="GZZ292" s="168"/>
      <c r="HAA292" s="168"/>
      <c r="HAB292" s="168"/>
      <c r="HAC292" s="168"/>
      <c r="HAD292" s="168"/>
      <c r="HAE292" s="168"/>
      <c r="HAF292" s="168"/>
      <c r="HAG292" s="168"/>
      <c r="HAH292" s="168"/>
      <c r="HAI292" s="168"/>
      <c r="HAJ292" s="168"/>
      <c r="HAK292" s="168"/>
      <c r="HAL292" s="168"/>
      <c r="HAM292" s="168"/>
      <c r="HAN292" s="168"/>
      <c r="HAO292" s="168"/>
      <c r="HAP292" s="168"/>
      <c r="HAQ292" s="168"/>
      <c r="HAR292" s="168"/>
      <c r="HAS292" s="168"/>
      <c r="HAT292" s="168"/>
      <c r="HAU292" s="168"/>
      <c r="HAV292" s="168"/>
      <c r="HAW292" s="168"/>
      <c r="HAX292" s="168"/>
      <c r="HAY292" s="168"/>
      <c r="HAZ292" s="168"/>
      <c r="HBA292" s="168"/>
      <c r="HBB292" s="168"/>
      <c r="HBC292" s="168"/>
      <c r="HBD292" s="168"/>
      <c r="HBE292" s="168"/>
      <c r="HBF292" s="168"/>
      <c r="HBG292" s="168"/>
      <c r="HBH292" s="168"/>
      <c r="HBI292" s="168"/>
      <c r="HBJ292" s="168"/>
      <c r="HBK292" s="168"/>
      <c r="HBL292" s="168"/>
      <c r="HBM292" s="168"/>
      <c r="HBN292" s="168"/>
      <c r="HBO292" s="168"/>
      <c r="HBP292" s="168"/>
      <c r="HBQ292" s="168"/>
      <c r="HBR292" s="168"/>
      <c r="HBS292" s="168"/>
      <c r="HBT292" s="168"/>
      <c r="HBU292" s="168"/>
      <c r="HBV292" s="168"/>
      <c r="HBW292" s="168"/>
      <c r="HBX292" s="168"/>
      <c r="HBY292" s="168"/>
      <c r="HBZ292" s="168"/>
      <c r="HCA292" s="168"/>
      <c r="HCB292" s="168"/>
      <c r="HCC292" s="168"/>
      <c r="HCD292" s="168"/>
      <c r="HCE292" s="168"/>
      <c r="HCF292" s="168"/>
      <c r="HCG292" s="168"/>
      <c r="HCH292" s="168"/>
      <c r="HCI292" s="168"/>
      <c r="HCJ292" s="168"/>
      <c r="HCK292" s="168"/>
      <c r="HCL292" s="168"/>
      <c r="HCM292" s="168"/>
      <c r="HCN292" s="168"/>
      <c r="HCO292" s="168"/>
      <c r="HCP292" s="168"/>
      <c r="HCQ292" s="168"/>
      <c r="HCR292" s="168"/>
      <c r="HCS292" s="168"/>
      <c r="HCT292" s="168"/>
      <c r="HCU292" s="168"/>
      <c r="HCV292" s="168"/>
      <c r="HCW292" s="168"/>
      <c r="HCX292" s="168"/>
      <c r="HCY292" s="168"/>
      <c r="HCZ292" s="168"/>
      <c r="HDA292" s="168"/>
      <c r="HDB292" s="168"/>
      <c r="HDC292" s="168"/>
      <c r="HDD292" s="168"/>
      <c r="HDE292" s="168"/>
      <c r="HDF292" s="168"/>
      <c r="HDG292" s="168"/>
      <c r="HDH292" s="168"/>
      <c r="HDI292" s="168"/>
      <c r="HDJ292" s="168"/>
      <c r="HDK292" s="168"/>
      <c r="HDL292" s="168"/>
      <c r="HDM292" s="168"/>
      <c r="HDN292" s="168"/>
      <c r="HDO292" s="168"/>
      <c r="HDP292" s="168"/>
      <c r="HDQ292" s="168"/>
      <c r="HDR292" s="168"/>
      <c r="HDS292" s="168"/>
      <c r="HDT292" s="168"/>
      <c r="HDU292" s="168"/>
      <c r="HDV292" s="168"/>
      <c r="HDW292" s="168"/>
      <c r="HDX292" s="168"/>
      <c r="HDY292" s="168"/>
      <c r="HDZ292" s="168"/>
      <c r="HEA292" s="168"/>
      <c r="HEB292" s="168"/>
      <c r="HEC292" s="168"/>
      <c r="HED292" s="168"/>
      <c r="HEE292" s="168"/>
      <c r="HEF292" s="168"/>
      <c r="HEG292" s="168"/>
      <c r="HEH292" s="168"/>
      <c r="HEI292" s="168"/>
      <c r="HEJ292" s="168"/>
      <c r="HEK292" s="168"/>
      <c r="HEL292" s="168"/>
      <c r="HEM292" s="168"/>
      <c r="HEN292" s="168"/>
      <c r="HEO292" s="168"/>
      <c r="HEP292" s="168"/>
      <c r="HEQ292" s="168"/>
      <c r="HER292" s="168"/>
      <c r="HES292" s="168"/>
      <c r="HET292" s="168"/>
      <c r="HEU292" s="168"/>
      <c r="HEV292" s="168"/>
      <c r="HEW292" s="168"/>
      <c r="HEX292" s="168"/>
      <c r="HEY292" s="168"/>
      <c r="HEZ292" s="168"/>
      <c r="HFA292" s="168"/>
      <c r="HFB292" s="168"/>
      <c r="HFC292" s="168"/>
      <c r="HFD292" s="168"/>
      <c r="HFE292" s="168"/>
      <c r="HFF292" s="168"/>
      <c r="HFG292" s="168"/>
      <c r="HFH292" s="168"/>
      <c r="HFI292" s="168"/>
      <c r="HFJ292" s="168"/>
      <c r="HFK292" s="168"/>
      <c r="HFL292" s="168"/>
      <c r="HFM292" s="168"/>
      <c r="HFN292" s="168"/>
      <c r="HFO292" s="168"/>
      <c r="HFP292" s="168"/>
      <c r="HFQ292" s="168"/>
      <c r="HFR292" s="168"/>
      <c r="HFS292" s="168"/>
      <c r="HFT292" s="168"/>
      <c r="HFU292" s="168"/>
      <c r="HFV292" s="168"/>
      <c r="HFW292" s="168"/>
      <c r="HFX292" s="168"/>
      <c r="HFY292" s="168"/>
      <c r="HFZ292" s="168"/>
      <c r="HGA292" s="168"/>
      <c r="HGB292" s="168"/>
      <c r="HGC292" s="168"/>
      <c r="HGD292" s="168"/>
      <c r="HGE292" s="168"/>
      <c r="HGF292" s="168"/>
      <c r="HGG292" s="168"/>
      <c r="HGH292" s="168"/>
      <c r="HGI292" s="168"/>
      <c r="HGJ292" s="168"/>
      <c r="HGK292" s="168"/>
      <c r="HGL292" s="168"/>
      <c r="HGM292" s="168"/>
      <c r="HGN292" s="168"/>
      <c r="HGO292" s="168"/>
      <c r="HGP292" s="168"/>
      <c r="HGQ292" s="168"/>
      <c r="HGR292" s="168"/>
      <c r="HGS292" s="168"/>
      <c r="HGT292" s="168"/>
      <c r="HGU292" s="168"/>
      <c r="HGV292" s="168"/>
      <c r="HGW292" s="168"/>
      <c r="HGX292" s="168"/>
      <c r="HGY292" s="168"/>
      <c r="HGZ292" s="168"/>
      <c r="HHA292" s="168"/>
      <c r="HHB292" s="168"/>
      <c r="HHC292" s="168"/>
      <c r="HHD292" s="168"/>
      <c r="HHE292" s="168"/>
      <c r="HHF292" s="168"/>
      <c r="HHG292" s="168"/>
      <c r="HHH292" s="168"/>
      <c r="HHI292" s="168"/>
      <c r="HHJ292" s="168"/>
      <c r="HHK292" s="168"/>
      <c r="HHL292" s="168"/>
      <c r="HHM292" s="168"/>
      <c r="HHN292" s="168"/>
      <c r="HHO292" s="168"/>
      <c r="HHP292" s="168"/>
      <c r="HHQ292" s="168"/>
      <c r="HHR292" s="168"/>
      <c r="HHS292" s="168"/>
      <c r="HHT292" s="168"/>
      <c r="HHU292" s="168"/>
      <c r="HHV292" s="168"/>
      <c r="HHW292" s="168"/>
      <c r="HHX292" s="168"/>
      <c r="HHY292" s="168"/>
      <c r="HHZ292" s="168"/>
      <c r="HIA292" s="168"/>
      <c r="HIB292" s="168"/>
      <c r="HIC292" s="168"/>
      <c r="HID292" s="168"/>
      <c r="HIE292" s="168"/>
      <c r="HIF292" s="168"/>
      <c r="HIG292" s="168"/>
      <c r="HIH292" s="168"/>
      <c r="HII292" s="168"/>
      <c r="HIJ292" s="168"/>
      <c r="HIK292" s="168"/>
      <c r="HIL292" s="168"/>
      <c r="HIM292" s="168"/>
      <c r="HIN292" s="168"/>
      <c r="HIO292" s="168"/>
      <c r="HIP292" s="168"/>
      <c r="HIQ292" s="168"/>
      <c r="HIR292" s="168"/>
      <c r="HIS292" s="168"/>
      <c r="HIT292" s="168"/>
      <c r="HIU292" s="168"/>
      <c r="HIV292" s="168"/>
      <c r="HIW292" s="168"/>
      <c r="HIX292" s="168"/>
      <c r="HIY292" s="168"/>
      <c r="HIZ292" s="168"/>
      <c r="HJA292" s="168"/>
      <c r="HJB292" s="168"/>
      <c r="HJC292" s="168"/>
      <c r="HJD292" s="168"/>
      <c r="HJE292" s="168"/>
      <c r="HJF292" s="168"/>
      <c r="HJG292" s="168"/>
      <c r="HJH292" s="168"/>
      <c r="HJI292" s="168"/>
      <c r="HJJ292" s="168"/>
      <c r="HJK292" s="168"/>
      <c r="HJL292" s="168"/>
      <c r="HJM292" s="168"/>
      <c r="HJN292" s="168"/>
      <c r="HJO292" s="168"/>
      <c r="HJP292" s="168"/>
      <c r="HJQ292" s="168"/>
      <c r="HJR292" s="168"/>
      <c r="HJS292" s="168"/>
      <c r="HJT292" s="168"/>
      <c r="HJU292" s="168"/>
      <c r="HJV292" s="168"/>
      <c r="HJW292" s="168"/>
      <c r="HJX292" s="168"/>
      <c r="HJY292" s="168"/>
      <c r="HJZ292" s="168"/>
      <c r="HKA292" s="168"/>
      <c r="HKB292" s="168"/>
      <c r="HKC292" s="168"/>
      <c r="HKD292" s="168"/>
      <c r="HKE292" s="168"/>
      <c r="HKF292" s="168"/>
      <c r="HKG292" s="168"/>
      <c r="HKH292" s="168"/>
      <c r="HKI292" s="168"/>
      <c r="HKJ292" s="168"/>
      <c r="HKK292" s="168"/>
      <c r="HKL292" s="168"/>
      <c r="HKM292" s="168"/>
      <c r="HKN292" s="168"/>
      <c r="HKO292" s="168"/>
      <c r="HKP292" s="168"/>
      <c r="HKQ292" s="168"/>
      <c r="HKR292" s="168"/>
      <c r="HKS292" s="168"/>
      <c r="HKT292" s="168"/>
      <c r="HKU292" s="168"/>
      <c r="HKV292" s="168"/>
      <c r="HKW292" s="168"/>
      <c r="HKX292" s="168"/>
      <c r="HKY292" s="168"/>
      <c r="HKZ292" s="168"/>
      <c r="HLA292" s="168"/>
      <c r="HLB292" s="168"/>
      <c r="HLC292" s="168"/>
      <c r="HLD292" s="168"/>
      <c r="HLE292" s="168"/>
      <c r="HLF292" s="168"/>
      <c r="HLG292" s="168"/>
      <c r="HLH292" s="168"/>
      <c r="HLI292" s="168"/>
      <c r="HLJ292" s="168"/>
      <c r="HLK292" s="168"/>
      <c r="HLL292" s="168"/>
      <c r="HLM292" s="168"/>
      <c r="HLN292" s="168"/>
      <c r="HLO292" s="168"/>
      <c r="HLP292" s="168"/>
      <c r="HLQ292" s="168"/>
      <c r="HLR292" s="168"/>
      <c r="HLS292" s="168"/>
      <c r="HLT292" s="168"/>
      <c r="HLU292" s="168"/>
      <c r="HLV292" s="168"/>
      <c r="HLW292" s="168"/>
      <c r="HLX292" s="168"/>
      <c r="HLY292" s="168"/>
      <c r="HLZ292" s="168"/>
      <c r="HMA292" s="168"/>
      <c r="HMB292" s="168"/>
      <c r="HMC292" s="168"/>
      <c r="HMD292" s="168"/>
      <c r="HME292" s="168"/>
      <c r="HMF292" s="168"/>
      <c r="HMG292" s="168"/>
      <c r="HMH292" s="168"/>
      <c r="HMI292" s="168"/>
      <c r="HMJ292" s="168"/>
      <c r="HMK292" s="168"/>
      <c r="HML292" s="168"/>
      <c r="HMM292" s="168"/>
      <c r="HMN292" s="168"/>
      <c r="HMO292" s="168"/>
      <c r="HMP292" s="168"/>
      <c r="HMQ292" s="168"/>
      <c r="HMR292" s="168"/>
      <c r="HMS292" s="168"/>
      <c r="HMT292" s="168"/>
      <c r="HMU292" s="168"/>
      <c r="HMV292" s="168"/>
      <c r="HMW292" s="168"/>
      <c r="HMX292" s="168"/>
      <c r="HMY292" s="168"/>
      <c r="HMZ292" s="168"/>
      <c r="HNA292" s="168"/>
      <c r="HNB292" s="168"/>
      <c r="HNC292" s="168"/>
      <c r="HND292" s="168"/>
      <c r="HNE292" s="168"/>
      <c r="HNF292" s="168"/>
      <c r="HNG292" s="168"/>
      <c r="HNH292" s="168"/>
      <c r="HNI292" s="168"/>
      <c r="HNJ292" s="168"/>
      <c r="HNK292" s="168"/>
      <c r="HNL292" s="168"/>
      <c r="HNM292" s="168"/>
      <c r="HNN292" s="168"/>
      <c r="HNO292" s="168"/>
      <c r="HNP292" s="168"/>
      <c r="HNQ292" s="168"/>
      <c r="HNR292" s="168"/>
      <c r="HNS292" s="168"/>
      <c r="HNT292" s="168"/>
      <c r="HNU292" s="168"/>
      <c r="HNV292" s="168"/>
      <c r="HNW292" s="168"/>
      <c r="HNX292" s="168"/>
      <c r="HNY292" s="168"/>
      <c r="HNZ292" s="168"/>
      <c r="HOA292" s="168"/>
      <c r="HOB292" s="168"/>
      <c r="HOC292" s="168"/>
      <c r="HOD292" s="168"/>
      <c r="HOE292" s="168"/>
      <c r="HOF292" s="168"/>
      <c r="HOG292" s="168"/>
      <c r="HOH292" s="168"/>
      <c r="HOI292" s="168"/>
      <c r="HOJ292" s="168"/>
      <c r="HOK292" s="168"/>
      <c r="HOL292" s="168"/>
      <c r="HOM292" s="168"/>
      <c r="HON292" s="168"/>
      <c r="HOO292" s="168"/>
      <c r="HOP292" s="168"/>
      <c r="HOQ292" s="168"/>
      <c r="HOR292" s="168"/>
      <c r="HOS292" s="168"/>
      <c r="HOT292" s="168"/>
      <c r="HOU292" s="168"/>
      <c r="HOV292" s="168"/>
      <c r="HOW292" s="168"/>
      <c r="HOX292" s="168"/>
      <c r="HOY292" s="168"/>
      <c r="HOZ292" s="168"/>
      <c r="HPA292" s="168"/>
      <c r="HPB292" s="168"/>
      <c r="HPC292" s="168"/>
      <c r="HPD292" s="168"/>
      <c r="HPE292" s="168"/>
      <c r="HPF292" s="168"/>
      <c r="HPG292" s="168"/>
      <c r="HPH292" s="168"/>
      <c r="HPI292" s="168"/>
      <c r="HPJ292" s="168"/>
      <c r="HPK292" s="168"/>
      <c r="HPL292" s="168"/>
      <c r="HPM292" s="168"/>
      <c r="HPN292" s="168"/>
      <c r="HPO292" s="168"/>
      <c r="HPP292" s="168"/>
      <c r="HPQ292" s="168"/>
      <c r="HPR292" s="168"/>
      <c r="HPS292" s="168"/>
      <c r="HPT292" s="168"/>
      <c r="HPU292" s="168"/>
      <c r="HPV292" s="168"/>
      <c r="HPW292" s="168"/>
      <c r="HPX292" s="168"/>
      <c r="HPY292" s="168"/>
      <c r="HPZ292" s="168"/>
      <c r="HQA292" s="168"/>
      <c r="HQB292" s="168"/>
      <c r="HQC292" s="168"/>
      <c r="HQD292" s="168"/>
      <c r="HQE292" s="168"/>
      <c r="HQF292" s="168"/>
      <c r="HQG292" s="168"/>
      <c r="HQH292" s="168"/>
      <c r="HQI292" s="168"/>
      <c r="HQJ292" s="168"/>
      <c r="HQK292" s="168"/>
      <c r="HQL292" s="168"/>
      <c r="HQM292" s="168"/>
      <c r="HQN292" s="168"/>
      <c r="HQO292" s="168"/>
      <c r="HQP292" s="168"/>
      <c r="HQQ292" s="168"/>
      <c r="HQR292" s="168"/>
      <c r="HQS292" s="168"/>
      <c r="HQT292" s="168"/>
      <c r="HQU292" s="168"/>
      <c r="HQV292" s="168"/>
      <c r="HQW292" s="168"/>
      <c r="HQX292" s="168"/>
      <c r="HQY292" s="168"/>
      <c r="HQZ292" s="168"/>
      <c r="HRA292" s="168"/>
      <c r="HRB292" s="168"/>
      <c r="HRC292" s="168"/>
      <c r="HRD292" s="168"/>
      <c r="HRE292" s="168"/>
      <c r="HRF292" s="168"/>
      <c r="HRG292" s="168"/>
      <c r="HRH292" s="168"/>
      <c r="HRI292" s="168"/>
      <c r="HRJ292" s="168"/>
      <c r="HRK292" s="168"/>
      <c r="HRL292" s="168"/>
      <c r="HRM292" s="168"/>
      <c r="HRN292" s="168"/>
      <c r="HRO292" s="168"/>
      <c r="HRP292" s="168"/>
      <c r="HRQ292" s="168"/>
      <c r="HRR292" s="168"/>
      <c r="HRS292" s="168"/>
      <c r="HRT292" s="168"/>
      <c r="HRU292" s="168"/>
      <c r="HRV292" s="168"/>
      <c r="HRW292" s="168"/>
      <c r="HRX292" s="168"/>
      <c r="HRY292" s="168"/>
      <c r="HRZ292" s="168"/>
      <c r="HSA292" s="168"/>
      <c r="HSB292" s="168"/>
      <c r="HSC292" s="168"/>
      <c r="HSD292" s="168"/>
      <c r="HSE292" s="168"/>
      <c r="HSF292" s="168"/>
      <c r="HSG292" s="168"/>
      <c r="HSH292" s="168"/>
      <c r="HSI292" s="168"/>
      <c r="HSJ292" s="168"/>
      <c r="HSK292" s="168"/>
      <c r="HSL292" s="168"/>
      <c r="HSM292" s="168"/>
      <c r="HSN292" s="168"/>
      <c r="HSO292" s="168"/>
      <c r="HSP292" s="168"/>
      <c r="HSQ292" s="168"/>
      <c r="HSR292" s="168"/>
      <c r="HSS292" s="168"/>
      <c r="HST292" s="168"/>
      <c r="HSU292" s="168"/>
      <c r="HSV292" s="168"/>
      <c r="HSW292" s="168"/>
      <c r="HSX292" s="168"/>
      <c r="HSY292" s="168"/>
      <c r="HSZ292" s="168"/>
      <c r="HTA292" s="168"/>
      <c r="HTB292" s="168"/>
      <c r="HTC292" s="168"/>
      <c r="HTD292" s="168"/>
      <c r="HTE292" s="168"/>
      <c r="HTF292" s="168"/>
      <c r="HTG292" s="168"/>
      <c r="HTH292" s="168"/>
      <c r="HTI292" s="168"/>
      <c r="HTJ292" s="168"/>
      <c r="HTK292" s="168"/>
      <c r="HTL292" s="168"/>
      <c r="HTM292" s="168"/>
      <c r="HTN292" s="168"/>
      <c r="HTO292" s="168"/>
      <c r="HTP292" s="168"/>
      <c r="HTQ292" s="168"/>
      <c r="HTR292" s="168"/>
      <c r="HTS292" s="168"/>
      <c r="HTT292" s="168"/>
      <c r="HTU292" s="168"/>
      <c r="HTV292" s="168"/>
      <c r="HTW292" s="168"/>
      <c r="HTX292" s="168"/>
      <c r="HTY292" s="168"/>
      <c r="HTZ292" s="168"/>
      <c r="HUA292" s="168"/>
      <c r="HUB292" s="168"/>
      <c r="HUC292" s="168"/>
      <c r="HUD292" s="168"/>
      <c r="HUE292" s="168"/>
      <c r="HUF292" s="168"/>
      <c r="HUG292" s="168"/>
      <c r="HUH292" s="168"/>
      <c r="HUI292" s="168"/>
      <c r="HUJ292" s="168"/>
      <c r="HUK292" s="168"/>
      <c r="HUL292" s="168"/>
      <c r="HUM292" s="168"/>
      <c r="HUN292" s="168"/>
      <c r="HUO292" s="168"/>
      <c r="HUP292" s="168"/>
      <c r="HUQ292" s="168"/>
      <c r="HUR292" s="168"/>
      <c r="HUS292" s="168"/>
      <c r="HUT292" s="168"/>
      <c r="HUU292" s="168"/>
      <c r="HUV292" s="168"/>
      <c r="HUW292" s="168"/>
      <c r="HUX292" s="168"/>
      <c r="HUY292" s="168"/>
      <c r="HUZ292" s="168"/>
      <c r="HVA292" s="168"/>
      <c r="HVB292" s="168"/>
      <c r="HVC292" s="168"/>
      <c r="HVD292" s="168"/>
      <c r="HVE292" s="168"/>
      <c r="HVF292" s="168"/>
      <c r="HVG292" s="168"/>
      <c r="HVH292" s="168"/>
      <c r="HVI292" s="168"/>
      <c r="HVJ292" s="168"/>
      <c r="HVK292" s="168"/>
      <c r="HVL292" s="168"/>
      <c r="HVM292" s="168"/>
      <c r="HVN292" s="168"/>
      <c r="HVO292" s="168"/>
      <c r="HVP292" s="168"/>
      <c r="HVQ292" s="168"/>
      <c r="HVR292" s="168"/>
      <c r="HVS292" s="168"/>
      <c r="HVT292" s="168"/>
      <c r="HVU292" s="168"/>
      <c r="HVV292" s="168"/>
      <c r="HVW292" s="168"/>
      <c r="HVX292" s="168"/>
      <c r="HVY292" s="168"/>
      <c r="HVZ292" s="168"/>
      <c r="HWA292" s="168"/>
      <c r="HWB292" s="168"/>
      <c r="HWC292" s="168"/>
      <c r="HWD292" s="168"/>
      <c r="HWE292" s="168"/>
      <c r="HWF292" s="168"/>
      <c r="HWG292" s="168"/>
      <c r="HWH292" s="168"/>
      <c r="HWI292" s="168"/>
      <c r="HWJ292" s="168"/>
      <c r="HWK292" s="168"/>
      <c r="HWL292" s="168"/>
      <c r="HWM292" s="168"/>
      <c r="HWN292" s="168"/>
      <c r="HWO292" s="168"/>
      <c r="HWP292" s="168"/>
      <c r="HWQ292" s="168"/>
      <c r="HWR292" s="168"/>
      <c r="HWS292" s="168"/>
      <c r="HWT292" s="168"/>
      <c r="HWU292" s="168"/>
      <c r="HWV292" s="168"/>
      <c r="HWW292" s="168"/>
      <c r="HWX292" s="168"/>
      <c r="HWY292" s="168"/>
      <c r="HWZ292" s="168"/>
      <c r="HXA292" s="168"/>
      <c r="HXB292" s="168"/>
      <c r="HXC292" s="168"/>
      <c r="HXD292" s="168"/>
      <c r="HXE292" s="168"/>
      <c r="HXF292" s="168"/>
      <c r="HXG292" s="168"/>
      <c r="HXH292" s="168"/>
      <c r="HXI292" s="168"/>
      <c r="HXJ292" s="168"/>
      <c r="HXK292" s="168"/>
      <c r="HXL292" s="168"/>
      <c r="HXM292" s="168"/>
      <c r="HXN292" s="168"/>
      <c r="HXO292" s="168"/>
      <c r="HXP292" s="168"/>
      <c r="HXQ292" s="168"/>
      <c r="HXR292" s="168"/>
      <c r="HXS292" s="168"/>
      <c r="HXT292" s="168"/>
      <c r="HXU292" s="168"/>
      <c r="HXV292" s="168"/>
      <c r="HXW292" s="168"/>
      <c r="HXX292" s="168"/>
      <c r="HXY292" s="168"/>
      <c r="HXZ292" s="168"/>
      <c r="HYA292" s="168"/>
      <c r="HYB292" s="168"/>
      <c r="HYC292" s="168"/>
      <c r="HYD292" s="168"/>
      <c r="HYE292" s="168"/>
      <c r="HYF292" s="168"/>
      <c r="HYG292" s="168"/>
      <c r="HYH292" s="168"/>
      <c r="HYI292" s="168"/>
      <c r="HYJ292" s="168"/>
      <c r="HYK292" s="168"/>
      <c r="HYL292" s="168"/>
      <c r="HYM292" s="168"/>
      <c r="HYN292" s="168"/>
      <c r="HYO292" s="168"/>
      <c r="HYP292" s="168"/>
      <c r="HYQ292" s="168"/>
      <c r="HYR292" s="168"/>
      <c r="HYS292" s="168"/>
      <c r="HYT292" s="168"/>
      <c r="HYU292" s="168"/>
      <c r="HYV292" s="168"/>
      <c r="HYW292" s="168"/>
      <c r="HYX292" s="168"/>
      <c r="HYY292" s="168"/>
      <c r="HYZ292" s="168"/>
      <c r="HZA292" s="168"/>
      <c r="HZB292" s="168"/>
      <c r="HZC292" s="168"/>
      <c r="HZD292" s="168"/>
      <c r="HZE292" s="168"/>
      <c r="HZF292" s="168"/>
      <c r="HZG292" s="168"/>
      <c r="HZH292" s="168"/>
      <c r="HZI292" s="168"/>
      <c r="HZJ292" s="168"/>
      <c r="HZK292" s="168"/>
      <c r="HZL292" s="168"/>
      <c r="HZM292" s="168"/>
      <c r="HZN292" s="168"/>
      <c r="HZO292" s="168"/>
      <c r="HZP292" s="168"/>
      <c r="HZQ292" s="168"/>
      <c r="HZR292" s="168"/>
      <c r="HZS292" s="168"/>
      <c r="HZT292" s="168"/>
      <c r="HZU292" s="168"/>
      <c r="HZV292" s="168"/>
      <c r="HZW292" s="168"/>
      <c r="HZX292" s="168"/>
      <c r="HZY292" s="168"/>
      <c r="HZZ292" s="168"/>
      <c r="IAA292" s="168"/>
      <c r="IAB292" s="168"/>
      <c r="IAC292" s="168"/>
      <c r="IAD292" s="168"/>
      <c r="IAE292" s="168"/>
      <c r="IAF292" s="168"/>
      <c r="IAG292" s="168"/>
      <c r="IAH292" s="168"/>
      <c r="IAI292" s="168"/>
      <c r="IAJ292" s="168"/>
      <c r="IAK292" s="168"/>
      <c r="IAL292" s="168"/>
      <c r="IAM292" s="168"/>
      <c r="IAN292" s="168"/>
      <c r="IAO292" s="168"/>
      <c r="IAP292" s="168"/>
      <c r="IAQ292" s="168"/>
      <c r="IAR292" s="168"/>
      <c r="IAS292" s="168"/>
      <c r="IAT292" s="168"/>
      <c r="IAU292" s="168"/>
      <c r="IAV292" s="168"/>
      <c r="IAW292" s="168"/>
      <c r="IAX292" s="168"/>
      <c r="IAY292" s="168"/>
      <c r="IAZ292" s="168"/>
      <c r="IBA292" s="168"/>
      <c r="IBB292" s="168"/>
      <c r="IBC292" s="168"/>
      <c r="IBD292" s="168"/>
      <c r="IBE292" s="168"/>
      <c r="IBF292" s="168"/>
      <c r="IBG292" s="168"/>
      <c r="IBH292" s="168"/>
      <c r="IBI292" s="168"/>
      <c r="IBJ292" s="168"/>
      <c r="IBK292" s="168"/>
      <c r="IBL292" s="168"/>
      <c r="IBM292" s="168"/>
      <c r="IBN292" s="168"/>
      <c r="IBO292" s="168"/>
      <c r="IBP292" s="168"/>
      <c r="IBQ292" s="168"/>
      <c r="IBR292" s="168"/>
      <c r="IBS292" s="168"/>
      <c r="IBT292" s="168"/>
      <c r="IBU292" s="168"/>
      <c r="IBV292" s="168"/>
      <c r="IBW292" s="168"/>
      <c r="IBX292" s="168"/>
      <c r="IBY292" s="168"/>
      <c r="IBZ292" s="168"/>
      <c r="ICA292" s="168"/>
      <c r="ICB292" s="168"/>
      <c r="ICC292" s="168"/>
      <c r="ICD292" s="168"/>
      <c r="ICE292" s="168"/>
      <c r="ICF292" s="168"/>
      <c r="ICG292" s="168"/>
      <c r="ICH292" s="168"/>
      <c r="ICI292" s="168"/>
      <c r="ICJ292" s="168"/>
      <c r="ICK292" s="168"/>
      <c r="ICL292" s="168"/>
      <c r="ICM292" s="168"/>
      <c r="ICN292" s="168"/>
      <c r="ICO292" s="168"/>
      <c r="ICP292" s="168"/>
      <c r="ICQ292" s="168"/>
      <c r="ICR292" s="168"/>
      <c r="ICS292" s="168"/>
      <c r="ICT292" s="168"/>
      <c r="ICU292" s="168"/>
      <c r="ICV292" s="168"/>
      <c r="ICW292" s="168"/>
      <c r="ICX292" s="168"/>
      <c r="ICY292" s="168"/>
      <c r="ICZ292" s="168"/>
      <c r="IDA292" s="168"/>
      <c r="IDB292" s="168"/>
      <c r="IDC292" s="168"/>
      <c r="IDD292" s="168"/>
      <c r="IDE292" s="168"/>
      <c r="IDF292" s="168"/>
      <c r="IDG292" s="168"/>
      <c r="IDH292" s="168"/>
      <c r="IDI292" s="168"/>
      <c r="IDJ292" s="168"/>
      <c r="IDK292" s="168"/>
      <c r="IDL292" s="168"/>
      <c r="IDM292" s="168"/>
      <c r="IDN292" s="168"/>
      <c r="IDO292" s="168"/>
      <c r="IDP292" s="168"/>
      <c r="IDQ292" s="168"/>
      <c r="IDR292" s="168"/>
      <c r="IDS292" s="168"/>
      <c r="IDT292" s="168"/>
      <c r="IDU292" s="168"/>
      <c r="IDV292" s="168"/>
      <c r="IDW292" s="168"/>
      <c r="IDX292" s="168"/>
      <c r="IDY292" s="168"/>
      <c r="IDZ292" s="168"/>
      <c r="IEA292" s="168"/>
      <c r="IEB292" s="168"/>
      <c r="IEC292" s="168"/>
      <c r="IED292" s="168"/>
      <c r="IEE292" s="168"/>
      <c r="IEF292" s="168"/>
      <c r="IEG292" s="168"/>
      <c r="IEH292" s="168"/>
      <c r="IEI292" s="168"/>
      <c r="IEJ292" s="168"/>
      <c r="IEK292" s="168"/>
      <c r="IEL292" s="168"/>
      <c r="IEM292" s="168"/>
      <c r="IEN292" s="168"/>
      <c r="IEO292" s="168"/>
      <c r="IEP292" s="168"/>
      <c r="IEQ292" s="168"/>
      <c r="IER292" s="168"/>
      <c r="IES292" s="168"/>
      <c r="IET292" s="168"/>
      <c r="IEU292" s="168"/>
      <c r="IEV292" s="168"/>
      <c r="IEW292" s="168"/>
      <c r="IEX292" s="168"/>
      <c r="IEY292" s="168"/>
      <c r="IEZ292" s="168"/>
      <c r="IFA292" s="168"/>
      <c r="IFB292" s="168"/>
      <c r="IFC292" s="168"/>
      <c r="IFD292" s="168"/>
      <c r="IFE292" s="168"/>
      <c r="IFF292" s="168"/>
      <c r="IFG292" s="168"/>
      <c r="IFH292" s="168"/>
      <c r="IFI292" s="168"/>
      <c r="IFJ292" s="168"/>
      <c r="IFK292" s="168"/>
      <c r="IFL292" s="168"/>
      <c r="IFM292" s="168"/>
      <c r="IFN292" s="168"/>
      <c r="IFO292" s="168"/>
      <c r="IFP292" s="168"/>
      <c r="IFQ292" s="168"/>
      <c r="IFR292" s="168"/>
      <c r="IFS292" s="168"/>
      <c r="IFT292" s="168"/>
      <c r="IFU292" s="168"/>
      <c r="IFV292" s="168"/>
      <c r="IFW292" s="168"/>
      <c r="IFX292" s="168"/>
      <c r="IFY292" s="168"/>
      <c r="IFZ292" s="168"/>
      <c r="IGA292" s="168"/>
      <c r="IGB292" s="168"/>
      <c r="IGC292" s="168"/>
      <c r="IGD292" s="168"/>
      <c r="IGE292" s="168"/>
      <c r="IGF292" s="168"/>
      <c r="IGG292" s="168"/>
      <c r="IGH292" s="168"/>
      <c r="IGI292" s="168"/>
      <c r="IGJ292" s="168"/>
      <c r="IGK292" s="168"/>
      <c r="IGL292" s="168"/>
      <c r="IGM292" s="168"/>
      <c r="IGN292" s="168"/>
      <c r="IGO292" s="168"/>
      <c r="IGP292" s="168"/>
      <c r="IGQ292" s="168"/>
      <c r="IGR292" s="168"/>
      <c r="IGS292" s="168"/>
      <c r="IGT292" s="168"/>
      <c r="IGU292" s="168"/>
      <c r="IGV292" s="168"/>
      <c r="IGW292" s="168"/>
      <c r="IGX292" s="168"/>
      <c r="IGY292" s="168"/>
      <c r="IGZ292" s="168"/>
      <c r="IHA292" s="168"/>
      <c r="IHB292" s="168"/>
      <c r="IHC292" s="168"/>
      <c r="IHD292" s="168"/>
      <c r="IHE292" s="168"/>
      <c r="IHF292" s="168"/>
      <c r="IHG292" s="168"/>
      <c r="IHH292" s="168"/>
      <c r="IHI292" s="168"/>
      <c r="IHJ292" s="168"/>
      <c r="IHK292" s="168"/>
      <c r="IHL292" s="168"/>
      <c r="IHM292" s="168"/>
      <c r="IHN292" s="168"/>
      <c r="IHO292" s="168"/>
      <c r="IHP292" s="168"/>
      <c r="IHQ292" s="168"/>
      <c r="IHR292" s="168"/>
      <c r="IHS292" s="168"/>
      <c r="IHT292" s="168"/>
      <c r="IHU292" s="168"/>
      <c r="IHV292" s="168"/>
      <c r="IHW292" s="168"/>
      <c r="IHX292" s="168"/>
      <c r="IHY292" s="168"/>
      <c r="IHZ292" s="168"/>
      <c r="IIA292" s="168"/>
      <c r="IIB292" s="168"/>
      <c r="IIC292" s="168"/>
      <c r="IID292" s="168"/>
      <c r="IIE292" s="168"/>
      <c r="IIF292" s="168"/>
      <c r="IIG292" s="168"/>
      <c r="IIH292" s="168"/>
      <c r="III292" s="168"/>
      <c r="IIJ292" s="168"/>
      <c r="IIK292" s="168"/>
      <c r="IIL292" s="168"/>
      <c r="IIM292" s="168"/>
      <c r="IIN292" s="168"/>
      <c r="IIO292" s="168"/>
      <c r="IIP292" s="168"/>
      <c r="IIQ292" s="168"/>
      <c r="IIR292" s="168"/>
      <c r="IIS292" s="168"/>
      <c r="IIT292" s="168"/>
      <c r="IIU292" s="168"/>
      <c r="IIV292" s="168"/>
      <c r="IIW292" s="168"/>
      <c r="IIX292" s="168"/>
      <c r="IIY292" s="168"/>
      <c r="IIZ292" s="168"/>
      <c r="IJA292" s="168"/>
      <c r="IJB292" s="168"/>
      <c r="IJC292" s="168"/>
      <c r="IJD292" s="168"/>
      <c r="IJE292" s="168"/>
      <c r="IJF292" s="168"/>
      <c r="IJG292" s="168"/>
      <c r="IJH292" s="168"/>
      <c r="IJI292" s="168"/>
      <c r="IJJ292" s="168"/>
      <c r="IJK292" s="168"/>
      <c r="IJL292" s="168"/>
      <c r="IJM292" s="168"/>
      <c r="IJN292" s="168"/>
      <c r="IJO292" s="168"/>
      <c r="IJP292" s="168"/>
      <c r="IJQ292" s="168"/>
      <c r="IJR292" s="168"/>
      <c r="IJS292" s="168"/>
      <c r="IJT292" s="168"/>
      <c r="IJU292" s="168"/>
      <c r="IJV292" s="168"/>
      <c r="IJW292" s="168"/>
      <c r="IJX292" s="168"/>
      <c r="IJY292" s="168"/>
      <c r="IJZ292" s="168"/>
      <c r="IKA292" s="168"/>
      <c r="IKB292" s="168"/>
      <c r="IKC292" s="168"/>
      <c r="IKD292" s="168"/>
      <c r="IKE292" s="168"/>
      <c r="IKF292" s="168"/>
      <c r="IKG292" s="168"/>
      <c r="IKH292" s="168"/>
      <c r="IKI292" s="168"/>
      <c r="IKJ292" s="168"/>
      <c r="IKK292" s="168"/>
      <c r="IKL292" s="168"/>
      <c r="IKM292" s="168"/>
      <c r="IKN292" s="168"/>
      <c r="IKO292" s="168"/>
      <c r="IKP292" s="168"/>
      <c r="IKQ292" s="168"/>
      <c r="IKR292" s="168"/>
      <c r="IKS292" s="168"/>
      <c r="IKT292" s="168"/>
      <c r="IKU292" s="168"/>
      <c r="IKV292" s="168"/>
      <c r="IKW292" s="168"/>
      <c r="IKX292" s="168"/>
      <c r="IKY292" s="168"/>
      <c r="IKZ292" s="168"/>
      <c r="ILA292" s="168"/>
      <c r="ILB292" s="168"/>
      <c r="ILC292" s="168"/>
      <c r="ILD292" s="168"/>
      <c r="ILE292" s="168"/>
      <c r="ILF292" s="168"/>
      <c r="ILG292" s="168"/>
      <c r="ILH292" s="168"/>
      <c r="ILI292" s="168"/>
      <c r="ILJ292" s="168"/>
      <c r="ILK292" s="168"/>
      <c r="ILL292" s="168"/>
      <c r="ILM292" s="168"/>
      <c r="ILN292" s="168"/>
      <c r="ILO292" s="168"/>
      <c r="ILP292" s="168"/>
      <c r="ILQ292" s="168"/>
      <c r="ILR292" s="168"/>
      <c r="ILS292" s="168"/>
      <c r="ILT292" s="168"/>
      <c r="ILU292" s="168"/>
      <c r="ILV292" s="168"/>
      <c r="ILW292" s="168"/>
      <c r="ILX292" s="168"/>
      <c r="ILY292" s="168"/>
      <c r="ILZ292" s="168"/>
      <c r="IMA292" s="168"/>
      <c r="IMB292" s="168"/>
      <c r="IMC292" s="168"/>
      <c r="IMD292" s="168"/>
      <c r="IME292" s="168"/>
      <c r="IMF292" s="168"/>
      <c r="IMG292" s="168"/>
      <c r="IMH292" s="168"/>
      <c r="IMI292" s="168"/>
      <c r="IMJ292" s="168"/>
      <c r="IMK292" s="168"/>
      <c r="IML292" s="168"/>
      <c r="IMM292" s="168"/>
      <c r="IMN292" s="168"/>
      <c r="IMO292" s="168"/>
      <c r="IMP292" s="168"/>
      <c r="IMQ292" s="168"/>
      <c r="IMR292" s="168"/>
      <c r="IMS292" s="168"/>
      <c r="IMT292" s="168"/>
      <c r="IMU292" s="168"/>
      <c r="IMV292" s="168"/>
      <c r="IMW292" s="168"/>
      <c r="IMX292" s="168"/>
      <c r="IMY292" s="168"/>
      <c r="IMZ292" s="168"/>
      <c r="INA292" s="168"/>
      <c r="INB292" s="168"/>
      <c r="INC292" s="168"/>
      <c r="IND292" s="168"/>
      <c r="INE292" s="168"/>
      <c r="INF292" s="168"/>
      <c r="ING292" s="168"/>
      <c r="INH292" s="168"/>
      <c r="INI292" s="168"/>
      <c r="INJ292" s="168"/>
      <c r="INK292" s="168"/>
      <c r="INL292" s="168"/>
      <c r="INM292" s="168"/>
      <c r="INN292" s="168"/>
      <c r="INO292" s="168"/>
      <c r="INP292" s="168"/>
      <c r="INQ292" s="168"/>
      <c r="INR292" s="168"/>
      <c r="INS292" s="168"/>
      <c r="INT292" s="168"/>
      <c r="INU292" s="168"/>
      <c r="INV292" s="168"/>
      <c r="INW292" s="168"/>
      <c r="INX292" s="168"/>
      <c r="INY292" s="168"/>
      <c r="INZ292" s="168"/>
      <c r="IOA292" s="168"/>
      <c r="IOB292" s="168"/>
      <c r="IOC292" s="168"/>
      <c r="IOD292" s="168"/>
      <c r="IOE292" s="168"/>
      <c r="IOF292" s="168"/>
      <c r="IOG292" s="168"/>
      <c r="IOH292" s="168"/>
      <c r="IOI292" s="168"/>
      <c r="IOJ292" s="168"/>
      <c r="IOK292" s="168"/>
      <c r="IOL292" s="168"/>
      <c r="IOM292" s="168"/>
      <c r="ION292" s="168"/>
      <c r="IOO292" s="168"/>
      <c r="IOP292" s="168"/>
      <c r="IOQ292" s="168"/>
      <c r="IOR292" s="168"/>
      <c r="IOS292" s="168"/>
      <c r="IOT292" s="168"/>
      <c r="IOU292" s="168"/>
      <c r="IOV292" s="168"/>
      <c r="IOW292" s="168"/>
      <c r="IOX292" s="168"/>
      <c r="IOY292" s="168"/>
      <c r="IOZ292" s="168"/>
      <c r="IPA292" s="168"/>
      <c r="IPB292" s="168"/>
      <c r="IPC292" s="168"/>
      <c r="IPD292" s="168"/>
      <c r="IPE292" s="168"/>
      <c r="IPF292" s="168"/>
      <c r="IPG292" s="168"/>
      <c r="IPH292" s="168"/>
      <c r="IPI292" s="168"/>
      <c r="IPJ292" s="168"/>
      <c r="IPK292" s="168"/>
      <c r="IPL292" s="168"/>
      <c r="IPM292" s="168"/>
      <c r="IPN292" s="168"/>
      <c r="IPO292" s="168"/>
      <c r="IPP292" s="168"/>
      <c r="IPQ292" s="168"/>
      <c r="IPR292" s="168"/>
      <c r="IPS292" s="168"/>
      <c r="IPT292" s="168"/>
      <c r="IPU292" s="168"/>
      <c r="IPV292" s="168"/>
      <c r="IPW292" s="168"/>
      <c r="IPX292" s="168"/>
      <c r="IPY292" s="168"/>
      <c r="IPZ292" s="168"/>
      <c r="IQA292" s="168"/>
      <c r="IQB292" s="168"/>
      <c r="IQC292" s="168"/>
      <c r="IQD292" s="168"/>
      <c r="IQE292" s="168"/>
      <c r="IQF292" s="168"/>
      <c r="IQG292" s="168"/>
      <c r="IQH292" s="168"/>
      <c r="IQI292" s="168"/>
      <c r="IQJ292" s="168"/>
      <c r="IQK292" s="168"/>
      <c r="IQL292" s="168"/>
      <c r="IQM292" s="168"/>
      <c r="IQN292" s="168"/>
      <c r="IQO292" s="168"/>
      <c r="IQP292" s="168"/>
      <c r="IQQ292" s="168"/>
      <c r="IQR292" s="168"/>
      <c r="IQS292" s="168"/>
      <c r="IQT292" s="168"/>
      <c r="IQU292" s="168"/>
      <c r="IQV292" s="168"/>
      <c r="IQW292" s="168"/>
      <c r="IQX292" s="168"/>
      <c r="IQY292" s="168"/>
      <c r="IQZ292" s="168"/>
      <c r="IRA292" s="168"/>
      <c r="IRB292" s="168"/>
      <c r="IRC292" s="168"/>
      <c r="IRD292" s="168"/>
      <c r="IRE292" s="168"/>
      <c r="IRF292" s="168"/>
      <c r="IRG292" s="168"/>
      <c r="IRH292" s="168"/>
      <c r="IRI292" s="168"/>
      <c r="IRJ292" s="168"/>
      <c r="IRK292" s="168"/>
      <c r="IRL292" s="168"/>
      <c r="IRM292" s="168"/>
      <c r="IRN292" s="168"/>
      <c r="IRO292" s="168"/>
      <c r="IRP292" s="168"/>
      <c r="IRQ292" s="168"/>
      <c r="IRR292" s="168"/>
      <c r="IRS292" s="168"/>
      <c r="IRT292" s="168"/>
      <c r="IRU292" s="168"/>
      <c r="IRV292" s="168"/>
      <c r="IRW292" s="168"/>
      <c r="IRX292" s="168"/>
      <c r="IRY292" s="168"/>
      <c r="IRZ292" s="168"/>
      <c r="ISA292" s="168"/>
      <c r="ISB292" s="168"/>
      <c r="ISC292" s="168"/>
      <c r="ISD292" s="168"/>
      <c r="ISE292" s="168"/>
      <c r="ISF292" s="168"/>
      <c r="ISG292" s="168"/>
      <c r="ISH292" s="168"/>
      <c r="ISI292" s="168"/>
      <c r="ISJ292" s="168"/>
      <c r="ISK292" s="168"/>
      <c r="ISL292" s="168"/>
      <c r="ISM292" s="168"/>
      <c r="ISN292" s="168"/>
      <c r="ISO292" s="168"/>
      <c r="ISP292" s="168"/>
      <c r="ISQ292" s="168"/>
      <c r="ISR292" s="168"/>
      <c r="ISS292" s="168"/>
      <c r="IST292" s="168"/>
      <c r="ISU292" s="168"/>
      <c r="ISV292" s="168"/>
      <c r="ISW292" s="168"/>
      <c r="ISX292" s="168"/>
      <c r="ISY292" s="168"/>
      <c r="ISZ292" s="168"/>
      <c r="ITA292" s="168"/>
      <c r="ITB292" s="168"/>
      <c r="ITC292" s="168"/>
      <c r="ITD292" s="168"/>
      <c r="ITE292" s="168"/>
      <c r="ITF292" s="168"/>
      <c r="ITG292" s="168"/>
      <c r="ITH292" s="168"/>
      <c r="ITI292" s="168"/>
      <c r="ITJ292" s="168"/>
      <c r="ITK292" s="168"/>
      <c r="ITL292" s="168"/>
      <c r="ITM292" s="168"/>
      <c r="ITN292" s="168"/>
      <c r="ITO292" s="168"/>
      <c r="ITP292" s="168"/>
      <c r="ITQ292" s="168"/>
      <c r="ITR292" s="168"/>
      <c r="ITS292" s="168"/>
      <c r="ITT292" s="168"/>
      <c r="ITU292" s="168"/>
      <c r="ITV292" s="168"/>
      <c r="ITW292" s="168"/>
      <c r="ITX292" s="168"/>
      <c r="ITY292" s="168"/>
      <c r="ITZ292" s="168"/>
      <c r="IUA292" s="168"/>
      <c r="IUB292" s="168"/>
      <c r="IUC292" s="168"/>
      <c r="IUD292" s="168"/>
      <c r="IUE292" s="168"/>
      <c r="IUF292" s="168"/>
      <c r="IUG292" s="168"/>
      <c r="IUH292" s="168"/>
      <c r="IUI292" s="168"/>
      <c r="IUJ292" s="168"/>
      <c r="IUK292" s="168"/>
      <c r="IUL292" s="168"/>
      <c r="IUM292" s="168"/>
      <c r="IUN292" s="168"/>
      <c r="IUO292" s="168"/>
      <c r="IUP292" s="168"/>
      <c r="IUQ292" s="168"/>
      <c r="IUR292" s="168"/>
      <c r="IUS292" s="168"/>
      <c r="IUT292" s="168"/>
      <c r="IUU292" s="168"/>
      <c r="IUV292" s="168"/>
      <c r="IUW292" s="168"/>
      <c r="IUX292" s="168"/>
      <c r="IUY292" s="168"/>
      <c r="IUZ292" s="168"/>
      <c r="IVA292" s="168"/>
      <c r="IVB292" s="168"/>
      <c r="IVC292" s="168"/>
      <c r="IVD292" s="168"/>
      <c r="IVE292" s="168"/>
      <c r="IVF292" s="168"/>
      <c r="IVG292" s="168"/>
      <c r="IVH292" s="168"/>
      <c r="IVI292" s="168"/>
      <c r="IVJ292" s="168"/>
      <c r="IVK292" s="168"/>
      <c r="IVL292" s="168"/>
      <c r="IVM292" s="168"/>
      <c r="IVN292" s="168"/>
      <c r="IVO292" s="168"/>
      <c r="IVP292" s="168"/>
      <c r="IVQ292" s="168"/>
      <c r="IVR292" s="168"/>
      <c r="IVS292" s="168"/>
      <c r="IVT292" s="168"/>
      <c r="IVU292" s="168"/>
      <c r="IVV292" s="168"/>
      <c r="IVW292" s="168"/>
      <c r="IVX292" s="168"/>
      <c r="IVY292" s="168"/>
      <c r="IVZ292" s="168"/>
      <c r="IWA292" s="168"/>
      <c r="IWB292" s="168"/>
      <c r="IWC292" s="168"/>
      <c r="IWD292" s="168"/>
      <c r="IWE292" s="168"/>
      <c r="IWF292" s="168"/>
      <c r="IWG292" s="168"/>
      <c r="IWH292" s="168"/>
      <c r="IWI292" s="168"/>
      <c r="IWJ292" s="168"/>
      <c r="IWK292" s="168"/>
      <c r="IWL292" s="168"/>
      <c r="IWM292" s="168"/>
      <c r="IWN292" s="168"/>
      <c r="IWO292" s="168"/>
      <c r="IWP292" s="168"/>
      <c r="IWQ292" s="168"/>
      <c r="IWR292" s="168"/>
      <c r="IWS292" s="168"/>
      <c r="IWT292" s="168"/>
      <c r="IWU292" s="168"/>
      <c r="IWV292" s="168"/>
      <c r="IWW292" s="168"/>
      <c r="IWX292" s="168"/>
      <c r="IWY292" s="168"/>
      <c r="IWZ292" s="168"/>
      <c r="IXA292" s="168"/>
      <c r="IXB292" s="168"/>
      <c r="IXC292" s="168"/>
      <c r="IXD292" s="168"/>
      <c r="IXE292" s="168"/>
      <c r="IXF292" s="168"/>
      <c r="IXG292" s="168"/>
      <c r="IXH292" s="168"/>
      <c r="IXI292" s="168"/>
      <c r="IXJ292" s="168"/>
      <c r="IXK292" s="168"/>
      <c r="IXL292" s="168"/>
      <c r="IXM292" s="168"/>
      <c r="IXN292" s="168"/>
      <c r="IXO292" s="168"/>
      <c r="IXP292" s="168"/>
      <c r="IXQ292" s="168"/>
      <c r="IXR292" s="168"/>
      <c r="IXS292" s="168"/>
      <c r="IXT292" s="168"/>
      <c r="IXU292" s="168"/>
      <c r="IXV292" s="168"/>
      <c r="IXW292" s="168"/>
      <c r="IXX292" s="168"/>
      <c r="IXY292" s="168"/>
      <c r="IXZ292" s="168"/>
      <c r="IYA292" s="168"/>
      <c r="IYB292" s="168"/>
      <c r="IYC292" s="168"/>
      <c r="IYD292" s="168"/>
      <c r="IYE292" s="168"/>
      <c r="IYF292" s="168"/>
      <c r="IYG292" s="168"/>
      <c r="IYH292" s="168"/>
      <c r="IYI292" s="168"/>
      <c r="IYJ292" s="168"/>
      <c r="IYK292" s="168"/>
      <c r="IYL292" s="168"/>
      <c r="IYM292" s="168"/>
      <c r="IYN292" s="168"/>
      <c r="IYO292" s="168"/>
      <c r="IYP292" s="168"/>
      <c r="IYQ292" s="168"/>
      <c r="IYR292" s="168"/>
      <c r="IYS292" s="168"/>
      <c r="IYT292" s="168"/>
      <c r="IYU292" s="168"/>
      <c r="IYV292" s="168"/>
      <c r="IYW292" s="168"/>
      <c r="IYX292" s="168"/>
      <c r="IYY292" s="168"/>
      <c r="IYZ292" s="168"/>
      <c r="IZA292" s="168"/>
      <c r="IZB292" s="168"/>
      <c r="IZC292" s="168"/>
      <c r="IZD292" s="168"/>
      <c r="IZE292" s="168"/>
      <c r="IZF292" s="168"/>
      <c r="IZG292" s="168"/>
      <c r="IZH292" s="168"/>
      <c r="IZI292" s="168"/>
      <c r="IZJ292" s="168"/>
      <c r="IZK292" s="168"/>
      <c r="IZL292" s="168"/>
      <c r="IZM292" s="168"/>
      <c r="IZN292" s="168"/>
      <c r="IZO292" s="168"/>
      <c r="IZP292" s="168"/>
      <c r="IZQ292" s="168"/>
      <c r="IZR292" s="168"/>
      <c r="IZS292" s="168"/>
      <c r="IZT292" s="168"/>
      <c r="IZU292" s="168"/>
      <c r="IZV292" s="168"/>
      <c r="IZW292" s="168"/>
      <c r="IZX292" s="168"/>
      <c r="IZY292" s="168"/>
      <c r="IZZ292" s="168"/>
      <c r="JAA292" s="168"/>
      <c r="JAB292" s="168"/>
      <c r="JAC292" s="168"/>
      <c r="JAD292" s="168"/>
      <c r="JAE292" s="168"/>
      <c r="JAF292" s="168"/>
      <c r="JAG292" s="168"/>
      <c r="JAH292" s="168"/>
      <c r="JAI292" s="168"/>
      <c r="JAJ292" s="168"/>
      <c r="JAK292" s="168"/>
      <c r="JAL292" s="168"/>
      <c r="JAM292" s="168"/>
      <c r="JAN292" s="168"/>
      <c r="JAO292" s="168"/>
      <c r="JAP292" s="168"/>
      <c r="JAQ292" s="168"/>
      <c r="JAR292" s="168"/>
      <c r="JAS292" s="168"/>
      <c r="JAT292" s="168"/>
      <c r="JAU292" s="168"/>
      <c r="JAV292" s="168"/>
      <c r="JAW292" s="168"/>
      <c r="JAX292" s="168"/>
      <c r="JAY292" s="168"/>
      <c r="JAZ292" s="168"/>
      <c r="JBA292" s="168"/>
      <c r="JBB292" s="168"/>
      <c r="JBC292" s="168"/>
      <c r="JBD292" s="168"/>
      <c r="JBE292" s="168"/>
      <c r="JBF292" s="168"/>
      <c r="JBG292" s="168"/>
      <c r="JBH292" s="168"/>
      <c r="JBI292" s="168"/>
      <c r="JBJ292" s="168"/>
      <c r="JBK292" s="168"/>
      <c r="JBL292" s="168"/>
      <c r="JBM292" s="168"/>
      <c r="JBN292" s="168"/>
      <c r="JBO292" s="168"/>
      <c r="JBP292" s="168"/>
      <c r="JBQ292" s="168"/>
      <c r="JBR292" s="168"/>
      <c r="JBS292" s="168"/>
      <c r="JBT292" s="168"/>
      <c r="JBU292" s="168"/>
      <c r="JBV292" s="168"/>
      <c r="JBW292" s="168"/>
      <c r="JBX292" s="168"/>
      <c r="JBY292" s="168"/>
      <c r="JBZ292" s="168"/>
      <c r="JCA292" s="168"/>
      <c r="JCB292" s="168"/>
      <c r="JCC292" s="168"/>
      <c r="JCD292" s="168"/>
      <c r="JCE292" s="168"/>
      <c r="JCF292" s="168"/>
      <c r="JCG292" s="168"/>
      <c r="JCH292" s="168"/>
      <c r="JCI292" s="168"/>
      <c r="JCJ292" s="168"/>
      <c r="JCK292" s="168"/>
      <c r="JCL292" s="168"/>
      <c r="JCM292" s="168"/>
      <c r="JCN292" s="168"/>
      <c r="JCO292" s="168"/>
      <c r="JCP292" s="168"/>
      <c r="JCQ292" s="168"/>
      <c r="JCR292" s="168"/>
      <c r="JCS292" s="168"/>
      <c r="JCT292" s="168"/>
      <c r="JCU292" s="168"/>
      <c r="JCV292" s="168"/>
      <c r="JCW292" s="168"/>
      <c r="JCX292" s="168"/>
      <c r="JCY292" s="168"/>
      <c r="JCZ292" s="168"/>
      <c r="JDA292" s="168"/>
      <c r="JDB292" s="168"/>
      <c r="JDC292" s="168"/>
      <c r="JDD292" s="168"/>
      <c r="JDE292" s="168"/>
      <c r="JDF292" s="168"/>
      <c r="JDG292" s="168"/>
      <c r="JDH292" s="168"/>
      <c r="JDI292" s="168"/>
      <c r="JDJ292" s="168"/>
      <c r="JDK292" s="168"/>
      <c r="JDL292" s="168"/>
      <c r="JDM292" s="168"/>
      <c r="JDN292" s="168"/>
      <c r="JDO292" s="168"/>
      <c r="JDP292" s="168"/>
      <c r="JDQ292" s="168"/>
      <c r="JDR292" s="168"/>
      <c r="JDS292" s="168"/>
      <c r="JDT292" s="168"/>
      <c r="JDU292" s="168"/>
      <c r="JDV292" s="168"/>
      <c r="JDW292" s="168"/>
      <c r="JDX292" s="168"/>
      <c r="JDY292" s="168"/>
      <c r="JDZ292" s="168"/>
      <c r="JEA292" s="168"/>
      <c r="JEB292" s="168"/>
      <c r="JEC292" s="168"/>
      <c r="JED292" s="168"/>
      <c r="JEE292" s="168"/>
      <c r="JEF292" s="168"/>
      <c r="JEG292" s="168"/>
      <c r="JEH292" s="168"/>
      <c r="JEI292" s="168"/>
      <c r="JEJ292" s="168"/>
      <c r="JEK292" s="168"/>
      <c r="JEL292" s="168"/>
      <c r="JEM292" s="168"/>
      <c r="JEN292" s="168"/>
      <c r="JEO292" s="168"/>
      <c r="JEP292" s="168"/>
      <c r="JEQ292" s="168"/>
      <c r="JER292" s="168"/>
      <c r="JES292" s="168"/>
      <c r="JET292" s="168"/>
      <c r="JEU292" s="168"/>
      <c r="JEV292" s="168"/>
      <c r="JEW292" s="168"/>
      <c r="JEX292" s="168"/>
      <c r="JEY292" s="168"/>
      <c r="JEZ292" s="168"/>
      <c r="JFA292" s="168"/>
      <c r="JFB292" s="168"/>
      <c r="JFC292" s="168"/>
      <c r="JFD292" s="168"/>
      <c r="JFE292" s="168"/>
      <c r="JFF292" s="168"/>
      <c r="JFG292" s="168"/>
      <c r="JFH292" s="168"/>
      <c r="JFI292" s="168"/>
      <c r="JFJ292" s="168"/>
      <c r="JFK292" s="168"/>
      <c r="JFL292" s="168"/>
      <c r="JFM292" s="168"/>
      <c r="JFN292" s="168"/>
      <c r="JFO292" s="168"/>
      <c r="JFP292" s="168"/>
      <c r="JFQ292" s="168"/>
      <c r="JFR292" s="168"/>
      <c r="JFS292" s="168"/>
      <c r="JFT292" s="168"/>
      <c r="JFU292" s="168"/>
      <c r="JFV292" s="168"/>
      <c r="JFW292" s="168"/>
      <c r="JFX292" s="168"/>
      <c r="JFY292" s="168"/>
      <c r="JFZ292" s="168"/>
      <c r="JGA292" s="168"/>
      <c r="JGB292" s="168"/>
      <c r="JGC292" s="168"/>
      <c r="JGD292" s="168"/>
      <c r="JGE292" s="168"/>
      <c r="JGF292" s="168"/>
      <c r="JGG292" s="168"/>
      <c r="JGH292" s="168"/>
      <c r="JGI292" s="168"/>
      <c r="JGJ292" s="168"/>
      <c r="JGK292" s="168"/>
      <c r="JGL292" s="168"/>
      <c r="JGM292" s="168"/>
      <c r="JGN292" s="168"/>
      <c r="JGO292" s="168"/>
      <c r="JGP292" s="168"/>
      <c r="JGQ292" s="168"/>
      <c r="JGR292" s="168"/>
      <c r="JGS292" s="168"/>
      <c r="JGT292" s="168"/>
      <c r="JGU292" s="168"/>
      <c r="JGV292" s="168"/>
      <c r="JGW292" s="168"/>
      <c r="JGX292" s="168"/>
      <c r="JGY292" s="168"/>
      <c r="JGZ292" s="168"/>
      <c r="JHA292" s="168"/>
      <c r="JHB292" s="168"/>
      <c r="JHC292" s="168"/>
      <c r="JHD292" s="168"/>
      <c r="JHE292" s="168"/>
      <c r="JHF292" s="168"/>
      <c r="JHG292" s="168"/>
      <c r="JHH292" s="168"/>
      <c r="JHI292" s="168"/>
      <c r="JHJ292" s="168"/>
      <c r="JHK292" s="168"/>
      <c r="JHL292" s="168"/>
      <c r="JHM292" s="168"/>
      <c r="JHN292" s="168"/>
      <c r="JHO292" s="168"/>
      <c r="JHP292" s="168"/>
      <c r="JHQ292" s="168"/>
      <c r="JHR292" s="168"/>
      <c r="JHS292" s="168"/>
      <c r="JHT292" s="168"/>
      <c r="JHU292" s="168"/>
      <c r="JHV292" s="168"/>
      <c r="JHW292" s="168"/>
      <c r="JHX292" s="168"/>
      <c r="JHY292" s="168"/>
      <c r="JHZ292" s="168"/>
      <c r="JIA292" s="168"/>
      <c r="JIB292" s="168"/>
      <c r="JIC292" s="168"/>
      <c r="JID292" s="168"/>
      <c r="JIE292" s="168"/>
      <c r="JIF292" s="168"/>
      <c r="JIG292" s="168"/>
      <c r="JIH292" s="168"/>
      <c r="JII292" s="168"/>
      <c r="JIJ292" s="168"/>
      <c r="JIK292" s="168"/>
      <c r="JIL292" s="168"/>
      <c r="JIM292" s="168"/>
      <c r="JIN292" s="168"/>
      <c r="JIO292" s="168"/>
      <c r="JIP292" s="168"/>
      <c r="JIQ292" s="168"/>
      <c r="JIR292" s="168"/>
      <c r="JIS292" s="168"/>
      <c r="JIT292" s="168"/>
      <c r="JIU292" s="168"/>
      <c r="JIV292" s="168"/>
      <c r="JIW292" s="168"/>
      <c r="JIX292" s="168"/>
      <c r="JIY292" s="168"/>
      <c r="JIZ292" s="168"/>
      <c r="JJA292" s="168"/>
      <c r="JJB292" s="168"/>
      <c r="JJC292" s="168"/>
      <c r="JJD292" s="168"/>
      <c r="JJE292" s="168"/>
      <c r="JJF292" s="168"/>
      <c r="JJG292" s="168"/>
      <c r="JJH292" s="168"/>
      <c r="JJI292" s="168"/>
      <c r="JJJ292" s="168"/>
      <c r="JJK292" s="168"/>
      <c r="JJL292" s="168"/>
      <c r="JJM292" s="168"/>
      <c r="JJN292" s="168"/>
      <c r="JJO292" s="168"/>
      <c r="JJP292" s="168"/>
      <c r="JJQ292" s="168"/>
      <c r="JJR292" s="168"/>
      <c r="JJS292" s="168"/>
      <c r="JJT292" s="168"/>
      <c r="JJU292" s="168"/>
      <c r="JJV292" s="168"/>
      <c r="JJW292" s="168"/>
      <c r="JJX292" s="168"/>
      <c r="JJY292" s="168"/>
      <c r="JJZ292" s="168"/>
      <c r="JKA292" s="168"/>
      <c r="JKB292" s="168"/>
      <c r="JKC292" s="168"/>
      <c r="JKD292" s="168"/>
      <c r="JKE292" s="168"/>
      <c r="JKF292" s="168"/>
      <c r="JKG292" s="168"/>
      <c r="JKH292" s="168"/>
      <c r="JKI292" s="168"/>
      <c r="JKJ292" s="168"/>
      <c r="JKK292" s="168"/>
      <c r="JKL292" s="168"/>
      <c r="JKM292" s="168"/>
      <c r="JKN292" s="168"/>
      <c r="JKO292" s="168"/>
      <c r="JKP292" s="168"/>
      <c r="JKQ292" s="168"/>
      <c r="JKR292" s="168"/>
      <c r="JKS292" s="168"/>
      <c r="JKT292" s="168"/>
      <c r="JKU292" s="168"/>
      <c r="JKV292" s="168"/>
      <c r="JKW292" s="168"/>
      <c r="JKX292" s="168"/>
      <c r="JKY292" s="168"/>
      <c r="JKZ292" s="168"/>
      <c r="JLA292" s="168"/>
      <c r="JLB292" s="168"/>
      <c r="JLC292" s="168"/>
      <c r="JLD292" s="168"/>
      <c r="JLE292" s="168"/>
      <c r="JLF292" s="168"/>
      <c r="JLG292" s="168"/>
      <c r="JLH292" s="168"/>
      <c r="JLI292" s="168"/>
      <c r="JLJ292" s="168"/>
      <c r="JLK292" s="168"/>
      <c r="JLL292" s="168"/>
      <c r="JLM292" s="168"/>
      <c r="JLN292" s="168"/>
      <c r="JLO292" s="168"/>
      <c r="JLP292" s="168"/>
      <c r="JLQ292" s="168"/>
      <c r="JLR292" s="168"/>
      <c r="JLS292" s="168"/>
      <c r="JLT292" s="168"/>
      <c r="JLU292" s="168"/>
      <c r="JLV292" s="168"/>
      <c r="JLW292" s="168"/>
      <c r="JLX292" s="168"/>
      <c r="JLY292" s="168"/>
      <c r="JLZ292" s="168"/>
      <c r="JMA292" s="168"/>
      <c r="JMB292" s="168"/>
      <c r="JMC292" s="168"/>
      <c r="JMD292" s="168"/>
      <c r="JME292" s="168"/>
      <c r="JMF292" s="168"/>
      <c r="JMG292" s="168"/>
      <c r="JMH292" s="168"/>
      <c r="JMI292" s="168"/>
      <c r="JMJ292" s="168"/>
      <c r="JMK292" s="168"/>
      <c r="JML292" s="168"/>
      <c r="JMM292" s="168"/>
      <c r="JMN292" s="168"/>
      <c r="JMO292" s="168"/>
      <c r="JMP292" s="168"/>
      <c r="JMQ292" s="168"/>
      <c r="JMR292" s="168"/>
      <c r="JMS292" s="168"/>
      <c r="JMT292" s="168"/>
      <c r="JMU292" s="168"/>
      <c r="JMV292" s="168"/>
      <c r="JMW292" s="168"/>
      <c r="JMX292" s="168"/>
      <c r="JMY292" s="168"/>
      <c r="JMZ292" s="168"/>
      <c r="JNA292" s="168"/>
      <c r="JNB292" s="168"/>
      <c r="JNC292" s="168"/>
      <c r="JND292" s="168"/>
      <c r="JNE292" s="168"/>
      <c r="JNF292" s="168"/>
      <c r="JNG292" s="168"/>
      <c r="JNH292" s="168"/>
      <c r="JNI292" s="168"/>
      <c r="JNJ292" s="168"/>
      <c r="JNK292" s="168"/>
      <c r="JNL292" s="168"/>
      <c r="JNM292" s="168"/>
      <c r="JNN292" s="168"/>
      <c r="JNO292" s="168"/>
      <c r="JNP292" s="168"/>
      <c r="JNQ292" s="168"/>
      <c r="JNR292" s="168"/>
      <c r="JNS292" s="168"/>
      <c r="JNT292" s="168"/>
      <c r="JNU292" s="168"/>
      <c r="JNV292" s="168"/>
      <c r="JNW292" s="168"/>
      <c r="JNX292" s="168"/>
      <c r="JNY292" s="168"/>
      <c r="JNZ292" s="168"/>
      <c r="JOA292" s="168"/>
      <c r="JOB292" s="168"/>
      <c r="JOC292" s="168"/>
      <c r="JOD292" s="168"/>
      <c r="JOE292" s="168"/>
      <c r="JOF292" s="168"/>
      <c r="JOG292" s="168"/>
      <c r="JOH292" s="168"/>
      <c r="JOI292" s="168"/>
      <c r="JOJ292" s="168"/>
      <c r="JOK292" s="168"/>
      <c r="JOL292" s="168"/>
      <c r="JOM292" s="168"/>
      <c r="JON292" s="168"/>
      <c r="JOO292" s="168"/>
      <c r="JOP292" s="168"/>
      <c r="JOQ292" s="168"/>
      <c r="JOR292" s="168"/>
      <c r="JOS292" s="168"/>
      <c r="JOT292" s="168"/>
      <c r="JOU292" s="168"/>
      <c r="JOV292" s="168"/>
      <c r="JOW292" s="168"/>
      <c r="JOX292" s="168"/>
      <c r="JOY292" s="168"/>
      <c r="JOZ292" s="168"/>
      <c r="JPA292" s="168"/>
      <c r="JPB292" s="168"/>
      <c r="JPC292" s="168"/>
      <c r="JPD292" s="168"/>
      <c r="JPE292" s="168"/>
      <c r="JPF292" s="168"/>
      <c r="JPG292" s="168"/>
      <c r="JPH292" s="168"/>
      <c r="JPI292" s="168"/>
      <c r="JPJ292" s="168"/>
      <c r="JPK292" s="168"/>
      <c r="JPL292" s="168"/>
      <c r="JPM292" s="168"/>
      <c r="JPN292" s="168"/>
      <c r="JPO292" s="168"/>
      <c r="JPP292" s="168"/>
      <c r="JPQ292" s="168"/>
      <c r="JPR292" s="168"/>
      <c r="JPS292" s="168"/>
      <c r="JPT292" s="168"/>
      <c r="JPU292" s="168"/>
      <c r="JPV292" s="168"/>
      <c r="JPW292" s="168"/>
      <c r="JPX292" s="168"/>
      <c r="JPY292" s="168"/>
      <c r="JPZ292" s="168"/>
      <c r="JQA292" s="168"/>
      <c r="JQB292" s="168"/>
      <c r="JQC292" s="168"/>
      <c r="JQD292" s="168"/>
      <c r="JQE292" s="168"/>
      <c r="JQF292" s="168"/>
      <c r="JQG292" s="168"/>
      <c r="JQH292" s="168"/>
      <c r="JQI292" s="168"/>
      <c r="JQJ292" s="168"/>
      <c r="JQK292" s="168"/>
      <c r="JQL292" s="168"/>
      <c r="JQM292" s="168"/>
      <c r="JQN292" s="168"/>
      <c r="JQO292" s="168"/>
      <c r="JQP292" s="168"/>
      <c r="JQQ292" s="168"/>
      <c r="JQR292" s="168"/>
      <c r="JQS292" s="168"/>
      <c r="JQT292" s="168"/>
      <c r="JQU292" s="168"/>
      <c r="JQV292" s="168"/>
      <c r="JQW292" s="168"/>
      <c r="JQX292" s="168"/>
      <c r="JQY292" s="168"/>
      <c r="JQZ292" s="168"/>
      <c r="JRA292" s="168"/>
      <c r="JRB292" s="168"/>
      <c r="JRC292" s="168"/>
      <c r="JRD292" s="168"/>
      <c r="JRE292" s="168"/>
      <c r="JRF292" s="168"/>
      <c r="JRG292" s="168"/>
      <c r="JRH292" s="168"/>
      <c r="JRI292" s="168"/>
      <c r="JRJ292" s="168"/>
      <c r="JRK292" s="168"/>
      <c r="JRL292" s="168"/>
      <c r="JRM292" s="168"/>
      <c r="JRN292" s="168"/>
      <c r="JRO292" s="168"/>
      <c r="JRP292" s="168"/>
      <c r="JRQ292" s="168"/>
      <c r="JRR292" s="168"/>
      <c r="JRS292" s="168"/>
      <c r="JRT292" s="168"/>
      <c r="JRU292" s="168"/>
      <c r="JRV292" s="168"/>
      <c r="JRW292" s="168"/>
      <c r="JRX292" s="168"/>
      <c r="JRY292" s="168"/>
      <c r="JRZ292" s="168"/>
      <c r="JSA292" s="168"/>
      <c r="JSB292" s="168"/>
      <c r="JSC292" s="168"/>
      <c r="JSD292" s="168"/>
      <c r="JSE292" s="168"/>
      <c r="JSF292" s="168"/>
      <c r="JSG292" s="168"/>
      <c r="JSH292" s="168"/>
      <c r="JSI292" s="168"/>
      <c r="JSJ292" s="168"/>
      <c r="JSK292" s="168"/>
      <c r="JSL292" s="168"/>
      <c r="JSM292" s="168"/>
      <c r="JSN292" s="168"/>
      <c r="JSO292" s="168"/>
      <c r="JSP292" s="168"/>
      <c r="JSQ292" s="168"/>
      <c r="JSR292" s="168"/>
      <c r="JSS292" s="168"/>
      <c r="JST292" s="168"/>
      <c r="JSU292" s="168"/>
      <c r="JSV292" s="168"/>
      <c r="JSW292" s="168"/>
      <c r="JSX292" s="168"/>
      <c r="JSY292" s="168"/>
      <c r="JSZ292" s="168"/>
      <c r="JTA292" s="168"/>
      <c r="JTB292" s="168"/>
      <c r="JTC292" s="168"/>
      <c r="JTD292" s="168"/>
      <c r="JTE292" s="168"/>
      <c r="JTF292" s="168"/>
      <c r="JTG292" s="168"/>
      <c r="JTH292" s="168"/>
      <c r="JTI292" s="168"/>
      <c r="JTJ292" s="168"/>
      <c r="JTK292" s="168"/>
      <c r="JTL292" s="168"/>
      <c r="JTM292" s="168"/>
      <c r="JTN292" s="168"/>
      <c r="JTO292" s="168"/>
      <c r="JTP292" s="168"/>
      <c r="JTQ292" s="168"/>
      <c r="JTR292" s="168"/>
      <c r="JTS292" s="168"/>
      <c r="JTT292" s="168"/>
      <c r="JTU292" s="168"/>
      <c r="JTV292" s="168"/>
      <c r="JTW292" s="168"/>
      <c r="JTX292" s="168"/>
      <c r="JTY292" s="168"/>
      <c r="JTZ292" s="168"/>
      <c r="JUA292" s="168"/>
      <c r="JUB292" s="168"/>
      <c r="JUC292" s="168"/>
      <c r="JUD292" s="168"/>
      <c r="JUE292" s="168"/>
      <c r="JUF292" s="168"/>
      <c r="JUG292" s="168"/>
      <c r="JUH292" s="168"/>
      <c r="JUI292" s="168"/>
      <c r="JUJ292" s="168"/>
      <c r="JUK292" s="168"/>
      <c r="JUL292" s="168"/>
      <c r="JUM292" s="168"/>
      <c r="JUN292" s="168"/>
      <c r="JUO292" s="168"/>
      <c r="JUP292" s="168"/>
      <c r="JUQ292" s="168"/>
      <c r="JUR292" s="168"/>
      <c r="JUS292" s="168"/>
      <c r="JUT292" s="168"/>
      <c r="JUU292" s="168"/>
      <c r="JUV292" s="168"/>
      <c r="JUW292" s="168"/>
      <c r="JUX292" s="168"/>
      <c r="JUY292" s="168"/>
      <c r="JUZ292" s="168"/>
      <c r="JVA292" s="168"/>
      <c r="JVB292" s="168"/>
      <c r="JVC292" s="168"/>
      <c r="JVD292" s="168"/>
      <c r="JVE292" s="168"/>
      <c r="JVF292" s="168"/>
      <c r="JVG292" s="168"/>
      <c r="JVH292" s="168"/>
      <c r="JVI292" s="168"/>
      <c r="JVJ292" s="168"/>
      <c r="JVK292" s="168"/>
      <c r="JVL292" s="168"/>
      <c r="JVM292" s="168"/>
      <c r="JVN292" s="168"/>
      <c r="JVO292" s="168"/>
      <c r="JVP292" s="168"/>
      <c r="JVQ292" s="168"/>
      <c r="JVR292" s="168"/>
      <c r="JVS292" s="168"/>
      <c r="JVT292" s="168"/>
      <c r="JVU292" s="168"/>
      <c r="JVV292" s="168"/>
      <c r="JVW292" s="168"/>
      <c r="JVX292" s="168"/>
      <c r="JVY292" s="168"/>
      <c r="JVZ292" s="168"/>
      <c r="JWA292" s="168"/>
      <c r="JWB292" s="168"/>
      <c r="JWC292" s="168"/>
      <c r="JWD292" s="168"/>
      <c r="JWE292" s="168"/>
      <c r="JWF292" s="168"/>
      <c r="JWG292" s="168"/>
      <c r="JWH292" s="168"/>
      <c r="JWI292" s="168"/>
      <c r="JWJ292" s="168"/>
      <c r="JWK292" s="168"/>
      <c r="JWL292" s="168"/>
      <c r="JWM292" s="168"/>
      <c r="JWN292" s="168"/>
      <c r="JWO292" s="168"/>
      <c r="JWP292" s="168"/>
      <c r="JWQ292" s="168"/>
      <c r="JWR292" s="168"/>
      <c r="JWS292" s="168"/>
      <c r="JWT292" s="168"/>
      <c r="JWU292" s="168"/>
      <c r="JWV292" s="168"/>
      <c r="JWW292" s="168"/>
      <c r="JWX292" s="168"/>
      <c r="JWY292" s="168"/>
      <c r="JWZ292" s="168"/>
      <c r="JXA292" s="168"/>
      <c r="JXB292" s="168"/>
      <c r="JXC292" s="168"/>
      <c r="JXD292" s="168"/>
      <c r="JXE292" s="168"/>
      <c r="JXF292" s="168"/>
      <c r="JXG292" s="168"/>
      <c r="JXH292" s="168"/>
      <c r="JXI292" s="168"/>
      <c r="JXJ292" s="168"/>
      <c r="JXK292" s="168"/>
      <c r="JXL292" s="168"/>
      <c r="JXM292" s="168"/>
      <c r="JXN292" s="168"/>
      <c r="JXO292" s="168"/>
      <c r="JXP292" s="168"/>
      <c r="JXQ292" s="168"/>
      <c r="JXR292" s="168"/>
      <c r="JXS292" s="168"/>
      <c r="JXT292" s="168"/>
      <c r="JXU292" s="168"/>
      <c r="JXV292" s="168"/>
      <c r="JXW292" s="168"/>
      <c r="JXX292" s="168"/>
      <c r="JXY292" s="168"/>
      <c r="JXZ292" s="168"/>
      <c r="JYA292" s="168"/>
      <c r="JYB292" s="168"/>
      <c r="JYC292" s="168"/>
      <c r="JYD292" s="168"/>
      <c r="JYE292" s="168"/>
      <c r="JYF292" s="168"/>
      <c r="JYG292" s="168"/>
      <c r="JYH292" s="168"/>
      <c r="JYI292" s="168"/>
      <c r="JYJ292" s="168"/>
      <c r="JYK292" s="168"/>
      <c r="JYL292" s="168"/>
      <c r="JYM292" s="168"/>
      <c r="JYN292" s="168"/>
      <c r="JYO292" s="168"/>
      <c r="JYP292" s="168"/>
      <c r="JYQ292" s="168"/>
      <c r="JYR292" s="168"/>
      <c r="JYS292" s="168"/>
      <c r="JYT292" s="168"/>
      <c r="JYU292" s="168"/>
      <c r="JYV292" s="168"/>
      <c r="JYW292" s="168"/>
      <c r="JYX292" s="168"/>
      <c r="JYY292" s="168"/>
      <c r="JYZ292" s="168"/>
      <c r="JZA292" s="168"/>
      <c r="JZB292" s="168"/>
      <c r="JZC292" s="168"/>
      <c r="JZD292" s="168"/>
      <c r="JZE292" s="168"/>
      <c r="JZF292" s="168"/>
      <c r="JZG292" s="168"/>
      <c r="JZH292" s="168"/>
      <c r="JZI292" s="168"/>
      <c r="JZJ292" s="168"/>
      <c r="JZK292" s="168"/>
      <c r="JZL292" s="168"/>
      <c r="JZM292" s="168"/>
      <c r="JZN292" s="168"/>
      <c r="JZO292" s="168"/>
      <c r="JZP292" s="168"/>
      <c r="JZQ292" s="168"/>
      <c r="JZR292" s="168"/>
      <c r="JZS292" s="168"/>
      <c r="JZT292" s="168"/>
      <c r="JZU292" s="168"/>
      <c r="JZV292" s="168"/>
      <c r="JZW292" s="168"/>
      <c r="JZX292" s="168"/>
      <c r="JZY292" s="168"/>
      <c r="JZZ292" s="168"/>
      <c r="KAA292" s="168"/>
      <c r="KAB292" s="168"/>
      <c r="KAC292" s="168"/>
      <c r="KAD292" s="168"/>
      <c r="KAE292" s="168"/>
      <c r="KAF292" s="168"/>
      <c r="KAG292" s="168"/>
      <c r="KAH292" s="168"/>
      <c r="KAI292" s="168"/>
      <c r="KAJ292" s="168"/>
      <c r="KAK292" s="168"/>
      <c r="KAL292" s="168"/>
      <c r="KAM292" s="168"/>
      <c r="KAN292" s="168"/>
      <c r="KAO292" s="168"/>
      <c r="KAP292" s="168"/>
      <c r="KAQ292" s="168"/>
      <c r="KAR292" s="168"/>
      <c r="KAS292" s="168"/>
      <c r="KAT292" s="168"/>
      <c r="KAU292" s="168"/>
      <c r="KAV292" s="168"/>
      <c r="KAW292" s="168"/>
      <c r="KAX292" s="168"/>
      <c r="KAY292" s="168"/>
      <c r="KAZ292" s="168"/>
      <c r="KBA292" s="168"/>
      <c r="KBB292" s="168"/>
      <c r="KBC292" s="168"/>
      <c r="KBD292" s="168"/>
      <c r="KBE292" s="168"/>
      <c r="KBF292" s="168"/>
      <c r="KBG292" s="168"/>
      <c r="KBH292" s="168"/>
      <c r="KBI292" s="168"/>
      <c r="KBJ292" s="168"/>
      <c r="KBK292" s="168"/>
      <c r="KBL292" s="168"/>
      <c r="KBM292" s="168"/>
      <c r="KBN292" s="168"/>
      <c r="KBO292" s="168"/>
      <c r="KBP292" s="168"/>
      <c r="KBQ292" s="168"/>
      <c r="KBR292" s="168"/>
      <c r="KBS292" s="168"/>
      <c r="KBT292" s="168"/>
      <c r="KBU292" s="168"/>
      <c r="KBV292" s="168"/>
      <c r="KBW292" s="168"/>
      <c r="KBX292" s="168"/>
      <c r="KBY292" s="168"/>
      <c r="KBZ292" s="168"/>
      <c r="KCA292" s="168"/>
      <c r="KCB292" s="168"/>
      <c r="KCC292" s="168"/>
      <c r="KCD292" s="168"/>
      <c r="KCE292" s="168"/>
      <c r="KCF292" s="168"/>
      <c r="KCG292" s="168"/>
      <c r="KCH292" s="168"/>
      <c r="KCI292" s="168"/>
      <c r="KCJ292" s="168"/>
      <c r="KCK292" s="168"/>
      <c r="KCL292" s="168"/>
      <c r="KCM292" s="168"/>
      <c r="KCN292" s="168"/>
      <c r="KCO292" s="168"/>
      <c r="KCP292" s="168"/>
      <c r="KCQ292" s="168"/>
      <c r="KCR292" s="168"/>
      <c r="KCS292" s="168"/>
      <c r="KCT292" s="168"/>
      <c r="KCU292" s="168"/>
      <c r="KCV292" s="168"/>
      <c r="KCW292" s="168"/>
      <c r="KCX292" s="168"/>
      <c r="KCY292" s="168"/>
      <c r="KCZ292" s="168"/>
      <c r="KDA292" s="168"/>
      <c r="KDB292" s="168"/>
      <c r="KDC292" s="168"/>
      <c r="KDD292" s="168"/>
      <c r="KDE292" s="168"/>
      <c r="KDF292" s="168"/>
      <c r="KDG292" s="168"/>
      <c r="KDH292" s="168"/>
      <c r="KDI292" s="168"/>
      <c r="KDJ292" s="168"/>
      <c r="KDK292" s="168"/>
      <c r="KDL292" s="168"/>
      <c r="KDM292" s="168"/>
      <c r="KDN292" s="168"/>
      <c r="KDO292" s="168"/>
      <c r="KDP292" s="168"/>
      <c r="KDQ292" s="168"/>
      <c r="KDR292" s="168"/>
      <c r="KDS292" s="168"/>
      <c r="KDT292" s="168"/>
      <c r="KDU292" s="168"/>
      <c r="KDV292" s="168"/>
      <c r="KDW292" s="168"/>
      <c r="KDX292" s="168"/>
      <c r="KDY292" s="168"/>
      <c r="KDZ292" s="168"/>
      <c r="KEA292" s="168"/>
      <c r="KEB292" s="168"/>
      <c r="KEC292" s="168"/>
      <c r="KED292" s="168"/>
      <c r="KEE292" s="168"/>
      <c r="KEF292" s="168"/>
      <c r="KEG292" s="168"/>
      <c r="KEH292" s="168"/>
      <c r="KEI292" s="168"/>
      <c r="KEJ292" s="168"/>
      <c r="KEK292" s="168"/>
      <c r="KEL292" s="168"/>
      <c r="KEM292" s="168"/>
      <c r="KEN292" s="168"/>
      <c r="KEO292" s="168"/>
      <c r="KEP292" s="168"/>
      <c r="KEQ292" s="168"/>
      <c r="KER292" s="168"/>
      <c r="KES292" s="168"/>
      <c r="KET292" s="168"/>
      <c r="KEU292" s="168"/>
      <c r="KEV292" s="168"/>
      <c r="KEW292" s="168"/>
      <c r="KEX292" s="168"/>
      <c r="KEY292" s="168"/>
      <c r="KEZ292" s="168"/>
      <c r="KFA292" s="168"/>
      <c r="KFB292" s="168"/>
      <c r="KFC292" s="168"/>
      <c r="KFD292" s="168"/>
      <c r="KFE292" s="168"/>
      <c r="KFF292" s="168"/>
      <c r="KFG292" s="168"/>
      <c r="KFH292" s="168"/>
      <c r="KFI292" s="168"/>
      <c r="KFJ292" s="168"/>
      <c r="KFK292" s="168"/>
      <c r="KFL292" s="168"/>
      <c r="KFM292" s="168"/>
      <c r="KFN292" s="168"/>
      <c r="KFO292" s="168"/>
      <c r="KFP292" s="168"/>
      <c r="KFQ292" s="168"/>
      <c r="KFR292" s="168"/>
      <c r="KFS292" s="168"/>
      <c r="KFT292" s="168"/>
      <c r="KFU292" s="168"/>
      <c r="KFV292" s="168"/>
      <c r="KFW292" s="168"/>
      <c r="KFX292" s="168"/>
      <c r="KFY292" s="168"/>
      <c r="KFZ292" s="168"/>
      <c r="KGA292" s="168"/>
      <c r="KGB292" s="168"/>
      <c r="KGC292" s="168"/>
      <c r="KGD292" s="168"/>
      <c r="KGE292" s="168"/>
      <c r="KGF292" s="168"/>
      <c r="KGG292" s="168"/>
      <c r="KGH292" s="168"/>
      <c r="KGI292" s="168"/>
      <c r="KGJ292" s="168"/>
      <c r="KGK292" s="168"/>
      <c r="KGL292" s="168"/>
      <c r="KGM292" s="168"/>
      <c r="KGN292" s="168"/>
      <c r="KGO292" s="168"/>
      <c r="KGP292" s="168"/>
      <c r="KGQ292" s="168"/>
      <c r="KGR292" s="168"/>
      <c r="KGS292" s="168"/>
      <c r="KGT292" s="168"/>
      <c r="KGU292" s="168"/>
      <c r="KGV292" s="168"/>
      <c r="KGW292" s="168"/>
      <c r="KGX292" s="168"/>
      <c r="KGY292" s="168"/>
      <c r="KGZ292" s="168"/>
      <c r="KHA292" s="168"/>
      <c r="KHB292" s="168"/>
      <c r="KHC292" s="168"/>
      <c r="KHD292" s="168"/>
      <c r="KHE292" s="168"/>
      <c r="KHF292" s="168"/>
      <c r="KHG292" s="168"/>
      <c r="KHH292" s="168"/>
      <c r="KHI292" s="168"/>
      <c r="KHJ292" s="168"/>
      <c r="KHK292" s="168"/>
      <c r="KHL292" s="168"/>
      <c r="KHM292" s="168"/>
      <c r="KHN292" s="168"/>
      <c r="KHO292" s="168"/>
      <c r="KHP292" s="168"/>
      <c r="KHQ292" s="168"/>
      <c r="KHR292" s="168"/>
      <c r="KHS292" s="168"/>
      <c r="KHT292" s="168"/>
      <c r="KHU292" s="168"/>
      <c r="KHV292" s="168"/>
      <c r="KHW292" s="168"/>
      <c r="KHX292" s="168"/>
      <c r="KHY292" s="168"/>
      <c r="KHZ292" s="168"/>
      <c r="KIA292" s="168"/>
      <c r="KIB292" s="168"/>
      <c r="KIC292" s="168"/>
      <c r="KID292" s="168"/>
      <c r="KIE292" s="168"/>
      <c r="KIF292" s="168"/>
      <c r="KIG292" s="168"/>
      <c r="KIH292" s="168"/>
      <c r="KII292" s="168"/>
      <c r="KIJ292" s="168"/>
      <c r="KIK292" s="168"/>
      <c r="KIL292" s="168"/>
      <c r="KIM292" s="168"/>
      <c r="KIN292" s="168"/>
      <c r="KIO292" s="168"/>
      <c r="KIP292" s="168"/>
      <c r="KIQ292" s="168"/>
      <c r="KIR292" s="168"/>
      <c r="KIS292" s="168"/>
      <c r="KIT292" s="168"/>
      <c r="KIU292" s="168"/>
      <c r="KIV292" s="168"/>
      <c r="KIW292" s="168"/>
      <c r="KIX292" s="168"/>
      <c r="KIY292" s="168"/>
      <c r="KIZ292" s="168"/>
      <c r="KJA292" s="168"/>
      <c r="KJB292" s="168"/>
      <c r="KJC292" s="168"/>
      <c r="KJD292" s="168"/>
      <c r="KJE292" s="168"/>
      <c r="KJF292" s="168"/>
      <c r="KJG292" s="168"/>
      <c r="KJH292" s="168"/>
      <c r="KJI292" s="168"/>
      <c r="KJJ292" s="168"/>
      <c r="KJK292" s="168"/>
      <c r="KJL292" s="168"/>
      <c r="KJM292" s="168"/>
      <c r="KJN292" s="168"/>
      <c r="KJO292" s="168"/>
      <c r="KJP292" s="168"/>
      <c r="KJQ292" s="168"/>
      <c r="KJR292" s="168"/>
      <c r="KJS292" s="168"/>
      <c r="KJT292" s="168"/>
      <c r="KJU292" s="168"/>
      <c r="KJV292" s="168"/>
      <c r="KJW292" s="168"/>
      <c r="KJX292" s="168"/>
      <c r="KJY292" s="168"/>
      <c r="KJZ292" s="168"/>
      <c r="KKA292" s="168"/>
      <c r="KKB292" s="168"/>
      <c r="KKC292" s="168"/>
      <c r="KKD292" s="168"/>
      <c r="KKE292" s="168"/>
      <c r="KKF292" s="168"/>
      <c r="KKG292" s="168"/>
      <c r="KKH292" s="168"/>
      <c r="KKI292" s="168"/>
      <c r="KKJ292" s="168"/>
      <c r="KKK292" s="168"/>
      <c r="KKL292" s="168"/>
      <c r="KKM292" s="168"/>
      <c r="KKN292" s="168"/>
      <c r="KKO292" s="168"/>
      <c r="KKP292" s="168"/>
      <c r="KKQ292" s="168"/>
      <c r="KKR292" s="168"/>
      <c r="KKS292" s="168"/>
      <c r="KKT292" s="168"/>
      <c r="KKU292" s="168"/>
      <c r="KKV292" s="168"/>
      <c r="KKW292" s="168"/>
      <c r="KKX292" s="168"/>
      <c r="KKY292" s="168"/>
      <c r="KKZ292" s="168"/>
      <c r="KLA292" s="168"/>
      <c r="KLB292" s="168"/>
      <c r="KLC292" s="168"/>
      <c r="KLD292" s="168"/>
      <c r="KLE292" s="168"/>
      <c r="KLF292" s="168"/>
      <c r="KLG292" s="168"/>
      <c r="KLH292" s="168"/>
      <c r="KLI292" s="168"/>
      <c r="KLJ292" s="168"/>
      <c r="KLK292" s="168"/>
      <c r="KLL292" s="168"/>
      <c r="KLM292" s="168"/>
      <c r="KLN292" s="168"/>
      <c r="KLO292" s="168"/>
      <c r="KLP292" s="168"/>
      <c r="KLQ292" s="168"/>
      <c r="KLR292" s="168"/>
      <c r="KLS292" s="168"/>
      <c r="KLT292" s="168"/>
      <c r="KLU292" s="168"/>
      <c r="KLV292" s="168"/>
      <c r="KLW292" s="168"/>
      <c r="KLX292" s="168"/>
      <c r="KLY292" s="168"/>
      <c r="KLZ292" s="168"/>
      <c r="KMA292" s="168"/>
      <c r="KMB292" s="168"/>
      <c r="KMC292" s="168"/>
      <c r="KMD292" s="168"/>
      <c r="KME292" s="168"/>
      <c r="KMF292" s="168"/>
      <c r="KMG292" s="168"/>
      <c r="KMH292" s="168"/>
      <c r="KMI292" s="168"/>
      <c r="KMJ292" s="168"/>
      <c r="KMK292" s="168"/>
      <c r="KML292" s="168"/>
      <c r="KMM292" s="168"/>
      <c r="KMN292" s="168"/>
      <c r="KMO292" s="168"/>
      <c r="KMP292" s="168"/>
      <c r="KMQ292" s="168"/>
      <c r="KMR292" s="168"/>
      <c r="KMS292" s="168"/>
      <c r="KMT292" s="168"/>
      <c r="KMU292" s="168"/>
      <c r="KMV292" s="168"/>
      <c r="KMW292" s="168"/>
      <c r="KMX292" s="168"/>
      <c r="KMY292" s="168"/>
      <c r="KMZ292" s="168"/>
      <c r="KNA292" s="168"/>
      <c r="KNB292" s="168"/>
      <c r="KNC292" s="168"/>
      <c r="KND292" s="168"/>
      <c r="KNE292" s="168"/>
      <c r="KNF292" s="168"/>
      <c r="KNG292" s="168"/>
      <c r="KNH292" s="168"/>
      <c r="KNI292" s="168"/>
      <c r="KNJ292" s="168"/>
      <c r="KNK292" s="168"/>
      <c r="KNL292" s="168"/>
      <c r="KNM292" s="168"/>
      <c r="KNN292" s="168"/>
      <c r="KNO292" s="168"/>
      <c r="KNP292" s="168"/>
      <c r="KNQ292" s="168"/>
      <c r="KNR292" s="168"/>
      <c r="KNS292" s="168"/>
      <c r="KNT292" s="168"/>
      <c r="KNU292" s="168"/>
      <c r="KNV292" s="168"/>
      <c r="KNW292" s="168"/>
      <c r="KNX292" s="168"/>
      <c r="KNY292" s="168"/>
      <c r="KNZ292" s="168"/>
      <c r="KOA292" s="168"/>
      <c r="KOB292" s="168"/>
      <c r="KOC292" s="168"/>
      <c r="KOD292" s="168"/>
      <c r="KOE292" s="168"/>
      <c r="KOF292" s="168"/>
      <c r="KOG292" s="168"/>
      <c r="KOH292" s="168"/>
      <c r="KOI292" s="168"/>
      <c r="KOJ292" s="168"/>
      <c r="KOK292" s="168"/>
      <c r="KOL292" s="168"/>
      <c r="KOM292" s="168"/>
      <c r="KON292" s="168"/>
      <c r="KOO292" s="168"/>
      <c r="KOP292" s="168"/>
      <c r="KOQ292" s="168"/>
      <c r="KOR292" s="168"/>
      <c r="KOS292" s="168"/>
      <c r="KOT292" s="168"/>
      <c r="KOU292" s="168"/>
      <c r="KOV292" s="168"/>
      <c r="KOW292" s="168"/>
      <c r="KOX292" s="168"/>
      <c r="KOY292" s="168"/>
      <c r="KOZ292" s="168"/>
      <c r="KPA292" s="168"/>
      <c r="KPB292" s="168"/>
      <c r="KPC292" s="168"/>
      <c r="KPD292" s="168"/>
      <c r="KPE292" s="168"/>
      <c r="KPF292" s="168"/>
      <c r="KPG292" s="168"/>
      <c r="KPH292" s="168"/>
      <c r="KPI292" s="168"/>
      <c r="KPJ292" s="168"/>
      <c r="KPK292" s="168"/>
      <c r="KPL292" s="168"/>
      <c r="KPM292" s="168"/>
      <c r="KPN292" s="168"/>
      <c r="KPO292" s="168"/>
      <c r="KPP292" s="168"/>
      <c r="KPQ292" s="168"/>
      <c r="KPR292" s="168"/>
      <c r="KPS292" s="168"/>
      <c r="KPT292" s="168"/>
      <c r="KPU292" s="168"/>
      <c r="KPV292" s="168"/>
      <c r="KPW292" s="168"/>
      <c r="KPX292" s="168"/>
      <c r="KPY292" s="168"/>
      <c r="KPZ292" s="168"/>
      <c r="KQA292" s="168"/>
      <c r="KQB292" s="168"/>
      <c r="KQC292" s="168"/>
      <c r="KQD292" s="168"/>
      <c r="KQE292" s="168"/>
      <c r="KQF292" s="168"/>
      <c r="KQG292" s="168"/>
      <c r="KQH292" s="168"/>
      <c r="KQI292" s="168"/>
      <c r="KQJ292" s="168"/>
      <c r="KQK292" s="168"/>
      <c r="KQL292" s="168"/>
      <c r="KQM292" s="168"/>
      <c r="KQN292" s="168"/>
      <c r="KQO292" s="168"/>
      <c r="KQP292" s="168"/>
      <c r="KQQ292" s="168"/>
      <c r="KQR292" s="168"/>
      <c r="KQS292" s="168"/>
      <c r="KQT292" s="168"/>
      <c r="KQU292" s="168"/>
      <c r="KQV292" s="168"/>
      <c r="KQW292" s="168"/>
      <c r="KQX292" s="168"/>
      <c r="KQY292" s="168"/>
      <c r="KQZ292" s="168"/>
      <c r="KRA292" s="168"/>
      <c r="KRB292" s="168"/>
      <c r="KRC292" s="168"/>
      <c r="KRD292" s="168"/>
      <c r="KRE292" s="168"/>
      <c r="KRF292" s="168"/>
      <c r="KRG292" s="168"/>
      <c r="KRH292" s="168"/>
      <c r="KRI292" s="168"/>
      <c r="KRJ292" s="168"/>
      <c r="KRK292" s="168"/>
      <c r="KRL292" s="168"/>
      <c r="KRM292" s="168"/>
      <c r="KRN292" s="168"/>
      <c r="KRO292" s="168"/>
      <c r="KRP292" s="168"/>
      <c r="KRQ292" s="168"/>
      <c r="KRR292" s="168"/>
      <c r="KRS292" s="168"/>
      <c r="KRT292" s="168"/>
      <c r="KRU292" s="168"/>
      <c r="KRV292" s="168"/>
      <c r="KRW292" s="168"/>
      <c r="KRX292" s="168"/>
      <c r="KRY292" s="168"/>
      <c r="KRZ292" s="168"/>
      <c r="KSA292" s="168"/>
      <c r="KSB292" s="168"/>
      <c r="KSC292" s="168"/>
      <c r="KSD292" s="168"/>
      <c r="KSE292" s="168"/>
      <c r="KSF292" s="168"/>
      <c r="KSG292" s="168"/>
      <c r="KSH292" s="168"/>
      <c r="KSI292" s="168"/>
      <c r="KSJ292" s="168"/>
      <c r="KSK292" s="168"/>
      <c r="KSL292" s="168"/>
      <c r="KSM292" s="168"/>
      <c r="KSN292" s="168"/>
      <c r="KSO292" s="168"/>
      <c r="KSP292" s="168"/>
      <c r="KSQ292" s="168"/>
      <c r="KSR292" s="168"/>
      <c r="KSS292" s="168"/>
      <c r="KST292" s="168"/>
      <c r="KSU292" s="168"/>
      <c r="KSV292" s="168"/>
      <c r="KSW292" s="168"/>
      <c r="KSX292" s="168"/>
      <c r="KSY292" s="168"/>
      <c r="KSZ292" s="168"/>
      <c r="KTA292" s="168"/>
      <c r="KTB292" s="168"/>
      <c r="KTC292" s="168"/>
      <c r="KTD292" s="168"/>
      <c r="KTE292" s="168"/>
      <c r="KTF292" s="168"/>
      <c r="KTG292" s="168"/>
      <c r="KTH292" s="168"/>
      <c r="KTI292" s="168"/>
      <c r="KTJ292" s="168"/>
      <c r="KTK292" s="168"/>
      <c r="KTL292" s="168"/>
      <c r="KTM292" s="168"/>
      <c r="KTN292" s="168"/>
      <c r="KTO292" s="168"/>
      <c r="KTP292" s="168"/>
      <c r="KTQ292" s="168"/>
      <c r="KTR292" s="168"/>
      <c r="KTS292" s="168"/>
      <c r="KTT292" s="168"/>
      <c r="KTU292" s="168"/>
      <c r="KTV292" s="168"/>
      <c r="KTW292" s="168"/>
      <c r="KTX292" s="168"/>
      <c r="KTY292" s="168"/>
      <c r="KTZ292" s="168"/>
      <c r="KUA292" s="168"/>
      <c r="KUB292" s="168"/>
      <c r="KUC292" s="168"/>
      <c r="KUD292" s="168"/>
      <c r="KUE292" s="168"/>
      <c r="KUF292" s="168"/>
      <c r="KUG292" s="168"/>
      <c r="KUH292" s="168"/>
      <c r="KUI292" s="168"/>
      <c r="KUJ292" s="168"/>
      <c r="KUK292" s="168"/>
      <c r="KUL292" s="168"/>
      <c r="KUM292" s="168"/>
      <c r="KUN292" s="168"/>
      <c r="KUO292" s="168"/>
      <c r="KUP292" s="168"/>
      <c r="KUQ292" s="168"/>
      <c r="KUR292" s="168"/>
      <c r="KUS292" s="168"/>
      <c r="KUT292" s="168"/>
      <c r="KUU292" s="168"/>
      <c r="KUV292" s="168"/>
      <c r="KUW292" s="168"/>
      <c r="KUX292" s="168"/>
      <c r="KUY292" s="168"/>
      <c r="KUZ292" s="168"/>
      <c r="KVA292" s="168"/>
      <c r="KVB292" s="168"/>
      <c r="KVC292" s="168"/>
      <c r="KVD292" s="168"/>
      <c r="KVE292" s="168"/>
      <c r="KVF292" s="168"/>
      <c r="KVG292" s="168"/>
      <c r="KVH292" s="168"/>
      <c r="KVI292" s="168"/>
      <c r="KVJ292" s="168"/>
      <c r="KVK292" s="168"/>
      <c r="KVL292" s="168"/>
      <c r="KVM292" s="168"/>
      <c r="KVN292" s="168"/>
      <c r="KVO292" s="168"/>
      <c r="KVP292" s="168"/>
      <c r="KVQ292" s="168"/>
      <c r="KVR292" s="168"/>
      <c r="KVS292" s="168"/>
      <c r="KVT292" s="168"/>
      <c r="KVU292" s="168"/>
      <c r="KVV292" s="168"/>
      <c r="KVW292" s="168"/>
      <c r="KVX292" s="168"/>
      <c r="KVY292" s="168"/>
      <c r="KVZ292" s="168"/>
      <c r="KWA292" s="168"/>
      <c r="KWB292" s="168"/>
      <c r="KWC292" s="168"/>
      <c r="KWD292" s="168"/>
      <c r="KWE292" s="168"/>
      <c r="KWF292" s="168"/>
      <c r="KWG292" s="168"/>
      <c r="KWH292" s="168"/>
      <c r="KWI292" s="168"/>
      <c r="KWJ292" s="168"/>
      <c r="KWK292" s="168"/>
      <c r="KWL292" s="168"/>
      <c r="KWM292" s="168"/>
      <c r="KWN292" s="168"/>
      <c r="KWO292" s="168"/>
      <c r="KWP292" s="168"/>
      <c r="KWQ292" s="168"/>
      <c r="KWR292" s="168"/>
      <c r="KWS292" s="168"/>
      <c r="KWT292" s="168"/>
      <c r="KWU292" s="168"/>
      <c r="KWV292" s="168"/>
      <c r="KWW292" s="168"/>
      <c r="KWX292" s="168"/>
      <c r="KWY292" s="168"/>
      <c r="KWZ292" s="168"/>
      <c r="KXA292" s="168"/>
      <c r="KXB292" s="168"/>
      <c r="KXC292" s="168"/>
      <c r="KXD292" s="168"/>
      <c r="KXE292" s="168"/>
      <c r="KXF292" s="168"/>
      <c r="KXG292" s="168"/>
      <c r="KXH292" s="168"/>
      <c r="KXI292" s="168"/>
      <c r="KXJ292" s="168"/>
      <c r="KXK292" s="168"/>
      <c r="KXL292" s="168"/>
      <c r="KXM292" s="168"/>
      <c r="KXN292" s="168"/>
      <c r="KXO292" s="168"/>
      <c r="KXP292" s="168"/>
      <c r="KXQ292" s="168"/>
      <c r="KXR292" s="168"/>
      <c r="KXS292" s="168"/>
      <c r="KXT292" s="168"/>
      <c r="KXU292" s="168"/>
      <c r="KXV292" s="168"/>
      <c r="KXW292" s="168"/>
      <c r="KXX292" s="168"/>
      <c r="KXY292" s="168"/>
      <c r="KXZ292" s="168"/>
      <c r="KYA292" s="168"/>
      <c r="KYB292" s="168"/>
      <c r="KYC292" s="168"/>
      <c r="KYD292" s="168"/>
      <c r="KYE292" s="168"/>
      <c r="KYF292" s="168"/>
      <c r="KYG292" s="168"/>
      <c r="KYH292" s="168"/>
      <c r="KYI292" s="168"/>
      <c r="KYJ292" s="168"/>
      <c r="KYK292" s="168"/>
      <c r="KYL292" s="168"/>
      <c r="KYM292" s="168"/>
      <c r="KYN292" s="168"/>
      <c r="KYO292" s="168"/>
      <c r="KYP292" s="168"/>
      <c r="KYQ292" s="168"/>
      <c r="KYR292" s="168"/>
      <c r="KYS292" s="168"/>
      <c r="KYT292" s="168"/>
      <c r="KYU292" s="168"/>
      <c r="KYV292" s="168"/>
      <c r="KYW292" s="168"/>
      <c r="KYX292" s="168"/>
      <c r="KYY292" s="168"/>
      <c r="KYZ292" s="168"/>
      <c r="KZA292" s="168"/>
      <c r="KZB292" s="168"/>
      <c r="KZC292" s="168"/>
      <c r="KZD292" s="168"/>
      <c r="KZE292" s="168"/>
      <c r="KZF292" s="168"/>
      <c r="KZG292" s="168"/>
      <c r="KZH292" s="168"/>
      <c r="KZI292" s="168"/>
      <c r="KZJ292" s="168"/>
      <c r="KZK292" s="168"/>
      <c r="KZL292" s="168"/>
      <c r="KZM292" s="168"/>
      <c r="KZN292" s="168"/>
      <c r="KZO292" s="168"/>
      <c r="KZP292" s="168"/>
      <c r="KZQ292" s="168"/>
      <c r="KZR292" s="168"/>
      <c r="KZS292" s="168"/>
      <c r="KZT292" s="168"/>
      <c r="KZU292" s="168"/>
      <c r="KZV292" s="168"/>
      <c r="KZW292" s="168"/>
      <c r="KZX292" s="168"/>
      <c r="KZY292" s="168"/>
      <c r="KZZ292" s="168"/>
      <c r="LAA292" s="168"/>
      <c r="LAB292" s="168"/>
      <c r="LAC292" s="168"/>
      <c r="LAD292" s="168"/>
      <c r="LAE292" s="168"/>
      <c r="LAF292" s="168"/>
      <c r="LAG292" s="168"/>
      <c r="LAH292" s="168"/>
      <c r="LAI292" s="168"/>
      <c r="LAJ292" s="168"/>
      <c r="LAK292" s="168"/>
      <c r="LAL292" s="168"/>
      <c r="LAM292" s="168"/>
      <c r="LAN292" s="168"/>
      <c r="LAO292" s="168"/>
      <c r="LAP292" s="168"/>
      <c r="LAQ292" s="168"/>
      <c r="LAR292" s="168"/>
      <c r="LAS292" s="168"/>
      <c r="LAT292" s="168"/>
      <c r="LAU292" s="168"/>
      <c r="LAV292" s="168"/>
      <c r="LAW292" s="168"/>
      <c r="LAX292" s="168"/>
      <c r="LAY292" s="168"/>
      <c r="LAZ292" s="168"/>
      <c r="LBA292" s="168"/>
      <c r="LBB292" s="168"/>
      <c r="LBC292" s="168"/>
      <c r="LBD292" s="168"/>
      <c r="LBE292" s="168"/>
      <c r="LBF292" s="168"/>
      <c r="LBG292" s="168"/>
      <c r="LBH292" s="168"/>
      <c r="LBI292" s="168"/>
      <c r="LBJ292" s="168"/>
      <c r="LBK292" s="168"/>
      <c r="LBL292" s="168"/>
      <c r="LBM292" s="168"/>
      <c r="LBN292" s="168"/>
      <c r="LBO292" s="168"/>
      <c r="LBP292" s="168"/>
      <c r="LBQ292" s="168"/>
      <c r="LBR292" s="168"/>
      <c r="LBS292" s="168"/>
      <c r="LBT292" s="168"/>
      <c r="LBU292" s="168"/>
      <c r="LBV292" s="168"/>
      <c r="LBW292" s="168"/>
      <c r="LBX292" s="168"/>
      <c r="LBY292" s="168"/>
      <c r="LBZ292" s="168"/>
      <c r="LCA292" s="168"/>
      <c r="LCB292" s="168"/>
      <c r="LCC292" s="168"/>
      <c r="LCD292" s="168"/>
      <c r="LCE292" s="168"/>
      <c r="LCF292" s="168"/>
      <c r="LCG292" s="168"/>
      <c r="LCH292" s="168"/>
      <c r="LCI292" s="168"/>
      <c r="LCJ292" s="168"/>
      <c r="LCK292" s="168"/>
      <c r="LCL292" s="168"/>
      <c r="LCM292" s="168"/>
      <c r="LCN292" s="168"/>
      <c r="LCO292" s="168"/>
      <c r="LCP292" s="168"/>
      <c r="LCQ292" s="168"/>
      <c r="LCR292" s="168"/>
      <c r="LCS292" s="168"/>
      <c r="LCT292" s="168"/>
      <c r="LCU292" s="168"/>
      <c r="LCV292" s="168"/>
      <c r="LCW292" s="168"/>
      <c r="LCX292" s="168"/>
      <c r="LCY292" s="168"/>
      <c r="LCZ292" s="168"/>
      <c r="LDA292" s="168"/>
      <c r="LDB292" s="168"/>
      <c r="LDC292" s="168"/>
      <c r="LDD292" s="168"/>
      <c r="LDE292" s="168"/>
      <c r="LDF292" s="168"/>
      <c r="LDG292" s="168"/>
      <c r="LDH292" s="168"/>
      <c r="LDI292" s="168"/>
      <c r="LDJ292" s="168"/>
      <c r="LDK292" s="168"/>
      <c r="LDL292" s="168"/>
      <c r="LDM292" s="168"/>
      <c r="LDN292" s="168"/>
      <c r="LDO292" s="168"/>
      <c r="LDP292" s="168"/>
      <c r="LDQ292" s="168"/>
      <c r="LDR292" s="168"/>
      <c r="LDS292" s="168"/>
      <c r="LDT292" s="168"/>
      <c r="LDU292" s="168"/>
      <c r="LDV292" s="168"/>
      <c r="LDW292" s="168"/>
      <c r="LDX292" s="168"/>
      <c r="LDY292" s="168"/>
      <c r="LDZ292" s="168"/>
      <c r="LEA292" s="168"/>
      <c r="LEB292" s="168"/>
      <c r="LEC292" s="168"/>
      <c r="LED292" s="168"/>
      <c r="LEE292" s="168"/>
      <c r="LEF292" s="168"/>
      <c r="LEG292" s="168"/>
      <c r="LEH292" s="168"/>
      <c r="LEI292" s="168"/>
      <c r="LEJ292" s="168"/>
      <c r="LEK292" s="168"/>
      <c r="LEL292" s="168"/>
      <c r="LEM292" s="168"/>
      <c r="LEN292" s="168"/>
      <c r="LEO292" s="168"/>
      <c r="LEP292" s="168"/>
      <c r="LEQ292" s="168"/>
      <c r="LER292" s="168"/>
      <c r="LES292" s="168"/>
      <c r="LET292" s="168"/>
      <c r="LEU292" s="168"/>
      <c r="LEV292" s="168"/>
      <c r="LEW292" s="168"/>
      <c r="LEX292" s="168"/>
      <c r="LEY292" s="168"/>
      <c r="LEZ292" s="168"/>
      <c r="LFA292" s="168"/>
      <c r="LFB292" s="168"/>
      <c r="LFC292" s="168"/>
      <c r="LFD292" s="168"/>
      <c r="LFE292" s="168"/>
      <c r="LFF292" s="168"/>
      <c r="LFG292" s="168"/>
      <c r="LFH292" s="168"/>
      <c r="LFI292" s="168"/>
      <c r="LFJ292" s="168"/>
      <c r="LFK292" s="168"/>
      <c r="LFL292" s="168"/>
      <c r="LFM292" s="168"/>
      <c r="LFN292" s="168"/>
      <c r="LFO292" s="168"/>
      <c r="LFP292" s="168"/>
      <c r="LFQ292" s="168"/>
      <c r="LFR292" s="168"/>
      <c r="LFS292" s="168"/>
      <c r="LFT292" s="168"/>
      <c r="LFU292" s="168"/>
      <c r="LFV292" s="168"/>
      <c r="LFW292" s="168"/>
      <c r="LFX292" s="168"/>
      <c r="LFY292" s="168"/>
      <c r="LFZ292" s="168"/>
      <c r="LGA292" s="168"/>
      <c r="LGB292" s="168"/>
      <c r="LGC292" s="168"/>
      <c r="LGD292" s="168"/>
      <c r="LGE292" s="168"/>
      <c r="LGF292" s="168"/>
      <c r="LGG292" s="168"/>
      <c r="LGH292" s="168"/>
      <c r="LGI292" s="168"/>
      <c r="LGJ292" s="168"/>
      <c r="LGK292" s="168"/>
      <c r="LGL292" s="168"/>
      <c r="LGM292" s="168"/>
      <c r="LGN292" s="168"/>
      <c r="LGO292" s="168"/>
      <c r="LGP292" s="168"/>
      <c r="LGQ292" s="168"/>
      <c r="LGR292" s="168"/>
      <c r="LGS292" s="168"/>
      <c r="LGT292" s="168"/>
      <c r="LGU292" s="168"/>
      <c r="LGV292" s="168"/>
      <c r="LGW292" s="168"/>
      <c r="LGX292" s="168"/>
      <c r="LGY292" s="168"/>
      <c r="LGZ292" s="168"/>
      <c r="LHA292" s="168"/>
      <c r="LHB292" s="168"/>
      <c r="LHC292" s="168"/>
      <c r="LHD292" s="168"/>
      <c r="LHE292" s="168"/>
      <c r="LHF292" s="168"/>
      <c r="LHG292" s="168"/>
      <c r="LHH292" s="168"/>
      <c r="LHI292" s="168"/>
      <c r="LHJ292" s="168"/>
      <c r="LHK292" s="168"/>
      <c r="LHL292" s="168"/>
      <c r="LHM292" s="168"/>
      <c r="LHN292" s="168"/>
      <c r="LHO292" s="168"/>
      <c r="LHP292" s="168"/>
      <c r="LHQ292" s="168"/>
      <c r="LHR292" s="168"/>
      <c r="LHS292" s="168"/>
      <c r="LHT292" s="168"/>
      <c r="LHU292" s="168"/>
      <c r="LHV292" s="168"/>
      <c r="LHW292" s="168"/>
      <c r="LHX292" s="168"/>
      <c r="LHY292" s="168"/>
      <c r="LHZ292" s="168"/>
      <c r="LIA292" s="168"/>
      <c r="LIB292" s="168"/>
      <c r="LIC292" s="168"/>
      <c r="LID292" s="168"/>
      <c r="LIE292" s="168"/>
      <c r="LIF292" s="168"/>
      <c r="LIG292" s="168"/>
      <c r="LIH292" s="168"/>
      <c r="LII292" s="168"/>
      <c r="LIJ292" s="168"/>
      <c r="LIK292" s="168"/>
      <c r="LIL292" s="168"/>
      <c r="LIM292" s="168"/>
      <c r="LIN292" s="168"/>
      <c r="LIO292" s="168"/>
      <c r="LIP292" s="168"/>
      <c r="LIQ292" s="168"/>
      <c r="LIR292" s="168"/>
      <c r="LIS292" s="168"/>
      <c r="LIT292" s="168"/>
      <c r="LIU292" s="168"/>
      <c r="LIV292" s="168"/>
      <c r="LIW292" s="168"/>
      <c r="LIX292" s="168"/>
      <c r="LIY292" s="168"/>
      <c r="LIZ292" s="168"/>
      <c r="LJA292" s="168"/>
      <c r="LJB292" s="168"/>
      <c r="LJC292" s="168"/>
      <c r="LJD292" s="168"/>
      <c r="LJE292" s="168"/>
      <c r="LJF292" s="168"/>
      <c r="LJG292" s="168"/>
      <c r="LJH292" s="168"/>
      <c r="LJI292" s="168"/>
      <c r="LJJ292" s="168"/>
      <c r="LJK292" s="168"/>
      <c r="LJL292" s="168"/>
      <c r="LJM292" s="168"/>
      <c r="LJN292" s="168"/>
      <c r="LJO292" s="168"/>
      <c r="LJP292" s="168"/>
      <c r="LJQ292" s="168"/>
      <c r="LJR292" s="168"/>
      <c r="LJS292" s="168"/>
      <c r="LJT292" s="168"/>
      <c r="LJU292" s="168"/>
      <c r="LJV292" s="168"/>
      <c r="LJW292" s="168"/>
      <c r="LJX292" s="168"/>
      <c r="LJY292" s="168"/>
      <c r="LJZ292" s="168"/>
      <c r="LKA292" s="168"/>
      <c r="LKB292" s="168"/>
      <c r="LKC292" s="168"/>
      <c r="LKD292" s="168"/>
      <c r="LKE292" s="168"/>
      <c r="LKF292" s="168"/>
      <c r="LKG292" s="168"/>
      <c r="LKH292" s="168"/>
      <c r="LKI292" s="168"/>
      <c r="LKJ292" s="168"/>
      <c r="LKK292" s="168"/>
      <c r="LKL292" s="168"/>
      <c r="LKM292" s="168"/>
      <c r="LKN292" s="168"/>
      <c r="LKO292" s="168"/>
      <c r="LKP292" s="168"/>
      <c r="LKQ292" s="168"/>
      <c r="LKR292" s="168"/>
      <c r="LKS292" s="168"/>
      <c r="LKT292" s="168"/>
      <c r="LKU292" s="168"/>
      <c r="LKV292" s="168"/>
      <c r="LKW292" s="168"/>
      <c r="LKX292" s="168"/>
      <c r="LKY292" s="168"/>
      <c r="LKZ292" s="168"/>
      <c r="LLA292" s="168"/>
      <c r="LLB292" s="168"/>
      <c r="LLC292" s="168"/>
      <c r="LLD292" s="168"/>
      <c r="LLE292" s="168"/>
      <c r="LLF292" s="168"/>
      <c r="LLG292" s="168"/>
      <c r="LLH292" s="168"/>
      <c r="LLI292" s="168"/>
      <c r="LLJ292" s="168"/>
      <c r="LLK292" s="168"/>
      <c r="LLL292" s="168"/>
      <c r="LLM292" s="168"/>
      <c r="LLN292" s="168"/>
      <c r="LLO292" s="168"/>
      <c r="LLP292" s="168"/>
      <c r="LLQ292" s="168"/>
      <c r="LLR292" s="168"/>
      <c r="LLS292" s="168"/>
      <c r="LLT292" s="168"/>
      <c r="LLU292" s="168"/>
      <c r="LLV292" s="168"/>
      <c r="LLW292" s="168"/>
      <c r="LLX292" s="168"/>
      <c r="LLY292" s="168"/>
      <c r="LLZ292" s="168"/>
      <c r="LMA292" s="168"/>
      <c r="LMB292" s="168"/>
      <c r="LMC292" s="168"/>
      <c r="LMD292" s="168"/>
      <c r="LME292" s="168"/>
      <c r="LMF292" s="168"/>
      <c r="LMG292" s="168"/>
      <c r="LMH292" s="168"/>
      <c r="LMI292" s="168"/>
      <c r="LMJ292" s="168"/>
      <c r="LMK292" s="168"/>
      <c r="LML292" s="168"/>
      <c r="LMM292" s="168"/>
      <c r="LMN292" s="168"/>
      <c r="LMO292" s="168"/>
      <c r="LMP292" s="168"/>
      <c r="LMQ292" s="168"/>
      <c r="LMR292" s="168"/>
      <c r="LMS292" s="168"/>
      <c r="LMT292" s="168"/>
      <c r="LMU292" s="168"/>
      <c r="LMV292" s="168"/>
      <c r="LMW292" s="168"/>
      <c r="LMX292" s="168"/>
      <c r="LMY292" s="168"/>
      <c r="LMZ292" s="168"/>
      <c r="LNA292" s="168"/>
      <c r="LNB292" s="168"/>
      <c r="LNC292" s="168"/>
      <c r="LND292" s="168"/>
      <c r="LNE292" s="168"/>
      <c r="LNF292" s="168"/>
      <c r="LNG292" s="168"/>
      <c r="LNH292" s="168"/>
      <c r="LNI292" s="168"/>
      <c r="LNJ292" s="168"/>
      <c r="LNK292" s="168"/>
      <c r="LNL292" s="168"/>
      <c r="LNM292" s="168"/>
      <c r="LNN292" s="168"/>
      <c r="LNO292" s="168"/>
      <c r="LNP292" s="168"/>
      <c r="LNQ292" s="168"/>
      <c r="LNR292" s="168"/>
      <c r="LNS292" s="168"/>
      <c r="LNT292" s="168"/>
      <c r="LNU292" s="168"/>
      <c r="LNV292" s="168"/>
      <c r="LNW292" s="168"/>
      <c r="LNX292" s="168"/>
      <c r="LNY292" s="168"/>
      <c r="LNZ292" s="168"/>
      <c r="LOA292" s="168"/>
      <c r="LOB292" s="168"/>
      <c r="LOC292" s="168"/>
      <c r="LOD292" s="168"/>
      <c r="LOE292" s="168"/>
      <c r="LOF292" s="168"/>
      <c r="LOG292" s="168"/>
      <c r="LOH292" s="168"/>
      <c r="LOI292" s="168"/>
      <c r="LOJ292" s="168"/>
      <c r="LOK292" s="168"/>
      <c r="LOL292" s="168"/>
      <c r="LOM292" s="168"/>
      <c r="LON292" s="168"/>
      <c r="LOO292" s="168"/>
      <c r="LOP292" s="168"/>
      <c r="LOQ292" s="168"/>
      <c r="LOR292" s="168"/>
      <c r="LOS292" s="168"/>
      <c r="LOT292" s="168"/>
      <c r="LOU292" s="168"/>
      <c r="LOV292" s="168"/>
      <c r="LOW292" s="168"/>
      <c r="LOX292" s="168"/>
      <c r="LOY292" s="168"/>
      <c r="LOZ292" s="168"/>
      <c r="LPA292" s="168"/>
      <c r="LPB292" s="168"/>
      <c r="LPC292" s="168"/>
      <c r="LPD292" s="168"/>
      <c r="LPE292" s="168"/>
      <c r="LPF292" s="168"/>
      <c r="LPG292" s="168"/>
      <c r="LPH292" s="168"/>
      <c r="LPI292" s="168"/>
      <c r="LPJ292" s="168"/>
      <c r="LPK292" s="168"/>
      <c r="LPL292" s="168"/>
      <c r="LPM292" s="168"/>
      <c r="LPN292" s="168"/>
      <c r="LPO292" s="168"/>
      <c r="LPP292" s="168"/>
      <c r="LPQ292" s="168"/>
      <c r="LPR292" s="168"/>
      <c r="LPS292" s="168"/>
      <c r="LPT292" s="168"/>
      <c r="LPU292" s="168"/>
      <c r="LPV292" s="168"/>
      <c r="LPW292" s="168"/>
      <c r="LPX292" s="168"/>
      <c r="LPY292" s="168"/>
      <c r="LPZ292" s="168"/>
      <c r="LQA292" s="168"/>
      <c r="LQB292" s="168"/>
      <c r="LQC292" s="168"/>
      <c r="LQD292" s="168"/>
      <c r="LQE292" s="168"/>
      <c r="LQF292" s="168"/>
      <c r="LQG292" s="168"/>
      <c r="LQH292" s="168"/>
      <c r="LQI292" s="168"/>
      <c r="LQJ292" s="168"/>
      <c r="LQK292" s="168"/>
      <c r="LQL292" s="168"/>
      <c r="LQM292" s="168"/>
      <c r="LQN292" s="168"/>
      <c r="LQO292" s="168"/>
      <c r="LQP292" s="168"/>
      <c r="LQQ292" s="168"/>
      <c r="LQR292" s="168"/>
      <c r="LQS292" s="168"/>
      <c r="LQT292" s="168"/>
      <c r="LQU292" s="168"/>
      <c r="LQV292" s="168"/>
      <c r="LQW292" s="168"/>
      <c r="LQX292" s="168"/>
      <c r="LQY292" s="168"/>
      <c r="LQZ292" s="168"/>
      <c r="LRA292" s="168"/>
      <c r="LRB292" s="168"/>
      <c r="LRC292" s="168"/>
      <c r="LRD292" s="168"/>
      <c r="LRE292" s="168"/>
      <c r="LRF292" s="168"/>
      <c r="LRG292" s="168"/>
      <c r="LRH292" s="168"/>
      <c r="LRI292" s="168"/>
      <c r="LRJ292" s="168"/>
      <c r="LRK292" s="168"/>
      <c r="LRL292" s="168"/>
      <c r="LRM292" s="168"/>
      <c r="LRN292" s="168"/>
      <c r="LRO292" s="168"/>
      <c r="LRP292" s="168"/>
      <c r="LRQ292" s="168"/>
      <c r="LRR292" s="168"/>
      <c r="LRS292" s="168"/>
      <c r="LRT292" s="168"/>
      <c r="LRU292" s="168"/>
      <c r="LRV292" s="168"/>
      <c r="LRW292" s="168"/>
      <c r="LRX292" s="168"/>
      <c r="LRY292" s="168"/>
      <c r="LRZ292" s="168"/>
      <c r="LSA292" s="168"/>
      <c r="LSB292" s="168"/>
      <c r="LSC292" s="168"/>
      <c r="LSD292" s="168"/>
      <c r="LSE292" s="168"/>
      <c r="LSF292" s="168"/>
      <c r="LSG292" s="168"/>
      <c r="LSH292" s="168"/>
      <c r="LSI292" s="168"/>
      <c r="LSJ292" s="168"/>
      <c r="LSK292" s="168"/>
      <c r="LSL292" s="168"/>
      <c r="LSM292" s="168"/>
      <c r="LSN292" s="168"/>
      <c r="LSO292" s="168"/>
      <c r="LSP292" s="168"/>
      <c r="LSQ292" s="168"/>
      <c r="LSR292" s="168"/>
      <c r="LSS292" s="168"/>
      <c r="LST292" s="168"/>
      <c r="LSU292" s="168"/>
      <c r="LSV292" s="168"/>
      <c r="LSW292" s="168"/>
      <c r="LSX292" s="168"/>
      <c r="LSY292" s="168"/>
      <c r="LSZ292" s="168"/>
      <c r="LTA292" s="168"/>
      <c r="LTB292" s="168"/>
      <c r="LTC292" s="168"/>
      <c r="LTD292" s="168"/>
      <c r="LTE292" s="168"/>
      <c r="LTF292" s="168"/>
      <c r="LTG292" s="168"/>
      <c r="LTH292" s="168"/>
      <c r="LTI292" s="168"/>
      <c r="LTJ292" s="168"/>
      <c r="LTK292" s="168"/>
      <c r="LTL292" s="168"/>
      <c r="LTM292" s="168"/>
      <c r="LTN292" s="168"/>
      <c r="LTO292" s="168"/>
      <c r="LTP292" s="168"/>
      <c r="LTQ292" s="168"/>
      <c r="LTR292" s="168"/>
      <c r="LTS292" s="168"/>
      <c r="LTT292" s="168"/>
      <c r="LTU292" s="168"/>
      <c r="LTV292" s="168"/>
      <c r="LTW292" s="168"/>
      <c r="LTX292" s="168"/>
      <c r="LTY292" s="168"/>
      <c r="LTZ292" s="168"/>
      <c r="LUA292" s="168"/>
      <c r="LUB292" s="168"/>
      <c r="LUC292" s="168"/>
      <c r="LUD292" s="168"/>
      <c r="LUE292" s="168"/>
      <c r="LUF292" s="168"/>
      <c r="LUG292" s="168"/>
      <c r="LUH292" s="168"/>
      <c r="LUI292" s="168"/>
      <c r="LUJ292" s="168"/>
      <c r="LUK292" s="168"/>
      <c r="LUL292" s="168"/>
      <c r="LUM292" s="168"/>
      <c r="LUN292" s="168"/>
      <c r="LUO292" s="168"/>
      <c r="LUP292" s="168"/>
      <c r="LUQ292" s="168"/>
      <c r="LUR292" s="168"/>
      <c r="LUS292" s="168"/>
      <c r="LUT292" s="168"/>
      <c r="LUU292" s="168"/>
      <c r="LUV292" s="168"/>
      <c r="LUW292" s="168"/>
      <c r="LUX292" s="168"/>
      <c r="LUY292" s="168"/>
      <c r="LUZ292" s="168"/>
      <c r="LVA292" s="168"/>
      <c r="LVB292" s="168"/>
      <c r="LVC292" s="168"/>
      <c r="LVD292" s="168"/>
      <c r="LVE292" s="168"/>
      <c r="LVF292" s="168"/>
      <c r="LVG292" s="168"/>
      <c r="LVH292" s="168"/>
      <c r="LVI292" s="168"/>
      <c r="LVJ292" s="168"/>
      <c r="LVK292" s="168"/>
      <c r="LVL292" s="168"/>
      <c r="LVM292" s="168"/>
      <c r="LVN292" s="168"/>
      <c r="LVO292" s="168"/>
      <c r="LVP292" s="168"/>
      <c r="LVQ292" s="168"/>
      <c r="LVR292" s="168"/>
      <c r="LVS292" s="168"/>
      <c r="LVT292" s="168"/>
      <c r="LVU292" s="168"/>
      <c r="LVV292" s="168"/>
      <c r="LVW292" s="168"/>
      <c r="LVX292" s="168"/>
      <c r="LVY292" s="168"/>
      <c r="LVZ292" s="168"/>
      <c r="LWA292" s="168"/>
      <c r="LWB292" s="168"/>
      <c r="LWC292" s="168"/>
      <c r="LWD292" s="168"/>
      <c r="LWE292" s="168"/>
      <c r="LWF292" s="168"/>
      <c r="LWG292" s="168"/>
      <c r="LWH292" s="168"/>
      <c r="LWI292" s="168"/>
      <c r="LWJ292" s="168"/>
      <c r="LWK292" s="168"/>
      <c r="LWL292" s="168"/>
      <c r="LWM292" s="168"/>
      <c r="LWN292" s="168"/>
      <c r="LWO292" s="168"/>
      <c r="LWP292" s="168"/>
      <c r="LWQ292" s="168"/>
      <c r="LWR292" s="168"/>
      <c r="LWS292" s="168"/>
      <c r="LWT292" s="168"/>
      <c r="LWU292" s="168"/>
      <c r="LWV292" s="168"/>
      <c r="LWW292" s="168"/>
      <c r="LWX292" s="168"/>
      <c r="LWY292" s="168"/>
      <c r="LWZ292" s="168"/>
      <c r="LXA292" s="168"/>
      <c r="LXB292" s="168"/>
      <c r="LXC292" s="168"/>
      <c r="LXD292" s="168"/>
      <c r="LXE292" s="168"/>
      <c r="LXF292" s="168"/>
      <c r="LXG292" s="168"/>
      <c r="LXH292" s="168"/>
      <c r="LXI292" s="168"/>
      <c r="LXJ292" s="168"/>
      <c r="LXK292" s="168"/>
      <c r="LXL292" s="168"/>
      <c r="LXM292" s="168"/>
      <c r="LXN292" s="168"/>
      <c r="LXO292" s="168"/>
      <c r="LXP292" s="168"/>
      <c r="LXQ292" s="168"/>
      <c r="LXR292" s="168"/>
      <c r="LXS292" s="168"/>
      <c r="LXT292" s="168"/>
      <c r="LXU292" s="168"/>
      <c r="LXV292" s="168"/>
      <c r="LXW292" s="168"/>
      <c r="LXX292" s="168"/>
      <c r="LXY292" s="168"/>
      <c r="LXZ292" s="168"/>
      <c r="LYA292" s="168"/>
      <c r="LYB292" s="168"/>
      <c r="LYC292" s="168"/>
      <c r="LYD292" s="168"/>
      <c r="LYE292" s="168"/>
      <c r="LYF292" s="168"/>
      <c r="LYG292" s="168"/>
      <c r="LYH292" s="168"/>
      <c r="LYI292" s="168"/>
      <c r="LYJ292" s="168"/>
      <c r="LYK292" s="168"/>
      <c r="LYL292" s="168"/>
      <c r="LYM292" s="168"/>
      <c r="LYN292" s="168"/>
      <c r="LYO292" s="168"/>
      <c r="LYP292" s="168"/>
      <c r="LYQ292" s="168"/>
      <c r="LYR292" s="168"/>
      <c r="LYS292" s="168"/>
      <c r="LYT292" s="168"/>
      <c r="LYU292" s="168"/>
      <c r="LYV292" s="168"/>
      <c r="LYW292" s="168"/>
      <c r="LYX292" s="168"/>
      <c r="LYY292" s="168"/>
      <c r="LYZ292" s="168"/>
      <c r="LZA292" s="168"/>
      <c r="LZB292" s="168"/>
      <c r="LZC292" s="168"/>
      <c r="LZD292" s="168"/>
      <c r="LZE292" s="168"/>
      <c r="LZF292" s="168"/>
      <c r="LZG292" s="168"/>
      <c r="LZH292" s="168"/>
      <c r="LZI292" s="168"/>
      <c r="LZJ292" s="168"/>
      <c r="LZK292" s="168"/>
      <c r="LZL292" s="168"/>
      <c r="LZM292" s="168"/>
      <c r="LZN292" s="168"/>
      <c r="LZO292" s="168"/>
      <c r="LZP292" s="168"/>
      <c r="LZQ292" s="168"/>
      <c r="LZR292" s="168"/>
      <c r="LZS292" s="168"/>
      <c r="LZT292" s="168"/>
      <c r="LZU292" s="168"/>
      <c r="LZV292" s="168"/>
      <c r="LZW292" s="168"/>
      <c r="LZX292" s="168"/>
      <c r="LZY292" s="168"/>
      <c r="LZZ292" s="168"/>
      <c r="MAA292" s="168"/>
      <c r="MAB292" s="168"/>
      <c r="MAC292" s="168"/>
      <c r="MAD292" s="168"/>
      <c r="MAE292" s="168"/>
      <c r="MAF292" s="168"/>
      <c r="MAG292" s="168"/>
      <c r="MAH292" s="168"/>
      <c r="MAI292" s="168"/>
      <c r="MAJ292" s="168"/>
      <c r="MAK292" s="168"/>
      <c r="MAL292" s="168"/>
      <c r="MAM292" s="168"/>
      <c r="MAN292" s="168"/>
      <c r="MAO292" s="168"/>
      <c r="MAP292" s="168"/>
      <c r="MAQ292" s="168"/>
      <c r="MAR292" s="168"/>
      <c r="MAS292" s="168"/>
      <c r="MAT292" s="168"/>
      <c r="MAU292" s="168"/>
      <c r="MAV292" s="168"/>
      <c r="MAW292" s="168"/>
      <c r="MAX292" s="168"/>
      <c r="MAY292" s="168"/>
      <c r="MAZ292" s="168"/>
      <c r="MBA292" s="168"/>
      <c r="MBB292" s="168"/>
      <c r="MBC292" s="168"/>
      <c r="MBD292" s="168"/>
      <c r="MBE292" s="168"/>
      <c r="MBF292" s="168"/>
      <c r="MBG292" s="168"/>
      <c r="MBH292" s="168"/>
      <c r="MBI292" s="168"/>
      <c r="MBJ292" s="168"/>
      <c r="MBK292" s="168"/>
      <c r="MBL292" s="168"/>
      <c r="MBM292" s="168"/>
      <c r="MBN292" s="168"/>
      <c r="MBO292" s="168"/>
      <c r="MBP292" s="168"/>
      <c r="MBQ292" s="168"/>
      <c r="MBR292" s="168"/>
      <c r="MBS292" s="168"/>
      <c r="MBT292" s="168"/>
      <c r="MBU292" s="168"/>
      <c r="MBV292" s="168"/>
      <c r="MBW292" s="168"/>
      <c r="MBX292" s="168"/>
      <c r="MBY292" s="168"/>
      <c r="MBZ292" s="168"/>
      <c r="MCA292" s="168"/>
      <c r="MCB292" s="168"/>
      <c r="MCC292" s="168"/>
      <c r="MCD292" s="168"/>
      <c r="MCE292" s="168"/>
      <c r="MCF292" s="168"/>
      <c r="MCG292" s="168"/>
      <c r="MCH292" s="168"/>
      <c r="MCI292" s="168"/>
      <c r="MCJ292" s="168"/>
      <c r="MCK292" s="168"/>
      <c r="MCL292" s="168"/>
      <c r="MCM292" s="168"/>
      <c r="MCN292" s="168"/>
      <c r="MCO292" s="168"/>
      <c r="MCP292" s="168"/>
      <c r="MCQ292" s="168"/>
      <c r="MCR292" s="168"/>
      <c r="MCS292" s="168"/>
      <c r="MCT292" s="168"/>
      <c r="MCU292" s="168"/>
      <c r="MCV292" s="168"/>
      <c r="MCW292" s="168"/>
      <c r="MCX292" s="168"/>
      <c r="MCY292" s="168"/>
      <c r="MCZ292" s="168"/>
      <c r="MDA292" s="168"/>
      <c r="MDB292" s="168"/>
      <c r="MDC292" s="168"/>
      <c r="MDD292" s="168"/>
      <c r="MDE292" s="168"/>
      <c r="MDF292" s="168"/>
      <c r="MDG292" s="168"/>
      <c r="MDH292" s="168"/>
      <c r="MDI292" s="168"/>
      <c r="MDJ292" s="168"/>
      <c r="MDK292" s="168"/>
      <c r="MDL292" s="168"/>
      <c r="MDM292" s="168"/>
      <c r="MDN292" s="168"/>
      <c r="MDO292" s="168"/>
      <c r="MDP292" s="168"/>
      <c r="MDQ292" s="168"/>
      <c r="MDR292" s="168"/>
      <c r="MDS292" s="168"/>
      <c r="MDT292" s="168"/>
      <c r="MDU292" s="168"/>
      <c r="MDV292" s="168"/>
      <c r="MDW292" s="168"/>
      <c r="MDX292" s="168"/>
      <c r="MDY292" s="168"/>
      <c r="MDZ292" s="168"/>
      <c r="MEA292" s="168"/>
      <c r="MEB292" s="168"/>
      <c r="MEC292" s="168"/>
      <c r="MED292" s="168"/>
      <c r="MEE292" s="168"/>
      <c r="MEF292" s="168"/>
      <c r="MEG292" s="168"/>
      <c r="MEH292" s="168"/>
      <c r="MEI292" s="168"/>
      <c r="MEJ292" s="168"/>
      <c r="MEK292" s="168"/>
      <c r="MEL292" s="168"/>
      <c r="MEM292" s="168"/>
      <c r="MEN292" s="168"/>
      <c r="MEO292" s="168"/>
      <c r="MEP292" s="168"/>
      <c r="MEQ292" s="168"/>
      <c r="MER292" s="168"/>
      <c r="MES292" s="168"/>
      <c r="MET292" s="168"/>
      <c r="MEU292" s="168"/>
      <c r="MEV292" s="168"/>
      <c r="MEW292" s="168"/>
      <c r="MEX292" s="168"/>
      <c r="MEY292" s="168"/>
      <c r="MEZ292" s="168"/>
      <c r="MFA292" s="168"/>
      <c r="MFB292" s="168"/>
      <c r="MFC292" s="168"/>
      <c r="MFD292" s="168"/>
      <c r="MFE292" s="168"/>
      <c r="MFF292" s="168"/>
      <c r="MFG292" s="168"/>
      <c r="MFH292" s="168"/>
      <c r="MFI292" s="168"/>
      <c r="MFJ292" s="168"/>
      <c r="MFK292" s="168"/>
      <c r="MFL292" s="168"/>
      <c r="MFM292" s="168"/>
      <c r="MFN292" s="168"/>
      <c r="MFO292" s="168"/>
      <c r="MFP292" s="168"/>
      <c r="MFQ292" s="168"/>
      <c r="MFR292" s="168"/>
      <c r="MFS292" s="168"/>
      <c r="MFT292" s="168"/>
      <c r="MFU292" s="168"/>
      <c r="MFV292" s="168"/>
      <c r="MFW292" s="168"/>
      <c r="MFX292" s="168"/>
      <c r="MFY292" s="168"/>
      <c r="MFZ292" s="168"/>
      <c r="MGA292" s="168"/>
      <c r="MGB292" s="168"/>
      <c r="MGC292" s="168"/>
      <c r="MGD292" s="168"/>
      <c r="MGE292" s="168"/>
      <c r="MGF292" s="168"/>
      <c r="MGG292" s="168"/>
      <c r="MGH292" s="168"/>
      <c r="MGI292" s="168"/>
      <c r="MGJ292" s="168"/>
      <c r="MGK292" s="168"/>
      <c r="MGL292" s="168"/>
      <c r="MGM292" s="168"/>
      <c r="MGN292" s="168"/>
      <c r="MGO292" s="168"/>
      <c r="MGP292" s="168"/>
      <c r="MGQ292" s="168"/>
      <c r="MGR292" s="168"/>
      <c r="MGS292" s="168"/>
      <c r="MGT292" s="168"/>
      <c r="MGU292" s="168"/>
      <c r="MGV292" s="168"/>
      <c r="MGW292" s="168"/>
      <c r="MGX292" s="168"/>
      <c r="MGY292" s="168"/>
      <c r="MGZ292" s="168"/>
      <c r="MHA292" s="168"/>
      <c r="MHB292" s="168"/>
      <c r="MHC292" s="168"/>
      <c r="MHD292" s="168"/>
      <c r="MHE292" s="168"/>
      <c r="MHF292" s="168"/>
      <c r="MHG292" s="168"/>
      <c r="MHH292" s="168"/>
      <c r="MHI292" s="168"/>
      <c r="MHJ292" s="168"/>
      <c r="MHK292" s="168"/>
      <c r="MHL292" s="168"/>
      <c r="MHM292" s="168"/>
      <c r="MHN292" s="168"/>
      <c r="MHO292" s="168"/>
      <c r="MHP292" s="168"/>
      <c r="MHQ292" s="168"/>
      <c r="MHR292" s="168"/>
      <c r="MHS292" s="168"/>
      <c r="MHT292" s="168"/>
      <c r="MHU292" s="168"/>
      <c r="MHV292" s="168"/>
      <c r="MHW292" s="168"/>
      <c r="MHX292" s="168"/>
      <c r="MHY292" s="168"/>
      <c r="MHZ292" s="168"/>
      <c r="MIA292" s="168"/>
      <c r="MIB292" s="168"/>
      <c r="MIC292" s="168"/>
      <c r="MID292" s="168"/>
      <c r="MIE292" s="168"/>
      <c r="MIF292" s="168"/>
      <c r="MIG292" s="168"/>
      <c r="MIH292" s="168"/>
      <c r="MII292" s="168"/>
      <c r="MIJ292" s="168"/>
      <c r="MIK292" s="168"/>
      <c r="MIL292" s="168"/>
      <c r="MIM292" s="168"/>
      <c r="MIN292" s="168"/>
      <c r="MIO292" s="168"/>
      <c r="MIP292" s="168"/>
      <c r="MIQ292" s="168"/>
      <c r="MIR292" s="168"/>
      <c r="MIS292" s="168"/>
      <c r="MIT292" s="168"/>
      <c r="MIU292" s="168"/>
      <c r="MIV292" s="168"/>
      <c r="MIW292" s="168"/>
      <c r="MIX292" s="168"/>
      <c r="MIY292" s="168"/>
      <c r="MIZ292" s="168"/>
      <c r="MJA292" s="168"/>
      <c r="MJB292" s="168"/>
      <c r="MJC292" s="168"/>
      <c r="MJD292" s="168"/>
      <c r="MJE292" s="168"/>
      <c r="MJF292" s="168"/>
      <c r="MJG292" s="168"/>
      <c r="MJH292" s="168"/>
      <c r="MJI292" s="168"/>
      <c r="MJJ292" s="168"/>
      <c r="MJK292" s="168"/>
      <c r="MJL292" s="168"/>
      <c r="MJM292" s="168"/>
      <c r="MJN292" s="168"/>
      <c r="MJO292" s="168"/>
      <c r="MJP292" s="168"/>
      <c r="MJQ292" s="168"/>
      <c r="MJR292" s="168"/>
      <c r="MJS292" s="168"/>
      <c r="MJT292" s="168"/>
      <c r="MJU292" s="168"/>
      <c r="MJV292" s="168"/>
      <c r="MJW292" s="168"/>
      <c r="MJX292" s="168"/>
      <c r="MJY292" s="168"/>
      <c r="MJZ292" s="168"/>
      <c r="MKA292" s="168"/>
      <c r="MKB292" s="168"/>
      <c r="MKC292" s="168"/>
      <c r="MKD292" s="168"/>
      <c r="MKE292" s="168"/>
      <c r="MKF292" s="168"/>
      <c r="MKG292" s="168"/>
      <c r="MKH292" s="168"/>
      <c r="MKI292" s="168"/>
      <c r="MKJ292" s="168"/>
      <c r="MKK292" s="168"/>
      <c r="MKL292" s="168"/>
      <c r="MKM292" s="168"/>
      <c r="MKN292" s="168"/>
      <c r="MKO292" s="168"/>
      <c r="MKP292" s="168"/>
      <c r="MKQ292" s="168"/>
      <c r="MKR292" s="168"/>
      <c r="MKS292" s="168"/>
      <c r="MKT292" s="168"/>
      <c r="MKU292" s="168"/>
      <c r="MKV292" s="168"/>
      <c r="MKW292" s="168"/>
      <c r="MKX292" s="168"/>
      <c r="MKY292" s="168"/>
      <c r="MKZ292" s="168"/>
      <c r="MLA292" s="168"/>
      <c r="MLB292" s="168"/>
      <c r="MLC292" s="168"/>
      <c r="MLD292" s="168"/>
      <c r="MLE292" s="168"/>
      <c r="MLF292" s="168"/>
      <c r="MLG292" s="168"/>
      <c r="MLH292" s="168"/>
      <c r="MLI292" s="168"/>
      <c r="MLJ292" s="168"/>
      <c r="MLK292" s="168"/>
      <c r="MLL292" s="168"/>
      <c r="MLM292" s="168"/>
      <c r="MLN292" s="168"/>
      <c r="MLO292" s="168"/>
      <c r="MLP292" s="168"/>
      <c r="MLQ292" s="168"/>
      <c r="MLR292" s="168"/>
      <c r="MLS292" s="168"/>
      <c r="MLT292" s="168"/>
      <c r="MLU292" s="168"/>
      <c r="MLV292" s="168"/>
      <c r="MLW292" s="168"/>
      <c r="MLX292" s="168"/>
      <c r="MLY292" s="168"/>
      <c r="MLZ292" s="168"/>
      <c r="MMA292" s="168"/>
      <c r="MMB292" s="168"/>
      <c r="MMC292" s="168"/>
      <c r="MMD292" s="168"/>
      <c r="MME292" s="168"/>
      <c r="MMF292" s="168"/>
      <c r="MMG292" s="168"/>
      <c r="MMH292" s="168"/>
      <c r="MMI292" s="168"/>
      <c r="MMJ292" s="168"/>
      <c r="MMK292" s="168"/>
      <c r="MML292" s="168"/>
      <c r="MMM292" s="168"/>
      <c r="MMN292" s="168"/>
      <c r="MMO292" s="168"/>
      <c r="MMP292" s="168"/>
      <c r="MMQ292" s="168"/>
      <c r="MMR292" s="168"/>
      <c r="MMS292" s="168"/>
      <c r="MMT292" s="168"/>
      <c r="MMU292" s="168"/>
      <c r="MMV292" s="168"/>
      <c r="MMW292" s="168"/>
      <c r="MMX292" s="168"/>
      <c r="MMY292" s="168"/>
      <c r="MMZ292" s="168"/>
      <c r="MNA292" s="168"/>
      <c r="MNB292" s="168"/>
      <c r="MNC292" s="168"/>
      <c r="MND292" s="168"/>
      <c r="MNE292" s="168"/>
      <c r="MNF292" s="168"/>
      <c r="MNG292" s="168"/>
      <c r="MNH292" s="168"/>
      <c r="MNI292" s="168"/>
      <c r="MNJ292" s="168"/>
      <c r="MNK292" s="168"/>
      <c r="MNL292" s="168"/>
      <c r="MNM292" s="168"/>
      <c r="MNN292" s="168"/>
      <c r="MNO292" s="168"/>
      <c r="MNP292" s="168"/>
      <c r="MNQ292" s="168"/>
      <c r="MNR292" s="168"/>
      <c r="MNS292" s="168"/>
      <c r="MNT292" s="168"/>
      <c r="MNU292" s="168"/>
      <c r="MNV292" s="168"/>
      <c r="MNW292" s="168"/>
      <c r="MNX292" s="168"/>
      <c r="MNY292" s="168"/>
      <c r="MNZ292" s="168"/>
      <c r="MOA292" s="168"/>
      <c r="MOB292" s="168"/>
      <c r="MOC292" s="168"/>
      <c r="MOD292" s="168"/>
      <c r="MOE292" s="168"/>
      <c r="MOF292" s="168"/>
      <c r="MOG292" s="168"/>
      <c r="MOH292" s="168"/>
      <c r="MOI292" s="168"/>
      <c r="MOJ292" s="168"/>
      <c r="MOK292" s="168"/>
      <c r="MOL292" s="168"/>
      <c r="MOM292" s="168"/>
      <c r="MON292" s="168"/>
      <c r="MOO292" s="168"/>
      <c r="MOP292" s="168"/>
      <c r="MOQ292" s="168"/>
      <c r="MOR292" s="168"/>
      <c r="MOS292" s="168"/>
      <c r="MOT292" s="168"/>
      <c r="MOU292" s="168"/>
      <c r="MOV292" s="168"/>
      <c r="MOW292" s="168"/>
      <c r="MOX292" s="168"/>
      <c r="MOY292" s="168"/>
      <c r="MOZ292" s="168"/>
      <c r="MPA292" s="168"/>
      <c r="MPB292" s="168"/>
      <c r="MPC292" s="168"/>
      <c r="MPD292" s="168"/>
      <c r="MPE292" s="168"/>
      <c r="MPF292" s="168"/>
      <c r="MPG292" s="168"/>
      <c r="MPH292" s="168"/>
      <c r="MPI292" s="168"/>
      <c r="MPJ292" s="168"/>
      <c r="MPK292" s="168"/>
      <c r="MPL292" s="168"/>
      <c r="MPM292" s="168"/>
      <c r="MPN292" s="168"/>
      <c r="MPO292" s="168"/>
      <c r="MPP292" s="168"/>
      <c r="MPQ292" s="168"/>
      <c r="MPR292" s="168"/>
      <c r="MPS292" s="168"/>
      <c r="MPT292" s="168"/>
      <c r="MPU292" s="168"/>
      <c r="MPV292" s="168"/>
      <c r="MPW292" s="168"/>
      <c r="MPX292" s="168"/>
      <c r="MPY292" s="168"/>
      <c r="MPZ292" s="168"/>
      <c r="MQA292" s="168"/>
      <c r="MQB292" s="168"/>
      <c r="MQC292" s="168"/>
      <c r="MQD292" s="168"/>
      <c r="MQE292" s="168"/>
      <c r="MQF292" s="168"/>
      <c r="MQG292" s="168"/>
      <c r="MQH292" s="168"/>
      <c r="MQI292" s="168"/>
      <c r="MQJ292" s="168"/>
      <c r="MQK292" s="168"/>
      <c r="MQL292" s="168"/>
      <c r="MQM292" s="168"/>
      <c r="MQN292" s="168"/>
      <c r="MQO292" s="168"/>
      <c r="MQP292" s="168"/>
      <c r="MQQ292" s="168"/>
      <c r="MQR292" s="168"/>
      <c r="MQS292" s="168"/>
      <c r="MQT292" s="168"/>
      <c r="MQU292" s="168"/>
      <c r="MQV292" s="168"/>
      <c r="MQW292" s="168"/>
      <c r="MQX292" s="168"/>
      <c r="MQY292" s="168"/>
      <c r="MQZ292" s="168"/>
      <c r="MRA292" s="168"/>
      <c r="MRB292" s="168"/>
      <c r="MRC292" s="168"/>
      <c r="MRD292" s="168"/>
      <c r="MRE292" s="168"/>
      <c r="MRF292" s="168"/>
      <c r="MRG292" s="168"/>
      <c r="MRH292" s="168"/>
      <c r="MRI292" s="168"/>
      <c r="MRJ292" s="168"/>
      <c r="MRK292" s="168"/>
      <c r="MRL292" s="168"/>
      <c r="MRM292" s="168"/>
      <c r="MRN292" s="168"/>
      <c r="MRO292" s="168"/>
      <c r="MRP292" s="168"/>
      <c r="MRQ292" s="168"/>
      <c r="MRR292" s="168"/>
      <c r="MRS292" s="168"/>
      <c r="MRT292" s="168"/>
      <c r="MRU292" s="168"/>
      <c r="MRV292" s="168"/>
      <c r="MRW292" s="168"/>
      <c r="MRX292" s="168"/>
      <c r="MRY292" s="168"/>
      <c r="MRZ292" s="168"/>
      <c r="MSA292" s="168"/>
      <c r="MSB292" s="168"/>
      <c r="MSC292" s="168"/>
      <c r="MSD292" s="168"/>
      <c r="MSE292" s="168"/>
      <c r="MSF292" s="168"/>
      <c r="MSG292" s="168"/>
      <c r="MSH292" s="168"/>
      <c r="MSI292" s="168"/>
      <c r="MSJ292" s="168"/>
      <c r="MSK292" s="168"/>
      <c r="MSL292" s="168"/>
      <c r="MSM292" s="168"/>
      <c r="MSN292" s="168"/>
      <c r="MSO292" s="168"/>
      <c r="MSP292" s="168"/>
      <c r="MSQ292" s="168"/>
      <c r="MSR292" s="168"/>
      <c r="MSS292" s="168"/>
      <c r="MST292" s="168"/>
      <c r="MSU292" s="168"/>
      <c r="MSV292" s="168"/>
      <c r="MSW292" s="168"/>
      <c r="MSX292" s="168"/>
      <c r="MSY292" s="168"/>
      <c r="MSZ292" s="168"/>
      <c r="MTA292" s="168"/>
      <c r="MTB292" s="168"/>
      <c r="MTC292" s="168"/>
      <c r="MTD292" s="168"/>
      <c r="MTE292" s="168"/>
      <c r="MTF292" s="168"/>
      <c r="MTG292" s="168"/>
      <c r="MTH292" s="168"/>
      <c r="MTI292" s="168"/>
      <c r="MTJ292" s="168"/>
      <c r="MTK292" s="168"/>
      <c r="MTL292" s="168"/>
      <c r="MTM292" s="168"/>
      <c r="MTN292" s="168"/>
      <c r="MTO292" s="168"/>
      <c r="MTP292" s="168"/>
      <c r="MTQ292" s="168"/>
      <c r="MTR292" s="168"/>
      <c r="MTS292" s="168"/>
      <c r="MTT292" s="168"/>
      <c r="MTU292" s="168"/>
      <c r="MTV292" s="168"/>
      <c r="MTW292" s="168"/>
      <c r="MTX292" s="168"/>
      <c r="MTY292" s="168"/>
      <c r="MTZ292" s="168"/>
      <c r="MUA292" s="168"/>
      <c r="MUB292" s="168"/>
      <c r="MUC292" s="168"/>
      <c r="MUD292" s="168"/>
      <c r="MUE292" s="168"/>
      <c r="MUF292" s="168"/>
      <c r="MUG292" s="168"/>
      <c r="MUH292" s="168"/>
      <c r="MUI292" s="168"/>
      <c r="MUJ292" s="168"/>
      <c r="MUK292" s="168"/>
      <c r="MUL292" s="168"/>
      <c r="MUM292" s="168"/>
      <c r="MUN292" s="168"/>
      <c r="MUO292" s="168"/>
      <c r="MUP292" s="168"/>
      <c r="MUQ292" s="168"/>
      <c r="MUR292" s="168"/>
      <c r="MUS292" s="168"/>
      <c r="MUT292" s="168"/>
      <c r="MUU292" s="168"/>
      <c r="MUV292" s="168"/>
      <c r="MUW292" s="168"/>
      <c r="MUX292" s="168"/>
      <c r="MUY292" s="168"/>
      <c r="MUZ292" s="168"/>
      <c r="MVA292" s="168"/>
      <c r="MVB292" s="168"/>
      <c r="MVC292" s="168"/>
      <c r="MVD292" s="168"/>
      <c r="MVE292" s="168"/>
      <c r="MVF292" s="168"/>
      <c r="MVG292" s="168"/>
      <c r="MVH292" s="168"/>
      <c r="MVI292" s="168"/>
      <c r="MVJ292" s="168"/>
      <c r="MVK292" s="168"/>
      <c r="MVL292" s="168"/>
      <c r="MVM292" s="168"/>
      <c r="MVN292" s="168"/>
      <c r="MVO292" s="168"/>
      <c r="MVP292" s="168"/>
      <c r="MVQ292" s="168"/>
      <c r="MVR292" s="168"/>
      <c r="MVS292" s="168"/>
      <c r="MVT292" s="168"/>
      <c r="MVU292" s="168"/>
      <c r="MVV292" s="168"/>
      <c r="MVW292" s="168"/>
      <c r="MVX292" s="168"/>
      <c r="MVY292" s="168"/>
      <c r="MVZ292" s="168"/>
      <c r="MWA292" s="168"/>
      <c r="MWB292" s="168"/>
      <c r="MWC292" s="168"/>
      <c r="MWD292" s="168"/>
      <c r="MWE292" s="168"/>
      <c r="MWF292" s="168"/>
      <c r="MWG292" s="168"/>
      <c r="MWH292" s="168"/>
      <c r="MWI292" s="168"/>
      <c r="MWJ292" s="168"/>
      <c r="MWK292" s="168"/>
      <c r="MWL292" s="168"/>
      <c r="MWM292" s="168"/>
      <c r="MWN292" s="168"/>
      <c r="MWO292" s="168"/>
      <c r="MWP292" s="168"/>
      <c r="MWQ292" s="168"/>
      <c r="MWR292" s="168"/>
      <c r="MWS292" s="168"/>
      <c r="MWT292" s="168"/>
      <c r="MWU292" s="168"/>
      <c r="MWV292" s="168"/>
      <c r="MWW292" s="168"/>
      <c r="MWX292" s="168"/>
      <c r="MWY292" s="168"/>
      <c r="MWZ292" s="168"/>
      <c r="MXA292" s="168"/>
      <c r="MXB292" s="168"/>
      <c r="MXC292" s="168"/>
      <c r="MXD292" s="168"/>
      <c r="MXE292" s="168"/>
      <c r="MXF292" s="168"/>
      <c r="MXG292" s="168"/>
      <c r="MXH292" s="168"/>
      <c r="MXI292" s="168"/>
      <c r="MXJ292" s="168"/>
      <c r="MXK292" s="168"/>
      <c r="MXL292" s="168"/>
      <c r="MXM292" s="168"/>
      <c r="MXN292" s="168"/>
      <c r="MXO292" s="168"/>
      <c r="MXP292" s="168"/>
      <c r="MXQ292" s="168"/>
      <c r="MXR292" s="168"/>
      <c r="MXS292" s="168"/>
      <c r="MXT292" s="168"/>
      <c r="MXU292" s="168"/>
      <c r="MXV292" s="168"/>
      <c r="MXW292" s="168"/>
      <c r="MXX292" s="168"/>
      <c r="MXY292" s="168"/>
      <c r="MXZ292" s="168"/>
      <c r="MYA292" s="168"/>
      <c r="MYB292" s="168"/>
      <c r="MYC292" s="168"/>
      <c r="MYD292" s="168"/>
      <c r="MYE292" s="168"/>
      <c r="MYF292" s="168"/>
      <c r="MYG292" s="168"/>
      <c r="MYH292" s="168"/>
      <c r="MYI292" s="168"/>
      <c r="MYJ292" s="168"/>
      <c r="MYK292" s="168"/>
      <c r="MYL292" s="168"/>
      <c r="MYM292" s="168"/>
      <c r="MYN292" s="168"/>
      <c r="MYO292" s="168"/>
      <c r="MYP292" s="168"/>
      <c r="MYQ292" s="168"/>
      <c r="MYR292" s="168"/>
      <c r="MYS292" s="168"/>
      <c r="MYT292" s="168"/>
      <c r="MYU292" s="168"/>
      <c r="MYV292" s="168"/>
      <c r="MYW292" s="168"/>
      <c r="MYX292" s="168"/>
      <c r="MYY292" s="168"/>
      <c r="MYZ292" s="168"/>
      <c r="MZA292" s="168"/>
      <c r="MZB292" s="168"/>
      <c r="MZC292" s="168"/>
      <c r="MZD292" s="168"/>
      <c r="MZE292" s="168"/>
      <c r="MZF292" s="168"/>
      <c r="MZG292" s="168"/>
      <c r="MZH292" s="168"/>
      <c r="MZI292" s="168"/>
      <c r="MZJ292" s="168"/>
      <c r="MZK292" s="168"/>
      <c r="MZL292" s="168"/>
      <c r="MZM292" s="168"/>
      <c r="MZN292" s="168"/>
      <c r="MZO292" s="168"/>
      <c r="MZP292" s="168"/>
      <c r="MZQ292" s="168"/>
      <c r="MZR292" s="168"/>
      <c r="MZS292" s="168"/>
      <c r="MZT292" s="168"/>
      <c r="MZU292" s="168"/>
      <c r="MZV292" s="168"/>
      <c r="MZW292" s="168"/>
      <c r="MZX292" s="168"/>
      <c r="MZY292" s="168"/>
      <c r="MZZ292" s="168"/>
      <c r="NAA292" s="168"/>
      <c r="NAB292" s="168"/>
      <c r="NAC292" s="168"/>
      <c r="NAD292" s="168"/>
      <c r="NAE292" s="168"/>
      <c r="NAF292" s="168"/>
      <c r="NAG292" s="168"/>
      <c r="NAH292" s="168"/>
      <c r="NAI292" s="168"/>
      <c r="NAJ292" s="168"/>
      <c r="NAK292" s="168"/>
      <c r="NAL292" s="168"/>
      <c r="NAM292" s="168"/>
      <c r="NAN292" s="168"/>
      <c r="NAO292" s="168"/>
      <c r="NAP292" s="168"/>
      <c r="NAQ292" s="168"/>
      <c r="NAR292" s="168"/>
      <c r="NAS292" s="168"/>
      <c r="NAT292" s="168"/>
      <c r="NAU292" s="168"/>
      <c r="NAV292" s="168"/>
      <c r="NAW292" s="168"/>
      <c r="NAX292" s="168"/>
      <c r="NAY292" s="168"/>
      <c r="NAZ292" s="168"/>
      <c r="NBA292" s="168"/>
      <c r="NBB292" s="168"/>
      <c r="NBC292" s="168"/>
      <c r="NBD292" s="168"/>
      <c r="NBE292" s="168"/>
      <c r="NBF292" s="168"/>
      <c r="NBG292" s="168"/>
      <c r="NBH292" s="168"/>
      <c r="NBI292" s="168"/>
      <c r="NBJ292" s="168"/>
      <c r="NBK292" s="168"/>
      <c r="NBL292" s="168"/>
      <c r="NBM292" s="168"/>
      <c r="NBN292" s="168"/>
      <c r="NBO292" s="168"/>
      <c r="NBP292" s="168"/>
      <c r="NBQ292" s="168"/>
      <c r="NBR292" s="168"/>
      <c r="NBS292" s="168"/>
      <c r="NBT292" s="168"/>
      <c r="NBU292" s="168"/>
      <c r="NBV292" s="168"/>
      <c r="NBW292" s="168"/>
      <c r="NBX292" s="168"/>
      <c r="NBY292" s="168"/>
      <c r="NBZ292" s="168"/>
      <c r="NCA292" s="168"/>
      <c r="NCB292" s="168"/>
      <c r="NCC292" s="168"/>
      <c r="NCD292" s="168"/>
      <c r="NCE292" s="168"/>
      <c r="NCF292" s="168"/>
      <c r="NCG292" s="168"/>
      <c r="NCH292" s="168"/>
      <c r="NCI292" s="168"/>
      <c r="NCJ292" s="168"/>
      <c r="NCK292" s="168"/>
      <c r="NCL292" s="168"/>
      <c r="NCM292" s="168"/>
      <c r="NCN292" s="168"/>
      <c r="NCO292" s="168"/>
      <c r="NCP292" s="168"/>
      <c r="NCQ292" s="168"/>
      <c r="NCR292" s="168"/>
      <c r="NCS292" s="168"/>
      <c r="NCT292" s="168"/>
      <c r="NCU292" s="168"/>
      <c r="NCV292" s="168"/>
      <c r="NCW292" s="168"/>
      <c r="NCX292" s="168"/>
      <c r="NCY292" s="168"/>
      <c r="NCZ292" s="168"/>
      <c r="NDA292" s="168"/>
      <c r="NDB292" s="168"/>
      <c r="NDC292" s="168"/>
      <c r="NDD292" s="168"/>
      <c r="NDE292" s="168"/>
      <c r="NDF292" s="168"/>
      <c r="NDG292" s="168"/>
      <c r="NDH292" s="168"/>
      <c r="NDI292" s="168"/>
      <c r="NDJ292" s="168"/>
      <c r="NDK292" s="168"/>
      <c r="NDL292" s="168"/>
      <c r="NDM292" s="168"/>
      <c r="NDN292" s="168"/>
      <c r="NDO292" s="168"/>
      <c r="NDP292" s="168"/>
      <c r="NDQ292" s="168"/>
      <c r="NDR292" s="168"/>
      <c r="NDS292" s="168"/>
      <c r="NDT292" s="168"/>
      <c r="NDU292" s="168"/>
      <c r="NDV292" s="168"/>
      <c r="NDW292" s="168"/>
      <c r="NDX292" s="168"/>
      <c r="NDY292" s="168"/>
      <c r="NDZ292" s="168"/>
      <c r="NEA292" s="168"/>
      <c r="NEB292" s="168"/>
      <c r="NEC292" s="168"/>
      <c r="NED292" s="168"/>
      <c r="NEE292" s="168"/>
      <c r="NEF292" s="168"/>
      <c r="NEG292" s="168"/>
      <c r="NEH292" s="168"/>
      <c r="NEI292" s="168"/>
      <c r="NEJ292" s="168"/>
      <c r="NEK292" s="168"/>
      <c r="NEL292" s="168"/>
      <c r="NEM292" s="168"/>
      <c r="NEN292" s="168"/>
      <c r="NEO292" s="168"/>
      <c r="NEP292" s="168"/>
      <c r="NEQ292" s="168"/>
      <c r="NER292" s="168"/>
      <c r="NES292" s="168"/>
      <c r="NET292" s="168"/>
      <c r="NEU292" s="168"/>
      <c r="NEV292" s="168"/>
      <c r="NEW292" s="168"/>
      <c r="NEX292" s="168"/>
      <c r="NEY292" s="168"/>
      <c r="NEZ292" s="168"/>
      <c r="NFA292" s="168"/>
      <c r="NFB292" s="168"/>
      <c r="NFC292" s="168"/>
      <c r="NFD292" s="168"/>
      <c r="NFE292" s="168"/>
      <c r="NFF292" s="168"/>
      <c r="NFG292" s="168"/>
      <c r="NFH292" s="168"/>
      <c r="NFI292" s="168"/>
      <c r="NFJ292" s="168"/>
      <c r="NFK292" s="168"/>
      <c r="NFL292" s="168"/>
      <c r="NFM292" s="168"/>
      <c r="NFN292" s="168"/>
      <c r="NFO292" s="168"/>
      <c r="NFP292" s="168"/>
      <c r="NFQ292" s="168"/>
      <c r="NFR292" s="168"/>
      <c r="NFS292" s="168"/>
      <c r="NFT292" s="168"/>
      <c r="NFU292" s="168"/>
      <c r="NFV292" s="168"/>
      <c r="NFW292" s="168"/>
      <c r="NFX292" s="168"/>
      <c r="NFY292" s="168"/>
      <c r="NFZ292" s="168"/>
      <c r="NGA292" s="168"/>
      <c r="NGB292" s="168"/>
      <c r="NGC292" s="168"/>
      <c r="NGD292" s="168"/>
      <c r="NGE292" s="168"/>
      <c r="NGF292" s="168"/>
      <c r="NGG292" s="168"/>
      <c r="NGH292" s="168"/>
      <c r="NGI292" s="168"/>
      <c r="NGJ292" s="168"/>
      <c r="NGK292" s="168"/>
      <c r="NGL292" s="168"/>
      <c r="NGM292" s="168"/>
      <c r="NGN292" s="168"/>
      <c r="NGO292" s="168"/>
      <c r="NGP292" s="168"/>
      <c r="NGQ292" s="168"/>
      <c r="NGR292" s="168"/>
      <c r="NGS292" s="168"/>
      <c r="NGT292" s="168"/>
      <c r="NGU292" s="168"/>
      <c r="NGV292" s="168"/>
      <c r="NGW292" s="168"/>
      <c r="NGX292" s="168"/>
      <c r="NGY292" s="168"/>
      <c r="NGZ292" s="168"/>
      <c r="NHA292" s="168"/>
      <c r="NHB292" s="168"/>
      <c r="NHC292" s="168"/>
      <c r="NHD292" s="168"/>
      <c r="NHE292" s="168"/>
      <c r="NHF292" s="168"/>
      <c r="NHG292" s="168"/>
      <c r="NHH292" s="168"/>
      <c r="NHI292" s="168"/>
      <c r="NHJ292" s="168"/>
      <c r="NHK292" s="168"/>
      <c r="NHL292" s="168"/>
      <c r="NHM292" s="168"/>
      <c r="NHN292" s="168"/>
      <c r="NHO292" s="168"/>
      <c r="NHP292" s="168"/>
      <c r="NHQ292" s="168"/>
      <c r="NHR292" s="168"/>
      <c r="NHS292" s="168"/>
      <c r="NHT292" s="168"/>
      <c r="NHU292" s="168"/>
      <c r="NHV292" s="168"/>
      <c r="NHW292" s="168"/>
      <c r="NHX292" s="168"/>
      <c r="NHY292" s="168"/>
      <c r="NHZ292" s="168"/>
      <c r="NIA292" s="168"/>
      <c r="NIB292" s="168"/>
      <c r="NIC292" s="168"/>
      <c r="NID292" s="168"/>
      <c r="NIE292" s="168"/>
      <c r="NIF292" s="168"/>
      <c r="NIG292" s="168"/>
      <c r="NIH292" s="168"/>
      <c r="NII292" s="168"/>
      <c r="NIJ292" s="168"/>
      <c r="NIK292" s="168"/>
      <c r="NIL292" s="168"/>
      <c r="NIM292" s="168"/>
      <c r="NIN292" s="168"/>
      <c r="NIO292" s="168"/>
      <c r="NIP292" s="168"/>
      <c r="NIQ292" s="168"/>
      <c r="NIR292" s="168"/>
      <c r="NIS292" s="168"/>
      <c r="NIT292" s="168"/>
      <c r="NIU292" s="168"/>
      <c r="NIV292" s="168"/>
      <c r="NIW292" s="168"/>
      <c r="NIX292" s="168"/>
      <c r="NIY292" s="168"/>
      <c r="NIZ292" s="168"/>
      <c r="NJA292" s="168"/>
      <c r="NJB292" s="168"/>
      <c r="NJC292" s="168"/>
      <c r="NJD292" s="168"/>
      <c r="NJE292" s="168"/>
      <c r="NJF292" s="168"/>
      <c r="NJG292" s="168"/>
      <c r="NJH292" s="168"/>
      <c r="NJI292" s="168"/>
      <c r="NJJ292" s="168"/>
      <c r="NJK292" s="168"/>
      <c r="NJL292" s="168"/>
      <c r="NJM292" s="168"/>
      <c r="NJN292" s="168"/>
      <c r="NJO292" s="168"/>
      <c r="NJP292" s="168"/>
      <c r="NJQ292" s="168"/>
      <c r="NJR292" s="168"/>
      <c r="NJS292" s="168"/>
      <c r="NJT292" s="168"/>
      <c r="NJU292" s="168"/>
      <c r="NJV292" s="168"/>
      <c r="NJW292" s="168"/>
      <c r="NJX292" s="168"/>
      <c r="NJY292" s="168"/>
      <c r="NJZ292" s="168"/>
      <c r="NKA292" s="168"/>
      <c r="NKB292" s="168"/>
      <c r="NKC292" s="168"/>
      <c r="NKD292" s="168"/>
      <c r="NKE292" s="168"/>
      <c r="NKF292" s="168"/>
      <c r="NKG292" s="168"/>
      <c r="NKH292" s="168"/>
      <c r="NKI292" s="168"/>
      <c r="NKJ292" s="168"/>
      <c r="NKK292" s="168"/>
      <c r="NKL292" s="168"/>
      <c r="NKM292" s="168"/>
      <c r="NKN292" s="168"/>
      <c r="NKO292" s="168"/>
      <c r="NKP292" s="168"/>
      <c r="NKQ292" s="168"/>
      <c r="NKR292" s="168"/>
      <c r="NKS292" s="168"/>
      <c r="NKT292" s="168"/>
      <c r="NKU292" s="168"/>
      <c r="NKV292" s="168"/>
      <c r="NKW292" s="168"/>
      <c r="NKX292" s="168"/>
      <c r="NKY292" s="168"/>
      <c r="NKZ292" s="168"/>
      <c r="NLA292" s="168"/>
      <c r="NLB292" s="168"/>
      <c r="NLC292" s="168"/>
      <c r="NLD292" s="168"/>
      <c r="NLE292" s="168"/>
      <c r="NLF292" s="168"/>
      <c r="NLG292" s="168"/>
      <c r="NLH292" s="168"/>
      <c r="NLI292" s="168"/>
      <c r="NLJ292" s="168"/>
      <c r="NLK292" s="168"/>
      <c r="NLL292" s="168"/>
      <c r="NLM292" s="168"/>
      <c r="NLN292" s="168"/>
      <c r="NLO292" s="168"/>
      <c r="NLP292" s="168"/>
      <c r="NLQ292" s="168"/>
      <c r="NLR292" s="168"/>
      <c r="NLS292" s="168"/>
      <c r="NLT292" s="168"/>
      <c r="NLU292" s="168"/>
      <c r="NLV292" s="168"/>
      <c r="NLW292" s="168"/>
      <c r="NLX292" s="168"/>
      <c r="NLY292" s="168"/>
      <c r="NLZ292" s="168"/>
      <c r="NMA292" s="168"/>
      <c r="NMB292" s="168"/>
      <c r="NMC292" s="168"/>
      <c r="NMD292" s="168"/>
      <c r="NME292" s="168"/>
      <c r="NMF292" s="168"/>
      <c r="NMG292" s="168"/>
      <c r="NMH292" s="168"/>
      <c r="NMI292" s="168"/>
      <c r="NMJ292" s="168"/>
      <c r="NMK292" s="168"/>
      <c r="NML292" s="168"/>
      <c r="NMM292" s="168"/>
      <c r="NMN292" s="168"/>
      <c r="NMO292" s="168"/>
      <c r="NMP292" s="168"/>
      <c r="NMQ292" s="168"/>
      <c r="NMR292" s="168"/>
      <c r="NMS292" s="168"/>
      <c r="NMT292" s="168"/>
      <c r="NMU292" s="168"/>
      <c r="NMV292" s="168"/>
      <c r="NMW292" s="168"/>
      <c r="NMX292" s="168"/>
      <c r="NMY292" s="168"/>
      <c r="NMZ292" s="168"/>
      <c r="NNA292" s="168"/>
      <c r="NNB292" s="168"/>
      <c r="NNC292" s="168"/>
      <c r="NND292" s="168"/>
      <c r="NNE292" s="168"/>
      <c r="NNF292" s="168"/>
      <c r="NNG292" s="168"/>
      <c r="NNH292" s="168"/>
      <c r="NNI292" s="168"/>
      <c r="NNJ292" s="168"/>
      <c r="NNK292" s="168"/>
      <c r="NNL292" s="168"/>
      <c r="NNM292" s="168"/>
      <c r="NNN292" s="168"/>
      <c r="NNO292" s="168"/>
      <c r="NNP292" s="168"/>
      <c r="NNQ292" s="168"/>
      <c r="NNR292" s="168"/>
      <c r="NNS292" s="168"/>
      <c r="NNT292" s="168"/>
      <c r="NNU292" s="168"/>
      <c r="NNV292" s="168"/>
      <c r="NNW292" s="168"/>
      <c r="NNX292" s="168"/>
      <c r="NNY292" s="168"/>
      <c r="NNZ292" s="168"/>
      <c r="NOA292" s="168"/>
      <c r="NOB292" s="168"/>
      <c r="NOC292" s="168"/>
      <c r="NOD292" s="168"/>
      <c r="NOE292" s="168"/>
      <c r="NOF292" s="168"/>
      <c r="NOG292" s="168"/>
      <c r="NOH292" s="168"/>
      <c r="NOI292" s="168"/>
      <c r="NOJ292" s="168"/>
      <c r="NOK292" s="168"/>
      <c r="NOL292" s="168"/>
      <c r="NOM292" s="168"/>
      <c r="NON292" s="168"/>
      <c r="NOO292" s="168"/>
      <c r="NOP292" s="168"/>
      <c r="NOQ292" s="168"/>
      <c r="NOR292" s="168"/>
      <c r="NOS292" s="168"/>
      <c r="NOT292" s="168"/>
      <c r="NOU292" s="168"/>
      <c r="NOV292" s="168"/>
      <c r="NOW292" s="168"/>
      <c r="NOX292" s="168"/>
      <c r="NOY292" s="168"/>
      <c r="NOZ292" s="168"/>
      <c r="NPA292" s="168"/>
      <c r="NPB292" s="168"/>
      <c r="NPC292" s="168"/>
      <c r="NPD292" s="168"/>
      <c r="NPE292" s="168"/>
      <c r="NPF292" s="168"/>
      <c r="NPG292" s="168"/>
      <c r="NPH292" s="168"/>
      <c r="NPI292" s="168"/>
      <c r="NPJ292" s="168"/>
      <c r="NPK292" s="168"/>
      <c r="NPL292" s="168"/>
      <c r="NPM292" s="168"/>
      <c r="NPN292" s="168"/>
      <c r="NPO292" s="168"/>
      <c r="NPP292" s="168"/>
      <c r="NPQ292" s="168"/>
      <c r="NPR292" s="168"/>
      <c r="NPS292" s="168"/>
      <c r="NPT292" s="168"/>
      <c r="NPU292" s="168"/>
      <c r="NPV292" s="168"/>
      <c r="NPW292" s="168"/>
      <c r="NPX292" s="168"/>
      <c r="NPY292" s="168"/>
      <c r="NPZ292" s="168"/>
      <c r="NQA292" s="168"/>
      <c r="NQB292" s="168"/>
      <c r="NQC292" s="168"/>
      <c r="NQD292" s="168"/>
      <c r="NQE292" s="168"/>
      <c r="NQF292" s="168"/>
      <c r="NQG292" s="168"/>
      <c r="NQH292" s="168"/>
      <c r="NQI292" s="168"/>
      <c r="NQJ292" s="168"/>
      <c r="NQK292" s="168"/>
      <c r="NQL292" s="168"/>
      <c r="NQM292" s="168"/>
      <c r="NQN292" s="168"/>
      <c r="NQO292" s="168"/>
      <c r="NQP292" s="168"/>
      <c r="NQQ292" s="168"/>
      <c r="NQR292" s="168"/>
      <c r="NQS292" s="168"/>
      <c r="NQT292" s="168"/>
      <c r="NQU292" s="168"/>
      <c r="NQV292" s="168"/>
      <c r="NQW292" s="168"/>
      <c r="NQX292" s="168"/>
      <c r="NQY292" s="168"/>
      <c r="NQZ292" s="168"/>
      <c r="NRA292" s="168"/>
      <c r="NRB292" s="168"/>
      <c r="NRC292" s="168"/>
      <c r="NRD292" s="168"/>
      <c r="NRE292" s="168"/>
      <c r="NRF292" s="168"/>
      <c r="NRG292" s="168"/>
      <c r="NRH292" s="168"/>
      <c r="NRI292" s="168"/>
      <c r="NRJ292" s="168"/>
      <c r="NRK292" s="168"/>
      <c r="NRL292" s="168"/>
      <c r="NRM292" s="168"/>
      <c r="NRN292" s="168"/>
      <c r="NRO292" s="168"/>
      <c r="NRP292" s="168"/>
      <c r="NRQ292" s="168"/>
      <c r="NRR292" s="168"/>
      <c r="NRS292" s="168"/>
      <c r="NRT292" s="168"/>
      <c r="NRU292" s="168"/>
      <c r="NRV292" s="168"/>
      <c r="NRW292" s="168"/>
      <c r="NRX292" s="168"/>
      <c r="NRY292" s="168"/>
      <c r="NRZ292" s="168"/>
      <c r="NSA292" s="168"/>
      <c r="NSB292" s="168"/>
      <c r="NSC292" s="168"/>
      <c r="NSD292" s="168"/>
      <c r="NSE292" s="168"/>
      <c r="NSF292" s="168"/>
      <c r="NSG292" s="168"/>
      <c r="NSH292" s="168"/>
      <c r="NSI292" s="168"/>
      <c r="NSJ292" s="168"/>
      <c r="NSK292" s="168"/>
      <c r="NSL292" s="168"/>
      <c r="NSM292" s="168"/>
      <c r="NSN292" s="168"/>
      <c r="NSO292" s="168"/>
      <c r="NSP292" s="168"/>
      <c r="NSQ292" s="168"/>
      <c r="NSR292" s="168"/>
      <c r="NSS292" s="168"/>
      <c r="NST292" s="168"/>
      <c r="NSU292" s="168"/>
      <c r="NSV292" s="168"/>
      <c r="NSW292" s="168"/>
      <c r="NSX292" s="168"/>
      <c r="NSY292" s="168"/>
      <c r="NSZ292" s="168"/>
      <c r="NTA292" s="168"/>
      <c r="NTB292" s="168"/>
      <c r="NTC292" s="168"/>
      <c r="NTD292" s="168"/>
      <c r="NTE292" s="168"/>
      <c r="NTF292" s="168"/>
      <c r="NTG292" s="168"/>
      <c r="NTH292" s="168"/>
      <c r="NTI292" s="168"/>
      <c r="NTJ292" s="168"/>
      <c r="NTK292" s="168"/>
      <c r="NTL292" s="168"/>
      <c r="NTM292" s="168"/>
      <c r="NTN292" s="168"/>
      <c r="NTO292" s="168"/>
      <c r="NTP292" s="168"/>
      <c r="NTQ292" s="168"/>
      <c r="NTR292" s="168"/>
      <c r="NTS292" s="168"/>
      <c r="NTT292" s="168"/>
      <c r="NTU292" s="168"/>
      <c r="NTV292" s="168"/>
      <c r="NTW292" s="168"/>
      <c r="NTX292" s="168"/>
      <c r="NTY292" s="168"/>
      <c r="NTZ292" s="168"/>
      <c r="NUA292" s="168"/>
      <c r="NUB292" s="168"/>
      <c r="NUC292" s="168"/>
      <c r="NUD292" s="168"/>
      <c r="NUE292" s="168"/>
      <c r="NUF292" s="168"/>
      <c r="NUG292" s="168"/>
      <c r="NUH292" s="168"/>
      <c r="NUI292" s="168"/>
      <c r="NUJ292" s="168"/>
      <c r="NUK292" s="168"/>
      <c r="NUL292" s="168"/>
      <c r="NUM292" s="168"/>
      <c r="NUN292" s="168"/>
      <c r="NUO292" s="168"/>
      <c r="NUP292" s="168"/>
      <c r="NUQ292" s="168"/>
      <c r="NUR292" s="168"/>
      <c r="NUS292" s="168"/>
      <c r="NUT292" s="168"/>
      <c r="NUU292" s="168"/>
      <c r="NUV292" s="168"/>
      <c r="NUW292" s="168"/>
      <c r="NUX292" s="168"/>
      <c r="NUY292" s="168"/>
      <c r="NUZ292" s="168"/>
      <c r="NVA292" s="168"/>
      <c r="NVB292" s="168"/>
      <c r="NVC292" s="168"/>
      <c r="NVD292" s="168"/>
      <c r="NVE292" s="168"/>
      <c r="NVF292" s="168"/>
      <c r="NVG292" s="168"/>
      <c r="NVH292" s="168"/>
      <c r="NVI292" s="168"/>
      <c r="NVJ292" s="168"/>
      <c r="NVK292" s="168"/>
      <c r="NVL292" s="168"/>
      <c r="NVM292" s="168"/>
      <c r="NVN292" s="168"/>
      <c r="NVO292" s="168"/>
      <c r="NVP292" s="168"/>
      <c r="NVQ292" s="168"/>
      <c r="NVR292" s="168"/>
      <c r="NVS292" s="168"/>
      <c r="NVT292" s="168"/>
      <c r="NVU292" s="168"/>
      <c r="NVV292" s="168"/>
      <c r="NVW292" s="168"/>
      <c r="NVX292" s="168"/>
      <c r="NVY292" s="168"/>
      <c r="NVZ292" s="168"/>
      <c r="NWA292" s="168"/>
      <c r="NWB292" s="168"/>
      <c r="NWC292" s="168"/>
      <c r="NWD292" s="168"/>
      <c r="NWE292" s="168"/>
      <c r="NWF292" s="168"/>
      <c r="NWG292" s="168"/>
      <c r="NWH292" s="168"/>
      <c r="NWI292" s="168"/>
      <c r="NWJ292" s="168"/>
      <c r="NWK292" s="168"/>
      <c r="NWL292" s="168"/>
      <c r="NWM292" s="168"/>
      <c r="NWN292" s="168"/>
      <c r="NWO292" s="168"/>
      <c r="NWP292" s="168"/>
      <c r="NWQ292" s="168"/>
      <c r="NWR292" s="168"/>
      <c r="NWS292" s="168"/>
      <c r="NWT292" s="168"/>
      <c r="NWU292" s="168"/>
      <c r="NWV292" s="168"/>
      <c r="NWW292" s="168"/>
      <c r="NWX292" s="168"/>
      <c r="NWY292" s="168"/>
      <c r="NWZ292" s="168"/>
      <c r="NXA292" s="168"/>
      <c r="NXB292" s="168"/>
      <c r="NXC292" s="168"/>
      <c r="NXD292" s="168"/>
      <c r="NXE292" s="168"/>
      <c r="NXF292" s="168"/>
      <c r="NXG292" s="168"/>
      <c r="NXH292" s="168"/>
      <c r="NXI292" s="168"/>
      <c r="NXJ292" s="168"/>
      <c r="NXK292" s="168"/>
      <c r="NXL292" s="168"/>
      <c r="NXM292" s="168"/>
      <c r="NXN292" s="168"/>
      <c r="NXO292" s="168"/>
      <c r="NXP292" s="168"/>
      <c r="NXQ292" s="168"/>
      <c r="NXR292" s="168"/>
      <c r="NXS292" s="168"/>
      <c r="NXT292" s="168"/>
      <c r="NXU292" s="168"/>
      <c r="NXV292" s="168"/>
      <c r="NXW292" s="168"/>
      <c r="NXX292" s="168"/>
      <c r="NXY292" s="168"/>
      <c r="NXZ292" s="168"/>
      <c r="NYA292" s="168"/>
      <c r="NYB292" s="168"/>
      <c r="NYC292" s="168"/>
      <c r="NYD292" s="168"/>
      <c r="NYE292" s="168"/>
      <c r="NYF292" s="168"/>
      <c r="NYG292" s="168"/>
      <c r="NYH292" s="168"/>
      <c r="NYI292" s="168"/>
      <c r="NYJ292" s="168"/>
      <c r="NYK292" s="168"/>
      <c r="NYL292" s="168"/>
      <c r="NYM292" s="168"/>
      <c r="NYN292" s="168"/>
      <c r="NYO292" s="168"/>
      <c r="NYP292" s="168"/>
      <c r="NYQ292" s="168"/>
      <c r="NYR292" s="168"/>
      <c r="NYS292" s="168"/>
      <c r="NYT292" s="168"/>
      <c r="NYU292" s="168"/>
      <c r="NYV292" s="168"/>
      <c r="NYW292" s="168"/>
      <c r="NYX292" s="168"/>
      <c r="NYY292" s="168"/>
      <c r="NYZ292" s="168"/>
      <c r="NZA292" s="168"/>
      <c r="NZB292" s="168"/>
      <c r="NZC292" s="168"/>
      <c r="NZD292" s="168"/>
      <c r="NZE292" s="168"/>
      <c r="NZF292" s="168"/>
      <c r="NZG292" s="168"/>
      <c r="NZH292" s="168"/>
      <c r="NZI292" s="168"/>
      <c r="NZJ292" s="168"/>
      <c r="NZK292" s="168"/>
      <c r="NZL292" s="168"/>
      <c r="NZM292" s="168"/>
      <c r="NZN292" s="168"/>
      <c r="NZO292" s="168"/>
      <c r="NZP292" s="168"/>
      <c r="NZQ292" s="168"/>
      <c r="NZR292" s="168"/>
      <c r="NZS292" s="168"/>
      <c r="NZT292" s="168"/>
      <c r="NZU292" s="168"/>
      <c r="NZV292" s="168"/>
      <c r="NZW292" s="168"/>
      <c r="NZX292" s="168"/>
      <c r="NZY292" s="168"/>
      <c r="NZZ292" s="168"/>
      <c r="OAA292" s="168"/>
      <c r="OAB292" s="168"/>
      <c r="OAC292" s="168"/>
      <c r="OAD292" s="168"/>
      <c r="OAE292" s="168"/>
      <c r="OAF292" s="168"/>
      <c r="OAG292" s="168"/>
      <c r="OAH292" s="168"/>
      <c r="OAI292" s="168"/>
      <c r="OAJ292" s="168"/>
      <c r="OAK292" s="168"/>
      <c r="OAL292" s="168"/>
      <c r="OAM292" s="168"/>
      <c r="OAN292" s="168"/>
      <c r="OAO292" s="168"/>
      <c r="OAP292" s="168"/>
      <c r="OAQ292" s="168"/>
      <c r="OAR292" s="168"/>
      <c r="OAS292" s="168"/>
      <c r="OAT292" s="168"/>
      <c r="OAU292" s="168"/>
      <c r="OAV292" s="168"/>
      <c r="OAW292" s="168"/>
      <c r="OAX292" s="168"/>
      <c r="OAY292" s="168"/>
      <c r="OAZ292" s="168"/>
      <c r="OBA292" s="168"/>
      <c r="OBB292" s="168"/>
      <c r="OBC292" s="168"/>
      <c r="OBD292" s="168"/>
      <c r="OBE292" s="168"/>
      <c r="OBF292" s="168"/>
      <c r="OBG292" s="168"/>
      <c r="OBH292" s="168"/>
      <c r="OBI292" s="168"/>
      <c r="OBJ292" s="168"/>
      <c r="OBK292" s="168"/>
      <c r="OBL292" s="168"/>
      <c r="OBM292" s="168"/>
      <c r="OBN292" s="168"/>
      <c r="OBO292" s="168"/>
      <c r="OBP292" s="168"/>
      <c r="OBQ292" s="168"/>
      <c r="OBR292" s="168"/>
      <c r="OBS292" s="168"/>
      <c r="OBT292" s="168"/>
      <c r="OBU292" s="168"/>
      <c r="OBV292" s="168"/>
      <c r="OBW292" s="168"/>
      <c r="OBX292" s="168"/>
      <c r="OBY292" s="168"/>
      <c r="OBZ292" s="168"/>
      <c r="OCA292" s="168"/>
      <c r="OCB292" s="168"/>
      <c r="OCC292" s="168"/>
      <c r="OCD292" s="168"/>
      <c r="OCE292" s="168"/>
      <c r="OCF292" s="168"/>
      <c r="OCG292" s="168"/>
      <c r="OCH292" s="168"/>
      <c r="OCI292" s="168"/>
      <c r="OCJ292" s="168"/>
      <c r="OCK292" s="168"/>
      <c r="OCL292" s="168"/>
      <c r="OCM292" s="168"/>
      <c r="OCN292" s="168"/>
      <c r="OCO292" s="168"/>
      <c r="OCP292" s="168"/>
      <c r="OCQ292" s="168"/>
      <c r="OCR292" s="168"/>
      <c r="OCS292" s="168"/>
      <c r="OCT292" s="168"/>
      <c r="OCU292" s="168"/>
      <c r="OCV292" s="168"/>
      <c r="OCW292" s="168"/>
      <c r="OCX292" s="168"/>
      <c r="OCY292" s="168"/>
      <c r="OCZ292" s="168"/>
      <c r="ODA292" s="168"/>
      <c r="ODB292" s="168"/>
      <c r="ODC292" s="168"/>
      <c r="ODD292" s="168"/>
      <c r="ODE292" s="168"/>
      <c r="ODF292" s="168"/>
      <c r="ODG292" s="168"/>
      <c r="ODH292" s="168"/>
      <c r="ODI292" s="168"/>
      <c r="ODJ292" s="168"/>
      <c r="ODK292" s="168"/>
      <c r="ODL292" s="168"/>
      <c r="ODM292" s="168"/>
      <c r="ODN292" s="168"/>
      <c r="ODO292" s="168"/>
      <c r="ODP292" s="168"/>
      <c r="ODQ292" s="168"/>
      <c r="ODR292" s="168"/>
      <c r="ODS292" s="168"/>
      <c r="ODT292" s="168"/>
      <c r="ODU292" s="168"/>
      <c r="ODV292" s="168"/>
      <c r="ODW292" s="168"/>
      <c r="ODX292" s="168"/>
      <c r="ODY292" s="168"/>
      <c r="ODZ292" s="168"/>
      <c r="OEA292" s="168"/>
      <c r="OEB292" s="168"/>
      <c r="OEC292" s="168"/>
      <c r="OED292" s="168"/>
      <c r="OEE292" s="168"/>
      <c r="OEF292" s="168"/>
      <c r="OEG292" s="168"/>
      <c r="OEH292" s="168"/>
      <c r="OEI292" s="168"/>
      <c r="OEJ292" s="168"/>
      <c r="OEK292" s="168"/>
      <c r="OEL292" s="168"/>
      <c r="OEM292" s="168"/>
      <c r="OEN292" s="168"/>
      <c r="OEO292" s="168"/>
      <c r="OEP292" s="168"/>
      <c r="OEQ292" s="168"/>
      <c r="OER292" s="168"/>
      <c r="OES292" s="168"/>
      <c r="OET292" s="168"/>
      <c r="OEU292" s="168"/>
      <c r="OEV292" s="168"/>
      <c r="OEW292" s="168"/>
      <c r="OEX292" s="168"/>
      <c r="OEY292" s="168"/>
      <c r="OEZ292" s="168"/>
      <c r="OFA292" s="168"/>
      <c r="OFB292" s="168"/>
      <c r="OFC292" s="168"/>
      <c r="OFD292" s="168"/>
      <c r="OFE292" s="168"/>
      <c r="OFF292" s="168"/>
      <c r="OFG292" s="168"/>
      <c r="OFH292" s="168"/>
      <c r="OFI292" s="168"/>
      <c r="OFJ292" s="168"/>
      <c r="OFK292" s="168"/>
      <c r="OFL292" s="168"/>
      <c r="OFM292" s="168"/>
      <c r="OFN292" s="168"/>
      <c r="OFO292" s="168"/>
      <c r="OFP292" s="168"/>
      <c r="OFQ292" s="168"/>
      <c r="OFR292" s="168"/>
      <c r="OFS292" s="168"/>
      <c r="OFT292" s="168"/>
      <c r="OFU292" s="168"/>
      <c r="OFV292" s="168"/>
      <c r="OFW292" s="168"/>
      <c r="OFX292" s="168"/>
      <c r="OFY292" s="168"/>
      <c r="OFZ292" s="168"/>
      <c r="OGA292" s="168"/>
      <c r="OGB292" s="168"/>
      <c r="OGC292" s="168"/>
      <c r="OGD292" s="168"/>
      <c r="OGE292" s="168"/>
      <c r="OGF292" s="168"/>
      <c r="OGG292" s="168"/>
      <c r="OGH292" s="168"/>
      <c r="OGI292" s="168"/>
      <c r="OGJ292" s="168"/>
      <c r="OGK292" s="168"/>
      <c r="OGL292" s="168"/>
      <c r="OGM292" s="168"/>
      <c r="OGN292" s="168"/>
      <c r="OGO292" s="168"/>
      <c r="OGP292" s="168"/>
      <c r="OGQ292" s="168"/>
      <c r="OGR292" s="168"/>
      <c r="OGS292" s="168"/>
      <c r="OGT292" s="168"/>
      <c r="OGU292" s="168"/>
      <c r="OGV292" s="168"/>
      <c r="OGW292" s="168"/>
      <c r="OGX292" s="168"/>
      <c r="OGY292" s="168"/>
      <c r="OGZ292" s="168"/>
      <c r="OHA292" s="168"/>
      <c r="OHB292" s="168"/>
      <c r="OHC292" s="168"/>
      <c r="OHD292" s="168"/>
      <c r="OHE292" s="168"/>
      <c r="OHF292" s="168"/>
      <c r="OHG292" s="168"/>
      <c r="OHH292" s="168"/>
      <c r="OHI292" s="168"/>
      <c r="OHJ292" s="168"/>
      <c r="OHK292" s="168"/>
      <c r="OHL292" s="168"/>
      <c r="OHM292" s="168"/>
      <c r="OHN292" s="168"/>
      <c r="OHO292" s="168"/>
      <c r="OHP292" s="168"/>
      <c r="OHQ292" s="168"/>
      <c r="OHR292" s="168"/>
      <c r="OHS292" s="168"/>
      <c r="OHT292" s="168"/>
      <c r="OHU292" s="168"/>
      <c r="OHV292" s="168"/>
      <c r="OHW292" s="168"/>
      <c r="OHX292" s="168"/>
      <c r="OHY292" s="168"/>
      <c r="OHZ292" s="168"/>
      <c r="OIA292" s="168"/>
      <c r="OIB292" s="168"/>
      <c r="OIC292" s="168"/>
      <c r="OID292" s="168"/>
      <c r="OIE292" s="168"/>
      <c r="OIF292" s="168"/>
      <c r="OIG292" s="168"/>
      <c r="OIH292" s="168"/>
      <c r="OII292" s="168"/>
      <c r="OIJ292" s="168"/>
      <c r="OIK292" s="168"/>
      <c r="OIL292" s="168"/>
      <c r="OIM292" s="168"/>
      <c r="OIN292" s="168"/>
      <c r="OIO292" s="168"/>
      <c r="OIP292" s="168"/>
      <c r="OIQ292" s="168"/>
      <c r="OIR292" s="168"/>
      <c r="OIS292" s="168"/>
      <c r="OIT292" s="168"/>
      <c r="OIU292" s="168"/>
      <c r="OIV292" s="168"/>
      <c r="OIW292" s="168"/>
      <c r="OIX292" s="168"/>
      <c r="OIY292" s="168"/>
      <c r="OIZ292" s="168"/>
      <c r="OJA292" s="168"/>
      <c r="OJB292" s="168"/>
      <c r="OJC292" s="168"/>
      <c r="OJD292" s="168"/>
      <c r="OJE292" s="168"/>
      <c r="OJF292" s="168"/>
      <c r="OJG292" s="168"/>
      <c r="OJH292" s="168"/>
      <c r="OJI292" s="168"/>
      <c r="OJJ292" s="168"/>
      <c r="OJK292" s="168"/>
      <c r="OJL292" s="168"/>
      <c r="OJM292" s="168"/>
      <c r="OJN292" s="168"/>
      <c r="OJO292" s="168"/>
      <c r="OJP292" s="168"/>
      <c r="OJQ292" s="168"/>
      <c r="OJR292" s="168"/>
      <c r="OJS292" s="168"/>
      <c r="OJT292" s="168"/>
      <c r="OJU292" s="168"/>
      <c r="OJV292" s="168"/>
      <c r="OJW292" s="168"/>
      <c r="OJX292" s="168"/>
      <c r="OJY292" s="168"/>
      <c r="OJZ292" s="168"/>
      <c r="OKA292" s="168"/>
      <c r="OKB292" s="168"/>
      <c r="OKC292" s="168"/>
      <c r="OKD292" s="168"/>
      <c r="OKE292" s="168"/>
      <c r="OKF292" s="168"/>
      <c r="OKG292" s="168"/>
      <c r="OKH292" s="168"/>
      <c r="OKI292" s="168"/>
      <c r="OKJ292" s="168"/>
      <c r="OKK292" s="168"/>
      <c r="OKL292" s="168"/>
      <c r="OKM292" s="168"/>
      <c r="OKN292" s="168"/>
      <c r="OKO292" s="168"/>
      <c r="OKP292" s="168"/>
      <c r="OKQ292" s="168"/>
      <c r="OKR292" s="168"/>
      <c r="OKS292" s="168"/>
      <c r="OKT292" s="168"/>
      <c r="OKU292" s="168"/>
      <c r="OKV292" s="168"/>
      <c r="OKW292" s="168"/>
      <c r="OKX292" s="168"/>
      <c r="OKY292" s="168"/>
      <c r="OKZ292" s="168"/>
      <c r="OLA292" s="168"/>
      <c r="OLB292" s="168"/>
      <c r="OLC292" s="168"/>
      <c r="OLD292" s="168"/>
      <c r="OLE292" s="168"/>
      <c r="OLF292" s="168"/>
      <c r="OLG292" s="168"/>
      <c r="OLH292" s="168"/>
      <c r="OLI292" s="168"/>
      <c r="OLJ292" s="168"/>
      <c r="OLK292" s="168"/>
      <c r="OLL292" s="168"/>
      <c r="OLM292" s="168"/>
      <c r="OLN292" s="168"/>
      <c r="OLO292" s="168"/>
      <c r="OLP292" s="168"/>
      <c r="OLQ292" s="168"/>
      <c r="OLR292" s="168"/>
      <c r="OLS292" s="168"/>
      <c r="OLT292" s="168"/>
      <c r="OLU292" s="168"/>
      <c r="OLV292" s="168"/>
      <c r="OLW292" s="168"/>
      <c r="OLX292" s="168"/>
      <c r="OLY292" s="168"/>
      <c r="OLZ292" s="168"/>
      <c r="OMA292" s="168"/>
      <c r="OMB292" s="168"/>
      <c r="OMC292" s="168"/>
      <c r="OMD292" s="168"/>
      <c r="OME292" s="168"/>
      <c r="OMF292" s="168"/>
      <c r="OMG292" s="168"/>
      <c r="OMH292" s="168"/>
      <c r="OMI292" s="168"/>
      <c r="OMJ292" s="168"/>
      <c r="OMK292" s="168"/>
      <c r="OML292" s="168"/>
      <c r="OMM292" s="168"/>
      <c r="OMN292" s="168"/>
      <c r="OMO292" s="168"/>
      <c r="OMP292" s="168"/>
      <c r="OMQ292" s="168"/>
      <c r="OMR292" s="168"/>
      <c r="OMS292" s="168"/>
      <c r="OMT292" s="168"/>
      <c r="OMU292" s="168"/>
      <c r="OMV292" s="168"/>
      <c r="OMW292" s="168"/>
      <c r="OMX292" s="168"/>
      <c r="OMY292" s="168"/>
      <c r="OMZ292" s="168"/>
      <c r="ONA292" s="168"/>
      <c r="ONB292" s="168"/>
      <c r="ONC292" s="168"/>
      <c r="OND292" s="168"/>
      <c r="ONE292" s="168"/>
      <c r="ONF292" s="168"/>
      <c r="ONG292" s="168"/>
      <c r="ONH292" s="168"/>
      <c r="ONI292" s="168"/>
      <c r="ONJ292" s="168"/>
      <c r="ONK292" s="168"/>
      <c r="ONL292" s="168"/>
      <c r="ONM292" s="168"/>
      <c r="ONN292" s="168"/>
      <c r="ONO292" s="168"/>
      <c r="ONP292" s="168"/>
      <c r="ONQ292" s="168"/>
      <c r="ONR292" s="168"/>
      <c r="ONS292" s="168"/>
      <c r="ONT292" s="168"/>
      <c r="ONU292" s="168"/>
      <c r="ONV292" s="168"/>
      <c r="ONW292" s="168"/>
      <c r="ONX292" s="168"/>
      <c r="ONY292" s="168"/>
      <c r="ONZ292" s="168"/>
      <c r="OOA292" s="168"/>
      <c r="OOB292" s="168"/>
      <c r="OOC292" s="168"/>
      <c r="OOD292" s="168"/>
      <c r="OOE292" s="168"/>
      <c r="OOF292" s="168"/>
      <c r="OOG292" s="168"/>
      <c r="OOH292" s="168"/>
      <c r="OOI292" s="168"/>
      <c r="OOJ292" s="168"/>
      <c r="OOK292" s="168"/>
      <c r="OOL292" s="168"/>
      <c r="OOM292" s="168"/>
      <c r="OON292" s="168"/>
      <c r="OOO292" s="168"/>
      <c r="OOP292" s="168"/>
      <c r="OOQ292" s="168"/>
      <c r="OOR292" s="168"/>
      <c r="OOS292" s="168"/>
      <c r="OOT292" s="168"/>
      <c r="OOU292" s="168"/>
      <c r="OOV292" s="168"/>
      <c r="OOW292" s="168"/>
      <c r="OOX292" s="168"/>
      <c r="OOY292" s="168"/>
      <c r="OOZ292" s="168"/>
      <c r="OPA292" s="168"/>
      <c r="OPB292" s="168"/>
      <c r="OPC292" s="168"/>
      <c r="OPD292" s="168"/>
      <c r="OPE292" s="168"/>
      <c r="OPF292" s="168"/>
      <c r="OPG292" s="168"/>
      <c r="OPH292" s="168"/>
      <c r="OPI292" s="168"/>
      <c r="OPJ292" s="168"/>
      <c r="OPK292" s="168"/>
      <c r="OPL292" s="168"/>
      <c r="OPM292" s="168"/>
      <c r="OPN292" s="168"/>
      <c r="OPO292" s="168"/>
      <c r="OPP292" s="168"/>
      <c r="OPQ292" s="168"/>
      <c r="OPR292" s="168"/>
      <c r="OPS292" s="168"/>
      <c r="OPT292" s="168"/>
      <c r="OPU292" s="168"/>
      <c r="OPV292" s="168"/>
      <c r="OPW292" s="168"/>
      <c r="OPX292" s="168"/>
      <c r="OPY292" s="168"/>
      <c r="OPZ292" s="168"/>
      <c r="OQA292" s="168"/>
      <c r="OQB292" s="168"/>
      <c r="OQC292" s="168"/>
      <c r="OQD292" s="168"/>
      <c r="OQE292" s="168"/>
      <c r="OQF292" s="168"/>
      <c r="OQG292" s="168"/>
      <c r="OQH292" s="168"/>
      <c r="OQI292" s="168"/>
      <c r="OQJ292" s="168"/>
      <c r="OQK292" s="168"/>
      <c r="OQL292" s="168"/>
      <c r="OQM292" s="168"/>
      <c r="OQN292" s="168"/>
      <c r="OQO292" s="168"/>
      <c r="OQP292" s="168"/>
      <c r="OQQ292" s="168"/>
      <c r="OQR292" s="168"/>
      <c r="OQS292" s="168"/>
      <c r="OQT292" s="168"/>
      <c r="OQU292" s="168"/>
      <c r="OQV292" s="168"/>
      <c r="OQW292" s="168"/>
      <c r="OQX292" s="168"/>
      <c r="OQY292" s="168"/>
      <c r="OQZ292" s="168"/>
      <c r="ORA292" s="168"/>
      <c r="ORB292" s="168"/>
      <c r="ORC292" s="168"/>
      <c r="ORD292" s="168"/>
      <c r="ORE292" s="168"/>
      <c r="ORF292" s="168"/>
      <c r="ORG292" s="168"/>
      <c r="ORH292" s="168"/>
      <c r="ORI292" s="168"/>
      <c r="ORJ292" s="168"/>
      <c r="ORK292" s="168"/>
      <c r="ORL292" s="168"/>
      <c r="ORM292" s="168"/>
      <c r="ORN292" s="168"/>
      <c r="ORO292" s="168"/>
      <c r="ORP292" s="168"/>
      <c r="ORQ292" s="168"/>
      <c r="ORR292" s="168"/>
      <c r="ORS292" s="168"/>
      <c r="ORT292" s="168"/>
      <c r="ORU292" s="168"/>
      <c r="ORV292" s="168"/>
      <c r="ORW292" s="168"/>
      <c r="ORX292" s="168"/>
      <c r="ORY292" s="168"/>
      <c r="ORZ292" s="168"/>
      <c r="OSA292" s="168"/>
      <c r="OSB292" s="168"/>
      <c r="OSC292" s="168"/>
      <c r="OSD292" s="168"/>
      <c r="OSE292" s="168"/>
      <c r="OSF292" s="168"/>
      <c r="OSG292" s="168"/>
      <c r="OSH292" s="168"/>
      <c r="OSI292" s="168"/>
      <c r="OSJ292" s="168"/>
      <c r="OSK292" s="168"/>
      <c r="OSL292" s="168"/>
      <c r="OSM292" s="168"/>
      <c r="OSN292" s="168"/>
      <c r="OSO292" s="168"/>
      <c r="OSP292" s="168"/>
      <c r="OSQ292" s="168"/>
      <c r="OSR292" s="168"/>
      <c r="OSS292" s="168"/>
      <c r="OST292" s="168"/>
      <c r="OSU292" s="168"/>
      <c r="OSV292" s="168"/>
      <c r="OSW292" s="168"/>
      <c r="OSX292" s="168"/>
      <c r="OSY292" s="168"/>
      <c r="OSZ292" s="168"/>
      <c r="OTA292" s="168"/>
      <c r="OTB292" s="168"/>
      <c r="OTC292" s="168"/>
      <c r="OTD292" s="168"/>
      <c r="OTE292" s="168"/>
      <c r="OTF292" s="168"/>
      <c r="OTG292" s="168"/>
      <c r="OTH292" s="168"/>
      <c r="OTI292" s="168"/>
      <c r="OTJ292" s="168"/>
      <c r="OTK292" s="168"/>
      <c r="OTL292" s="168"/>
      <c r="OTM292" s="168"/>
      <c r="OTN292" s="168"/>
      <c r="OTO292" s="168"/>
      <c r="OTP292" s="168"/>
      <c r="OTQ292" s="168"/>
      <c r="OTR292" s="168"/>
      <c r="OTS292" s="168"/>
      <c r="OTT292" s="168"/>
      <c r="OTU292" s="168"/>
      <c r="OTV292" s="168"/>
      <c r="OTW292" s="168"/>
      <c r="OTX292" s="168"/>
      <c r="OTY292" s="168"/>
      <c r="OTZ292" s="168"/>
      <c r="OUA292" s="168"/>
      <c r="OUB292" s="168"/>
      <c r="OUC292" s="168"/>
      <c r="OUD292" s="168"/>
      <c r="OUE292" s="168"/>
      <c r="OUF292" s="168"/>
      <c r="OUG292" s="168"/>
      <c r="OUH292" s="168"/>
      <c r="OUI292" s="168"/>
      <c r="OUJ292" s="168"/>
      <c r="OUK292" s="168"/>
      <c r="OUL292" s="168"/>
      <c r="OUM292" s="168"/>
      <c r="OUN292" s="168"/>
      <c r="OUO292" s="168"/>
      <c r="OUP292" s="168"/>
      <c r="OUQ292" s="168"/>
      <c r="OUR292" s="168"/>
      <c r="OUS292" s="168"/>
      <c r="OUT292" s="168"/>
      <c r="OUU292" s="168"/>
      <c r="OUV292" s="168"/>
      <c r="OUW292" s="168"/>
      <c r="OUX292" s="168"/>
      <c r="OUY292" s="168"/>
      <c r="OUZ292" s="168"/>
      <c r="OVA292" s="168"/>
      <c r="OVB292" s="168"/>
      <c r="OVC292" s="168"/>
      <c r="OVD292" s="168"/>
      <c r="OVE292" s="168"/>
      <c r="OVF292" s="168"/>
      <c r="OVG292" s="168"/>
      <c r="OVH292" s="168"/>
      <c r="OVI292" s="168"/>
      <c r="OVJ292" s="168"/>
      <c r="OVK292" s="168"/>
      <c r="OVL292" s="168"/>
      <c r="OVM292" s="168"/>
      <c r="OVN292" s="168"/>
      <c r="OVO292" s="168"/>
      <c r="OVP292" s="168"/>
      <c r="OVQ292" s="168"/>
      <c r="OVR292" s="168"/>
      <c r="OVS292" s="168"/>
      <c r="OVT292" s="168"/>
      <c r="OVU292" s="168"/>
      <c r="OVV292" s="168"/>
      <c r="OVW292" s="168"/>
      <c r="OVX292" s="168"/>
      <c r="OVY292" s="168"/>
      <c r="OVZ292" s="168"/>
      <c r="OWA292" s="168"/>
      <c r="OWB292" s="168"/>
      <c r="OWC292" s="168"/>
      <c r="OWD292" s="168"/>
      <c r="OWE292" s="168"/>
      <c r="OWF292" s="168"/>
      <c r="OWG292" s="168"/>
      <c r="OWH292" s="168"/>
      <c r="OWI292" s="168"/>
      <c r="OWJ292" s="168"/>
      <c r="OWK292" s="168"/>
      <c r="OWL292" s="168"/>
      <c r="OWM292" s="168"/>
      <c r="OWN292" s="168"/>
      <c r="OWO292" s="168"/>
      <c r="OWP292" s="168"/>
      <c r="OWQ292" s="168"/>
      <c r="OWR292" s="168"/>
      <c r="OWS292" s="168"/>
      <c r="OWT292" s="168"/>
      <c r="OWU292" s="168"/>
      <c r="OWV292" s="168"/>
      <c r="OWW292" s="168"/>
      <c r="OWX292" s="168"/>
      <c r="OWY292" s="168"/>
      <c r="OWZ292" s="168"/>
      <c r="OXA292" s="168"/>
      <c r="OXB292" s="168"/>
      <c r="OXC292" s="168"/>
      <c r="OXD292" s="168"/>
      <c r="OXE292" s="168"/>
      <c r="OXF292" s="168"/>
      <c r="OXG292" s="168"/>
      <c r="OXH292" s="168"/>
      <c r="OXI292" s="168"/>
      <c r="OXJ292" s="168"/>
      <c r="OXK292" s="168"/>
      <c r="OXL292" s="168"/>
      <c r="OXM292" s="168"/>
      <c r="OXN292" s="168"/>
      <c r="OXO292" s="168"/>
      <c r="OXP292" s="168"/>
      <c r="OXQ292" s="168"/>
      <c r="OXR292" s="168"/>
      <c r="OXS292" s="168"/>
      <c r="OXT292" s="168"/>
      <c r="OXU292" s="168"/>
      <c r="OXV292" s="168"/>
      <c r="OXW292" s="168"/>
      <c r="OXX292" s="168"/>
      <c r="OXY292" s="168"/>
      <c r="OXZ292" s="168"/>
      <c r="OYA292" s="168"/>
      <c r="OYB292" s="168"/>
      <c r="OYC292" s="168"/>
      <c r="OYD292" s="168"/>
      <c r="OYE292" s="168"/>
      <c r="OYF292" s="168"/>
      <c r="OYG292" s="168"/>
      <c r="OYH292" s="168"/>
      <c r="OYI292" s="168"/>
      <c r="OYJ292" s="168"/>
      <c r="OYK292" s="168"/>
      <c r="OYL292" s="168"/>
      <c r="OYM292" s="168"/>
      <c r="OYN292" s="168"/>
      <c r="OYO292" s="168"/>
      <c r="OYP292" s="168"/>
      <c r="OYQ292" s="168"/>
      <c r="OYR292" s="168"/>
      <c r="OYS292" s="168"/>
      <c r="OYT292" s="168"/>
      <c r="OYU292" s="168"/>
      <c r="OYV292" s="168"/>
      <c r="OYW292" s="168"/>
      <c r="OYX292" s="168"/>
      <c r="OYY292" s="168"/>
      <c r="OYZ292" s="168"/>
      <c r="OZA292" s="168"/>
      <c r="OZB292" s="168"/>
      <c r="OZC292" s="168"/>
      <c r="OZD292" s="168"/>
      <c r="OZE292" s="168"/>
      <c r="OZF292" s="168"/>
      <c r="OZG292" s="168"/>
      <c r="OZH292" s="168"/>
      <c r="OZI292" s="168"/>
      <c r="OZJ292" s="168"/>
      <c r="OZK292" s="168"/>
      <c r="OZL292" s="168"/>
      <c r="OZM292" s="168"/>
      <c r="OZN292" s="168"/>
      <c r="OZO292" s="168"/>
      <c r="OZP292" s="168"/>
      <c r="OZQ292" s="168"/>
      <c r="OZR292" s="168"/>
      <c r="OZS292" s="168"/>
      <c r="OZT292" s="168"/>
      <c r="OZU292" s="168"/>
      <c r="OZV292" s="168"/>
      <c r="OZW292" s="168"/>
      <c r="OZX292" s="168"/>
      <c r="OZY292" s="168"/>
      <c r="OZZ292" s="168"/>
      <c r="PAA292" s="168"/>
      <c r="PAB292" s="168"/>
      <c r="PAC292" s="168"/>
      <c r="PAD292" s="168"/>
      <c r="PAE292" s="168"/>
      <c r="PAF292" s="168"/>
      <c r="PAG292" s="168"/>
      <c r="PAH292" s="168"/>
      <c r="PAI292" s="168"/>
      <c r="PAJ292" s="168"/>
      <c r="PAK292" s="168"/>
      <c r="PAL292" s="168"/>
      <c r="PAM292" s="168"/>
      <c r="PAN292" s="168"/>
      <c r="PAO292" s="168"/>
      <c r="PAP292" s="168"/>
      <c r="PAQ292" s="168"/>
      <c r="PAR292" s="168"/>
      <c r="PAS292" s="168"/>
      <c r="PAT292" s="168"/>
      <c r="PAU292" s="168"/>
      <c r="PAV292" s="168"/>
      <c r="PAW292" s="168"/>
      <c r="PAX292" s="168"/>
      <c r="PAY292" s="168"/>
      <c r="PAZ292" s="168"/>
      <c r="PBA292" s="168"/>
      <c r="PBB292" s="168"/>
      <c r="PBC292" s="168"/>
      <c r="PBD292" s="168"/>
      <c r="PBE292" s="168"/>
      <c r="PBF292" s="168"/>
      <c r="PBG292" s="168"/>
      <c r="PBH292" s="168"/>
      <c r="PBI292" s="168"/>
      <c r="PBJ292" s="168"/>
      <c r="PBK292" s="168"/>
      <c r="PBL292" s="168"/>
      <c r="PBM292" s="168"/>
      <c r="PBN292" s="168"/>
      <c r="PBO292" s="168"/>
      <c r="PBP292" s="168"/>
      <c r="PBQ292" s="168"/>
      <c r="PBR292" s="168"/>
      <c r="PBS292" s="168"/>
      <c r="PBT292" s="168"/>
      <c r="PBU292" s="168"/>
      <c r="PBV292" s="168"/>
      <c r="PBW292" s="168"/>
      <c r="PBX292" s="168"/>
      <c r="PBY292" s="168"/>
      <c r="PBZ292" s="168"/>
      <c r="PCA292" s="168"/>
      <c r="PCB292" s="168"/>
      <c r="PCC292" s="168"/>
      <c r="PCD292" s="168"/>
      <c r="PCE292" s="168"/>
      <c r="PCF292" s="168"/>
      <c r="PCG292" s="168"/>
      <c r="PCH292" s="168"/>
      <c r="PCI292" s="168"/>
      <c r="PCJ292" s="168"/>
      <c r="PCK292" s="168"/>
      <c r="PCL292" s="168"/>
      <c r="PCM292" s="168"/>
      <c r="PCN292" s="168"/>
      <c r="PCO292" s="168"/>
      <c r="PCP292" s="168"/>
      <c r="PCQ292" s="168"/>
      <c r="PCR292" s="168"/>
      <c r="PCS292" s="168"/>
      <c r="PCT292" s="168"/>
      <c r="PCU292" s="168"/>
      <c r="PCV292" s="168"/>
      <c r="PCW292" s="168"/>
      <c r="PCX292" s="168"/>
      <c r="PCY292" s="168"/>
      <c r="PCZ292" s="168"/>
      <c r="PDA292" s="168"/>
      <c r="PDB292" s="168"/>
      <c r="PDC292" s="168"/>
      <c r="PDD292" s="168"/>
      <c r="PDE292" s="168"/>
      <c r="PDF292" s="168"/>
      <c r="PDG292" s="168"/>
      <c r="PDH292" s="168"/>
      <c r="PDI292" s="168"/>
      <c r="PDJ292" s="168"/>
      <c r="PDK292" s="168"/>
      <c r="PDL292" s="168"/>
      <c r="PDM292" s="168"/>
      <c r="PDN292" s="168"/>
      <c r="PDO292" s="168"/>
      <c r="PDP292" s="168"/>
      <c r="PDQ292" s="168"/>
      <c r="PDR292" s="168"/>
      <c r="PDS292" s="168"/>
      <c r="PDT292" s="168"/>
      <c r="PDU292" s="168"/>
      <c r="PDV292" s="168"/>
      <c r="PDW292" s="168"/>
      <c r="PDX292" s="168"/>
      <c r="PDY292" s="168"/>
      <c r="PDZ292" s="168"/>
      <c r="PEA292" s="168"/>
      <c r="PEB292" s="168"/>
      <c r="PEC292" s="168"/>
      <c r="PED292" s="168"/>
      <c r="PEE292" s="168"/>
      <c r="PEF292" s="168"/>
      <c r="PEG292" s="168"/>
      <c r="PEH292" s="168"/>
      <c r="PEI292" s="168"/>
      <c r="PEJ292" s="168"/>
      <c r="PEK292" s="168"/>
      <c r="PEL292" s="168"/>
      <c r="PEM292" s="168"/>
      <c r="PEN292" s="168"/>
      <c r="PEO292" s="168"/>
      <c r="PEP292" s="168"/>
      <c r="PEQ292" s="168"/>
      <c r="PER292" s="168"/>
      <c r="PES292" s="168"/>
      <c r="PET292" s="168"/>
      <c r="PEU292" s="168"/>
      <c r="PEV292" s="168"/>
      <c r="PEW292" s="168"/>
      <c r="PEX292" s="168"/>
      <c r="PEY292" s="168"/>
      <c r="PEZ292" s="168"/>
      <c r="PFA292" s="168"/>
      <c r="PFB292" s="168"/>
      <c r="PFC292" s="168"/>
      <c r="PFD292" s="168"/>
      <c r="PFE292" s="168"/>
      <c r="PFF292" s="168"/>
      <c r="PFG292" s="168"/>
      <c r="PFH292" s="168"/>
      <c r="PFI292" s="168"/>
      <c r="PFJ292" s="168"/>
      <c r="PFK292" s="168"/>
      <c r="PFL292" s="168"/>
      <c r="PFM292" s="168"/>
      <c r="PFN292" s="168"/>
      <c r="PFO292" s="168"/>
      <c r="PFP292" s="168"/>
      <c r="PFQ292" s="168"/>
      <c r="PFR292" s="168"/>
      <c r="PFS292" s="168"/>
      <c r="PFT292" s="168"/>
      <c r="PFU292" s="168"/>
      <c r="PFV292" s="168"/>
      <c r="PFW292" s="168"/>
      <c r="PFX292" s="168"/>
      <c r="PFY292" s="168"/>
      <c r="PFZ292" s="168"/>
      <c r="PGA292" s="168"/>
      <c r="PGB292" s="168"/>
      <c r="PGC292" s="168"/>
      <c r="PGD292" s="168"/>
      <c r="PGE292" s="168"/>
      <c r="PGF292" s="168"/>
      <c r="PGG292" s="168"/>
      <c r="PGH292" s="168"/>
      <c r="PGI292" s="168"/>
      <c r="PGJ292" s="168"/>
      <c r="PGK292" s="168"/>
      <c r="PGL292" s="168"/>
      <c r="PGM292" s="168"/>
      <c r="PGN292" s="168"/>
      <c r="PGO292" s="168"/>
      <c r="PGP292" s="168"/>
      <c r="PGQ292" s="168"/>
      <c r="PGR292" s="168"/>
      <c r="PGS292" s="168"/>
      <c r="PGT292" s="168"/>
      <c r="PGU292" s="168"/>
      <c r="PGV292" s="168"/>
      <c r="PGW292" s="168"/>
      <c r="PGX292" s="168"/>
      <c r="PGY292" s="168"/>
      <c r="PGZ292" s="168"/>
      <c r="PHA292" s="168"/>
      <c r="PHB292" s="168"/>
      <c r="PHC292" s="168"/>
      <c r="PHD292" s="168"/>
      <c r="PHE292" s="168"/>
      <c r="PHF292" s="168"/>
      <c r="PHG292" s="168"/>
      <c r="PHH292" s="168"/>
      <c r="PHI292" s="168"/>
      <c r="PHJ292" s="168"/>
      <c r="PHK292" s="168"/>
      <c r="PHL292" s="168"/>
      <c r="PHM292" s="168"/>
      <c r="PHN292" s="168"/>
      <c r="PHO292" s="168"/>
      <c r="PHP292" s="168"/>
      <c r="PHQ292" s="168"/>
      <c r="PHR292" s="168"/>
      <c r="PHS292" s="168"/>
      <c r="PHT292" s="168"/>
      <c r="PHU292" s="168"/>
      <c r="PHV292" s="168"/>
      <c r="PHW292" s="168"/>
      <c r="PHX292" s="168"/>
      <c r="PHY292" s="168"/>
      <c r="PHZ292" s="168"/>
      <c r="PIA292" s="168"/>
      <c r="PIB292" s="168"/>
      <c r="PIC292" s="168"/>
      <c r="PID292" s="168"/>
      <c r="PIE292" s="168"/>
      <c r="PIF292" s="168"/>
      <c r="PIG292" s="168"/>
      <c r="PIH292" s="168"/>
      <c r="PII292" s="168"/>
      <c r="PIJ292" s="168"/>
      <c r="PIK292" s="168"/>
      <c r="PIL292" s="168"/>
      <c r="PIM292" s="168"/>
      <c r="PIN292" s="168"/>
      <c r="PIO292" s="168"/>
      <c r="PIP292" s="168"/>
      <c r="PIQ292" s="168"/>
      <c r="PIR292" s="168"/>
      <c r="PIS292" s="168"/>
      <c r="PIT292" s="168"/>
      <c r="PIU292" s="168"/>
      <c r="PIV292" s="168"/>
      <c r="PIW292" s="168"/>
      <c r="PIX292" s="168"/>
      <c r="PIY292" s="168"/>
      <c r="PIZ292" s="168"/>
      <c r="PJA292" s="168"/>
      <c r="PJB292" s="168"/>
      <c r="PJC292" s="168"/>
      <c r="PJD292" s="168"/>
      <c r="PJE292" s="168"/>
      <c r="PJF292" s="168"/>
      <c r="PJG292" s="168"/>
      <c r="PJH292" s="168"/>
      <c r="PJI292" s="168"/>
      <c r="PJJ292" s="168"/>
      <c r="PJK292" s="168"/>
      <c r="PJL292" s="168"/>
      <c r="PJM292" s="168"/>
      <c r="PJN292" s="168"/>
      <c r="PJO292" s="168"/>
      <c r="PJP292" s="168"/>
      <c r="PJQ292" s="168"/>
      <c r="PJR292" s="168"/>
      <c r="PJS292" s="168"/>
      <c r="PJT292" s="168"/>
      <c r="PJU292" s="168"/>
      <c r="PJV292" s="168"/>
      <c r="PJW292" s="168"/>
      <c r="PJX292" s="168"/>
      <c r="PJY292" s="168"/>
      <c r="PJZ292" s="168"/>
      <c r="PKA292" s="168"/>
      <c r="PKB292" s="168"/>
      <c r="PKC292" s="168"/>
      <c r="PKD292" s="168"/>
      <c r="PKE292" s="168"/>
      <c r="PKF292" s="168"/>
      <c r="PKG292" s="168"/>
      <c r="PKH292" s="168"/>
      <c r="PKI292" s="168"/>
      <c r="PKJ292" s="168"/>
      <c r="PKK292" s="168"/>
      <c r="PKL292" s="168"/>
      <c r="PKM292" s="168"/>
      <c r="PKN292" s="168"/>
      <c r="PKO292" s="168"/>
      <c r="PKP292" s="168"/>
      <c r="PKQ292" s="168"/>
      <c r="PKR292" s="168"/>
      <c r="PKS292" s="168"/>
      <c r="PKT292" s="168"/>
      <c r="PKU292" s="168"/>
      <c r="PKV292" s="168"/>
      <c r="PKW292" s="168"/>
      <c r="PKX292" s="168"/>
      <c r="PKY292" s="168"/>
      <c r="PKZ292" s="168"/>
      <c r="PLA292" s="168"/>
      <c r="PLB292" s="168"/>
      <c r="PLC292" s="168"/>
      <c r="PLD292" s="168"/>
      <c r="PLE292" s="168"/>
      <c r="PLF292" s="168"/>
      <c r="PLG292" s="168"/>
      <c r="PLH292" s="168"/>
      <c r="PLI292" s="168"/>
      <c r="PLJ292" s="168"/>
      <c r="PLK292" s="168"/>
      <c r="PLL292" s="168"/>
      <c r="PLM292" s="168"/>
      <c r="PLN292" s="168"/>
      <c r="PLO292" s="168"/>
      <c r="PLP292" s="168"/>
      <c r="PLQ292" s="168"/>
      <c r="PLR292" s="168"/>
      <c r="PLS292" s="168"/>
      <c r="PLT292" s="168"/>
      <c r="PLU292" s="168"/>
      <c r="PLV292" s="168"/>
      <c r="PLW292" s="168"/>
      <c r="PLX292" s="168"/>
      <c r="PLY292" s="168"/>
      <c r="PLZ292" s="168"/>
      <c r="PMA292" s="168"/>
      <c r="PMB292" s="168"/>
      <c r="PMC292" s="168"/>
      <c r="PMD292" s="168"/>
      <c r="PME292" s="168"/>
      <c r="PMF292" s="168"/>
      <c r="PMG292" s="168"/>
      <c r="PMH292" s="168"/>
      <c r="PMI292" s="168"/>
      <c r="PMJ292" s="168"/>
      <c r="PMK292" s="168"/>
      <c r="PML292" s="168"/>
      <c r="PMM292" s="168"/>
      <c r="PMN292" s="168"/>
      <c r="PMO292" s="168"/>
      <c r="PMP292" s="168"/>
      <c r="PMQ292" s="168"/>
      <c r="PMR292" s="168"/>
      <c r="PMS292" s="168"/>
      <c r="PMT292" s="168"/>
      <c r="PMU292" s="168"/>
      <c r="PMV292" s="168"/>
      <c r="PMW292" s="168"/>
      <c r="PMX292" s="168"/>
      <c r="PMY292" s="168"/>
      <c r="PMZ292" s="168"/>
      <c r="PNA292" s="168"/>
      <c r="PNB292" s="168"/>
      <c r="PNC292" s="168"/>
      <c r="PND292" s="168"/>
      <c r="PNE292" s="168"/>
      <c r="PNF292" s="168"/>
      <c r="PNG292" s="168"/>
      <c r="PNH292" s="168"/>
      <c r="PNI292" s="168"/>
      <c r="PNJ292" s="168"/>
      <c r="PNK292" s="168"/>
      <c r="PNL292" s="168"/>
      <c r="PNM292" s="168"/>
      <c r="PNN292" s="168"/>
      <c r="PNO292" s="168"/>
      <c r="PNP292" s="168"/>
      <c r="PNQ292" s="168"/>
      <c r="PNR292" s="168"/>
      <c r="PNS292" s="168"/>
      <c r="PNT292" s="168"/>
      <c r="PNU292" s="168"/>
      <c r="PNV292" s="168"/>
      <c r="PNW292" s="168"/>
      <c r="PNX292" s="168"/>
      <c r="PNY292" s="168"/>
      <c r="PNZ292" s="168"/>
      <c r="POA292" s="168"/>
      <c r="POB292" s="168"/>
      <c r="POC292" s="168"/>
      <c r="POD292" s="168"/>
      <c r="POE292" s="168"/>
      <c r="POF292" s="168"/>
      <c r="POG292" s="168"/>
      <c r="POH292" s="168"/>
      <c r="POI292" s="168"/>
      <c r="POJ292" s="168"/>
      <c r="POK292" s="168"/>
      <c r="POL292" s="168"/>
      <c r="POM292" s="168"/>
      <c r="PON292" s="168"/>
      <c r="POO292" s="168"/>
      <c r="POP292" s="168"/>
      <c r="POQ292" s="168"/>
      <c r="POR292" s="168"/>
      <c r="POS292" s="168"/>
      <c r="POT292" s="168"/>
      <c r="POU292" s="168"/>
      <c r="POV292" s="168"/>
      <c r="POW292" s="168"/>
      <c r="POX292" s="168"/>
      <c r="POY292" s="168"/>
      <c r="POZ292" s="168"/>
      <c r="PPA292" s="168"/>
      <c r="PPB292" s="168"/>
      <c r="PPC292" s="168"/>
      <c r="PPD292" s="168"/>
      <c r="PPE292" s="168"/>
      <c r="PPF292" s="168"/>
      <c r="PPG292" s="168"/>
      <c r="PPH292" s="168"/>
      <c r="PPI292" s="168"/>
      <c r="PPJ292" s="168"/>
      <c r="PPK292" s="168"/>
      <c r="PPL292" s="168"/>
      <c r="PPM292" s="168"/>
      <c r="PPN292" s="168"/>
      <c r="PPO292" s="168"/>
      <c r="PPP292" s="168"/>
      <c r="PPQ292" s="168"/>
      <c r="PPR292" s="168"/>
      <c r="PPS292" s="168"/>
      <c r="PPT292" s="168"/>
      <c r="PPU292" s="168"/>
      <c r="PPV292" s="168"/>
      <c r="PPW292" s="168"/>
      <c r="PPX292" s="168"/>
      <c r="PPY292" s="168"/>
      <c r="PPZ292" s="168"/>
      <c r="PQA292" s="168"/>
      <c r="PQB292" s="168"/>
      <c r="PQC292" s="168"/>
      <c r="PQD292" s="168"/>
      <c r="PQE292" s="168"/>
      <c r="PQF292" s="168"/>
      <c r="PQG292" s="168"/>
      <c r="PQH292" s="168"/>
      <c r="PQI292" s="168"/>
      <c r="PQJ292" s="168"/>
      <c r="PQK292" s="168"/>
      <c r="PQL292" s="168"/>
      <c r="PQM292" s="168"/>
      <c r="PQN292" s="168"/>
      <c r="PQO292" s="168"/>
      <c r="PQP292" s="168"/>
      <c r="PQQ292" s="168"/>
      <c r="PQR292" s="168"/>
      <c r="PQS292" s="168"/>
      <c r="PQT292" s="168"/>
      <c r="PQU292" s="168"/>
      <c r="PQV292" s="168"/>
      <c r="PQW292" s="168"/>
      <c r="PQX292" s="168"/>
      <c r="PQY292" s="168"/>
      <c r="PQZ292" s="168"/>
      <c r="PRA292" s="168"/>
      <c r="PRB292" s="168"/>
      <c r="PRC292" s="168"/>
      <c r="PRD292" s="168"/>
      <c r="PRE292" s="168"/>
      <c r="PRF292" s="168"/>
      <c r="PRG292" s="168"/>
      <c r="PRH292" s="168"/>
      <c r="PRI292" s="168"/>
      <c r="PRJ292" s="168"/>
      <c r="PRK292" s="168"/>
      <c r="PRL292" s="168"/>
      <c r="PRM292" s="168"/>
      <c r="PRN292" s="168"/>
      <c r="PRO292" s="168"/>
      <c r="PRP292" s="168"/>
      <c r="PRQ292" s="168"/>
      <c r="PRR292" s="168"/>
      <c r="PRS292" s="168"/>
      <c r="PRT292" s="168"/>
      <c r="PRU292" s="168"/>
      <c r="PRV292" s="168"/>
      <c r="PRW292" s="168"/>
      <c r="PRX292" s="168"/>
      <c r="PRY292" s="168"/>
      <c r="PRZ292" s="168"/>
      <c r="PSA292" s="168"/>
      <c r="PSB292" s="168"/>
      <c r="PSC292" s="168"/>
      <c r="PSD292" s="168"/>
      <c r="PSE292" s="168"/>
      <c r="PSF292" s="168"/>
      <c r="PSG292" s="168"/>
      <c r="PSH292" s="168"/>
      <c r="PSI292" s="168"/>
      <c r="PSJ292" s="168"/>
      <c r="PSK292" s="168"/>
      <c r="PSL292" s="168"/>
      <c r="PSM292" s="168"/>
      <c r="PSN292" s="168"/>
      <c r="PSO292" s="168"/>
      <c r="PSP292" s="168"/>
      <c r="PSQ292" s="168"/>
      <c r="PSR292" s="168"/>
      <c r="PSS292" s="168"/>
      <c r="PST292" s="168"/>
      <c r="PSU292" s="168"/>
      <c r="PSV292" s="168"/>
      <c r="PSW292" s="168"/>
      <c r="PSX292" s="168"/>
      <c r="PSY292" s="168"/>
      <c r="PSZ292" s="168"/>
      <c r="PTA292" s="168"/>
      <c r="PTB292" s="168"/>
      <c r="PTC292" s="168"/>
      <c r="PTD292" s="168"/>
      <c r="PTE292" s="168"/>
      <c r="PTF292" s="168"/>
      <c r="PTG292" s="168"/>
      <c r="PTH292" s="168"/>
      <c r="PTI292" s="168"/>
      <c r="PTJ292" s="168"/>
      <c r="PTK292" s="168"/>
      <c r="PTL292" s="168"/>
      <c r="PTM292" s="168"/>
      <c r="PTN292" s="168"/>
      <c r="PTO292" s="168"/>
      <c r="PTP292" s="168"/>
      <c r="PTQ292" s="168"/>
      <c r="PTR292" s="168"/>
      <c r="PTS292" s="168"/>
      <c r="PTT292" s="168"/>
      <c r="PTU292" s="168"/>
      <c r="PTV292" s="168"/>
      <c r="PTW292" s="168"/>
      <c r="PTX292" s="168"/>
      <c r="PTY292" s="168"/>
      <c r="PTZ292" s="168"/>
      <c r="PUA292" s="168"/>
      <c r="PUB292" s="168"/>
      <c r="PUC292" s="168"/>
      <c r="PUD292" s="168"/>
      <c r="PUE292" s="168"/>
      <c r="PUF292" s="168"/>
      <c r="PUG292" s="168"/>
      <c r="PUH292" s="168"/>
      <c r="PUI292" s="168"/>
      <c r="PUJ292" s="168"/>
      <c r="PUK292" s="168"/>
      <c r="PUL292" s="168"/>
      <c r="PUM292" s="168"/>
      <c r="PUN292" s="168"/>
      <c r="PUO292" s="168"/>
      <c r="PUP292" s="168"/>
      <c r="PUQ292" s="168"/>
      <c r="PUR292" s="168"/>
      <c r="PUS292" s="168"/>
      <c r="PUT292" s="168"/>
      <c r="PUU292" s="168"/>
      <c r="PUV292" s="168"/>
      <c r="PUW292" s="168"/>
      <c r="PUX292" s="168"/>
      <c r="PUY292" s="168"/>
      <c r="PUZ292" s="168"/>
      <c r="PVA292" s="168"/>
      <c r="PVB292" s="168"/>
      <c r="PVC292" s="168"/>
      <c r="PVD292" s="168"/>
      <c r="PVE292" s="168"/>
      <c r="PVF292" s="168"/>
      <c r="PVG292" s="168"/>
      <c r="PVH292" s="168"/>
      <c r="PVI292" s="168"/>
      <c r="PVJ292" s="168"/>
      <c r="PVK292" s="168"/>
      <c r="PVL292" s="168"/>
      <c r="PVM292" s="168"/>
      <c r="PVN292" s="168"/>
      <c r="PVO292" s="168"/>
      <c r="PVP292" s="168"/>
      <c r="PVQ292" s="168"/>
      <c r="PVR292" s="168"/>
      <c r="PVS292" s="168"/>
      <c r="PVT292" s="168"/>
      <c r="PVU292" s="168"/>
      <c r="PVV292" s="168"/>
      <c r="PVW292" s="168"/>
      <c r="PVX292" s="168"/>
      <c r="PVY292" s="168"/>
      <c r="PVZ292" s="168"/>
      <c r="PWA292" s="168"/>
      <c r="PWB292" s="168"/>
      <c r="PWC292" s="168"/>
      <c r="PWD292" s="168"/>
      <c r="PWE292" s="168"/>
      <c r="PWF292" s="168"/>
      <c r="PWG292" s="168"/>
      <c r="PWH292" s="168"/>
      <c r="PWI292" s="168"/>
      <c r="PWJ292" s="168"/>
      <c r="PWK292" s="168"/>
      <c r="PWL292" s="168"/>
      <c r="PWM292" s="168"/>
      <c r="PWN292" s="168"/>
      <c r="PWO292" s="168"/>
      <c r="PWP292" s="168"/>
      <c r="PWQ292" s="168"/>
      <c r="PWR292" s="168"/>
      <c r="PWS292" s="168"/>
      <c r="PWT292" s="168"/>
      <c r="PWU292" s="168"/>
      <c r="PWV292" s="168"/>
      <c r="PWW292" s="168"/>
      <c r="PWX292" s="168"/>
      <c r="PWY292" s="168"/>
      <c r="PWZ292" s="168"/>
      <c r="PXA292" s="168"/>
      <c r="PXB292" s="168"/>
      <c r="PXC292" s="168"/>
      <c r="PXD292" s="168"/>
      <c r="PXE292" s="168"/>
      <c r="PXF292" s="168"/>
      <c r="PXG292" s="168"/>
      <c r="PXH292" s="168"/>
      <c r="PXI292" s="168"/>
      <c r="PXJ292" s="168"/>
      <c r="PXK292" s="168"/>
      <c r="PXL292" s="168"/>
      <c r="PXM292" s="168"/>
      <c r="PXN292" s="168"/>
      <c r="PXO292" s="168"/>
      <c r="PXP292" s="168"/>
      <c r="PXQ292" s="168"/>
      <c r="PXR292" s="168"/>
      <c r="PXS292" s="168"/>
      <c r="PXT292" s="168"/>
      <c r="PXU292" s="168"/>
      <c r="PXV292" s="168"/>
      <c r="PXW292" s="168"/>
      <c r="PXX292" s="168"/>
      <c r="PXY292" s="168"/>
      <c r="PXZ292" s="168"/>
      <c r="PYA292" s="168"/>
      <c r="PYB292" s="168"/>
      <c r="PYC292" s="168"/>
      <c r="PYD292" s="168"/>
      <c r="PYE292" s="168"/>
      <c r="PYF292" s="168"/>
      <c r="PYG292" s="168"/>
      <c r="PYH292" s="168"/>
      <c r="PYI292" s="168"/>
      <c r="PYJ292" s="168"/>
      <c r="PYK292" s="168"/>
      <c r="PYL292" s="168"/>
      <c r="PYM292" s="168"/>
      <c r="PYN292" s="168"/>
      <c r="PYO292" s="168"/>
      <c r="PYP292" s="168"/>
      <c r="PYQ292" s="168"/>
      <c r="PYR292" s="168"/>
      <c r="PYS292" s="168"/>
      <c r="PYT292" s="168"/>
      <c r="PYU292" s="168"/>
      <c r="PYV292" s="168"/>
      <c r="PYW292" s="168"/>
      <c r="PYX292" s="168"/>
      <c r="PYY292" s="168"/>
      <c r="PYZ292" s="168"/>
      <c r="PZA292" s="168"/>
      <c r="PZB292" s="168"/>
      <c r="PZC292" s="168"/>
      <c r="PZD292" s="168"/>
      <c r="PZE292" s="168"/>
      <c r="PZF292" s="168"/>
      <c r="PZG292" s="168"/>
      <c r="PZH292" s="168"/>
      <c r="PZI292" s="168"/>
      <c r="PZJ292" s="168"/>
      <c r="PZK292" s="168"/>
      <c r="PZL292" s="168"/>
      <c r="PZM292" s="168"/>
      <c r="PZN292" s="168"/>
      <c r="PZO292" s="168"/>
      <c r="PZP292" s="168"/>
      <c r="PZQ292" s="168"/>
      <c r="PZR292" s="168"/>
      <c r="PZS292" s="168"/>
      <c r="PZT292" s="168"/>
      <c r="PZU292" s="168"/>
      <c r="PZV292" s="168"/>
      <c r="PZW292" s="168"/>
      <c r="PZX292" s="168"/>
      <c r="PZY292" s="168"/>
      <c r="PZZ292" s="168"/>
      <c r="QAA292" s="168"/>
      <c r="QAB292" s="168"/>
      <c r="QAC292" s="168"/>
      <c r="QAD292" s="168"/>
      <c r="QAE292" s="168"/>
      <c r="QAF292" s="168"/>
      <c r="QAG292" s="168"/>
      <c r="QAH292" s="168"/>
      <c r="QAI292" s="168"/>
      <c r="QAJ292" s="168"/>
      <c r="QAK292" s="168"/>
      <c r="QAL292" s="168"/>
      <c r="QAM292" s="168"/>
      <c r="QAN292" s="168"/>
      <c r="QAO292" s="168"/>
      <c r="QAP292" s="168"/>
      <c r="QAQ292" s="168"/>
      <c r="QAR292" s="168"/>
      <c r="QAS292" s="168"/>
      <c r="QAT292" s="168"/>
      <c r="QAU292" s="168"/>
      <c r="QAV292" s="168"/>
      <c r="QAW292" s="168"/>
      <c r="QAX292" s="168"/>
      <c r="QAY292" s="168"/>
      <c r="QAZ292" s="168"/>
      <c r="QBA292" s="168"/>
      <c r="QBB292" s="168"/>
      <c r="QBC292" s="168"/>
      <c r="QBD292" s="168"/>
      <c r="QBE292" s="168"/>
      <c r="QBF292" s="168"/>
      <c r="QBG292" s="168"/>
      <c r="QBH292" s="168"/>
      <c r="QBI292" s="168"/>
      <c r="QBJ292" s="168"/>
      <c r="QBK292" s="168"/>
      <c r="QBL292" s="168"/>
      <c r="QBM292" s="168"/>
      <c r="QBN292" s="168"/>
      <c r="QBO292" s="168"/>
      <c r="QBP292" s="168"/>
      <c r="QBQ292" s="168"/>
      <c r="QBR292" s="168"/>
      <c r="QBS292" s="168"/>
      <c r="QBT292" s="168"/>
      <c r="QBU292" s="168"/>
      <c r="QBV292" s="168"/>
      <c r="QBW292" s="168"/>
      <c r="QBX292" s="168"/>
      <c r="QBY292" s="168"/>
      <c r="QBZ292" s="168"/>
      <c r="QCA292" s="168"/>
      <c r="QCB292" s="168"/>
      <c r="QCC292" s="168"/>
      <c r="QCD292" s="168"/>
      <c r="QCE292" s="168"/>
      <c r="QCF292" s="168"/>
      <c r="QCG292" s="168"/>
      <c r="QCH292" s="168"/>
      <c r="QCI292" s="168"/>
      <c r="QCJ292" s="168"/>
      <c r="QCK292" s="168"/>
      <c r="QCL292" s="168"/>
      <c r="QCM292" s="168"/>
      <c r="QCN292" s="168"/>
      <c r="QCO292" s="168"/>
      <c r="QCP292" s="168"/>
      <c r="QCQ292" s="168"/>
      <c r="QCR292" s="168"/>
      <c r="QCS292" s="168"/>
      <c r="QCT292" s="168"/>
      <c r="QCU292" s="168"/>
      <c r="QCV292" s="168"/>
      <c r="QCW292" s="168"/>
      <c r="QCX292" s="168"/>
      <c r="QCY292" s="168"/>
      <c r="QCZ292" s="168"/>
      <c r="QDA292" s="168"/>
      <c r="QDB292" s="168"/>
      <c r="QDC292" s="168"/>
      <c r="QDD292" s="168"/>
      <c r="QDE292" s="168"/>
      <c r="QDF292" s="168"/>
      <c r="QDG292" s="168"/>
      <c r="QDH292" s="168"/>
      <c r="QDI292" s="168"/>
      <c r="QDJ292" s="168"/>
      <c r="QDK292" s="168"/>
      <c r="QDL292" s="168"/>
      <c r="QDM292" s="168"/>
      <c r="QDN292" s="168"/>
      <c r="QDO292" s="168"/>
      <c r="QDP292" s="168"/>
      <c r="QDQ292" s="168"/>
      <c r="QDR292" s="168"/>
      <c r="QDS292" s="168"/>
      <c r="QDT292" s="168"/>
      <c r="QDU292" s="168"/>
      <c r="QDV292" s="168"/>
      <c r="QDW292" s="168"/>
      <c r="QDX292" s="168"/>
      <c r="QDY292" s="168"/>
      <c r="QDZ292" s="168"/>
      <c r="QEA292" s="168"/>
      <c r="QEB292" s="168"/>
      <c r="QEC292" s="168"/>
      <c r="QED292" s="168"/>
      <c r="QEE292" s="168"/>
      <c r="QEF292" s="168"/>
      <c r="QEG292" s="168"/>
      <c r="QEH292" s="168"/>
      <c r="QEI292" s="168"/>
      <c r="QEJ292" s="168"/>
      <c r="QEK292" s="168"/>
      <c r="QEL292" s="168"/>
      <c r="QEM292" s="168"/>
      <c r="QEN292" s="168"/>
      <c r="QEO292" s="168"/>
      <c r="QEP292" s="168"/>
      <c r="QEQ292" s="168"/>
      <c r="QER292" s="168"/>
      <c r="QES292" s="168"/>
      <c r="QET292" s="168"/>
      <c r="QEU292" s="168"/>
      <c r="QEV292" s="168"/>
      <c r="QEW292" s="168"/>
      <c r="QEX292" s="168"/>
      <c r="QEY292" s="168"/>
      <c r="QEZ292" s="168"/>
      <c r="QFA292" s="168"/>
      <c r="QFB292" s="168"/>
      <c r="QFC292" s="168"/>
      <c r="QFD292" s="168"/>
      <c r="QFE292" s="168"/>
      <c r="QFF292" s="168"/>
      <c r="QFG292" s="168"/>
      <c r="QFH292" s="168"/>
      <c r="QFI292" s="168"/>
      <c r="QFJ292" s="168"/>
      <c r="QFK292" s="168"/>
      <c r="QFL292" s="168"/>
      <c r="QFM292" s="168"/>
      <c r="QFN292" s="168"/>
      <c r="QFO292" s="168"/>
      <c r="QFP292" s="168"/>
      <c r="QFQ292" s="168"/>
      <c r="QFR292" s="168"/>
      <c r="QFS292" s="168"/>
      <c r="QFT292" s="168"/>
      <c r="QFU292" s="168"/>
      <c r="QFV292" s="168"/>
      <c r="QFW292" s="168"/>
      <c r="QFX292" s="168"/>
      <c r="QFY292" s="168"/>
      <c r="QFZ292" s="168"/>
      <c r="QGA292" s="168"/>
      <c r="QGB292" s="168"/>
      <c r="QGC292" s="168"/>
      <c r="QGD292" s="168"/>
      <c r="QGE292" s="168"/>
      <c r="QGF292" s="168"/>
      <c r="QGG292" s="168"/>
      <c r="QGH292" s="168"/>
      <c r="QGI292" s="168"/>
      <c r="QGJ292" s="168"/>
      <c r="QGK292" s="168"/>
      <c r="QGL292" s="168"/>
      <c r="QGM292" s="168"/>
      <c r="QGN292" s="168"/>
      <c r="QGO292" s="168"/>
      <c r="QGP292" s="168"/>
      <c r="QGQ292" s="168"/>
      <c r="QGR292" s="168"/>
      <c r="QGS292" s="168"/>
      <c r="QGT292" s="168"/>
      <c r="QGU292" s="168"/>
      <c r="QGV292" s="168"/>
      <c r="QGW292" s="168"/>
      <c r="QGX292" s="168"/>
      <c r="QGY292" s="168"/>
      <c r="QGZ292" s="168"/>
      <c r="QHA292" s="168"/>
      <c r="QHB292" s="168"/>
      <c r="QHC292" s="168"/>
      <c r="QHD292" s="168"/>
      <c r="QHE292" s="168"/>
      <c r="QHF292" s="168"/>
      <c r="QHG292" s="168"/>
      <c r="QHH292" s="168"/>
      <c r="QHI292" s="168"/>
      <c r="QHJ292" s="168"/>
      <c r="QHK292" s="168"/>
      <c r="QHL292" s="168"/>
      <c r="QHM292" s="168"/>
      <c r="QHN292" s="168"/>
      <c r="QHO292" s="168"/>
      <c r="QHP292" s="168"/>
      <c r="QHQ292" s="168"/>
      <c r="QHR292" s="168"/>
      <c r="QHS292" s="168"/>
      <c r="QHT292" s="168"/>
      <c r="QHU292" s="168"/>
      <c r="QHV292" s="168"/>
      <c r="QHW292" s="168"/>
      <c r="QHX292" s="168"/>
      <c r="QHY292" s="168"/>
      <c r="QHZ292" s="168"/>
      <c r="QIA292" s="168"/>
      <c r="QIB292" s="168"/>
      <c r="QIC292" s="168"/>
      <c r="QID292" s="168"/>
      <c r="QIE292" s="168"/>
      <c r="QIF292" s="168"/>
      <c r="QIG292" s="168"/>
      <c r="QIH292" s="168"/>
      <c r="QII292" s="168"/>
      <c r="QIJ292" s="168"/>
      <c r="QIK292" s="168"/>
      <c r="QIL292" s="168"/>
      <c r="QIM292" s="168"/>
      <c r="QIN292" s="168"/>
      <c r="QIO292" s="168"/>
      <c r="QIP292" s="168"/>
      <c r="QIQ292" s="168"/>
      <c r="QIR292" s="168"/>
      <c r="QIS292" s="168"/>
      <c r="QIT292" s="168"/>
      <c r="QIU292" s="168"/>
      <c r="QIV292" s="168"/>
      <c r="QIW292" s="168"/>
      <c r="QIX292" s="168"/>
      <c r="QIY292" s="168"/>
      <c r="QIZ292" s="168"/>
      <c r="QJA292" s="168"/>
      <c r="QJB292" s="168"/>
      <c r="QJC292" s="168"/>
      <c r="QJD292" s="168"/>
      <c r="QJE292" s="168"/>
      <c r="QJF292" s="168"/>
      <c r="QJG292" s="168"/>
      <c r="QJH292" s="168"/>
      <c r="QJI292" s="168"/>
      <c r="QJJ292" s="168"/>
      <c r="QJK292" s="168"/>
      <c r="QJL292" s="168"/>
      <c r="QJM292" s="168"/>
      <c r="QJN292" s="168"/>
      <c r="QJO292" s="168"/>
      <c r="QJP292" s="168"/>
      <c r="QJQ292" s="168"/>
      <c r="QJR292" s="168"/>
      <c r="QJS292" s="168"/>
      <c r="QJT292" s="168"/>
      <c r="QJU292" s="168"/>
      <c r="QJV292" s="168"/>
      <c r="QJW292" s="168"/>
      <c r="QJX292" s="168"/>
      <c r="QJY292" s="168"/>
      <c r="QJZ292" s="168"/>
      <c r="QKA292" s="168"/>
      <c r="QKB292" s="168"/>
      <c r="QKC292" s="168"/>
      <c r="QKD292" s="168"/>
      <c r="QKE292" s="168"/>
      <c r="QKF292" s="168"/>
      <c r="QKG292" s="168"/>
      <c r="QKH292" s="168"/>
      <c r="QKI292" s="168"/>
      <c r="QKJ292" s="168"/>
      <c r="QKK292" s="168"/>
      <c r="QKL292" s="168"/>
      <c r="QKM292" s="168"/>
      <c r="QKN292" s="168"/>
      <c r="QKO292" s="168"/>
      <c r="QKP292" s="168"/>
      <c r="QKQ292" s="168"/>
      <c r="QKR292" s="168"/>
      <c r="QKS292" s="168"/>
      <c r="QKT292" s="168"/>
      <c r="QKU292" s="168"/>
      <c r="QKV292" s="168"/>
      <c r="QKW292" s="168"/>
      <c r="QKX292" s="168"/>
      <c r="QKY292" s="168"/>
      <c r="QKZ292" s="168"/>
      <c r="QLA292" s="168"/>
      <c r="QLB292" s="168"/>
      <c r="QLC292" s="168"/>
      <c r="QLD292" s="168"/>
      <c r="QLE292" s="168"/>
      <c r="QLF292" s="168"/>
      <c r="QLG292" s="168"/>
      <c r="QLH292" s="168"/>
      <c r="QLI292" s="168"/>
      <c r="QLJ292" s="168"/>
      <c r="QLK292" s="168"/>
      <c r="QLL292" s="168"/>
      <c r="QLM292" s="168"/>
      <c r="QLN292" s="168"/>
      <c r="QLO292" s="168"/>
      <c r="QLP292" s="168"/>
      <c r="QLQ292" s="168"/>
      <c r="QLR292" s="168"/>
      <c r="QLS292" s="168"/>
      <c r="QLT292" s="168"/>
      <c r="QLU292" s="168"/>
      <c r="QLV292" s="168"/>
      <c r="QLW292" s="168"/>
      <c r="QLX292" s="168"/>
      <c r="QLY292" s="168"/>
      <c r="QLZ292" s="168"/>
      <c r="QMA292" s="168"/>
      <c r="QMB292" s="168"/>
      <c r="QMC292" s="168"/>
      <c r="QMD292" s="168"/>
      <c r="QME292" s="168"/>
      <c r="QMF292" s="168"/>
      <c r="QMG292" s="168"/>
      <c r="QMH292" s="168"/>
      <c r="QMI292" s="168"/>
      <c r="QMJ292" s="168"/>
      <c r="QMK292" s="168"/>
      <c r="QML292" s="168"/>
      <c r="QMM292" s="168"/>
      <c r="QMN292" s="168"/>
      <c r="QMO292" s="168"/>
      <c r="QMP292" s="168"/>
      <c r="QMQ292" s="168"/>
      <c r="QMR292" s="168"/>
      <c r="QMS292" s="168"/>
      <c r="QMT292" s="168"/>
      <c r="QMU292" s="168"/>
      <c r="QMV292" s="168"/>
      <c r="QMW292" s="168"/>
      <c r="QMX292" s="168"/>
      <c r="QMY292" s="168"/>
      <c r="QMZ292" s="168"/>
      <c r="QNA292" s="168"/>
      <c r="QNB292" s="168"/>
      <c r="QNC292" s="168"/>
      <c r="QND292" s="168"/>
      <c r="QNE292" s="168"/>
      <c r="QNF292" s="168"/>
      <c r="QNG292" s="168"/>
      <c r="QNH292" s="168"/>
      <c r="QNI292" s="168"/>
      <c r="QNJ292" s="168"/>
      <c r="QNK292" s="168"/>
      <c r="QNL292" s="168"/>
      <c r="QNM292" s="168"/>
      <c r="QNN292" s="168"/>
      <c r="QNO292" s="168"/>
      <c r="QNP292" s="168"/>
      <c r="QNQ292" s="168"/>
      <c r="QNR292" s="168"/>
      <c r="QNS292" s="168"/>
      <c r="QNT292" s="168"/>
      <c r="QNU292" s="168"/>
      <c r="QNV292" s="168"/>
      <c r="QNW292" s="168"/>
      <c r="QNX292" s="168"/>
      <c r="QNY292" s="168"/>
      <c r="QNZ292" s="168"/>
      <c r="QOA292" s="168"/>
      <c r="QOB292" s="168"/>
      <c r="QOC292" s="168"/>
      <c r="QOD292" s="168"/>
      <c r="QOE292" s="168"/>
      <c r="QOF292" s="168"/>
      <c r="QOG292" s="168"/>
      <c r="QOH292" s="168"/>
      <c r="QOI292" s="168"/>
      <c r="QOJ292" s="168"/>
      <c r="QOK292" s="168"/>
      <c r="QOL292" s="168"/>
      <c r="QOM292" s="168"/>
      <c r="QON292" s="168"/>
      <c r="QOO292" s="168"/>
      <c r="QOP292" s="168"/>
      <c r="QOQ292" s="168"/>
      <c r="QOR292" s="168"/>
      <c r="QOS292" s="168"/>
      <c r="QOT292" s="168"/>
      <c r="QOU292" s="168"/>
      <c r="QOV292" s="168"/>
      <c r="QOW292" s="168"/>
      <c r="QOX292" s="168"/>
      <c r="QOY292" s="168"/>
      <c r="QOZ292" s="168"/>
      <c r="QPA292" s="168"/>
      <c r="QPB292" s="168"/>
      <c r="QPC292" s="168"/>
      <c r="QPD292" s="168"/>
      <c r="QPE292" s="168"/>
      <c r="QPF292" s="168"/>
      <c r="QPG292" s="168"/>
      <c r="QPH292" s="168"/>
      <c r="QPI292" s="168"/>
      <c r="QPJ292" s="168"/>
      <c r="QPK292" s="168"/>
      <c r="QPL292" s="168"/>
      <c r="QPM292" s="168"/>
      <c r="QPN292" s="168"/>
      <c r="QPO292" s="168"/>
      <c r="QPP292" s="168"/>
      <c r="QPQ292" s="168"/>
      <c r="QPR292" s="168"/>
      <c r="QPS292" s="168"/>
      <c r="QPT292" s="168"/>
      <c r="QPU292" s="168"/>
      <c r="QPV292" s="168"/>
      <c r="QPW292" s="168"/>
      <c r="QPX292" s="168"/>
      <c r="QPY292" s="168"/>
      <c r="QPZ292" s="168"/>
      <c r="QQA292" s="168"/>
      <c r="QQB292" s="168"/>
      <c r="QQC292" s="168"/>
      <c r="QQD292" s="168"/>
      <c r="QQE292" s="168"/>
      <c r="QQF292" s="168"/>
      <c r="QQG292" s="168"/>
      <c r="QQH292" s="168"/>
      <c r="QQI292" s="168"/>
      <c r="QQJ292" s="168"/>
      <c r="QQK292" s="168"/>
      <c r="QQL292" s="168"/>
      <c r="QQM292" s="168"/>
      <c r="QQN292" s="168"/>
      <c r="QQO292" s="168"/>
      <c r="QQP292" s="168"/>
      <c r="QQQ292" s="168"/>
      <c r="QQR292" s="168"/>
      <c r="QQS292" s="168"/>
      <c r="QQT292" s="168"/>
      <c r="QQU292" s="168"/>
      <c r="QQV292" s="168"/>
      <c r="QQW292" s="168"/>
      <c r="QQX292" s="168"/>
      <c r="QQY292" s="168"/>
      <c r="QQZ292" s="168"/>
      <c r="QRA292" s="168"/>
      <c r="QRB292" s="168"/>
      <c r="QRC292" s="168"/>
      <c r="QRD292" s="168"/>
      <c r="QRE292" s="168"/>
      <c r="QRF292" s="168"/>
      <c r="QRG292" s="168"/>
      <c r="QRH292" s="168"/>
      <c r="QRI292" s="168"/>
      <c r="QRJ292" s="168"/>
      <c r="QRK292" s="168"/>
      <c r="QRL292" s="168"/>
      <c r="QRM292" s="168"/>
      <c r="QRN292" s="168"/>
      <c r="QRO292" s="168"/>
      <c r="QRP292" s="168"/>
      <c r="QRQ292" s="168"/>
      <c r="QRR292" s="168"/>
      <c r="QRS292" s="168"/>
      <c r="QRT292" s="168"/>
      <c r="QRU292" s="168"/>
      <c r="QRV292" s="168"/>
      <c r="QRW292" s="168"/>
      <c r="QRX292" s="168"/>
      <c r="QRY292" s="168"/>
      <c r="QRZ292" s="168"/>
      <c r="QSA292" s="168"/>
      <c r="QSB292" s="168"/>
      <c r="QSC292" s="168"/>
      <c r="QSD292" s="168"/>
      <c r="QSE292" s="168"/>
      <c r="QSF292" s="168"/>
      <c r="QSG292" s="168"/>
      <c r="QSH292" s="168"/>
      <c r="QSI292" s="168"/>
      <c r="QSJ292" s="168"/>
      <c r="QSK292" s="168"/>
      <c r="QSL292" s="168"/>
      <c r="QSM292" s="168"/>
      <c r="QSN292" s="168"/>
      <c r="QSO292" s="168"/>
      <c r="QSP292" s="168"/>
      <c r="QSQ292" s="168"/>
      <c r="QSR292" s="168"/>
      <c r="QSS292" s="168"/>
      <c r="QST292" s="168"/>
      <c r="QSU292" s="168"/>
      <c r="QSV292" s="168"/>
      <c r="QSW292" s="168"/>
      <c r="QSX292" s="168"/>
      <c r="QSY292" s="168"/>
      <c r="QSZ292" s="168"/>
      <c r="QTA292" s="168"/>
      <c r="QTB292" s="168"/>
      <c r="QTC292" s="168"/>
      <c r="QTD292" s="168"/>
      <c r="QTE292" s="168"/>
      <c r="QTF292" s="168"/>
      <c r="QTG292" s="168"/>
      <c r="QTH292" s="168"/>
      <c r="QTI292" s="168"/>
      <c r="QTJ292" s="168"/>
      <c r="QTK292" s="168"/>
      <c r="QTL292" s="168"/>
      <c r="QTM292" s="168"/>
      <c r="QTN292" s="168"/>
      <c r="QTO292" s="168"/>
      <c r="QTP292" s="168"/>
      <c r="QTQ292" s="168"/>
      <c r="QTR292" s="168"/>
      <c r="QTS292" s="168"/>
      <c r="QTT292" s="168"/>
      <c r="QTU292" s="168"/>
      <c r="QTV292" s="168"/>
      <c r="QTW292" s="168"/>
      <c r="QTX292" s="168"/>
      <c r="QTY292" s="168"/>
      <c r="QTZ292" s="168"/>
      <c r="QUA292" s="168"/>
      <c r="QUB292" s="168"/>
      <c r="QUC292" s="168"/>
      <c r="QUD292" s="168"/>
      <c r="QUE292" s="168"/>
      <c r="QUF292" s="168"/>
      <c r="QUG292" s="168"/>
      <c r="QUH292" s="168"/>
      <c r="QUI292" s="168"/>
      <c r="QUJ292" s="168"/>
      <c r="QUK292" s="168"/>
      <c r="QUL292" s="168"/>
      <c r="QUM292" s="168"/>
      <c r="QUN292" s="168"/>
      <c r="QUO292" s="168"/>
      <c r="QUP292" s="168"/>
      <c r="QUQ292" s="168"/>
      <c r="QUR292" s="168"/>
      <c r="QUS292" s="168"/>
      <c r="QUT292" s="168"/>
      <c r="QUU292" s="168"/>
      <c r="QUV292" s="168"/>
      <c r="QUW292" s="168"/>
      <c r="QUX292" s="168"/>
      <c r="QUY292" s="168"/>
      <c r="QUZ292" s="168"/>
      <c r="QVA292" s="168"/>
      <c r="QVB292" s="168"/>
      <c r="QVC292" s="168"/>
      <c r="QVD292" s="168"/>
      <c r="QVE292" s="168"/>
      <c r="QVF292" s="168"/>
      <c r="QVG292" s="168"/>
      <c r="QVH292" s="168"/>
      <c r="QVI292" s="168"/>
      <c r="QVJ292" s="168"/>
      <c r="QVK292" s="168"/>
      <c r="QVL292" s="168"/>
      <c r="QVM292" s="168"/>
      <c r="QVN292" s="168"/>
      <c r="QVO292" s="168"/>
      <c r="QVP292" s="168"/>
      <c r="QVQ292" s="168"/>
      <c r="QVR292" s="168"/>
      <c r="QVS292" s="168"/>
      <c r="QVT292" s="168"/>
      <c r="QVU292" s="168"/>
      <c r="QVV292" s="168"/>
      <c r="QVW292" s="168"/>
      <c r="QVX292" s="168"/>
      <c r="QVY292" s="168"/>
      <c r="QVZ292" s="168"/>
      <c r="QWA292" s="168"/>
      <c r="QWB292" s="168"/>
      <c r="QWC292" s="168"/>
      <c r="QWD292" s="168"/>
      <c r="QWE292" s="168"/>
      <c r="QWF292" s="168"/>
      <c r="QWG292" s="168"/>
      <c r="QWH292" s="168"/>
      <c r="QWI292" s="168"/>
      <c r="QWJ292" s="168"/>
      <c r="QWK292" s="168"/>
      <c r="QWL292" s="168"/>
      <c r="QWM292" s="168"/>
      <c r="QWN292" s="168"/>
      <c r="QWO292" s="168"/>
      <c r="QWP292" s="168"/>
      <c r="QWQ292" s="168"/>
      <c r="QWR292" s="168"/>
      <c r="QWS292" s="168"/>
      <c r="QWT292" s="168"/>
      <c r="QWU292" s="168"/>
      <c r="QWV292" s="168"/>
      <c r="QWW292" s="168"/>
      <c r="QWX292" s="168"/>
      <c r="QWY292" s="168"/>
      <c r="QWZ292" s="168"/>
      <c r="QXA292" s="168"/>
      <c r="QXB292" s="168"/>
      <c r="QXC292" s="168"/>
      <c r="QXD292" s="168"/>
      <c r="QXE292" s="168"/>
      <c r="QXF292" s="168"/>
      <c r="QXG292" s="168"/>
      <c r="QXH292" s="168"/>
      <c r="QXI292" s="168"/>
      <c r="QXJ292" s="168"/>
      <c r="QXK292" s="168"/>
      <c r="QXL292" s="168"/>
      <c r="QXM292" s="168"/>
      <c r="QXN292" s="168"/>
      <c r="QXO292" s="168"/>
      <c r="QXP292" s="168"/>
      <c r="QXQ292" s="168"/>
      <c r="QXR292" s="168"/>
      <c r="QXS292" s="168"/>
      <c r="QXT292" s="168"/>
      <c r="QXU292" s="168"/>
      <c r="QXV292" s="168"/>
      <c r="QXW292" s="168"/>
      <c r="QXX292" s="168"/>
      <c r="QXY292" s="168"/>
      <c r="QXZ292" s="168"/>
      <c r="QYA292" s="168"/>
      <c r="QYB292" s="168"/>
      <c r="QYC292" s="168"/>
      <c r="QYD292" s="168"/>
      <c r="QYE292" s="168"/>
      <c r="QYF292" s="168"/>
      <c r="QYG292" s="168"/>
      <c r="QYH292" s="168"/>
      <c r="QYI292" s="168"/>
      <c r="QYJ292" s="168"/>
      <c r="QYK292" s="168"/>
      <c r="QYL292" s="168"/>
      <c r="QYM292" s="168"/>
      <c r="QYN292" s="168"/>
      <c r="QYO292" s="168"/>
      <c r="QYP292" s="168"/>
      <c r="QYQ292" s="168"/>
      <c r="QYR292" s="168"/>
      <c r="QYS292" s="168"/>
      <c r="QYT292" s="168"/>
      <c r="QYU292" s="168"/>
      <c r="QYV292" s="168"/>
      <c r="QYW292" s="168"/>
      <c r="QYX292" s="168"/>
      <c r="QYY292" s="168"/>
      <c r="QYZ292" s="168"/>
      <c r="QZA292" s="168"/>
      <c r="QZB292" s="168"/>
      <c r="QZC292" s="168"/>
      <c r="QZD292" s="168"/>
      <c r="QZE292" s="168"/>
      <c r="QZF292" s="168"/>
      <c r="QZG292" s="168"/>
      <c r="QZH292" s="168"/>
      <c r="QZI292" s="168"/>
      <c r="QZJ292" s="168"/>
      <c r="QZK292" s="168"/>
      <c r="QZL292" s="168"/>
      <c r="QZM292" s="168"/>
      <c r="QZN292" s="168"/>
      <c r="QZO292" s="168"/>
      <c r="QZP292" s="168"/>
      <c r="QZQ292" s="168"/>
      <c r="QZR292" s="168"/>
      <c r="QZS292" s="168"/>
      <c r="QZT292" s="168"/>
      <c r="QZU292" s="168"/>
      <c r="QZV292" s="168"/>
      <c r="QZW292" s="168"/>
      <c r="QZX292" s="168"/>
      <c r="QZY292" s="168"/>
      <c r="QZZ292" s="168"/>
      <c r="RAA292" s="168"/>
      <c r="RAB292" s="168"/>
      <c r="RAC292" s="168"/>
      <c r="RAD292" s="168"/>
      <c r="RAE292" s="168"/>
      <c r="RAF292" s="168"/>
      <c r="RAG292" s="168"/>
      <c r="RAH292" s="168"/>
      <c r="RAI292" s="168"/>
      <c r="RAJ292" s="168"/>
      <c r="RAK292" s="168"/>
      <c r="RAL292" s="168"/>
      <c r="RAM292" s="168"/>
      <c r="RAN292" s="168"/>
      <c r="RAO292" s="168"/>
      <c r="RAP292" s="168"/>
      <c r="RAQ292" s="168"/>
      <c r="RAR292" s="168"/>
      <c r="RAS292" s="168"/>
      <c r="RAT292" s="168"/>
      <c r="RAU292" s="168"/>
      <c r="RAV292" s="168"/>
      <c r="RAW292" s="168"/>
      <c r="RAX292" s="168"/>
      <c r="RAY292" s="168"/>
      <c r="RAZ292" s="168"/>
      <c r="RBA292" s="168"/>
      <c r="RBB292" s="168"/>
      <c r="RBC292" s="168"/>
      <c r="RBD292" s="168"/>
      <c r="RBE292" s="168"/>
      <c r="RBF292" s="168"/>
      <c r="RBG292" s="168"/>
      <c r="RBH292" s="168"/>
      <c r="RBI292" s="168"/>
      <c r="RBJ292" s="168"/>
      <c r="RBK292" s="168"/>
      <c r="RBL292" s="168"/>
      <c r="RBM292" s="168"/>
      <c r="RBN292" s="168"/>
      <c r="RBO292" s="168"/>
      <c r="RBP292" s="168"/>
      <c r="RBQ292" s="168"/>
      <c r="RBR292" s="168"/>
      <c r="RBS292" s="168"/>
      <c r="RBT292" s="168"/>
      <c r="RBU292" s="168"/>
      <c r="RBV292" s="168"/>
      <c r="RBW292" s="168"/>
      <c r="RBX292" s="168"/>
      <c r="RBY292" s="168"/>
      <c r="RBZ292" s="168"/>
      <c r="RCA292" s="168"/>
      <c r="RCB292" s="168"/>
      <c r="RCC292" s="168"/>
      <c r="RCD292" s="168"/>
      <c r="RCE292" s="168"/>
      <c r="RCF292" s="168"/>
      <c r="RCG292" s="168"/>
      <c r="RCH292" s="168"/>
      <c r="RCI292" s="168"/>
      <c r="RCJ292" s="168"/>
      <c r="RCK292" s="168"/>
      <c r="RCL292" s="168"/>
      <c r="RCM292" s="168"/>
      <c r="RCN292" s="168"/>
      <c r="RCO292" s="168"/>
      <c r="RCP292" s="168"/>
      <c r="RCQ292" s="168"/>
      <c r="RCR292" s="168"/>
      <c r="RCS292" s="168"/>
      <c r="RCT292" s="168"/>
      <c r="RCU292" s="168"/>
      <c r="RCV292" s="168"/>
      <c r="RCW292" s="168"/>
      <c r="RCX292" s="168"/>
      <c r="RCY292" s="168"/>
      <c r="RCZ292" s="168"/>
      <c r="RDA292" s="168"/>
      <c r="RDB292" s="168"/>
      <c r="RDC292" s="168"/>
      <c r="RDD292" s="168"/>
      <c r="RDE292" s="168"/>
      <c r="RDF292" s="168"/>
      <c r="RDG292" s="168"/>
      <c r="RDH292" s="168"/>
      <c r="RDI292" s="168"/>
      <c r="RDJ292" s="168"/>
      <c r="RDK292" s="168"/>
      <c r="RDL292" s="168"/>
      <c r="RDM292" s="168"/>
      <c r="RDN292" s="168"/>
      <c r="RDO292" s="168"/>
      <c r="RDP292" s="168"/>
      <c r="RDQ292" s="168"/>
      <c r="RDR292" s="168"/>
      <c r="RDS292" s="168"/>
      <c r="RDT292" s="168"/>
      <c r="RDU292" s="168"/>
      <c r="RDV292" s="168"/>
      <c r="RDW292" s="168"/>
      <c r="RDX292" s="168"/>
      <c r="RDY292" s="168"/>
      <c r="RDZ292" s="168"/>
      <c r="REA292" s="168"/>
      <c r="REB292" s="168"/>
      <c r="REC292" s="168"/>
      <c r="RED292" s="168"/>
      <c r="REE292" s="168"/>
      <c r="REF292" s="168"/>
      <c r="REG292" s="168"/>
      <c r="REH292" s="168"/>
      <c r="REI292" s="168"/>
      <c r="REJ292" s="168"/>
      <c r="REK292" s="168"/>
      <c r="REL292" s="168"/>
      <c r="REM292" s="168"/>
      <c r="REN292" s="168"/>
      <c r="REO292" s="168"/>
      <c r="REP292" s="168"/>
      <c r="REQ292" s="168"/>
      <c r="RER292" s="168"/>
      <c r="RES292" s="168"/>
      <c r="RET292" s="168"/>
      <c r="REU292" s="168"/>
      <c r="REV292" s="168"/>
      <c r="REW292" s="168"/>
      <c r="REX292" s="168"/>
      <c r="REY292" s="168"/>
      <c r="REZ292" s="168"/>
      <c r="RFA292" s="168"/>
      <c r="RFB292" s="168"/>
      <c r="RFC292" s="168"/>
      <c r="RFD292" s="168"/>
      <c r="RFE292" s="168"/>
      <c r="RFF292" s="168"/>
      <c r="RFG292" s="168"/>
      <c r="RFH292" s="168"/>
      <c r="RFI292" s="168"/>
      <c r="RFJ292" s="168"/>
      <c r="RFK292" s="168"/>
      <c r="RFL292" s="168"/>
      <c r="RFM292" s="168"/>
      <c r="RFN292" s="168"/>
      <c r="RFO292" s="168"/>
      <c r="RFP292" s="168"/>
      <c r="RFQ292" s="168"/>
      <c r="RFR292" s="168"/>
      <c r="RFS292" s="168"/>
      <c r="RFT292" s="168"/>
      <c r="RFU292" s="168"/>
      <c r="RFV292" s="168"/>
      <c r="RFW292" s="168"/>
      <c r="RFX292" s="168"/>
      <c r="RFY292" s="168"/>
      <c r="RFZ292" s="168"/>
      <c r="RGA292" s="168"/>
      <c r="RGB292" s="168"/>
      <c r="RGC292" s="168"/>
      <c r="RGD292" s="168"/>
      <c r="RGE292" s="168"/>
      <c r="RGF292" s="168"/>
      <c r="RGG292" s="168"/>
      <c r="RGH292" s="168"/>
      <c r="RGI292" s="168"/>
      <c r="RGJ292" s="168"/>
      <c r="RGK292" s="168"/>
      <c r="RGL292" s="168"/>
      <c r="RGM292" s="168"/>
      <c r="RGN292" s="168"/>
      <c r="RGO292" s="168"/>
      <c r="RGP292" s="168"/>
      <c r="RGQ292" s="168"/>
      <c r="RGR292" s="168"/>
      <c r="RGS292" s="168"/>
      <c r="RGT292" s="168"/>
      <c r="RGU292" s="168"/>
      <c r="RGV292" s="168"/>
      <c r="RGW292" s="168"/>
      <c r="RGX292" s="168"/>
      <c r="RGY292" s="168"/>
      <c r="RGZ292" s="168"/>
      <c r="RHA292" s="168"/>
      <c r="RHB292" s="168"/>
      <c r="RHC292" s="168"/>
      <c r="RHD292" s="168"/>
      <c r="RHE292" s="168"/>
      <c r="RHF292" s="168"/>
      <c r="RHG292" s="168"/>
      <c r="RHH292" s="168"/>
      <c r="RHI292" s="168"/>
      <c r="RHJ292" s="168"/>
      <c r="RHK292" s="168"/>
      <c r="RHL292" s="168"/>
      <c r="RHM292" s="168"/>
      <c r="RHN292" s="168"/>
      <c r="RHO292" s="168"/>
      <c r="RHP292" s="168"/>
      <c r="RHQ292" s="168"/>
      <c r="RHR292" s="168"/>
      <c r="RHS292" s="168"/>
      <c r="RHT292" s="168"/>
      <c r="RHU292" s="168"/>
      <c r="RHV292" s="168"/>
      <c r="RHW292" s="168"/>
      <c r="RHX292" s="168"/>
      <c r="RHY292" s="168"/>
      <c r="RHZ292" s="168"/>
      <c r="RIA292" s="168"/>
      <c r="RIB292" s="168"/>
      <c r="RIC292" s="168"/>
      <c r="RID292" s="168"/>
      <c r="RIE292" s="168"/>
      <c r="RIF292" s="168"/>
      <c r="RIG292" s="168"/>
      <c r="RIH292" s="168"/>
      <c r="RII292" s="168"/>
      <c r="RIJ292" s="168"/>
      <c r="RIK292" s="168"/>
      <c r="RIL292" s="168"/>
      <c r="RIM292" s="168"/>
      <c r="RIN292" s="168"/>
      <c r="RIO292" s="168"/>
      <c r="RIP292" s="168"/>
      <c r="RIQ292" s="168"/>
      <c r="RIR292" s="168"/>
      <c r="RIS292" s="168"/>
      <c r="RIT292" s="168"/>
      <c r="RIU292" s="168"/>
      <c r="RIV292" s="168"/>
      <c r="RIW292" s="168"/>
      <c r="RIX292" s="168"/>
      <c r="RIY292" s="168"/>
      <c r="RIZ292" s="168"/>
      <c r="RJA292" s="168"/>
      <c r="RJB292" s="168"/>
      <c r="RJC292" s="168"/>
      <c r="RJD292" s="168"/>
      <c r="RJE292" s="168"/>
      <c r="RJF292" s="168"/>
      <c r="RJG292" s="168"/>
      <c r="RJH292" s="168"/>
      <c r="RJI292" s="168"/>
      <c r="RJJ292" s="168"/>
      <c r="RJK292" s="168"/>
      <c r="RJL292" s="168"/>
      <c r="RJM292" s="168"/>
      <c r="RJN292" s="168"/>
      <c r="RJO292" s="168"/>
      <c r="RJP292" s="168"/>
      <c r="RJQ292" s="168"/>
      <c r="RJR292" s="168"/>
      <c r="RJS292" s="168"/>
      <c r="RJT292" s="168"/>
      <c r="RJU292" s="168"/>
      <c r="RJV292" s="168"/>
      <c r="RJW292" s="168"/>
      <c r="RJX292" s="168"/>
      <c r="RJY292" s="168"/>
      <c r="RJZ292" s="168"/>
      <c r="RKA292" s="168"/>
      <c r="RKB292" s="168"/>
      <c r="RKC292" s="168"/>
      <c r="RKD292" s="168"/>
      <c r="RKE292" s="168"/>
      <c r="RKF292" s="168"/>
      <c r="RKG292" s="168"/>
      <c r="RKH292" s="168"/>
      <c r="RKI292" s="168"/>
      <c r="RKJ292" s="168"/>
      <c r="RKK292" s="168"/>
      <c r="RKL292" s="168"/>
      <c r="RKM292" s="168"/>
      <c r="RKN292" s="168"/>
      <c r="RKO292" s="168"/>
      <c r="RKP292" s="168"/>
      <c r="RKQ292" s="168"/>
      <c r="RKR292" s="168"/>
      <c r="RKS292" s="168"/>
      <c r="RKT292" s="168"/>
      <c r="RKU292" s="168"/>
      <c r="RKV292" s="168"/>
      <c r="RKW292" s="168"/>
      <c r="RKX292" s="168"/>
      <c r="RKY292" s="168"/>
      <c r="RKZ292" s="168"/>
      <c r="RLA292" s="168"/>
      <c r="RLB292" s="168"/>
      <c r="RLC292" s="168"/>
      <c r="RLD292" s="168"/>
      <c r="RLE292" s="168"/>
      <c r="RLF292" s="168"/>
      <c r="RLG292" s="168"/>
      <c r="RLH292" s="168"/>
      <c r="RLI292" s="168"/>
      <c r="RLJ292" s="168"/>
      <c r="RLK292" s="168"/>
      <c r="RLL292" s="168"/>
      <c r="RLM292" s="168"/>
      <c r="RLN292" s="168"/>
      <c r="RLO292" s="168"/>
      <c r="RLP292" s="168"/>
      <c r="RLQ292" s="168"/>
      <c r="RLR292" s="168"/>
      <c r="RLS292" s="168"/>
      <c r="RLT292" s="168"/>
      <c r="RLU292" s="168"/>
      <c r="RLV292" s="168"/>
      <c r="RLW292" s="168"/>
      <c r="RLX292" s="168"/>
      <c r="RLY292" s="168"/>
      <c r="RLZ292" s="168"/>
      <c r="RMA292" s="168"/>
      <c r="RMB292" s="168"/>
      <c r="RMC292" s="168"/>
      <c r="RMD292" s="168"/>
      <c r="RME292" s="168"/>
      <c r="RMF292" s="168"/>
      <c r="RMG292" s="168"/>
      <c r="RMH292" s="168"/>
      <c r="RMI292" s="168"/>
      <c r="RMJ292" s="168"/>
      <c r="RMK292" s="168"/>
      <c r="RML292" s="168"/>
      <c r="RMM292" s="168"/>
      <c r="RMN292" s="168"/>
      <c r="RMO292" s="168"/>
      <c r="RMP292" s="168"/>
      <c r="RMQ292" s="168"/>
      <c r="RMR292" s="168"/>
      <c r="RMS292" s="168"/>
      <c r="RMT292" s="168"/>
      <c r="RMU292" s="168"/>
      <c r="RMV292" s="168"/>
      <c r="RMW292" s="168"/>
      <c r="RMX292" s="168"/>
      <c r="RMY292" s="168"/>
      <c r="RMZ292" s="168"/>
      <c r="RNA292" s="168"/>
      <c r="RNB292" s="168"/>
      <c r="RNC292" s="168"/>
      <c r="RND292" s="168"/>
      <c r="RNE292" s="168"/>
      <c r="RNF292" s="168"/>
      <c r="RNG292" s="168"/>
      <c r="RNH292" s="168"/>
      <c r="RNI292" s="168"/>
      <c r="RNJ292" s="168"/>
      <c r="RNK292" s="168"/>
      <c r="RNL292" s="168"/>
      <c r="RNM292" s="168"/>
      <c r="RNN292" s="168"/>
      <c r="RNO292" s="168"/>
      <c r="RNP292" s="168"/>
      <c r="RNQ292" s="168"/>
      <c r="RNR292" s="168"/>
      <c r="RNS292" s="168"/>
      <c r="RNT292" s="168"/>
      <c r="RNU292" s="168"/>
      <c r="RNV292" s="168"/>
      <c r="RNW292" s="168"/>
      <c r="RNX292" s="168"/>
      <c r="RNY292" s="168"/>
      <c r="RNZ292" s="168"/>
      <c r="ROA292" s="168"/>
      <c r="ROB292" s="168"/>
      <c r="ROC292" s="168"/>
      <c r="ROD292" s="168"/>
      <c r="ROE292" s="168"/>
      <c r="ROF292" s="168"/>
      <c r="ROG292" s="168"/>
      <c r="ROH292" s="168"/>
      <c r="ROI292" s="168"/>
      <c r="ROJ292" s="168"/>
      <c r="ROK292" s="168"/>
      <c r="ROL292" s="168"/>
      <c r="ROM292" s="168"/>
      <c r="RON292" s="168"/>
      <c r="ROO292" s="168"/>
      <c r="ROP292" s="168"/>
      <c r="ROQ292" s="168"/>
      <c r="ROR292" s="168"/>
      <c r="ROS292" s="168"/>
      <c r="ROT292" s="168"/>
      <c r="ROU292" s="168"/>
      <c r="ROV292" s="168"/>
      <c r="ROW292" s="168"/>
      <c r="ROX292" s="168"/>
      <c r="ROY292" s="168"/>
      <c r="ROZ292" s="168"/>
      <c r="RPA292" s="168"/>
      <c r="RPB292" s="168"/>
      <c r="RPC292" s="168"/>
      <c r="RPD292" s="168"/>
      <c r="RPE292" s="168"/>
      <c r="RPF292" s="168"/>
      <c r="RPG292" s="168"/>
      <c r="RPH292" s="168"/>
      <c r="RPI292" s="168"/>
      <c r="RPJ292" s="168"/>
      <c r="RPK292" s="168"/>
      <c r="RPL292" s="168"/>
      <c r="RPM292" s="168"/>
      <c r="RPN292" s="168"/>
      <c r="RPO292" s="168"/>
      <c r="RPP292" s="168"/>
      <c r="RPQ292" s="168"/>
      <c r="RPR292" s="168"/>
      <c r="RPS292" s="168"/>
      <c r="RPT292" s="168"/>
      <c r="RPU292" s="168"/>
      <c r="RPV292" s="168"/>
      <c r="RPW292" s="168"/>
      <c r="RPX292" s="168"/>
      <c r="RPY292" s="168"/>
      <c r="RPZ292" s="168"/>
      <c r="RQA292" s="168"/>
      <c r="RQB292" s="168"/>
      <c r="RQC292" s="168"/>
      <c r="RQD292" s="168"/>
      <c r="RQE292" s="168"/>
      <c r="RQF292" s="168"/>
      <c r="RQG292" s="168"/>
      <c r="RQH292" s="168"/>
      <c r="RQI292" s="168"/>
      <c r="RQJ292" s="168"/>
      <c r="RQK292" s="168"/>
      <c r="RQL292" s="168"/>
      <c r="RQM292" s="168"/>
      <c r="RQN292" s="168"/>
      <c r="RQO292" s="168"/>
      <c r="RQP292" s="168"/>
      <c r="RQQ292" s="168"/>
      <c r="RQR292" s="168"/>
      <c r="RQS292" s="168"/>
      <c r="RQT292" s="168"/>
      <c r="RQU292" s="168"/>
      <c r="RQV292" s="168"/>
      <c r="RQW292" s="168"/>
      <c r="RQX292" s="168"/>
      <c r="RQY292" s="168"/>
      <c r="RQZ292" s="168"/>
      <c r="RRA292" s="168"/>
      <c r="RRB292" s="168"/>
      <c r="RRC292" s="168"/>
      <c r="RRD292" s="168"/>
      <c r="RRE292" s="168"/>
      <c r="RRF292" s="168"/>
      <c r="RRG292" s="168"/>
      <c r="RRH292" s="168"/>
      <c r="RRI292" s="168"/>
      <c r="RRJ292" s="168"/>
      <c r="RRK292" s="168"/>
      <c r="RRL292" s="168"/>
      <c r="RRM292" s="168"/>
      <c r="RRN292" s="168"/>
      <c r="RRO292" s="168"/>
      <c r="RRP292" s="168"/>
      <c r="RRQ292" s="168"/>
      <c r="RRR292" s="168"/>
      <c r="RRS292" s="168"/>
      <c r="RRT292" s="168"/>
      <c r="RRU292" s="168"/>
      <c r="RRV292" s="168"/>
      <c r="RRW292" s="168"/>
      <c r="RRX292" s="168"/>
      <c r="RRY292" s="168"/>
      <c r="RRZ292" s="168"/>
      <c r="RSA292" s="168"/>
      <c r="RSB292" s="168"/>
      <c r="RSC292" s="168"/>
      <c r="RSD292" s="168"/>
      <c r="RSE292" s="168"/>
      <c r="RSF292" s="168"/>
      <c r="RSG292" s="168"/>
      <c r="RSH292" s="168"/>
      <c r="RSI292" s="168"/>
      <c r="RSJ292" s="168"/>
      <c r="RSK292" s="168"/>
      <c r="RSL292" s="168"/>
      <c r="RSM292" s="168"/>
      <c r="RSN292" s="168"/>
      <c r="RSO292" s="168"/>
      <c r="RSP292" s="168"/>
      <c r="RSQ292" s="168"/>
      <c r="RSR292" s="168"/>
      <c r="RSS292" s="168"/>
      <c r="RST292" s="168"/>
      <c r="RSU292" s="168"/>
      <c r="RSV292" s="168"/>
      <c r="RSW292" s="168"/>
      <c r="RSX292" s="168"/>
      <c r="RSY292" s="168"/>
      <c r="RSZ292" s="168"/>
      <c r="RTA292" s="168"/>
      <c r="RTB292" s="168"/>
      <c r="RTC292" s="168"/>
      <c r="RTD292" s="168"/>
      <c r="RTE292" s="168"/>
      <c r="RTF292" s="168"/>
      <c r="RTG292" s="168"/>
      <c r="RTH292" s="168"/>
      <c r="RTI292" s="168"/>
      <c r="RTJ292" s="168"/>
      <c r="RTK292" s="168"/>
      <c r="RTL292" s="168"/>
      <c r="RTM292" s="168"/>
      <c r="RTN292" s="168"/>
      <c r="RTO292" s="168"/>
      <c r="RTP292" s="168"/>
      <c r="RTQ292" s="168"/>
      <c r="RTR292" s="168"/>
      <c r="RTS292" s="168"/>
      <c r="RTT292" s="168"/>
      <c r="RTU292" s="168"/>
      <c r="RTV292" s="168"/>
      <c r="RTW292" s="168"/>
      <c r="RTX292" s="168"/>
      <c r="RTY292" s="168"/>
      <c r="RTZ292" s="168"/>
      <c r="RUA292" s="168"/>
      <c r="RUB292" s="168"/>
      <c r="RUC292" s="168"/>
      <c r="RUD292" s="168"/>
      <c r="RUE292" s="168"/>
      <c r="RUF292" s="168"/>
      <c r="RUG292" s="168"/>
      <c r="RUH292" s="168"/>
      <c r="RUI292" s="168"/>
      <c r="RUJ292" s="168"/>
      <c r="RUK292" s="168"/>
      <c r="RUL292" s="168"/>
      <c r="RUM292" s="168"/>
      <c r="RUN292" s="168"/>
      <c r="RUO292" s="168"/>
      <c r="RUP292" s="168"/>
      <c r="RUQ292" s="168"/>
      <c r="RUR292" s="168"/>
      <c r="RUS292" s="168"/>
      <c r="RUT292" s="168"/>
      <c r="RUU292" s="168"/>
      <c r="RUV292" s="168"/>
      <c r="RUW292" s="168"/>
      <c r="RUX292" s="168"/>
      <c r="RUY292" s="168"/>
      <c r="RUZ292" s="168"/>
      <c r="RVA292" s="168"/>
      <c r="RVB292" s="168"/>
      <c r="RVC292" s="168"/>
      <c r="RVD292" s="168"/>
      <c r="RVE292" s="168"/>
      <c r="RVF292" s="168"/>
      <c r="RVG292" s="168"/>
      <c r="RVH292" s="168"/>
      <c r="RVI292" s="168"/>
      <c r="RVJ292" s="168"/>
      <c r="RVK292" s="168"/>
      <c r="RVL292" s="168"/>
      <c r="RVM292" s="168"/>
      <c r="RVN292" s="168"/>
      <c r="RVO292" s="168"/>
      <c r="RVP292" s="168"/>
      <c r="RVQ292" s="168"/>
      <c r="RVR292" s="168"/>
      <c r="RVS292" s="168"/>
      <c r="RVT292" s="168"/>
      <c r="RVU292" s="168"/>
      <c r="RVV292" s="168"/>
      <c r="RVW292" s="168"/>
      <c r="RVX292" s="168"/>
      <c r="RVY292" s="168"/>
      <c r="RVZ292" s="168"/>
      <c r="RWA292" s="168"/>
      <c r="RWB292" s="168"/>
      <c r="RWC292" s="168"/>
      <c r="RWD292" s="168"/>
      <c r="RWE292" s="168"/>
      <c r="RWF292" s="168"/>
      <c r="RWG292" s="168"/>
      <c r="RWH292" s="168"/>
      <c r="RWI292" s="168"/>
      <c r="RWJ292" s="168"/>
      <c r="RWK292" s="168"/>
      <c r="RWL292" s="168"/>
      <c r="RWM292" s="168"/>
      <c r="RWN292" s="168"/>
      <c r="RWO292" s="168"/>
      <c r="RWP292" s="168"/>
      <c r="RWQ292" s="168"/>
      <c r="RWR292" s="168"/>
      <c r="RWS292" s="168"/>
      <c r="RWT292" s="168"/>
      <c r="RWU292" s="168"/>
      <c r="RWV292" s="168"/>
      <c r="RWW292" s="168"/>
      <c r="RWX292" s="168"/>
      <c r="RWY292" s="168"/>
      <c r="RWZ292" s="168"/>
      <c r="RXA292" s="168"/>
      <c r="RXB292" s="168"/>
      <c r="RXC292" s="168"/>
      <c r="RXD292" s="168"/>
      <c r="RXE292" s="168"/>
      <c r="RXF292" s="168"/>
      <c r="RXG292" s="168"/>
      <c r="RXH292" s="168"/>
      <c r="RXI292" s="168"/>
      <c r="RXJ292" s="168"/>
      <c r="RXK292" s="168"/>
      <c r="RXL292" s="168"/>
      <c r="RXM292" s="168"/>
      <c r="RXN292" s="168"/>
      <c r="RXO292" s="168"/>
      <c r="RXP292" s="168"/>
      <c r="RXQ292" s="168"/>
      <c r="RXR292" s="168"/>
      <c r="RXS292" s="168"/>
      <c r="RXT292" s="168"/>
      <c r="RXU292" s="168"/>
      <c r="RXV292" s="168"/>
      <c r="RXW292" s="168"/>
      <c r="RXX292" s="168"/>
      <c r="RXY292" s="168"/>
      <c r="RXZ292" s="168"/>
      <c r="RYA292" s="168"/>
      <c r="RYB292" s="168"/>
      <c r="RYC292" s="168"/>
      <c r="RYD292" s="168"/>
      <c r="RYE292" s="168"/>
      <c r="RYF292" s="168"/>
      <c r="RYG292" s="168"/>
      <c r="RYH292" s="168"/>
      <c r="RYI292" s="168"/>
      <c r="RYJ292" s="168"/>
      <c r="RYK292" s="168"/>
      <c r="RYL292" s="168"/>
      <c r="RYM292" s="168"/>
      <c r="RYN292" s="168"/>
      <c r="RYO292" s="168"/>
      <c r="RYP292" s="168"/>
      <c r="RYQ292" s="168"/>
      <c r="RYR292" s="168"/>
      <c r="RYS292" s="168"/>
      <c r="RYT292" s="168"/>
      <c r="RYU292" s="168"/>
      <c r="RYV292" s="168"/>
      <c r="RYW292" s="168"/>
      <c r="RYX292" s="168"/>
      <c r="RYY292" s="168"/>
      <c r="RYZ292" s="168"/>
      <c r="RZA292" s="168"/>
      <c r="RZB292" s="168"/>
      <c r="RZC292" s="168"/>
      <c r="RZD292" s="168"/>
      <c r="RZE292" s="168"/>
      <c r="RZF292" s="168"/>
      <c r="RZG292" s="168"/>
      <c r="RZH292" s="168"/>
      <c r="RZI292" s="168"/>
      <c r="RZJ292" s="168"/>
      <c r="RZK292" s="168"/>
      <c r="RZL292" s="168"/>
      <c r="RZM292" s="168"/>
      <c r="RZN292" s="168"/>
      <c r="RZO292" s="168"/>
      <c r="RZP292" s="168"/>
      <c r="RZQ292" s="168"/>
      <c r="RZR292" s="168"/>
      <c r="RZS292" s="168"/>
      <c r="RZT292" s="168"/>
      <c r="RZU292" s="168"/>
      <c r="RZV292" s="168"/>
      <c r="RZW292" s="168"/>
      <c r="RZX292" s="168"/>
      <c r="RZY292" s="168"/>
      <c r="RZZ292" s="168"/>
      <c r="SAA292" s="168"/>
      <c r="SAB292" s="168"/>
      <c r="SAC292" s="168"/>
      <c r="SAD292" s="168"/>
      <c r="SAE292" s="168"/>
      <c r="SAF292" s="168"/>
      <c r="SAG292" s="168"/>
      <c r="SAH292" s="168"/>
      <c r="SAI292" s="168"/>
      <c r="SAJ292" s="168"/>
      <c r="SAK292" s="168"/>
      <c r="SAL292" s="168"/>
      <c r="SAM292" s="168"/>
      <c r="SAN292" s="168"/>
      <c r="SAO292" s="168"/>
      <c r="SAP292" s="168"/>
      <c r="SAQ292" s="168"/>
      <c r="SAR292" s="168"/>
      <c r="SAS292" s="168"/>
      <c r="SAT292" s="168"/>
      <c r="SAU292" s="168"/>
      <c r="SAV292" s="168"/>
      <c r="SAW292" s="168"/>
      <c r="SAX292" s="168"/>
      <c r="SAY292" s="168"/>
      <c r="SAZ292" s="168"/>
      <c r="SBA292" s="168"/>
      <c r="SBB292" s="168"/>
      <c r="SBC292" s="168"/>
      <c r="SBD292" s="168"/>
      <c r="SBE292" s="168"/>
      <c r="SBF292" s="168"/>
      <c r="SBG292" s="168"/>
      <c r="SBH292" s="168"/>
      <c r="SBI292" s="168"/>
      <c r="SBJ292" s="168"/>
      <c r="SBK292" s="168"/>
      <c r="SBL292" s="168"/>
      <c r="SBM292" s="168"/>
      <c r="SBN292" s="168"/>
      <c r="SBO292" s="168"/>
      <c r="SBP292" s="168"/>
      <c r="SBQ292" s="168"/>
      <c r="SBR292" s="168"/>
      <c r="SBS292" s="168"/>
      <c r="SBT292" s="168"/>
      <c r="SBU292" s="168"/>
      <c r="SBV292" s="168"/>
      <c r="SBW292" s="168"/>
      <c r="SBX292" s="168"/>
      <c r="SBY292" s="168"/>
      <c r="SBZ292" s="168"/>
      <c r="SCA292" s="168"/>
      <c r="SCB292" s="168"/>
      <c r="SCC292" s="168"/>
      <c r="SCD292" s="168"/>
      <c r="SCE292" s="168"/>
      <c r="SCF292" s="168"/>
      <c r="SCG292" s="168"/>
      <c r="SCH292" s="168"/>
      <c r="SCI292" s="168"/>
      <c r="SCJ292" s="168"/>
      <c r="SCK292" s="168"/>
      <c r="SCL292" s="168"/>
      <c r="SCM292" s="168"/>
      <c r="SCN292" s="168"/>
      <c r="SCO292" s="168"/>
      <c r="SCP292" s="168"/>
      <c r="SCQ292" s="168"/>
      <c r="SCR292" s="168"/>
      <c r="SCS292" s="168"/>
      <c r="SCT292" s="168"/>
      <c r="SCU292" s="168"/>
      <c r="SCV292" s="168"/>
      <c r="SCW292" s="168"/>
      <c r="SCX292" s="168"/>
      <c r="SCY292" s="168"/>
      <c r="SCZ292" s="168"/>
      <c r="SDA292" s="168"/>
      <c r="SDB292" s="168"/>
      <c r="SDC292" s="168"/>
      <c r="SDD292" s="168"/>
      <c r="SDE292" s="168"/>
      <c r="SDF292" s="168"/>
      <c r="SDG292" s="168"/>
      <c r="SDH292" s="168"/>
      <c r="SDI292" s="168"/>
      <c r="SDJ292" s="168"/>
      <c r="SDK292" s="168"/>
      <c r="SDL292" s="168"/>
      <c r="SDM292" s="168"/>
      <c r="SDN292" s="168"/>
      <c r="SDO292" s="168"/>
      <c r="SDP292" s="168"/>
      <c r="SDQ292" s="168"/>
      <c r="SDR292" s="168"/>
      <c r="SDS292" s="168"/>
      <c r="SDT292" s="168"/>
      <c r="SDU292" s="168"/>
      <c r="SDV292" s="168"/>
      <c r="SDW292" s="168"/>
      <c r="SDX292" s="168"/>
      <c r="SDY292" s="168"/>
      <c r="SDZ292" s="168"/>
      <c r="SEA292" s="168"/>
      <c r="SEB292" s="168"/>
      <c r="SEC292" s="168"/>
      <c r="SED292" s="168"/>
      <c r="SEE292" s="168"/>
      <c r="SEF292" s="168"/>
      <c r="SEG292" s="168"/>
      <c r="SEH292" s="168"/>
      <c r="SEI292" s="168"/>
      <c r="SEJ292" s="168"/>
      <c r="SEK292" s="168"/>
      <c r="SEL292" s="168"/>
      <c r="SEM292" s="168"/>
      <c r="SEN292" s="168"/>
      <c r="SEO292" s="168"/>
      <c r="SEP292" s="168"/>
      <c r="SEQ292" s="168"/>
      <c r="SER292" s="168"/>
      <c r="SES292" s="168"/>
      <c r="SET292" s="168"/>
      <c r="SEU292" s="168"/>
      <c r="SEV292" s="168"/>
      <c r="SEW292" s="168"/>
      <c r="SEX292" s="168"/>
      <c r="SEY292" s="168"/>
      <c r="SEZ292" s="168"/>
      <c r="SFA292" s="168"/>
      <c r="SFB292" s="168"/>
      <c r="SFC292" s="168"/>
      <c r="SFD292" s="168"/>
      <c r="SFE292" s="168"/>
      <c r="SFF292" s="168"/>
      <c r="SFG292" s="168"/>
      <c r="SFH292" s="168"/>
      <c r="SFI292" s="168"/>
      <c r="SFJ292" s="168"/>
      <c r="SFK292" s="168"/>
      <c r="SFL292" s="168"/>
      <c r="SFM292" s="168"/>
      <c r="SFN292" s="168"/>
      <c r="SFO292" s="168"/>
      <c r="SFP292" s="168"/>
      <c r="SFQ292" s="168"/>
      <c r="SFR292" s="168"/>
      <c r="SFS292" s="168"/>
      <c r="SFT292" s="168"/>
      <c r="SFU292" s="168"/>
      <c r="SFV292" s="168"/>
      <c r="SFW292" s="168"/>
      <c r="SFX292" s="168"/>
      <c r="SFY292" s="168"/>
      <c r="SFZ292" s="168"/>
      <c r="SGA292" s="168"/>
      <c r="SGB292" s="168"/>
      <c r="SGC292" s="168"/>
      <c r="SGD292" s="168"/>
      <c r="SGE292" s="168"/>
      <c r="SGF292" s="168"/>
      <c r="SGG292" s="168"/>
      <c r="SGH292" s="168"/>
      <c r="SGI292" s="168"/>
      <c r="SGJ292" s="168"/>
      <c r="SGK292" s="168"/>
      <c r="SGL292" s="168"/>
      <c r="SGM292" s="168"/>
      <c r="SGN292" s="168"/>
      <c r="SGO292" s="168"/>
      <c r="SGP292" s="168"/>
      <c r="SGQ292" s="168"/>
      <c r="SGR292" s="168"/>
      <c r="SGS292" s="168"/>
      <c r="SGT292" s="168"/>
      <c r="SGU292" s="168"/>
      <c r="SGV292" s="168"/>
      <c r="SGW292" s="168"/>
      <c r="SGX292" s="168"/>
      <c r="SGY292" s="168"/>
      <c r="SGZ292" s="168"/>
      <c r="SHA292" s="168"/>
      <c r="SHB292" s="168"/>
      <c r="SHC292" s="168"/>
      <c r="SHD292" s="168"/>
      <c r="SHE292" s="168"/>
      <c r="SHF292" s="168"/>
      <c r="SHG292" s="168"/>
      <c r="SHH292" s="168"/>
      <c r="SHI292" s="168"/>
      <c r="SHJ292" s="168"/>
      <c r="SHK292" s="168"/>
      <c r="SHL292" s="168"/>
      <c r="SHM292" s="168"/>
      <c r="SHN292" s="168"/>
      <c r="SHO292" s="168"/>
      <c r="SHP292" s="168"/>
      <c r="SHQ292" s="168"/>
      <c r="SHR292" s="168"/>
      <c r="SHS292" s="168"/>
      <c r="SHT292" s="168"/>
      <c r="SHU292" s="168"/>
      <c r="SHV292" s="168"/>
      <c r="SHW292" s="168"/>
      <c r="SHX292" s="168"/>
      <c r="SHY292" s="168"/>
      <c r="SHZ292" s="168"/>
      <c r="SIA292" s="168"/>
      <c r="SIB292" s="168"/>
      <c r="SIC292" s="168"/>
      <c r="SID292" s="168"/>
      <c r="SIE292" s="168"/>
      <c r="SIF292" s="168"/>
      <c r="SIG292" s="168"/>
      <c r="SIH292" s="168"/>
      <c r="SII292" s="168"/>
      <c r="SIJ292" s="168"/>
      <c r="SIK292" s="168"/>
      <c r="SIL292" s="168"/>
      <c r="SIM292" s="168"/>
      <c r="SIN292" s="168"/>
      <c r="SIO292" s="168"/>
      <c r="SIP292" s="168"/>
      <c r="SIQ292" s="168"/>
      <c r="SIR292" s="168"/>
      <c r="SIS292" s="168"/>
      <c r="SIT292" s="168"/>
      <c r="SIU292" s="168"/>
      <c r="SIV292" s="168"/>
      <c r="SIW292" s="168"/>
      <c r="SIX292" s="168"/>
      <c r="SIY292" s="168"/>
      <c r="SIZ292" s="168"/>
      <c r="SJA292" s="168"/>
      <c r="SJB292" s="168"/>
      <c r="SJC292" s="168"/>
      <c r="SJD292" s="168"/>
      <c r="SJE292" s="168"/>
      <c r="SJF292" s="168"/>
      <c r="SJG292" s="168"/>
      <c r="SJH292" s="168"/>
      <c r="SJI292" s="168"/>
      <c r="SJJ292" s="168"/>
      <c r="SJK292" s="168"/>
      <c r="SJL292" s="168"/>
      <c r="SJM292" s="168"/>
      <c r="SJN292" s="168"/>
      <c r="SJO292" s="168"/>
      <c r="SJP292" s="168"/>
      <c r="SJQ292" s="168"/>
      <c r="SJR292" s="168"/>
      <c r="SJS292" s="168"/>
      <c r="SJT292" s="168"/>
      <c r="SJU292" s="168"/>
      <c r="SJV292" s="168"/>
      <c r="SJW292" s="168"/>
      <c r="SJX292" s="168"/>
      <c r="SJY292" s="168"/>
      <c r="SJZ292" s="168"/>
      <c r="SKA292" s="168"/>
      <c r="SKB292" s="168"/>
      <c r="SKC292" s="168"/>
      <c r="SKD292" s="168"/>
      <c r="SKE292" s="168"/>
      <c r="SKF292" s="168"/>
      <c r="SKG292" s="168"/>
      <c r="SKH292" s="168"/>
      <c r="SKI292" s="168"/>
      <c r="SKJ292" s="168"/>
      <c r="SKK292" s="168"/>
      <c r="SKL292" s="168"/>
      <c r="SKM292" s="168"/>
      <c r="SKN292" s="168"/>
      <c r="SKO292" s="168"/>
      <c r="SKP292" s="168"/>
      <c r="SKQ292" s="168"/>
      <c r="SKR292" s="168"/>
      <c r="SKS292" s="168"/>
      <c r="SKT292" s="168"/>
      <c r="SKU292" s="168"/>
      <c r="SKV292" s="168"/>
      <c r="SKW292" s="168"/>
      <c r="SKX292" s="168"/>
      <c r="SKY292" s="168"/>
      <c r="SKZ292" s="168"/>
      <c r="SLA292" s="168"/>
      <c r="SLB292" s="168"/>
      <c r="SLC292" s="168"/>
      <c r="SLD292" s="168"/>
      <c r="SLE292" s="168"/>
      <c r="SLF292" s="168"/>
      <c r="SLG292" s="168"/>
      <c r="SLH292" s="168"/>
      <c r="SLI292" s="168"/>
      <c r="SLJ292" s="168"/>
      <c r="SLK292" s="168"/>
      <c r="SLL292" s="168"/>
      <c r="SLM292" s="168"/>
      <c r="SLN292" s="168"/>
      <c r="SLO292" s="168"/>
      <c r="SLP292" s="168"/>
      <c r="SLQ292" s="168"/>
      <c r="SLR292" s="168"/>
      <c r="SLS292" s="168"/>
      <c r="SLT292" s="168"/>
      <c r="SLU292" s="168"/>
      <c r="SLV292" s="168"/>
      <c r="SLW292" s="168"/>
      <c r="SLX292" s="168"/>
      <c r="SLY292" s="168"/>
      <c r="SLZ292" s="168"/>
      <c r="SMA292" s="168"/>
      <c r="SMB292" s="168"/>
      <c r="SMC292" s="168"/>
      <c r="SMD292" s="168"/>
      <c r="SME292" s="168"/>
      <c r="SMF292" s="168"/>
      <c r="SMG292" s="168"/>
      <c r="SMH292" s="168"/>
      <c r="SMI292" s="168"/>
      <c r="SMJ292" s="168"/>
      <c r="SMK292" s="168"/>
      <c r="SML292" s="168"/>
      <c r="SMM292" s="168"/>
      <c r="SMN292" s="168"/>
      <c r="SMO292" s="168"/>
      <c r="SMP292" s="168"/>
      <c r="SMQ292" s="168"/>
      <c r="SMR292" s="168"/>
      <c r="SMS292" s="168"/>
      <c r="SMT292" s="168"/>
      <c r="SMU292" s="168"/>
      <c r="SMV292" s="168"/>
      <c r="SMW292" s="168"/>
      <c r="SMX292" s="168"/>
      <c r="SMY292" s="168"/>
      <c r="SMZ292" s="168"/>
      <c r="SNA292" s="168"/>
      <c r="SNB292" s="168"/>
      <c r="SNC292" s="168"/>
      <c r="SND292" s="168"/>
      <c r="SNE292" s="168"/>
      <c r="SNF292" s="168"/>
      <c r="SNG292" s="168"/>
      <c r="SNH292" s="168"/>
      <c r="SNI292" s="168"/>
      <c r="SNJ292" s="168"/>
      <c r="SNK292" s="168"/>
      <c r="SNL292" s="168"/>
      <c r="SNM292" s="168"/>
      <c r="SNN292" s="168"/>
      <c r="SNO292" s="168"/>
      <c r="SNP292" s="168"/>
      <c r="SNQ292" s="168"/>
      <c r="SNR292" s="168"/>
      <c r="SNS292" s="168"/>
      <c r="SNT292" s="168"/>
      <c r="SNU292" s="168"/>
      <c r="SNV292" s="168"/>
      <c r="SNW292" s="168"/>
      <c r="SNX292" s="168"/>
      <c r="SNY292" s="168"/>
      <c r="SNZ292" s="168"/>
      <c r="SOA292" s="168"/>
      <c r="SOB292" s="168"/>
      <c r="SOC292" s="168"/>
      <c r="SOD292" s="168"/>
      <c r="SOE292" s="168"/>
      <c r="SOF292" s="168"/>
      <c r="SOG292" s="168"/>
      <c r="SOH292" s="168"/>
      <c r="SOI292" s="168"/>
      <c r="SOJ292" s="168"/>
      <c r="SOK292" s="168"/>
      <c r="SOL292" s="168"/>
      <c r="SOM292" s="168"/>
      <c r="SON292" s="168"/>
      <c r="SOO292" s="168"/>
      <c r="SOP292" s="168"/>
      <c r="SOQ292" s="168"/>
      <c r="SOR292" s="168"/>
      <c r="SOS292" s="168"/>
      <c r="SOT292" s="168"/>
      <c r="SOU292" s="168"/>
      <c r="SOV292" s="168"/>
      <c r="SOW292" s="168"/>
      <c r="SOX292" s="168"/>
      <c r="SOY292" s="168"/>
      <c r="SOZ292" s="168"/>
      <c r="SPA292" s="168"/>
      <c r="SPB292" s="168"/>
      <c r="SPC292" s="168"/>
      <c r="SPD292" s="168"/>
      <c r="SPE292" s="168"/>
      <c r="SPF292" s="168"/>
      <c r="SPG292" s="168"/>
      <c r="SPH292" s="168"/>
      <c r="SPI292" s="168"/>
      <c r="SPJ292" s="168"/>
      <c r="SPK292" s="168"/>
      <c r="SPL292" s="168"/>
      <c r="SPM292" s="168"/>
      <c r="SPN292" s="168"/>
      <c r="SPO292" s="168"/>
      <c r="SPP292" s="168"/>
      <c r="SPQ292" s="168"/>
      <c r="SPR292" s="168"/>
      <c r="SPS292" s="168"/>
      <c r="SPT292" s="168"/>
      <c r="SPU292" s="168"/>
      <c r="SPV292" s="168"/>
      <c r="SPW292" s="168"/>
      <c r="SPX292" s="168"/>
      <c r="SPY292" s="168"/>
      <c r="SPZ292" s="168"/>
      <c r="SQA292" s="168"/>
      <c r="SQB292" s="168"/>
      <c r="SQC292" s="168"/>
      <c r="SQD292" s="168"/>
      <c r="SQE292" s="168"/>
      <c r="SQF292" s="168"/>
      <c r="SQG292" s="168"/>
      <c r="SQH292" s="168"/>
      <c r="SQI292" s="168"/>
      <c r="SQJ292" s="168"/>
      <c r="SQK292" s="168"/>
      <c r="SQL292" s="168"/>
      <c r="SQM292" s="168"/>
      <c r="SQN292" s="168"/>
      <c r="SQO292" s="168"/>
      <c r="SQP292" s="168"/>
      <c r="SQQ292" s="168"/>
      <c r="SQR292" s="168"/>
      <c r="SQS292" s="168"/>
      <c r="SQT292" s="168"/>
      <c r="SQU292" s="168"/>
      <c r="SQV292" s="168"/>
      <c r="SQW292" s="168"/>
      <c r="SQX292" s="168"/>
      <c r="SQY292" s="168"/>
      <c r="SQZ292" s="168"/>
      <c r="SRA292" s="168"/>
      <c r="SRB292" s="168"/>
      <c r="SRC292" s="168"/>
      <c r="SRD292" s="168"/>
      <c r="SRE292" s="168"/>
      <c r="SRF292" s="168"/>
      <c r="SRG292" s="168"/>
      <c r="SRH292" s="168"/>
      <c r="SRI292" s="168"/>
      <c r="SRJ292" s="168"/>
      <c r="SRK292" s="168"/>
      <c r="SRL292" s="168"/>
      <c r="SRM292" s="168"/>
      <c r="SRN292" s="168"/>
      <c r="SRO292" s="168"/>
      <c r="SRP292" s="168"/>
      <c r="SRQ292" s="168"/>
      <c r="SRR292" s="168"/>
      <c r="SRS292" s="168"/>
      <c r="SRT292" s="168"/>
      <c r="SRU292" s="168"/>
      <c r="SRV292" s="168"/>
      <c r="SRW292" s="168"/>
      <c r="SRX292" s="168"/>
      <c r="SRY292" s="168"/>
      <c r="SRZ292" s="168"/>
      <c r="SSA292" s="168"/>
      <c r="SSB292" s="168"/>
      <c r="SSC292" s="168"/>
      <c r="SSD292" s="168"/>
      <c r="SSE292" s="168"/>
      <c r="SSF292" s="168"/>
      <c r="SSG292" s="168"/>
      <c r="SSH292" s="168"/>
      <c r="SSI292" s="168"/>
      <c r="SSJ292" s="168"/>
      <c r="SSK292" s="168"/>
      <c r="SSL292" s="168"/>
      <c r="SSM292" s="168"/>
      <c r="SSN292" s="168"/>
      <c r="SSO292" s="168"/>
      <c r="SSP292" s="168"/>
      <c r="SSQ292" s="168"/>
      <c r="SSR292" s="168"/>
      <c r="SSS292" s="168"/>
      <c r="SST292" s="168"/>
      <c r="SSU292" s="168"/>
      <c r="SSV292" s="168"/>
      <c r="SSW292" s="168"/>
      <c r="SSX292" s="168"/>
      <c r="SSY292" s="168"/>
      <c r="SSZ292" s="168"/>
      <c r="STA292" s="168"/>
      <c r="STB292" s="168"/>
      <c r="STC292" s="168"/>
      <c r="STD292" s="168"/>
      <c r="STE292" s="168"/>
      <c r="STF292" s="168"/>
      <c r="STG292" s="168"/>
      <c r="STH292" s="168"/>
      <c r="STI292" s="168"/>
      <c r="STJ292" s="168"/>
      <c r="STK292" s="168"/>
      <c r="STL292" s="168"/>
      <c r="STM292" s="168"/>
      <c r="STN292" s="168"/>
      <c r="STO292" s="168"/>
      <c r="STP292" s="168"/>
      <c r="STQ292" s="168"/>
      <c r="STR292" s="168"/>
      <c r="STS292" s="168"/>
      <c r="STT292" s="168"/>
      <c r="STU292" s="168"/>
      <c r="STV292" s="168"/>
      <c r="STW292" s="168"/>
      <c r="STX292" s="168"/>
      <c r="STY292" s="168"/>
      <c r="STZ292" s="168"/>
      <c r="SUA292" s="168"/>
      <c r="SUB292" s="168"/>
      <c r="SUC292" s="168"/>
      <c r="SUD292" s="168"/>
      <c r="SUE292" s="168"/>
      <c r="SUF292" s="168"/>
      <c r="SUG292" s="168"/>
      <c r="SUH292" s="168"/>
      <c r="SUI292" s="168"/>
      <c r="SUJ292" s="168"/>
      <c r="SUK292" s="168"/>
      <c r="SUL292" s="168"/>
      <c r="SUM292" s="168"/>
      <c r="SUN292" s="168"/>
      <c r="SUO292" s="168"/>
      <c r="SUP292" s="168"/>
      <c r="SUQ292" s="168"/>
      <c r="SUR292" s="168"/>
      <c r="SUS292" s="168"/>
      <c r="SUT292" s="168"/>
      <c r="SUU292" s="168"/>
      <c r="SUV292" s="168"/>
      <c r="SUW292" s="168"/>
      <c r="SUX292" s="168"/>
      <c r="SUY292" s="168"/>
      <c r="SUZ292" s="168"/>
      <c r="SVA292" s="168"/>
      <c r="SVB292" s="168"/>
      <c r="SVC292" s="168"/>
      <c r="SVD292" s="168"/>
      <c r="SVE292" s="168"/>
      <c r="SVF292" s="168"/>
      <c r="SVG292" s="168"/>
      <c r="SVH292" s="168"/>
      <c r="SVI292" s="168"/>
      <c r="SVJ292" s="168"/>
      <c r="SVK292" s="168"/>
      <c r="SVL292" s="168"/>
      <c r="SVM292" s="168"/>
      <c r="SVN292" s="168"/>
      <c r="SVO292" s="168"/>
      <c r="SVP292" s="168"/>
      <c r="SVQ292" s="168"/>
      <c r="SVR292" s="168"/>
      <c r="SVS292" s="168"/>
      <c r="SVT292" s="168"/>
      <c r="SVU292" s="168"/>
      <c r="SVV292" s="168"/>
      <c r="SVW292" s="168"/>
      <c r="SVX292" s="168"/>
      <c r="SVY292" s="168"/>
      <c r="SVZ292" s="168"/>
      <c r="SWA292" s="168"/>
      <c r="SWB292" s="168"/>
      <c r="SWC292" s="168"/>
      <c r="SWD292" s="168"/>
      <c r="SWE292" s="168"/>
      <c r="SWF292" s="168"/>
      <c r="SWG292" s="168"/>
      <c r="SWH292" s="168"/>
      <c r="SWI292" s="168"/>
      <c r="SWJ292" s="168"/>
      <c r="SWK292" s="168"/>
      <c r="SWL292" s="168"/>
      <c r="SWM292" s="168"/>
      <c r="SWN292" s="168"/>
      <c r="SWO292" s="168"/>
      <c r="SWP292" s="168"/>
      <c r="SWQ292" s="168"/>
      <c r="SWR292" s="168"/>
      <c r="SWS292" s="168"/>
      <c r="SWT292" s="168"/>
      <c r="SWU292" s="168"/>
      <c r="SWV292" s="168"/>
      <c r="SWW292" s="168"/>
      <c r="SWX292" s="168"/>
      <c r="SWY292" s="168"/>
      <c r="SWZ292" s="168"/>
      <c r="SXA292" s="168"/>
      <c r="SXB292" s="168"/>
      <c r="SXC292" s="168"/>
      <c r="SXD292" s="168"/>
      <c r="SXE292" s="168"/>
      <c r="SXF292" s="168"/>
      <c r="SXG292" s="168"/>
      <c r="SXH292" s="168"/>
      <c r="SXI292" s="168"/>
      <c r="SXJ292" s="168"/>
      <c r="SXK292" s="168"/>
      <c r="SXL292" s="168"/>
      <c r="SXM292" s="168"/>
      <c r="SXN292" s="168"/>
      <c r="SXO292" s="168"/>
      <c r="SXP292" s="168"/>
      <c r="SXQ292" s="168"/>
      <c r="SXR292" s="168"/>
      <c r="SXS292" s="168"/>
      <c r="SXT292" s="168"/>
      <c r="SXU292" s="168"/>
      <c r="SXV292" s="168"/>
      <c r="SXW292" s="168"/>
      <c r="SXX292" s="168"/>
      <c r="SXY292" s="168"/>
      <c r="SXZ292" s="168"/>
      <c r="SYA292" s="168"/>
      <c r="SYB292" s="168"/>
      <c r="SYC292" s="168"/>
      <c r="SYD292" s="168"/>
      <c r="SYE292" s="168"/>
      <c r="SYF292" s="168"/>
      <c r="SYG292" s="168"/>
      <c r="SYH292" s="168"/>
      <c r="SYI292" s="168"/>
      <c r="SYJ292" s="168"/>
      <c r="SYK292" s="168"/>
      <c r="SYL292" s="168"/>
      <c r="SYM292" s="168"/>
      <c r="SYN292" s="168"/>
      <c r="SYO292" s="168"/>
      <c r="SYP292" s="168"/>
      <c r="SYQ292" s="168"/>
      <c r="SYR292" s="168"/>
      <c r="SYS292" s="168"/>
      <c r="SYT292" s="168"/>
      <c r="SYU292" s="168"/>
      <c r="SYV292" s="168"/>
      <c r="SYW292" s="168"/>
      <c r="SYX292" s="168"/>
      <c r="SYY292" s="168"/>
      <c r="SYZ292" s="168"/>
      <c r="SZA292" s="168"/>
      <c r="SZB292" s="168"/>
      <c r="SZC292" s="168"/>
      <c r="SZD292" s="168"/>
      <c r="SZE292" s="168"/>
      <c r="SZF292" s="168"/>
      <c r="SZG292" s="168"/>
      <c r="SZH292" s="168"/>
      <c r="SZI292" s="168"/>
      <c r="SZJ292" s="168"/>
      <c r="SZK292" s="168"/>
      <c r="SZL292" s="168"/>
      <c r="SZM292" s="168"/>
      <c r="SZN292" s="168"/>
      <c r="SZO292" s="168"/>
      <c r="SZP292" s="168"/>
      <c r="SZQ292" s="168"/>
      <c r="SZR292" s="168"/>
      <c r="SZS292" s="168"/>
      <c r="SZT292" s="168"/>
      <c r="SZU292" s="168"/>
      <c r="SZV292" s="168"/>
      <c r="SZW292" s="168"/>
      <c r="SZX292" s="168"/>
      <c r="SZY292" s="168"/>
      <c r="SZZ292" s="168"/>
      <c r="TAA292" s="168"/>
      <c r="TAB292" s="168"/>
      <c r="TAC292" s="168"/>
      <c r="TAD292" s="168"/>
      <c r="TAE292" s="168"/>
      <c r="TAF292" s="168"/>
      <c r="TAG292" s="168"/>
      <c r="TAH292" s="168"/>
      <c r="TAI292" s="168"/>
      <c r="TAJ292" s="168"/>
      <c r="TAK292" s="168"/>
      <c r="TAL292" s="168"/>
      <c r="TAM292" s="168"/>
      <c r="TAN292" s="168"/>
      <c r="TAO292" s="168"/>
      <c r="TAP292" s="168"/>
      <c r="TAQ292" s="168"/>
      <c r="TAR292" s="168"/>
      <c r="TAS292" s="168"/>
      <c r="TAT292" s="168"/>
      <c r="TAU292" s="168"/>
      <c r="TAV292" s="168"/>
      <c r="TAW292" s="168"/>
      <c r="TAX292" s="168"/>
      <c r="TAY292" s="168"/>
      <c r="TAZ292" s="168"/>
      <c r="TBA292" s="168"/>
      <c r="TBB292" s="168"/>
      <c r="TBC292" s="168"/>
      <c r="TBD292" s="168"/>
      <c r="TBE292" s="168"/>
      <c r="TBF292" s="168"/>
      <c r="TBG292" s="168"/>
      <c r="TBH292" s="168"/>
      <c r="TBI292" s="168"/>
      <c r="TBJ292" s="168"/>
      <c r="TBK292" s="168"/>
      <c r="TBL292" s="168"/>
      <c r="TBM292" s="168"/>
      <c r="TBN292" s="168"/>
      <c r="TBO292" s="168"/>
      <c r="TBP292" s="168"/>
      <c r="TBQ292" s="168"/>
      <c r="TBR292" s="168"/>
      <c r="TBS292" s="168"/>
      <c r="TBT292" s="168"/>
      <c r="TBU292" s="168"/>
      <c r="TBV292" s="168"/>
      <c r="TBW292" s="168"/>
      <c r="TBX292" s="168"/>
      <c r="TBY292" s="168"/>
      <c r="TBZ292" s="168"/>
      <c r="TCA292" s="168"/>
      <c r="TCB292" s="168"/>
      <c r="TCC292" s="168"/>
      <c r="TCD292" s="168"/>
      <c r="TCE292" s="168"/>
      <c r="TCF292" s="168"/>
      <c r="TCG292" s="168"/>
      <c r="TCH292" s="168"/>
      <c r="TCI292" s="168"/>
      <c r="TCJ292" s="168"/>
      <c r="TCK292" s="168"/>
      <c r="TCL292" s="168"/>
      <c r="TCM292" s="168"/>
      <c r="TCN292" s="168"/>
      <c r="TCO292" s="168"/>
      <c r="TCP292" s="168"/>
      <c r="TCQ292" s="168"/>
      <c r="TCR292" s="168"/>
      <c r="TCS292" s="168"/>
      <c r="TCT292" s="168"/>
      <c r="TCU292" s="168"/>
      <c r="TCV292" s="168"/>
      <c r="TCW292" s="168"/>
      <c r="TCX292" s="168"/>
      <c r="TCY292" s="168"/>
      <c r="TCZ292" s="168"/>
      <c r="TDA292" s="168"/>
      <c r="TDB292" s="168"/>
      <c r="TDC292" s="168"/>
      <c r="TDD292" s="168"/>
      <c r="TDE292" s="168"/>
      <c r="TDF292" s="168"/>
      <c r="TDG292" s="168"/>
      <c r="TDH292" s="168"/>
      <c r="TDI292" s="168"/>
      <c r="TDJ292" s="168"/>
      <c r="TDK292" s="168"/>
      <c r="TDL292" s="168"/>
      <c r="TDM292" s="168"/>
      <c r="TDN292" s="168"/>
      <c r="TDO292" s="168"/>
      <c r="TDP292" s="168"/>
      <c r="TDQ292" s="168"/>
      <c r="TDR292" s="168"/>
      <c r="TDS292" s="168"/>
      <c r="TDT292" s="168"/>
      <c r="TDU292" s="168"/>
      <c r="TDV292" s="168"/>
      <c r="TDW292" s="168"/>
      <c r="TDX292" s="168"/>
      <c r="TDY292" s="168"/>
      <c r="TDZ292" s="168"/>
      <c r="TEA292" s="168"/>
      <c r="TEB292" s="168"/>
      <c r="TEC292" s="168"/>
      <c r="TED292" s="168"/>
      <c r="TEE292" s="168"/>
      <c r="TEF292" s="168"/>
      <c r="TEG292" s="168"/>
      <c r="TEH292" s="168"/>
      <c r="TEI292" s="168"/>
      <c r="TEJ292" s="168"/>
      <c r="TEK292" s="168"/>
      <c r="TEL292" s="168"/>
      <c r="TEM292" s="168"/>
      <c r="TEN292" s="168"/>
      <c r="TEO292" s="168"/>
      <c r="TEP292" s="168"/>
      <c r="TEQ292" s="168"/>
      <c r="TER292" s="168"/>
      <c r="TES292" s="168"/>
      <c r="TET292" s="168"/>
      <c r="TEU292" s="168"/>
      <c r="TEV292" s="168"/>
      <c r="TEW292" s="168"/>
      <c r="TEX292" s="168"/>
      <c r="TEY292" s="168"/>
      <c r="TEZ292" s="168"/>
      <c r="TFA292" s="168"/>
      <c r="TFB292" s="168"/>
      <c r="TFC292" s="168"/>
      <c r="TFD292" s="168"/>
      <c r="TFE292" s="168"/>
      <c r="TFF292" s="168"/>
      <c r="TFG292" s="168"/>
      <c r="TFH292" s="168"/>
      <c r="TFI292" s="168"/>
      <c r="TFJ292" s="168"/>
      <c r="TFK292" s="168"/>
      <c r="TFL292" s="168"/>
      <c r="TFM292" s="168"/>
      <c r="TFN292" s="168"/>
      <c r="TFO292" s="168"/>
      <c r="TFP292" s="168"/>
      <c r="TFQ292" s="168"/>
      <c r="TFR292" s="168"/>
      <c r="TFS292" s="168"/>
      <c r="TFT292" s="168"/>
      <c r="TFU292" s="168"/>
      <c r="TFV292" s="168"/>
      <c r="TFW292" s="168"/>
      <c r="TFX292" s="168"/>
      <c r="TFY292" s="168"/>
      <c r="TFZ292" s="168"/>
      <c r="TGA292" s="168"/>
      <c r="TGB292" s="168"/>
      <c r="TGC292" s="168"/>
      <c r="TGD292" s="168"/>
      <c r="TGE292" s="168"/>
      <c r="TGF292" s="168"/>
      <c r="TGG292" s="168"/>
      <c r="TGH292" s="168"/>
      <c r="TGI292" s="168"/>
      <c r="TGJ292" s="168"/>
      <c r="TGK292" s="168"/>
      <c r="TGL292" s="168"/>
      <c r="TGM292" s="168"/>
      <c r="TGN292" s="168"/>
      <c r="TGO292" s="168"/>
      <c r="TGP292" s="168"/>
      <c r="TGQ292" s="168"/>
      <c r="TGR292" s="168"/>
      <c r="TGS292" s="168"/>
      <c r="TGT292" s="168"/>
      <c r="TGU292" s="168"/>
      <c r="TGV292" s="168"/>
      <c r="TGW292" s="168"/>
      <c r="TGX292" s="168"/>
      <c r="TGY292" s="168"/>
      <c r="TGZ292" s="168"/>
      <c r="THA292" s="168"/>
      <c r="THB292" s="168"/>
      <c r="THC292" s="168"/>
      <c r="THD292" s="168"/>
      <c r="THE292" s="168"/>
      <c r="THF292" s="168"/>
      <c r="THG292" s="168"/>
      <c r="THH292" s="168"/>
      <c r="THI292" s="168"/>
      <c r="THJ292" s="168"/>
      <c r="THK292" s="168"/>
      <c r="THL292" s="168"/>
      <c r="THM292" s="168"/>
      <c r="THN292" s="168"/>
      <c r="THO292" s="168"/>
      <c r="THP292" s="168"/>
      <c r="THQ292" s="168"/>
      <c r="THR292" s="168"/>
      <c r="THS292" s="168"/>
      <c r="THT292" s="168"/>
      <c r="THU292" s="168"/>
      <c r="THV292" s="168"/>
      <c r="THW292" s="168"/>
      <c r="THX292" s="168"/>
      <c r="THY292" s="168"/>
      <c r="THZ292" s="168"/>
      <c r="TIA292" s="168"/>
      <c r="TIB292" s="168"/>
      <c r="TIC292" s="168"/>
      <c r="TID292" s="168"/>
      <c r="TIE292" s="168"/>
      <c r="TIF292" s="168"/>
      <c r="TIG292" s="168"/>
      <c r="TIH292" s="168"/>
      <c r="TII292" s="168"/>
      <c r="TIJ292" s="168"/>
      <c r="TIK292" s="168"/>
      <c r="TIL292" s="168"/>
      <c r="TIM292" s="168"/>
      <c r="TIN292" s="168"/>
      <c r="TIO292" s="168"/>
      <c r="TIP292" s="168"/>
      <c r="TIQ292" s="168"/>
      <c r="TIR292" s="168"/>
      <c r="TIS292" s="168"/>
      <c r="TIT292" s="168"/>
      <c r="TIU292" s="168"/>
      <c r="TIV292" s="168"/>
      <c r="TIW292" s="168"/>
      <c r="TIX292" s="168"/>
      <c r="TIY292" s="168"/>
      <c r="TIZ292" s="168"/>
      <c r="TJA292" s="168"/>
      <c r="TJB292" s="168"/>
      <c r="TJC292" s="168"/>
      <c r="TJD292" s="168"/>
      <c r="TJE292" s="168"/>
      <c r="TJF292" s="168"/>
      <c r="TJG292" s="168"/>
      <c r="TJH292" s="168"/>
      <c r="TJI292" s="168"/>
      <c r="TJJ292" s="168"/>
      <c r="TJK292" s="168"/>
      <c r="TJL292" s="168"/>
      <c r="TJM292" s="168"/>
      <c r="TJN292" s="168"/>
      <c r="TJO292" s="168"/>
      <c r="TJP292" s="168"/>
      <c r="TJQ292" s="168"/>
      <c r="TJR292" s="168"/>
      <c r="TJS292" s="168"/>
      <c r="TJT292" s="168"/>
      <c r="TJU292" s="168"/>
      <c r="TJV292" s="168"/>
      <c r="TJW292" s="168"/>
      <c r="TJX292" s="168"/>
      <c r="TJY292" s="168"/>
      <c r="TJZ292" s="168"/>
      <c r="TKA292" s="168"/>
      <c r="TKB292" s="168"/>
      <c r="TKC292" s="168"/>
      <c r="TKD292" s="168"/>
      <c r="TKE292" s="168"/>
      <c r="TKF292" s="168"/>
      <c r="TKG292" s="168"/>
      <c r="TKH292" s="168"/>
      <c r="TKI292" s="168"/>
      <c r="TKJ292" s="168"/>
      <c r="TKK292" s="168"/>
      <c r="TKL292" s="168"/>
      <c r="TKM292" s="168"/>
      <c r="TKN292" s="168"/>
      <c r="TKO292" s="168"/>
      <c r="TKP292" s="168"/>
      <c r="TKQ292" s="168"/>
      <c r="TKR292" s="168"/>
      <c r="TKS292" s="168"/>
      <c r="TKT292" s="168"/>
      <c r="TKU292" s="168"/>
      <c r="TKV292" s="168"/>
      <c r="TKW292" s="168"/>
      <c r="TKX292" s="168"/>
      <c r="TKY292" s="168"/>
      <c r="TKZ292" s="168"/>
      <c r="TLA292" s="168"/>
      <c r="TLB292" s="168"/>
      <c r="TLC292" s="168"/>
      <c r="TLD292" s="168"/>
      <c r="TLE292" s="168"/>
      <c r="TLF292" s="168"/>
      <c r="TLG292" s="168"/>
      <c r="TLH292" s="168"/>
      <c r="TLI292" s="168"/>
      <c r="TLJ292" s="168"/>
      <c r="TLK292" s="168"/>
      <c r="TLL292" s="168"/>
      <c r="TLM292" s="168"/>
      <c r="TLN292" s="168"/>
      <c r="TLO292" s="168"/>
      <c r="TLP292" s="168"/>
      <c r="TLQ292" s="168"/>
      <c r="TLR292" s="168"/>
      <c r="TLS292" s="168"/>
      <c r="TLT292" s="168"/>
      <c r="TLU292" s="168"/>
      <c r="TLV292" s="168"/>
      <c r="TLW292" s="168"/>
      <c r="TLX292" s="168"/>
      <c r="TLY292" s="168"/>
      <c r="TLZ292" s="168"/>
      <c r="TMA292" s="168"/>
      <c r="TMB292" s="168"/>
      <c r="TMC292" s="168"/>
      <c r="TMD292" s="168"/>
      <c r="TME292" s="168"/>
      <c r="TMF292" s="168"/>
      <c r="TMG292" s="168"/>
      <c r="TMH292" s="168"/>
      <c r="TMI292" s="168"/>
      <c r="TMJ292" s="168"/>
      <c r="TMK292" s="168"/>
      <c r="TML292" s="168"/>
      <c r="TMM292" s="168"/>
      <c r="TMN292" s="168"/>
      <c r="TMO292" s="168"/>
      <c r="TMP292" s="168"/>
      <c r="TMQ292" s="168"/>
      <c r="TMR292" s="168"/>
      <c r="TMS292" s="168"/>
      <c r="TMT292" s="168"/>
      <c r="TMU292" s="168"/>
      <c r="TMV292" s="168"/>
      <c r="TMW292" s="168"/>
      <c r="TMX292" s="168"/>
      <c r="TMY292" s="168"/>
      <c r="TMZ292" s="168"/>
      <c r="TNA292" s="168"/>
      <c r="TNB292" s="168"/>
      <c r="TNC292" s="168"/>
      <c r="TND292" s="168"/>
      <c r="TNE292" s="168"/>
      <c r="TNF292" s="168"/>
      <c r="TNG292" s="168"/>
      <c r="TNH292" s="168"/>
      <c r="TNI292" s="168"/>
      <c r="TNJ292" s="168"/>
      <c r="TNK292" s="168"/>
      <c r="TNL292" s="168"/>
      <c r="TNM292" s="168"/>
      <c r="TNN292" s="168"/>
      <c r="TNO292" s="168"/>
      <c r="TNP292" s="168"/>
      <c r="TNQ292" s="168"/>
      <c r="TNR292" s="168"/>
      <c r="TNS292" s="168"/>
      <c r="TNT292" s="168"/>
      <c r="TNU292" s="168"/>
      <c r="TNV292" s="168"/>
      <c r="TNW292" s="168"/>
      <c r="TNX292" s="168"/>
      <c r="TNY292" s="168"/>
      <c r="TNZ292" s="168"/>
      <c r="TOA292" s="168"/>
      <c r="TOB292" s="168"/>
      <c r="TOC292" s="168"/>
      <c r="TOD292" s="168"/>
      <c r="TOE292" s="168"/>
      <c r="TOF292" s="168"/>
      <c r="TOG292" s="168"/>
      <c r="TOH292" s="168"/>
      <c r="TOI292" s="168"/>
      <c r="TOJ292" s="168"/>
      <c r="TOK292" s="168"/>
      <c r="TOL292" s="168"/>
      <c r="TOM292" s="168"/>
      <c r="TON292" s="168"/>
      <c r="TOO292" s="168"/>
      <c r="TOP292" s="168"/>
      <c r="TOQ292" s="168"/>
      <c r="TOR292" s="168"/>
      <c r="TOS292" s="168"/>
      <c r="TOT292" s="168"/>
      <c r="TOU292" s="168"/>
      <c r="TOV292" s="168"/>
      <c r="TOW292" s="168"/>
      <c r="TOX292" s="168"/>
      <c r="TOY292" s="168"/>
      <c r="TOZ292" s="168"/>
      <c r="TPA292" s="168"/>
      <c r="TPB292" s="168"/>
      <c r="TPC292" s="168"/>
      <c r="TPD292" s="168"/>
      <c r="TPE292" s="168"/>
      <c r="TPF292" s="168"/>
      <c r="TPG292" s="168"/>
      <c r="TPH292" s="168"/>
      <c r="TPI292" s="168"/>
      <c r="TPJ292" s="168"/>
      <c r="TPK292" s="168"/>
      <c r="TPL292" s="168"/>
      <c r="TPM292" s="168"/>
      <c r="TPN292" s="168"/>
      <c r="TPO292" s="168"/>
      <c r="TPP292" s="168"/>
      <c r="TPQ292" s="168"/>
      <c r="TPR292" s="168"/>
      <c r="TPS292" s="168"/>
      <c r="TPT292" s="168"/>
      <c r="TPU292" s="168"/>
      <c r="TPV292" s="168"/>
      <c r="TPW292" s="168"/>
      <c r="TPX292" s="168"/>
      <c r="TPY292" s="168"/>
      <c r="TPZ292" s="168"/>
      <c r="TQA292" s="168"/>
      <c r="TQB292" s="168"/>
      <c r="TQC292" s="168"/>
      <c r="TQD292" s="168"/>
      <c r="TQE292" s="168"/>
      <c r="TQF292" s="168"/>
      <c r="TQG292" s="168"/>
      <c r="TQH292" s="168"/>
      <c r="TQI292" s="168"/>
      <c r="TQJ292" s="168"/>
      <c r="TQK292" s="168"/>
      <c r="TQL292" s="168"/>
      <c r="TQM292" s="168"/>
      <c r="TQN292" s="168"/>
      <c r="TQO292" s="168"/>
      <c r="TQP292" s="168"/>
      <c r="TQQ292" s="168"/>
      <c r="TQR292" s="168"/>
      <c r="TQS292" s="168"/>
      <c r="TQT292" s="168"/>
      <c r="TQU292" s="168"/>
      <c r="TQV292" s="168"/>
      <c r="TQW292" s="168"/>
      <c r="TQX292" s="168"/>
      <c r="TQY292" s="168"/>
      <c r="TQZ292" s="168"/>
      <c r="TRA292" s="168"/>
      <c r="TRB292" s="168"/>
      <c r="TRC292" s="168"/>
      <c r="TRD292" s="168"/>
      <c r="TRE292" s="168"/>
      <c r="TRF292" s="168"/>
      <c r="TRG292" s="168"/>
      <c r="TRH292" s="168"/>
      <c r="TRI292" s="168"/>
      <c r="TRJ292" s="168"/>
      <c r="TRK292" s="168"/>
      <c r="TRL292" s="168"/>
      <c r="TRM292" s="168"/>
      <c r="TRN292" s="168"/>
      <c r="TRO292" s="168"/>
      <c r="TRP292" s="168"/>
      <c r="TRQ292" s="168"/>
      <c r="TRR292" s="168"/>
      <c r="TRS292" s="168"/>
      <c r="TRT292" s="168"/>
      <c r="TRU292" s="168"/>
      <c r="TRV292" s="168"/>
      <c r="TRW292" s="168"/>
      <c r="TRX292" s="168"/>
      <c r="TRY292" s="168"/>
      <c r="TRZ292" s="168"/>
      <c r="TSA292" s="168"/>
      <c r="TSB292" s="168"/>
      <c r="TSC292" s="168"/>
      <c r="TSD292" s="168"/>
      <c r="TSE292" s="168"/>
      <c r="TSF292" s="168"/>
      <c r="TSG292" s="168"/>
      <c r="TSH292" s="168"/>
      <c r="TSI292" s="168"/>
      <c r="TSJ292" s="168"/>
      <c r="TSK292" s="168"/>
      <c r="TSL292" s="168"/>
      <c r="TSM292" s="168"/>
      <c r="TSN292" s="168"/>
      <c r="TSO292" s="168"/>
      <c r="TSP292" s="168"/>
      <c r="TSQ292" s="168"/>
      <c r="TSR292" s="168"/>
      <c r="TSS292" s="168"/>
      <c r="TST292" s="168"/>
      <c r="TSU292" s="168"/>
      <c r="TSV292" s="168"/>
      <c r="TSW292" s="168"/>
      <c r="TSX292" s="168"/>
      <c r="TSY292" s="168"/>
      <c r="TSZ292" s="168"/>
      <c r="TTA292" s="168"/>
      <c r="TTB292" s="168"/>
      <c r="TTC292" s="168"/>
      <c r="TTD292" s="168"/>
      <c r="TTE292" s="168"/>
      <c r="TTF292" s="168"/>
      <c r="TTG292" s="168"/>
      <c r="TTH292" s="168"/>
      <c r="TTI292" s="168"/>
      <c r="TTJ292" s="168"/>
      <c r="TTK292" s="168"/>
      <c r="TTL292" s="168"/>
      <c r="TTM292" s="168"/>
      <c r="TTN292" s="168"/>
      <c r="TTO292" s="168"/>
      <c r="TTP292" s="168"/>
      <c r="TTQ292" s="168"/>
      <c r="TTR292" s="168"/>
      <c r="TTS292" s="168"/>
      <c r="TTT292" s="168"/>
      <c r="TTU292" s="168"/>
      <c r="TTV292" s="168"/>
      <c r="TTW292" s="168"/>
      <c r="TTX292" s="168"/>
      <c r="TTY292" s="168"/>
      <c r="TTZ292" s="168"/>
      <c r="TUA292" s="168"/>
      <c r="TUB292" s="168"/>
      <c r="TUC292" s="168"/>
      <c r="TUD292" s="168"/>
      <c r="TUE292" s="168"/>
      <c r="TUF292" s="168"/>
      <c r="TUG292" s="168"/>
      <c r="TUH292" s="168"/>
      <c r="TUI292" s="168"/>
      <c r="TUJ292" s="168"/>
      <c r="TUK292" s="168"/>
      <c r="TUL292" s="168"/>
      <c r="TUM292" s="168"/>
      <c r="TUN292" s="168"/>
      <c r="TUO292" s="168"/>
      <c r="TUP292" s="168"/>
      <c r="TUQ292" s="168"/>
      <c r="TUR292" s="168"/>
      <c r="TUS292" s="168"/>
      <c r="TUT292" s="168"/>
      <c r="TUU292" s="168"/>
      <c r="TUV292" s="168"/>
      <c r="TUW292" s="168"/>
      <c r="TUX292" s="168"/>
      <c r="TUY292" s="168"/>
      <c r="TUZ292" s="168"/>
      <c r="TVA292" s="168"/>
      <c r="TVB292" s="168"/>
      <c r="TVC292" s="168"/>
      <c r="TVD292" s="168"/>
      <c r="TVE292" s="168"/>
      <c r="TVF292" s="168"/>
      <c r="TVG292" s="168"/>
      <c r="TVH292" s="168"/>
      <c r="TVI292" s="168"/>
      <c r="TVJ292" s="168"/>
      <c r="TVK292" s="168"/>
      <c r="TVL292" s="168"/>
      <c r="TVM292" s="168"/>
      <c r="TVN292" s="168"/>
      <c r="TVO292" s="168"/>
      <c r="TVP292" s="168"/>
      <c r="TVQ292" s="168"/>
      <c r="TVR292" s="168"/>
      <c r="TVS292" s="168"/>
      <c r="TVT292" s="168"/>
      <c r="TVU292" s="168"/>
      <c r="TVV292" s="168"/>
      <c r="TVW292" s="168"/>
      <c r="TVX292" s="168"/>
      <c r="TVY292" s="168"/>
      <c r="TVZ292" s="168"/>
      <c r="TWA292" s="168"/>
      <c r="TWB292" s="168"/>
      <c r="TWC292" s="168"/>
      <c r="TWD292" s="168"/>
      <c r="TWE292" s="168"/>
      <c r="TWF292" s="168"/>
      <c r="TWG292" s="168"/>
      <c r="TWH292" s="168"/>
      <c r="TWI292" s="168"/>
      <c r="TWJ292" s="168"/>
      <c r="TWK292" s="168"/>
      <c r="TWL292" s="168"/>
      <c r="TWM292" s="168"/>
      <c r="TWN292" s="168"/>
      <c r="TWO292" s="168"/>
      <c r="TWP292" s="168"/>
      <c r="TWQ292" s="168"/>
      <c r="TWR292" s="168"/>
      <c r="TWS292" s="168"/>
      <c r="TWT292" s="168"/>
      <c r="TWU292" s="168"/>
      <c r="TWV292" s="168"/>
      <c r="TWW292" s="168"/>
      <c r="TWX292" s="168"/>
      <c r="TWY292" s="168"/>
      <c r="TWZ292" s="168"/>
      <c r="TXA292" s="168"/>
      <c r="TXB292" s="168"/>
      <c r="TXC292" s="168"/>
      <c r="TXD292" s="168"/>
      <c r="TXE292" s="168"/>
      <c r="TXF292" s="168"/>
      <c r="TXG292" s="168"/>
      <c r="TXH292" s="168"/>
      <c r="TXI292" s="168"/>
      <c r="TXJ292" s="168"/>
      <c r="TXK292" s="168"/>
      <c r="TXL292" s="168"/>
      <c r="TXM292" s="168"/>
      <c r="TXN292" s="168"/>
      <c r="TXO292" s="168"/>
      <c r="TXP292" s="168"/>
      <c r="TXQ292" s="168"/>
      <c r="TXR292" s="168"/>
      <c r="TXS292" s="168"/>
      <c r="TXT292" s="168"/>
      <c r="TXU292" s="168"/>
      <c r="TXV292" s="168"/>
      <c r="TXW292" s="168"/>
      <c r="TXX292" s="168"/>
      <c r="TXY292" s="168"/>
      <c r="TXZ292" s="168"/>
      <c r="TYA292" s="168"/>
      <c r="TYB292" s="168"/>
      <c r="TYC292" s="168"/>
      <c r="TYD292" s="168"/>
      <c r="TYE292" s="168"/>
      <c r="TYF292" s="168"/>
      <c r="TYG292" s="168"/>
      <c r="TYH292" s="168"/>
      <c r="TYI292" s="168"/>
      <c r="TYJ292" s="168"/>
      <c r="TYK292" s="168"/>
      <c r="TYL292" s="168"/>
      <c r="TYM292" s="168"/>
      <c r="TYN292" s="168"/>
      <c r="TYO292" s="168"/>
      <c r="TYP292" s="168"/>
      <c r="TYQ292" s="168"/>
      <c r="TYR292" s="168"/>
      <c r="TYS292" s="168"/>
      <c r="TYT292" s="168"/>
      <c r="TYU292" s="168"/>
      <c r="TYV292" s="168"/>
      <c r="TYW292" s="168"/>
      <c r="TYX292" s="168"/>
      <c r="TYY292" s="168"/>
      <c r="TYZ292" s="168"/>
      <c r="TZA292" s="168"/>
      <c r="TZB292" s="168"/>
      <c r="TZC292" s="168"/>
      <c r="TZD292" s="168"/>
      <c r="TZE292" s="168"/>
      <c r="TZF292" s="168"/>
      <c r="TZG292" s="168"/>
      <c r="TZH292" s="168"/>
      <c r="TZI292" s="168"/>
      <c r="TZJ292" s="168"/>
      <c r="TZK292" s="168"/>
      <c r="TZL292" s="168"/>
      <c r="TZM292" s="168"/>
      <c r="TZN292" s="168"/>
      <c r="TZO292" s="168"/>
      <c r="TZP292" s="168"/>
      <c r="TZQ292" s="168"/>
      <c r="TZR292" s="168"/>
      <c r="TZS292" s="168"/>
      <c r="TZT292" s="168"/>
      <c r="TZU292" s="168"/>
      <c r="TZV292" s="168"/>
      <c r="TZW292" s="168"/>
      <c r="TZX292" s="168"/>
      <c r="TZY292" s="168"/>
      <c r="TZZ292" s="168"/>
      <c r="UAA292" s="168"/>
      <c r="UAB292" s="168"/>
      <c r="UAC292" s="168"/>
      <c r="UAD292" s="168"/>
      <c r="UAE292" s="168"/>
      <c r="UAF292" s="168"/>
      <c r="UAG292" s="168"/>
      <c r="UAH292" s="168"/>
      <c r="UAI292" s="168"/>
      <c r="UAJ292" s="168"/>
      <c r="UAK292" s="168"/>
      <c r="UAL292" s="168"/>
      <c r="UAM292" s="168"/>
      <c r="UAN292" s="168"/>
      <c r="UAO292" s="168"/>
      <c r="UAP292" s="168"/>
      <c r="UAQ292" s="168"/>
      <c r="UAR292" s="168"/>
      <c r="UAS292" s="168"/>
      <c r="UAT292" s="168"/>
      <c r="UAU292" s="168"/>
      <c r="UAV292" s="168"/>
      <c r="UAW292" s="168"/>
      <c r="UAX292" s="168"/>
      <c r="UAY292" s="168"/>
      <c r="UAZ292" s="168"/>
      <c r="UBA292" s="168"/>
      <c r="UBB292" s="168"/>
      <c r="UBC292" s="168"/>
      <c r="UBD292" s="168"/>
      <c r="UBE292" s="168"/>
      <c r="UBF292" s="168"/>
      <c r="UBG292" s="168"/>
      <c r="UBH292" s="168"/>
      <c r="UBI292" s="168"/>
      <c r="UBJ292" s="168"/>
      <c r="UBK292" s="168"/>
      <c r="UBL292" s="168"/>
      <c r="UBM292" s="168"/>
      <c r="UBN292" s="168"/>
      <c r="UBO292" s="168"/>
      <c r="UBP292" s="168"/>
      <c r="UBQ292" s="168"/>
      <c r="UBR292" s="168"/>
      <c r="UBS292" s="168"/>
      <c r="UBT292" s="168"/>
      <c r="UBU292" s="168"/>
      <c r="UBV292" s="168"/>
      <c r="UBW292" s="168"/>
      <c r="UBX292" s="168"/>
      <c r="UBY292" s="168"/>
      <c r="UBZ292" s="168"/>
      <c r="UCA292" s="168"/>
      <c r="UCB292" s="168"/>
      <c r="UCC292" s="168"/>
      <c r="UCD292" s="168"/>
      <c r="UCE292" s="168"/>
      <c r="UCF292" s="168"/>
      <c r="UCG292" s="168"/>
      <c r="UCH292" s="168"/>
      <c r="UCI292" s="168"/>
      <c r="UCJ292" s="168"/>
      <c r="UCK292" s="168"/>
      <c r="UCL292" s="168"/>
      <c r="UCM292" s="168"/>
      <c r="UCN292" s="168"/>
      <c r="UCO292" s="168"/>
      <c r="UCP292" s="168"/>
      <c r="UCQ292" s="168"/>
      <c r="UCR292" s="168"/>
      <c r="UCS292" s="168"/>
      <c r="UCT292" s="168"/>
      <c r="UCU292" s="168"/>
      <c r="UCV292" s="168"/>
      <c r="UCW292" s="168"/>
      <c r="UCX292" s="168"/>
      <c r="UCY292" s="168"/>
      <c r="UCZ292" s="168"/>
      <c r="UDA292" s="168"/>
      <c r="UDB292" s="168"/>
      <c r="UDC292" s="168"/>
      <c r="UDD292" s="168"/>
      <c r="UDE292" s="168"/>
      <c r="UDF292" s="168"/>
      <c r="UDG292" s="168"/>
      <c r="UDH292" s="168"/>
      <c r="UDI292" s="168"/>
      <c r="UDJ292" s="168"/>
      <c r="UDK292" s="168"/>
      <c r="UDL292" s="168"/>
      <c r="UDM292" s="168"/>
      <c r="UDN292" s="168"/>
      <c r="UDO292" s="168"/>
      <c r="UDP292" s="168"/>
      <c r="UDQ292" s="168"/>
      <c r="UDR292" s="168"/>
      <c r="UDS292" s="168"/>
      <c r="UDT292" s="168"/>
      <c r="UDU292" s="168"/>
      <c r="UDV292" s="168"/>
      <c r="UDW292" s="168"/>
      <c r="UDX292" s="168"/>
      <c r="UDY292" s="168"/>
      <c r="UDZ292" s="168"/>
      <c r="UEA292" s="168"/>
      <c r="UEB292" s="168"/>
      <c r="UEC292" s="168"/>
      <c r="UED292" s="168"/>
      <c r="UEE292" s="168"/>
      <c r="UEF292" s="168"/>
      <c r="UEG292" s="168"/>
      <c r="UEH292" s="168"/>
      <c r="UEI292" s="168"/>
      <c r="UEJ292" s="168"/>
      <c r="UEK292" s="168"/>
      <c r="UEL292" s="168"/>
      <c r="UEM292" s="168"/>
      <c r="UEN292" s="168"/>
      <c r="UEO292" s="168"/>
      <c r="UEP292" s="168"/>
      <c r="UEQ292" s="168"/>
      <c r="UER292" s="168"/>
      <c r="UES292" s="168"/>
      <c r="UET292" s="168"/>
      <c r="UEU292" s="168"/>
      <c r="UEV292" s="168"/>
      <c r="UEW292" s="168"/>
      <c r="UEX292" s="168"/>
      <c r="UEY292" s="168"/>
      <c r="UEZ292" s="168"/>
      <c r="UFA292" s="168"/>
      <c r="UFB292" s="168"/>
      <c r="UFC292" s="168"/>
      <c r="UFD292" s="168"/>
      <c r="UFE292" s="168"/>
      <c r="UFF292" s="168"/>
      <c r="UFG292" s="168"/>
      <c r="UFH292" s="168"/>
      <c r="UFI292" s="168"/>
      <c r="UFJ292" s="168"/>
      <c r="UFK292" s="168"/>
      <c r="UFL292" s="168"/>
      <c r="UFM292" s="168"/>
      <c r="UFN292" s="168"/>
      <c r="UFO292" s="168"/>
      <c r="UFP292" s="168"/>
      <c r="UFQ292" s="168"/>
      <c r="UFR292" s="168"/>
      <c r="UFS292" s="168"/>
      <c r="UFT292" s="168"/>
      <c r="UFU292" s="168"/>
      <c r="UFV292" s="168"/>
      <c r="UFW292" s="168"/>
      <c r="UFX292" s="168"/>
      <c r="UFY292" s="168"/>
      <c r="UFZ292" s="168"/>
      <c r="UGA292" s="168"/>
      <c r="UGB292" s="168"/>
      <c r="UGC292" s="168"/>
      <c r="UGD292" s="168"/>
      <c r="UGE292" s="168"/>
      <c r="UGF292" s="168"/>
      <c r="UGG292" s="168"/>
      <c r="UGH292" s="168"/>
      <c r="UGI292" s="168"/>
      <c r="UGJ292" s="168"/>
      <c r="UGK292" s="168"/>
      <c r="UGL292" s="168"/>
      <c r="UGM292" s="168"/>
      <c r="UGN292" s="168"/>
      <c r="UGO292" s="168"/>
      <c r="UGP292" s="168"/>
      <c r="UGQ292" s="168"/>
      <c r="UGR292" s="168"/>
      <c r="UGS292" s="168"/>
      <c r="UGT292" s="168"/>
      <c r="UGU292" s="168"/>
      <c r="UGV292" s="168"/>
      <c r="UGW292" s="168"/>
      <c r="UGX292" s="168"/>
      <c r="UGY292" s="168"/>
      <c r="UGZ292" s="168"/>
      <c r="UHA292" s="168"/>
      <c r="UHB292" s="168"/>
      <c r="UHC292" s="168"/>
      <c r="UHD292" s="168"/>
      <c r="UHE292" s="168"/>
      <c r="UHF292" s="168"/>
      <c r="UHG292" s="168"/>
      <c r="UHH292" s="168"/>
      <c r="UHI292" s="168"/>
      <c r="UHJ292" s="168"/>
      <c r="UHK292" s="168"/>
      <c r="UHL292" s="168"/>
      <c r="UHM292" s="168"/>
      <c r="UHN292" s="168"/>
      <c r="UHO292" s="168"/>
      <c r="UHP292" s="168"/>
      <c r="UHQ292" s="168"/>
      <c r="UHR292" s="168"/>
      <c r="UHS292" s="168"/>
      <c r="UHT292" s="168"/>
      <c r="UHU292" s="168"/>
      <c r="UHV292" s="168"/>
      <c r="UHW292" s="168"/>
      <c r="UHX292" s="168"/>
      <c r="UHY292" s="168"/>
      <c r="UHZ292" s="168"/>
      <c r="UIA292" s="168"/>
      <c r="UIB292" s="168"/>
      <c r="UIC292" s="168"/>
      <c r="UID292" s="168"/>
      <c r="UIE292" s="168"/>
      <c r="UIF292" s="168"/>
      <c r="UIG292" s="168"/>
      <c r="UIH292" s="168"/>
      <c r="UII292" s="168"/>
      <c r="UIJ292" s="168"/>
      <c r="UIK292" s="168"/>
      <c r="UIL292" s="168"/>
      <c r="UIM292" s="168"/>
      <c r="UIN292" s="168"/>
      <c r="UIO292" s="168"/>
      <c r="UIP292" s="168"/>
      <c r="UIQ292" s="168"/>
      <c r="UIR292" s="168"/>
      <c r="UIS292" s="168"/>
      <c r="UIT292" s="168"/>
      <c r="UIU292" s="168"/>
      <c r="UIV292" s="168"/>
      <c r="UIW292" s="168"/>
      <c r="UIX292" s="168"/>
      <c r="UIY292" s="168"/>
      <c r="UIZ292" s="168"/>
      <c r="UJA292" s="168"/>
      <c r="UJB292" s="168"/>
      <c r="UJC292" s="168"/>
      <c r="UJD292" s="168"/>
      <c r="UJE292" s="168"/>
      <c r="UJF292" s="168"/>
      <c r="UJG292" s="168"/>
      <c r="UJH292" s="168"/>
      <c r="UJI292" s="168"/>
      <c r="UJJ292" s="168"/>
      <c r="UJK292" s="168"/>
      <c r="UJL292" s="168"/>
      <c r="UJM292" s="168"/>
      <c r="UJN292" s="168"/>
      <c r="UJO292" s="168"/>
      <c r="UJP292" s="168"/>
      <c r="UJQ292" s="168"/>
      <c r="UJR292" s="168"/>
      <c r="UJS292" s="168"/>
      <c r="UJT292" s="168"/>
      <c r="UJU292" s="168"/>
      <c r="UJV292" s="168"/>
      <c r="UJW292" s="168"/>
      <c r="UJX292" s="168"/>
      <c r="UJY292" s="168"/>
      <c r="UJZ292" s="168"/>
      <c r="UKA292" s="168"/>
      <c r="UKB292" s="168"/>
      <c r="UKC292" s="168"/>
      <c r="UKD292" s="168"/>
      <c r="UKE292" s="168"/>
      <c r="UKF292" s="168"/>
      <c r="UKG292" s="168"/>
      <c r="UKH292" s="168"/>
      <c r="UKI292" s="168"/>
      <c r="UKJ292" s="168"/>
      <c r="UKK292" s="168"/>
      <c r="UKL292" s="168"/>
      <c r="UKM292" s="168"/>
      <c r="UKN292" s="168"/>
      <c r="UKO292" s="168"/>
      <c r="UKP292" s="168"/>
      <c r="UKQ292" s="168"/>
      <c r="UKR292" s="168"/>
      <c r="UKS292" s="168"/>
      <c r="UKT292" s="168"/>
      <c r="UKU292" s="168"/>
      <c r="UKV292" s="168"/>
      <c r="UKW292" s="168"/>
      <c r="UKX292" s="168"/>
      <c r="UKY292" s="168"/>
      <c r="UKZ292" s="168"/>
      <c r="ULA292" s="168"/>
      <c r="ULB292" s="168"/>
      <c r="ULC292" s="168"/>
      <c r="ULD292" s="168"/>
      <c r="ULE292" s="168"/>
      <c r="ULF292" s="168"/>
      <c r="ULG292" s="168"/>
      <c r="ULH292" s="168"/>
      <c r="ULI292" s="168"/>
      <c r="ULJ292" s="168"/>
      <c r="ULK292" s="168"/>
      <c r="ULL292" s="168"/>
      <c r="ULM292" s="168"/>
      <c r="ULN292" s="168"/>
      <c r="ULO292" s="168"/>
      <c r="ULP292" s="168"/>
      <c r="ULQ292" s="168"/>
      <c r="ULR292" s="168"/>
      <c r="ULS292" s="168"/>
      <c r="ULT292" s="168"/>
      <c r="ULU292" s="168"/>
      <c r="ULV292" s="168"/>
      <c r="ULW292" s="168"/>
      <c r="ULX292" s="168"/>
      <c r="ULY292" s="168"/>
      <c r="ULZ292" s="168"/>
      <c r="UMA292" s="168"/>
      <c r="UMB292" s="168"/>
      <c r="UMC292" s="168"/>
      <c r="UMD292" s="168"/>
      <c r="UME292" s="168"/>
      <c r="UMF292" s="168"/>
      <c r="UMG292" s="168"/>
      <c r="UMH292" s="168"/>
      <c r="UMI292" s="168"/>
      <c r="UMJ292" s="168"/>
      <c r="UMK292" s="168"/>
      <c r="UML292" s="168"/>
      <c r="UMM292" s="168"/>
      <c r="UMN292" s="168"/>
      <c r="UMO292" s="168"/>
      <c r="UMP292" s="168"/>
      <c r="UMQ292" s="168"/>
      <c r="UMR292" s="168"/>
      <c r="UMS292" s="168"/>
      <c r="UMT292" s="168"/>
      <c r="UMU292" s="168"/>
      <c r="UMV292" s="168"/>
      <c r="UMW292" s="168"/>
      <c r="UMX292" s="168"/>
      <c r="UMY292" s="168"/>
      <c r="UMZ292" s="168"/>
      <c r="UNA292" s="168"/>
      <c r="UNB292" s="168"/>
      <c r="UNC292" s="168"/>
      <c r="UND292" s="168"/>
      <c r="UNE292" s="168"/>
      <c r="UNF292" s="168"/>
      <c r="UNG292" s="168"/>
      <c r="UNH292" s="168"/>
      <c r="UNI292" s="168"/>
      <c r="UNJ292" s="168"/>
      <c r="UNK292" s="168"/>
      <c r="UNL292" s="168"/>
      <c r="UNM292" s="168"/>
      <c r="UNN292" s="168"/>
      <c r="UNO292" s="168"/>
      <c r="UNP292" s="168"/>
      <c r="UNQ292" s="168"/>
      <c r="UNR292" s="168"/>
      <c r="UNS292" s="168"/>
      <c r="UNT292" s="168"/>
      <c r="UNU292" s="168"/>
      <c r="UNV292" s="168"/>
      <c r="UNW292" s="168"/>
      <c r="UNX292" s="168"/>
      <c r="UNY292" s="168"/>
      <c r="UNZ292" s="168"/>
      <c r="UOA292" s="168"/>
      <c r="UOB292" s="168"/>
      <c r="UOC292" s="168"/>
      <c r="UOD292" s="168"/>
      <c r="UOE292" s="168"/>
      <c r="UOF292" s="168"/>
      <c r="UOG292" s="168"/>
      <c r="UOH292" s="168"/>
      <c r="UOI292" s="168"/>
      <c r="UOJ292" s="168"/>
      <c r="UOK292" s="168"/>
      <c r="UOL292" s="168"/>
      <c r="UOM292" s="168"/>
      <c r="UON292" s="168"/>
      <c r="UOO292" s="168"/>
      <c r="UOP292" s="168"/>
      <c r="UOQ292" s="168"/>
      <c r="UOR292" s="168"/>
      <c r="UOS292" s="168"/>
      <c r="UOT292" s="168"/>
      <c r="UOU292" s="168"/>
      <c r="UOV292" s="168"/>
      <c r="UOW292" s="168"/>
      <c r="UOX292" s="168"/>
      <c r="UOY292" s="168"/>
      <c r="UOZ292" s="168"/>
      <c r="UPA292" s="168"/>
      <c r="UPB292" s="168"/>
      <c r="UPC292" s="168"/>
      <c r="UPD292" s="168"/>
      <c r="UPE292" s="168"/>
      <c r="UPF292" s="168"/>
      <c r="UPG292" s="168"/>
      <c r="UPH292" s="168"/>
      <c r="UPI292" s="168"/>
      <c r="UPJ292" s="168"/>
      <c r="UPK292" s="168"/>
      <c r="UPL292" s="168"/>
      <c r="UPM292" s="168"/>
      <c r="UPN292" s="168"/>
      <c r="UPO292" s="168"/>
      <c r="UPP292" s="168"/>
      <c r="UPQ292" s="168"/>
      <c r="UPR292" s="168"/>
      <c r="UPS292" s="168"/>
      <c r="UPT292" s="168"/>
      <c r="UPU292" s="168"/>
      <c r="UPV292" s="168"/>
      <c r="UPW292" s="168"/>
      <c r="UPX292" s="168"/>
      <c r="UPY292" s="168"/>
      <c r="UPZ292" s="168"/>
      <c r="UQA292" s="168"/>
      <c r="UQB292" s="168"/>
      <c r="UQC292" s="168"/>
      <c r="UQD292" s="168"/>
      <c r="UQE292" s="168"/>
      <c r="UQF292" s="168"/>
      <c r="UQG292" s="168"/>
      <c r="UQH292" s="168"/>
      <c r="UQI292" s="168"/>
      <c r="UQJ292" s="168"/>
      <c r="UQK292" s="168"/>
      <c r="UQL292" s="168"/>
      <c r="UQM292" s="168"/>
      <c r="UQN292" s="168"/>
      <c r="UQO292" s="168"/>
      <c r="UQP292" s="168"/>
      <c r="UQQ292" s="168"/>
      <c r="UQR292" s="168"/>
      <c r="UQS292" s="168"/>
      <c r="UQT292" s="168"/>
      <c r="UQU292" s="168"/>
      <c r="UQV292" s="168"/>
      <c r="UQW292" s="168"/>
      <c r="UQX292" s="168"/>
      <c r="UQY292" s="168"/>
      <c r="UQZ292" s="168"/>
      <c r="URA292" s="168"/>
      <c r="URB292" s="168"/>
      <c r="URC292" s="168"/>
      <c r="URD292" s="168"/>
      <c r="URE292" s="168"/>
      <c r="URF292" s="168"/>
      <c r="URG292" s="168"/>
      <c r="URH292" s="168"/>
      <c r="URI292" s="168"/>
      <c r="URJ292" s="168"/>
      <c r="URK292" s="168"/>
      <c r="URL292" s="168"/>
      <c r="URM292" s="168"/>
      <c r="URN292" s="168"/>
      <c r="URO292" s="168"/>
      <c r="URP292" s="168"/>
      <c r="URQ292" s="168"/>
      <c r="URR292" s="168"/>
      <c r="URS292" s="168"/>
      <c r="URT292" s="168"/>
      <c r="URU292" s="168"/>
      <c r="URV292" s="168"/>
      <c r="URW292" s="168"/>
      <c r="URX292" s="168"/>
      <c r="URY292" s="168"/>
      <c r="URZ292" s="168"/>
      <c r="USA292" s="168"/>
      <c r="USB292" s="168"/>
      <c r="USC292" s="168"/>
      <c r="USD292" s="168"/>
      <c r="USE292" s="168"/>
      <c r="USF292" s="168"/>
      <c r="USG292" s="168"/>
      <c r="USH292" s="168"/>
      <c r="USI292" s="168"/>
      <c r="USJ292" s="168"/>
      <c r="USK292" s="168"/>
      <c r="USL292" s="168"/>
      <c r="USM292" s="168"/>
      <c r="USN292" s="168"/>
      <c r="USO292" s="168"/>
      <c r="USP292" s="168"/>
      <c r="USQ292" s="168"/>
      <c r="USR292" s="168"/>
      <c r="USS292" s="168"/>
      <c r="UST292" s="168"/>
      <c r="USU292" s="168"/>
      <c r="USV292" s="168"/>
      <c r="USW292" s="168"/>
      <c r="USX292" s="168"/>
      <c r="USY292" s="168"/>
      <c r="USZ292" s="168"/>
      <c r="UTA292" s="168"/>
      <c r="UTB292" s="168"/>
      <c r="UTC292" s="168"/>
      <c r="UTD292" s="168"/>
      <c r="UTE292" s="168"/>
      <c r="UTF292" s="168"/>
      <c r="UTG292" s="168"/>
      <c r="UTH292" s="168"/>
      <c r="UTI292" s="168"/>
      <c r="UTJ292" s="168"/>
      <c r="UTK292" s="168"/>
      <c r="UTL292" s="168"/>
      <c r="UTM292" s="168"/>
      <c r="UTN292" s="168"/>
      <c r="UTO292" s="168"/>
      <c r="UTP292" s="168"/>
      <c r="UTQ292" s="168"/>
      <c r="UTR292" s="168"/>
      <c r="UTS292" s="168"/>
      <c r="UTT292" s="168"/>
      <c r="UTU292" s="168"/>
      <c r="UTV292" s="168"/>
      <c r="UTW292" s="168"/>
      <c r="UTX292" s="168"/>
      <c r="UTY292" s="168"/>
      <c r="UTZ292" s="168"/>
      <c r="UUA292" s="168"/>
      <c r="UUB292" s="168"/>
      <c r="UUC292" s="168"/>
      <c r="UUD292" s="168"/>
      <c r="UUE292" s="168"/>
      <c r="UUF292" s="168"/>
      <c r="UUG292" s="168"/>
      <c r="UUH292" s="168"/>
      <c r="UUI292" s="168"/>
      <c r="UUJ292" s="168"/>
      <c r="UUK292" s="168"/>
      <c r="UUL292" s="168"/>
      <c r="UUM292" s="168"/>
      <c r="UUN292" s="168"/>
      <c r="UUO292" s="168"/>
      <c r="UUP292" s="168"/>
      <c r="UUQ292" s="168"/>
      <c r="UUR292" s="168"/>
      <c r="UUS292" s="168"/>
      <c r="UUT292" s="168"/>
      <c r="UUU292" s="168"/>
      <c r="UUV292" s="168"/>
      <c r="UUW292" s="168"/>
      <c r="UUX292" s="168"/>
      <c r="UUY292" s="168"/>
      <c r="UUZ292" s="168"/>
      <c r="UVA292" s="168"/>
      <c r="UVB292" s="168"/>
      <c r="UVC292" s="168"/>
      <c r="UVD292" s="168"/>
      <c r="UVE292" s="168"/>
      <c r="UVF292" s="168"/>
      <c r="UVG292" s="168"/>
      <c r="UVH292" s="168"/>
      <c r="UVI292" s="168"/>
      <c r="UVJ292" s="168"/>
      <c r="UVK292" s="168"/>
      <c r="UVL292" s="168"/>
      <c r="UVM292" s="168"/>
      <c r="UVN292" s="168"/>
      <c r="UVO292" s="168"/>
      <c r="UVP292" s="168"/>
      <c r="UVQ292" s="168"/>
      <c r="UVR292" s="168"/>
      <c r="UVS292" s="168"/>
      <c r="UVT292" s="168"/>
      <c r="UVU292" s="168"/>
      <c r="UVV292" s="168"/>
      <c r="UVW292" s="168"/>
      <c r="UVX292" s="168"/>
      <c r="UVY292" s="168"/>
      <c r="UVZ292" s="168"/>
      <c r="UWA292" s="168"/>
      <c r="UWB292" s="168"/>
      <c r="UWC292" s="168"/>
      <c r="UWD292" s="168"/>
      <c r="UWE292" s="168"/>
      <c r="UWF292" s="168"/>
      <c r="UWG292" s="168"/>
      <c r="UWH292" s="168"/>
      <c r="UWI292" s="168"/>
      <c r="UWJ292" s="168"/>
      <c r="UWK292" s="168"/>
      <c r="UWL292" s="168"/>
      <c r="UWM292" s="168"/>
      <c r="UWN292" s="168"/>
      <c r="UWO292" s="168"/>
      <c r="UWP292" s="168"/>
      <c r="UWQ292" s="168"/>
      <c r="UWR292" s="168"/>
      <c r="UWS292" s="168"/>
      <c r="UWT292" s="168"/>
      <c r="UWU292" s="168"/>
      <c r="UWV292" s="168"/>
      <c r="UWW292" s="168"/>
      <c r="UWX292" s="168"/>
      <c r="UWY292" s="168"/>
      <c r="UWZ292" s="168"/>
      <c r="UXA292" s="168"/>
      <c r="UXB292" s="168"/>
      <c r="UXC292" s="168"/>
      <c r="UXD292" s="168"/>
      <c r="UXE292" s="168"/>
      <c r="UXF292" s="168"/>
      <c r="UXG292" s="168"/>
      <c r="UXH292" s="168"/>
      <c r="UXI292" s="168"/>
      <c r="UXJ292" s="168"/>
      <c r="UXK292" s="168"/>
      <c r="UXL292" s="168"/>
      <c r="UXM292" s="168"/>
      <c r="UXN292" s="168"/>
      <c r="UXO292" s="168"/>
      <c r="UXP292" s="168"/>
      <c r="UXQ292" s="168"/>
      <c r="UXR292" s="168"/>
      <c r="UXS292" s="168"/>
      <c r="UXT292" s="168"/>
      <c r="UXU292" s="168"/>
      <c r="UXV292" s="168"/>
      <c r="UXW292" s="168"/>
      <c r="UXX292" s="168"/>
      <c r="UXY292" s="168"/>
      <c r="UXZ292" s="168"/>
      <c r="UYA292" s="168"/>
      <c r="UYB292" s="168"/>
      <c r="UYC292" s="168"/>
      <c r="UYD292" s="168"/>
      <c r="UYE292" s="168"/>
      <c r="UYF292" s="168"/>
      <c r="UYG292" s="168"/>
      <c r="UYH292" s="168"/>
      <c r="UYI292" s="168"/>
      <c r="UYJ292" s="168"/>
      <c r="UYK292" s="168"/>
      <c r="UYL292" s="168"/>
      <c r="UYM292" s="168"/>
      <c r="UYN292" s="168"/>
      <c r="UYO292" s="168"/>
      <c r="UYP292" s="168"/>
      <c r="UYQ292" s="168"/>
      <c r="UYR292" s="168"/>
      <c r="UYS292" s="168"/>
      <c r="UYT292" s="168"/>
      <c r="UYU292" s="168"/>
      <c r="UYV292" s="168"/>
      <c r="UYW292" s="168"/>
      <c r="UYX292" s="168"/>
      <c r="UYY292" s="168"/>
      <c r="UYZ292" s="168"/>
      <c r="UZA292" s="168"/>
      <c r="UZB292" s="168"/>
      <c r="UZC292" s="168"/>
      <c r="UZD292" s="168"/>
      <c r="UZE292" s="168"/>
      <c r="UZF292" s="168"/>
      <c r="UZG292" s="168"/>
      <c r="UZH292" s="168"/>
      <c r="UZI292" s="168"/>
      <c r="UZJ292" s="168"/>
      <c r="UZK292" s="168"/>
      <c r="UZL292" s="168"/>
      <c r="UZM292" s="168"/>
      <c r="UZN292" s="168"/>
      <c r="UZO292" s="168"/>
      <c r="UZP292" s="168"/>
      <c r="UZQ292" s="168"/>
      <c r="UZR292" s="168"/>
      <c r="UZS292" s="168"/>
      <c r="UZT292" s="168"/>
      <c r="UZU292" s="168"/>
      <c r="UZV292" s="168"/>
      <c r="UZW292" s="168"/>
      <c r="UZX292" s="168"/>
      <c r="UZY292" s="168"/>
      <c r="UZZ292" s="168"/>
      <c r="VAA292" s="168"/>
      <c r="VAB292" s="168"/>
      <c r="VAC292" s="168"/>
      <c r="VAD292" s="168"/>
      <c r="VAE292" s="168"/>
      <c r="VAF292" s="168"/>
      <c r="VAG292" s="168"/>
      <c r="VAH292" s="168"/>
      <c r="VAI292" s="168"/>
      <c r="VAJ292" s="168"/>
      <c r="VAK292" s="168"/>
      <c r="VAL292" s="168"/>
      <c r="VAM292" s="168"/>
      <c r="VAN292" s="168"/>
      <c r="VAO292" s="168"/>
      <c r="VAP292" s="168"/>
      <c r="VAQ292" s="168"/>
      <c r="VAR292" s="168"/>
      <c r="VAS292" s="168"/>
      <c r="VAT292" s="168"/>
      <c r="VAU292" s="168"/>
      <c r="VAV292" s="168"/>
      <c r="VAW292" s="168"/>
      <c r="VAX292" s="168"/>
      <c r="VAY292" s="168"/>
      <c r="VAZ292" s="168"/>
      <c r="VBA292" s="168"/>
      <c r="VBB292" s="168"/>
      <c r="VBC292" s="168"/>
      <c r="VBD292" s="168"/>
      <c r="VBE292" s="168"/>
      <c r="VBF292" s="168"/>
      <c r="VBG292" s="168"/>
      <c r="VBH292" s="168"/>
      <c r="VBI292" s="168"/>
      <c r="VBJ292" s="168"/>
      <c r="VBK292" s="168"/>
      <c r="VBL292" s="168"/>
      <c r="VBM292" s="168"/>
      <c r="VBN292" s="168"/>
      <c r="VBO292" s="168"/>
      <c r="VBP292" s="168"/>
      <c r="VBQ292" s="168"/>
      <c r="VBR292" s="168"/>
      <c r="VBS292" s="168"/>
      <c r="VBT292" s="168"/>
      <c r="VBU292" s="168"/>
      <c r="VBV292" s="168"/>
      <c r="VBW292" s="168"/>
      <c r="VBX292" s="168"/>
      <c r="VBY292" s="168"/>
      <c r="VBZ292" s="168"/>
      <c r="VCA292" s="168"/>
      <c r="VCB292" s="168"/>
      <c r="VCC292" s="168"/>
      <c r="VCD292" s="168"/>
      <c r="VCE292" s="168"/>
      <c r="VCF292" s="168"/>
      <c r="VCG292" s="168"/>
      <c r="VCH292" s="168"/>
      <c r="VCI292" s="168"/>
      <c r="VCJ292" s="168"/>
      <c r="VCK292" s="168"/>
      <c r="VCL292" s="168"/>
      <c r="VCM292" s="168"/>
      <c r="VCN292" s="168"/>
      <c r="VCO292" s="168"/>
      <c r="VCP292" s="168"/>
      <c r="VCQ292" s="168"/>
      <c r="VCR292" s="168"/>
      <c r="VCS292" s="168"/>
      <c r="VCT292" s="168"/>
      <c r="VCU292" s="168"/>
      <c r="VCV292" s="168"/>
      <c r="VCW292" s="168"/>
      <c r="VCX292" s="168"/>
      <c r="VCY292" s="168"/>
      <c r="VCZ292" s="168"/>
      <c r="VDA292" s="168"/>
      <c r="VDB292" s="168"/>
      <c r="VDC292" s="168"/>
      <c r="VDD292" s="168"/>
      <c r="VDE292" s="168"/>
      <c r="VDF292" s="168"/>
      <c r="VDG292" s="168"/>
      <c r="VDH292" s="168"/>
      <c r="VDI292" s="168"/>
      <c r="VDJ292" s="168"/>
      <c r="VDK292" s="168"/>
      <c r="VDL292" s="168"/>
      <c r="VDM292" s="168"/>
      <c r="VDN292" s="168"/>
      <c r="VDO292" s="168"/>
      <c r="VDP292" s="168"/>
      <c r="VDQ292" s="168"/>
      <c r="VDR292" s="168"/>
      <c r="VDS292" s="168"/>
      <c r="VDT292" s="168"/>
      <c r="VDU292" s="168"/>
      <c r="VDV292" s="168"/>
      <c r="VDW292" s="168"/>
      <c r="VDX292" s="168"/>
      <c r="VDY292" s="168"/>
      <c r="VDZ292" s="168"/>
      <c r="VEA292" s="168"/>
      <c r="VEB292" s="168"/>
      <c r="VEC292" s="168"/>
      <c r="VED292" s="168"/>
      <c r="VEE292" s="168"/>
      <c r="VEF292" s="168"/>
      <c r="VEG292" s="168"/>
      <c r="VEH292" s="168"/>
      <c r="VEI292" s="168"/>
      <c r="VEJ292" s="168"/>
      <c r="VEK292" s="168"/>
      <c r="VEL292" s="168"/>
      <c r="VEM292" s="168"/>
      <c r="VEN292" s="168"/>
      <c r="VEO292" s="168"/>
      <c r="VEP292" s="168"/>
      <c r="VEQ292" s="168"/>
      <c r="VER292" s="168"/>
      <c r="VES292" s="168"/>
      <c r="VET292" s="168"/>
      <c r="VEU292" s="168"/>
      <c r="VEV292" s="168"/>
      <c r="VEW292" s="168"/>
      <c r="VEX292" s="168"/>
      <c r="VEY292" s="168"/>
      <c r="VEZ292" s="168"/>
      <c r="VFA292" s="168"/>
      <c r="VFB292" s="168"/>
      <c r="VFC292" s="168"/>
      <c r="VFD292" s="168"/>
      <c r="VFE292" s="168"/>
      <c r="VFF292" s="168"/>
      <c r="VFG292" s="168"/>
      <c r="VFH292" s="168"/>
      <c r="VFI292" s="168"/>
      <c r="VFJ292" s="168"/>
      <c r="VFK292" s="168"/>
      <c r="VFL292" s="168"/>
      <c r="VFM292" s="168"/>
      <c r="VFN292" s="168"/>
      <c r="VFO292" s="168"/>
      <c r="VFP292" s="168"/>
      <c r="VFQ292" s="168"/>
      <c r="VFR292" s="168"/>
      <c r="VFS292" s="168"/>
      <c r="VFT292" s="168"/>
      <c r="VFU292" s="168"/>
      <c r="VFV292" s="168"/>
      <c r="VFW292" s="168"/>
      <c r="VFX292" s="168"/>
      <c r="VFY292" s="168"/>
      <c r="VFZ292" s="168"/>
      <c r="VGA292" s="168"/>
      <c r="VGB292" s="168"/>
      <c r="VGC292" s="168"/>
      <c r="VGD292" s="168"/>
      <c r="VGE292" s="168"/>
      <c r="VGF292" s="168"/>
      <c r="VGG292" s="168"/>
      <c r="VGH292" s="168"/>
      <c r="VGI292" s="168"/>
      <c r="VGJ292" s="168"/>
      <c r="VGK292" s="168"/>
      <c r="VGL292" s="168"/>
      <c r="VGM292" s="168"/>
      <c r="VGN292" s="168"/>
      <c r="VGO292" s="168"/>
      <c r="VGP292" s="168"/>
      <c r="VGQ292" s="168"/>
      <c r="VGR292" s="168"/>
      <c r="VGS292" s="168"/>
      <c r="VGT292" s="168"/>
      <c r="VGU292" s="168"/>
      <c r="VGV292" s="168"/>
      <c r="VGW292" s="168"/>
      <c r="VGX292" s="168"/>
      <c r="VGY292" s="168"/>
      <c r="VGZ292" s="168"/>
      <c r="VHA292" s="168"/>
      <c r="VHB292" s="168"/>
      <c r="VHC292" s="168"/>
      <c r="VHD292" s="168"/>
      <c r="VHE292" s="168"/>
      <c r="VHF292" s="168"/>
      <c r="VHG292" s="168"/>
      <c r="VHH292" s="168"/>
      <c r="VHI292" s="168"/>
      <c r="VHJ292" s="168"/>
      <c r="VHK292" s="168"/>
      <c r="VHL292" s="168"/>
      <c r="VHM292" s="168"/>
      <c r="VHN292" s="168"/>
      <c r="VHO292" s="168"/>
      <c r="VHP292" s="168"/>
      <c r="VHQ292" s="168"/>
      <c r="VHR292" s="168"/>
      <c r="VHS292" s="168"/>
      <c r="VHT292" s="168"/>
      <c r="VHU292" s="168"/>
      <c r="VHV292" s="168"/>
      <c r="VHW292" s="168"/>
      <c r="VHX292" s="168"/>
      <c r="VHY292" s="168"/>
      <c r="VHZ292" s="168"/>
      <c r="VIA292" s="168"/>
      <c r="VIB292" s="168"/>
      <c r="VIC292" s="168"/>
      <c r="VID292" s="168"/>
      <c r="VIE292" s="168"/>
      <c r="VIF292" s="168"/>
      <c r="VIG292" s="168"/>
      <c r="VIH292" s="168"/>
      <c r="VII292" s="168"/>
      <c r="VIJ292" s="168"/>
      <c r="VIK292" s="168"/>
      <c r="VIL292" s="168"/>
      <c r="VIM292" s="168"/>
      <c r="VIN292" s="168"/>
      <c r="VIO292" s="168"/>
      <c r="VIP292" s="168"/>
      <c r="VIQ292" s="168"/>
      <c r="VIR292" s="168"/>
      <c r="VIS292" s="168"/>
      <c r="VIT292" s="168"/>
      <c r="VIU292" s="168"/>
      <c r="VIV292" s="168"/>
      <c r="VIW292" s="168"/>
      <c r="VIX292" s="168"/>
      <c r="VIY292" s="168"/>
      <c r="VIZ292" s="168"/>
      <c r="VJA292" s="168"/>
      <c r="VJB292" s="168"/>
      <c r="VJC292" s="168"/>
      <c r="VJD292" s="168"/>
      <c r="VJE292" s="168"/>
      <c r="VJF292" s="168"/>
      <c r="VJG292" s="168"/>
      <c r="VJH292" s="168"/>
      <c r="VJI292" s="168"/>
      <c r="VJJ292" s="168"/>
      <c r="VJK292" s="168"/>
      <c r="VJL292" s="168"/>
      <c r="VJM292" s="168"/>
      <c r="VJN292" s="168"/>
      <c r="VJO292" s="168"/>
      <c r="VJP292" s="168"/>
      <c r="VJQ292" s="168"/>
      <c r="VJR292" s="168"/>
      <c r="VJS292" s="168"/>
      <c r="VJT292" s="168"/>
      <c r="VJU292" s="168"/>
      <c r="VJV292" s="168"/>
      <c r="VJW292" s="168"/>
      <c r="VJX292" s="168"/>
      <c r="VJY292" s="168"/>
      <c r="VJZ292" s="168"/>
      <c r="VKA292" s="168"/>
      <c r="VKB292" s="168"/>
      <c r="VKC292" s="168"/>
      <c r="VKD292" s="168"/>
      <c r="VKE292" s="168"/>
      <c r="VKF292" s="168"/>
      <c r="VKG292" s="168"/>
      <c r="VKH292" s="168"/>
      <c r="VKI292" s="168"/>
      <c r="VKJ292" s="168"/>
      <c r="VKK292" s="168"/>
      <c r="VKL292" s="168"/>
      <c r="VKM292" s="168"/>
      <c r="VKN292" s="168"/>
      <c r="VKO292" s="168"/>
      <c r="VKP292" s="168"/>
      <c r="VKQ292" s="168"/>
      <c r="VKR292" s="168"/>
      <c r="VKS292" s="168"/>
      <c r="VKT292" s="168"/>
      <c r="VKU292" s="168"/>
      <c r="VKV292" s="168"/>
      <c r="VKW292" s="168"/>
      <c r="VKX292" s="168"/>
      <c r="VKY292" s="168"/>
      <c r="VKZ292" s="168"/>
      <c r="VLA292" s="168"/>
      <c r="VLB292" s="168"/>
      <c r="VLC292" s="168"/>
      <c r="VLD292" s="168"/>
      <c r="VLE292" s="168"/>
      <c r="VLF292" s="168"/>
      <c r="VLG292" s="168"/>
      <c r="VLH292" s="168"/>
      <c r="VLI292" s="168"/>
      <c r="VLJ292" s="168"/>
      <c r="VLK292" s="168"/>
      <c r="VLL292" s="168"/>
      <c r="VLM292" s="168"/>
      <c r="VLN292" s="168"/>
      <c r="VLO292" s="168"/>
      <c r="VLP292" s="168"/>
      <c r="VLQ292" s="168"/>
      <c r="VLR292" s="168"/>
      <c r="VLS292" s="168"/>
      <c r="VLT292" s="168"/>
      <c r="VLU292" s="168"/>
      <c r="VLV292" s="168"/>
      <c r="VLW292" s="168"/>
      <c r="VLX292" s="168"/>
      <c r="VLY292" s="168"/>
      <c r="VLZ292" s="168"/>
      <c r="VMA292" s="168"/>
      <c r="VMB292" s="168"/>
      <c r="VMC292" s="168"/>
      <c r="VMD292" s="168"/>
      <c r="VME292" s="168"/>
      <c r="VMF292" s="168"/>
      <c r="VMG292" s="168"/>
      <c r="VMH292" s="168"/>
      <c r="VMI292" s="168"/>
      <c r="VMJ292" s="168"/>
      <c r="VMK292" s="168"/>
      <c r="VML292" s="168"/>
      <c r="VMM292" s="168"/>
      <c r="VMN292" s="168"/>
      <c r="VMO292" s="168"/>
      <c r="VMP292" s="168"/>
      <c r="VMQ292" s="168"/>
      <c r="VMR292" s="168"/>
      <c r="VMS292" s="168"/>
      <c r="VMT292" s="168"/>
      <c r="VMU292" s="168"/>
      <c r="VMV292" s="168"/>
      <c r="VMW292" s="168"/>
      <c r="VMX292" s="168"/>
      <c r="VMY292" s="168"/>
      <c r="VMZ292" s="168"/>
      <c r="VNA292" s="168"/>
      <c r="VNB292" s="168"/>
      <c r="VNC292" s="168"/>
      <c r="VND292" s="168"/>
      <c r="VNE292" s="168"/>
      <c r="VNF292" s="168"/>
      <c r="VNG292" s="168"/>
      <c r="VNH292" s="168"/>
      <c r="VNI292" s="168"/>
      <c r="VNJ292" s="168"/>
      <c r="VNK292" s="168"/>
      <c r="VNL292" s="168"/>
      <c r="VNM292" s="168"/>
      <c r="VNN292" s="168"/>
      <c r="VNO292" s="168"/>
      <c r="VNP292" s="168"/>
      <c r="VNQ292" s="168"/>
      <c r="VNR292" s="168"/>
      <c r="VNS292" s="168"/>
      <c r="VNT292" s="168"/>
      <c r="VNU292" s="168"/>
      <c r="VNV292" s="168"/>
      <c r="VNW292" s="168"/>
      <c r="VNX292" s="168"/>
      <c r="VNY292" s="168"/>
      <c r="VNZ292" s="168"/>
      <c r="VOA292" s="168"/>
      <c r="VOB292" s="168"/>
      <c r="VOC292" s="168"/>
      <c r="VOD292" s="168"/>
      <c r="VOE292" s="168"/>
      <c r="VOF292" s="168"/>
      <c r="VOG292" s="168"/>
      <c r="VOH292" s="168"/>
      <c r="VOI292" s="168"/>
      <c r="VOJ292" s="168"/>
      <c r="VOK292" s="168"/>
      <c r="VOL292" s="168"/>
      <c r="VOM292" s="168"/>
      <c r="VON292" s="168"/>
      <c r="VOO292" s="168"/>
      <c r="VOP292" s="168"/>
      <c r="VOQ292" s="168"/>
      <c r="VOR292" s="168"/>
      <c r="VOS292" s="168"/>
      <c r="VOT292" s="168"/>
      <c r="VOU292" s="168"/>
      <c r="VOV292" s="168"/>
      <c r="VOW292" s="168"/>
      <c r="VOX292" s="168"/>
      <c r="VOY292" s="168"/>
      <c r="VOZ292" s="168"/>
      <c r="VPA292" s="168"/>
      <c r="VPB292" s="168"/>
      <c r="VPC292" s="168"/>
      <c r="VPD292" s="168"/>
      <c r="VPE292" s="168"/>
      <c r="VPF292" s="168"/>
      <c r="VPG292" s="168"/>
      <c r="VPH292" s="168"/>
      <c r="VPI292" s="168"/>
      <c r="VPJ292" s="168"/>
      <c r="VPK292" s="168"/>
      <c r="VPL292" s="168"/>
      <c r="VPM292" s="168"/>
      <c r="VPN292" s="168"/>
      <c r="VPO292" s="168"/>
      <c r="VPP292" s="168"/>
      <c r="VPQ292" s="168"/>
      <c r="VPR292" s="168"/>
      <c r="VPS292" s="168"/>
      <c r="VPT292" s="168"/>
      <c r="VPU292" s="168"/>
      <c r="VPV292" s="168"/>
      <c r="VPW292" s="168"/>
      <c r="VPX292" s="168"/>
      <c r="VPY292" s="168"/>
      <c r="VPZ292" s="168"/>
      <c r="VQA292" s="168"/>
      <c r="VQB292" s="168"/>
      <c r="VQC292" s="168"/>
      <c r="VQD292" s="168"/>
      <c r="VQE292" s="168"/>
      <c r="VQF292" s="168"/>
      <c r="VQG292" s="168"/>
      <c r="VQH292" s="168"/>
      <c r="VQI292" s="168"/>
      <c r="VQJ292" s="168"/>
      <c r="VQK292" s="168"/>
      <c r="VQL292" s="168"/>
      <c r="VQM292" s="168"/>
      <c r="VQN292" s="168"/>
      <c r="VQO292" s="168"/>
      <c r="VQP292" s="168"/>
      <c r="VQQ292" s="168"/>
      <c r="VQR292" s="168"/>
      <c r="VQS292" s="168"/>
      <c r="VQT292" s="168"/>
      <c r="VQU292" s="168"/>
      <c r="VQV292" s="168"/>
      <c r="VQW292" s="168"/>
      <c r="VQX292" s="168"/>
      <c r="VQY292" s="168"/>
      <c r="VQZ292" s="168"/>
      <c r="VRA292" s="168"/>
      <c r="VRB292" s="168"/>
      <c r="VRC292" s="168"/>
      <c r="VRD292" s="168"/>
      <c r="VRE292" s="168"/>
      <c r="VRF292" s="168"/>
      <c r="VRG292" s="168"/>
      <c r="VRH292" s="168"/>
      <c r="VRI292" s="168"/>
      <c r="VRJ292" s="168"/>
      <c r="VRK292" s="168"/>
      <c r="VRL292" s="168"/>
      <c r="VRM292" s="168"/>
      <c r="VRN292" s="168"/>
      <c r="VRO292" s="168"/>
      <c r="VRP292" s="168"/>
      <c r="VRQ292" s="168"/>
      <c r="VRR292" s="168"/>
      <c r="VRS292" s="168"/>
      <c r="VRT292" s="168"/>
      <c r="VRU292" s="168"/>
      <c r="VRV292" s="168"/>
      <c r="VRW292" s="168"/>
      <c r="VRX292" s="168"/>
      <c r="VRY292" s="168"/>
      <c r="VRZ292" s="168"/>
      <c r="VSA292" s="168"/>
      <c r="VSB292" s="168"/>
      <c r="VSC292" s="168"/>
      <c r="VSD292" s="168"/>
      <c r="VSE292" s="168"/>
      <c r="VSF292" s="168"/>
      <c r="VSG292" s="168"/>
      <c r="VSH292" s="168"/>
      <c r="VSI292" s="168"/>
      <c r="VSJ292" s="168"/>
      <c r="VSK292" s="168"/>
      <c r="VSL292" s="168"/>
      <c r="VSM292" s="168"/>
      <c r="VSN292" s="168"/>
      <c r="VSO292" s="168"/>
      <c r="VSP292" s="168"/>
      <c r="VSQ292" s="168"/>
      <c r="VSR292" s="168"/>
      <c r="VSS292" s="168"/>
      <c r="VST292" s="168"/>
      <c r="VSU292" s="168"/>
      <c r="VSV292" s="168"/>
      <c r="VSW292" s="168"/>
      <c r="VSX292" s="168"/>
      <c r="VSY292" s="168"/>
      <c r="VSZ292" s="168"/>
      <c r="VTA292" s="168"/>
      <c r="VTB292" s="168"/>
      <c r="VTC292" s="168"/>
      <c r="VTD292" s="168"/>
      <c r="VTE292" s="168"/>
      <c r="VTF292" s="168"/>
      <c r="VTG292" s="168"/>
      <c r="VTH292" s="168"/>
      <c r="VTI292" s="168"/>
      <c r="VTJ292" s="168"/>
      <c r="VTK292" s="168"/>
      <c r="VTL292" s="168"/>
      <c r="VTM292" s="168"/>
      <c r="VTN292" s="168"/>
      <c r="VTO292" s="168"/>
      <c r="VTP292" s="168"/>
      <c r="VTQ292" s="168"/>
      <c r="VTR292" s="168"/>
      <c r="VTS292" s="168"/>
      <c r="VTT292" s="168"/>
      <c r="VTU292" s="168"/>
      <c r="VTV292" s="168"/>
      <c r="VTW292" s="168"/>
      <c r="VTX292" s="168"/>
      <c r="VTY292" s="168"/>
      <c r="VTZ292" s="168"/>
      <c r="VUA292" s="168"/>
      <c r="VUB292" s="168"/>
      <c r="VUC292" s="168"/>
      <c r="VUD292" s="168"/>
      <c r="VUE292" s="168"/>
      <c r="VUF292" s="168"/>
      <c r="VUG292" s="168"/>
      <c r="VUH292" s="168"/>
      <c r="VUI292" s="168"/>
      <c r="VUJ292" s="168"/>
      <c r="VUK292" s="168"/>
      <c r="VUL292" s="168"/>
      <c r="VUM292" s="168"/>
      <c r="VUN292" s="168"/>
      <c r="VUO292" s="168"/>
      <c r="VUP292" s="168"/>
      <c r="VUQ292" s="168"/>
      <c r="VUR292" s="168"/>
      <c r="VUS292" s="168"/>
      <c r="VUT292" s="168"/>
      <c r="VUU292" s="168"/>
      <c r="VUV292" s="168"/>
      <c r="VUW292" s="168"/>
      <c r="VUX292" s="168"/>
      <c r="VUY292" s="168"/>
      <c r="VUZ292" s="168"/>
      <c r="VVA292" s="168"/>
      <c r="VVB292" s="168"/>
      <c r="VVC292" s="168"/>
      <c r="VVD292" s="168"/>
      <c r="VVE292" s="168"/>
      <c r="VVF292" s="168"/>
      <c r="VVG292" s="168"/>
      <c r="VVH292" s="168"/>
      <c r="VVI292" s="168"/>
      <c r="VVJ292" s="168"/>
      <c r="VVK292" s="168"/>
      <c r="VVL292" s="168"/>
      <c r="VVM292" s="168"/>
      <c r="VVN292" s="168"/>
      <c r="VVO292" s="168"/>
      <c r="VVP292" s="168"/>
      <c r="VVQ292" s="168"/>
      <c r="VVR292" s="168"/>
      <c r="VVS292" s="168"/>
      <c r="VVT292" s="168"/>
      <c r="VVU292" s="168"/>
      <c r="VVV292" s="168"/>
      <c r="VVW292" s="168"/>
      <c r="VVX292" s="168"/>
      <c r="VVY292" s="168"/>
      <c r="VVZ292" s="168"/>
      <c r="VWA292" s="168"/>
      <c r="VWB292" s="168"/>
      <c r="VWC292" s="168"/>
      <c r="VWD292" s="168"/>
      <c r="VWE292" s="168"/>
      <c r="VWF292" s="168"/>
      <c r="VWG292" s="168"/>
      <c r="VWH292" s="168"/>
      <c r="VWI292" s="168"/>
      <c r="VWJ292" s="168"/>
      <c r="VWK292" s="168"/>
      <c r="VWL292" s="168"/>
      <c r="VWM292" s="168"/>
      <c r="VWN292" s="168"/>
      <c r="VWO292" s="168"/>
      <c r="VWP292" s="168"/>
      <c r="VWQ292" s="168"/>
      <c r="VWR292" s="168"/>
      <c r="VWS292" s="168"/>
      <c r="VWT292" s="168"/>
      <c r="VWU292" s="168"/>
      <c r="VWV292" s="168"/>
      <c r="VWW292" s="168"/>
      <c r="VWX292" s="168"/>
      <c r="VWY292" s="168"/>
      <c r="VWZ292" s="168"/>
      <c r="VXA292" s="168"/>
      <c r="VXB292" s="168"/>
      <c r="VXC292" s="168"/>
      <c r="VXD292" s="168"/>
      <c r="VXE292" s="168"/>
      <c r="VXF292" s="168"/>
      <c r="VXG292" s="168"/>
      <c r="VXH292" s="168"/>
      <c r="VXI292" s="168"/>
      <c r="VXJ292" s="168"/>
      <c r="VXK292" s="168"/>
      <c r="VXL292" s="168"/>
      <c r="VXM292" s="168"/>
      <c r="VXN292" s="168"/>
      <c r="VXO292" s="168"/>
      <c r="VXP292" s="168"/>
      <c r="VXQ292" s="168"/>
      <c r="VXR292" s="168"/>
      <c r="VXS292" s="168"/>
      <c r="VXT292" s="168"/>
      <c r="VXU292" s="168"/>
      <c r="VXV292" s="168"/>
      <c r="VXW292" s="168"/>
      <c r="VXX292" s="168"/>
      <c r="VXY292" s="168"/>
      <c r="VXZ292" s="168"/>
      <c r="VYA292" s="168"/>
      <c r="VYB292" s="168"/>
      <c r="VYC292" s="168"/>
      <c r="VYD292" s="168"/>
      <c r="VYE292" s="168"/>
      <c r="VYF292" s="168"/>
      <c r="VYG292" s="168"/>
      <c r="VYH292" s="168"/>
      <c r="VYI292" s="168"/>
      <c r="VYJ292" s="168"/>
      <c r="VYK292" s="168"/>
      <c r="VYL292" s="168"/>
      <c r="VYM292" s="168"/>
      <c r="VYN292" s="168"/>
      <c r="VYO292" s="168"/>
      <c r="VYP292" s="168"/>
      <c r="VYQ292" s="168"/>
      <c r="VYR292" s="168"/>
      <c r="VYS292" s="168"/>
      <c r="VYT292" s="168"/>
      <c r="VYU292" s="168"/>
      <c r="VYV292" s="168"/>
      <c r="VYW292" s="168"/>
      <c r="VYX292" s="168"/>
      <c r="VYY292" s="168"/>
      <c r="VYZ292" s="168"/>
      <c r="VZA292" s="168"/>
      <c r="VZB292" s="168"/>
      <c r="VZC292" s="168"/>
      <c r="VZD292" s="168"/>
      <c r="VZE292" s="168"/>
      <c r="VZF292" s="168"/>
      <c r="VZG292" s="168"/>
      <c r="VZH292" s="168"/>
      <c r="VZI292" s="168"/>
      <c r="VZJ292" s="168"/>
      <c r="VZK292" s="168"/>
      <c r="VZL292" s="168"/>
      <c r="VZM292" s="168"/>
      <c r="VZN292" s="168"/>
      <c r="VZO292" s="168"/>
      <c r="VZP292" s="168"/>
      <c r="VZQ292" s="168"/>
      <c r="VZR292" s="168"/>
      <c r="VZS292" s="168"/>
      <c r="VZT292" s="168"/>
      <c r="VZU292" s="168"/>
      <c r="VZV292" s="168"/>
      <c r="VZW292" s="168"/>
      <c r="VZX292" s="168"/>
      <c r="VZY292" s="168"/>
      <c r="VZZ292" s="168"/>
      <c r="WAA292" s="168"/>
      <c r="WAB292" s="168"/>
      <c r="WAC292" s="168"/>
      <c r="WAD292" s="168"/>
      <c r="WAE292" s="168"/>
      <c r="WAF292" s="168"/>
      <c r="WAG292" s="168"/>
      <c r="WAH292" s="168"/>
      <c r="WAI292" s="168"/>
      <c r="WAJ292" s="168"/>
      <c r="WAK292" s="168"/>
      <c r="WAL292" s="168"/>
      <c r="WAM292" s="168"/>
      <c r="WAN292" s="168"/>
      <c r="WAO292" s="168"/>
      <c r="WAP292" s="168"/>
      <c r="WAQ292" s="168"/>
      <c r="WAR292" s="168"/>
      <c r="WAS292" s="168"/>
      <c r="WAT292" s="168"/>
      <c r="WAU292" s="168"/>
      <c r="WAV292" s="168"/>
      <c r="WAW292" s="168"/>
      <c r="WAX292" s="168"/>
      <c r="WAY292" s="168"/>
      <c r="WAZ292" s="168"/>
      <c r="WBA292" s="168"/>
      <c r="WBB292" s="168"/>
      <c r="WBC292" s="168"/>
      <c r="WBD292" s="168"/>
      <c r="WBE292" s="168"/>
      <c r="WBF292" s="168"/>
      <c r="WBG292" s="168"/>
      <c r="WBH292" s="168"/>
      <c r="WBI292" s="168"/>
      <c r="WBJ292" s="168"/>
      <c r="WBK292" s="168"/>
      <c r="WBL292" s="168"/>
      <c r="WBM292" s="168"/>
      <c r="WBN292" s="168"/>
      <c r="WBO292" s="168"/>
      <c r="WBP292" s="168"/>
      <c r="WBQ292" s="168"/>
      <c r="WBR292" s="168"/>
      <c r="WBS292" s="168"/>
      <c r="WBT292" s="168"/>
      <c r="WBU292" s="168"/>
      <c r="WBV292" s="168"/>
      <c r="WBW292" s="168"/>
      <c r="WBX292" s="168"/>
      <c r="WBY292" s="168"/>
      <c r="WBZ292" s="168"/>
      <c r="WCA292" s="168"/>
      <c r="WCB292" s="168"/>
      <c r="WCC292" s="168"/>
      <c r="WCD292" s="168"/>
      <c r="WCE292" s="168"/>
      <c r="WCF292" s="168"/>
      <c r="WCG292" s="168"/>
      <c r="WCH292" s="168"/>
      <c r="WCI292" s="168"/>
      <c r="WCJ292" s="168"/>
      <c r="WCK292" s="168"/>
      <c r="WCL292" s="168"/>
      <c r="WCM292" s="168"/>
      <c r="WCN292" s="168"/>
      <c r="WCO292" s="168"/>
      <c r="WCP292" s="168"/>
      <c r="WCQ292" s="168"/>
      <c r="WCR292" s="168"/>
      <c r="WCS292" s="168"/>
      <c r="WCT292" s="168"/>
      <c r="WCU292" s="168"/>
      <c r="WCV292" s="168"/>
      <c r="WCW292" s="168"/>
      <c r="WCX292" s="168"/>
      <c r="WCY292" s="168"/>
      <c r="WCZ292" s="168"/>
      <c r="WDA292" s="168"/>
      <c r="WDB292" s="168"/>
      <c r="WDC292" s="168"/>
      <c r="WDD292" s="168"/>
      <c r="WDE292" s="168"/>
      <c r="WDF292" s="168"/>
      <c r="WDG292" s="168"/>
      <c r="WDH292" s="168"/>
      <c r="WDI292" s="168"/>
      <c r="WDJ292" s="168"/>
      <c r="WDK292" s="168"/>
      <c r="WDL292" s="168"/>
      <c r="WDM292" s="168"/>
      <c r="WDN292" s="168"/>
      <c r="WDO292" s="168"/>
      <c r="WDP292" s="168"/>
      <c r="WDQ292" s="168"/>
      <c r="WDR292" s="168"/>
      <c r="WDS292" s="168"/>
      <c r="WDT292" s="168"/>
      <c r="WDU292" s="168"/>
      <c r="WDV292" s="168"/>
      <c r="WDW292" s="168"/>
      <c r="WDX292" s="168"/>
      <c r="WDY292" s="168"/>
      <c r="WDZ292" s="168"/>
      <c r="WEA292" s="168"/>
      <c r="WEB292" s="168"/>
      <c r="WEC292" s="168"/>
      <c r="WED292" s="168"/>
      <c r="WEE292" s="168"/>
      <c r="WEF292" s="168"/>
      <c r="WEG292" s="168"/>
      <c r="WEH292" s="168"/>
      <c r="WEI292" s="168"/>
      <c r="WEJ292" s="168"/>
      <c r="WEK292" s="168"/>
      <c r="WEL292" s="168"/>
      <c r="WEM292" s="168"/>
      <c r="WEN292" s="168"/>
      <c r="WEO292" s="168"/>
      <c r="WEP292" s="168"/>
      <c r="WEQ292" s="168"/>
      <c r="WER292" s="168"/>
      <c r="WES292" s="168"/>
      <c r="WET292" s="168"/>
      <c r="WEU292" s="168"/>
      <c r="WEV292" s="168"/>
      <c r="WEW292" s="168"/>
      <c r="WEX292" s="168"/>
      <c r="WEY292" s="168"/>
      <c r="WEZ292" s="168"/>
      <c r="WFA292" s="168"/>
      <c r="WFB292" s="168"/>
      <c r="WFC292" s="168"/>
      <c r="WFD292" s="168"/>
      <c r="WFE292" s="168"/>
      <c r="WFF292" s="168"/>
      <c r="WFG292" s="168"/>
      <c r="WFH292" s="168"/>
      <c r="WFI292" s="168"/>
      <c r="WFJ292" s="168"/>
      <c r="WFK292" s="168"/>
      <c r="WFL292" s="168"/>
      <c r="WFM292" s="168"/>
      <c r="WFN292" s="168"/>
      <c r="WFO292" s="168"/>
      <c r="WFP292" s="168"/>
      <c r="WFQ292" s="168"/>
      <c r="WFR292" s="168"/>
      <c r="WFS292" s="168"/>
      <c r="WFT292" s="168"/>
      <c r="WFU292" s="168"/>
      <c r="WFV292" s="168"/>
      <c r="WFW292" s="168"/>
      <c r="WFX292" s="168"/>
      <c r="WFY292" s="168"/>
      <c r="WFZ292" s="168"/>
      <c r="WGA292" s="168"/>
      <c r="WGB292" s="168"/>
      <c r="WGC292" s="168"/>
      <c r="WGD292" s="168"/>
      <c r="WGE292" s="168"/>
      <c r="WGF292" s="168"/>
      <c r="WGG292" s="168"/>
      <c r="WGH292" s="168"/>
      <c r="WGI292" s="168"/>
      <c r="WGJ292" s="168"/>
      <c r="WGK292" s="168"/>
      <c r="WGL292" s="168"/>
      <c r="WGM292" s="168"/>
      <c r="WGN292" s="168"/>
      <c r="WGO292" s="168"/>
      <c r="WGP292" s="168"/>
      <c r="WGQ292" s="168"/>
      <c r="WGR292" s="168"/>
      <c r="WGS292" s="168"/>
      <c r="WGT292" s="168"/>
      <c r="WGU292" s="168"/>
      <c r="WGV292" s="168"/>
      <c r="WGW292" s="168"/>
      <c r="WGX292" s="168"/>
      <c r="WGY292" s="168"/>
      <c r="WGZ292" s="168"/>
      <c r="WHA292" s="168"/>
      <c r="WHB292" s="168"/>
      <c r="WHC292" s="168"/>
      <c r="WHD292" s="168"/>
      <c r="WHE292" s="168"/>
      <c r="WHF292" s="168"/>
      <c r="WHG292" s="168"/>
      <c r="WHH292" s="168"/>
      <c r="WHI292" s="168"/>
      <c r="WHJ292" s="168"/>
      <c r="WHK292" s="168"/>
      <c r="WHL292" s="168"/>
      <c r="WHM292" s="168"/>
      <c r="WHN292" s="168"/>
      <c r="WHO292" s="168"/>
      <c r="WHP292" s="168"/>
      <c r="WHQ292" s="168"/>
      <c r="WHR292" s="168"/>
      <c r="WHS292" s="168"/>
      <c r="WHT292" s="168"/>
      <c r="WHU292" s="168"/>
      <c r="WHV292" s="168"/>
      <c r="WHW292" s="168"/>
      <c r="WHX292" s="168"/>
      <c r="WHY292" s="168"/>
      <c r="WHZ292" s="168"/>
      <c r="WIA292" s="168"/>
      <c r="WIB292" s="168"/>
      <c r="WIC292" s="168"/>
      <c r="WID292" s="168"/>
      <c r="WIE292" s="168"/>
      <c r="WIF292" s="168"/>
      <c r="WIG292" s="168"/>
      <c r="WIH292" s="168"/>
      <c r="WII292" s="168"/>
      <c r="WIJ292" s="168"/>
      <c r="WIK292" s="168"/>
      <c r="WIL292" s="168"/>
      <c r="WIM292" s="168"/>
      <c r="WIN292" s="168"/>
      <c r="WIO292" s="168"/>
      <c r="WIP292" s="168"/>
      <c r="WIQ292" s="168"/>
      <c r="WIR292" s="168"/>
      <c r="WIS292" s="168"/>
      <c r="WIT292" s="168"/>
      <c r="WIU292" s="168"/>
      <c r="WIV292" s="168"/>
      <c r="WIW292" s="168"/>
      <c r="WIX292" s="168"/>
      <c r="WIY292" s="168"/>
      <c r="WIZ292" s="168"/>
      <c r="WJA292" s="168"/>
      <c r="WJB292" s="168"/>
      <c r="WJC292" s="168"/>
      <c r="WJD292" s="168"/>
      <c r="WJE292" s="168"/>
      <c r="WJF292" s="168"/>
      <c r="WJG292" s="168"/>
      <c r="WJH292" s="168"/>
      <c r="WJI292" s="168"/>
      <c r="WJJ292" s="168"/>
      <c r="WJK292" s="168"/>
      <c r="WJL292" s="168"/>
      <c r="WJM292" s="168"/>
      <c r="WJN292" s="168"/>
      <c r="WJO292" s="168"/>
      <c r="WJP292" s="168"/>
      <c r="WJQ292" s="168"/>
      <c r="WJR292" s="168"/>
      <c r="WJS292" s="168"/>
      <c r="WJT292" s="168"/>
      <c r="WJU292" s="168"/>
      <c r="WJV292" s="168"/>
      <c r="WJW292" s="168"/>
      <c r="WJX292" s="168"/>
      <c r="WJY292" s="168"/>
      <c r="WJZ292" s="168"/>
      <c r="WKA292" s="168"/>
      <c r="WKB292" s="168"/>
      <c r="WKC292" s="168"/>
      <c r="WKD292" s="168"/>
      <c r="WKE292" s="168"/>
      <c r="WKF292" s="168"/>
      <c r="WKG292" s="168"/>
      <c r="WKH292" s="168"/>
      <c r="WKI292" s="168"/>
      <c r="WKJ292" s="168"/>
      <c r="WKK292" s="168"/>
      <c r="WKL292" s="168"/>
      <c r="WKM292" s="168"/>
      <c r="WKN292" s="168"/>
      <c r="WKO292" s="168"/>
      <c r="WKP292" s="168"/>
      <c r="WKQ292" s="168"/>
      <c r="WKR292" s="168"/>
      <c r="WKS292" s="168"/>
      <c r="WKT292" s="168"/>
      <c r="WKU292" s="168"/>
      <c r="WKV292" s="168"/>
      <c r="WKW292" s="168"/>
      <c r="WKX292" s="168"/>
      <c r="WKY292" s="168"/>
      <c r="WKZ292" s="168"/>
      <c r="WLA292" s="168"/>
      <c r="WLB292" s="168"/>
      <c r="WLC292" s="168"/>
      <c r="WLD292" s="168"/>
      <c r="WLE292" s="168"/>
      <c r="WLF292" s="168"/>
      <c r="WLG292" s="168"/>
      <c r="WLH292" s="168"/>
      <c r="WLI292" s="168"/>
      <c r="WLJ292" s="168"/>
      <c r="WLK292" s="168"/>
      <c r="WLL292" s="168"/>
      <c r="WLM292" s="168"/>
      <c r="WLN292" s="168"/>
      <c r="WLO292" s="168"/>
      <c r="WLP292" s="168"/>
      <c r="WLQ292" s="168"/>
      <c r="WLR292" s="168"/>
      <c r="WLS292" s="168"/>
      <c r="WLT292" s="168"/>
      <c r="WLU292" s="168"/>
      <c r="WLV292" s="168"/>
      <c r="WLW292" s="168"/>
      <c r="WLX292" s="168"/>
      <c r="WLY292" s="168"/>
      <c r="WLZ292" s="168"/>
      <c r="WMA292" s="168"/>
      <c r="WMB292" s="168"/>
      <c r="WMC292" s="168"/>
      <c r="WMD292" s="168"/>
      <c r="WME292" s="168"/>
      <c r="WMF292" s="168"/>
      <c r="WMG292" s="168"/>
      <c r="WMH292" s="168"/>
      <c r="WMI292" s="168"/>
      <c r="WMJ292" s="168"/>
      <c r="WMK292" s="168"/>
      <c r="WML292" s="168"/>
      <c r="WMM292" s="168"/>
      <c r="WMN292" s="168"/>
      <c r="WMO292" s="168"/>
      <c r="WMP292" s="168"/>
      <c r="WMQ292" s="168"/>
      <c r="WMR292" s="168"/>
      <c r="WMS292" s="168"/>
      <c r="WMT292" s="168"/>
      <c r="WMU292" s="168"/>
      <c r="WMV292" s="168"/>
      <c r="WMW292" s="168"/>
      <c r="WMX292" s="168"/>
      <c r="WMY292" s="168"/>
      <c r="WMZ292" s="168"/>
      <c r="WNA292" s="168"/>
      <c r="WNB292" s="168"/>
      <c r="WNC292" s="168"/>
      <c r="WND292" s="168"/>
      <c r="WNE292" s="168"/>
      <c r="WNF292" s="168"/>
      <c r="WNG292" s="168"/>
      <c r="WNH292" s="168"/>
      <c r="WNI292" s="168"/>
      <c r="WNJ292" s="168"/>
      <c r="WNK292" s="168"/>
      <c r="WNL292" s="168"/>
      <c r="WNM292" s="168"/>
      <c r="WNN292" s="168"/>
      <c r="WNO292" s="168"/>
      <c r="WNP292" s="168"/>
      <c r="WNQ292" s="168"/>
      <c r="WNR292" s="168"/>
      <c r="WNS292" s="168"/>
      <c r="WNT292" s="168"/>
      <c r="WNU292" s="168"/>
      <c r="WNV292" s="168"/>
      <c r="WNW292" s="168"/>
      <c r="WNX292" s="168"/>
      <c r="WNY292" s="168"/>
      <c r="WNZ292" s="168"/>
      <c r="WOA292" s="168"/>
      <c r="WOB292" s="168"/>
      <c r="WOC292" s="168"/>
      <c r="WOD292" s="168"/>
      <c r="WOE292" s="168"/>
      <c r="WOF292" s="168"/>
      <c r="WOG292" s="168"/>
      <c r="WOH292" s="168"/>
      <c r="WOI292" s="168"/>
      <c r="WOJ292" s="168"/>
      <c r="WOK292" s="168"/>
      <c r="WOL292" s="168"/>
      <c r="WOM292" s="168"/>
      <c r="WON292" s="168"/>
      <c r="WOO292" s="168"/>
      <c r="WOP292" s="168"/>
      <c r="WOQ292" s="168"/>
      <c r="WOR292" s="168"/>
      <c r="WOS292" s="168"/>
      <c r="WOT292" s="168"/>
      <c r="WOU292" s="168"/>
      <c r="WOV292" s="168"/>
      <c r="WOW292" s="168"/>
      <c r="WOX292" s="168"/>
      <c r="WOY292" s="168"/>
      <c r="WOZ292" s="168"/>
      <c r="WPA292" s="168"/>
      <c r="WPB292" s="168"/>
      <c r="WPC292" s="168"/>
      <c r="WPD292" s="168"/>
      <c r="WPE292" s="168"/>
      <c r="WPF292" s="168"/>
      <c r="WPG292" s="168"/>
      <c r="WPH292" s="168"/>
      <c r="WPI292" s="168"/>
      <c r="WPJ292" s="168"/>
      <c r="WPK292" s="168"/>
      <c r="WPL292" s="168"/>
      <c r="WPM292" s="168"/>
      <c r="WPN292" s="168"/>
      <c r="WPO292" s="168"/>
      <c r="WPP292" s="168"/>
      <c r="WPQ292" s="168"/>
      <c r="WPR292" s="168"/>
      <c r="WPS292" s="168"/>
      <c r="WPT292" s="168"/>
      <c r="WPU292" s="168"/>
      <c r="WPV292" s="168"/>
      <c r="WPW292" s="168"/>
      <c r="WPX292" s="168"/>
      <c r="WPY292" s="168"/>
      <c r="WPZ292" s="168"/>
      <c r="WQA292" s="168"/>
      <c r="WQB292" s="168"/>
      <c r="WQC292" s="168"/>
      <c r="WQD292" s="168"/>
      <c r="WQE292" s="168"/>
      <c r="WQF292" s="168"/>
      <c r="WQG292" s="168"/>
      <c r="WQH292" s="168"/>
      <c r="WQI292" s="168"/>
      <c r="WQJ292" s="168"/>
      <c r="WQK292" s="168"/>
      <c r="WQL292" s="168"/>
      <c r="WQM292" s="168"/>
      <c r="WQN292" s="168"/>
      <c r="WQO292" s="168"/>
      <c r="WQP292" s="168"/>
      <c r="WQQ292" s="168"/>
      <c r="WQR292" s="168"/>
      <c r="WQS292" s="168"/>
      <c r="WQT292" s="168"/>
      <c r="WQU292" s="168"/>
      <c r="WQV292" s="168"/>
      <c r="WQW292" s="168"/>
      <c r="WQX292" s="168"/>
      <c r="WQY292" s="168"/>
      <c r="WQZ292" s="168"/>
      <c r="WRA292" s="168"/>
      <c r="WRB292" s="168"/>
      <c r="WRC292" s="168"/>
      <c r="WRD292" s="168"/>
      <c r="WRE292" s="168"/>
      <c r="WRF292" s="168"/>
      <c r="WRG292" s="168"/>
      <c r="WRH292" s="168"/>
      <c r="WRI292" s="168"/>
      <c r="WRJ292" s="168"/>
      <c r="WRK292" s="168"/>
      <c r="WRL292" s="168"/>
      <c r="WRM292" s="168"/>
      <c r="WRN292" s="168"/>
      <c r="WRO292" s="168"/>
      <c r="WRP292" s="168"/>
      <c r="WRQ292" s="168"/>
      <c r="WRR292" s="168"/>
      <c r="WRS292" s="168"/>
      <c r="WRT292" s="168"/>
      <c r="WRU292" s="168"/>
      <c r="WRV292" s="168"/>
      <c r="WRW292" s="168"/>
      <c r="WRX292" s="168"/>
      <c r="WRY292" s="168"/>
      <c r="WRZ292" s="168"/>
      <c r="WSA292" s="168"/>
      <c r="WSB292" s="168"/>
      <c r="WSC292" s="168"/>
      <c r="WSD292" s="168"/>
      <c r="WSE292" s="168"/>
      <c r="WSF292" s="168"/>
      <c r="WSG292" s="168"/>
      <c r="WSH292" s="168"/>
      <c r="WSI292" s="168"/>
      <c r="WSJ292" s="168"/>
      <c r="WSK292" s="168"/>
      <c r="WSL292" s="168"/>
      <c r="WSM292" s="168"/>
      <c r="WSN292" s="168"/>
      <c r="WSO292" s="168"/>
      <c r="WSP292" s="168"/>
      <c r="WSQ292" s="168"/>
      <c r="WSR292" s="168"/>
      <c r="WSS292" s="168"/>
      <c r="WST292" s="168"/>
      <c r="WSU292" s="168"/>
      <c r="WSV292" s="168"/>
      <c r="WSW292" s="168"/>
      <c r="WSX292" s="168"/>
      <c r="WSY292" s="168"/>
      <c r="WSZ292" s="168"/>
      <c r="WTA292" s="168"/>
      <c r="WTB292" s="168"/>
      <c r="WTC292" s="168"/>
      <c r="WTD292" s="168"/>
      <c r="WTE292" s="168"/>
      <c r="WTF292" s="168"/>
      <c r="WTG292" s="168"/>
      <c r="WTH292" s="168"/>
      <c r="WTI292" s="168"/>
      <c r="WTJ292" s="168"/>
      <c r="WTK292" s="168"/>
      <c r="WTL292" s="168"/>
      <c r="WTM292" s="168"/>
      <c r="WTN292" s="168"/>
      <c r="WTO292" s="168"/>
      <c r="WTP292" s="168"/>
      <c r="WTQ292" s="168"/>
      <c r="WTR292" s="168"/>
      <c r="WTS292" s="168"/>
      <c r="WTT292" s="168"/>
      <c r="WTU292" s="168"/>
      <c r="WTV292" s="168"/>
      <c r="WTW292" s="168"/>
      <c r="WTX292" s="168"/>
      <c r="WTY292" s="168"/>
      <c r="WTZ292" s="168"/>
      <c r="WUA292" s="168"/>
      <c r="WUB292" s="168"/>
      <c r="WUC292" s="168"/>
      <c r="WUD292" s="168"/>
      <c r="WUE292" s="168"/>
      <c r="WUF292" s="168"/>
      <c r="WUG292" s="168"/>
      <c r="WUH292" s="168"/>
      <c r="WUI292" s="168"/>
      <c r="WUJ292" s="168"/>
      <c r="WUK292" s="168"/>
      <c r="WUL292" s="168"/>
      <c r="WUM292" s="168"/>
      <c r="WUN292" s="168"/>
      <c r="WUO292" s="168"/>
      <c r="WUP292" s="168"/>
      <c r="WUQ292" s="168"/>
      <c r="WUR292" s="168"/>
      <c r="WUS292" s="168"/>
      <c r="WUT292" s="168"/>
      <c r="WUU292" s="168"/>
      <c r="WUV292" s="168"/>
      <c r="WUW292" s="168"/>
      <c r="WUX292" s="168"/>
      <c r="WUY292" s="168"/>
      <c r="WUZ292" s="168"/>
      <c r="WVA292" s="168"/>
      <c r="WVB292" s="168"/>
      <c r="WVC292" s="168"/>
      <c r="WVD292" s="168"/>
      <c r="WVE292" s="168"/>
      <c r="WVF292" s="168"/>
      <c r="WVG292" s="168"/>
      <c r="WVH292" s="168"/>
      <c r="WVI292" s="168"/>
      <c r="WVJ292" s="168"/>
      <c r="WVK292" s="168"/>
      <c r="WVL292" s="168"/>
      <c r="WVM292" s="168"/>
      <c r="WVN292" s="168"/>
      <c r="WVO292" s="168"/>
      <c r="WVP292" s="168"/>
      <c r="WVQ292" s="168"/>
      <c r="WVR292" s="168"/>
      <c r="WVS292" s="168"/>
      <c r="WVT292" s="168"/>
      <c r="WVU292" s="168"/>
      <c r="WVV292" s="168"/>
      <c r="WVW292" s="168"/>
      <c r="WVX292" s="168"/>
      <c r="WVY292" s="168"/>
      <c r="WVZ292" s="168"/>
      <c r="WWA292" s="168"/>
      <c r="WWB292" s="168"/>
      <c r="WWC292" s="168"/>
      <c r="WWD292" s="168"/>
      <c r="WWE292" s="168"/>
      <c r="WWF292" s="168"/>
      <c r="WWG292" s="168"/>
      <c r="WWH292" s="168"/>
      <c r="WWI292" s="168"/>
      <c r="WWJ292" s="168"/>
      <c r="WWK292" s="168"/>
      <c r="WWL292" s="168"/>
      <c r="WWM292" s="168"/>
      <c r="WWN292" s="168"/>
      <c r="WWO292" s="168"/>
      <c r="WWP292" s="168"/>
      <c r="WWQ292" s="168"/>
      <c r="WWR292" s="168"/>
      <c r="WWS292" s="168"/>
      <c r="WWT292" s="168"/>
      <c r="WWU292" s="168"/>
      <c r="WWV292" s="168"/>
      <c r="WWW292" s="168"/>
      <c r="WWX292" s="168"/>
      <c r="WWY292" s="168"/>
      <c r="WWZ292" s="168"/>
      <c r="WXA292" s="168"/>
      <c r="WXB292" s="168"/>
      <c r="WXC292" s="168"/>
      <c r="WXD292" s="168"/>
      <c r="WXE292" s="168"/>
      <c r="WXF292" s="168"/>
      <c r="WXG292" s="168"/>
      <c r="WXH292" s="168"/>
      <c r="WXI292" s="168"/>
      <c r="WXJ292" s="168"/>
      <c r="WXK292" s="168"/>
      <c r="WXL292" s="168"/>
      <c r="WXM292" s="168"/>
      <c r="WXN292" s="168"/>
      <c r="WXO292" s="168"/>
      <c r="WXP292" s="168"/>
      <c r="WXQ292" s="168"/>
      <c r="WXR292" s="168"/>
      <c r="WXS292" s="168"/>
      <c r="WXT292" s="168"/>
      <c r="WXU292" s="168"/>
      <c r="WXV292" s="168"/>
      <c r="WXW292" s="168"/>
      <c r="WXX292" s="168"/>
      <c r="WXY292" s="168"/>
      <c r="WXZ292" s="168"/>
      <c r="WYA292" s="168"/>
      <c r="WYB292" s="168"/>
      <c r="WYC292" s="168"/>
      <c r="WYD292" s="168"/>
      <c r="WYE292" s="168"/>
      <c r="WYF292" s="168"/>
      <c r="WYG292" s="168"/>
      <c r="WYH292" s="168"/>
      <c r="WYI292" s="168"/>
      <c r="WYJ292" s="168"/>
      <c r="WYK292" s="168"/>
      <c r="WYL292" s="168"/>
      <c r="WYM292" s="168"/>
      <c r="WYN292" s="168"/>
      <c r="WYO292" s="168"/>
      <c r="WYP292" s="168"/>
      <c r="WYQ292" s="168"/>
      <c r="WYR292" s="168"/>
      <c r="WYS292" s="168"/>
      <c r="WYT292" s="168"/>
      <c r="WYU292" s="168"/>
      <c r="WYV292" s="168"/>
      <c r="WYW292" s="168"/>
      <c r="WYX292" s="168"/>
      <c r="WYY292" s="168"/>
      <c r="WYZ292" s="168"/>
      <c r="WZA292" s="168"/>
      <c r="WZB292" s="168"/>
      <c r="WZC292" s="168"/>
      <c r="WZD292" s="168"/>
      <c r="WZE292" s="168"/>
      <c r="WZF292" s="168"/>
      <c r="WZG292" s="168"/>
      <c r="WZH292" s="168"/>
      <c r="WZI292" s="168"/>
      <c r="WZJ292" s="168"/>
      <c r="WZK292" s="168"/>
      <c r="WZL292" s="168"/>
      <c r="WZM292" s="168"/>
      <c r="WZN292" s="168"/>
      <c r="WZO292" s="168"/>
      <c r="WZP292" s="168"/>
      <c r="WZQ292" s="168"/>
      <c r="WZR292" s="168"/>
      <c r="WZS292" s="168"/>
      <c r="WZT292" s="168"/>
      <c r="WZU292" s="168"/>
      <c r="WZV292" s="168"/>
      <c r="WZW292" s="168"/>
      <c r="WZX292" s="168"/>
      <c r="WZY292" s="168"/>
      <c r="WZZ292" s="168"/>
      <c r="XAA292" s="168"/>
      <c r="XAB292" s="168"/>
      <c r="XAC292" s="168"/>
      <c r="XAD292" s="168"/>
      <c r="XAE292" s="168"/>
      <c r="XAF292" s="168"/>
      <c r="XAG292" s="168"/>
      <c r="XAH292" s="168"/>
      <c r="XAI292" s="168"/>
      <c r="XAJ292" s="168"/>
      <c r="XAK292" s="168"/>
      <c r="XAL292" s="168"/>
      <c r="XAM292" s="168"/>
      <c r="XAN292" s="168"/>
      <c r="XAO292" s="168"/>
      <c r="XAP292" s="168"/>
      <c r="XAQ292" s="168"/>
      <c r="XAR292" s="168"/>
      <c r="XAS292" s="168"/>
      <c r="XAT292" s="168"/>
      <c r="XAU292" s="168"/>
      <c r="XAV292" s="168"/>
      <c r="XAW292" s="168"/>
      <c r="XAX292" s="168"/>
      <c r="XAY292" s="168"/>
      <c r="XAZ292" s="168"/>
      <c r="XBA292" s="168"/>
      <c r="XBB292" s="168"/>
      <c r="XBC292" s="168"/>
      <c r="XBD292" s="168"/>
      <c r="XBE292" s="168"/>
      <c r="XBF292" s="168"/>
      <c r="XBG292" s="168"/>
      <c r="XBH292" s="168"/>
      <c r="XBI292" s="168"/>
      <c r="XBJ292" s="168"/>
      <c r="XBK292" s="168"/>
      <c r="XBL292" s="168"/>
      <c r="XBM292" s="168"/>
      <c r="XBN292" s="168"/>
      <c r="XBO292" s="168"/>
      <c r="XBP292" s="168"/>
      <c r="XBQ292" s="168"/>
      <c r="XBR292" s="168"/>
      <c r="XBS292" s="168"/>
      <c r="XBT292" s="168"/>
      <c r="XBU292" s="168"/>
      <c r="XBV292" s="168"/>
      <c r="XBW292" s="168"/>
      <c r="XBX292" s="168"/>
      <c r="XBY292" s="168"/>
      <c r="XBZ292" s="168"/>
      <c r="XCA292" s="168"/>
      <c r="XCB292" s="168"/>
      <c r="XCC292" s="168"/>
      <c r="XCD292" s="168"/>
      <c r="XCE292" s="168"/>
      <c r="XCF292" s="168"/>
      <c r="XCG292" s="168"/>
      <c r="XCH292" s="168"/>
      <c r="XCI292" s="168"/>
      <c r="XCJ292" s="168"/>
      <c r="XCK292" s="168"/>
      <c r="XCL292" s="168"/>
      <c r="XCM292" s="168"/>
      <c r="XCN292" s="168"/>
      <c r="XCO292" s="168"/>
      <c r="XCP292" s="168"/>
      <c r="XCQ292" s="168"/>
      <c r="XCR292" s="168"/>
      <c r="XCS292" s="168"/>
      <c r="XCT292" s="168"/>
      <c r="XCU292" s="168"/>
      <c r="XCV292" s="168"/>
      <c r="XCW292" s="168"/>
      <c r="XCX292" s="168"/>
      <c r="XCY292" s="168"/>
      <c r="XCZ292" s="168"/>
      <c r="XDA292" s="168"/>
      <c r="XDB292" s="168"/>
      <c r="XDC292" s="168"/>
      <c r="XDD292" s="168"/>
      <c r="XDE292" s="168"/>
      <c r="XDF292" s="168"/>
      <c r="XDG292" s="168"/>
      <c r="XDH292" s="168"/>
      <c r="XDI292" s="168"/>
      <c r="XDJ292" s="168"/>
      <c r="XDK292" s="168"/>
      <c r="XDL292" s="168"/>
      <c r="XDM292" s="168"/>
      <c r="XDN292" s="168"/>
      <c r="XDO292" s="168"/>
      <c r="XDP292" s="168"/>
      <c r="XDQ292" s="168"/>
      <c r="XDR292" s="168"/>
      <c r="XDS292" s="168"/>
      <c r="XDT292" s="168"/>
      <c r="XDU292" s="168"/>
      <c r="XDV292" s="168"/>
      <c r="XDW292" s="168"/>
      <c r="XDX292" s="168"/>
      <c r="XDY292" s="168"/>
      <c r="XDZ292" s="168"/>
      <c r="XEA292" s="168"/>
      <c r="XEB292" s="168"/>
      <c r="XEC292" s="168"/>
      <c r="XED292" s="168"/>
      <c r="XEE292" s="168"/>
      <c r="XEF292" s="168"/>
      <c r="XEG292" s="168"/>
      <c r="XEH292" s="168"/>
      <c r="XEI292" s="168"/>
      <c r="XEJ292" s="168"/>
      <c r="XEK292" s="168"/>
      <c r="XEL292" s="168"/>
      <c r="XEM292" s="168"/>
      <c r="XEN292" s="168"/>
      <c r="XEO292" s="168"/>
      <c r="XEP292" s="168"/>
      <c r="XEQ292" s="168"/>
      <c r="XER292" s="168"/>
      <c r="XES292" s="168"/>
      <c r="XET292" s="168"/>
      <c r="XEU292" s="168"/>
      <c r="XEV292" s="168"/>
      <c r="XEW292" s="168"/>
      <c r="XEX292" s="168"/>
      <c r="XEY292" s="168"/>
      <c r="XEZ292" s="168"/>
      <c r="XFA292" s="168"/>
      <c r="XFB292" s="168"/>
    </row>
  </sheetData>
  <mergeCells count="207">
    <mergeCell ref="A291:D291"/>
    <mergeCell ref="A292:D292"/>
    <mergeCell ref="A1:J1"/>
    <mergeCell ref="A287:D287"/>
    <mergeCell ref="E287:I287"/>
    <mergeCell ref="A288:D288"/>
    <mergeCell ref="A289:D289"/>
    <mergeCell ref="A290:D290"/>
    <mergeCell ref="E290:I290"/>
    <mergeCell ref="A276:D276"/>
    <mergeCell ref="E276:J276"/>
    <mergeCell ref="A277:D277"/>
    <mergeCell ref="A278:D278"/>
    <mergeCell ref="A283:D283"/>
    <mergeCell ref="A284:D284"/>
    <mergeCell ref="A267:D267"/>
    <mergeCell ref="A269:D269"/>
    <mergeCell ref="A270:D270"/>
    <mergeCell ref="A272:D272"/>
    <mergeCell ref="A275:D275"/>
    <mergeCell ref="E275:I275"/>
    <mergeCell ref="A260:D260"/>
    <mergeCell ref="E260:I260"/>
    <mergeCell ref="A261:D261"/>
    <mergeCell ref="E261:J261"/>
    <mergeCell ref="A262:D262"/>
    <mergeCell ref="A265:D265"/>
    <mergeCell ref="A249:D249"/>
    <mergeCell ref="A251:D251"/>
    <mergeCell ref="A253:D253"/>
    <mergeCell ref="A255:D255"/>
    <mergeCell ref="A257:D257"/>
    <mergeCell ref="A258:D258"/>
    <mergeCell ref="A242:D242"/>
    <mergeCell ref="A244:D244"/>
    <mergeCell ref="E244:I244"/>
    <mergeCell ref="A245:D245"/>
    <mergeCell ref="E245:J245"/>
    <mergeCell ref="A246:D246"/>
    <mergeCell ref="A232:D232"/>
    <mergeCell ref="A238:D238"/>
    <mergeCell ref="E238:I238"/>
    <mergeCell ref="A239:D239"/>
    <mergeCell ref="A241:D241"/>
    <mergeCell ref="E241:I241"/>
    <mergeCell ref="A214:D214"/>
    <mergeCell ref="A224:D224"/>
    <mergeCell ref="E224:I224"/>
    <mergeCell ref="A225:D225"/>
    <mergeCell ref="A231:D231"/>
    <mergeCell ref="E231:I231"/>
    <mergeCell ref="A209:D209"/>
    <mergeCell ref="A211:D211"/>
    <mergeCell ref="E211:I211"/>
    <mergeCell ref="A212:D212"/>
    <mergeCell ref="E212:J212"/>
    <mergeCell ref="A213:D213"/>
    <mergeCell ref="A199:D199"/>
    <mergeCell ref="A203:D203"/>
    <mergeCell ref="E203:I203"/>
    <mergeCell ref="A204:D204"/>
    <mergeCell ref="A208:D208"/>
    <mergeCell ref="E208:I208"/>
    <mergeCell ref="A184:D184"/>
    <mergeCell ref="A185:D185"/>
    <mergeCell ref="A191:D191"/>
    <mergeCell ref="E191:I191"/>
    <mergeCell ref="A192:B192"/>
    <mergeCell ref="A198:D198"/>
    <mergeCell ref="E198:I198"/>
    <mergeCell ref="A172:D172"/>
    <mergeCell ref="E172:I172"/>
    <mergeCell ref="A182:D182"/>
    <mergeCell ref="E182:I182"/>
    <mergeCell ref="A183:D183"/>
    <mergeCell ref="E183:J183"/>
    <mergeCell ref="A142:D142"/>
    <mergeCell ref="A155:D155"/>
    <mergeCell ref="E155:I155"/>
    <mergeCell ref="A156:D156"/>
    <mergeCell ref="A161:D161"/>
    <mergeCell ref="A162:D162"/>
    <mergeCell ref="E162:J162"/>
    <mergeCell ref="A126:D126"/>
    <mergeCell ref="E126:J126"/>
    <mergeCell ref="A127:D127"/>
    <mergeCell ref="A128:D128"/>
    <mergeCell ref="A141:D141"/>
    <mergeCell ref="E141:I141"/>
    <mergeCell ref="A118:D118"/>
    <mergeCell ref="A119:D119"/>
    <mergeCell ref="A122:D122"/>
    <mergeCell ref="E122:I122"/>
    <mergeCell ref="A123:D123"/>
    <mergeCell ref="A125:D125"/>
    <mergeCell ref="A114:D114"/>
    <mergeCell ref="A115:D115"/>
    <mergeCell ref="A116:D116"/>
    <mergeCell ref="E116:I116"/>
    <mergeCell ref="A117:D117"/>
    <mergeCell ref="E117:J117"/>
    <mergeCell ref="A109:D109"/>
    <mergeCell ref="A110:D110"/>
    <mergeCell ref="E110:I110"/>
    <mergeCell ref="A111:D111"/>
    <mergeCell ref="A112:D112"/>
    <mergeCell ref="A113:D113"/>
    <mergeCell ref="E113:I113"/>
    <mergeCell ref="A105:D105"/>
    <mergeCell ref="E105:I105"/>
    <mergeCell ref="A106:D106"/>
    <mergeCell ref="E106:J106"/>
    <mergeCell ref="A107:D107"/>
    <mergeCell ref="A108:D108"/>
    <mergeCell ref="A95:D95"/>
    <mergeCell ref="A96:D96"/>
    <mergeCell ref="A99:D99"/>
    <mergeCell ref="E99:I99"/>
    <mergeCell ref="A100:D100"/>
    <mergeCell ref="A104:D104"/>
    <mergeCell ref="A89:D89"/>
    <mergeCell ref="E89:I89"/>
    <mergeCell ref="A90:D90"/>
    <mergeCell ref="A93:D93"/>
    <mergeCell ref="E93:I93"/>
    <mergeCell ref="A94:D94"/>
    <mergeCell ref="E94:J94"/>
    <mergeCell ref="A79:D79"/>
    <mergeCell ref="E79:I79"/>
    <mergeCell ref="A80:D80"/>
    <mergeCell ref="A84:D84"/>
    <mergeCell ref="E84:I84"/>
    <mergeCell ref="A85:D85"/>
    <mergeCell ref="A64:D64"/>
    <mergeCell ref="A66:D66"/>
    <mergeCell ref="A67:D67"/>
    <mergeCell ref="E67:J67"/>
    <mergeCell ref="A68:D68"/>
    <mergeCell ref="A69:D69"/>
    <mergeCell ref="A58:D58"/>
    <mergeCell ref="A59:D59"/>
    <mergeCell ref="A61:D61"/>
    <mergeCell ref="A62:D62"/>
    <mergeCell ref="E62:J62"/>
    <mergeCell ref="A63:D63"/>
    <mergeCell ref="A51:D51"/>
    <mergeCell ref="A52:D52"/>
    <mergeCell ref="A55:D55"/>
    <mergeCell ref="E55:I55"/>
    <mergeCell ref="A56:D56"/>
    <mergeCell ref="A57:D57"/>
    <mergeCell ref="A45:D45"/>
    <mergeCell ref="A46:D46"/>
    <mergeCell ref="A47:D47"/>
    <mergeCell ref="A49:D49"/>
    <mergeCell ref="E49:J49"/>
    <mergeCell ref="A50:D50"/>
    <mergeCell ref="A40:D40"/>
    <mergeCell ref="A41:D41"/>
    <mergeCell ref="A42:D42"/>
    <mergeCell ref="A43:D43"/>
    <mergeCell ref="A44:D44"/>
    <mergeCell ref="E44:J44"/>
    <mergeCell ref="A34:D34"/>
    <mergeCell ref="A35:D35"/>
    <mergeCell ref="A36:D36"/>
    <mergeCell ref="A37:D37"/>
    <mergeCell ref="A38:D38"/>
    <mergeCell ref="A39:D39"/>
    <mergeCell ref="A28:D28"/>
    <mergeCell ref="A29:D29"/>
    <mergeCell ref="A30:D30"/>
    <mergeCell ref="A31:D31"/>
    <mergeCell ref="A32:D32"/>
    <mergeCell ref="A33:D33"/>
    <mergeCell ref="A23:D23"/>
    <mergeCell ref="E23:J23"/>
    <mergeCell ref="A24:D24"/>
    <mergeCell ref="A25:D25"/>
    <mergeCell ref="A26:D26"/>
    <mergeCell ref="A27:D27"/>
    <mergeCell ref="A17:D17"/>
    <mergeCell ref="A19:D19"/>
    <mergeCell ref="E19:I19"/>
    <mergeCell ref="A20:D20"/>
    <mergeCell ref="A21:D21"/>
    <mergeCell ref="A22:D22"/>
    <mergeCell ref="E22:I22"/>
    <mergeCell ref="A9:D9"/>
    <mergeCell ref="A10:D10"/>
    <mergeCell ref="A12:D12"/>
    <mergeCell ref="E12:I12"/>
    <mergeCell ref="A13:D13"/>
    <mergeCell ref="A16:D16"/>
    <mergeCell ref="E16:I16"/>
    <mergeCell ref="AD1:AH1"/>
    <mergeCell ref="A2:D2"/>
    <mergeCell ref="E2:J2"/>
    <mergeCell ref="A3:D3"/>
    <mergeCell ref="A4:D4"/>
    <mergeCell ref="E4:J4"/>
    <mergeCell ref="A5:D5"/>
    <mergeCell ref="A6:D6"/>
    <mergeCell ref="A8:D8"/>
    <mergeCell ref="E8:I8"/>
    <mergeCell ref="K1:R1"/>
    <mergeCell ref="S1:AC1"/>
  </mergeCells>
  <pageMargins left="0.25" right="0.25" top="0.75" bottom="0.75" header="0.3" footer="0.3"/>
  <pageSetup paperSize="9" scale="8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"/>
  <sheetViews>
    <sheetView view="pageBreakPreview" topLeftCell="A13" zoomScale="60" zoomScaleNormal="100" workbookViewId="0">
      <selection activeCell="A5" sqref="A5:H5"/>
    </sheetView>
  </sheetViews>
  <sheetFormatPr defaultColWidth="9.109375" defaultRowHeight="14.4" x14ac:dyDescent="0.3"/>
  <cols>
    <col min="1" max="7" width="9.109375" style="247"/>
    <col min="8" max="8" width="30.109375" style="247" customWidth="1"/>
    <col min="9" max="9" width="9.44140625" style="248" bestFit="1" customWidth="1"/>
    <col min="10" max="16384" width="9.109375" style="247"/>
  </cols>
  <sheetData>
    <row r="1" spans="1:12" ht="50.4" customHeight="1" thickBot="1" x14ac:dyDescent="0.3">
      <c r="A1" s="494" t="s">
        <v>1346</v>
      </c>
      <c r="B1" s="495"/>
      <c r="C1" s="495"/>
      <c r="D1" s="495"/>
      <c r="E1" s="495"/>
      <c r="F1" s="495"/>
      <c r="G1" s="495"/>
      <c r="H1" s="495"/>
      <c r="I1" s="496"/>
    </row>
    <row r="2" spans="1:12" ht="15.75" thickBot="1" x14ac:dyDescent="0.3"/>
    <row r="3" spans="1:12" s="249" customFormat="1" ht="44.25" customHeight="1" thickBot="1" x14ac:dyDescent="0.3">
      <c r="A3" s="497" t="s">
        <v>66</v>
      </c>
      <c r="B3" s="498"/>
      <c r="C3" s="498"/>
      <c r="D3" s="498"/>
      <c r="E3" s="498"/>
      <c r="F3" s="498"/>
      <c r="G3" s="498"/>
      <c r="H3" s="498"/>
      <c r="I3" s="499"/>
    </row>
    <row r="4" spans="1:12" s="249" customFormat="1" ht="44.25" customHeight="1" thickBot="1" x14ac:dyDescent="0.3">
      <c r="A4" s="500" t="s">
        <v>1347</v>
      </c>
      <c r="B4" s="501"/>
      <c r="C4" s="501"/>
      <c r="D4" s="501"/>
      <c r="E4" s="501"/>
      <c r="F4" s="501"/>
      <c r="G4" s="501"/>
      <c r="H4" s="501"/>
      <c r="I4" s="502"/>
    </row>
    <row r="5" spans="1:12" s="249" customFormat="1" ht="30" customHeight="1" x14ac:dyDescent="0.3">
      <c r="A5" s="503" t="s">
        <v>1348</v>
      </c>
      <c r="B5" s="504"/>
      <c r="C5" s="504"/>
      <c r="D5" s="504"/>
      <c r="E5" s="504"/>
      <c r="F5" s="504"/>
      <c r="G5" s="504"/>
      <c r="H5" s="504"/>
      <c r="I5" s="250">
        <v>228.21</v>
      </c>
      <c r="J5" s="264" t="s">
        <v>1349</v>
      </c>
    </row>
    <row r="6" spans="1:12" s="249" customFormat="1" ht="45" customHeight="1" x14ac:dyDescent="0.3">
      <c r="A6" s="492" t="s">
        <v>1350</v>
      </c>
      <c r="B6" s="505"/>
      <c r="C6" s="505"/>
      <c r="D6" s="505"/>
      <c r="E6" s="505"/>
      <c r="F6" s="505"/>
      <c r="G6" s="505"/>
      <c r="H6" s="506"/>
      <c r="I6" s="250">
        <v>17.239999999999998</v>
      </c>
      <c r="J6" s="264" t="s">
        <v>1349</v>
      </c>
      <c r="L6" s="251"/>
    </row>
    <row r="7" spans="1:12" s="249" customFormat="1" ht="30" customHeight="1" x14ac:dyDescent="0.3">
      <c r="A7" s="492" t="s">
        <v>1351</v>
      </c>
      <c r="B7" s="493"/>
      <c r="C7" s="493"/>
      <c r="D7" s="493"/>
      <c r="E7" s="493"/>
      <c r="F7" s="493"/>
      <c r="G7" s="493"/>
      <c r="H7" s="493"/>
      <c r="I7" s="250">
        <f>111.32+38.31</f>
        <v>149.63</v>
      </c>
      <c r="J7" s="264" t="s">
        <v>1352</v>
      </c>
      <c r="K7" s="252"/>
      <c r="L7" s="251"/>
    </row>
    <row r="8" spans="1:12" s="249" customFormat="1" ht="30" customHeight="1" x14ac:dyDescent="0.3">
      <c r="A8" s="492" t="s">
        <v>1353</v>
      </c>
      <c r="B8" s="493"/>
      <c r="C8" s="493"/>
      <c r="D8" s="493"/>
      <c r="E8" s="493"/>
      <c r="F8" s="493"/>
      <c r="G8" s="493"/>
      <c r="H8" s="493"/>
      <c r="I8" s="250">
        <f>111.32+38.31</f>
        <v>149.63</v>
      </c>
      <c r="J8" s="264" t="s">
        <v>1352</v>
      </c>
      <c r="L8" s="251"/>
    </row>
    <row r="9" spans="1:12" s="249" customFormat="1" ht="30" customHeight="1" x14ac:dyDescent="0.3">
      <c r="A9" s="492" t="s">
        <v>1354</v>
      </c>
      <c r="B9" s="508"/>
      <c r="C9" s="508"/>
      <c r="D9" s="508"/>
      <c r="E9" s="508"/>
      <c r="F9" s="508"/>
      <c r="G9" s="508"/>
      <c r="H9" s="508"/>
      <c r="I9" s="250">
        <f>185.42+13.06</f>
        <v>198.48</v>
      </c>
      <c r="J9" s="264" t="s">
        <v>1349</v>
      </c>
      <c r="L9" s="251"/>
    </row>
    <row r="10" spans="1:12" s="249" customFormat="1" ht="30" customHeight="1" x14ac:dyDescent="0.25">
      <c r="A10" s="492" t="s">
        <v>1355</v>
      </c>
      <c r="B10" s="508"/>
      <c r="C10" s="508"/>
      <c r="D10" s="508"/>
      <c r="E10" s="508"/>
      <c r="F10" s="508"/>
      <c r="G10" s="508"/>
      <c r="H10" s="508"/>
      <c r="I10" s="250">
        <f>55.64+5.43</f>
        <v>61.07</v>
      </c>
      <c r="J10" s="264" t="s">
        <v>1349</v>
      </c>
      <c r="L10" s="251"/>
    </row>
    <row r="11" spans="1:12" s="249" customFormat="1" ht="30" customHeight="1" x14ac:dyDescent="0.3">
      <c r="A11" s="492" t="s">
        <v>1356</v>
      </c>
      <c r="B11" s="508"/>
      <c r="C11" s="508"/>
      <c r="D11" s="508"/>
      <c r="E11" s="508"/>
      <c r="F11" s="508"/>
      <c r="G11" s="508"/>
      <c r="H11" s="508"/>
      <c r="I11" s="250">
        <v>534.1</v>
      </c>
      <c r="J11" s="264" t="s">
        <v>1352</v>
      </c>
      <c r="L11" s="251"/>
    </row>
    <row r="12" spans="1:12" s="249" customFormat="1" ht="30" customHeight="1" thickBot="1" x14ac:dyDescent="0.3">
      <c r="A12" s="509" t="s">
        <v>1357</v>
      </c>
      <c r="B12" s="510"/>
      <c r="C12" s="510"/>
      <c r="D12" s="510"/>
      <c r="E12" s="510"/>
      <c r="F12" s="510"/>
      <c r="G12" s="510"/>
      <c r="H12" s="510"/>
      <c r="I12" s="250">
        <v>4</v>
      </c>
      <c r="L12" s="251"/>
    </row>
    <row r="13" spans="1:12" s="249" customFormat="1" ht="45" customHeight="1" thickBot="1" x14ac:dyDescent="0.3">
      <c r="A13" s="511" t="s">
        <v>1358</v>
      </c>
      <c r="B13" s="512"/>
      <c r="C13" s="512"/>
      <c r="D13" s="512"/>
      <c r="E13" s="512"/>
      <c r="F13" s="512"/>
      <c r="G13" s="512"/>
      <c r="H13" s="512"/>
      <c r="I13" s="513"/>
      <c r="L13" s="251"/>
    </row>
    <row r="14" spans="1:12" s="249" customFormat="1" ht="30" customHeight="1" thickBot="1" x14ac:dyDescent="0.35">
      <c r="A14" s="514" t="s">
        <v>1359</v>
      </c>
      <c r="B14" s="515"/>
      <c r="C14" s="515"/>
      <c r="D14" s="515"/>
      <c r="E14" s="515"/>
      <c r="F14" s="515"/>
      <c r="G14" s="515"/>
      <c r="H14" s="515"/>
      <c r="I14" s="250">
        <v>104</v>
      </c>
      <c r="L14" s="251"/>
    </row>
    <row r="15" spans="1:12" s="249" customFormat="1" ht="30" customHeight="1" x14ac:dyDescent="0.25">
      <c r="A15" s="516" t="s">
        <v>1360</v>
      </c>
      <c r="B15" s="517"/>
      <c r="C15" s="517"/>
      <c r="D15" s="517"/>
      <c r="E15" s="517"/>
      <c r="F15" s="517"/>
      <c r="G15" s="517"/>
      <c r="H15" s="517"/>
      <c r="I15" s="250">
        <v>283.5</v>
      </c>
      <c r="L15" s="251"/>
    </row>
    <row r="16" spans="1:12" s="249" customFormat="1" ht="30" customHeight="1" x14ac:dyDescent="0.25">
      <c r="A16" s="507" t="s">
        <v>1361</v>
      </c>
      <c r="B16" s="493"/>
      <c r="C16" s="493"/>
      <c r="D16" s="493"/>
      <c r="E16" s="493"/>
      <c r="F16" s="493"/>
      <c r="G16" s="493"/>
      <c r="H16" s="493"/>
      <c r="I16" s="250">
        <f>42.8+21.5</f>
        <v>64.3</v>
      </c>
      <c r="L16" s="251"/>
    </row>
    <row r="17" spans="1:12" s="249" customFormat="1" ht="30" customHeight="1" x14ac:dyDescent="0.3">
      <c r="A17" s="507" t="s">
        <v>1362</v>
      </c>
      <c r="B17" s="493"/>
      <c r="C17" s="493"/>
      <c r="D17" s="493"/>
      <c r="E17" s="493"/>
      <c r="F17" s="493"/>
      <c r="G17" s="493"/>
      <c r="H17" s="493"/>
      <c r="I17" s="250">
        <v>321</v>
      </c>
      <c r="L17" s="251"/>
    </row>
    <row r="18" spans="1:12" s="249" customFormat="1" ht="30" customHeight="1" x14ac:dyDescent="0.3">
      <c r="A18" s="507" t="s">
        <v>1364</v>
      </c>
      <c r="B18" s="493"/>
      <c r="C18" s="493"/>
      <c r="D18" s="493"/>
      <c r="E18" s="493"/>
      <c r="F18" s="493"/>
      <c r="G18" s="493"/>
      <c r="H18" s="493"/>
      <c r="I18" s="250">
        <v>5</v>
      </c>
      <c r="L18" s="251"/>
    </row>
    <row r="19" spans="1:12" s="249" customFormat="1" ht="30" customHeight="1" x14ac:dyDescent="0.3">
      <c r="A19" s="507" t="s">
        <v>1365</v>
      </c>
      <c r="B19" s="493"/>
      <c r="C19" s="493"/>
      <c r="D19" s="493"/>
      <c r="E19" s="493"/>
      <c r="F19" s="493"/>
      <c r="G19" s="493"/>
      <c r="H19" s="493"/>
      <c r="I19" s="250">
        <v>183</v>
      </c>
      <c r="L19" s="251"/>
    </row>
    <row r="20" spans="1:12" s="249" customFormat="1" ht="30" customHeight="1" x14ac:dyDescent="0.3">
      <c r="A20" s="507" t="s">
        <v>1366</v>
      </c>
      <c r="B20" s="493"/>
      <c r="C20" s="493"/>
      <c r="D20" s="493"/>
      <c r="E20" s="493"/>
      <c r="F20" s="493"/>
      <c r="G20" s="493"/>
      <c r="H20" s="493"/>
      <c r="I20" s="250">
        <f>1533+696</f>
        <v>2229</v>
      </c>
      <c r="L20" s="251"/>
    </row>
    <row r="21" spans="1:12" s="249" customFormat="1" ht="30" customHeight="1" x14ac:dyDescent="0.3">
      <c r="A21" s="507" t="s">
        <v>1367</v>
      </c>
      <c r="B21" s="493"/>
      <c r="C21" s="493"/>
      <c r="D21" s="493"/>
      <c r="E21" s="493"/>
      <c r="F21" s="493"/>
      <c r="G21" s="493"/>
      <c r="H21" s="493"/>
      <c r="I21" s="250">
        <v>102</v>
      </c>
      <c r="L21" s="251"/>
    </row>
    <row r="22" spans="1:12" s="249" customFormat="1" ht="30" customHeight="1" x14ac:dyDescent="0.3">
      <c r="A22" s="507" t="s">
        <v>1368</v>
      </c>
      <c r="B22" s="493"/>
      <c r="C22" s="493"/>
      <c r="D22" s="493"/>
      <c r="E22" s="493"/>
      <c r="F22" s="493"/>
      <c r="G22" s="493"/>
      <c r="H22" s="493"/>
      <c r="I22" s="250">
        <v>140</v>
      </c>
      <c r="L22" s="251"/>
    </row>
    <row r="23" spans="1:12" s="249" customFormat="1" ht="30" customHeight="1" x14ac:dyDescent="0.3">
      <c r="A23" s="507" t="s">
        <v>1369</v>
      </c>
      <c r="B23" s="493"/>
      <c r="C23" s="493"/>
      <c r="D23" s="493"/>
      <c r="E23" s="493"/>
      <c r="F23" s="493"/>
      <c r="G23" s="493"/>
      <c r="H23" s="493"/>
      <c r="I23" s="250">
        <v>23</v>
      </c>
      <c r="L23" s="251"/>
    </row>
    <row r="24" spans="1:12" s="249" customFormat="1" ht="15.75" thickBot="1" x14ac:dyDescent="0.3">
      <c r="A24" s="253"/>
      <c r="B24" s="253"/>
      <c r="C24" s="253"/>
      <c r="D24" s="253"/>
      <c r="E24" s="253"/>
      <c r="F24" s="253"/>
      <c r="G24" s="253"/>
      <c r="H24" s="253"/>
      <c r="I24" s="254"/>
      <c r="L24" s="251"/>
    </row>
    <row r="25" spans="1:12" s="249" customFormat="1" ht="45" customHeight="1" thickBot="1" x14ac:dyDescent="0.3">
      <c r="A25" s="497" t="s">
        <v>498</v>
      </c>
      <c r="B25" s="498"/>
      <c r="C25" s="498"/>
      <c r="D25" s="498"/>
      <c r="E25" s="498"/>
      <c r="F25" s="498"/>
      <c r="G25" s="498"/>
      <c r="H25" s="498"/>
      <c r="I25" s="499"/>
      <c r="L25" s="251"/>
    </row>
    <row r="26" spans="1:12" s="249" customFormat="1" ht="45" customHeight="1" thickBot="1" x14ac:dyDescent="0.3">
      <c r="A26" s="500" t="s">
        <v>1370</v>
      </c>
      <c r="B26" s="501"/>
      <c r="C26" s="501"/>
      <c r="D26" s="501"/>
      <c r="E26" s="501"/>
      <c r="F26" s="501"/>
      <c r="G26" s="501"/>
      <c r="H26" s="501"/>
      <c r="I26" s="502"/>
      <c r="L26" s="251"/>
    </row>
    <row r="27" spans="1:12" s="249" customFormat="1" ht="30" customHeight="1" thickBot="1" x14ac:dyDescent="0.3">
      <c r="A27" s="514" t="s">
        <v>1371</v>
      </c>
      <c r="B27" s="515"/>
      <c r="C27" s="515"/>
      <c r="D27" s="515"/>
      <c r="E27" s="515"/>
      <c r="F27" s="515"/>
      <c r="G27" s="515"/>
      <c r="H27" s="515"/>
      <c r="I27" s="250">
        <v>394.5</v>
      </c>
      <c r="J27" s="264" t="s">
        <v>1352</v>
      </c>
      <c r="L27" s="251"/>
    </row>
    <row r="28" spans="1:12" s="249" customFormat="1" ht="30" customHeight="1" x14ac:dyDescent="0.25">
      <c r="A28" s="516" t="s">
        <v>1372</v>
      </c>
      <c r="B28" s="517"/>
      <c r="C28" s="517"/>
      <c r="D28" s="517"/>
      <c r="E28" s="517"/>
      <c r="F28" s="517"/>
      <c r="G28" s="517"/>
      <c r="H28" s="517"/>
      <c r="I28" s="250">
        <v>172.2</v>
      </c>
      <c r="J28" s="264" t="s">
        <v>1352</v>
      </c>
      <c r="L28" s="251"/>
    </row>
    <row r="29" spans="1:12" s="249" customFormat="1" ht="30" customHeight="1" x14ac:dyDescent="0.25">
      <c r="A29" s="507" t="s">
        <v>1361</v>
      </c>
      <c r="B29" s="493"/>
      <c r="C29" s="493"/>
      <c r="D29" s="493"/>
      <c r="E29" s="493"/>
      <c r="F29" s="493"/>
      <c r="G29" s="493"/>
      <c r="H29" s="493"/>
      <c r="I29" s="250">
        <f>19.5+10.9</f>
        <v>30.4</v>
      </c>
      <c r="J29" s="264" t="s">
        <v>1349</v>
      </c>
      <c r="L29" s="251"/>
    </row>
    <row r="30" spans="1:12" s="249" customFormat="1" ht="30" customHeight="1" x14ac:dyDescent="0.3">
      <c r="A30" s="507" t="s">
        <v>1362</v>
      </c>
      <c r="B30" s="493"/>
      <c r="C30" s="493"/>
      <c r="D30" s="493"/>
      <c r="E30" s="493"/>
      <c r="F30" s="493"/>
      <c r="G30" s="493"/>
      <c r="H30" s="493"/>
      <c r="I30" s="250">
        <f>444+162</f>
        <v>606</v>
      </c>
      <c r="J30" s="264" t="s">
        <v>1363</v>
      </c>
      <c r="K30" s="255"/>
      <c r="L30" s="251"/>
    </row>
    <row r="31" spans="1:12" s="249" customFormat="1" ht="30" customHeight="1" x14ac:dyDescent="0.3">
      <c r="A31" s="507" t="s">
        <v>1364</v>
      </c>
      <c r="B31" s="493"/>
      <c r="C31" s="493"/>
      <c r="D31" s="493"/>
      <c r="E31" s="493"/>
      <c r="F31" s="493"/>
      <c r="G31" s="493"/>
      <c r="H31" s="493"/>
      <c r="I31" s="250">
        <f>22+5</f>
        <v>27</v>
      </c>
      <c r="J31" s="264" t="s">
        <v>1363</v>
      </c>
      <c r="K31" s="255"/>
      <c r="L31" s="251"/>
    </row>
    <row r="32" spans="1:12" s="249" customFormat="1" ht="30" customHeight="1" x14ac:dyDescent="0.3">
      <c r="A32" s="507" t="s">
        <v>1373</v>
      </c>
      <c r="B32" s="493"/>
      <c r="C32" s="493"/>
      <c r="D32" s="493"/>
      <c r="E32" s="493"/>
      <c r="F32" s="493"/>
      <c r="G32" s="493"/>
      <c r="H32" s="493"/>
      <c r="I32" s="250">
        <f>49+292</f>
        <v>341</v>
      </c>
      <c r="J32" s="264" t="s">
        <v>1363</v>
      </c>
      <c r="K32" s="255"/>
      <c r="L32" s="251"/>
    </row>
    <row r="33" spans="1:12" s="249" customFormat="1" ht="30" customHeight="1" x14ac:dyDescent="0.3">
      <c r="A33" s="507" t="s">
        <v>1366</v>
      </c>
      <c r="B33" s="493"/>
      <c r="C33" s="493"/>
      <c r="D33" s="493"/>
      <c r="E33" s="493"/>
      <c r="F33" s="493"/>
      <c r="G33" s="493"/>
      <c r="H33" s="493"/>
      <c r="I33" s="250">
        <f>961+23</f>
        <v>984</v>
      </c>
      <c r="J33" s="264" t="s">
        <v>1363</v>
      </c>
      <c r="K33" s="255"/>
      <c r="L33" s="251"/>
    </row>
    <row r="34" spans="1:12" s="249" customFormat="1" ht="30" customHeight="1" x14ac:dyDescent="0.3">
      <c r="A34" s="507" t="s">
        <v>1367</v>
      </c>
      <c r="B34" s="493"/>
      <c r="C34" s="493"/>
      <c r="D34" s="493"/>
      <c r="E34" s="493"/>
      <c r="F34" s="493"/>
      <c r="G34" s="493"/>
      <c r="H34" s="493"/>
      <c r="I34" s="256">
        <v>293</v>
      </c>
      <c r="J34" s="264" t="s">
        <v>1363</v>
      </c>
      <c r="K34" s="255"/>
      <c r="L34" s="251"/>
    </row>
    <row r="35" spans="1:12" s="249" customFormat="1" ht="30" customHeight="1" x14ac:dyDescent="0.3">
      <c r="A35" s="507" t="s">
        <v>1368</v>
      </c>
      <c r="B35" s="493"/>
      <c r="C35" s="493"/>
      <c r="D35" s="493"/>
      <c r="E35" s="493"/>
      <c r="F35" s="493"/>
      <c r="G35" s="493"/>
      <c r="H35" s="493"/>
      <c r="I35" s="256">
        <v>84</v>
      </c>
      <c r="J35" s="264" t="s">
        <v>1363</v>
      </c>
      <c r="K35" s="255"/>
      <c r="L35" s="251"/>
    </row>
    <row r="36" spans="1:12" s="249" customFormat="1" ht="30" customHeight="1" x14ac:dyDescent="0.3">
      <c r="A36" s="507" t="s">
        <v>1369</v>
      </c>
      <c r="B36" s="493"/>
      <c r="C36" s="493"/>
      <c r="D36" s="493"/>
      <c r="E36" s="493"/>
      <c r="F36" s="493"/>
      <c r="G36" s="493"/>
      <c r="H36" s="493"/>
      <c r="I36" s="250">
        <v>305</v>
      </c>
      <c r="J36" s="264" t="s">
        <v>1363</v>
      </c>
      <c r="L36" s="251"/>
    </row>
    <row r="37" spans="1:12" s="249" customFormat="1" ht="30" customHeight="1" x14ac:dyDescent="0.3">
      <c r="A37" s="507" t="s">
        <v>1374</v>
      </c>
      <c r="B37" s="493"/>
      <c r="C37" s="493"/>
      <c r="D37" s="493"/>
      <c r="E37" s="493"/>
      <c r="F37" s="493"/>
      <c r="G37" s="493"/>
      <c r="H37" s="493"/>
      <c r="I37" s="250">
        <v>139</v>
      </c>
      <c r="J37" s="264" t="s">
        <v>1363</v>
      </c>
      <c r="L37" s="251"/>
    </row>
    <row r="38" spans="1:12" ht="33.6" customHeight="1" x14ac:dyDescent="0.3">
      <c r="A38" s="518" t="s">
        <v>1375</v>
      </c>
      <c r="B38" s="519"/>
      <c r="C38" s="519"/>
      <c r="D38" s="519"/>
      <c r="E38" s="519"/>
      <c r="F38" s="519"/>
      <c r="G38" s="519"/>
      <c r="H38" s="519"/>
      <c r="I38" s="520"/>
      <c r="L38" s="257"/>
    </row>
    <row r="39" spans="1:12" ht="33.6" customHeight="1" x14ac:dyDescent="0.3">
      <c r="A39" s="492" t="s">
        <v>1376</v>
      </c>
      <c r="B39" s="508"/>
      <c r="C39" s="508"/>
      <c r="D39" s="508"/>
      <c r="E39" s="508"/>
      <c r="F39" s="508"/>
      <c r="G39" s="508"/>
      <c r="H39" s="508"/>
      <c r="I39" s="258">
        <f>407.59+2.73</f>
        <v>410.32</v>
      </c>
      <c r="L39" s="257"/>
    </row>
    <row r="40" spans="1:12" ht="33.6" customHeight="1" x14ac:dyDescent="0.3">
      <c r="A40" s="492" t="s">
        <v>1377</v>
      </c>
      <c r="B40" s="508"/>
      <c r="C40" s="508"/>
      <c r="D40" s="508"/>
      <c r="E40" s="508"/>
      <c r="F40" s="508"/>
      <c r="G40" s="508"/>
      <c r="H40" s="508"/>
      <c r="I40" s="258">
        <f>TRUNC(I39*1.2,2)</f>
        <v>492.38</v>
      </c>
      <c r="L40" s="257"/>
    </row>
    <row r="41" spans="1:12" ht="33.6" customHeight="1" thickBot="1" x14ac:dyDescent="0.35">
      <c r="A41" s="492" t="s">
        <v>1378</v>
      </c>
      <c r="B41" s="508"/>
      <c r="C41" s="508"/>
      <c r="D41" s="508"/>
      <c r="E41" s="508"/>
      <c r="F41" s="508"/>
      <c r="G41" s="508"/>
      <c r="H41" s="508"/>
      <c r="I41" s="258">
        <v>22.1</v>
      </c>
      <c r="L41" s="257"/>
    </row>
    <row r="42" spans="1:12" ht="33.6" customHeight="1" thickBot="1" x14ac:dyDescent="0.35">
      <c r="A42" s="521" t="s">
        <v>1379</v>
      </c>
      <c r="B42" s="522"/>
      <c r="C42" s="522"/>
      <c r="D42" s="522"/>
      <c r="E42" s="522"/>
      <c r="F42" s="522"/>
      <c r="G42" s="522"/>
      <c r="H42" s="522"/>
      <c r="I42" s="523"/>
    </row>
    <row r="43" spans="1:12" ht="33.6" customHeight="1" x14ac:dyDescent="0.3">
      <c r="A43" s="524" t="s">
        <v>1380</v>
      </c>
      <c r="B43" s="525"/>
      <c r="C43" s="525"/>
      <c r="D43" s="525"/>
      <c r="E43" s="525"/>
      <c r="F43" s="525"/>
      <c r="G43" s="525"/>
      <c r="H43" s="525"/>
      <c r="I43" s="259">
        <f>6.5</f>
        <v>6.5</v>
      </c>
      <c r="J43" s="265" t="s">
        <v>1352</v>
      </c>
    </row>
    <row r="44" spans="1:12" ht="33.6" customHeight="1" x14ac:dyDescent="0.3">
      <c r="A44" s="492" t="s">
        <v>1361</v>
      </c>
      <c r="B44" s="508"/>
      <c r="C44" s="508"/>
      <c r="D44" s="508"/>
      <c r="E44" s="508"/>
      <c r="F44" s="508"/>
      <c r="G44" s="508"/>
      <c r="H44" s="508"/>
      <c r="I44" s="258">
        <f>TRUNC(I43*0.15,2)</f>
        <v>0.97</v>
      </c>
      <c r="J44" s="265" t="s">
        <v>1349</v>
      </c>
    </row>
    <row r="45" spans="1:12" ht="33.6" customHeight="1" x14ac:dyDescent="0.3">
      <c r="A45" s="492" t="s">
        <v>1373</v>
      </c>
      <c r="B45" s="508"/>
      <c r="C45" s="508"/>
      <c r="D45" s="508"/>
      <c r="E45" s="508"/>
      <c r="F45" s="508"/>
      <c r="G45" s="508"/>
      <c r="H45" s="508"/>
      <c r="I45" s="258">
        <v>52</v>
      </c>
      <c r="J45" s="265" t="s">
        <v>1363</v>
      </c>
    </row>
    <row r="46" spans="1:12" ht="33.6" customHeight="1" x14ac:dyDescent="0.3">
      <c r="A46" s="492" t="s">
        <v>1366</v>
      </c>
      <c r="B46" s="508"/>
      <c r="C46" s="508"/>
      <c r="D46" s="508"/>
      <c r="E46" s="508"/>
      <c r="F46" s="508"/>
      <c r="G46" s="508"/>
      <c r="H46" s="508"/>
      <c r="I46" s="258">
        <v>90</v>
      </c>
      <c r="J46" s="265" t="s">
        <v>1363</v>
      </c>
    </row>
    <row r="49" spans="1:10" ht="15" thickBot="1" x14ac:dyDescent="0.35"/>
    <row r="50" spans="1:10" ht="17.399999999999999" x14ac:dyDescent="0.3">
      <c r="A50" s="530" t="s">
        <v>1381</v>
      </c>
      <c r="B50" s="531"/>
      <c r="C50" s="531"/>
      <c r="D50" s="531"/>
      <c r="E50" s="531"/>
      <c r="F50" s="531"/>
      <c r="G50" s="531"/>
      <c r="H50" s="531"/>
      <c r="I50" s="531"/>
      <c r="J50" s="532"/>
    </row>
    <row r="51" spans="1:10" ht="18" thickBot="1" x14ac:dyDescent="0.35">
      <c r="A51" s="533" t="s">
        <v>237</v>
      </c>
      <c r="B51" s="534"/>
      <c r="C51" s="534"/>
      <c r="D51" s="534"/>
      <c r="E51" s="534"/>
      <c r="F51" s="534"/>
      <c r="G51" s="534"/>
      <c r="H51" s="534"/>
      <c r="I51" s="534"/>
      <c r="J51" s="260" t="s">
        <v>186</v>
      </c>
    </row>
    <row r="52" spans="1:10" x14ac:dyDescent="0.3">
      <c r="A52" s="535" t="s">
        <v>1382</v>
      </c>
      <c r="B52" s="536"/>
      <c r="C52" s="536"/>
      <c r="D52" s="536"/>
      <c r="E52" s="536"/>
      <c r="F52" s="536"/>
      <c r="G52" s="536"/>
      <c r="H52" s="536"/>
      <c r="I52" s="261">
        <v>5683.1399449999999</v>
      </c>
      <c r="J52" s="266" t="s">
        <v>27</v>
      </c>
    </row>
    <row r="53" spans="1:10" x14ac:dyDescent="0.3">
      <c r="A53" s="526" t="s">
        <v>1383</v>
      </c>
      <c r="B53" s="527"/>
      <c r="C53" s="527"/>
      <c r="D53" s="527"/>
      <c r="E53" s="527"/>
      <c r="F53" s="527"/>
      <c r="G53" s="527"/>
      <c r="H53" s="527"/>
      <c r="I53" s="262">
        <v>659.197</v>
      </c>
      <c r="J53" s="267" t="s">
        <v>1384</v>
      </c>
    </row>
    <row r="54" spans="1:10" x14ac:dyDescent="0.3">
      <c r="A54" s="526" t="s">
        <v>1385</v>
      </c>
      <c r="B54" s="527"/>
      <c r="C54" s="527"/>
      <c r="D54" s="527"/>
      <c r="E54" s="527"/>
      <c r="F54" s="527"/>
      <c r="G54" s="527"/>
      <c r="H54" s="527"/>
      <c r="I54" s="262">
        <v>20.834085887999997</v>
      </c>
      <c r="J54" s="267" t="s">
        <v>27</v>
      </c>
    </row>
    <row r="55" spans="1:10" ht="15" thickBot="1" x14ac:dyDescent="0.35">
      <c r="A55" s="528" t="s">
        <v>1386</v>
      </c>
      <c r="B55" s="529"/>
      <c r="C55" s="529"/>
      <c r="D55" s="529"/>
      <c r="E55" s="529"/>
      <c r="F55" s="529"/>
      <c r="G55" s="529"/>
      <c r="H55" s="529"/>
      <c r="I55" s="263">
        <v>43.928403750000008</v>
      </c>
      <c r="J55" s="268" t="s">
        <v>27</v>
      </c>
    </row>
  </sheetData>
  <mergeCells count="50">
    <mergeCell ref="A54:H54"/>
    <mergeCell ref="A55:H55"/>
    <mergeCell ref="A45:H45"/>
    <mergeCell ref="A46:H46"/>
    <mergeCell ref="A50:J50"/>
    <mergeCell ref="A51:I51"/>
    <mergeCell ref="A52:H52"/>
    <mergeCell ref="A53:H53"/>
    <mergeCell ref="A44:H44"/>
    <mergeCell ref="A33:H33"/>
    <mergeCell ref="A34:H34"/>
    <mergeCell ref="A35:H35"/>
    <mergeCell ref="A36:H36"/>
    <mergeCell ref="A37:H37"/>
    <mergeCell ref="A38:I38"/>
    <mergeCell ref="A39:H39"/>
    <mergeCell ref="A40:H40"/>
    <mergeCell ref="A41:H41"/>
    <mergeCell ref="A42:I42"/>
    <mergeCell ref="A43:H43"/>
    <mergeCell ref="A32:H32"/>
    <mergeCell ref="A20:H20"/>
    <mergeCell ref="A21:H21"/>
    <mergeCell ref="A22:H22"/>
    <mergeCell ref="A23:H23"/>
    <mergeCell ref="A25:I25"/>
    <mergeCell ref="A26:I26"/>
    <mergeCell ref="A27:H27"/>
    <mergeCell ref="A28:H28"/>
    <mergeCell ref="A29:H29"/>
    <mergeCell ref="A30:H30"/>
    <mergeCell ref="A31:H31"/>
    <mergeCell ref="A19:H19"/>
    <mergeCell ref="A8:H8"/>
    <mergeCell ref="A9:H9"/>
    <mergeCell ref="A10:H10"/>
    <mergeCell ref="A11:H11"/>
    <mergeCell ref="A12:H12"/>
    <mergeCell ref="A13:I13"/>
    <mergeCell ref="A14:H14"/>
    <mergeCell ref="A15:H15"/>
    <mergeCell ref="A16:H16"/>
    <mergeCell ref="A17:H17"/>
    <mergeCell ref="A18:H18"/>
    <mergeCell ref="A7:H7"/>
    <mergeCell ref="A1:I1"/>
    <mergeCell ref="A3:I3"/>
    <mergeCell ref="A4:I4"/>
    <mergeCell ref="A5:H5"/>
    <mergeCell ref="A6:H6"/>
  </mergeCells>
  <pageMargins left="0.511811024" right="0.511811024" top="0.78740157499999996" bottom="0.78740157499999996" header="0.31496062000000002" footer="0.31496062000000002"/>
  <pageSetup paperSize="9" scale="81" orientation="portrait" r:id="rId1"/>
  <rowBreaks count="1" manualBreakCount="1">
    <brk id="2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35"/>
  <sheetViews>
    <sheetView showGridLines="0" zoomScale="78" zoomScaleNormal="78" workbookViewId="0">
      <selection activeCell="A31" sqref="A31"/>
    </sheetView>
  </sheetViews>
  <sheetFormatPr defaultColWidth="1.109375" defaultRowHeight="20.100000000000001" customHeight="1" x14ac:dyDescent="0.3"/>
  <cols>
    <col min="1" max="1" width="68.6640625" style="168" customWidth="1"/>
    <col min="2" max="3" width="11" style="168" customWidth="1"/>
    <col min="4" max="4" width="3.88671875" style="168" customWidth="1"/>
    <col min="5" max="5" width="10" style="168" customWidth="1"/>
    <col min="6" max="6" width="11.33203125" style="168" customWidth="1"/>
    <col min="7" max="16378" width="0" style="168" hidden="1" customWidth="1"/>
    <col min="16379" max="16379" width="0.6640625" style="168" hidden="1" customWidth="1"/>
    <col min="16380" max="16383" width="0" style="168" hidden="1" customWidth="1"/>
    <col min="16384" max="16384" width="2.33203125" style="168" hidden="1" customWidth="1"/>
  </cols>
  <sheetData>
    <row r="1" spans="1:16379" s="271" customFormat="1" ht="20.100000000000001" customHeight="1" x14ac:dyDescent="0.3">
      <c r="A1" s="537"/>
      <c r="B1" s="537"/>
      <c r="C1" s="537"/>
      <c r="D1" s="537"/>
      <c r="E1" s="269" t="s">
        <v>1387</v>
      </c>
      <c r="F1" s="270"/>
    </row>
    <row r="2" spans="1:16379" ht="20.100000000000001" customHeight="1" thickBot="1" x14ac:dyDescent="0.35">
      <c r="A2" s="538"/>
      <c r="B2" s="538"/>
      <c r="C2" s="538"/>
      <c r="D2" s="538"/>
      <c r="E2" s="164" t="s">
        <v>1388</v>
      </c>
      <c r="F2" s="272"/>
    </row>
    <row r="3" spans="1:16379" s="274" customFormat="1" ht="23.25" customHeight="1" thickBot="1" x14ac:dyDescent="0.35">
      <c r="A3" s="539"/>
      <c r="B3" s="539"/>
      <c r="C3" s="539"/>
      <c r="D3" s="539"/>
      <c r="E3" s="273" t="s">
        <v>1389</v>
      </c>
      <c r="F3" s="273"/>
    </row>
    <row r="4" spans="1:16379" s="157" customFormat="1" ht="20.100000000000001" customHeight="1" x14ac:dyDescent="0.25">
      <c r="A4" s="540"/>
      <c r="B4" s="540"/>
      <c r="C4" s="540"/>
      <c r="D4" s="540"/>
      <c r="E4" s="540"/>
      <c r="F4" s="540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N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B4" s="466"/>
      <c r="GC4" s="466"/>
      <c r="GD4" s="466"/>
      <c r="GE4" s="466"/>
      <c r="GF4" s="466"/>
      <c r="GG4" s="466"/>
      <c r="GH4" s="466"/>
      <c r="GI4" s="466"/>
      <c r="GJ4" s="466"/>
      <c r="GK4" s="466"/>
      <c r="GL4" s="466"/>
      <c r="GM4" s="466"/>
      <c r="GN4" s="466"/>
      <c r="GO4" s="466"/>
      <c r="GP4" s="466"/>
      <c r="GQ4" s="466"/>
      <c r="GR4" s="466"/>
      <c r="GS4" s="466"/>
      <c r="GT4" s="466"/>
      <c r="GU4" s="466"/>
      <c r="GV4" s="466"/>
      <c r="GW4" s="466"/>
      <c r="GX4" s="466"/>
      <c r="GY4" s="466"/>
      <c r="GZ4" s="466"/>
      <c r="HA4" s="466"/>
      <c r="HB4" s="466"/>
      <c r="HC4" s="466"/>
      <c r="HD4" s="466"/>
      <c r="HE4" s="466"/>
      <c r="HF4" s="466"/>
      <c r="HG4" s="466"/>
      <c r="HH4" s="466"/>
      <c r="HI4" s="466"/>
      <c r="HJ4" s="466"/>
      <c r="HK4" s="466"/>
      <c r="HL4" s="466"/>
      <c r="HM4" s="466"/>
      <c r="HN4" s="466"/>
      <c r="HO4" s="466"/>
      <c r="HP4" s="466"/>
      <c r="HQ4" s="466"/>
      <c r="HR4" s="466"/>
      <c r="HS4" s="466"/>
      <c r="HT4" s="466"/>
      <c r="HU4" s="466"/>
      <c r="HV4" s="466"/>
      <c r="HW4" s="466"/>
      <c r="HX4" s="466"/>
      <c r="HY4" s="466"/>
      <c r="HZ4" s="466"/>
      <c r="IA4" s="466"/>
      <c r="IB4" s="466"/>
      <c r="IC4" s="466"/>
      <c r="ID4" s="466"/>
      <c r="IE4" s="466"/>
      <c r="IF4" s="466"/>
      <c r="IG4" s="466"/>
      <c r="IH4" s="466"/>
      <c r="II4" s="466"/>
      <c r="IJ4" s="466"/>
      <c r="IK4" s="466"/>
      <c r="IL4" s="466"/>
      <c r="IM4" s="466"/>
      <c r="IN4" s="466"/>
      <c r="IO4" s="466"/>
      <c r="IP4" s="466"/>
      <c r="IQ4" s="466"/>
      <c r="IR4" s="466"/>
      <c r="IS4" s="466"/>
      <c r="IT4" s="466"/>
      <c r="IU4" s="466"/>
      <c r="IV4" s="466"/>
      <c r="IW4" s="466"/>
      <c r="IX4" s="466"/>
      <c r="IY4" s="466"/>
      <c r="IZ4" s="466"/>
      <c r="JA4" s="466"/>
      <c r="JB4" s="466"/>
      <c r="JC4" s="466"/>
      <c r="JD4" s="466"/>
      <c r="JE4" s="466"/>
      <c r="JF4" s="466"/>
      <c r="JG4" s="466"/>
      <c r="JH4" s="466"/>
      <c r="JI4" s="466"/>
      <c r="JJ4" s="466"/>
      <c r="JK4" s="466"/>
      <c r="JL4" s="466"/>
      <c r="JM4" s="466"/>
      <c r="JN4" s="466"/>
      <c r="JO4" s="466"/>
      <c r="JP4" s="466"/>
      <c r="JQ4" s="466"/>
      <c r="JR4" s="466"/>
      <c r="JS4" s="466"/>
      <c r="JT4" s="466"/>
      <c r="JU4" s="466"/>
      <c r="JV4" s="466"/>
      <c r="JW4" s="466"/>
      <c r="JX4" s="466"/>
      <c r="JY4" s="466"/>
      <c r="JZ4" s="466"/>
      <c r="KA4" s="466"/>
      <c r="KB4" s="466"/>
      <c r="KC4" s="466"/>
      <c r="KD4" s="466"/>
      <c r="KE4" s="466"/>
      <c r="KF4" s="466"/>
      <c r="KG4" s="466"/>
      <c r="KH4" s="466"/>
      <c r="KI4" s="466"/>
      <c r="KJ4" s="466"/>
      <c r="KK4" s="466"/>
      <c r="KL4" s="466"/>
      <c r="KM4" s="466"/>
      <c r="KN4" s="466"/>
      <c r="KO4" s="466"/>
      <c r="KP4" s="466"/>
      <c r="KQ4" s="466"/>
      <c r="KR4" s="466"/>
      <c r="KS4" s="466"/>
      <c r="KT4" s="466"/>
      <c r="KU4" s="466"/>
      <c r="KV4" s="466"/>
      <c r="KW4" s="466"/>
      <c r="KX4" s="466"/>
      <c r="KY4" s="466"/>
      <c r="KZ4" s="466"/>
      <c r="LA4" s="466"/>
      <c r="LB4" s="466"/>
      <c r="LC4" s="466"/>
      <c r="LD4" s="466"/>
      <c r="LE4" s="466"/>
      <c r="LF4" s="466"/>
      <c r="LG4" s="466"/>
      <c r="LH4" s="466"/>
      <c r="LI4" s="466"/>
      <c r="LJ4" s="466"/>
      <c r="LK4" s="466"/>
      <c r="LL4" s="466"/>
      <c r="LM4" s="466"/>
      <c r="LN4" s="466"/>
      <c r="LO4" s="466"/>
      <c r="LP4" s="466"/>
      <c r="LQ4" s="466"/>
      <c r="LR4" s="466"/>
      <c r="LS4" s="466"/>
      <c r="LT4" s="466"/>
      <c r="LU4" s="466"/>
      <c r="LV4" s="466"/>
      <c r="LW4" s="466"/>
      <c r="LX4" s="466"/>
      <c r="LY4" s="466"/>
      <c r="LZ4" s="466"/>
      <c r="MA4" s="466"/>
      <c r="MB4" s="466"/>
      <c r="MC4" s="466"/>
      <c r="MD4" s="466"/>
      <c r="ME4" s="466"/>
      <c r="MF4" s="466"/>
      <c r="MG4" s="466"/>
      <c r="MH4" s="466"/>
      <c r="MI4" s="466"/>
      <c r="MJ4" s="466"/>
      <c r="MK4" s="466"/>
      <c r="ML4" s="466"/>
      <c r="MM4" s="466"/>
      <c r="MN4" s="466"/>
      <c r="MO4" s="466"/>
      <c r="MP4" s="466"/>
      <c r="MQ4" s="466"/>
      <c r="MR4" s="466"/>
      <c r="MS4" s="466"/>
      <c r="MT4" s="466"/>
      <c r="MU4" s="466"/>
      <c r="MV4" s="466"/>
      <c r="MW4" s="466"/>
      <c r="MX4" s="466"/>
      <c r="MY4" s="466"/>
      <c r="MZ4" s="466"/>
      <c r="NA4" s="466"/>
      <c r="NB4" s="466"/>
      <c r="NC4" s="466"/>
      <c r="ND4" s="466"/>
      <c r="NE4" s="466"/>
      <c r="NF4" s="466"/>
      <c r="NG4" s="466"/>
      <c r="NH4" s="466"/>
      <c r="NI4" s="466"/>
      <c r="NJ4" s="466"/>
      <c r="NK4" s="466"/>
      <c r="NL4" s="466"/>
      <c r="NM4" s="466"/>
      <c r="NN4" s="466"/>
      <c r="NO4" s="466"/>
      <c r="NP4" s="466"/>
      <c r="NQ4" s="466"/>
      <c r="NR4" s="466"/>
      <c r="NS4" s="466"/>
      <c r="NT4" s="466"/>
      <c r="NU4" s="466"/>
      <c r="NV4" s="466"/>
      <c r="NW4" s="466"/>
      <c r="NX4" s="466"/>
      <c r="NY4" s="466"/>
      <c r="NZ4" s="466"/>
      <c r="OA4" s="466"/>
      <c r="OB4" s="466"/>
      <c r="OC4" s="466"/>
      <c r="OD4" s="466"/>
      <c r="OE4" s="466"/>
      <c r="OF4" s="466"/>
      <c r="OG4" s="466"/>
      <c r="OH4" s="466"/>
      <c r="OI4" s="466"/>
      <c r="OJ4" s="466"/>
      <c r="OK4" s="466"/>
      <c r="OL4" s="466"/>
      <c r="OM4" s="466"/>
      <c r="ON4" s="466"/>
      <c r="OO4" s="466"/>
      <c r="OP4" s="466"/>
      <c r="OQ4" s="466"/>
      <c r="OR4" s="466"/>
      <c r="OS4" s="466"/>
      <c r="OT4" s="466"/>
      <c r="OU4" s="466"/>
      <c r="OV4" s="466"/>
      <c r="OW4" s="466"/>
      <c r="OX4" s="466"/>
      <c r="OY4" s="466"/>
      <c r="OZ4" s="466"/>
      <c r="PA4" s="466"/>
      <c r="PB4" s="466"/>
      <c r="PC4" s="466"/>
      <c r="PD4" s="466"/>
      <c r="PE4" s="466"/>
      <c r="PF4" s="466"/>
      <c r="PG4" s="466"/>
      <c r="PH4" s="466"/>
      <c r="PI4" s="466"/>
      <c r="PJ4" s="466"/>
      <c r="PK4" s="466"/>
      <c r="PL4" s="466"/>
      <c r="PM4" s="466"/>
      <c r="PN4" s="466"/>
      <c r="PO4" s="466"/>
      <c r="PP4" s="466"/>
      <c r="PQ4" s="466"/>
      <c r="PR4" s="466"/>
      <c r="PS4" s="466"/>
      <c r="PT4" s="466"/>
      <c r="PU4" s="466"/>
      <c r="PV4" s="466"/>
      <c r="PW4" s="466"/>
      <c r="PX4" s="466"/>
      <c r="PY4" s="466"/>
      <c r="PZ4" s="466"/>
      <c r="QA4" s="466"/>
      <c r="QB4" s="466"/>
      <c r="QC4" s="466"/>
      <c r="QD4" s="466"/>
      <c r="QE4" s="466"/>
      <c r="QF4" s="466"/>
      <c r="QG4" s="466"/>
      <c r="QH4" s="466"/>
      <c r="QI4" s="466"/>
      <c r="QJ4" s="466"/>
      <c r="QK4" s="466"/>
      <c r="QL4" s="466"/>
      <c r="QM4" s="466"/>
      <c r="QN4" s="466"/>
      <c r="QO4" s="466"/>
      <c r="QP4" s="466"/>
      <c r="QQ4" s="466"/>
      <c r="QR4" s="466"/>
      <c r="QS4" s="466"/>
      <c r="QT4" s="466"/>
      <c r="QU4" s="466"/>
      <c r="QV4" s="466"/>
      <c r="QW4" s="466"/>
      <c r="QX4" s="466"/>
      <c r="QY4" s="466"/>
      <c r="QZ4" s="466"/>
      <c r="RA4" s="466"/>
      <c r="RB4" s="466"/>
      <c r="RC4" s="466"/>
      <c r="RD4" s="466"/>
      <c r="RE4" s="466"/>
      <c r="RF4" s="466"/>
      <c r="RG4" s="466"/>
      <c r="RH4" s="466"/>
      <c r="RI4" s="466"/>
      <c r="RJ4" s="466"/>
      <c r="RK4" s="466"/>
      <c r="RL4" s="466"/>
      <c r="RM4" s="466"/>
      <c r="RN4" s="466"/>
      <c r="RO4" s="466"/>
      <c r="RP4" s="466"/>
      <c r="RQ4" s="466"/>
      <c r="RR4" s="466"/>
      <c r="RS4" s="466"/>
      <c r="RT4" s="466"/>
      <c r="RU4" s="466"/>
      <c r="RV4" s="466"/>
      <c r="RW4" s="466"/>
      <c r="RX4" s="466"/>
      <c r="RY4" s="466"/>
      <c r="RZ4" s="466"/>
      <c r="SA4" s="466"/>
      <c r="SB4" s="466"/>
      <c r="SC4" s="466"/>
      <c r="SD4" s="466"/>
      <c r="SE4" s="466"/>
      <c r="SF4" s="466"/>
      <c r="SG4" s="466"/>
      <c r="SH4" s="466"/>
      <c r="SI4" s="466"/>
      <c r="SJ4" s="466"/>
      <c r="SK4" s="466"/>
      <c r="SL4" s="466"/>
      <c r="SM4" s="466"/>
      <c r="SN4" s="466"/>
      <c r="SO4" s="466"/>
      <c r="SP4" s="466"/>
      <c r="SQ4" s="466"/>
      <c r="SR4" s="466"/>
      <c r="SS4" s="466"/>
      <c r="ST4" s="466"/>
      <c r="SU4" s="466"/>
      <c r="SV4" s="466"/>
      <c r="SW4" s="466"/>
      <c r="SX4" s="466"/>
      <c r="SY4" s="466"/>
      <c r="SZ4" s="466"/>
      <c r="TA4" s="466"/>
      <c r="TB4" s="466"/>
      <c r="TC4" s="466"/>
      <c r="TD4" s="466"/>
      <c r="TE4" s="466"/>
      <c r="TF4" s="466"/>
      <c r="TG4" s="466"/>
      <c r="TH4" s="466"/>
      <c r="TI4" s="466"/>
      <c r="TJ4" s="466"/>
      <c r="TK4" s="466"/>
      <c r="TL4" s="466"/>
      <c r="TM4" s="466"/>
      <c r="TN4" s="466"/>
      <c r="TO4" s="466"/>
      <c r="TP4" s="466"/>
      <c r="TQ4" s="466"/>
      <c r="TR4" s="466"/>
      <c r="TS4" s="466"/>
      <c r="TT4" s="466"/>
      <c r="TU4" s="466"/>
      <c r="TV4" s="466"/>
      <c r="TW4" s="466"/>
      <c r="TX4" s="466"/>
      <c r="TY4" s="466"/>
      <c r="TZ4" s="466"/>
      <c r="UA4" s="466"/>
      <c r="UB4" s="466"/>
      <c r="UC4" s="466"/>
      <c r="UD4" s="466"/>
      <c r="UE4" s="466"/>
      <c r="UF4" s="466"/>
      <c r="UG4" s="466"/>
      <c r="UH4" s="466"/>
      <c r="UI4" s="466"/>
      <c r="UJ4" s="466"/>
      <c r="UK4" s="466"/>
      <c r="UL4" s="466"/>
      <c r="UM4" s="466"/>
      <c r="UN4" s="466"/>
      <c r="UO4" s="466"/>
      <c r="UP4" s="466"/>
      <c r="UQ4" s="466"/>
      <c r="UR4" s="466"/>
      <c r="US4" s="466"/>
      <c r="UT4" s="466"/>
      <c r="UU4" s="466"/>
      <c r="UV4" s="466"/>
      <c r="UW4" s="466"/>
      <c r="UX4" s="466"/>
      <c r="UY4" s="466"/>
      <c r="UZ4" s="466"/>
      <c r="VA4" s="466"/>
      <c r="VB4" s="466"/>
      <c r="VC4" s="466"/>
      <c r="VD4" s="466"/>
      <c r="VE4" s="466"/>
      <c r="VF4" s="466"/>
      <c r="VG4" s="466"/>
      <c r="VH4" s="466"/>
      <c r="VI4" s="466"/>
      <c r="VJ4" s="466"/>
      <c r="VK4" s="466"/>
      <c r="VL4" s="466"/>
      <c r="VM4" s="466"/>
      <c r="VN4" s="466"/>
      <c r="VO4" s="466"/>
      <c r="VP4" s="466"/>
      <c r="VQ4" s="466"/>
      <c r="VR4" s="466"/>
      <c r="VS4" s="466"/>
      <c r="VT4" s="466"/>
      <c r="VU4" s="466"/>
      <c r="VV4" s="466"/>
      <c r="VW4" s="466"/>
      <c r="VX4" s="466"/>
      <c r="VY4" s="466"/>
      <c r="VZ4" s="466"/>
      <c r="WA4" s="466"/>
      <c r="WB4" s="466"/>
      <c r="WC4" s="466"/>
      <c r="WD4" s="466"/>
      <c r="WE4" s="466"/>
      <c r="WF4" s="466"/>
      <c r="WG4" s="466"/>
      <c r="WH4" s="466"/>
      <c r="WI4" s="466"/>
      <c r="WJ4" s="466"/>
      <c r="WK4" s="466"/>
      <c r="WL4" s="466"/>
      <c r="WM4" s="466"/>
      <c r="WN4" s="466"/>
      <c r="WO4" s="466"/>
      <c r="WP4" s="466"/>
      <c r="WQ4" s="466"/>
      <c r="WR4" s="466"/>
      <c r="WS4" s="466"/>
      <c r="WT4" s="466"/>
      <c r="WU4" s="466"/>
      <c r="WV4" s="466"/>
      <c r="WW4" s="466"/>
      <c r="WX4" s="466"/>
      <c r="WY4" s="466"/>
      <c r="WZ4" s="466"/>
      <c r="XA4" s="466"/>
      <c r="XB4" s="466"/>
      <c r="XC4" s="466"/>
      <c r="XD4" s="466"/>
      <c r="XE4" s="466"/>
      <c r="XF4" s="466"/>
      <c r="XG4" s="466"/>
      <c r="XH4" s="466"/>
      <c r="XI4" s="466"/>
      <c r="XJ4" s="466"/>
      <c r="XK4" s="466"/>
      <c r="XL4" s="466"/>
      <c r="XM4" s="466"/>
      <c r="XN4" s="466"/>
      <c r="XO4" s="466"/>
      <c r="XP4" s="466"/>
      <c r="XQ4" s="466"/>
      <c r="XR4" s="466"/>
      <c r="XS4" s="466"/>
      <c r="XT4" s="466"/>
      <c r="XU4" s="466"/>
      <c r="XV4" s="466"/>
      <c r="XW4" s="466"/>
      <c r="XX4" s="466"/>
      <c r="XY4" s="466"/>
      <c r="XZ4" s="466"/>
      <c r="YA4" s="466"/>
      <c r="YB4" s="466"/>
      <c r="YC4" s="466"/>
      <c r="YD4" s="466"/>
      <c r="YE4" s="466"/>
      <c r="YF4" s="466"/>
      <c r="YG4" s="466"/>
      <c r="YH4" s="466"/>
      <c r="YI4" s="466"/>
      <c r="YJ4" s="466"/>
      <c r="YK4" s="466"/>
      <c r="YL4" s="466"/>
      <c r="YM4" s="466"/>
      <c r="YN4" s="466"/>
      <c r="YO4" s="466"/>
      <c r="YP4" s="466"/>
      <c r="YQ4" s="466"/>
      <c r="YR4" s="466"/>
      <c r="YS4" s="466"/>
      <c r="YT4" s="466"/>
      <c r="YU4" s="466"/>
      <c r="YV4" s="466"/>
      <c r="YW4" s="466"/>
      <c r="YX4" s="466"/>
      <c r="YY4" s="466"/>
      <c r="YZ4" s="466"/>
      <c r="ZA4" s="466"/>
      <c r="ZB4" s="466"/>
      <c r="ZC4" s="466"/>
      <c r="ZD4" s="466"/>
      <c r="ZE4" s="466"/>
      <c r="ZF4" s="466"/>
      <c r="ZG4" s="466"/>
      <c r="ZH4" s="466"/>
      <c r="ZI4" s="466"/>
      <c r="ZJ4" s="466"/>
      <c r="ZK4" s="466"/>
      <c r="ZL4" s="466"/>
      <c r="ZM4" s="466"/>
      <c r="ZN4" s="466"/>
      <c r="ZO4" s="466"/>
      <c r="ZP4" s="466"/>
      <c r="ZQ4" s="466"/>
      <c r="ZR4" s="466"/>
      <c r="ZS4" s="466"/>
      <c r="ZT4" s="466"/>
      <c r="ZU4" s="466"/>
      <c r="ZV4" s="466"/>
      <c r="ZW4" s="466"/>
      <c r="ZX4" s="466"/>
      <c r="ZY4" s="466"/>
      <c r="ZZ4" s="466"/>
      <c r="AAA4" s="466"/>
      <c r="AAB4" s="466"/>
      <c r="AAC4" s="466"/>
      <c r="AAD4" s="466"/>
      <c r="AAE4" s="466"/>
      <c r="AAF4" s="466"/>
      <c r="AAG4" s="466"/>
      <c r="AAH4" s="466"/>
      <c r="AAI4" s="466"/>
      <c r="AAJ4" s="466"/>
      <c r="AAK4" s="466"/>
      <c r="AAL4" s="466"/>
      <c r="AAM4" s="466"/>
      <c r="AAN4" s="466"/>
      <c r="AAO4" s="466"/>
      <c r="AAP4" s="466"/>
      <c r="AAQ4" s="466"/>
      <c r="AAR4" s="466"/>
      <c r="AAS4" s="466"/>
      <c r="AAT4" s="466"/>
      <c r="AAU4" s="466"/>
      <c r="AAV4" s="466"/>
      <c r="AAW4" s="466"/>
      <c r="AAX4" s="466"/>
      <c r="AAY4" s="466"/>
      <c r="AAZ4" s="466"/>
      <c r="ABA4" s="466"/>
      <c r="ABB4" s="466"/>
      <c r="ABC4" s="466"/>
      <c r="ABD4" s="466"/>
      <c r="ABE4" s="466"/>
      <c r="ABF4" s="466"/>
      <c r="ABG4" s="466"/>
      <c r="ABH4" s="466"/>
      <c r="ABI4" s="466"/>
      <c r="ABJ4" s="466"/>
      <c r="ABK4" s="466"/>
      <c r="ABL4" s="466"/>
      <c r="ABM4" s="466"/>
      <c r="ABN4" s="466"/>
      <c r="ABO4" s="466"/>
      <c r="ABP4" s="466"/>
      <c r="ABQ4" s="466"/>
      <c r="ABR4" s="466"/>
      <c r="ABS4" s="466"/>
      <c r="ABT4" s="466"/>
      <c r="ABU4" s="466"/>
      <c r="ABV4" s="466"/>
      <c r="ABW4" s="466"/>
      <c r="ABX4" s="466"/>
      <c r="ABY4" s="466"/>
      <c r="ABZ4" s="466"/>
      <c r="ACA4" s="466"/>
      <c r="ACB4" s="466"/>
      <c r="ACC4" s="466"/>
      <c r="ACD4" s="466"/>
      <c r="ACE4" s="466"/>
      <c r="ACF4" s="466"/>
      <c r="ACG4" s="466"/>
      <c r="ACH4" s="466"/>
      <c r="ACI4" s="466"/>
      <c r="ACJ4" s="466"/>
      <c r="ACK4" s="466"/>
      <c r="ACL4" s="466"/>
      <c r="ACM4" s="466"/>
      <c r="ACN4" s="466"/>
      <c r="ACO4" s="466"/>
      <c r="ACP4" s="466"/>
      <c r="ACQ4" s="466"/>
      <c r="ACR4" s="466"/>
      <c r="ACS4" s="466"/>
      <c r="ACT4" s="466"/>
      <c r="ACU4" s="466"/>
      <c r="ACV4" s="466"/>
      <c r="ACW4" s="466"/>
      <c r="ACX4" s="466"/>
      <c r="ACY4" s="466"/>
      <c r="ACZ4" s="466"/>
      <c r="ADA4" s="466"/>
      <c r="ADB4" s="466"/>
      <c r="ADC4" s="466"/>
      <c r="ADD4" s="466"/>
      <c r="ADE4" s="466"/>
      <c r="ADF4" s="466"/>
      <c r="ADG4" s="466"/>
      <c r="ADH4" s="466"/>
      <c r="ADI4" s="466"/>
      <c r="ADJ4" s="466"/>
      <c r="ADK4" s="466"/>
      <c r="ADL4" s="466"/>
      <c r="ADM4" s="466"/>
      <c r="ADN4" s="466"/>
      <c r="ADO4" s="466"/>
      <c r="ADP4" s="466"/>
      <c r="ADQ4" s="466"/>
      <c r="ADR4" s="466"/>
      <c r="ADS4" s="466"/>
      <c r="ADT4" s="466"/>
      <c r="ADU4" s="466"/>
      <c r="ADV4" s="466"/>
      <c r="ADW4" s="466"/>
      <c r="ADX4" s="466"/>
      <c r="ADY4" s="466"/>
      <c r="ADZ4" s="466"/>
      <c r="AEA4" s="466"/>
      <c r="AEB4" s="466"/>
      <c r="AEC4" s="466"/>
      <c r="AED4" s="466"/>
      <c r="AEE4" s="466"/>
      <c r="AEF4" s="466"/>
      <c r="AEG4" s="466"/>
      <c r="AEH4" s="466"/>
      <c r="AEI4" s="466"/>
      <c r="AEJ4" s="466"/>
      <c r="AEK4" s="466"/>
      <c r="AEL4" s="466"/>
      <c r="AEM4" s="466"/>
      <c r="AEN4" s="466"/>
      <c r="AEO4" s="466"/>
      <c r="AEP4" s="466"/>
      <c r="AEQ4" s="466"/>
      <c r="AER4" s="466"/>
      <c r="AES4" s="466"/>
      <c r="AET4" s="466"/>
      <c r="AEU4" s="466"/>
      <c r="AEV4" s="466"/>
      <c r="AEW4" s="466"/>
      <c r="AEX4" s="466"/>
      <c r="AEY4" s="466"/>
      <c r="AEZ4" s="466"/>
      <c r="AFA4" s="466"/>
      <c r="AFB4" s="466"/>
      <c r="AFC4" s="466"/>
      <c r="AFD4" s="466"/>
      <c r="AFE4" s="466"/>
      <c r="AFF4" s="466"/>
      <c r="AFG4" s="466"/>
      <c r="AFH4" s="466"/>
      <c r="AFI4" s="466"/>
      <c r="AFJ4" s="466"/>
      <c r="AFK4" s="466"/>
      <c r="AFL4" s="466"/>
      <c r="AFM4" s="466"/>
      <c r="AFN4" s="466"/>
      <c r="AFO4" s="466"/>
      <c r="AFP4" s="466"/>
      <c r="AFQ4" s="466"/>
      <c r="AFR4" s="466"/>
      <c r="AFS4" s="466"/>
      <c r="AFT4" s="466"/>
      <c r="AFU4" s="466"/>
      <c r="AFV4" s="466"/>
      <c r="AFW4" s="466"/>
      <c r="AFX4" s="466"/>
      <c r="AFY4" s="466"/>
      <c r="AFZ4" s="466"/>
      <c r="AGA4" s="466"/>
      <c r="AGB4" s="466"/>
      <c r="AGC4" s="466"/>
      <c r="AGD4" s="466"/>
      <c r="AGE4" s="466"/>
      <c r="AGF4" s="466"/>
      <c r="AGG4" s="466"/>
      <c r="AGH4" s="466"/>
      <c r="AGI4" s="466"/>
      <c r="AGJ4" s="466"/>
      <c r="AGK4" s="466"/>
      <c r="AGL4" s="466"/>
      <c r="AGM4" s="466"/>
      <c r="AGN4" s="466"/>
      <c r="AGO4" s="466"/>
      <c r="AGP4" s="466"/>
      <c r="AGQ4" s="466"/>
      <c r="AGR4" s="466"/>
      <c r="AGS4" s="466"/>
      <c r="AGT4" s="466"/>
      <c r="AGU4" s="466"/>
      <c r="AGV4" s="466"/>
      <c r="AGW4" s="466"/>
      <c r="AGX4" s="466"/>
      <c r="AGY4" s="466"/>
      <c r="AGZ4" s="466"/>
      <c r="AHA4" s="466"/>
      <c r="AHB4" s="466"/>
      <c r="AHC4" s="466"/>
      <c r="AHD4" s="466"/>
      <c r="AHE4" s="466"/>
      <c r="AHF4" s="466"/>
      <c r="AHG4" s="466"/>
      <c r="AHH4" s="466"/>
      <c r="AHI4" s="466"/>
      <c r="AHJ4" s="466"/>
      <c r="AHK4" s="466"/>
      <c r="AHL4" s="466"/>
      <c r="AHM4" s="466"/>
      <c r="AHN4" s="466"/>
      <c r="AHO4" s="466"/>
      <c r="AHP4" s="466"/>
      <c r="AHQ4" s="466"/>
      <c r="AHR4" s="466"/>
      <c r="AHS4" s="466"/>
      <c r="AHT4" s="466"/>
      <c r="AHU4" s="466"/>
      <c r="AHV4" s="466"/>
      <c r="AHW4" s="466"/>
      <c r="AHX4" s="466"/>
      <c r="AHY4" s="466"/>
      <c r="AHZ4" s="466"/>
      <c r="AIA4" s="466"/>
      <c r="AIB4" s="466"/>
      <c r="AIC4" s="466"/>
      <c r="AID4" s="466"/>
      <c r="AIE4" s="466"/>
      <c r="AIF4" s="466"/>
      <c r="AIG4" s="466"/>
      <c r="AIH4" s="466"/>
      <c r="AII4" s="466"/>
      <c r="AIJ4" s="466"/>
      <c r="AIK4" s="466"/>
      <c r="AIL4" s="466"/>
      <c r="AIM4" s="466"/>
      <c r="AIN4" s="466"/>
      <c r="AIO4" s="466"/>
      <c r="AIP4" s="466"/>
      <c r="AIQ4" s="466"/>
      <c r="AIR4" s="466"/>
      <c r="AIS4" s="466"/>
      <c r="AIT4" s="466"/>
      <c r="AIU4" s="466"/>
      <c r="AIV4" s="466"/>
      <c r="AIW4" s="466"/>
      <c r="AIX4" s="466"/>
      <c r="AIY4" s="466"/>
      <c r="AIZ4" s="466"/>
      <c r="AJA4" s="466"/>
      <c r="AJB4" s="466"/>
      <c r="AJC4" s="466"/>
      <c r="AJD4" s="466"/>
      <c r="AJE4" s="466"/>
      <c r="AJF4" s="466"/>
      <c r="AJG4" s="466"/>
      <c r="AJH4" s="466"/>
      <c r="AJI4" s="466"/>
      <c r="AJJ4" s="466"/>
      <c r="AJK4" s="466"/>
      <c r="AJL4" s="466"/>
      <c r="AJM4" s="466"/>
      <c r="AJN4" s="466"/>
      <c r="AJO4" s="466"/>
      <c r="AJP4" s="466"/>
      <c r="AJQ4" s="466"/>
      <c r="AJR4" s="466"/>
      <c r="AJS4" s="466"/>
      <c r="AJT4" s="466"/>
      <c r="AJU4" s="466"/>
      <c r="AJV4" s="466"/>
      <c r="AJW4" s="466"/>
      <c r="AJX4" s="466"/>
      <c r="AJY4" s="466"/>
      <c r="AJZ4" s="466"/>
      <c r="AKA4" s="466"/>
      <c r="AKB4" s="466"/>
      <c r="AKC4" s="466"/>
      <c r="AKD4" s="466"/>
      <c r="AKE4" s="466"/>
      <c r="AKF4" s="466"/>
      <c r="AKG4" s="466"/>
      <c r="AKH4" s="466"/>
      <c r="AKI4" s="466"/>
      <c r="AKJ4" s="466"/>
      <c r="AKK4" s="466"/>
      <c r="AKL4" s="466"/>
      <c r="AKM4" s="466"/>
      <c r="AKN4" s="466"/>
      <c r="AKO4" s="466"/>
      <c r="AKP4" s="466"/>
      <c r="AKQ4" s="466"/>
      <c r="AKR4" s="466"/>
      <c r="AKS4" s="466"/>
      <c r="AKT4" s="466"/>
      <c r="AKU4" s="466"/>
      <c r="AKV4" s="466"/>
      <c r="AKW4" s="466"/>
      <c r="AKX4" s="466"/>
      <c r="AKY4" s="466"/>
      <c r="AKZ4" s="466"/>
      <c r="ALA4" s="466"/>
      <c r="ALB4" s="466"/>
      <c r="ALC4" s="466"/>
      <c r="ALD4" s="466"/>
      <c r="ALE4" s="466"/>
      <c r="ALF4" s="466"/>
      <c r="ALG4" s="466"/>
      <c r="ALH4" s="466"/>
      <c r="ALI4" s="466"/>
      <c r="ALJ4" s="466"/>
      <c r="ALK4" s="466"/>
      <c r="ALL4" s="466"/>
      <c r="ALM4" s="466"/>
      <c r="ALN4" s="466"/>
      <c r="ALO4" s="466"/>
      <c r="ALP4" s="466"/>
      <c r="ALQ4" s="466"/>
      <c r="ALR4" s="466"/>
      <c r="ALS4" s="466"/>
      <c r="ALT4" s="466"/>
      <c r="ALU4" s="466"/>
      <c r="ALV4" s="466"/>
      <c r="ALW4" s="466"/>
      <c r="ALX4" s="466"/>
      <c r="ALY4" s="466"/>
      <c r="ALZ4" s="466"/>
      <c r="AMA4" s="466"/>
      <c r="AMB4" s="466"/>
      <c r="AMC4" s="466"/>
      <c r="AMD4" s="466"/>
      <c r="AME4" s="466"/>
      <c r="AMF4" s="466"/>
      <c r="AMG4" s="466"/>
      <c r="AMH4" s="466"/>
      <c r="AMI4" s="466"/>
      <c r="AMJ4" s="466"/>
      <c r="AMK4" s="466"/>
      <c r="AML4" s="466"/>
      <c r="AMM4" s="466"/>
      <c r="AMN4" s="466"/>
      <c r="AMO4" s="466"/>
      <c r="AMP4" s="466"/>
      <c r="AMQ4" s="466"/>
      <c r="AMR4" s="466"/>
      <c r="AMS4" s="466"/>
      <c r="AMT4" s="466"/>
      <c r="AMU4" s="466"/>
      <c r="AMV4" s="466"/>
      <c r="AMW4" s="466"/>
      <c r="AMX4" s="466"/>
      <c r="AMY4" s="466"/>
      <c r="AMZ4" s="466"/>
      <c r="ANA4" s="466"/>
      <c r="ANB4" s="466"/>
      <c r="ANC4" s="466"/>
      <c r="AND4" s="466"/>
      <c r="ANE4" s="466"/>
      <c r="ANF4" s="466"/>
      <c r="ANG4" s="466"/>
      <c r="ANH4" s="466"/>
      <c r="ANI4" s="466"/>
      <c r="ANJ4" s="466"/>
      <c r="ANK4" s="466"/>
      <c r="ANL4" s="466"/>
      <c r="ANM4" s="466"/>
      <c r="ANN4" s="466"/>
      <c r="ANO4" s="466"/>
      <c r="ANP4" s="466"/>
      <c r="ANQ4" s="466"/>
      <c r="ANR4" s="466"/>
      <c r="ANS4" s="466"/>
      <c r="ANT4" s="466"/>
      <c r="ANU4" s="466"/>
      <c r="ANV4" s="466"/>
      <c r="ANW4" s="466"/>
      <c r="ANX4" s="466"/>
      <c r="ANY4" s="466"/>
      <c r="ANZ4" s="466"/>
      <c r="AOA4" s="466"/>
      <c r="AOB4" s="466"/>
      <c r="AOC4" s="466"/>
      <c r="AOD4" s="466"/>
      <c r="AOE4" s="466"/>
      <c r="AOF4" s="466"/>
      <c r="AOG4" s="466"/>
      <c r="AOH4" s="466"/>
      <c r="AOI4" s="466"/>
      <c r="AOJ4" s="466"/>
      <c r="AOK4" s="466"/>
      <c r="AOL4" s="466"/>
      <c r="AOM4" s="466"/>
      <c r="AON4" s="466"/>
      <c r="AOO4" s="466"/>
      <c r="AOP4" s="466"/>
      <c r="AOQ4" s="466"/>
      <c r="AOR4" s="466"/>
      <c r="AOS4" s="466"/>
      <c r="AOT4" s="466"/>
      <c r="AOU4" s="466"/>
      <c r="AOV4" s="466"/>
      <c r="AOW4" s="466"/>
      <c r="AOX4" s="466"/>
      <c r="AOY4" s="466"/>
      <c r="AOZ4" s="466"/>
      <c r="APA4" s="466"/>
      <c r="APB4" s="466"/>
      <c r="APC4" s="466"/>
      <c r="APD4" s="466"/>
      <c r="APE4" s="466"/>
      <c r="APF4" s="466"/>
      <c r="APG4" s="466"/>
      <c r="APH4" s="466"/>
      <c r="API4" s="466"/>
      <c r="APJ4" s="466"/>
      <c r="APK4" s="466"/>
      <c r="APL4" s="466"/>
      <c r="APM4" s="466"/>
      <c r="APN4" s="466"/>
      <c r="APO4" s="466"/>
      <c r="APP4" s="466"/>
      <c r="APQ4" s="466"/>
      <c r="APR4" s="466"/>
      <c r="APS4" s="466"/>
      <c r="APT4" s="466"/>
      <c r="APU4" s="466"/>
      <c r="APV4" s="466"/>
      <c r="APW4" s="466"/>
      <c r="APX4" s="466"/>
      <c r="APY4" s="466"/>
      <c r="APZ4" s="466"/>
      <c r="AQA4" s="466"/>
      <c r="AQB4" s="466"/>
      <c r="AQC4" s="466"/>
      <c r="AQD4" s="466"/>
      <c r="AQE4" s="466"/>
      <c r="AQF4" s="466"/>
      <c r="AQG4" s="466"/>
      <c r="AQH4" s="466"/>
      <c r="AQI4" s="466"/>
      <c r="AQJ4" s="466"/>
      <c r="AQK4" s="466"/>
      <c r="AQL4" s="466"/>
      <c r="AQM4" s="466"/>
      <c r="AQN4" s="466"/>
      <c r="AQO4" s="466"/>
      <c r="AQP4" s="466"/>
      <c r="AQQ4" s="466"/>
      <c r="AQR4" s="466"/>
      <c r="AQS4" s="466"/>
      <c r="AQT4" s="466"/>
      <c r="AQU4" s="466"/>
      <c r="AQV4" s="466"/>
      <c r="AQW4" s="466"/>
      <c r="AQX4" s="466"/>
      <c r="AQY4" s="466"/>
      <c r="AQZ4" s="466"/>
      <c r="ARA4" s="466"/>
      <c r="ARB4" s="466"/>
      <c r="ARC4" s="466"/>
      <c r="ARD4" s="466"/>
      <c r="ARE4" s="466"/>
      <c r="ARF4" s="466"/>
      <c r="ARG4" s="466"/>
      <c r="ARH4" s="466"/>
      <c r="ARI4" s="466"/>
      <c r="ARJ4" s="466"/>
      <c r="ARK4" s="466"/>
      <c r="ARL4" s="466"/>
      <c r="ARM4" s="466"/>
      <c r="ARN4" s="466"/>
      <c r="ARO4" s="466"/>
      <c r="ARP4" s="466"/>
      <c r="ARQ4" s="466"/>
      <c r="ARR4" s="466"/>
      <c r="ARS4" s="466"/>
      <c r="ART4" s="466"/>
      <c r="ARU4" s="466"/>
      <c r="ARV4" s="466"/>
      <c r="ARW4" s="466"/>
      <c r="ARX4" s="466"/>
      <c r="ARY4" s="466"/>
      <c r="ARZ4" s="466"/>
      <c r="ASA4" s="466"/>
      <c r="ASB4" s="466"/>
      <c r="ASC4" s="466"/>
      <c r="ASD4" s="466"/>
      <c r="ASE4" s="466"/>
      <c r="ASF4" s="466"/>
      <c r="ASG4" s="466"/>
      <c r="ASH4" s="466"/>
      <c r="ASI4" s="466"/>
      <c r="ASJ4" s="466"/>
      <c r="ASK4" s="466"/>
      <c r="ASL4" s="466"/>
      <c r="ASM4" s="466"/>
      <c r="ASN4" s="466"/>
      <c r="ASO4" s="466"/>
      <c r="ASP4" s="466"/>
      <c r="ASQ4" s="466"/>
      <c r="ASR4" s="466"/>
      <c r="ASS4" s="466"/>
      <c r="AST4" s="466"/>
      <c r="ASU4" s="466"/>
      <c r="ASV4" s="466"/>
      <c r="ASW4" s="466"/>
      <c r="ASX4" s="466"/>
      <c r="ASY4" s="466"/>
      <c r="ASZ4" s="466"/>
      <c r="ATA4" s="466"/>
      <c r="ATB4" s="466"/>
      <c r="ATC4" s="466"/>
      <c r="ATD4" s="466"/>
      <c r="ATE4" s="466"/>
      <c r="ATF4" s="466"/>
      <c r="ATG4" s="466"/>
      <c r="ATH4" s="466"/>
      <c r="ATI4" s="466"/>
      <c r="ATJ4" s="466"/>
      <c r="ATK4" s="466"/>
      <c r="ATL4" s="466"/>
      <c r="ATM4" s="466"/>
      <c r="ATN4" s="466"/>
      <c r="ATO4" s="466"/>
      <c r="ATP4" s="466"/>
      <c r="ATQ4" s="466"/>
      <c r="ATR4" s="466"/>
      <c r="ATS4" s="466"/>
      <c r="ATT4" s="466"/>
      <c r="ATU4" s="466"/>
      <c r="ATV4" s="466"/>
      <c r="ATW4" s="466"/>
      <c r="ATX4" s="466"/>
      <c r="ATY4" s="466"/>
      <c r="ATZ4" s="466"/>
      <c r="AUA4" s="466"/>
      <c r="AUB4" s="466"/>
      <c r="AUC4" s="466"/>
      <c r="AUD4" s="466"/>
      <c r="AUE4" s="466"/>
      <c r="AUF4" s="466"/>
      <c r="AUG4" s="466"/>
      <c r="AUH4" s="466"/>
      <c r="AUI4" s="466"/>
      <c r="AUJ4" s="466"/>
      <c r="AUK4" s="466"/>
      <c r="AUL4" s="466"/>
      <c r="AUM4" s="466"/>
      <c r="AUN4" s="466"/>
      <c r="AUO4" s="466"/>
      <c r="AUP4" s="466"/>
      <c r="AUQ4" s="466"/>
      <c r="AUR4" s="466"/>
      <c r="AUS4" s="466"/>
      <c r="AUT4" s="466"/>
      <c r="AUU4" s="466"/>
      <c r="AUV4" s="466"/>
      <c r="AUW4" s="466"/>
      <c r="AUX4" s="466"/>
      <c r="AUY4" s="466"/>
      <c r="AUZ4" s="466"/>
      <c r="AVA4" s="466"/>
      <c r="AVB4" s="466"/>
      <c r="AVC4" s="466"/>
      <c r="AVD4" s="466"/>
      <c r="AVE4" s="466"/>
      <c r="AVF4" s="466"/>
      <c r="AVG4" s="466"/>
      <c r="AVH4" s="466"/>
      <c r="AVI4" s="466"/>
      <c r="AVJ4" s="466"/>
      <c r="AVK4" s="466"/>
      <c r="AVL4" s="466"/>
      <c r="AVM4" s="466"/>
      <c r="AVN4" s="466"/>
      <c r="AVO4" s="466"/>
      <c r="AVP4" s="466"/>
      <c r="AVQ4" s="466"/>
      <c r="AVR4" s="466"/>
      <c r="AVS4" s="466"/>
      <c r="AVT4" s="466"/>
      <c r="AVU4" s="466"/>
      <c r="AVV4" s="466"/>
      <c r="AVW4" s="466"/>
      <c r="AVX4" s="466"/>
      <c r="AVY4" s="466"/>
      <c r="AVZ4" s="466"/>
      <c r="AWA4" s="466"/>
      <c r="AWB4" s="466"/>
      <c r="AWC4" s="466"/>
      <c r="AWD4" s="466"/>
      <c r="AWE4" s="466"/>
      <c r="AWF4" s="466"/>
      <c r="AWG4" s="466"/>
      <c r="AWH4" s="466"/>
      <c r="AWI4" s="466"/>
      <c r="AWJ4" s="466"/>
      <c r="AWK4" s="466"/>
      <c r="AWL4" s="466"/>
      <c r="AWM4" s="466"/>
      <c r="AWN4" s="466"/>
      <c r="AWO4" s="466"/>
      <c r="AWP4" s="466"/>
      <c r="AWQ4" s="466"/>
      <c r="AWR4" s="466"/>
      <c r="AWS4" s="466"/>
      <c r="AWT4" s="466"/>
      <c r="AWU4" s="466"/>
      <c r="AWV4" s="466"/>
      <c r="AWW4" s="466"/>
      <c r="AWX4" s="466"/>
      <c r="AWY4" s="466"/>
      <c r="AWZ4" s="466"/>
      <c r="AXA4" s="466"/>
      <c r="AXB4" s="466"/>
      <c r="AXC4" s="466"/>
      <c r="AXD4" s="466"/>
      <c r="AXE4" s="466"/>
      <c r="AXF4" s="466"/>
      <c r="AXG4" s="466"/>
      <c r="AXH4" s="466"/>
      <c r="AXI4" s="466"/>
      <c r="AXJ4" s="466"/>
      <c r="AXK4" s="466"/>
      <c r="AXL4" s="466"/>
      <c r="AXM4" s="466"/>
      <c r="AXN4" s="466"/>
      <c r="AXO4" s="466"/>
      <c r="AXP4" s="466"/>
      <c r="AXQ4" s="466"/>
      <c r="AXR4" s="466"/>
      <c r="AXS4" s="466"/>
      <c r="AXT4" s="466"/>
      <c r="AXU4" s="466"/>
      <c r="AXV4" s="466"/>
      <c r="AXW4" s="466"/>
      <c r="AXX4" s="466"/>
      <c r="AXY4" s="466"/>
      <c r="AXZ4" s="466"/>
      <c r="AYA4" s="466"/>
      <c r="AYB4" s="466"/>
      <c r="AYC4" s="466"/>
      <c r="AYD4" s="466"/>
      <c r="AYE4" s="466"/>
      <c r="AYF4" s="466"/>
      <c r="AYG4" s="466"/>
      <c r="AYH4" s="466"/>
      <c r="AYI4" s="466"/>
      <c r="AYJ4" s="466"/>
      <c r="AYK4" s="466"/>
      <c r="AYL4" s="466"/>
      <c r="AYM4" s="466"/>
      <c r="AYN4" s="466"/>
      <c r="AYO4" s="466"/>
      <c r="AYP4" s="466"/>
      <c r="AYQ4" s="466"/>
      <c r="AYR4" s="466"/>
      <c r="AYS4" s="466"/>
      <c r="AYT4" s="466"/>
      <c r="AYU4" s="466"/>
      <c r="AYV4" s="466"/>
      <c r="AYW4" s="466"/>
      <c r="AYX4" s="466"/>
      <c r="AYY4" s="466"/>
      <c r="AYZ4" s="466"/>
      <c r="AZA4" s="466"/>
      <c r="AZB4" s="466"/>
      <c r="AZC4" s="466"/>
      <c r="AZD4" s="466"/>
      <c r="AZE4" s="466"/>
      <c r="AZF4" s="466"/>
      <c r="AZG4" s="466"/>
      <c r="AZH4" s="466"/>
      <c r="AZI4" s="466"/>
      <c r="AZJ4" s="466"/>
      <c r="AZK4" s="466"/>
      <c r="AZL4" s="466"/>
      <c r="AZM4" s="466"/>
      <c r="AZN4" s="466"/>
      <c r="AZO4" s="466"/>
      <c r="AZP4" s="466"/>
      <c r="AZQ4" s="466"/>
      <c r="AZR4" s="466"/>
      <c r="AZS4" s="466"/>
      <c r="AZT4" s="466"/>
      <c r="AZU4" s="466"/>
      <c r="AZV4" s="466"/>
      <c r="AZW4" s="466"/>
      <c r="AZX4" s="466"/>
      <c r="AZY4" s="466"/>
      <c r="AZZ4" s="466"/>
      <c r="BAA4" s="466"/>
      <c r="BAB4" s="466"/>
      <c r="BAC4" s="466"/>
      <c r="BAD4" s="466"/>
      <c r="BAE4" s="466"/>
      <c r="BAF4" s="466"/>
      <c r="BAG4" s="466"/>
      <c r="BAH4" s="466"/>
      <c r="BAI4" s="466"/>
      <c r="BAJ4" s="466"/>
      <c r="BAK4" s="466"/>
      <c r="BAL4" s="466"/>
      <c r="BAM4" s="466"/>
      <c r="BAN4" s="466"/>
      <c r="BAO4" s="466"/>
      <c r="BAP4" s="466"/>
      <c r="BAQ4" s="466"/>
      <c r="BAR4" s="466"/>
      <c r="BAS4" s="466"/>
      <c r="BAT4" s="466"/>
      <c r="BAU4" s="466"/>
      <c r="BAV4" s="466"/>
      <c r="BAW4" s="466"/>
      <c r="BAX4" s="466"/>
      <c r="BAY4" s="466"/>
      <c r="BAZ4" s="466"/>
      <c r="BBA4" s="466"/>
      <c r="BBB4" s="466"/>
      <c r="BBC4" s="466"/>
      <c r="BBD4" s="466"/>
      <c r="BBE4" s="466"/>
      <c r="BBF4" s="466"/>
      <c r="BBG4" s="466"/>
      <c r="BBH4" s="466"/>
      <c r="BBI4" s="466"/>
      <c r="BBJ4" s="466"/>
      <c r="BBK4" s="466"/>
      <c r="BBL4" s="466"/>
      <c r="BBM4" s="466"/>
      <c r="BBN4" s="466"/>
      <c r="BBO4" s="466"/>
      <c r="BBP4" s="466"/>
      <c r="BBQ4" s="466"/>
      <c r="BBR4" s="466"/>
      <c r="BBS4" s="466"/>
      <c r="BBT4" s="466"/>
      <c r="BBU4" s="466"/>
      <c r="BBV4" s="466"/>
      <c r="BBW4" s="466"/>
      <c r="BBX4" s="466"/>
      <c r="BBY4" s="466"/>
      <c r="BBZ4" s="466"/>
      <c r="BCA4" s="466"/>
      <c r="BCB4" s="466"/>
      <c r="BCC4" s="466"/>
      <c r="BCD4" s="466"/>
      <c r="BCE4" s="466"/>
      <c r="BCF4" s="466"/>
      <c r="BCG4" s="466"/>
      <c r="BCH4" s="466"/>
      <c r="BCI4" s="466"/>
      <c r="BCJ4" s="466"/>
      <c r="BCK4" s="466"/>
      <c r="BCL4" s="466"/>
      <c r="BCM4" s="466"/>
      <c r="BCN4" s="466"/>
      <c r="BCO4" s="466"/>
      <c r="BCP4" s="466"/>
      <c r="BCQ4" s="466"/>
      <c r="BCR4" s="466"/>
      <c r="BCS4" s="466"/>
      <c r="BCT4" s="466"/>
      <c r="BCU4" s="466"/>
      <c r="BCV4" s="466"/>
      <c r="BCW4" s="466"/>
      <c r="BCX4" s="466"/>
      <c r="BCY4" s="466"/>
      <c r="BCZ4" s="466"/>
      <c r="BDA4" s="466"/>
      <c r="BDB4" s="466"/>
      <c r="BDC4" s="466"/>
      <c r="BDD4" s="466"/>
      <c r="BDE4" s="466"/>
      <c r="BDF4" s="466"/>
      <c r="BDG4" s="466"/>
      <c r="BDH4" s="466"/>
      <c r="BDI4" s="466"/>
      <c r="BDJ4" s="466"/>
      <c r="BDK4" s="466"/>
      <c r="BDL4" s="466"/>
      <c r="BDM4" s="466"/>
      <c r="BDN4" s="466"/>
      <c r="BDO4" s="466"/>
      <c r="BDP4" s="466"/>
      <c r="BDQ4" s="466"/>
      <c r="BDR4" s="466"/>
      <c r="BDS4" s="466"/>
      <c r="BDT4" s="466"/>
      <c r="BDU4" s="466"/>
      <c r="BDV4" s="466"/>
      <c r="BDW4" s="466"/>
      <c r="BDX4" s="466"/>
      <c r="BDY4" s="466"/>
      <c r="BDZ4" s="466"/>
      <c r="BEA4" s="466"/>
      <c r="BEB4" s="466"/>
      <c r="BEC4" s="466"/>
      <c r="BED4" s="466"/>
      <c r="BEE4" s="466"/>
      <c r="BEF4" s="466"/>
      <c r="BEG4" s="466"/>
      <c r="BEH4" s="466"/>
      <c r="BEI4" s="466"/>
      <c r="BEJ4" s="466"/>
      <c r="BEK4" s="466"/>
      <c r="BEL4" s="466"/>
      <c r="BEM4" s="466"/>
      <c r="BEN4" s="466"/>
      <c r="BEO4" s="466"/>
      <c r="BEP4" s="466"/>
      <c r="BEQ4" s="466"/>
      <c r="BER4" s="466"/>
      <c r="BES4" s="466"/>
      <c r="BET4" s="466"/>
      <c r="BEU4" s="466"/>
      <c r="BEV4" s="466"/>
      <c r="BEW4" s="466"/>
      <c r="BEX4" s="466"/>
      <c r="BEY4" s="466"/>
      <c r="BEZ4" s="466"/>
      <c r="BFA4" s="466"/>
      <c r="BFB4" s="466"/>
      <c r="BFC4" s="466"/>
      <c r="BFD4" s="466"/>
      <c r="BFE4" s="466"/>
      <c r="BFF4" s="466"/>
      <c r="BFG4" s="466"/>
      <c r="BFH4" s="466"/>
      <c r="BFI4" s="466"/>
      <c r="BFJ4" s="466"/>
      <c r="BFK4" s="466"/>
      <c r="BFL4" s="466"/>
      <c r="BFM4" s="466"/>
      <c r="BFN4" s="466"/>
      <c r="BFO4" s="466"/>
      <c r="BFP4" s="466"/>
      <c r="BFQ4" s="466"/>
      <c r="BFR4" s="466"/>
      <c r="BFS4" s="466"/>
      <c r="BFT4" s="466"/>
      <c r="BFU4" s="466"/>
      <c r="BFV4" s="466"/>
      <c r="BFW4" s="466"/>
      <c r="BFX4" s="466"/>
      <c r="BFY4" s="466"/>
      <c r="BFZ4" s="466"/>
      <c r="BGA4" s="466"/>
      <c r="BGB4" s="466"/>
      <c r="BGC4" s="466"/>
      <c r="BGD4" s="466"/>
      <c r="BGE4" s="466"/>
      <c r="BGF4" s="466"/>
      <c r="BGG4" s="466"/>
      <c r="BGH4" s="466"/>
      <c r="BGI4" s="466"/>
      <c r="BGJ4" s="466"/>
      <c r="BGK4" s="466"/>
      <c r="BGL4" s="466"/>
      <c r="BGM4" s="466"/>
      <c r="BGN4" s="466"/>
      <c r="BGO4" s="466"/>
      <c r="BGP4" s="466"/>
      <c r="BGQ4" s="466"/>
      <c r="BGR4" s="466"/>
      <c r="BGS4" s="466"/>
      <c r="BGT4" s="466"/>
      <c r="BGU4" s="466"/>
      <c r="BGV4" s="466"/>
      <c r="BGW4" s="466"/>
      <c r="BGX4" s="466"/>
      <c r="BGY4" s="466"/>
      <c r="BGZ4" s="466"/>
      <c r="BHA4" s="466"/>
      <c r="BHB4" s="466"/>
      <c r="BHC4" s="466"/>
      <c r="BHD4" s="466"/>
      <c r="BHE4" s="466"/>
      <c r="BHF4" s="466"/>
      <c r="BHG4" s="466"/>
      <c r="BHH4" s="466"/>
      <c r="BHI4" s="466"/>
      <c r="BHJ4" s="466"/>
      <c r="BHK4" s="466"/>
      <c r="BHL4" s="466"/>
      <c r="BHM4" s="466"/>
      <c r="BHN4" s="466"/>
      <c r="BHO4" s="466"/>
      <c r="BHP4" s="466"/>
      <c r="BHQ4" s="466"/>
      <c r="BHR4" s="466"/>
      <c r="BHS4" s="466"/>
      <c r="BHT4" s="466"/>
      <c r="BHU4" s="466"/>
      <c r="BHV4" s="466"/>
      <c r="BHW4" s="466"/>
      <c r="BHX4" s="466"/>
      <c r="BHY4" s="466"/>
      <c r="BHZ4" s="466"/>
      <c r="BIA4" s="466"/>
      <c r="BIB4" s="466"/>
      <c r="BIC4" s="466"/>
      <c r="BID4" s="466"/>
      <c r="BIE4" s="466"/>
      <c r="BIF4" s="466"/>
      <c r="BIG4" s="466"/>
      <c r="BIH4" s="466"/>
      <c r="BII4" s="466"/>
      <c r="BIJ4" s="466"/>
      <c r="BIK4" s="466"/>
      <c r="BIL4" s="466"/>
      <c r="BIM4" s="466"/>
      <c r="BIN4" s="466"/>
      <c r="BIO4" s="466"/>
      <c r="BIP4" s="466"/>
      <c r="BIQ4" s="466"/>
      <c r="BIR4" s="466"/>
      <c r="BIS4" s="466"/>
      <c r="BIT4" s="466"/>
      <c r="BIU4" s="466"/>
      <c r="BIV4" s="466"/>
      <c r="BIW4" s="466"/>
      <c r="BIX4" s="466"/>
      <c r="BIY4" s="466"/>
      <c r="BIZ4" s="466"/>
      <c r="BJA4" s="466"/>
      <c r="BJB4" s="466"/>
      <c r="BJC4" s="466"/>
      <c r="BJD4" s="466"/>
      <c r="BJE4" s="466"/>
      <c r="BJF4" s="466"/>
      <c r="BJG4" s="466"/>
      <c r="BJH4" s="466"/>
      <c r="BJI4" s="466"/>
      <c r="BJJ4" s="466"/>
      <c r="BJK4" s="466"/>
      <c r="BJL4" s="466"/>
      <c r="BJM4" s="466"/>
      <c r="BJN4" s="466"/>
      <c r="BJO4" s="466"/>
      <c r="BJP4" s="466"/>
      <c r="BJQ4" s="466"/>
      <c r="BJR4" s="466"/>
      <c r="BJS4" s="466"/>
      <c r="BJT4" s="466"/>
      <c r="BJU4" s="466"/>
      <c r="BJV4" s="466"/>
      <c r="BJW4" s="466"/>
      <c r="BJX4" s="466"/>
      <c r="BJY4" s="466"/>
      <c r="BJZ4" s="466"/>
      <c r="BKA4" s="466"/>
      <c r="BKB4" s="466"/>
      <c r="BKC4" s="466"/>
      <c r="BKD4" s="466"/>
      <c r="BKE4" s="466"/>
      <c r="BKF4" s="466"/>
      <c r="BKG4" s="466"/>
      <c r="BKH4" s="466"/>
      <c r="BKI4" s="466"/>
      <c r="BKJ4" s="466"/>
      <c r="BKK4" s="466"/>
      <c r="BKL4" s="466"/>
      <c r="BKM4" s="466"/>
      <c r="BKN4" s="466"/>
      <c r="BKO4" s="466"/>
      <c r="BKP4" s="466"/>
      <c r="BKQ4" s="466"/>
      <c r="BKR4" s="466"/>
      <c r="BKS4" s="466"/>
      <c r="BKT4" s="466"/>
      <c r="BKU4" s="466"/>
      <c r="BKV4" s="466"/>
      <c r="BKW4" s="466"/>
      <c r="BKX4" s="466"/>
      <c r="BKY4" s="466"/>
      <c r="BKZ4" s="466"/>
      <c r="BLA4" s="466"/>
      <c r="BLB4" s="466"/>
      <c r="BLC4" s="466"/>
      <c r="BLD4" s="466"/>
      <c r="BLE4" s="466"/>
      <c r="BLF4" s="466"/>
      <c r="BLG4" s="466"/>
      <c r="BLH4" s="466"/>
      <c r="BLI4" s="466"/>
      <c r="BLJ4" s="466"/>
      <c r="BLK4" s="466"/>
      <c r="BLL4" s="466"/>
      <c r="BLM4" s="466"/>
      <c r="BLN4" s="466"/>
      <c r="BLO4" s="466"/>
      <c r="BLP4" s="466"/>
      <c r="BLQ4" s="466"/>
      <c r="BLR4" s="466"/>
      <c r="BLS4" s="466"/>
      <c r="BLT4" s="466"/>
      <c r="BLU4" s="466"/>
      <c r="BLV4" s="466"/>
      <c r="BLW4" s="466"/>
      <c r="BLX4" s="466"/>
      <c r="BLY4" s="466"/>
      <c r="BLZ4" s="466"/>
      <c r="BMA4" s="466"/>
      <c r="BMB4" s="466"/>
      <c r="BMC4" s="466"/>
      <c r="BMD4" s="466"/>
      <c r="BME4" s="466"/>
      <c r="BMF4" s="466"/>
      <c r="BMG4" s="466"/>
      <c r="BMH4" s="466"/>
      <c r="BMI4" s="466"/>
      <c r="BMJ4" s="466"/>
      <c r="BMK4" s="466"/>
      <c r="BML4" s="466"/>
      <c r="BMM4" s="466"/>
      <c r="BMN4" s="466"/>
      <c r="BMO4" s="466"/>
      <c r="BMP4" s="466"/>
      <c r="BMQ4" s="466"/>
      <c r="BMR4" s="466"/>
      <c r="BMS4" s="466"/>
      <c r="BMT4" s="466"/>
      <c r="BMU4" s="466"/>
      <c r="BMV4" s="466"/>
      <c r="BMW4" s="466"/>
      <c r="BMX4" s="466"/>
      <c r="BMY4" s="466"/>
      <c r="BMZ4" s="466"/>
      <c r="BNA4" s="466"/>
      <c r="BNB4" s="466"/>
      <c r="BNC4" s="466"/>
      <c r="BND4" s="466"/>
      <c r="BNE4" s="466"/>
      <c r="BNF4" s="466"/>
      <c r="BNG4" s="466"/>
      <c r="BNH4" s="466"/>
      <c r="BNI4" s="466"/>
      <c r="BNJ4" s="466"/>
      <c r="BNK4" s="466"/>
      <c r="BNL4" s="466"/>
      <c r="BNM4" s="466"/>
      <c r="BNN4" s="466"/>
      <c r="BNO4" s="466"/>
      <c r="BNP4" s="466"/>
      <c r="BNQ4" s="466"/>
      <c r="BNR4" s="466"/>
      <c r="BNS4" s="466"/>
      <c r="BNT4" s="466"/>
      <c r="BNU4" s="466"/>
      <c r="BNV4" s="466"/>
      <c r="BNW4" s="466"/>
      <c r="BNX4" s="466"/>
      <c r="BNY4" s="466"/>
      <c r="BNZ4" s="466"/>
      <c r="BOA4" s="466"/>
      <c r="BOB4" s="466"/>
      <c r="BOC4" s="466"/>
      <c r="BOD4" s="466"/>
      <c r="BOE4" s="466"/>
      <c r="BOF4" s="466"/>
      <c r="BOG4" s="466"/>
      <c r="BOH4" s="466"/>
      <c r="BOI4" s="466"/>
      <c r="BOJ4" s="466"/>
      <c r="BOK4" s="466"/>
      <c r="BOL4" s="466"/>
      <c r="BOM4" s="466"/>
      <c r="BON4" s="466"/>
      <c r="BOO4" s="466"/>
      <c r="BOP4" s="466"/>
      <c r="BOQ4" s="466"/>
      <c r="BOR4" s="466"/>
      <c r="BOS4" s="466"/>
      <c r="BOT4" s="466"/>
      <c r="BOU4" s="466"/>
      <c r="BOV4" s="466"/>
      <c r="BOW4" s="466"/>
      <c r="BOX4" s="466"/>
      <c r="BOY4" s="466"/>
      <c r="BOZ4" s="466"/>
      <c r="BPA4" s="466"/>
      <c r="BPB4" s="466"/>
      <c r="BPC4" s="466"/>
      <c r="BPD4" s="466"/>
      <c r="BPE4" s="466"/>
      <c r="BPF4" s="466"/>
      <c r="BPG4" s="466"/>
      <c r="BPH4" s="466"/>
      <c r="BPI4" s="466"/>
      <c r="BPJ4" s="466"/>
      <c r="BPK4" s="466"/>
      <c r="BPL4" s="466"/>
      <c r="BPM4" s="466"/>
      <c r="BPN4" s="466"/>
      <c r="BPO4" s="466"/>
      <c r="BPP4" s="466"/>
      <c r="BPQ4" s="466"/>
      <c r="BPR4" s="466"/>
      <c r="BPS4" s="466"/>
      <c r="BPT4" s="466"/>
      <c r="BPU4" s="466"/>
      <c r="BPV4" s="466"/>
      <c r="BPW4" s="466"/>
      <c r="BPX4" s="466"/>
      <c r="BPY4" s="466"/>
      <c r="BPZ4" s="466"/>
      <c r="BQA4" s="466"/>
      <c r="BQB4" s="466"/>
      <c r="BQC4" s="466"/>
      <c r="BQD4" s="466"/>
      <c r="BQE4" s="466"/>
      <c r="BQF4" s="466"/>
      <c r="BQG4" s="466"/>
      <c r="BQH4" s="466"/>
      <c r="BQI4" s="466"/>
      <c r="BQJ4" s="466"/>
      <c r="BQK4" s="466"/>
      <c r="BQL4" s="466"/>
      <c r="BQM4" s="466"/>
      <c r="BQN4" s="466"/>
      <c r="BQO4" s="466"/>
      <c r="BQP4" s="466"/>
      <c r="BQQ4" s="466"/>
      <c r="BQR4" s="466"/>
      <c r="BQS4" s="466"/>
      <c r="BQT4" s="466"/>
      <c r="BQU4" s="466"/>
      <c r="BQV4" s="466"/>
      <c r="BQW4" s="466"/>
      <c r="BQX4" s="466"/>
      <c r="BQY4" s="466"/>
      <c r="BQZ4" s="466"/>
      <c r="BRA4" s="466"/>
      <c r="BRB4" s="466"/>
      <c r="BRC4" s="466"/>
      <c r="BRD4" s="466"/>
      <c r="BRE4" s="466"/>
      <c r="BRF4" s="466"/>
      <c r="BRG4" s="466"/>
      <c r="BRH4" s="466"/>
      <c r="BRI4" s="466"/>
      <c r="BRJ4" s="466"/>
      <c r="BRK4" s="466"/>
      <c r="BRL4" s="466"/>
      <c r="BRM4" s="466"/>
      <c r="BRN4" s="466"/>
      <c r="BRO4" s="466"/>
      <c r="BRP4" s="466"/>
      <c r="BRQ4" s="466"/>
      <c r="BRR4" s="466"/>
      <c r="BRS4" s="466"/>
      <c r="BRT4" s="466"/>
      <c r="BRU4" s="466"/>
      <c r="BRV4" s="466"/>
      <c r="BRW4" s="466"/>
      <c r="BRX4" s="466"/>
      <c r="BRY4" s="466"/>
      <c r="BRZ4" s="466"/>
      <c r="BSA4" s="466"/>
      <c r="BSB4" s="466"/>
      <c r="BSC4" s="466"/>
      <c r="BSD4" s="466"/>
      <c r="BSE4" s="466"/>
      <c r="BSF4" s="466"/>
      <c r="BSG4" s="466"/>
      <c r="BSH4" s="466"/>
      <c r="BSI4" s="466"/>
      <c r="BSJ4" s="466"/>
      <c r="BSK4" s="466"/>
      <c r="BSL4" s="466"/>
      <c r="BSM4" s="466"/>
      <c r="BSN4" s="466"/>
      <c r="BSO4" s="466"/>
      <c r="BSP4" s="466"/>
      <c r="BSQ4" s="466"/>
      <c r="BSR4" s="466"/>
      <c r="BSS4" s="466"/>
      <c r="BST4" s="466"/>
      <c r="BSU4" s="466"/>
      <c r="BSV4" s="466"/>
      <c r="BSW4" s="466"/>
      <c r="BSX4" s="466"/>
      <c r="BSY4" s="466"/>
      <c r="BSZ4" s="466"/>
      <c r="BTA4" s="466"/>
      <c r="BTB4" s="466"/>
      <c r="BTC4" s="466"/>
      <c r="BTD4" s="466"/>
      <c r="BTE4" s="466"/>
      <c r="BTF4" s="466"/>
      <c r="BTG4" s="466"/>
      <c r="BTH4" s="466"/>
      <c r="BTI4" s="466"/>
      <c r="BTJ4" s="466"/>
      <c r="BTK4" s="466"/>
      <c r="BTL4" s="466"/>
      <c r="BTM4" s="466"/>
      <c r="BTN4" s="466"/>
      <c r="BTO4" s="466"/>
      <c r="BTP4" s="466"/>
      <c r="BTQ4" s="466"/>
      <c r="BTR4" s="466"/>
      <c r="BTS4" s="466"/>
      <c r="BTT4" s="466"/>
      <c r="BTU4" s="466"/>
      <c r="BTV4" s="466"/>
      <c r="BTW4" s="466"/>
      <c r="BTX4" s="466"/>
      <c r="BTY4" s="466"/>
      <c r="BTZ4" s="466"/>
      <c r="BUA4" s="466"/>
      <c r="BUB4" s="466"/>
      <c r="BUC4" s="466"/>
      <c r="BUD4" s="466"/>
      <c r="BUE4" s="466"/>
      <c r="BUF4" s="466"/>
      <c r="BUG4" s="466"/>
      <c r="BUH4" s="466"/>
      <c r="BUI4" s="466"/>
      <c r="BUJ4" s="466"/>
      <c r="BUK4" s="466"/>
      <c r="BUL4" s="466"/>
      <c r="BUM4" s="466"/>
      <c r="BUN4" s="466"/>
      <c r="BUO4" s="466"/>
      <c r="BUP4" s="466"/>
      <c r="BUQ4" s="466"/>
      <c r="BUR4" s="466"/>
      <c r="BUS4" s="466"/>
      <c r="BUT4" s="466"/>
      <c r="BUU4" s="466"/>
      <c r="BUV4" s="466"/>
      <c r="BUW4" s="466"/>
      <c r="BUX4" s="466"/>
      <c r="BUY4" s="466"/>
      <c r="BUZ4" s="466"/>
      <c r="BVA4" s="466"/>
      <c r="BVB4" s="466"/>
      <c r="BVC4" s="466"/>
      <c r="BVD4" s="466"/>
      <c r="BVE4" s="466"/>
      <c r="BVF4" s="466"/>
      <c r="BVG4" s="466"/>
      <c r="BVH4" s="466"/>
      <c r="BVI4" s="466"/>
      <c r="BVJ4" s="466"/>
      <c r="BVK4" s="466"/>
      <c r="BVL4" s="466"/>
      <c r="BVM4" s="466"/>
      <c r="BVN4" s="466"/>
      <c r="BVO4" s="466"/>
      <c r="BVP4" s="466"/>
      <c r="BVQ4" s="466"/>
      <c r="BVR4" s="466"/>
      <c r="BVS4" s="466"/>
      <c r="BVT4" s="466"/>
      <c r="BVU4" s="466"/>
      <c r="BVV4" s="466"/>
      <c r="BVW4" s="466"/>
      <c r="BVX4" s="466"/>
      <c r="BVY4" s="466"/>
      <c r="BVZ4" s="466"/>
      <c r="BWA4" s="466"/>
      <c r="BWB4" s="466"/>
      <c r="BWC4" s="466"/>
      <c r="BWD4" s="466"/>
      <c r="BWE4" s="466"/>
      <c r="BWF4" s="466"/>
      <c r="BWG4" s="466"/>
      <c r="BWH4" s="466"/>
      <c r="BWI4" s="466"/>
      <c r="BWJ4" s="466"/>
      <c r="BWK4" s="466"/>
      <c r="BWL4" s="466"/>
      <c r="BWM4" s="466"/>
      <c r="BWN4" s="466"/>
      <c r="BWO4" s="466"/>
      <c r="BWP4" s="466"/>
      <c r="BWQ4" s="466"/>
      <c r="BWR4" s="466"/>
      <c r="BWS4" s="466"/>
      <c r="BWT4" s="466"/>
      <c r="BWU4" s="466"/>
      <c r="BWV4" s="466"/>
      <c r="BWW4" s="466"/>
      <c r="BWX4" s="466"/>
      <c r="BWY4" s="466"/>
      <c r="BWZ4" s="466"/>
      <c r="BXA4" s="466"/>
      <c r="BXB4" s="466"/>
      <c r="BXC4" s="466"/>
      <c r="BXD4" s="466"/>
      <c r="BXE4" s="466"/>
      <c r="BXF4" s="466"/>
      <c r="BXG4" s="466"/>
      <c r="BXH4" s="466"/>
      <c r="BXI4" s="466"/>
      <c r="BXJ4" s="466"/>
      <c r="BXK4" s="466"/>
      <c r="BXL4" s="466"/>
      <c r="BXM4" s="466"/>
      <c r="BXN4" s="466"/>
      <c r="BXO4" s="466"/>
      <c r="BXP4" s="466"/>
      <c r="BXQ4" s="466"/>
      <c r="BXR4" s="466"/>
      <c r="BXS4" s="466"/>
      <c r="BXT4" s="466"/>
      <c r="BXU4" s="466"/>
      <c r="BXV4" s="466"/>
      <c r="BXW4" s="466"/>
      <c r="BXX4" s="466"/>
      <c r="BXY4" s="466"/>
      <c r="BXZ4" s="466"/>
      <c r="BYA4" s="466"/>
      <c r="BYB4" s="466"/>
      <c r="BYC4" s="466"/>
      <c r="BYD4" s="466"/>
      <c r="BYE4" s="466"/>
      <c r="BYF4" s="466"/>
      <c r="BYG4" s="466"/>
      <c r="BYH4" s="466"/>
      <c r="BYI4" s="466"/>
      <c r="BYJ4" s="466"/>
      <c r="BYK4" s="466"/>
      <c r="BYL4" s="466"/>
      <c r="BYM4" s="466"/>
      <c r="BYN4" s="466"/>
      <c r="BYO4" s="466"/>
      <c r="BYP4" s="466"/>
      <c r="BYQ4" s="466"/>
      <c r="BYR4" s="466"/>
      <c r="BYS4" s="466"/>
      <c r="BYT4" s="466"/>
      <c r="BYU4" s="466"/>
      <c r="BYV4" s="466"/>
      <c r="BYW4" s="466"/>
      <c r="BYX4" s="466"/>
      <c r="BYY4" s="466"/>
      <c r="BYZ4" s="466"/>
      <c r="BZA4" s="466"/>
      <c r="BZB4" s="466"/>
      <c r="BZC4" s="466"/>
      <c r="BZD4" s="466"/>
      <c r="BZE4" s="466"/>
      <c r="BZF4" s="466"/>
      <c r="BZG4" s="466"/>
      <c r="BZH4" s="466"/>
      <c r="BZI4" s="466"/>
      <c r="BZJ4" s="466"/>
      <c r="BZK4" s="466"/>
      <c r="BZL4" s="466"/>
      <c r="BZM4" s="466"/>
      <c r="BZN4" s="466"/>
      <c r="BZO4" s="466"/>
      <c r="BZP4" s="466"/>
      <c r="BZQ4" s="466"/>
      <c r="BZR4" s="466"/>
      <c r="BZS4" s="466"/>
      <c r="BZT4" s="466"/>
      <c r="BZU4" s="466"/>
      <c r="BZV4" s="466"/>
      <c r="BZW4" s="466"/>
      <c r="BZX4" s="466"/>
      <c r="BZY4" s="466"/>
      <c r="BZZ4" s="466"/>
      <c r="CAA4" s="466"/>
      <c r="CAB4" s="466"/>
      <c r="CAC4" s="466"/>
      <c r="CAD4" s="466"/>
      <c r="CAE4" s="466"/>
      <c r="CAF4" s="466"/>
      <c r="CAG4" s="466"/>
      <c r="CAH4" s="466"/>
      <c r="CAI4" s="466"/>
      <c r="CAJ4" s="466"/>
      <c r="CAK4" s="466"/>
      <c r="CAL4" s="466"/>
      <c r="CAM4" s="466"/>
      <c r="CAN4" s="466"/>
      <c r="CAO4" s="466"/>
      <c r="CAP4" s="466"/>
      <c r="CAQ4" s="466"/>
      <c r="CAR4" s="466"/>
      <c r="CAS4" s="466"/>
      <c r="CAT4" s="466"/>
      <c r="CAU4" s="466"/>
      <c r="CAV4" s="466"/>
      <c r="CAW4" s="466"/>
      <c r="CAX4" s="466"/>
      <c r="CAY4" s="466"/>
      <c r="CAZ4" s="466"/>
      <c r="CBA4" s="466"/>
      <c r="CBB4" s="466"/>
      <c r="CBC4" s="466"/>
      <c r="CBD4" s="466"/>
      <c r="CBE4" s="466"/>
      <c r="CBF4" s="466"/>
      <c r="CBG4" s="466"/>
      <c r="CBH4" s="466"/>
      <c r="CBI4" s="466"/>
      <c r="CBJ4" s="466"/>
      <c r="CBK4" s="466"/>
      <c r="CBL4" s="466"/>
      <c r="CBM4" s="466"/>
      <c r="CBN4" s="466"/>
      <c r="CBO4" s="466"/>
      <c r="CBP4" s="466"/>
      <c r="CBQ4" s="466"/>
      <c r="CBR4" s="466"/>
      <c r="CBS4" s="466"/>
      <c r="CBT4" s="466"/>
      <c r="CBU4" s="466"/>
      <c r="CBV4" s="466"/>
      <c r="CBW4" s="466"/>
      <c r="CBX4" s="466"/>
      <c r="CBY4" s="466"/>
      <c r="CBZ4" s="466"/>
      <c r="CCA4" s="466"/>
      <c r="CCB4" s="466"/>
      <c r="CCC4" s="466"/>
      <c r="CCD4" s="466"/>
      <c r="CCE4" s="466"/>
      <c r="CCF4" s="466"/>
      <c r="CCG4" s="466"/>
      <c r="CCH4" s="466"/>
      <c r="CCI4" s="466"/>
      <c r="CCJ4" s="466"/>
      <c r="CCK4" s="466"/>
      <c r="CCL4" s="466"/>
      <c r="CCM4" s="466"/>
      <c r="CCN4" s="466"/>
      <c r="CCO4" s="466"/>
      <c r="CCP4" s="466"/>
      <c r="CCQ4" s="466"/>
      <c r="CCR4" s="466"/>
      <c r="CCS4" s="466"/>
      <c r="CCT4" s="466"/>
      <c r="CCU4" s="466"/>
      <c r="CCV4" s="466"/>
      <c r="CCW4" s="466"/>
      <c r="CCX4" s="466"/>
      <c r="CCY4" s="466"/>
      <c r="CCZ4" s="466"/>
      <c r="CDA4" s="466"/>
      <c r="CDB4" s="466"/>
      <c r="CDC4" s="466"/>
      <c r="CDD4" s="466"/>
      <c r="CDE4" s="466"/>
      <c r="CDF4" s="466"/>
      <c r="CDG4" s="466"/>
      <c r="CDH4" s="466"/>
      <c r="CDI4" s="466"/>
      <c r="CDJ4" s="466"/>
      <c r="CDK4" s="466"/>
      <c r="CDL4" s="466"/>
      <c r="CDM4" s="466"/>
      <c r="CDN4" s="466"/>
      <c r="CDO4" s="466"/>
      <c r="CDP4" s="466"/>
      <c r="CDQ4" s="466"/>
      <c r="CDR4" s="466"/>
      <c r="CDS4" s="466"/>
      <c r="CDT4" s="466"/>
      <c r="CDU4" s="466"/>
      <c r="CDV4" s="466"/>
      <c r="CDW4" s="466"/>
      <c r="CDX4" s="466"/>
      <c r="CDY4" s="466"/>
      <c r="CDZ4" s="466"/>
      <c r="CEA4" s="466"/>
      <c r="CEB4" s="466"/>
      <c r="CEC4" s="466"/>
      <c r="CED4" s="466"/>
      <c r="CEE4" s="466"/>
      <c r="CEF4" s="466"/>
      <c r="CEG4" s="466"/>
      <c r="CEH4" s="466"/>
      <c r="CEI4" s="466"/>
      <c r="CEJ4" s="466"/>
      <c r="CEK4" s="466"/>
      <c r="CEL4" s="466"/>
      <c r="CEM4" s="466"/>
      <c r="CEN4" s="466"/>
      <c r="CEO4" s="466"/>
      <c r="CEP4" s="466"/>
      <c r="CEQ4" s="466"/>
      <c r="CER4" s="466"/>
      <c r="CES4" s="466"/>
      <c r="CET4" s="466"/>
      <c r="CEU4" s="466"/>
      <c r="CEV4" s="466"/>
      <c r="CEW4" s="466"/>
      <c r="CEX4" s="466"/>
      <c r="CEY4" s="466"/>
      <c r="CEZ4" s="466"/>
      <c r="CFA4" s="466"/>
      <c r="CFB4" s="466"/>
      <c r="CFC4" s="466"/>
      <c r="CFD4" s="466"/>
      <c r="CFE4" s="466"/>
      <c r="CFF4" s="466"/>
      <c r="CFG4" s="466"/>
      <c r="CFH4" s="466"/>
      <c r="CFI4" s="466"/>
      <c r="CFJ4" s="466"/>
      <c r="CFK4" s="466"/>
      <c r="CFL4" s="466"/>
      <c r="CFM4" s="466"/>
      <c r="CFN4" s="466"/>
      <c r="CFO4" s="466"/>
      <c r="CFP4" s="466"/>
      <c r="CFQ4" s="466"/>
      <c r="CFR4" s="466"/>
      <c r="CFS4" s="466"/>
      <c r="CFT4" s="466"/>
      <c r="CFU4" s="466"/>
      <c r="CFV4" s="466"/>
      <c r="CFW4" s="466"/>
      <c r="CFX4" s="466"/>
      <c r="CFY4" s="466"/>
      <c r="CFZ4" s="466"/>
      <c r="CGA4" s="466"/>
      <c r="CGB4" s="466"/>
      <c r="CGC4" s="466"/>
      <c r="CGD4" s="466"/>
      <c r="CGE4" s="466"/>
      <c r="CGF4" s="466"/>
      <c r="CGG4" s="466"/>
      <c r="CGH4" s="466"/>
      <c r="CGI4" s="466"/>
      <c r="CGJ4" s="466"/>
      <c r="CGK4" s="466"/>
      <c r="CGL4" s="466"/>
      <c r="CGM4" s="466"/>
      <c r="CGN4" s="466"/>
      <c r="CGO4" s="466"/>
      <c r="CGP4" s="466"/>
      <c r="CGQ4" s="466"/>
      <c r="CGR4" s="466"/>
      <c r="CGS4" s="466"/>
      <c r="CGT4" s="466"/>
      <c r="CGU4" s="466"/>
      <c r="CGV4" s="466"/>
      <c r="CGW4" s="466"/>
      <c r="CGX4" s="466"/>
      <c r="CGY4" s="466"/>
      <c r="CGZ4" s="466"/>
      <c r="CHA4" s="466"/>
      <c r="CHB4" s="466"/>
      <c r="CHC4" s="466"/>
      <c r="CHD4" s="466"/>
      <c r="CHE4" s="466"/>
      <c r="CHF4" s="466"/>
      <c r="CHG4" s="466"/>
      <c r="CHH4" s="466"/>
      <c r="CHI4" s="466"/>
      <c r="CHJ4" s="466"/>
      <c r="CHK4" s="466"/>
      <c r="CHL4" s="466"/>
      <c r="CHM4" s="466"/>
      <c r="CHN4" s="466"/>
      <c r="CHO4" s="466"/>
      <c r="CHP4" s="466"/>
      <c r="CHQ4" s="466"/>
      <c r="CHR4" s="466"/>
      <c r="CHS4" s="466"/>
      <c r="CHT4" s="466"/>
      <c r="CHU4" s="466"/>
      <c r="CHV4" s="466"/>
      <c r="CHW4" s="466"/>
      <c r="CHX4" s="466"/>
      <c r="CHY4" s="466"/>
      <c r="CHZ4" s="466"/>
      <c r="CIA4" s="466"/>
      <c r="CIB4" s="466"/>
      <c r="CIC4" s="466"/>
      <c r="CID4" s="466"/>
      <c r="CIE4" s="466"/>
      <c r="CIF4" s="466"/>
      <c r="CIG4" s="466"/>
      <c r="CIH4" s="466"/>
      <c r="CII4" s="466"/>
      <c r="CIJ4" s="466"/>
      <c r="CIK4" s="466"/>
      <c r="CIL4" s="466"/>
      <c r="CIM4" s="466"/>
      <c r="CIN4" s="466"/>
      <c r="CIO4" s="466"/>
      <c r="CIP4" s="466"/>
      <c r="CIQ4" s="466"/>
      <c r="CIR4" s="466"/>
      <c r="CIS4" s="466"/>
      <c r="CIT4" s="466"/>
      <c r="CIU4" s="466"/>
      <c r="CIV4" s="466"/>
      <c r="CIW4" s="466"/>
      <c r="CIX4" s="466"/>
      <c r="CIY4" s="466"/>
      <c r="CIZ4" s="466"/>
      <c r="CJA4" s="466"/>
      <c r="CJB4" s="466"/>
      <c r="CJC4" s="466"/>
      <c r="CJD4" s="466"/>
      <c r="CJE4" s="466"/>
      <c r="CJF4" s="466"/>
      <c r="CJG4" s="466"/>
      <c r="CJH4" s="466"/>
      <c r="CJI4" s="466"/>
      <c r="CJJ4" s="466"/>
      <c r="CJK4" s="466"/>
      <c r="CJL4" s="466"/>
      <c r="CJM4" s="466"/>
      <c r="CJN4" s="466"/>
      <c r="CJO4" s="466"/>
      <c r="CJP4" s="466"/>
      <c r="CJQ4" s="466"/>
      <c r="CJR4" s="466"/>
      <c r="CJS4" s="466"/>
      <c r="CJT4" s="466"/>
      <c r="CJU4" s="466"/>
      <c r="CJV4" s="466"/>
      <c r="CJW4" s="466"/>
      <c r="CJX4" s="466"/>
      <c r="CJY4" s="466"/>
      <c r="CJZ4" s="466"/>
      <c r="CKA4" s="466"/>
      <c r="CKB4" s="466"/>
      <c r="CKC4" s="466"/>
      <c r="CKD4" s="466"/>
      <c r="CKE4" s="466"/>
      <c r="CKF4" s="466"/>
      <c r="CKG4" s="466"/>
      <c r="CKH4" s="466"/>
      <c r="CKI4" s="466"/>
      <c r="CKJ4" s="466"/>
      <c r="CKK4" s="466"/>
      <c r="CKL4" s="466"/>
      <c r="CKM4" s="466"/>
      <c r="CKN4" s="466"/>
      <c r="CKO4" s="466"/>
      <c r="CKP4" s="466"/>
      <c r="CKQ4" s="466"/>
      <c r="CKR4" s="466"/>
      <c r="CKS4" s="466"/>
      <c r="CKT4" s="466"/>
      <c r="CKU4" s="466"/>
      <c r="CKV4" s="466"/>
      <c r="CKW4" s="466"/>
      <c r="CKX4" s="466"/>
      <c r="CKY4" s="466"/>
      <c r="CKZ4" s="466"/>
      <c r="CLA4" s="466"/>
      <c r="CLB4" s="466"/>
      <c r="CLC4" s="466"/>
      <c r="CLD4" s="466"/>
      <c r="CLE4" s="466"/>
      <c r="CLF4" s="466"/>
      <c r="CLG4" s="466"/>
      <c r="CLH4" s="466"/>
      <c r="CLI4" s="466"/>
      <c r="CLJ4" s="466"/>
      <c r="CLK4" s="466"/>
      <c r="CLL4" s="466"/>
      <c r="CLM4" s="466"/>
      <c r="CLN4" s="466"/>
      <c r="CLO4" s="466"/>
      <c r="CLP4" s="466"/>
      <c r="CLQ4" s="466"/>
      <c r="CLR4" s="466"/>
      <c r="CLS4" s="466"/>
      <c r="CLT4" s="466"/>
      <c r="CLU4" s="466"/>
      <c r="CLV4" s="466"/>
      <c r="CLW4" s="466"/>
      <c r="CLX4" s="466"/>
      <c r="CLY4" s="466"/>
      <c r="CLZ4" s="466"/>
      <c r="CMA4" s="466"/>
      <c r="CMB4" s="466"/>
      <c r="CMC4" s="466"/>
      <c r="CMD4" s="466"/>
      <c r="CME4" s="466"/>
      <c r="CMF4" s="466"/>
      <c r="CMG4" s="466"/>
      <c r="CMH4" s="466"/>
      <c r="CMI4" s="466"/>
      <c r="CMJ4" s="466"/>
      <c r="CMK4" s="466"/>
      <c r="CML4" s="466"/>
      <c r="CMM4" s="466"/>
      <c r="CMN4" s="466"/>
      <c r="CMO4" s="466"/>
      <c r="CMP4" s="466"/>
      <c r="CMQ4" s="466"/>
      <c r="CMR4" s="466"/>
      <c r="CMS4" s="466"/>
      <c r="CMT4" s="466"/>
      <c r="CMU4" s="466"/>
      <c r="CMV4" s="466"/>
      <c r="CMW4" s="466"/>
      <c r="CMX4" s="466"/>
      <c r="CMY4" s="466"/>
      <c r="CMZ4" s="466"/>
      <c r="CNA4" s="466"/>
      <c r="CNB4" s="466"/>
      <c r="CNC4" s="466"/>
      <c r="CND4" s="466"/>
      <c r="CNE4" s="466"/>
      <c r="CNF4" s="466"/>
      <c r="CNG4" s="466"/>
      <c r="CNH4" s="466"/>
      <c r="CNI4" s="466"/>
      <c r="CNJ4" s="466"/>
      <c r="CNK4" s="466"/>
      <c r="CNL4" s="466"/>
      <c r="CNM4" s="466"/>
      <c r="CNN4" s="466"/>
      <c r="CNO4" s="466"/>
      <c r="CNP4" s="466"/>
      <c r="CNQ4" s="466"/>
      <c r="CNR4" s="466"/>
      <c r="CNS4" s="466"/>
      <c r="CNT4" s="466"/>
      <c r="CNU4" s="466"/>
      <c r="CNV4" s="466"/>
      <c r="CNW4" s="466"/>
      <c r="CNX4" s="466"/>
      <c r="CNY4" s="466"/>
      <c r="CNZ4" s="466"/>
      <c r="COA4" s="466"/>
      <c r="COB4" s="466"/>
      <c r="COC4" s="466"/>
      <c r="COD4" s="466"/>
      <c r="COE4" s="466"/>
      <c r="COF4" s="466"/>
      <c r="COG4" s="466"/>
      <c r="COH4" s="466"/>
      <c r="COI4" s="466"/>
      <c r="COJ4" s="466"/>
      <c r="COK4" s="466"/>
      <c r="COL4" s="466"/>
      <c r="COM4" s="466"/>
      <c r="CON4" s="466"/>
      <c r="COO4" s="466"/>
      <c r="COP4" s="466"/>
      <c r="COQ4" s="466"/>
      <c r="COR4" s="466"/>
      <c r="COS4" s="466"/>
      <c r="COT4" s="466"/>
      <c r="COU4" s="466"/>
      <c r="COV4" s="466"/>
      <c r="COW4" s="466"/>
      <c r="COX4" s="466"/>
      <c r="COY4" s="466"/>
      <c r="COZ4" s="466"/>
      <c r="CPA4" s="466"/>
      <c r="CPB4" s="466"/>
      <c r="CPC4" s="466"/>
      <c r="CPD4" s="466"/>
      <c r="CPE4" s="466"/>
      <c r="CPF4" s="466"/>
      <c r="CPG4" s="466"/>
      <c r="CPH4" s="466"/>
      <c r="CPI4" s="466"/>
      <c r="CPJ4" s="466"/>
      <c r="CPK4" s="466"/>
      <c r="CPL4" s="466"/>
      <c r="CPM4" s="466"/>
      <c r="CPN4" s="466"/>
      <c r="CPO4" s="466"/>
      <c r="CPP4" s="466"/>
      <c r="CPQ4" s="466"/>
      <c r="CPR4" s="466"/>
      <c r="CPS4" s="466"/>
      <c r="CPT4" s="466"/>
      <c r="CPU4" s="466"/>
      <c r="CPV4" s="466"/>
      <c r="CPW4" s="466"/>
      <c r="CPX4" s="466"/>
      <c r="CPY4" s="466"/>
      <c r="CPZ4" s="466"/>
      <c r="CQA4" s="466"/>
      <c r="CQB4" s="466"/>
      <c r="CQC4" s="466"/>
      <c r="CQD4" s="466"/>
      <c r="CQE4" s="466"/>
      <c r="CQF4" s="466"/>
      <c r="CQG4" s="466"/>
      <c r="CQH4" s="466"/>
      <c r="CQI4" s="466"/>
      <c r="CQJ4" s="466"/>
      <c r="CQK4" s="466"/>
      <c r="CQL4" s="466"/>
      <c r="CQM4" s="466"/>
      <c r="CQN4" s="466"/>
      <c r="CQO4" s="466"/>
      <c r="CQP4" s="466"/>
      <c r="CQQ4" s="466"/>
      <c r="CQR4" s="466"/>
      <c r="CQS4" s="466"/>
      <c r="CQT4" s="466"/>
      <c r="CQU4" s="466"/>
      <c r="CQV4" s="466"/>
      <c r="CQW4" s="466"/>
      <c r="CQX4" s="466"/>
      <c r="CQY4" s="466"/>
      <c r="CQZ4" s="466"/>
      <c r="CRA4" s="466"/>
      <c r="CRB4" s="466"/>
      <c r="CRC4" s="466"/>
      <c r="CRD4" s="466"/>
      <c r="CRE4" s="466"/>
      <c r="CRF4" s="466"/>
      <c r="CRG4" s="466"/>
      <c r="CRH4" s="466"/>
      <c r="CRI4" s="466"/>
      <c r="CRJ4" s="466"/>
      <c r="CRK4" s="466"/>
      <c r="CRL4" s="466"/>
      <c r="CRM4" s="466"/>
      <c r="CRN4" s="466"/>
      <c r="CRO4" s="466"/>
      <c r="CRP4" s="466"/>
      <c r="CRQ4" s="466"/>
      <c r="CRR4" s="466"/>
      <c r="CRS4" s="466"/>
      <c r="CRT4" s="466"/>
      <c r="CRU4" s="466"/>
      <c r="CRV4" s="466"/>
      <c r="CRW4" s="466"/>
      <c r="CRX4" s="466"/>
      <c r="CRY4" s="466"/>
      <c r="CRZ4" s="466"/>
      <c r="CSA4" s="466"/>
      <c r="CSB4" s="466"/>
      <c r="CSC4" s="466"/>
      <c r="CSD4" s="466"/>
      <c r="CSE4" s="466"/>
      <c r="CSF4" s="466"/>
      <c r="CSG4" s="466"/>
      <c r="CSH4" s="466"/>
      <c r="CSI4" s="466"/>
      <c r="CSJ4" s="466"/>
      <c r="CSK4" s="466"/>
      <c r="CSL4" s="466"/>
      <c r="CSM4" s="466"/>
      <c r="CSN4" s="466"/>
      <c r="CSO4" s="466"/>
      <c r="CSP4" s="466"/>
      <c r="CSQ4" s="466"/>
      <c r="CSR4" s="466"/>
      <c r="CSS4" s="466"/>
      <c r="CST4" s="466"/>
      <c r="CSU4" s="466"/>
      <c r="CSV4" s="466"/>
      <c r="CSW4" s="466"/>
      <c r="CSX4" s="466"/>
      <c r="CSY4" s="466"/>
      <c r="CSZ4" s="466"/>
      <c r="CTA4" s="466"/>
      <c r="CTB4" s="466"/>
      <c r="CTC4" s="466"/>
      <c r="CTD4" s="466"/>
      <c r="CTE4" s="466"/>
      <c r="CTF4" s="466"/>
      <c r="CTG4" s="466"/>
      <c r="CTH4" s="466"/>
      <c r="CTI4" s="466"/>
      <c r="CTJ4" s="466"/>
      <c r="CTK4" s="466"/>
      <c r="CTL4" s="466"/>
      <c r="CTM4" s="466"/>
      <c r="CTN4" s="466"/>
      <c r="CTO4" s="466"/>
      <c r="CTP4" s="466"/>
      <c r="CTQ4" s="466"/>
      <c r="CTR4" s="466"/>
      <c r="CTS4" s="466"/>
      <c r="CTT4" s="466"/>
      <c r="CTU4" s="466"/>
      <c r="CTV4" s="466"/>
      <c r="CTW4" s="466"/>
      <c r="CTX4" s="466"/>
      <c r="CTY4" s="466"/>
      <c r="CTZ4" s="466"/>
      <c r="CUA4" s="466"/>
      <c r="CUB4" s="466"/>
      <c r="CUC4" s="466"/>
      <c r="CUD4" s="466"/>
      <c r="CUE4" s="466"/>
      <c r="CUF4" s="466"/>
      <c r="CUG4" s="466"/>
      <c r="CUH4" s="466"/>
      <c r="CUI4" s="466"/>
      <c r="CUJ4" s="466"/>
      <c r="CUK4" s="466"/>
      <c r="CUL4" s="466"/>
      <c r="CUM4" s="466"/>
      <c r="CUN4" s="466"/>
      <c r="CUO4" s="466"/>
      <c r="CUP4" s="466"/>
      <c r="CUQ4" s="466"/>
      <c r="CUR4" s="466"/>
      <c r="CUS4" s="466"/>
      <c r="CUT4" s="466"/>
      <c r="CUU4" s="466"/>
      <c r="CUV4" s="466"/>
      <c r="CUW4" s="466"/>
      <c r="CUX4" s="466"/>
      <c r="CUY4" s="466"/>
      <c r="CUZ4" s="466"/>
      <c r="CVA4" s="466"/>
      <c r="CVB4" s="466"/>
      <c r="CVC4" s="466"/>
      <c r="CVD4" s="466"/>
      <c r="CVE4" s="466"/>
      <c r="CVF4" s="466"/>
      <c r="CVG4" s="466"/>
      <c r="CVH4" s="466"/>
      <c r="CVI4" s="466"/>
      <c r="CVJ4" s="466"/>
      <c r="CVK4" s="466"/>
      <c r="CVL4" s="466"/>
      <c r="CVM4" s="466"/>
      <c r="CVN4" s="466"/>
      <c r="CVO4" s="466"/>
      <c r="CVP4" s="466"/>
      <c r="CVQ4" s="466"/>
      <c r="CVR4" s="466"/>
      <c r="CVS4" s="466"/>
      <c r="CVT4" s="466"/>
      <c r="CVU4" s="466"/>
      <c r="CVV4" s="466"/>
      <c r="CVW4" s="466"/>
      <c r="CVX4" s="466"/>
      <c r="CVY4" s="466"/>
      <c r="CVZ4" s="466"/>
      <c r="CWA4" s="466"/>
      <c r="CWB4" s="466"/>
      <c r="CWC4" s="466"/>
      <c r="CWD4" s="466"/>
      <c r="CWE4" s="466"/>
      <c r="CWF4" s="466"/>
      <c r="CWG4" s="466"/>
      <c r="CWH4" s="466"/>
      <c r="CWI4" s="466"/>
      <c r="CWJ4" s="466"/>
      <c r="CWK4" s="466"/>
      <c r="CWL4" s="466"/>
      <c r="CWM4" s="466"/>
      <c r="CWN4" s="466"/>
      <c r="CWO4" s="466"/>
      <c r="CWP4" s="466"/>
      <c r="CWQ4" s="466"/>
      <c r="CWR4" s="466"/>
      <c r="CWS4" s="466"/>
      <c r="CWT4" s="466"/>
      <c r="CWU4" s="466"/>
      <c r="CWV4" s="466"/>
      <c r="CWW4" s="466"/>
      <c r="CWX4" s="466"/>
      <c r="CWY4" s="466"/>
      <c r="CWZ4" s="466"/>
      <c r="CXA4" s="466"/>
      <c r="CXB4" s="466"/>
      <c r="CXC4" s="466"/>
      <c r="CXD4" s="466"/>
      <c r="CXE4" s="466"/>
      <c r="CXF4" s="466"/>
      <c r="CXG4" s="466"/>
      <c r="CXH4" s="466"/>
      <c r="CXI4" s="466"/>
      <c r="CXJ4" s="466"/>
      <c r="CXK4" s="466"/>
      <c r="CXL4" s="466"/>
      <c r="CXM4" s="466"/>
      <c r="CXN4" s="466"/>
      <c r="CXO4" s="466"/>
      <c r="CXP4" s="466"/>
      <c r="CXQ4" s="466"/>
      <c r="CXR4" s="466"/>
      <c r="CXS4" s="466"/>
      <c r="CXT4" s="466"/>
      <c r="CXU4" s="466"/>
      <c r="CXV4" s="466"/>
      <c r="CXW4" s="466"/>
      <c r="CXX4" s="466"/>
      <c r="CXY4" s="466"/>
      <c r="CXZ4" s="466"/>
      <c r="CYA4" s="466"/>
      <c r="CYB4" s="466"/>
      <c r="CYC4" s="466"/>
      <c r="CYD4" s="466"/>
      <c r="CYE4" s="466"/>
      <c r="CYF4" s="466"/>
      <c r="CYG4" s="466"/>
      <c r="CYH4" s="466"/>
      <c r="CYI4" s="466"/>
      <c r="CYJ4" s="466"/>
      <c r="CYK4" s="466"/>
      <c r="CYL4" s="466"/>
      <c r="CYM4" s="466"/>
      <c r="CYN4" s="466"/>
      <c r="CYO4" s="466"/>
      <c r="CYP4" s="466"/>
      <c r="CYQ4" s="466"/>
      <c r="CYR4" s="466"/>
      <c r="CYS4" s="466"/>
      <c r="CYT4" s="466"/>
      <c r="CYU4" s="466"/>
      <c r="CYV4" s="466"/>
      <c r="CYW4" s="466"/>
      <c r="CYX4" s="466"/>
      <c r="CYY4" s="466"/>
      <c r="CYZ4" s="466"/>
      <c r="CZA4" s="466"/>
      <c r="CZB4" s="466"/>
      <c r="CZC4" s="466"/>
      <c r="CZD4" s="466"/>
      <c r="CZE4" s="466"/>
      <c r="CZF4" s="466"/>
      <c r="CZG4" s="466"/>
      <c r="CZH4" s="466"/>
      <c r="CZI4" s="466"/>
      <c r="CZJ4" s="466"/>
      <c r="CZK4" s="466"/>
      <c r="CZL4" s="466"/>
      <c r="CZM4" s="466"/>
      <c r="CZN4" s="466"/>
      <c r="CZO4" s="466"/>
      <c r="CZP4" s="466"/>
      <c r="CZQ4" s="466"/>
      <c r="CZR4" s="466"/>
      <c r="CZS4" s="466"/>
      <c r="CZT4" s="466"/>
      <c r="CZU4" s="466"/>
      <c r="CZV4" s="466"/>
      <c r="CZW4" s="466"/>
      <c r="CZX4" s="466"/>
      <c r="CZY4" s="466"/>
      <c r="CZZ4" s="466"/>
      <c r="DAA4" s="466"/>
      <c r="DAB4" s="466"/>
      <c r="DAC4" s="466"/>
      <c r="DAD4" s="466"/>
      <c r="DAE4" s="466"/>
      <c r="DAF4" s="466"/>
      <c r="DAG4" s="466"/>
      <c r="DAH4" s="466"/>
      <c r="DAI4" s="466"/>
      <c r="DAJ4" s="466"/>
      <c r="DAK4" s="466"/>
      <c r="DAL4" s="466"/>
      <c r="DAM4" s="466"/>
      <c r="DAN4" s="466"/>
      <c r="DAO4" s="466"/>
      <c r="DAP4" s="466"/>
      <c r="DAQ4" s="466"/>
      <c r="DAR4" s="466"/>
      <c r="DAS4" s="466"/>
      <c r="DAT4" s="466"/>
      <c r="DAU4" s="466"/>
      <c r="DAV4" s="466"/>
      <c r="DAW4" s="466"/>
      <c r="DAX4" s="466"/>
      <c r="DAY4" s="466"/>
      <c r="DAZ4" s="466"/>
      <c r="DBA4" s="466"/>
      <c r="DBB4" s="466"/>
      <c r="DBC4" s="466"/>
      <c r="DBD4" s="466"/>
      <c r="DBE4" s="466"/>
      <c r="DBF4" s="466"/>
      <c r="DBG4" s="466"/>
      <c r="DBH4" s="466"/>
      <c r="DBI4" s="466"/>
      <c r="DBJ4" s="466"/>
      <c r="DBK4" s="466"/>
      <c r="DBL4" s="466"/>
      <c r="DBM4" s="466"/>
      <c r="DBN4" s="466"/>
      <c r="DBO4" s="466"/>
      <c r="DBP4" s="466"/>
      <c r="DBQ4" s="466"/>
      <c r="DBR4" s="466"/>
      <c r="DBS4" s="466"/>
      <c r="DBT4" s="466"/>
      <c r="DBU4" s="466"/>
      <c r="DBV4" s="466"/>
      <c r="DBW4" s="466"/>
      <c r="DBX4" s="466"/>
      <c r="DBY4" s="466"/>
      <c r="DBZ4" s="466"/>
      <c r="DCA4" s="466"/>
      <c r="DCB4" s="466"/>
      <c r="DCC4" s="466"/>
      <c r="DCD4" s="466"/>
      <c r="DCE4" s="466"/>
      <c r="DCF4" s="466"/>
      <c r="DCG4" s="466"/>
      <c r="DCH4" s="466"/>
      <c r="DCI4" s="466"/>
      <c r="DCJ4" s="466"/>
      <c r="DCK4" s="466"/>
      <c r="DCL4" s="466"/>
      <c r="DCM4" s="466"/>
      <c r="DCN4" s="466"/>
      <c r="DCO4" s="466"/>
      <c r="DCP4" s="466"/>
      <c r="DCQ4" s="466"/>
      <c r="DCR4" s="466"/>
      <c r="DCS4" s="466"/>
      <c r="DCT4" s="466"/>
      <c r="DCU4" s="466"/>
      <c r="DCV4" s="466"/>
      <c r="DCW4" s="466"/>
      <c r="DCX4" s="466"/>
      <c r="DCY4" s="466"/>
      <c r="DCZ4" s="466"/>
      <c r="DDA4" s="466"/>
      <c r="DDB4" s="466"/>
      <c r="DDC4" s="466"/>
      <c r="DDD4" s="466"/>
      <c r="DDE4" s="466"/>
      <c r="DDF4" s="466"/>
      <c r="DDG4" s="466"/>
      <c r="DDH4" s="466"/>
      <c r="DDI4" s="466"/>
      <c r="DDJ4" s="466"/>
      <c r="DDK4" s="466"/>
      <c r="DDL4" s="466"/>
      <c r="DDM4" s="466"/>
      <c r="DDN4" s="466"/>
      <c r="DDO4" s="466"/>
      <c r="DDP4" s="466"/>
      <c r="DDQ4" s="466"/>
      <c r="DDR4" s="466"/>
      <c r="DDS4" s="466"/>
      <c r="DDT4" s="466"/>
      <c r="DDU4" s="466"/>
      <c r="DDV4" s="466"/>
      <c r="DDW4" s="466"/>
      <c r="DDX4" s="466"/>
      <c r="DDY4" s="466"/>
      <c r="DDZ4" s="466"/>
      <c r="DEA4" s="466"/>
      <c r="DEB4" s="466"/>
      <c r="DEC4" s="466"/>
      <c r="DED4" s="466"/>
      <c r="DEE4" s="466"/>
      <c r="DEF4" s="466"/>
      <c r="DEG4" s="466"/>
      <c r="DEH4" s="466"/>
      <c r="DEI4" s="466"/>
      <c r="DEJ4" s="466"/>
      <c r="DEK4" s="466"/>
      <c r="DEL4" s="466"/>
      <c r="DEM4" s="466"/>
      <c r="DEN4" s="466"/>
      <c r="DEO4" s="466"/>
      <c r="DEP4" s="466"/>
      <c r="DEQ4" s="466"/>
      <c r="DER4" s="466"/>
      <c r="DES4" s="466"/>
      <c r="DET4" s="466"/>
      <c r="DEU4" s="466"/>
      <c r="DEV4" s="466"/>
      <c r="DEW4" s="466"/>
      <c r="DEX4" s="466"/>
      <c r="DEY4" s="466"/>
      <c r="DEZ4" s="466"/>
      <c r="DFA4" s="466"/>
      <c r="DFB4" s="466"/>
      <c r="DFC4" s="466"/>
      <c r="DFD4" s="466"/>
      <c r="DFE4" s="466"/>
      <c r="DFF4" s="466"/>
      <c r="DFG4" s="466"/>
      <c r="DFH4" s="466"/>
      <c r="DFI4" s="466"/>
      <c r="DFJ4" s="466"/>
      <c r="DFK4" s="466"/>
      <c r="DFL4" s="466"/>
      <c r="DFM4" s="466"/>
      <c r="DFN4" s="466"/>
      <c r="DFO4" s="466"/>
      <c r="DFP4" s="466"/>
      <c r="DFQ4" s="466"/>
      <c r="DFR4" s="466"/>
      <c r="DFS4" s="466"/>
      <c r="DFT4" s="466"/>
      <c r="DFU4" s="466"/>
      <c r="DFV4" s="466"/>
      <c r="DFW4" s="466"/>
      <c r="DFX4" s="466"/>
      <c r="DFY4" s="466"/>
      <c r="DFZ4" s="466"/>
      <c r="DGA4" s="466"/>
      <c r="DGB4" s="466"/>
      <c r="DGC4" s="466"/>
      <c r="DGD4" s="466"/>
      <c r="DGE4" s="466"/>
      <c r="DGF4" s="466"/>
      <c r="DGG4" s="466"/>
      <c r="DGH4" s="466"/>
      <c r="DGI4" s="466"/>
      <c r="DGJ4" s="466"/>
      <c r="DGK4" s="466"/>
      <c r="DGL4" s="466"/>
      <c r="DGM4" s="466"/>
      <c r="DGN4" s="466"/>
      <c r="DGO4" s="466"/>
      <c r="DGP4" s="466"/>
      <c r="DGQ4" s="466"/>
      <c r="DGR4" s="466"/>
      <c r="DGS4" s="466"/>
      <c r="DGT4" s="466"/>
      <c r="DGU4" s="466"/>
      <c r="DGV4" s="466"/>
      <c r="DGW4" s="466"/>
      <c r="DGX4" s="466"/>
      <c r="DGY4" s="466"/>
      <c r="DGZ4" s="466"/>
      <c r="DHA4" s="466"/>
      <c r="DHB4" s="466"/>
      <c r="DHC4" s="466"/>
      <c r="DHD4" s="466"/>
      <c r="DHE4" s="466"/>
      <c r="DHF4" s="466"/>
      <c r="DHG4" s="466"/>
      <c r="DHH4" s="466"/>
      <c r="DHI4" s="466"/>
      <c r="DHJ4" s="466"/>
      <c r="DHK4" s="466"/>
      <c r="DHL4" s="466"/>
      <c r="DHM4" s="466"/>
      <c r="DHN4" s="466"/>
      <c r="DHO4" s="466"/>
      <c r="DHP4" s="466"/>
      <c r="DHQ4" s="466"/>
      <c r="DHR4" s="466"/>
      <c r="DHS4" s="466"/>
      <c r="DHT4" s="466"/>
      <c r="DHU4" s="466"/>
      <c r="DHV4" s="466"/>
      <c r="DHW4" s="466"/>
      <c r="DHX4" s="466"/>
      <c r="DHY4" s="466"/>
      <c r="DHZ4" s="466"/>
      <c r="DIA4" s="466"/>
      <c r="DIB4" s="466"/>
      <c r="DIC4" s="466"/>
      <c r="DID4" s="466"/>
      <c r="DIE4" s="466"/>
      <c r="DIF4" s="466"/>
      <c r="DIG4" s="466"/>
      <c r="DIH4" s="466"/>
      <c r="DII4" s="466"/>
      <c r="DIJ4" s="466"/>
      <c r="DIK4" s="466"/>
      <c r="DIL4" s="466"/>
      <c r="DIM4" s="466"/>
      <c r="DIN4" s="466"/>
      <c r="DIO4" s="466"/>
      <c r="DIP4" s="466"/>
      <c r="DIQ4" s="466"/>
      <c r="DIR4" s="466"/>
      <c r="DIS4" s="466"/>
      <c r="DIT4" s="466"/>
      <c r="DIU4" s="466"/>
      <c r="DIV4" s="466"/>
      <c r="DIW4" s="466"/>
      <c r="DIX4" s="466"/>
      <c r="DIY4" s="466"/>
      <c r="DIZ4" s="466"/>
      <c r="DJA4" s="466"/>
      <c r="DJB4" s="466"/>
      <c r="DJC4" s="466"/>
      <c r="DJD4" s="466"/>
      <c r="DJE4" s="466"/>
      <c r="DJF4" s="466"/>
      <c r="DJG4" s="466"/>
      <c r="DJH4" s="466"/>
      <c r="DJI4" s="466"/>
      <c r="DJJ4" s="466"/>
      <c r="DJK4" s="466"/>
      <c r="DJL4" s="466"/>
      <c r="DJM4" s="466"/>
      <c r="DJN4" s="466"/>
      <c r="DJO4" s="466"/>
      <c r="DJP4" s="466"/>
      <c r="DJQ4" s="466"/>
      <c r="DJR4" s="466"/>
      <c r="DJS4" s="466"/>
      <c r="DJT4" s="466"/>
      <c r="DJU4" s="466"/>
      <c r="DJV4" s="466"/>
      <c r="DJW4" s="466"/>
      <c r="DJX4" s="466"/>
      <c r="DJY4" s="466"/>
      <c r="DJZ4" s="466"/>
      <c r="DKA4" s="466"/>
      <c r="DKB4" s="466"/>
      <c r="DKC4" s="466"/>
      <c r="DKD4" s="466"/>
      <c r="DKE4" s="466"/>
      <c r="DKF4" s="466"/>
      <c r="DKG4" s="466"/>
      <c r="DKH4" s="466"/>
      <c r="DKI4" s="466"/>
      <c r="DKJ4" s="466"/>
      <c r="DKK4" s="466"/>
      <c r="DKL4" s="466"/>
      <c r="DKM4" s="466"/>
      <c r="DKN4" s="466"/>
      <c r="DKO4" s="466"/>
      <c r="DKP4" s="466"/>
      <c r="DKQ4" s="466"/>
      <c r="DKR4" s="466"/>
      <c r="DKS4" s="466"/>
      <c r="DKT4" s="466"/>
      <c r="DKU4" s="466"/>
      <c r="DKV4" s="466"/>
      <c r="DKW4" s="466"/>
      <c r="DKX4" s="466"/>
      <c r="DKY4" s="466"/>
      <c r="DKZ4" s="466"/>
      <c r="DLA4" s="466"/>
      <c r="DLB4" s="466"/>
      <c r="DLC4" s="466"/>
      <c r="DLD4" s="466"/>
      <c r="DLE4" s="466"/>
      <c r="DLF4" s="466"/>
      <c r="DLG4" s="466"/>
      <c r="DLH4" s="466"/>
      <c r="DLI4" s="466"/>
      <c r="DLJ4" s="466"/>
      <c r="DLK4" s="466"/>
      <c r="DLL4" s="466"/>
      <c r="DLM4" s="466"/>
      <c r="DLN4" s="466"/>
      <c r="DLO4" s="466"/>
      <c r="DLP4" s="466"/>
      <c r="DLQ4" s="466"/>
      <c r="DLR4" s="466"/>
      <c r="DLS4" s="466"/>
      <c r="DLT4" s="466"/>
      <c r="DLU4" s="466"/>
      <c r="DLV4" s="466"/>
      <c r="DLW4" s="466"/>
      <c r="DLX4" s="466"/>
      <c r="DLY4" s="466"/>
      <c r="DLZ4" s="466"/>
      <c r="DMA4" s="466"/>
      <c r="DMB4" s="466"/>
      <c r="DMC4" s="466"/>
      <c r="DMD4" s="466"/>
      <c r="DME4" s="466"/>
      <c r="DMF4" s="466"/>
      <c r="DMG4" s="466"/>
      <c r="DMH4" s="466"/>
      <c r="DMI4" s="466"/>
      <c r="DMJ4" s="466"/>
      <c r="DMK4" s="466"/>
      <c r="DML4" s="466"/>
      <c r="DMM4" s="466"/>
      <c r="DMN4" s="466"/>
      <c r="DMO4" s="466"/>
      <c r="DMP4" s="466"/>
      <c r="DMQ4" s="466"/>
      <c r="DMR4" s="466"/>
      <c r="DMS4" s="466"/>
      <c r="DMT4" s="466"/>
      <c r="DMU4" s="466"/>
      <c r="DMV4" s="466"/>
      <c r="DMW4" s="466"/>
      <c r="DMX4" s="466"/>
      <c r="DMY4" s="466"/>
      <c r="DMZ4" s="466"/>
      <c r="DNA4" s="466"/>
      <c r="DNB4" s="466"/>
      <c r="DNC4" s="466"/>
      <c r="DND4" s="466"/>
      <c r="DNE4" s="466"/>
      <c r="DNF4" s="466"/>
      <c r="DNG4" s="466"/>
      <c r="DNH4" s="466"/>
      <c r="DNI4" s="466"/>
      <c r="DNJ4" s="466"/>
      <c r="DNK4" s="466"/>
      <c r="DNL4" s="466"/>
      <c r="DNM4" s="466"/>
      <c r="DNN4" s="466"/>
      <c r="DNO4" s="466"/>
      <c r="DNP4" s="466"/>
      <c r="DNQ4" s="466"/>
      <c r="DNR4" s="466"/>
      <c r="DNS4" s="466"/>
      <c r="DNT4" s="466"/>
      <c r="DNU4" s="466"/>
      <c r="DNV4" s="466"/>
      <c r="DNW4" s="466"/>
      <c r="DNX4" s="466"/>
      <c r="DNY4" s="466"/>
      <c r="DNZ4" s="466"/>
      <c r="DOA4" s="466"/>
      <c r="DOB4" s="466"/>
      <c r="DOC4" s="466"/>
      <c r="DOD4" s="466"/>
      <c r="DOE4" s="466"/>
      <c r="DOF4" s="466"/>
      <c r="DOG4" s="466"/>
      <c r="DOH4" s="466"/>
      <c r="DOI4" s="466"/>
      <c r="DOJ4" s="466"/>
      <c r="DOK4" s="466"/>
      <c r="DOL4" s="466"/>
      <c r="DOM4" s="466"/>
      <c r="DON4" s="466"/>
      <c r="DOO4" s="466"/>
      <c r="DOP4" s="466"/>
      <c r="DOQ4" s="466"/>
      <c r="DOR4" s="466"/>
      <c r="DOS4" s="466"/>
      <c r="DOT4" s="466"/>
      <c r="DOU4" s="466"/>
      <c r="DOV4" s="466"/>
      <c r="DOW4" s="466"/>
      <c r="DOX4" s="466"/>
      <c r="DOY4" s="466"/>
      <c r="DOZ4" s="466"/>
      <c r="DPA4" s="466"/>
      <c r="DPB4" s="466"/>
      <c r="DPC4" s="466"/>
      <c r="DPD4" s="466"/>
      <c r="DPE4" s="466"/>
      <c r="DPF4" s="466"/>
      <c r="DPG4" s="466"/>
      <c r="DPH4" s="466"/>
      <c r="DPI4" s="466"/>
      <c r="DPJ4" s="466"/>
      <c r="DPK4" s="466"/>
      <c r="DPL4" s="466"/>
      <c r="DPM4" s="466"/>
      <c r="DPN4" s="466"/>
      <c r="DPO4" s="466"/>
      <c r="DPP4" s="466"/>
      <c r="DPQ4" s="466"/>
      <c r="DPR4" s="466"/>
      <c r="DPS4" s="466"/>
      <c r="DPT4" s="466"/>
      <c r="DPU4" s="466"/>
      <c r="DPV4" s="466"/>
      <c r="DPW4" s="466"/>
      <c r="DPX4" s="466"/>
      <c r="DPY4" s="466"/>
      <c r="DPZ4" s="466"/>
      <c r="DQA4" s="466"/>
      <c r="DQB4" s="466"/>
      <c r="DQC4" s="466"/>
      <c r="DQD4" s="466"/>
      <c r="DQE4" s="466"/>
      <c r="DQF4" s="466"/>
      <c r="DQG4" s="466"/>
      <c r="DQH4" s="466"/>
      <c r="DQI4" s="466"/>
      <c r="DQJ4" s="466"/>
      <c r="DQK4" s="466"/>
      <c r="DQL4" s="466"/>
      <c r="DQM4" s="466"/>
      <c r="DQN4" s="466"/>
      <c r="DQO4" s="466"/>
      <c r="DQP4" s="466"/>
      <c r="DQQ4" s="466"/>
      <c r="DQR4" s="466"/>
      <c r="DQS4" s="466"/>
      <c r="DQT4" s="466"/>
      <c r="DQU4" s="466"/>
      <c r="DQV4" s="466"/>
      <c r="DQW4" s="466"/>
      <c r="DQX4" s="466"/>
      <c r="DQY4" s="466"/>
      <c r="DQZ4" s="466"/>
      <c r="DRA4" s="466"/>
      <c r="DRB4" s="466"/>
      <c r="DRC4" s="466"/>
      <c r="DRD4" s="466"/>
      <c r="DRE4" s="466"/>
      <c r="DRF4" s="466"/>
      <c r="DRG4" s="466"/>
      <c r="DRH4" s="466"/>
      <c r="DRI4" s="466"/>
      <c r="DRJ4" s="466"/>
      <c r="DRK4" s="466"/>
      <c r="DRL4" s="466"/>
      <c r="DRM4" s="466"/>
      <c r="DRN4" s="466"/>
      <c r="DRO4" s="466"/>
      <c r="DRP4" s="466"/>
      <c r="DRQ4" s="466"/>
      <c r="DRR4" s="466"/>
      <c r="DRS4" s="466"/>
      <c r="DRT4" s="466"/>
      <c r="DRU4" s="466"/>
      <c r="DRV4" s="466"/>
      <c r="DRW4" s="466"/>
      <c r="DRX4" s="466"/>
      <c r="DRY4" s="466"/>
      <c r="DRZ4" s="466"/>
      <c r="DSA4" s="466"/>
      <c r="DSB4" s="466"/>
      <c r="DSC4" s="466"/>
      <c r="DSD4" s="466"/>
      <c r="DSE4" s="466"/>
      <c r="DSF4" s="466"/>
      <c r="DSG4" s="466"/>
      <c r="DSH4" s="466"/>
      <c r="DSI4" s="466"/>
      <c r="DSJ4" s="466"/>
      <c r="DSK4" s="466"/>
      <c r="DSL4" s="466"/>
      <c r="DSM4" s="466"/>
      <c r="DSN4" s="466"/>
      <c r="DSO4" s="466"/>
      <c r="DSP4" s="466"/>
      <c r="DSQ4" s="466"/>
      <c r="DSR4" s="466"/>
      <c r="DSS4" s="466"/>
      <c r="DST4" s="466"/>
      <c r="DSU4" s="466"/>
      <c r="DSV4" s="466"/>
      <c r="DSW4" s="466"/>
      <c r="DSX4" s="466"/>
      <c r="DSY4" s="466"/>
      <c r="DSZ4" s="466"/>
      <c r="DTA4" s="466"/>
      <c r="DTB4" s="466"/>
      <c r="DTC4" s="466"/>
      <c r="DTD4" s="466"/>
      <c r="DTE4" s="466"/>
      <c r="DTF4" s="466"/>
      <c r="DTG4" s="466"/>
      <c r="DTH4" s="466"/>
      <c r="DTI4" s="466"/>
      <c r="DTJ4" s="466"/>
      <c r="DTK4" s="466"/>
      <c r="DTL4" s="466"/>
      <c r="DTM4" s="466"/>
      <c r="DTN4" s="466"/>
      <c r="DTO4" s="466"/>
      <c r="DTP4" s="466"/>
      <c r="DTQ4" s="466"/>
      <c r="DTR4" s="466"/>
      <c r="DTS4" s="466"/>
      <c r="DTT4" s="466"/>
      <c r="DTU4" s="466"/>
      <c r="DTV4" s="466"/>
      <c r="DTW4" s="466"/>
      <c r="DTX4" s="466"/>
      <c r="DTY4" s="466"/>
      <c r="DTZ4" s="466"/>
      <c r="DUA4" s="466"/>
      <c r="DUB4" s="466"/>
      <c r="DUC4" s="466"/>
      <c r="DUD4" s="466"/>
      <c r="DUE4" s="466"/>
      <c r="DUF4" s="466"/>
      <c r="DUG4" s="466"/>
      <c r="DUH4" s="466"/>
      <c r="DUI4" s="466"/>
      <c r="DUJ4" s="466"/>
      <c r="DUK4" s="466"/>
      <c r="DUL4" s="466"/>
      <c r="DUM4" s="466"/>
      <c r="DUN4" s="466"/>
      <c r="DUO4" s="466"/>
      <c r="DUP4" s="466"/>
      <c r="DUQ4" s="466"/>
      <c r="DUR4" s="466"/>
      <c r="DUS4" s="466"/>
      <c r="DUT4" s="466"/>
      <c r="DUU4" s="466"/>
      <c r="DUV4" s="466"/>
      <c r="DUW4" s="466"/>
      <c r="DUX4" s="466"/>
      <c r="DUY4" s="466"/>
      <c r="DUZ4" s="466"/>
      <c r="DVA4" s="466"/>
      <c r="DVB4" s="466"/>
      <c r="DVC4" s="466"/>
      <c r="DVD4" s="466"/>
      <c r="DVE4" s="466"/>
      <c r="DVF4" s="466"/>
      <c r="DVG4" s="466"/>
      <c r="DVH4" s="466"/>
      <c r="DVI4" s="466"/>
      <c r="DVJ4" s="466"/>
      <c r="DVK4" s="466"/>
      <c r="DVL4" s="466"/>
      <c r="DVM4" s="466"/>
      <c r="DVN4" s="466"/>
      <c r="DVO4" s="466"/>
      <c r="DVP4" s="466"/>
      <c r="DVQ4" s="466"/>
      <c r="DVR4" s="466"/>
      <c r="DVS4" s="466"/>
      <c r="DVT4" s="466"/>
      <c r="DVU4" s="466"/>
      <c r="DVV4" s="466"/>
      <c r="DVW4" s="466"/>
      <c r="DVX4" s="466"/>
      <c r="DVY4" s="466"/>
      <c r="DVZ4" s="466"/>
      <c r="DWA4" s="466"/>
      <c r="DWB4" s="466"/>
      <c r="DWC4" s="466"/>
      <c r="DWD4" s="466"/>
      <c r="DWE4" s="466"/>
      <c r="DWF4" s="466"/>
      <c r="DWG4" s="466"/>
      <c r="DWH4" s="466"/>
      <c r="DWI4" s="466"/>
      <c r="DWJ4" s="466"/>
      <c r="DWK4" s="466"/>
      <c r="DWL4" s="466"/>
      <c r="DWM4" s="466"/>
      <c r="DWN4" s="466"/>
      <c r="DWO4" s="466"/>
      <c r="DWP4" s="466"/>
      <c r="DWQ4" s="466"/>
      <c r="DWR4" s="466"/>
      <c r="DWS4" s="466"/>
      <c r="DWT4" s="466"/>
      <c r="DWU4" s="466"/>
      <c r="DWV4" s="466"/>
      <c r="DWW4" s="466"/>
      <c r="DWX4" s="466"/>
      <c r="DWY4" s="466"/>
      <c r="DWZ4" s="466"/>
      <c r="DXA4" s="466"/>
      <c r="DXB4" s="466"/>
      <c r="DXC4" s="466"/>
      <c r="DXD4" s="466"/>
      <c r="DXE4" s="466"/>
      <c r="DXF4" s="466"/>
      <c r="DXG4" s="466"/>
      <c r="DXH4" s="466"/>
      <c r="DXI4" s="466"/>
      <c r="DXJ4" s="466"/>
      <c r="DXK4" s="466"/>
      <c r="DXL4" s="466"/>
      <c r="DXM4" s="466"/>
      <c r="DXN4" s="466"/>
      <c r="DXO4" s="466"/>
      <c r="DXP4" s="466"/>
      <c r="DXQ4" s="466"/>
      <c r="DXR4" s="466"/>
      <c r="DXS4" s="466"/>
      <c r="DXT4" s="466"/>
      <c r="DXU4" s="466"/>
      <c r="DXV4" s="466"/>
      <c r="DXW4" s="466"/>
      <c r="DXX4" s="466"/>
      <c r="DXY4" s="466"/>
      <c r="DXZ4" s="466"/>
      <c r="DYA4" s="466"/>
      <c r="DYB4" s="466"/>
      <c r="DYC4" s="466"/>
      <c r="DYD4" s="466"/>
      <c r="DYE4" s="466"/>
      <c r="DYF4" s="466"/>
      <c r="DYG4" s="466"/>
      <c r="DYH4" s="466"/>
      <c r="DYI4" s="466"/>
      <c r="DYJ4" s="466"/>
      <c r="DYK4" s="466"/>
      <c r="DYL4" s="466"/>
      <c r="DYM4" s="466"/>
      <c r="DYN4" s="466"/>
      <c r="DYO4" s="466"/>
      <c r="DYP4" s="466"/>
      <c r="DYQ4" s="466"/>
      <c r="DYR4" s="466"/>
      <c r="DYS4" s="466"/>
      <c r="DYT4" s="466"/>
      <c r="DYU4" s="466"/>
      <c r="DYV4" s="466"/>
      <c r="DYW4" s="466"/>
      <c r="DYX4" s="466"/>
      <c r="DYY4" s="466"/>
      <c r="DYZ4" s="466"/>
      <c r="DZA4" s="466"/>
      <c r="DZB4" s="466"/>
      <c r="DZC4" s="466"/>
      <c r="DZD4" s="466"/>
      <c r="DZE4" s="466"/>
      <c r="DZF4" s="466"/>
      <c r="DZG4" s="466"/>
      <c r="DZH4" s="466"/>
      <c r="DZI4" s="466"/>
      <c r="DZJ4" s="466"/>
      <c r="DZK4" s="466"/>
      <c r="DZL4" s="466"/>
      <c r="DZM4" s="466"/>
      <c r="DZN4" s="466"/>
      <c r="DZO4" s="466"/>
      <c r="DZP4" s="466"/>
      <c r="DZQ4" s="466"/>
      <c r="DZR4" s="466"/>
      <c r="DZS4" s="466"/>
      <c r="DZT4" s="466"/>
      <c r="DZU4" s="466"/>
      <c r="DZV4" s="466"/>
      <c r="DZW4" s="466"/>
      <c r="DZX4" s="466"/>
      <c r="DZY4" s="466"/>
      <c r="DZZ4" s="466"/>
      <c r="EAA4" s="466"/>
      <c r="EAB4" s="466"/>
      <c r="EAC4" s="466"/>
      <c r="EAD4" s="466"/>
      <c r="EAE4" s="466"/>
      <c r="EAF4" s="466"/>
      <c r="EAG4" s="466"/>
      <c r="EAH4" s="466"/>
      <c r="EAI4" s="466"/>
      <c r="EAJ4" s="466"/>
      <c r="EAK4" s="466"/>
      <c r="EAL4" s="466"/>
      <c r="EAM4" s="466"/>
      <c r="EAN4" s="466"/>
      <c r="EAO4" s="466"/>
      <c r="EAP4" s="466"/>
      <c r="EAQ4" s="466"/>
      <c r="EAR4" s="466"/>
      <c r="EAS4" s="466"/>
      <c r="EAT4" s="466"/>
      <c r="EAU4" s="466"/>
      <c r="EAV4" s="466"/>
      <c r="EAW4" s="466"/>
      <c r="EAX4" s="466"/>
      <c r="EAY4" s="466"/>
      <c r="EAZ4" s="466"/>
      <c r="EBA4" s="466"/>
      <c r="EBB4" s="466"/>
      <c r="EBC4" s="466"/>
      <c r="EBD4" s="466"/>
      <c r="EBE4" s="466"/>
      <c r="EBF4" s="466"/>
      <c r="EBG4" s="466"/>
      <c r="EBH4" s="466"/>
      <c r="EBI4" s="466"/>
      <c r="EBJ4" s="466"/>
      <c r="EBK4" s="466"/>
      <c r="EBL4" s="466"/>
      <c r="EBM4" s="466"/>
      <c r="EBN4" s="466"/>
      <c r="EBO4" s="466"/>
      <c r="EBP4" s="466"/>
      <c r="EBQ4" s="466"/>
      <c r="EBR4" s="466"/>
      <c r="EBS4" s="466"/>
      <c r="EBT4" s="466"/>
      <c r="EBU4" s="466"/>
      <c r="EBV4" s="466"/>
      <c r="EBW4" s="466"/>
      <c r="EBX4" s="466"/>
      <c r="EBY4" s="466"/>
      <c r="EBZ4" s="466"/>
      <c r="ECA4" s="466"/>
      <c r="ECB4" s="466"/>
      <c r="ECC4" s="466"/>
      <c r="ECD4" s="466"/>
      <c r="ECE4" s="466"/>
      <c r="ECF4" s="466"/>
      <c r="ECG4" s="466"/>
      <c r="ECH4" s="466"/>
      <c r="ECI4" s="466"/>
      <c r="ECJ4" s="466"/>
      <c r="ECK4" s="466"/>
      <c r="ECL4" s="466"/>
      <c r="ECM4" s="466"/>
      <c r="ECN4" s="466"/>
      <c r="ECO4" s="466"/>
      <c r="ECP4" s="466"/>
      <c r="ECQ4" s="466"/>
      <c r="ECR4" s="466"/>
      <c r="ECS4" s="466"/>
      <c r="ECT4" s="466"/>
      <c r="ECU4" s="466"/>
      <c r="ECV4" s="466"/>
      <c r="ECW4" s="466"/>
      <c r="ECX4" s="466"/>
      <c r="ECY4" s="466"/>
      <c r="ECZ4" s="466"/>
      <c r="EDA4" s="466"/>
      <c r="EDB4" s="466"/>
      <c r="EDC4" s="466"/>
      <c r="EDD4" s="466"/>
      <c r="EDE4" s="466"/>
      <c r="EDF4" s="466"/>
      <c r="EDG4" s="466"/>
      <c r="EDH4" s="466"/>
      <c r="EDI4" s="466"/>
      <c r="EDJ4" s="466"/>
      <c r="EDK4" s="466"/>
      <c r="EDL4" s="466"/>
      <c r="EDM4" s="466"/>
      <c r="EDN4" s="466"/>
      <c r="EDO4" s="466"/>
      <c r="EDP4" s="466"/>
      <c r="EDQ4" s="466"/>
      <c r="EDR4" s="466"/>
      <c r="EDS4" s="466"/>
      <c r="EDT4" s="466"/>
      <c r="EDU4" s="466"/>
      <c r="EDV4" s="466"/>
      <c r="EDW4" s="466"/>
      <c r="EDX4" s="466"/>
      <c r="EDY4" s="466"/>
      <c r="EDZ4" s="466"/>
      <c r="EEA4" s="466"/>
      <c r="EEB4" s="466"/>
      <c r="EEC4" s="466"/>
      <c r="EED4" s="466"/>
      <c r="EEE4" s="466"/>
      <c r="EEF4" s="466"/>
      <c r="EEG4" s="466"/>
      <c r="EEH4" s="466"/>
      <c r="EEI4" s="466"/>
      <c r="EEJ4" s="466"/>
      <c r="EEK4" s="466"/>
      <c r="EEL4" s="466"/>
      <c r="EEM4" s="466"/>
      <c r="EEN4" s="466"/>
      <c r="EEO4" s="466"/>
      <c r="EEP4" s="466"/>
      <c r="EEQ4" s="466"/>
      <c r="EER4" s="466"/>
      <c r="EES4" s="466"/>
      <c r="EET4" s="466"/>
      <c r="EEU4" s="466"/>
      <c r="EEV4" s="466"/>
      <c r="EEW4" s="466"/>
      <c r="EEX4" s="466"/>
      <c r="EEY4" s="466"/>
      <c r="EEZ4" s="466"/>
      <c r="EFA4" s="466"/>
      <c r="EFB4" s="466"/>
      <c r="EFC4" s="466"/>
      <c r="EFD4" s="466"/>
      <c r="EFE4" s="466"/>
      <c r="EFF4" s="466"/>
      <c r="EFG4" s="466"/>
      <c r="EFH4" s="466"/>
      <c r="EFI4" s="466"/>
      <c r="EFJ4" s="466"/>
      <c r="EFK4" s="466"/>
      <c r="EFL4" s="466"/>
      <c r="EFM4" s="466"/>
      <c r="EFN4" s="466"/>
      <c r="EFO4" s="466"/>
      <c r="EFP4" s="466"/>
      <c r="EFQ4" s="466"/>
      <c r="EFR4" s="466"/>
      <c r="EFS4" s="466"/>
      <c r="EFT4" s="466"/>
      <c r="EFU4" s="466"/>
      <c r="EFV4" s="466"/>
      <c r="EFW4" s="466"/>
      <c r="EFX4" s="466"/>
      <c r="EFY4" s="466"/>
      <c r="EFZ4" s="466"/>
      <c r="EGA4" s="466"/>
      <c r="EGB4" s="466"/>
      <c r="EGC4" s="466"/>
      <c r="EGD4" s="466"/>
      <c r="EGE4" s="466"/>
      <c r="EGF4" s="466"/>
      <c r="EGG4" s="466"/>
      <c r="EGH4" s="466"/>
      <c r="EGI4" s="466"/>
      <c r="EGJ4" s="466"/>
      <c r="EGK4" s="466"/>
      <c r="EGL4" s="466"/>
      <c r="EGM4" s="466"/>
      <c r="EGN4" s="466"/>
      <c r="EGO4" s="466"/>
      <c r="EGP4" s="466"/>
      <c r="EGQ4" s="466"/>
      <c r="EGR4" s="466"/>
      <c r="EGS4" s="466"/>
      <c r="EGT4" s="466"/>
      <c r="EGU4" s="466"/>
      <c r="EGV4" s="466"/>
      <c r="EGW4" s="466"/>
      <c r="EGX4" s="466"/>
      <c r="EGY4" s="466"/>
      <c r="EGZ4" s="466"/>
      <c r="EHA4" s="466"/>
      <c r="EHB4" s="466"/>
      <c r="EHC4" s="466"/>
      <c r="EHD4" s="466"/>
      <c r="EHE4" s="466"/>
      <c r="EHF4" s="466"/>
      <c r="EHG4" s="466"/>
      <c r="EHH4" s="466"/>
      <c r="EHI4" s="466"/>
      <c r="EHJ4" s="466"/>
      <c r="EHK4" s="466"/>
      <c r="EHL4" s="466"/>
      <c r="EHM4" s="466"/>
      <c r="EHN4" s="466"/>
      <c r="EHO4" s="466"/>
      <c r="EHP4" s="466"/>
      <c r="EHQ4" s="466"/>
      <c r="EHR4" s="466"/>
      <c r="EHS4" s="466"/>
      <c r="EHT4" s="466"/>
      <c r="EHU4" s="466"/>
      <c r="EHV4" s="466"/>
      <c r="EHW4" s="466"/>
      <c r="EHX4" s="466"/>
      <c r="EHY4" s="466"/>
      <c r="EHZ4" s="466"/>
      <c r="EIA4" s="466"/>
      <c r="EIB4" s="466"/>
      <c r="EIC4" s="466"/>
      <c r="EID4" s="466"/>
      <c r="EIE4" s="466"/>
      <c r="EIF4" s="466"/>
      <c r="EIG4" s="466"/>
      <c r="EIH4" s="466"/>
      <c r="EII4" s="466"/>
      <c r="EIJ4" s="466"/>
      <c r="EIK4" s="466"/>
      <c r="EIL4" s="466"/>
      <c r="EIM4" s="466"/>
      <c r="EIN4" s="466"/>
      <c r="EIO4" s="466"/>
      <c r="EIP4" s="466"/>
      <c r="EIQ4" s="466"/>
      <c r="EIR4" s="466"/>
      <c r="EIS4" s="466"/>
      <c r="EIT4" s="466"/>
      <c r="EIU4" s="466"/>
      <c r="EIV4" s="466"/>
      <c r="EIW4" s="466"/>
      <c r="EIX4" s="466"/>
      <c r="EIY4" s="466"/>
      <c r="EIZ4" s="466"/>
      <c r="EJA4" s="466"/>
      <c r="EJB4" s="466"/>
      <c r="EJC4" s="466"/>
      <c r="EJD4" s="466"/>
      <c r="EJE4" s="466"/>
      <c r="EJF4" s="466"/>
      <c r="EJG4" s="466"/>
      <c r="EJH4" s="466"/>
      <c r="EJI4" s="466"/>
      <c r="EJJ4" s="466"/>
      <c r="EJK4" s="466"/>
      <c r="EJL4" s="466"/>
      <c r="EJM4" s="466"/>
      <c r="EJN4" s="466"/>
      <c r="EJO4" s="466"/>
      <c r="EJP4" s="466"/>
      <c r="EJQ4" s="466"/>
      <c r="EJR4" s="466"/>
      <c r="EJS4" s="466"/>
      <c r="EJT4" s="466"/>
      <c r="EJU4" s="466"/>
      <c r="EJV4" s="466"/>
      <c r="EJW4" s="466"/>
      <c r="EJX4" s="466"/>
      <c r="EJY4" s="466"/>
      <c r="EJZ4" s="466"/>
      <c r="EKA4" s="466"/>
      <c r="EKB4" s="466"/>
      <c r="EKC4" s="466"/>
      <c r="EKD4" s="466"/>
      <c r="EKE4" s="466"/>
      <c r="EKF4" s="466"/>
      <c r="EKG4" s="466"/>
      <c r="EKH4" s="466"/>
      <c r="EKI4" s="466"/>
      <c r="EKJ4" s="466"/>
      <c r="EKK4" s="466"/>
      <c r="EKL4" s="466"/>
      <c r="EKM4" s="466"/>
      <c r="EKN4" s="466"/>
      <c r="EKO4" s="466"/>
      <c r="EKP4" s="466"/>
      <c r="EKQ4" s="466"/>
      <c r="EKR4" s="466"/>
      <c r="EKS4" s="466"/>
      <c r="EKT4" s="466"/>
      <c r="EKU4" s="466"/>
      <c r="EKV4" s="466"/>
      <c r="EKW4" s="466"/>
      <c r="EKX4" s="466"/>
      <c r="EKY4" s="466"/>
      <c r="EKZ4" s="466"/>
      <c r="ELA4" s="466"/>
      <c r="ELB4" s="466"/>
      <c r="ELC4" s="466"/>
      <c r="ELD4" s="466"/>
      <c r="ELE4" s="466"/>
      <c r="ELF4" s="466"/>
      <c r="ELG4" s="466"/>
      <c r="ELH4" s="466"/>
      <c r="ELI4" s="466"/>
      <c r="ELJ4" s="466"/>
      <c r="ELK4" s="466"/>
      <c r="ELL4" s="466"/>
      <c r="ELM4" s="466"/>
      <c r="ELN4" s="466"/>
      <c r="ELO4" s="466"/>
      <c r="ELP4" s="466"/>
      <c r="ELQ4" s="466"/>
      <c r="ELR4" s="466"/>
      <c r="ELS4" s="466"/>
      <c r="ELT4" s="466"/>
      <c r="ELU4" s="466"/>
      <c r="ELV4" s="466"/>
      <c r="ELW4" s="466"/>
      <c r="ELX4" s="466"/>
      <c r="ELY4" s="466"/>
      <c r="ELZ4" s="466"/>
      <c r="EMA4" s="466"/>
      <c r="EMB4" s="466"/>
      <c r="EMC4" s="466"/>
      <c r="EMD4" s="466"/>
      <c r="EME4" s="466"/>
      <c r="EMF4" s="466"/>
      <c r="EMG4" s="466"/>
      <c r="EMH4" s="466"/>
      <c r="EMI4" s="466"/>
      <c r="EMJ4" s="466"/>
      <c r="EMK4" s="466"/>
      <c r="EML4" s="466"/>
      <c r="EMM4" s="466"/>
      <c r="EMN4" s="466"/>
      <c r="EMO4" s="466"/>
      <c r="EMP4" s="466"/>
      <c r="EMQ4" s="466"/>
      <c r="EMR4" s="466"/>
      <c r="EMS4" s="466"/>
      <c r="EMT4" s="466"/>
      <c r="EMU4" s="466"/>
      <c r="EMV4" s="466"/>
      <c r="EMW4" s="466"/>
      <c r="EMX4" s="466"/>
      <c r="EMY4" s="466"/>
      <c r="EMZ4" s="466"/>
      <c r="ENA4" s="466"/>
      <c r="ENB4" s="466"/>
      <c r="ENC4" s="466"/>
      <c r="END4" s="466"/>
      <c r="ENE4" s="466"/>
      <c r="ENF4" s="466"/>
      <c r="ENG4" s="466"/>
      <c r="ENH4" s="466"/>
      <c r="ENI4" s="466"/>
      <c r="ENJ4" s="466"/>
      <c r="ENK4" s="466"/>
      <c r="ENL4" s="466"/>
      <c r="ENM4" s="466"/>
      <c r="ENN4" s="466"/>
      <c r="ENO4" s="466"/>
      <c r="ENP4" s="466"/>
      <c r="ENQ4" s="466"/>
      <c r="ENR4" s="466"/>
      <c r="ENS4" s="466"/>
      <c r="ENT4" s="466"/>
      <c r="ENU4" s="466"/>
      <c r="ENV4" s="466"/>
      <c r="ENW4" s="466"/>
      <c r="ENX4" s="466"/>
      <c r="ENY4" s="466"/>
      <c r="ENZ4" s="466"/>
      <c r="EOA4" s="466"/>
      <c r="EOB4" s="466"/>
      <c r="EOC4" s="466"/>
      <c r="EOD4" s="466"/>
      <c r="EOE4" s="466"/>
      <c r="EOF4" s="466"/>
      <c r="EOG4" s="466"/>
      <c r="EOH4" s="466"/>
      <c r="EOI4" s="466"/>
      <c r="EOJ4" s="466"/>
      <c r="EOK4" s="466"/>
      <c r="EOL4" s="466"/>
      <c r="EOM4" s="466"/>
      <c r="EON4" s="466"/>
      <c r="EOO4" s="466"/>
      <c r="EOP4" s="466"/>
      <c r="EOQ4" s="466"/>
      <c r="EOR4" s="466"/>
      <c r="EOS4" s="466"/>
      <c r="EOT4" s="466"/>
      <c r="EOU4" s="466"/>
      <c r="EOV4" s="466"/>
      <c r="EOW4" s="466"/>
      <c r="EOX4" s="466"/>
      <c r="EOY4" s="466"/>
      <c r="EOZ4" s="466"/>
      <c r="EPA4" s="466"/>
      <c r="EPB4" s="466"/>
      <c r="EPC4" s="466"/>
      <c r="EPD4" s="466"/>
      <c r="EPE4" s="466"/>
      <c r="EPF4" s="466"/>
      <c r="EPG4" s="466"/>
      <c r="EPH4" s="466"/>
      <c r="EPI4" s="466"/>
      <c r="EPJ4" s="466"/>
      <c r="EPK4" s="466"/>
      <c r="EPL4" s="466"/>
      <c r="EPM4" s="466"/>
      <c r="EPN4" s="466"/>
      <c r="EPO4" s="466"/>
      <c r="EPP4" s="466"/>
      <c r="EPQ4" s="466"/>
      <c r="EPR4" s="466"/>
      <c r="EPS4" s="466"/>
      <c r="EPT4" s="466"/>
      <c r="EPU4" s="466"/>
      <c r="EPV4" s="466"/>
      <c r="EPW4" s="466"/>
      <c r="EPX4" s="466"/>
      <c r="EPY4" s="466"/>
      <c r="EPZ4" s="466"/>
      <c r="EQA4" s="466"/>
      <c r="EQB4" s="466"/>
      <c r="EQC4" s="466"/>
      <c r="EQD4" s="466"/>
      <c r="EQE4" s="466"/>
      <c r="EQF4" s="466"/>
      <c r="EQG4" s="466"/>
      <c r="EQH4" s="466"/>
      <c r="EQI4" s="466"/>
      <c r="EQJ4" s="466"/>
      <c r="EQK4" s="466"/>
      <c r="EQL4" s="466"/>
      <c r="EQM4" s="466"/>
      <c r="EQN4" s="466"/>
      <c r="EQO4" s="466"/>
      <c r="EQP4" s="466"/>
      <c r="EQQ4" s="466"/>
      <c r="EQR4" s="466"/>
      <c r="EQS4" s="466"/>
      <c r="EQT4" s="466"/>
      <c r="EQU4" s="466"/>
      <c r="EQV4" s="466"/>
      <c r="EQW4" s="466"/>
      <c r="EQX4" s="466"/>
      <c r="EQY4" s="466"/>
      <c r="EQZ4" s="466"/>
      <c r="ERA4" s="466"/>
      <c r="ERB4" s="466"/>
      <c r="ERC4" s="466"/>
      <c r="ERD4" s="466"/>
      <c r="ERE4" s="466"/>
      <c r="ERF4" s="466"/>
      <c r="ERG4" s="466"/>
      <c r="ERH4" s="466"/>
      <c r="ERI4" s="466"/>
      <c r="ERJ4" s="466"/>
      <c r="ERK4" s="466"/>
      <c r="ERL4" s="466"/>
      <c r="ERM4" s="466"/>
      <c r="ERN4" s="466"/>
      <c r="ERO4" s="466"/>
      <c r="ERP4" s="466"/>
      <c r="ERQ4" s="466"/>
      <c r="ERR4" s="466"/>
      <c r="ERS4" s="466"/>
      <c r="ERT4" s="466"/>
      <c r="ERU4" s="466"/>
      <c r="ERV4" s="466"/>
      <c r="ERW4" s="466"/>
      <c r="ERX4" s="466"/>
      <c r="ERY4" s="466"/>
      <c r="ERZ4" s="466"/>
      <c r="ESA4" s="466"/>
      <c r="ESB4" s="466"/>
      <c r="ESC4" s="466"/>
      <c r="ESD4" s="466"/>
      <c r="ESE4" s="466"/>
      <c r="ESF4" s="466"/>
      <c r="ESG4" s="466"/>
      <c r="ESH4" s="466"/>
      <c r="ESI4" s="466"/>
      <c r="ESJ4" s="466"/>
      <c r="ESK4" s="466"/>
      <c r="ESL4" s="466"/>
      <c r="ESM4" s="466"/>
      <c r="ESN4" s="466"/>
      <c r="ESO4" s="466"/>
      <c r="ESP4" s="466"/>
      <c r="ESQ4" s="466"/>
      <c r="ESR4" s="466"/>
      <c r="ESS4" s="466"/>
      <c r="EST4" s="466"/>
      <c r="ESU4" s="466"/>
      <c r="ESV4" s="466"/>
      <c r="ESW4" s="466"/>
      <c r="ESX4" s="466"/>
      <c r="ESY4" s="466"/>
      <c r="ESZ4" s="466"/>
      <c r="ETA4" s="466"/>
      <c r="ETB4" s="466"/>
      <c r="ETC4" s="466"/>
      <c r="ETD4" s="466"/>
      <c r="ETE4" s="466"/>
      <c r="ETF4" s="466"/>
      <c r="ETG4" s="466"/>
      <c r="ETH4" s="466"/>
      <c r="ETI4" s="466"/>
      <c r="ETJ4" s="466"/>
      <c r="ETK4" s="466"/>
      <c r="ETL4" s="466"/>
      <c r="ETM4" s="466"/>
      <c r="ETN4" s="466"/>
      <c r="ETO4" s="466"/>
      <c r="ETP4" s="466"/>
      <c r="ETQ4" s="466"/>
      <c r="ETR4" s="466"/>
      <c r="ETS4" s="466"/>
      <c r="ETT4" s="466"/>
      <c r="ETU4" s="466"/>
      <c r="ETV4" s="466"/>
      <c r="ETW4" s="466"/>
      <c r="ETX4" s="466"/>
      <c r="ETY4" s="466"/>
      <c r="ETZ4" s="466"/>
      <c r="EUA4" s="466"/>
      <c r="EUB4" s="466"/>
      <c r="EUC4" s="466"/>
      <c r="EUD4" s="466"/>
      <c r="EUE4" s="466"/>
      <c r="EUF4" s="466"/>
      <c r="EUG4" s="466"/>
      <c r="EUH4" s="466"/>
      <c r="EUI4" s="466"/>
      <c r="EUJ4" s="466"/>
      <c r="EUK4" s="466"/>
      <c r="EUL4" s="466"/>
      <c r="EUM4" s="466"/>
      <c r="EUN4" s="466"/>
      <c r="EUO4" s="466"/>
      <c r="EUP4" s="466"/>
      <c r="EUQ4" s="466"/>
      <c r="EUR4" s="466"/>
      <c r="EUS4" s="466"/>
      <c r="EUT4" s="466"/>
      <c r="EUU4" s="466"/>
      <c r="EUV4" s="466"/>
      <c r="EUW4" s="466"/>
      <c r="EUX4" s="466"/>
      <c r="EUY4" s="466"/>
      <c r="EUZ4" s="466"/>
      <c r="EVA4" s="466"/>
      <c r="EVB4" s="466"/>
      <c r="EVC4" s="466"/>
      <c r="EVD4" s="466"/>
      <c r="EVE4" s="466"/>
      <c r="EVF4" s="466"/>
      <c r="EVG4" s="466"/>
      <c r="EVH4" s="466"/>
      <c r="EVI4" s="466"/>
      <c r="EVJ4" s="466"/>
      <c r="EVK4" s="466"/>
      <c r="EVL4" s="466"/>
      <c r="EVM4" s="466"/>
      <c r="EVN4" s="466"/>
      <c r="EVO4" s="466"/>
      <c r="EVP4" s="466"/>
      <c r="EVQ4" s="466"/>
      <c r="EVR4" s="466"/>
      <c r="EVS4" s="466"/>
      <c r="EVT4" s="466"/>
      <c r="EVU4" s="466"/>
      <c r="EVV4" s="466"/>
      <c r="EVW4" s="466"/>
      <c r="EVX4" s="466"/>
      <c r="EVY4" s="466"/>
      <c r="EVZ4" s="466"/>
      <c r="EWA4" s="466"/>
      <c r="EWB4" s="466"/>
      <c r="EWC4" s="466"/>
      <c r="EWD4" s="466"/>
      <c r="EWE4" s="466"/>
      <c r="EWF4" s="466"/>
      <c r="EWG4" s="466"/>
      <c r="EWH4" s="466"/>
      <c r="EWI4" s="466"/>
      <c r="EWJ4" s="466"/>
      <c r="EWK4" s="466"/>
      <c r="EWL4" s="466"/>
      <c r="EWM4" s="466"/>
      <c r="EWN4" s="466"/>
      <c r="EWO4" s="466"/>
      <c r="EWP4" s="466"/>
      <c r="EWQ4" s="466"/>
      <c r="EWR4" s="466"/>
      <c r="EWS4" s="466"/>
      <c r="EWT4" s="466"/>
      <c r="EWU4" s="466"/>
      <c r="EWV4" s="466"/>
      <c r="EWW4" s="466"/>
      <c r="EWX4" s="466"/>
      <c r="EWY4" s="466"/>
      <c r="EWZ4" s="466"/>
      <c r="EXA4" s="466"/>
      <c r="EXB4" s="466"/>
      <c r="EXC4" s="466"/>
      <c r="EXD4" s="466"/>
      <c r="EXE4" s="466"/>
      <c r="EXF4" s="466"/>
      <c r="EXG4" s="466"/>
      <c r="EXH4" s="466"/>
      <c r="EXI4" s="466"/>
      <c r="EXJ4" s="466"/>
      <c r="EXK4" s="466"/>
      <c r="EXL4" s="466"/>
      <c r="EXM4" s="466"/>
      <c r="EXN4" s="466"/>
      <c r="EXO4" s="466"/>
      <c r="EXP4" s="466"/>
      <c r="EXQ4" s="466"/>
      <c r="EXR4" s="466"/>
      <c r="EXS4" s="466"/>
      <c r="EXT4" s="466"/>
      <c r="EXU4" s="466"/>
      <c r="EXV4" s="466"/>
      <c r="EXW4" s="466"/>
      <c r="EXX4" s="466"/>
      <c r="EXY4" s="466"/>
      <c r="EXZ4" s="466"/>
      <c r="EYA4" s="466"/>
      <c r="EYB4" s="466"/>
      <c r="EYC4" s="466"/>
      <c r="EYD4" s="466"/>
      <c r="EYE4" s="466"/>
      <c r="EYF4" s="466"/>
      <c r="EYG4" s="466"/>
      <c r="EYH4" s="466"/>
      <c r="EYI4" s="466"/>
      <c r="EYJ4" s="466"/>
      <c r="EYK4" s="466"/>
      <c r="EYL4" s="466"/>
      <c r="EYM4" s="466"/>
      <c r="EYN4" s="466"/>
      <c r="EYO4" s="466"/>
      <c r="EYP4" s="466"/>
      <c r="EYQ4" s="466"/>
      <c r="EYR4" s="466"/>
      <c r="EYS4" s="466"/>
      <c r="EYT4" s="466"/>
      <c r="EYU4" s="466"/>
      <c r="EYV4" s="466"/>
      <c r="EYW4" s="466"/>
      <c r="EYX4" s="466"/>
      <c r="EYY4" s="466"/>
      <c r="EYZ4" s="466"/>
      <c r="EZA4" s="466"/>
      <c r="EZB4" s="466"/>
      <c r="EZC4" s="466"/>
      <c r="EZD4" s="466"/>
      <c r="EZE4" s="466"/>
      <c r="EZF4" s="466"/>
      <c r="EZG4" s="466"/>
      <c r="EZH4" s="466"/>
      <c r="EZI4" s="466"/>
      <c r="EZJ4" s="466"/>
      <c r="EZK4" s="466"/>
      <c r="EZL4" s="466"/>
      <c r="EZM4" s="466"/>
      <c r="EZN4" s="466"/>
      <c r="EZO4" s="466"/>
      <c r="EZP4" s="466"/>
      <c r="EZQ4" s="466"/>
      <c r="EZR4" s="466"/>
      <c r="EZS4" s="466"/>
      <c r="EZT4" s="466"/>
      <c r="EZU4" s="466"/>
      <c r="EZV4" s="466"/>
      <c r="EZW4" s="466"/>
      <c r="EZX4" s="466"/>
      <c r="EZY4" s="466"/>
      <c r="EZZ4" s="466"/>
      <c r="FAA4" s="466"/>
      <c r="FAB4" s="466"/>
      <c r="FAC4" s="466"/>
      <c r="FAD4" s="466"/>
      <c r="FAE4" s="466"/>
      <c r="FAF4" s="466"/>
      <c r="FAG4" s="466"/>
      <c r="FAH4" s="466"/>
      <c r="FAI4" s="466"/>
      <c r="FAJ4" s="466"/>
      <c r="FAK4" s="466"/>
      <c r="FAL4" s="466"/>
      <c r="FAM4" s="466"/>
      <c r="FAN4" s="466"/>
      <c r="FAO4" s="466"/>
      <c r="FAP4" s="466"/>
      <c r="FAQ4" s="466"/>
      <c r="FAR4" s="466"/>
      <c r="FAS4" s="466"/>
      <c r="FAT4" s="466"/>
      <c r="FAU4" s="466"/>
      <c r="FAV4" s="466"/>
      <c r="FAW4" s="466"/>
      <c r="FAX4" s="466"/>
      <c r="FAY4" s="466"/>
      <c r="FAZ4" s="466"/>
      <c r="FBA4" s="466"/>
      <c r="FBB4" s="466"/>
      <c r="FBC4" s="466"/>
      <c r="FBD4" s="466"/>
      <c r="FBE4" s="466"/>
      <c r="FBF4" s="466"/>
      <c r="FBG4" s="466"/>
      <c r="FBH4" s="466"/>
      <c r="FBI4" s="466"/>
      <c r="FBJ4" s="466"/>
      <c r="FBK4" s="466"/>
      <c r="FBL4" s="466"/>
      <c r="FBM4" s="466"/>
      <c r="FBN4" s="466"/>
      <c r="FBO4" s="466"/>
      <c r="FBP4" s="466"/>
      <c r="FBQ4" s="466"/>
      <c r="FBR4" s="466"/>
      <c r="FBS4" s="466"/>
      <c r="FBT4" s="466"/>
      <c r="FBU4" s="466"/>
      <c r="FBV4" s="466"/>
      <c r="FBW4" s="466"/>
      <c r="FBX4" s="466"/>
      <c r="FBY4" s="466"/>
      <c r="FBZ4" s="466"/>
      <c r="FCA4" s="466"/>
      <c r="FCB4" s="466"/>
      <c r="FCC4" s="466"/>
      <c r="FCD4" s="466"/>
      <c r="FCE4" s="466"/>
      <c r="FCF4" s="466"/>
      <c r="FCG4" s="466"/>
      <c r="FCH4" s="466"/>
      <c r="FCI4" s="466"/>
      <c r="FCJ4" s="466"/>
      <c r="FCK4" s="466"/>
      <c r="FCL4" s="466"/>
      <c r="FCM4" s="466"/>
      <c r="FCN4" s="466"/>
      <c r="FCO4" s="466"/>
      <c r="FCP4" s="466"/>
      <c r="FCQ4" s="466"/>
      <c r="FCR4" s="466"/>
      <c r="FCS4" s="466"/>
      <c r="FCT4" s="466"/>
      <c r="FCU4" s="466"/>
      <c r="FCV4" s="466"/>
      <c r="FCW4" s="466"/>
      <c r="FCX4" s="466"/>
      <c r="FCY4" s="466"/>
      <c r="FCZ4" s="466"/>
      <c r="FDA4" s="466"/>
      <c r="FDB4" s="466"/>
      <c r="FDC4" s="466"/>
      <c r="FDD4" s="466"/>
      <c r="FDE4" s="466"/>
      <c r="FDF4" s="466"/>
      <c r="FDG4" s="466"/>
      <c r="FDH4" s="466"/>
      <c r="FDI4" s="466"/>
      <c r="FDJ4" s="466"/>
      <c r="FDK4" s="466"/>
      <c r="FDL4" s="466"/>
      <c r="FDM4" s="466"/>
      <c r="FDN4" s="466"/>
      <c r="FDO4" s="466"/>
      <c r="FDP4" s="466"/>
      <c r="FDQ4" s="466"/>
      <c r="FDR4" s="466"/>
      <c r="FDS4" s="466"/>
      <c r="FDT4" s="466"/>
      <c r="FDU4" s="466"/>
      <c r="FDV4" s="466"/>
      <c r="FDW4" s="466"/>
      <c r="FDX4" s="466"/>
      <c r="FDY4" s="466"/>
      <c r="FDZ4" s="466"/>
      <c r="FEA4" s="466"/>
      <c r="FEB4" s="466"/>
      <c r="FEC4" s="466"/>
      <c r="FED4" s="466"/>
      <c r="FEE4" s="466"/>
      <c r="FEF4" s="466"/>
      <c r="FEG4" s="466"/>
      <c r="FEH4" s="466"/>
      <c r="FEI4" s="466"/>
      <c r="FEJ4" s="466"/>
      <c r="FEK4" s="466"/>
      <c r="FEL4" s="466"/>
      <c r="FEM4" s="466"/>
      <c r="FEN4" s="466"/>
      <c r="FEO4" s="466"/>
      <c r="FEP4" s="466"/>
      <c r="FEQ4" s="466"/>
      <c r="FER4" s="466"/>
      <c r="FES4" s="466"/>
      <c r="FET4" s="466"/>
      <c r="FEU4" s="466"/>
      <c r="FEV4" s="466"/>
      <c r="FEW4" s="466"/>
      <c r="FEX4" s="466"/>
      <c r="FEY4" s="466"/>
      <c r="FEZ4" s="466"/>
      <c r="FFA4" s="466"/>
      <c r="FFB4" s="466"/>
      <c r="FFC4" s="466"/>
      <c r="FFD4" s="466"/>
      <c r="FFE4" s="466"/>
      <c r="FFF4" s="466"/>
      <c r="FFG4" s="466"/>
      <c r="FFH4" s="466"/>
      <c r="FFI4" s="466"/>
      <c r="FFJ4" s="466"/>
      <c r="FFK4" s="466"/>
      <c r="FFL4" s="466"/>
      <c r="FFM4" s="466"/>
      <c r="FFN4" s="466"/>
      <c r="FFO4" s="466"/>
      <c r="FFP4" s="466"/>
      <c r="FFQ4" s="466"/>
      <c r="FFR4" s="466"/>
      <c r="FFS4" s="466"/>
      <c r="FFT4" s="466"/>
      <c r="FFU4" s="466"/>
      <c r="FFV4" s="466"/>
      <c r="FFW4" s="466"/>
      <c r="FFX4" s="466"/>
      <c r="FFY4" s="466"/>
      <c r="FFZ4" s="466"/>
      <c r="FGA4" s="466"/>
      <c r="FGB4" s="466"/>
      <c r="FGC4" s="466"/>
      <c r="FGD4" s="466"/>
      <c r="FGE4" s="466"/>
      <c r="FGF4" s="466"/>
      <c r="FGG4" s="466"/>
      <c r="FGH4" s="466"/>
      <c r="FGI4" s="466"/>
      <c r="FGJ4" s="466"/>
      <c r="FGK4" s="466"/>
      <c r="FGL4" s="466"/>
      <c r="FGM4" s="466"/>
      <c r="FGN4" s="466"/>
      <c r="FGO4" s="466"/>
      <c r="FGP4" s="466"/>
      <c r="FGQ4" s="466"/>
      <c r="FGR4" s="466"/>
      <c r="FGS4" s="466"/>
      <c r="FGT4" s="466"/>
      <c r="FGU4" s="466"/>
      <c r="FGV4" s="466"/>
      <c r="FGW4" s="466"/>
      <c r="FGX4" s="466"/>
      <c r="FGY4" s="466"/>
      <c r="FGZ4" s="466"/>
      <c r="FHA4" s="466"/>
      <c r="FHB4" s="466"/>
      <c r="FHC4" s="466"/>
      <c r="FHD4" s="466"/>
      <c r="FHE4" s="466"/>
      <c r="FHF4" s="466"/>
      <c r="FHG4" s="466"/>
      <c r="FHH4" s="466"/>
      <c r="FHI4" s="466"/>
      <c r="FHJ4" s="466"/>
      <c r="FHK4" s="466"/>
      <c r="FHL4" s="466"/>
      <c r="FHM4" s="466"/>
      <c r="FHN4" s="466"/>
      <c r="FHO4" s="466"/>
      <c r="FHP4" s="466"/>
      <c r="FHQ4" s="466"/>
      <c r="FHR4" s="466"/>
      <c r="FHS4" s="466"/>
      <c r="FHT4" s="466"/>
      <c r="FHU4" s="466"/>
      <c r="FHV4" s="466"/>
      <c r="FHW4" s="466"/>
      <c r="FHX4" s="466"/>
      <c r="FHY4" s="466"/>
      <c r="FHZ4" s="466"/>
      <c r="FIA4" s="466"/>
      <c r="FIB4" s="466"/>
      <c r="FIC4" s="466"/>
      <c r="FID4" s="466"/>
      <c r="FIE4" s="466"/>
      <c r="FIF4" s="466"/>
      <c r="FIG4" s="466"/>
      <c r="FIH4" s="466"/>
      <c r="FII4" s="466"/>
      <c r="FIJ4" s="466"/>
      <c r="FIK4" s="466"/>
      <c r="FIL4" s="466"/>
      <c r="FIM4" s="466"/>
      <c r="FIN4" s="466"/>
      <c r="FIO4" s="466"/>
      <c r="FIP4" s="466"/>
      <c r="FIQ4" s="466"/>
      <c r="FIR4" s="466"/>
      <c r="FIS4" s="466"/>
      <c r="FIT4" s="466"/>
      <c r="FIU4" s="466"/>
      <c r="FIV4" s="466"/>
      <c r="FIW4" s="466"/>
      <c r="FIX4" s="466"/>
      <c r="FIY4" s="466"/>
      <c r="FIZ4" s="466"/>
      <c r="FJA4" s="466"/>
      <c r="FJB4" s="466"/>
      <c r="FJC4" s="466"/>
      <c r="FJD4" s="466"/>
      <c r="FJE4" s="466"/>
      <c r="FJF4" s="466"/>
      <c r="FJG4" s="466"/>
      <c r="FJH4" s="466"/>
      <c r="FJI4" s="466"/>
      <c r="FJJ4" s="466"/>
      <c r="FJK4" s="466"/>
      <c r="FJL4" s="466"/>
      <c r="FJM4" s="466"/>
      <c r="FJN4" s="466"/>
      <c r="FJO4" s="466"/>
      <c r="FJP4" s="466"/>
      <c r="FJQ4" s="466"/>
      <c r="FJR4" s="466"/>
      <c r="FJS4" s="466"/>
      <c r="FJT4" s="466"/>
      <c r="FJU4" s="466"/>
      <c r="FJV4" s="466"/>
      <c r="FJW4" s="466"/>
      <c r="FJX4" s="466"/>
      <c r="FJY4" s="466"/>
      <c r="FJZ4" s="466"/>
      <c r="FKA4" s="466"/>
      <c r="FKB4" s="466"/>
      <c r="FKC4" s="466"/>
      <c r="FKD4" s="466"/>
      <c r="FKE4" s="466"/>
      <c r="FKF4" s="466"/>
      <c r="FKG4" s="466"/>
      <c r="FKH4" s="466"/>
      <c r="FKI4" s="466"/>
      <c r="FKJ4" s="466"/>
      <c r="FKK4" s="466"/>
      <c r="FKL4" s="466"/>
      <c r="FKM4" s="466"/>
      <c r="FKN4" s="466"/>
      <c r="FKO4" s="466"/>
      <c r="FKP4" s="466"/>
      <c r="FKQ4" s="466"/>
      <c r="FKR4" s="466"/>
      <c r="FKS4" s="466"/>
      <c r="FKT4" s="466"/>
      <c r="FKU4" s="466"/>
      <c r="FKV4" s="466"/>
      <c r="FKW4" s="466"/>
      <c r="FKX4" s="466"/>
      <c r="FKY4" s="466"/>
      <c r="FKZ4" s="466"/>
      <c r="FLA4" s="466"/>
      <c r="FLB4" s="466"/>
      <c r="FLC4" s="466"/>
      <c r="FLD4" s="466"/>
      <c r="FLE4" s="466"/>
      <c r="FLF4" s="466"/>
      <c r="FLG4" s="466"/>
      <c r="FLH4" s="466"/>
      <c r="FLI4" s="466"/>
      <c r="FLJ4" s="466"/>
      <c r="FLK4" s="466"/>
      <c r="FLL4" s="466"/>
      <c r="FLM4" s="466"/>
      <c r="FLN4" s="466"/>
      <c r="FLO4" s="466"/>
      <c r="FLP4" s="466"/>
      <c r="FLQ4" s="466"/>
      <c r="FLR4" s="466"/>
      <c r="FLS4" s="466"/>
      <c r="FLT4" s="466"/>
      <c r="FLU4" s="466"/>
      <c r="FLV4" s="466"/>
      <c r="FLW4" s="466"/>
      <c r="FLX4" s="466"/>
      <c r="FLY4" s="466"/>
      <c r="FLZ4" s="466"/>
      <c r="FMA4" s="466"/>
      <c r="FMB4" s="466"/>
      <c r="FMC4" s="466"/>
      <c r="FMD4" s="466"/>
      <c r="FME4" s="466"/>
      <c r="FMF4" s="466"/>
      <c r="FMG4" s="466"/>
      <c r="FMH4" s="466"/>
      <c r="FMI4" s="466"/>
      <c r="FMJ4" s="466"/>
      <c r="FMK4" s="466"/>
      <c r="FML4" s="466"/>
      <c r="FMM4" s="466"/>
      <c r="FMN4" s="466"/>
      <c r="FMO4" s="466"/>
      <c r="FMP4" s="466"/>
      <c r="FMQ4" s="466"/>
      <c r="FMR4" s="466"/>
      <c r="FMS4" s="466"/>
      <c r="FMT4" s="466"/>
      <c r="FMU4" s="466"/>
      <c r="FMV4" s="466"/>
      <c r="FMW4" s="466"/>
      <c r="FMX4" s="466"/>
      <c r="FMY4" s="466"/>
      <c r="FMZ4" s="466"/>
      <c r="FNA4" s="466"/>
      <c r="FNB4" s="466"/>
      <c r="FNC4" s="466"/>
      <c r="FND4" s="466"/>
      <c r="FNE4" s="466"/>
      <c r="FNF4" s="466"/>
      <c r="FNG4" s="466"/>
      <c r="FNH4" s="466"/>
      <c r="FNI4" s="466"/>
      <c r="FNJ4" s="466"/>
      <c r="FNK4" s="466"/>
      <c r="FNL4" s="466"/>
      <c r="FNM4" s="466"/>
      <c r="FNN4" s="466"/>
      <c r="FNO4" s="466"/>
      <c r="FNP4" s="466"/>
      <c r="FNQ4" s="466"/>
      <c r="FNR4" s="466"/>
      <c r="FNS4" s="466"/>
      <c r="FNT4" s="466"/>
      <c r="FNU4" s="466"/>
      <c r="FNV4" s="466"/>
      <c r="FNW4" s="466"/>
      <c r="FNX4" s="466"/>
      <c r="FNY4" s="466"/>
      <c r="FNZ4" s="466"/>
      <c r="FOA4" s="466"/>
      <c r="FOB4" s="466"/>
      <c r="FOC4" s="466"/>
      <c r="FOD4" s="466"/>
      <c r="FOE4" s="466"/>
      <c r="FOF4" s="466"/>
      <c r="FOG4" s="466"/>
      <c r="FOH4" s="466"/>
      <c r="FOI4" s="466"/>
      <c r="FOJ4" s="466"/>
      <c r="FOK4" s="466"/>
      <c r="FOL4" s="466"/>
      <c r="FOM4" s="466"/>
      <c r="FON4" s="466"/>
      <c r="FOO4" s="466"/>
      <c r="FOP4" s="466"/>
      <c r="FOQ4" s="466"/>
      <c r="FOR4" s="466"/>
      <c r="FOS4" s="466"/>
      <c r="FOT4" s="466"/>
      <c r="FOU4" s="466"/>
      <c r="FOV4" s="466"/>
      <c r="FOW4" s="466"/>
      <c r="FOX4" s="466"/>
      <c r="FOY4" s="466"/>
      <c r="FOZ4" s="466"/>
      <c r="FPA4" s="466"/>
      <c r="FPB4" s="466"/>
      <c r="FPC4" s="466"/>
      <c r="FPD4" s="466"/>
      <c r="FPE4" s="466"/>
      <c r="FPF4" s="466"/>
      <c r="FPG4" s="466"/>
      <c r="FPH4" s="466"/>
      <c r="FPI4" s="466"/>
      <c r="FPJ4" s="466"/>
      <c r="FPK4" s="466"/>
      <c r="FPL4" s="466"/>
      <c r="FPM4" s="466"/>
      <c r="FPN4" s="466"/>
      <c r="FPO4" s="466"/>
      <c r="FPP4" s="466"/>
      <c r="FPQ4" s="466"/>
      <c r="FPR4" s="466"/>
      <c r="FPS4" s="466"/>
      <c r="FPT4" s="466"/>
      <c r="FPU4" s="466"/>
      <c r="FPV4" s="466"/>
      <c r="FPW4" s="466"/>
      <c r="FPX4" s="466"/>
      <c r="FPY4" s="466"/>
      <c r="FPZ4" s="466"/>
      <c r="FQA4" s="466"/>
      <c r="FQB4" s="466"/>
      <c r="FQC4" s="466"/>
      <c r="FQD4" s="466"/>
      <c r="FQE4" s="466"/>
      <c r="FQF4" s="466"/>
      <c r="FQG4" s="466"/>
      <c r="FQH4" s="466"/>
      <c r="FQI4" s="466"/>
      <c r="FQJ4" s="466"/>
      <c r="FQK4" s="466"/>
      <c r="FQL4" s="466"/>
      <c r="FQM4" s="466"/>
      <c r="FQN4" s="466"/>
      <c r="FQO4" s="466"/>
      <c r="FQP4" s="466"/>
      <c r="FQQ4" s="466"/>
      <c r="FQR4" s="466"/>
      <c r="FQS4" s="466"/>
      <c r="FQT4" s="466"/>
      <c r="FQU4" s="466"/>
      <c r="FQV4" s="466"/>
      <c r="FQW4" s="466"/>
      <c r="FQX4" s="466"/>
      <c r="FQY4" s="466"/>
      <c r="FQZ4" s="466"/>
      <c r="FRA4" s="466"/>
      <c r="FRB4" s="466"/>
      <c r="FRC4" s="466"/>
      <c r="FRD4" s="466"/>
      <c r="FRE4" s="466"/>
      <c r="FRF4" s="466"/>
      <c r="FRG4" s="466"/>
      <c r="FRH4" s="466"/>
      <c r="FRI4" s="466"/>
      <c r="FRJ4" s="466"/>
      <c r="FRK4" s="466"/>
      <c r="FRL4" s="466"/>
      <c r="FRM4" s="466"/>
      <c r="FRN4" s="466"/>
      <c r="FRO4" s="466"/>
      <c r="FRP4" s="466"/>
      <c r="FRQ4" s="466"/>
      <c r="FRR4" s="466"/>
      <c r="FRS4" s="466"/>
      <c r="FRT4" s="466"/>
      <c r="FRU4" s="466"/>
      <c r="FRV4" s="466"/>
      <c r="FRW4" s="466"/>
      <c r="FRX4" s="466"/>
      <c r="FRY4" s="466"/>
      <c r="FRZ4" s="466"/>
      <c r="FSA4" s="466"/>
      <c r="FSB4" s="466"/>
      <c r="FSC4" s="466"/>
      <c r="FSD4" s="466"/>
      <c r="FSE4" s="466"/>
      <c r="FSF4" s="466"/>
      <c r="FSG4" s="466"/>
      <c r="FSH4" s="466"/>
      <c r="FSI4" s="466"/>
      <c r="FSJ4" s="466"/>
      <c r="FSK4" s="466"/>
      <c r="FSL4" s="466"/>
      <c r="FSM4" s="466"/>
      <c r="FSN4" s="466"/>
      <c r="FSO4" s="466"/>
      <c r="FSP4" s="466"/>
      <c r="FSQ4" s="466"/>
      <c r="FSR4" s="466"/>
      <c r="FSS4" s="466"/>
      <c r="FST4" s="466"/>
      <c r="FSU4" s="466"/>
      <c r="FSV4" s="466"/>
      <c r="FSW4" s="466"/>
      <c r="FSX4" s="466"/>
      <c r="FSY4" s="466"/>
      <c r="FSZ4" s="466"/>
      <c r="FTA4" s="466"/>
      <c r="FTB4" s="466"/>
      <c r="FTC4" s="466"/>
      <c r="FTD4" s="466"/>
      <c r="FTE4" s="466"/>
      <c r="FTF4" s="466"/>
      <c r="FTG4" s="466"/>
      <c r="FTH4" s="466"/>
      <c r="FTI4" s="466"/>
      <c r="FTJ4" s="466"/>
      <c r="FTK4" s="466"/>
      <c r="FTL4" s="466"/>
      <c r="FTM4" s="466"/>
      <c r="FTN4" s="466"/>
      <c r="FTO4" s="466"/>
      <c r="FTP4" s="466"/>
      <c r="FTQ4" s="466"/>
      <c r="FTR4" s="466"/>
      <c r="FTS4" s="466"/>
      <c r="FTT4" s="466"/>
      <c r="FTU4" s="466"/>
      <c r="FTV4" s="466"/>
      <c r="FTW4" s="466"/>
      <c r="FTX4" s="466"/>
      <c r="FTY4" s="466"/>
      <c r="FTZ4" s="466"/>
      <c r="FUA4" s="466"/>
      <c r="FUB4" s="466"/>
      <c r="FUC4" s="466"/>
      <c r="FUD4" s="466"/>
      <c r="FUE4" s="466"/>
      <c r="FUF4" s="466"/>
      <c r="FUG4" s="466"/>
      <c r="FUH4" s="466"/>
      <c r="FUI4" s="466"/>
      <c r="FUJ4" s="466"/>
      <c r="FUK4" s="466"/>
      <c r="FUL4" s="466"/>
      <c r="FUM4" s="466"/>
      <c r="FUN4" s="466"/>
      <c r="FUO4" s="466"/>
      <c r="FUP4" s="466"/>
      <c r="FUQ4" s="466"/>
      <c r="FUR4" s="466"/>
      <c r="FUS4" s="466"/>
      <c r="FUT4" s="466"/>
      <c r="FUU4" s="466"/>
      <c r="FUV4" s="466"/>
      <c r="FUW4" s="466"/>
      <c r="FUX4" s="466"/>
      <c r="FUY4" s="466"/>
      <c r="FUZ4" s="466"/>
      <c r="FVA4" s="466"/>
      <c r="FVB4" s="466"/>
      <c r="FVC4" s="466"/>
      <c r="FVD4" s="466"/>
      <c r="FVE4" s="466"/>
      <c r="FVF4" s="466"/>
      <c r="FVG4" s="466"/>
      <c r="FVH4" s="466"/>
      <c r="FVI4" s="466"/>
      <c r="FVJ4" s="466"/>
      <c r="FVK4" s="466"/>
      <c r="FVL4" s="466"/>
      <c r="FVM4" s="466"/>
      <c r="FVN4" s="466"/>
      <c r="FVO4" s="466"/>
      <c r="FVP4" s="466"/>
      <c r="FVQ4" s="466"/>
      <c r="FVR4" s="466"/>
      <c r="FVS4" s="466"/>
      <c r="FVT4" s="466"/>
      <c r="FVU4" s="466"/>
      <c r="FVV4" s="466"/>
      <c r="FVW4" s="466"/>
      <c r="FVX4" s="466"/>
      <c r="FVY4" s="466"/>
      <c r="FVZ4" s="466"/>
      <c r="FWA4" s="466"/>
      <c r="FWB4" s="466"/>
      <c r="FWC4" s="466"/>
      <c r="FWD4" s="466"/>
      <c r="FWE4" s="466"/>
      <c r="FWF4" s="466"/>
      <c r="FWG4" s="466"/>
      <c r="FWH4" s="466"/>
      <c r="FWI4" s="466"/>
      <c r="FWJ4" s="466"/>
      <c r="FWK4" s="466"/>
      <c r="FWL4" s="466"/>
      <c r="FWM4" s="466"/>
      <c r="FWN4" s="466"/>
      <c r="FWO4" s="466"/>
      <c r="FWP4" s="466"/>
      <c r="FWQ4" s="466"/>
      <c r="FWR4" s="466"/>
      <c r="FWS4" s="466"/>
      <c r="FWT4" s="466"/>
      <c r="FWU4" s="466"/>
      <c r="FWV4" s="466"/>
      <c r="FWW4" s="466"/>
      <c r="FWX4" s="466"/>
      <c r="FWY4" s="466"/>
      <c r="FWZ4" s="466"/>
      <c r="FXA4" s="466"/>
      <c r="FXB4" s="466"/>
      <c r="FXC4" s="466"/>
      <c r="FXD4" s="466"/>
      <c r="FXE4" s="466"/>
      <c r="FXF4" s="466"/>
      <c r="FXG4" s="466"/>
      <c r="FXH4" s="466"/>
      <c r="FXI4" s="466"/>
      <c r="FXJ4" s="466"/>
      <c r="FXK4" s="466"/>
      <c r="FXL4" s="466"/>
      <c r="FXM4" s="466"/>
      <c r="FXN4" s="466"/>
      <c r="FXO4" s="466"/>
      <c r="FXP4" s="466"/>
      <c r="FXQ4" s="466"/>
      <c r="FXR4" s="466"/>
      <c r="FXS4" s="466"/>
      <c r="FXT4" s="466"/>
      <c r="FXU4" s="466"/>
      <c r="FXV4" s="466"/>
      <c r="FXW4" s="466"/>
      <c r="FXX4" s="466"/>
      <c r="FXY4" s="466"/>
      <c r="FXZ4" s="466"/>
      <c r="FYA4" s="466"/>
      <c r="FYB4" s="466"/>
      <c r="FYC4" s="466"/>
      <c r="FYD4" s="466"/>
      <c r="FYE4" s="466"/>
      <c r="FYF4" s="466"/>
      <c r="FYG4" s="466"/>
      <c r="FYH4" s="466"/>
      <c r="FYI4" s="466"/>
      <c r="FYJ4" s="466"/>
      <c r="FYK4" s="466"/>
      <c r="FYL4" s="466"/>
      <c r="FYM4" s="466"/>
      <c r="FYN4" s="466"/>
      <c r="FYO4" s="466"/>
      <c r="FYP4" s="466"/>
      <c r="FYQ4" s="466"/>
      <c r="FYR4" s="466"/>
      <c r="FYS4" s="466"/>
      <c r="FYT4" s="466"/>
      <c r="FYU4" s="466"/>
      <c r="FYV4" s="466"/>
      <c r="FYW4" s="466"/>
      <c r="FYX4" s="466"/>
      <c r="FYY4" s="466"/>
      <c r="FYZ4" s="466"/>
      <c r="FZA4" s="466"/>
      <c r="FZB4" s="466"/>
      <c r="FZC4" s="466"/>
      <c r="FZD4" s="466"/>
      <c r="FZE4" s="466"/>
      <c r="FZF4" s="466"/>
      <c r="FZG4" s="466"/>
      <c r="FZH4" s="466"/>
      <c r="FZI4" s="466"/>
      <c r="FZJ4" s="466"/>
      <c r="FZK4" s="466"/>
      <c r="FZL4" s="466"/>
      <c r="FZM4" s="466"/>
      <c r="FZN4" s="466"/>
      <c r="FZO4" s="466"/>
      <c r="FZP4" s="466"/>
      <c r="FZQ4" s="466"/>
      <c r="FZR4" s="466"/>
      <c r="FZS4" s="466"/>
      <c r="FZT4" s="466"/>
      <c r="FZU4" s="466"/>
      <c r="FZV4" s="466"/>
      <c r="FZW4" s="466"/>
      <c r="FZX4" s="466"/>
      <c r="FZY4" s="466"/>
      <c r="FZZ4" s="466"/>
      <c r="GAA4" s="466"/>
      <c r="GAB4" s="466"/>
      <c r="GAC4" s="466"/>
      <c r="GAD4" s="466"/>
      <c r="GAE4" s="466"/>
      <c r="GAF4" s="466"/>
      <c r="GAG4" s="466"/>
      <c r="GAH4" s="466"/>
      <c r="GAI4" s="466"/>
      <c r="GAJ4" s="466"/>
      <c r="GAK4" s="466"/>
      <c r="GAL4" s="466"/>
      <c r="GAM4" s="466"/>
      <c r="GAN4" s="466"/>
      <c r="GAO4" s="466"/>
      <c r="GAP4" s="466"/>
      <c r="GAQ4" s="466"/>
      <c r="GAR4" s="466"/>
      <c r="GAS4" s="466"/>
      <c r="GAT4" s="466"/>
      <c r="GAU4" s="466"/>
      <c r="GAV4" s="466"/>
      <c r="GAW4" s="466"/>
      <c r="GAX4" s="466"/>
      <c r="GAY4" s="466"/>
      <c r="GAZ4" s="466"/>
      <c r="GBA4" s="466"/>
      <c r="GBB4" s="466"/>
      <c r="GBC4" s="466"/>
      <c r="GBD4" s="466"/>
      <c r="GBE4" s="466"/>
      <c r="GBF4" s="466"/>
      <c r="GBG4" s="466"/>
      <c r="GBH4" s="466"/>
      <c r="GBI4" s="466"/>
      <c r="GBJ4" s="466"/>
      <c r="GBK4" s="466"/>
      <c r="GBL4" s="466"/>
      <c r="GBM4" s="466"/>
      <c r="GBN4" s="466"/>
      <c r="GBO4" s="466"/>
      <c r="GBP4" s="466"/>
      <c r="GBQ4" s="466"/>
      <c r="GBR4" s="466"/>
      <c r="GBS4" s="466"/>
      <c r="GBT4" s="466"/>
      <c r="GBU4" s="466"/>
      <c r="GBV4" s="466"/>
      <c r="GBW4" s="466"/>
      <c r="GBX4" s="466"/>
      <c r="GBY4" s="466"/>
      <c r="GBZ4" s="466"/>
      <c r="GCA4" s="466"/>
      <c r="GCB4" s="466"/>
      <c r="GCC4" s="466"/>
      <c r="GCD4" s="466"/>
      <c r="GCE4" s="466"/>
      <c r="GCF4" s="466"/>
      <c r="GCG4" s="466"/>
      <c r="GCH4" s="466"/>
      <c r="GCI4" s="466"/>
      <c r="GCJ4" s="466"/>
      <c r="GCK4" s="466"/>
      <c r="GCL4" s="466"/>
      <c r="GCM4" s="466"/>
      <c r="GCN4" s="466"/>
      <c r="GCO4" s="466"/>
      <c r="GCP4" s="466"/>
      <c r="GCQ4" s="466"/>
      <c r="GCR4" s="466"/>
      <c r="GCS4" s="466"/>
      <c r="GCT4" s="466"/>
      <c r="GCU4" s="466"/>
      <c r="GCV4" s="466"/>
      <c r="GCW4" s="466"/>
      <c r="GCX4" s="466"/>
      <c r="GCY4" s="466"/>
      <c r="GCZ4" s="466"/>
      <c r="GDA4" s="466"/>
      <c r="GDB4" s="466"/>
      <c r="GDC4" s="466"/>
      <c r="GDD4" s="466"/>
      <c r="GDE4" s="466"/>
      <c r="GDF4" s="466"/>
      <c r="GDG4" s="466"/>
      <c r="GDH4" s="466"/>
      <c r="GDI4" s="466"/>
      <c r="GDJ4" s="466"/>
      <c r="GDK4" s="466"/>
      <c r="GDL4" s="466"/>
      <c r="GDM4" s="466"/>
      <c r="GDN4" s="466"/>
      <c r="GDO4" s="466"/>
      <c r="GDP4" s="466"/>
      <c r="GDQ4" s="466"/>
      <c r="GDR4" s="466"/>
      <c r="GDS4" s="466"/>
      <c r="GDT4" s="466"/>
      <c r="GDU4" s="466"/>
      <c r="GDV4" s="466"/>
      <c r="GDW4" s="466"/>
      <c r="GDX4" s="466"/>
      <c r="GDY4" s="466"/>
      <c r="GDZ4" s="466"/>
      <c r="GEA4" s="466"/>
      <c r="GEB4" s="466"/>
      <c r="GEC4" s="466"/>
      <c r="GED4" s="466"/>
      <c r="GEE4" s="466"/>
      <c r="GEF4" s="466"/>
      <c r="GEG4" s="466"/>
      <c r="GEH4" s="466"/>
      <c r="GEI4" s="466"/>
      <c r="GEJ4" s="466"/>
      <c r="GEK4" s="466"/>
      <c r="GEL4" s="466"/>
      <c r="GEM4" s="466"/>
      <c r="GEN4" s="466"/>
      <c r="GEO4" s="466"/>
      <c r="GEP4" s="466"/>
      <c r="GEQ4" s="466"/>
      <c r="GER4" s="466"/>
      <c r="GES4" s="466"/>
      <c r="GET4" s="466"/>
      <c r="GEU4" s="466"/>
      <c r="GEV4" s="466"/>
      <c r="GEW4" s="466"/>
      <c r="GEX4" s="466"/>
      <c r="GEY4" s="466"/>
      <c r="GEZ4" s="466"/>
      <c r="GFA4" s="466"/>
      <c r="GFB4" s="466"/>
      <c r="GFC4" s="466"/>
      <c r="GFD4" s="466"/>
      <c r="GFE4" s="466"/>
      <c r="GFF4" s="466"/>
      <c r="GFG4" s="466"/>
      <c r="GFH4" s="466"/>
      <c r="GFI4" s="466"/>
      <c r="GFJ4" s="466"/>
      <c r="GFK4" s="466"/>
      <c r="GFL4" s="466"/>
      <c r="GFM4" s="466"/>
      <c r="GFN4" s="466"/>
      <c r="GFO4" s="466"/>
      <c r="GFP4" s="466"/>
      <c r="GFQ4" s="466"/>
      <c r="GFR4" s="466"/>
      <c r="GFS4" s="466"/>
      <c r="GFT4" s="466"/>
      <c r="GFU4" s="466"/>
      <c r="GFV4" s="466"/>
      <c r="GFW4" s="466"/>
      <c r="GFX4" s="466"/>
      <c r="GFY4" s="466"/>
      <c r="GFZ4" s="466"/>
      <c r="GGA4" s="466"/>
      <c r="GGB4" s="466"/>
      <c r="GGC4" s="466"/>
      <c r="GGD4" s="466"/>
      <c r="GGE4" s="466"/>
      <c r="GGF4" s="466"/>
      <c r="GGG4" s="466"/>
      <c r="GGH4" s="466"/>
      <c r="GGI4" s="466"/>
      <c r="GGJ4" s="466"/>
      <c r="GGK4" s="466"/>
      <c r="GGL4" s="466"/>
      <c r="GGM4" s="466"/>
      <c r="GGN4" s="466"/>
      <c r="GGO4" s="466"/>
      <c r="GGP4" s="466"/>
      <c r="GGQ4" s="466"/>
      <c r="GGR4" s="466"/>
      <c r="GGS4" s="466"/>
      <c r="GGT4" s="466"/>
      <c r="GGU4" s="466"/>
      <c r="GGV4" s="466"/>
      <c r="GGW4" s="466"/>
      <c r="GGX4" s="466"/>
      <c r="GGY4" s="466"/>
      <c r="GGZ4" s="466"/>
      <c r="GHA4" s="466"/>
      <c r="GHB4" s="466"/>
      <c r="GHC4" s="466"/>
      <c r="GHD4" s="466"/>
      <c r="GHE4" s="466"/>
      <c r="GHF4" s="466"/>
      <c r="GHG4" s="466"/>
      <c r="GHH4" s="466"/>
      <c r="GHI4" s="466"/>
      <c r="GHJ4" s="466"/>
      <c r="GHK4" s="466"/>
      <c r="GHL4" s="466"/>
      <c r="GHM4" s="466"/>
      <c r="GHN4" s="466"/>
      <c r="GHO4" s="466"/>
      <c r="GHP4" s="466"/>
      <c r="GHQ4" s="466"/>
      <c r="GHR4" s="466"/>
      <c r="GHS4" s="466"/>
      <c r="GHT4" s="466"/>
      <c r="GHU4" s="466"/>
      <c r="GHV4" s="466"/>
      <c r="GHW4" s="466"/>
      <c r="GHX4" s="466"/>
      <c r="GHY4" s="466"/>
      <c r="GHZ4" s="466"/>
      <c r="GIA4" s="466"/>
      <c r="GIB4" s="466"/>
      <c r="GIC4" s="466"/>
      <c r="GID4" s="466"/>
      <c r="GIE4" s="466"/>
      <c r="GIF4" s="466"/>
      <c r="GIG4" s="466"/>
      <c r="GIH4" s="466"/>
      <c r="GII4" s="466"/>
      <c r="GIJ4" s="466"/>
      <c r="GIK4" s="466"/>
      <c r="GIL4" s="466"/>
      <c r="GIM4" s="466"/>
      <c r="GIN4" s="466"/>
      <c r="GIO4" s="466"/>
      <c r="GIP4" s="466"/>
      <c r="GIQ4" s="466"/>
      <c r="GIR4" s="466"/>
      <c r="GIS4" s="466"/>
      <c r="GIT4" s="466"/>
      <c r="GIU4" s="466"/>
      <c r="GIV4" s="466"/>
      <c r="GIW4" s="466"/>
      <c r="GIX4" s="466"/>
      <c r="GIY4" s="466"/>
      <c r="GIZ4" s="466"/>
      <c r="GJA4" s="466"/>
      <c r="GJB4" s="466"/>
      <c r="GJC4" s="466"/>
      <c r="GJD4" s="466"/>
      <c r="GJE4" s="466"/>
      <c r="GJF4" s="466"/>
      <c r="GJG4" s="466"/>
      <c r="GJH4" s="466"/>
      <c r="GJI4" s="466"/>
      <c r="GJJ4" s="466"/>
      <c r="GJK4" s="466"/>
      <c r="GJL4" s="466"/>
      <c r="GJM4" s="466"/>
      <c r="GJN4" s="466"/>
      <c r="GJO4" s="466"/>
      <c r="GJP4" s="466"/>
      <c r="GJQ4" s="466"/>
      <c r="GJR4" s="466"/>
      <c r="GJS4" s="466"/>
      <c r="GJT4" s="466"/>
      <c r="GJU4" s="466"/>
      <c r="GJV4" s="466"/>
      <c r="GJW4" s="466"/>
      <c r="GJX4" s="466"/>
      <c r="GJY4" s="466"/>
      <c r="GJZ4" s="466"/>
      <c r="GKA4" s="466"/>
      <c r="GKB4" s="466"/>
      <c r="GKC4" s="466"/>
      <c r="GKD4" s="466"/>
      <c r="GKE4" s="466"/>
      <c r="GKF4" s="466"/>
      <c r="GKG4" s="466"/>
      <c r="GKH4" s="466"/>
      <c r="GKI4" s="466"/>
      <c r="GKJ4" s="466"/>
      <c r="GKK4" s="466"/>
      <c r="GKL4" s="466"/>
      <c r="GKM4" s="466"/>
      <c r="GKN4" s="466"/>
      <c r="GKO4" s="466"/>
      <c r="GKP4" s="466"/>
      <c r="GKQ4" s="466"/>
      <c r="GKR4" s="466"/>
      <c r="GKS4" s="466"/>
      <c r="GKT4" s="466"/>
      <c r="GKU4" s="466"/>
      <c r="GKV4" s="466"/>
      <c r="GKW4" s="466"/>
      <c r="GKX4" s="466"/>
      <c r="GKY4" s="466"/>
      <c r="GKZ4" s="466"/>
      <c r="GLA4" s="466"/>
      <c r="GLB4" s="466"/>
      <c r="GLC4" s="466"/>
      <c r="GLD4" s="466"/>
      <c r="GLE4" s="466"/>
      <c r="GLF4" s="466"/>
      <c r="GLG4" s="466"/>
      <c r="GLH4" s="466"/>
      <c r="GLI4" s="466"/>
      <c r="GLJ4" s="466"/>
      <c r="GLK4" s="466"/>
      <c r="GLL4" s="466"/>
      <c r="GLM4" s="466"/>
      <c r="GLN4" s="466"/>
      <c r="GLO4" s="466"/>
      <c r="GLP4" s="466"/>
      <c r="GLQ4" s="466"/>
      <c r="GLR4" s="466"/>
      <c r="GLS4" s="466"/>
      <c r="GLT4" s="466"/>
      <c r="GLU4" s="466"/>
      <c r="GLV4" s="466"/>
      <c r="GLW4" s="466"/>
      <c r="GLX4" s="466"/>
      <c r="GLY4" s="466"/>
      <c r="GLZ4" s="466"/>
      <c r="GMA4" s="466"/>
      <c r="GMB4" s="466"/>
      <c r="GMC4" s="466"/>
      <c r="GMD4" s="466"/>
      <c r="GME4" s="466"/>
      <c r="GMF4" s="466"/>
      <c r="GMG4" s="466"/>
      <c r="GMH4" s="466"/>
      <c r="GMI4" s="466"/>
      <c r="GMJ4" s="466"/>
      <c r="GMK4" s="466"/>
      <c r="GML4" s="466"/>
      <c r="GMM4" s="466"/>
      <c r="GMN4" s="466"/>
      <c r="GMO4" s="466"/>
      <c r="GMP4" s="466"/>
      <c r="GMQ4" s="466"/>
      <c r="GMR4" s="466"/>
      <c r="GMS4" s="466"/>
      <c r="GMT4" s="466"/>
      <c r="GMU4" s="466"/>
      <c r="GMV4" s="466"/>
      <c r="GMW4" s="466"/>
      <c r="GMX4" s="466"/>
      <c r="GMY4" s="466"/>
      <c r="GMZ4" s="466"/>
      <c r="GNA4" s="466"/>
      <c r="GNB4" s="466"/>
      <c r="GNC4" s="466"/>
      <c r="GND4" s="466"/>
      <c r="GNE4" s="466"/>
      <c r="GNF4" s="466"/>
      <c r="GNG4" s="466"/>
      <c r="GNH4" s="466"/>
      <c r="GNI4" s="466"/>
      <c r="GNJ4" s="466"/>
      <c r="GNK4" s="466"/>
      <c r="GNL4" s="466"/>
      <c r="GNM4" s="466"/>
      <c r="GNN4" s="466"/>
      <c r="GNO4" s="466"/>
      <c r="GNP4" s="466"/>
      <c r="GNQ4" s="466"/>
      <c r="GNR4" s="466"/>
      <c r="GNS4" s="466"/>
      <c r="GNT4" s="466"/>
      <c r="GNU4" s="466"/>
      <c r="GNV4" s="466"/>
      <c r="GNW4" s="466"/>
      <c r="GNX4" s="466"/>
      <c r="GNY4" s="466"/>
      <c r="GNZ4" s="466"/>
      <c r="GOA4" s="466"/>
      <c r="GOB4" s="466"/>
      <c r="GOC4" s="466"/>
      <c r="GOD4" s="466"/>
      <c r="GOE4" s="466"/>
      <c r="GOF4" s="466"/>
      <c r="GOG4" s="466"/>
      <c r="GOH4" s="466"/>
      <c r="GOI4" s="466"/>
      <c r="GOJ4" s="466"/>
      <c r="GOK4" s="466"/>
      <c r="GOL4" s="466"/>
      <c r="GOM4" s="466"/>
      <c r="GON4" s="466"/>
      <c r="GOO4" s="466"/>
      <c r="GOP4" s="466"/>
      <c r="GOQ4" s="466"/>
      <c r="GOR4" s="466"/>
      <c r="GOS4" s="466"/>
      <c r="GOT4" s="466"/>
      <c r="GOU4" s="466"/>
      <c r="GOV4" s="466"/>
      <c r="GOW4" s="466"/>
      <c r="GOX4" s="466"/>
      <c r="GOY4" s="466"/>
      <c r="GOZ4" s="466"/>
      <c r="GPA4" s="466"/>
      <c r="GPB4" s="466"/>
      <c r="GPC4" s="466"/>
      <c r="GPD4" s="466"/>
      <c r="GPE4" s="466"/>
      <c r="GPF4" s="466"/>
      <c r="GPG4" s="466"/>
      <c r="GPH4" s="466"/>
      <c r="GPI4" s="466"/>
      <c r="GPJ4" s="466"/>
      <c r="GPK4" s="466"/>
      <c r="GPL4" s="466"/>
      <c r="GPM4" s="466"/>
      <c r="GPN4" s="466"/>
      <c r="GPO4" s="466"/>
      <c r="GPP4" s="466"/>
      <c r="GPQ4" s="466"/>
      <c r="GPR4" s="466"/>
      <c r="GPS4" s="466"/>
      <c r="GPT4" s="466"/>
      <c r="GPU4" s="466"/>
      <c r="GPV4" s="466"/>
      <c r="GPW4" s="466"/>
      <c r="GPX4" s="466"/>
      <c r="GPY4" s="466"/>
      <c r="GPZ4" s="466"/>
      <c r="GQA4" s="466"/>
      <c r="GQB4" s="466"/>
      <c r="GQC4" s="466"/>
      <c r="GQD4" s="466"/>
      <c r="GQE4" s="466"/>
      <c r="GQF4" s="466"/>
      <c r="GQG4" s="466"/>
      <c r="GQH4" s="466"/>
      <c r="GQI4" s="466"/>
      <c r="GQJ4" s="466"/>
      <c r="GQK4" s="466"/>
      <c r="GQL4" s="466"/>
      <c r="GQM4" s="466"/>
      <c r="GQN4" s="466"/>
      <c r="GQO4" s="466"/>
      <c r="GQP4" s="466"/>
      <c r="GQQ4" s="466"/>
      <c r="GQR4" s="466"/>
      <c r="GQS4" s="466"/>
      <c r="GQT4" s="466"/>
      <c r="GQU4" s="466"/>
      <c r="GQV4" s="466"/>
      <c r="GQW4" s="466"/>
      <c r="GQX4" s="466"/>
      <c r="GQY4" s="466"/>
      <c r="GQZ4" s="466"/>
      <c r="GRA4" s="466"/>
      <c r="GRB4" s="466"/>
      <c r="GRC4" s="466"/>
      <c r="GRD4" s="466"/>
      <c r="GRE4" s="466"/>
      <c r="GRF4" s="466"/>
      <c r="GRG4" s="466"/>
      <c r="GRH4" s="466"/>
      <c r="GRI4" s="466"/>
      <c r="GRJ4" s="466"/>
      <c r="GRK4" s="466"/>
      <c r="GRL4" s="466"/>
      <c r="GRM4" s="466"/>
      <c r="GRN4" s="466"/>
      <c r="GRO4" s="466"/>
      <c r="GRP4" s="466"/>
      <c r="GRQ4" s="466"/>
      <c r="GRR4" s="466"/>
      <c r="GRS4" s="466"/>
      <c r="GRT4" s="466"/>
      <c r="GRU4" s="466"/>
      <c r="GRV4" s="466"/>
      <c r="GRW4" s="466"/>
      <c r="GRX4" s="466"/>
      <c r="GRY4" s="466"/>
      <c r="GRZ4" s="466"/>
      <c r="GSA4" s="466"/>
      <c r="GSB4" s="466"/>
      <c r="GSC4" s="466"/>
      <c r="GSD4" s="466"/>
      <c r="GSE4" s="466"/>
      <c r="GSF4" s="466"/>
      <c r="GSG4" s="466"/>
      <c r="GSH4" s="466"/>
      <c r="GSI4" s="466"/>
      <c r="GSJ4" s="466"/>
      <c r="GSK4" s="466"/>
      <c r="GSL4" s="466"/>
      <c r="GSM4" s="466"/>
      <c r="GSN4" s="466"/>
      <c r="GSO4" s="466"/>
      <c r="GSP4" s="466"/>
      <c r="GSQ4" s="466"/>
      <c r="GSR4" s="466"/>
      <c r="GSS4" s="466"/>
      <c r="GST4" s="466"/>
      <c r="GSU4" s="466"/>
      <c r="GSV4" s="466"/>
      <c r="GSW4" s="466"/>
      <c r="GSX4" s="466"/>
      <c r="GSY4" s="466"/>
      <c r="GSZ4" s="466"/>
      <c r="GTA4" s="466"/>
      <c r="GTB4" s="466"/>
      <c r="GTC4" s="466"/>
      <c r="GTD4" s="466"/>
      <c r="GTE4" s="466"/>
      <c r="GTF4" s="466"/>
      <c r="GTG4" s="466"/>
      <c r="GTH4" s="466"/>
      <c r="GTI4" s="466"/>
      <c r="GTJ4" s="466"/>
      <c r="GTK4" s="466"/>
      <c r="GTL4" s="466"/>
      <c r="GTM4" s="466"/>
      <c r="GTN4" s="466"/>
      <c r="GTO4" s="466"/>
      <c r="GTP4" s="466"/>
      <c r="GTQ4" s="466"/>
      <c r="GTR4" s="466"/>
      <c r="GTS4" s="466"/>
      <c r="GTT4" s="466"/>
      <c r="GTU4" s="466"/>
      <c r="GTV4" s="466"/>
      <c r="GTW4" s="466"/>
      <c r="GTX4" s="466"/>
      <c r="GTY4" s="466"/>
      <c r="GTZ4" s="466"/>
      <c r="GUA4" s="466"/>
      <c r="GUB4" s="466"/>
      <c r="GUC4" s="466"/>
      <c r="GUD4" s="466"/>
      <c r="GUE4" s="466"/>
      <c r="GUF4" s="466"/>
      <c r="GUG4" s="466"/>
      <c r="GUH4" s="466"/>
      <c r="GUI4" s="466"/>
      <c r="GUJ4" s="466"/>
      <c r="GUK4" s="466"/>
      <c r="GUL4" s="466"/>
      <c r="GUM4" s="466"/>
      <c r="GUN4" s="466"/>
      <c r="GUO4" s="466"/>
      <c r="GUP4" s="466"/>
      <c r="GUQ4" s="466"/>
      <c r="GUR4" s="466"/>
      <c r="GUS4" s="466"/>
      <c r="GUT4" s="466"/>
      <c r="GUU4" s="466"/>
      <c r="GUV4" s="466"/>
      <c r="GUW4" s="466"/>
      <c r="GUX4" s="466"/>
      <c r="GUY4" s="466"/>
      <c r="GUZ4" s="466"/>
      <c r="GVA4" s="466"/>
      <c r="GVB4" s="466"/>
      <c r="GVC4" s="466"/>
      <c r="GVD4" s="466"/>
      <c r="GVE4" s="466"/>
      <c r="GVF4" s="466"/>
      <c r="GVG4" s="466"/>
      <c r="GVH4" s="466"/>
      <c r="GVI4" s="466"/>
      <c r="GVJ4" s="466"/>
      <c r="GVK4" s="466"/>
      <c r="GVL4" s="466"/>
      <c r="GVM4" s="466"/>
      <c r="GVN4" s="466"/>
      <c r="GVO4" s="466"/>
      <c r="GVP4" s="466"/>
      <c r="GVQ4" s="466"/>
      <c r="GVR4" s="466"/>
      <c r="GVS4" s="466"/>
      <c r="GVT4" s="466"/>
      <c r="GVU4" s="466"/>
      <c r="GVV4" s="466"/>
      <c r="GVW4" s="466"/>
      <c r="GVX4" s="466"/>
      <c r="GVY4" s="466"/>
      <c r="GVZ4" s="466"/>
      <c r="GWA4" s="466"/>
      <c r="GWB4" s="466"/>
      <c r="GWC4" s="466"/>
      <c r="GWD4" s="466"/>
      <c r="GWE4" s="466"/>
      <c r="GWF4" s="466"/>
      <c r="GWG4" s="466"/>
      <c r="GWH4" s="466"/>
      <c r="GWI4" s="466"/>
      <c r="GWJ4" s="466"/>
      <c r="GWK4" s="466"/>
      <c r="GWL4" s="466"/>
      <c r="GWM4" s="466"/>
      <c r="GWN4" s="466"/>
      <c r="GWO4" s="466"/>
      <c r="GWP4" s="466"/>
      <c r="GWQ4" s="466"/>
      <c r="GWR4" s="466"/>
      <c r="GWS4" s="466"/>
      <c r="GWT4" s="466"/>
      <c r="GWU4" s="466"/>
      <c r="GWV4" s="466"/>
      <c r="GWW4" s="466"/>
      <c r="GWX4" s="466"/>
      <c r="GWY4" s="466"/>
      <c r="GWZ4" s="466"/>
      <c r="GXA4" s="466"/>
      <c r="GXB4" s="466"/>
      <c r="GXC4" s="466"/>
      <c r="GXD4" s="466"/>
      <c r="GXE4" s="466"/>
      <c r="GXF4" s="466"/>
      <c r="GXG4" s="466"/>
      <c r="GXH4" s="466"/>
      <c r="GXI4" s="466"/>
      <c r="GXJ4" s="466"/>
      <c r="GXK4" s="466"/>
      <c r="GXL4" s="466"/>
      <c r="GXM4" s="466"/>
      <c r="GXN4" s="466"/>
      <c r="GXO4" s="466"/>
      <c r="GXP4" s="466"/>
      <c r="GXQ4" s="466"/>
      <c r="GXR4" s="466"/>
      <c r="GXS4" s="466"/>
      <c r="GXT4" s="466"/>
      <c r="GXU4" s="466"/>
      <c r="GXV4" s="466"/>
      <c r="GXW4" s="466"/>
      <c r="GXX4" s="466"/>
      <c r="GXY4" s="466"/>
      <c r="GXZ4" s="466"/>
      <c r="GYA4" s="466"/>
      <c r="GYB4" s="466"/>
      <c r="GYC4" s="466"/>
      <c r="GYD4" s="466"/>
      <c r="GYE4" s="466"/>
      <c r="GYF4" s="466"/>
      <c r="GYG4" s="466"/>
      <c r="GYH4" s="466"/>
      <c r="GYI4" s="466"/>
      <c r="GYJ4" s="466"/>
      <c r="GYK4" s="466"/>
      <c r="GYL4" s="466"/>
      <c r="GYM4" s="466"/>
      <c r="GYN4" s="466"/>
      <c r="GYO4" s="466"/>
      <c r="GYP4" s="466"/>
      <c r="GYQ4" s="466"/>
      <c r="GYR4" s="466"/>
      <c r="GYS4" s="466"/>
      <c r="GYT4" s="466"/>
      <c r="GYU4" s="466"/>
      <c r="GYV4" s="466"/>
      <c r="GYW4" s="466"/>
      <c r="GYX4" s="466"/>
      <c r="GYY4" s="466"/>
      <c r="GYZ4" s="466"/>
      <c r="GZA4" s="466"/>
      <c r="GZB4" s="466"/>
      <c r="GZC4" s="466"/>
      <c r="GZD4" s="466"/>
      <c r="GZE4" s="466"/>
      <c r="GZF4" s="466"/>
      <c r="GZG4" s="466"/>
      <c r="GZH4" s="466"/>
      <c r="GZI4" s="466"/>
      <c r="GZJ4" s="466"/>
      <c r="GZK4" s="466"/>
      <c r="GZL4" s="466"/>
      <c r="GZM4" s="466"/>
      <c r="GZN4" s="466"/>
      <c r="GZO4" s="466"/>
      <c r="GZP4" s="466"/>
      <c r="GZQ4" s="466"/>
      <c r="GZR4" s="466"/>
      <c r="GZS4" s="466"/>
      <c r="GZT4" s="466"/>
      <c r="GZU4" s="466"/>
      <c r="GZV4" s="466"/>
      <c r="GZW4" s="466"/>
      <c r="GZX4" s="466"/>
      <c r="GZY4" s="466"/>
      <c r="GZZ4" s="466"/>
      <c r="HAA4" s="466"/>
      <c r="HAB4" s="466"/>
      <c r="HAC4" s="466"/>
      <c r="HAD4" s="466"/>
      <c r="HAE4" s="466"/>
      <c r="HAF4" s="466"/>
      <c r="HAG4" s="466"/>
      <c r="HAH4" s="466"/>
      <c r="HAI4" s="466"/>
      <c r="HAJ4" s="466"/>
      <c r="HAK4" s="466"/>
      <c r="HAL4" s="466"/>
      <c r="HAM4" s="466"/>
      <c r="HAN4" s="466"/>
      <c r="HAO4" s="466"/>
      <c r="HAP4" s="466"/>
      <c r="HAQ4" s="466"/>
      <c r="HAR4" s="466"/>
      <c r="HAS4" s="466"/>
      <c r="HAT4" s="466"/>
      <c r="HAU4" s="466"/>
      <c r="HAV4" s="466"/>
      <c r="HAW4" s="466"/>
      <c r="HAX4" s="466"/>
      <c r="HAY4" s="466"/>
      <c r="HAZ4" s="466"/>
      <c r="HBA4" s="466"/>
      <c r="HBB4" s="466"/>
      <c r="HBC4" s="466"/>
      <c r="HBD4" s="466"/>
      <c r="HBE4" s="466"/>
      <c r="HBF4" s="466"/>
      <c r="HBG4" s="466"/>
      <c r="HBH4" s="466"/>
      <c r="HBI4" s="466"/>
      <c r="HBJ4" s="466"/>
      <c r="HBK4" s="466"/>
      <c r="HBL4" s="466"/>
      <c r="HBM4" s="466"/>
      <c r="HBN4" s="466"/>
      <c r="HBO4" s="466"/>
      <c r="HBP4" s="466"/>
      <c r="HBQ4" s="466"/>
      <c r="HBR4" s="466"/>
      <c r="HBS4" s="466"/>
      <c r="HBT4" s="466"/>
      <c r="HBU4" s="466"/>
      <c r="HBV4" s="466"/>
      <c r="HBW4" s="466"/>
      <c r="HBX4" s="466"/>
      <c r="HBY4" s="466"/>
      <c r="HBZ4" s="466"/>
      <c r="HCA4" s="466"/>
      <c r="HCB4" s="466"/>
      <c r="HCC4" s="466"/>
      <c r="HCD4" s="466"/>
      <c r="HCE4" s="466"/>
      <c r="HCF4" s="466"/>
      <c r="HCG4" s="466"/>
      <c r="HCH4" s="466"/>
      <c r="HCI4" s="466"/>
      <c r="HCJ4" s="466"/>
      <c r="HCK4" s="466"/>
      <c r="HCL4" s="466"/>
      <c r="HCM4" s="466"/>
      <c r="HCN4" s="466"/>
      <c r="HCO4" s="466"/>
      <c r="HCP4" s="466"/>
      <c r="HCQ4" s="466"/>
      <c r="HCR4" s="466"/>
      <c r="HCS4" s="466"/>
      <c r="HCT4" s="466"/>
      <c r="HCU4" s="466"/>
      <c r="HCV4" s="466"/>
      <c r="HCW4" s="466"/>
      <c r="HCX4" s="466"/>
      <c r="HCY4" s="466"/>
      <c r="HCZ4" s="466"/>
      <c r="HDA4" s="466"/>
      <c r="HDB4" s="466"/>
      <c r="HDC4" s="466"/>
      <c r="HDD4" s="466"/>
      <c r="HDE4" s="466"/>
      <c r="HDF4" s="466"/>
      <c r="HDG4" s="466"/>
      <c r="HDH4" s="466"/>
      <c r="HDI4" s="466"/>
      <c r="HDJ4" s="466"/>
      <c r="HDK4" s="466"/>
      <c r="HDL4" s="466"/>
      <c r="HDM4" s="466"/>
      <c r="HDN4" s="466"/>
      <c r="HDO4" s="466"/>
      <c r="HDP4" s="466"/>
      <c r="HDQ4" s="466"/>
      <c r="HDR4" s="466"/>
      <c r="HDS4" s="466"/>
      <c r="HDT4" s="466"/>
      <c r="HDU4" s="466"/>
      <c r="HDV4" s="466"/>
      <c r="HDW4" s="466"/>
      <c r="HDX4" s="466"/>
      <c r="HDY4" s="466"/>
      <c r="HDZ4" s="466"/>
      <c r="HEA4" s="466"/>
      <c r="HEB4" s="466"/>
      <c r="HEC4" s="466"/>
      <c r="HED4" s="466"/>
      <c r="HEE4" s="466"/>
      <c r="HEF4" s="466"/>
      <c r="HEG4" s="466"/>
      <c r="HEH4" s="466"/>
      <c r="HEI4" s="466"/>
      <c r="HEJ4" s="466"/>
      <c r="HEK4" s="466"/>
      <c r="HEL4" s="466"/>
      <c r="HEM4" s="466"/>
      <c r="HEN4" s="466"/>
      <c r="HEO4" s="466"/>
      <c r="HEP4" s="466"/>
      <c r="HEQ4" s="466"/>
      <c r="HER4" s="466"/>
      <c r="HES4" s="466"/>
      <c r="HET4" s="466"/>
      <c r="HEU4" s="466"/>
      <c r="HEV4" s="466"/>
      <c r="HEW4" s="466"/>
      <c r="HEX4" s="466"/>
      <c r="HEY4" s="466"/>
      <c r="HEZ4" s="466"/>
      <c r="HFA4" s="466"/>
      <c r="HFB4" s="466"/>
      <c r="HFC4" s="466"/>
      <c r="HFD4" s="466"/>
      <c r="HFE4" s="466"/>
      <c r="HFF4" s="466"/>
      <c r="HFG4" s="466"/>
      <c r="HFH4" s="466"/>
      <c r="HFI4" s="466"/>
      <c r="HFJ4" s="466"/>
      <c r="HFK4" s="466"/>
      <c r="HFL4" s="466"/>
      <c r="HFM4" s="466"/>
      <c r="HFN4" s="466"/>
      <c r="HFO4" s="466"/>
      <c r="HFP4" s="466"/>
      <c r="HFQ4" s="466"/>
      <c r="HFR4" s="466"/>
      <c r="HFS4" s="466"/>
      <c r="HFT4" s="466"/>
      <c r="HFU4" s="466"/>
      <c r="HFV4" s="466"/>
      <c r="HFW4" s="466"/>
      <c r="HFX4" s="466"/>
      <c r="HFY4" s="466"/>
      <c r="HFZ4" s="466"/>
      <c r="HGA4" s="466"/>
      <c r="HGB4" s="466"/>
      <c r="HGC4" s="466"/>
      <c r="HGD4" s="466"/>
      <c r="HGE4" s="466"/>
      <c r="HGF4" s="466"/>
      <c r="HGG4" s="466"/>
      <c r="HGH4" s="466"/>
      <c r="HGI4" s="466"/>
      <c r="HGJ4" s="466"/>
      <c r="HGK4" s="466"/>
      <c r="HGL4" s="466"/>
      <c r="HGM4" s="466"/>
      <c r="HGN4" s="466"/>
      <c r="HGO4" s="466"/>
      <c r="HGP4" s="466"/>
      <c r="HGQ4" s="466"/>
      <c r="HGR4" s="466"/>
      <c r="HGS4" s="466"/>
      <c r="HGT4" s="466"/>
      <c r="HGU4" s="466"/>
      <c r="HGV4" s="466"/>
      <c r="HGW4" s="466"/>
      <c r="HGX4" s="466"/>
      <c r="HGY4" s="466"/>
      <c r="HGZ4" s="466"/>
      <c r="HHA4" s="466"/>
      <c r="HHB4" s="466"/>
      <c r="HHC4" s="466"/>
      <c r="HHD4" s="466"/>
      <c r="HHE4" s="466"/>
      <c r="HHF4" s="466"/>
      <c r="HHG4" s="466"/>
      <c r="HHH4" s="466"/>
      <c r="HHI4" s="466"/>
      <c r="HHJ4" s="466"/>
      <c r="HHK4" s="466"/>
      <c r="HHL4" s="466"/>
      <c r="HHM4" s="466"/>
      <c r="HHN4" s="466"/>
      <c r="HHO4" s="466"/>
      <c r="HHP4" s="466"/>
      <c r="HHQ4" s="466"/>
      <c r="HHR4" s="466"/>
      <c r="HHS4" s="466"/>
      <c r="HHT4" s="466"/>
      <c r="HHU4" s="466"/>
      <c r="HHV4" s="466"/>
      <c r="HHW4" s="466"/>
      <c r="HHX4" s="466"/>
      <c r="HHY4" s="466"/>
      <c r="HHZ4" s="466"/>
      <c r="HIA4" s="466"/>
      <c r="HIB4" s="466"/>
      <c r="HIC4" s="466"/>
      <c r="HID4" s="466"/>
      <c r="HIE4" s="466"/>
      <c r="HIF4" s="466"/>
      <c r="HIG4" s="466"/>
      <c r="HIH4" s="466"/>
      <c r="HII4" s="466"/>
      <c r="HIJ4" s="466"/>
      <c r="HIK4" s="466"/>
      <c r="HIL4" s="466"/>
      <c r="HIM4" s="466"/>
      <c r="HIN4" s="466"/>
      <c r="HIO4" s="466"/>
      <c r="HIP4" s="466"/>
      <c r="HIQ4" s="466"/>
      <c r="HIR4" s="466"/>
      <c r="HIS4" s="466"/>
      <c r="HIT4" s="466"/>
      <c r="HIU4" s="466"/>
      <c r="HIV4" s="466"/>
      <c r="HIW4" s="466"/>
      <c r="HIX4" s="466"/>
      <c r="HIY4" s="466"/>
      <c r="HIZ4" s="466"/>
      <c r="HJA4" s="466"/>
      <c r="HJB4" s="466"/>
      <c r="HJC4" s="466"/>
      <c r="HJD4" s="466"/>
      <c r="HJE4" s="466"/>
      <c r="HJF4" s="466"/>
      <c r="HJG4" s="466"/>
      <c r="HJH4" s="466"/>
      <c r="HJI4" s="466"/>
      <c r="HJJ4" s="466"/>
      <c r="HJK4" s="466"/>
      <c r="HJL4" s="466"/>
      <c r="HJM4" s="466"/>
      <c r="HJN4" s="466"/>
      <c r="HJO4" s="466"/>
      <c r="HJP4" s="466"/>
      <c r="HJQ4" s="466"/>
      <c r="HJR4" s="466"/>
      <c r="HJS4" s="466"/>
      <c r="HJT4" s="466"/>
      <c r="HJU4" s="466"/>
      <c r="HJV4" s="466"/>
      <c r="HJW4" s="466"/>
      <c r="HJX4" s="466"/>
      <c r="HJY4" s="466"/>
      <c r="HJZ4" s="466"/>
      <c r="HKA4" s="466"/>
      <c r="HKB4" s="466"/>
      <c r="HKC4" s="466"/>
      <c r="HKD4" s="466"/>
      <c r="HKE4" s="466"/>
      <c r="HKF4" s="466"/>
      <c r="HKG4" s="466"/>
      <c r="HKH4" s="466"/>
      <c r="HKI4" s="466"/>
      <c r="HKJ4" s="466"/>
      <c r="HKK4" s="466"/>
      <c r="HKL4" s="466"/>
      <c r="HKM4" s="466"/>
      <c r="HKN4" s="466"/>
      <c r="HKO4" s="466"/>
      <c r="HKP4" s="466"/>
      <c r="HKQ4" s="466"/>
      <c r="HKR4" s="466"/>
      <c r="HKS4" s="466"/>
      <c r="HKT4" s="466"/>
      <c r="HKU4" s="466"/>
      <c r="HKV4" s="466"/>
      <c r="HKW4" s="466"/>
      <c r="HKX4" s="466"/>
      <c r="HKY4" s="466"/>
      <c r="HKZ4" s="466"/>
      <c r="HLA4" s="466"/>
      <c r="HLB4" s="466"/>
      <c r="HLC4" s="466"/>
      <c r="HLD4" s="466"/>
      <c r="HLE4" s="466"/>
      <c r="HLF4" s="466"/>
      <c r="HLG4" s="466"/>
      <c r="HLH4" s="466"/>
      <c r="HLI4" s="466"/>
      <c r="HLJ4" s="466"/>
      <c r="HLK4" s="466"/>
      <c r="HLL4" s="466"/>
      <c r="HLM4" s="466"/>
      <c r="HLN4" s="466"/>
      <c r="HLO4" s="466"/>
      <c r="HLP4" s="466"/>
      <c r="HLQ4" s="466"/>
      <c r="HLR4" s="466"/>
      <c r="HLS4" s="466"/>
      <c r="HLT4" s="466"/>
      <c r="HLU4" s="466"/>
      <c r="HLV4" s="466"/>
      <c r="HLW4" s="466"/>
      <c r="HLX4" s="466"/>
      <c r="HLY4" s="466"/>
      <c r="HLZ4" s="466"/>
      <c r="HMA4" s="466"/>
      <c r="HMB4" s="466"/>
      <c r="HMC4" s="466"/>
      <c r="HMD4" s="466"/>
      <c r="HME4" s="466"/>
      <c r="HMF4" s="466"/>
      <c r="HMG4" s="466"/>
      <c r="HMH4" s="466"/>
      <c r="HMI4" s="466"/>
      <c r="HMJ4" s="466"/>
      <c r="HMK4" s="466"/>
      <c r="HML4" s="466"/>
      <c r="HMM4" s="466"/>
      <c r="HMN4" s="466"/>
      <c r="HMO4" s="466"/>
      <c r="HMP4" s="466"/>
      <c r="HMQ4" s="466"/>
      <c r="HMR4" s="466"/>
      <c r="HMS4" s="466"/>
      <c r="HMT4" s="466"/>
      <c r="HMU4" s="466"/>
      <c r="HMV4" s="466"/>
      <c r="HMW4" s="466"/>
      <c r="HMX4" s="466"/>
      <c r="HMY4" s="466"/>
      <c r="HMZ4" s="466"/>
      <c r="HNA4" s="466"/>
      <c r="HNB4" s="466"/>
      <c r="HNC4" s="466"/>
      <c r="HND4" s="466"/>
      <c r="HNE4" s="466"/>
      <c r="HNF4" s="466"/>
      <c r="HNG4" s="466"/>
      <c r="HNH4" s="466"/>
      <c r="HNI4" s="466"/>
      <c r="HNJ4" s="466"/>
      <c r="HNK4" s="466"/>
      <c r="HNL4" s="466"/>
      <c r="HNM4" s="466"/>
      <c r="HNN4" s="466"/>
      <c r="HNO4" s="466"/>
      <c r="HNP4" s="466"/>
      <c r="HNQ4" s="466"/>
      <c r="HNR4" s="466"/>
      <c r="HNS4" s="466"/>
      <c r="HNT4" s="466"/>
      <c r="HNU4" s="466"/>
      <c r="HNV4" s="466"/>
      <c r="HNW4" s="466"/>
      <c r="HNX4" s="466"/>
      <c r="HNY4" s="466"/>
      <c r="HNZ4" s="466"/>
      <c r="HOA4" s="466"/>
      <c r="HOB4" s="466"/>
      <c r="HOC4" s="466"/>
      <c r="HOD4" s="466"/>
      <c r="HOE4" s="466"/>
      <c r="HOF4" s="466"/>
      <c r="HOG4" s="466"/>
      <c r="HOH4" s="466"/>
      <c r="HOI4" s="466"/>
      <c r="HOJ4" s="466"/>
      <c r="HOK4" s="466"/>
      <c r="HOL4" s="466"/>
      <c r="HOM4" s="466"/>
      <c r="HON4" s="466"/>
      <c r="HOO4" s="466"/>
      <c r="HOP4" s="466"/>
      <c r="HOQ4" s="466"/>
      <c r="HOR4" s="466"/>
      <c r="HOS4" s="466"/>
      <c r="HOT4" s="466"/>
      <c r="HOU4" s="466"/>
      <c r="HOV4" s="466"/>
      <c r="HOW4" s="466"/>
      <c r="HOX4" s="466"/>
      <c r="HOY4" s="466"/>
      <c r="HOZ4" s="466"/>
      <c r="HPA4" s="466"/>
      <c r="HPB4" s="466"/>
      <c r="HPC4" s="466"/>
      <c r="HPD4" s="466"/>
      <c r="HPE4" s="466"/>
      <c r="HPF4" s="466"/>
      <c r="HPG4" s="466"/>
      <c r="HPH4" s="466"/>
      <c r="HPI4" s="466"/>
      <c r="HPJ4" s="466"/>
      <c r="HPK4" s="466"/>
      <c r="HPL4" s="466"/>
      <c r="HPM4" s="466"/>
      <c r="HPN4" s="466"/>
      <c r="HPO4" s="466"/>
      <c r="HPP4" s="466"/>
      <c r="HPQ4" s="466"/>
      <c r="HPR4" s="466"/>
      <c r="HPS4" s="466"/>
      <c r="HPT4" s="466"/>
      <c r="HPU4" s="466"/>
      <c r="HPV4" s="466"/>
      <c r="HPW4" s="466"/>
      <c r="HPX4" s="466"/>
      <c r="HPY4" s="466"/>
      <c r="HPZ4" s="466"/>
      <c r="HQA4" s="466"/>
      <c r="HQB4" s="466"/>
      <c r="HQC4" s="466"/>
      <c r="HQD4" s="466"/>
      <c r="HQE4" s="466"/>
      <c r="HQF4" s="466"/>
      <c r="HQG4" s="466"/>
      <c r="HQH4" s="466"/>
      <c r="HQI4" s="466"/>
      <c r="HQJ4" s="466"/>
      <c r="HQK4" s="466"/>
      <c r="HQL4" s="466"/>
      <c r="HQM4" s="466"/>
      <c r="HQN4" s="466"/>
      <c r="HQO4" s="466"/>
      <c r="HQP4" s="466"/>
      <c r="HQQ4" s="466"/>
      <c r="HQR4" s="466"/>
      <c r="HQS4" s="466"/>
      <c r="HQT4" s="466"/>
      <c r="HQU4" s="466"/>
      <c r="HQV4" s="466"/>
      <c r="HQW4" s="466"/>
      <c r="HQX4" s="466"/>
      <c r="HQY4" s="466"/>
      <c r="HQZ4" s="466"/>
      <c r="HRA4" s="466"/>
      <c r="HRB4" s="466"/>
      <c r="HRC4" s="466"/>
      <c r="HRD4" s="466"/>
      <c r="HRE4" s="466"/>
      <c r="HRF4" s="466"/>
      <c r="HRG4" s="466"/>
      <c r="HRH4" s="466"/>
      <c r="HRI4" s="466"/>
      <c r="HRJ4" s="466"/>
      <c r="HRK4" s="466"/>
      <c r="HRL4" s="466"/>
      <c r="HRM4" s="466"/>
      <c r="HRN4" s="466"/>
      <c r="HRO4" s="466"/>
      <c r="HRP4" s="466"/>
      <c r="HRQ4" s="466"/>
      <c r="HRR4" s="466"/>
      <c r="HRS4" s="466"/>
      <c r="HRT4" s="466"/>
      <c r="HRU4" s="466"/>
      <c r="HRV4" s="466"/>
      <c r="HRW4" s="466"/>
      <c r="HRX4" s="466"/>
      <c r="HRY4" s="466"/>
      <c r="HRZ4" s="466"/>
      <c r="HSA4" s="466"/>
      <c r="HSB4" s="466"/>
      <c r="HSC4" s="466"/>
      <c r="HSD4" s="466"/>
      <c r="HSE4" s="466"/>
      <c r="HSF4" s="466"/>
      <c r="HSG4" s="466"/>
      <c r="HSH4" s="466"/>
      <c r="HSI4" s="466"/>
      <c r="HSJ4" s="466"/>
      <c r="HSK4" s="466"/>
      <c r="HSL4" s="466"/>
      <c r="HSM4" s="466"/>
      <c r="HSN4" s="466"/>
      <c r="HSO4" s="466"/>
      <c r="HSP4" s="466"/>
      <c r="HSQ4" s="466"/>
      <c r="HSR4" s="466"/>
      <c r="HSS4" s="466"/>
      <c r="HST4" s="466"/>
      <c r="HSU4" s="466"/>
      <c r="HSV4" s="466"/>
      <c r="HSW4" s="466"/>
      <c r="HSX4" s="466"/>
      <c r="HSY4" s="466"/>
      <c r="HSZ4" s="466"/>
      <c r="HTA4" s="466"/>
      <c r="HTB4" s="466"/>
      <c r="HTC4" s="466"/>
      <c r="HTD4" s="466"/>
      <c r="HTE4" s="466"/>
      <c r="HTF4" s="466"/>
      <c r="HTG4" s="466"/>
      <c r="HTH4" s="466"/>
      <c r="HTI4" s="466"/>
      <c r="HTJ4" s="466"/>
      <c r="HTK4" s="466"/>
      <c r="HTL4" s="466"/>
      <c r="HTM4" s="466"/>
      <c r="HTN4" s="466"/>
      <c r="HTO4" s="466"/>
      <c r="HTP4" s="466"/>
      <c r="HTQ4" s="466"/>
      <c r="HTR4" s="466"/>
      <c r="HTS4" s="466"/>
      <c r="HTT4" s="466"/>
      <c r="HTU4" s="466"/>
      <c r="HTV4" s="466"/>
      <c r="HTW4" s="466"/>
      <c r="HTX4" s="466"/>
      <c r="HTY4" s="466"/>
      <c r="HTZ4" s="466"/>
      <c r="HUA4" s="466"/>
      <c r="HUB4" s="466"/>
      <c r="HUC4" s="466"/>
      <c r="HUD4" s="466"/>
      <c r="HUE4" s="466"/>
      <c r="HUF4" s="466"/>
      <c r="HUG4" s="466"/>
      <c r="HUH4" s="466"/>
      <c r="HUI4" s="466"/>
      <c r="HUJ4" s="466"/>
      <c r="HUK4" s="466"/>
      <c r="HUL4" s="466"/>
      <c r="HUM4" s="466"/>
      <c r="HUN4" s="466"/>
      <c r="HUO4" s="466"/>
      <c r="HUP4" s="466"/>
      <c r="HUQ4" s="466"/>
      <c r="HUR4" s="466"/>
      <c r="HUS4" s="466"/>
      <c r="HUT4" s="466"/>
      <c r="HUU4" s="466"/>
      <c r="HUV4" s="466"/>
      <c r="HUW4" s="466"/>
      <c r="HUX4" s="466"/>
      <c r="HUY4" s="466"/>
      <c r="HUZ4" s="466"/>
      <c r="HVA4" s="466"/>
      <c r="HVB4" s="466"/>
      <c r="HVC4" s="466"/>
      <c r="HVD4" s="466"/>
      <c r="HVE4" s="466"/>
      <c r="HVF4" s="466"/>
      <c r="HVG4" s="466"/>
      <c r="HVH4" s="466"/>
      <c r="HVI4" s="466"/>
      <c r="HVJ4" s="466"/>
      <c r="HVK4" s="466"/>
      <c r="HVL4" s="466"/>
      <c r="HVM4" s="466"/>
      <c r="HVN4" s="466"/>
      <c r="HVO4" s="466"/>
      <c r="HVP4" s="466"/>
      <c r="HVQ4" s="466"/>
      <c r="HVR4" s="466"/>
      <c r="HVS4" s="466"/>
      <c r="HVT4" s="466"/>
      <c r="HVU4" s="466"/>
      <c r="HVV4" s="466"/>
      <c r="HVW4" s="466"/>
      <c r="HVX4" s="466"/>
      <c r="HVY4" s="466"/>
      <c r="HVZ4" s="466"/>
      <c r="HWA4" s="466"/>
      <c r="HWB4" s="466"/>
      <c r="HWC4" s="466"/>
      <c r="HWD4" s="466"/>
      <c r="HWE4" s="466"/>
      <c r="HWF4" s="466"/>
      <c r="HWG4" s="466"/>
      <c r="HWH4" s="466"/>
      <c r="HWI4" s="466"/>
      <c r="HWJ4" s="466"/>
      <c r="HWK4" s="466"/>
      <c r="HWL4" s="466"/>
      <c r="HWM4" s="466"/>
      <c r="HWN4" s="466"/>
      <c r="HWO4" s="466"/>
      <c r="HWP4" s="466"/>
      <c r="HWQ4" s="466"/>
      <c r="HWR4" s="466"/>
      <c r="HWS4" s="466"/>
      <c r="HWT4" s="466"/>
      <c r="HWU4" s="466"/>
      <c r="HWV4" s="466"/>
      <c r="HWW4" s="466"/>
      <c r="HWX4" s="466"/>
      <c r="HWY4" s="466"/>
      <c r="HWZ4" s="466"/>
      <c r="HXA4" s="466"/>
      <c r="HXB4" s="466"/>
      <c r="HXC4" s="466"/>
      <c r="HXD4" s="466"/>
      <c r="HXE4" s="466"/>
      <c r="HXF4" s="466"/>
      <c r="HXG4" s="466"/>
      <c r="HXH4" s="466"/>
      <c r="HXI4" s="466"/>
      <c r="HXJ4" s="466"/>
      <c r="HXK4" s="466"/>
      <c r="HXL4" s="466"/>
      <c r="HXM4" s="466"/>
      <c r="HXN4" s="466"/>
      <c r="HXO4" s="466"/>
      <c r="HXP4" s="466"/>
      <c r="HXQ4" s="466"/>
      <c r="HXR4" s="466"/>
      <c r="HXS4" s="466"/>
      <c r="HXT4" s="466"/>
      <c r="HXU4" s="466"/>
      <c r="HXV4" s="466"/>
      <c r="HXW4" s="466"/>
      <c r="HXX4" s="466"/>
      <c r="HXY4" s="466"/>
      <c r="HXZ4" s="466"/>
      <c r="HYA4" s="466"/>
      <c r="HYB4" s="466"/>
      <c r="HYC4" s="466"/>
      <c r="HYD4" s="466"/>
      <c r="HYE4" s="466"/>
      <c r="HYF4" s="466"/>
      <c r="HYG4" s="466"/>
      <c r="HYH4" s="466"/>
      <c r="HYI4" s="466"/>
      <c r="HYJ4" s="466"/>
      <c r="HYK4" s="466"/>
      <c r="HYL4" s="466"/>
      <c r="HYM4" s="466"/>
      <c r="HYN4" s="466"/>
      <c r="HYO4" s="466"/>
      <c r="HYP4" s="466"/>
      <c r="HYQ4" s="466"/>
      <c r="HYR4" s="466"/>
      <c r="HYS4" s="466"/>
      <c r="HYT4" s="466"/>
      <c r="HYU4" s="466"/>
      <c r="HYV4" s="466"/>
      <c r="HYW4" s="466"/>
      <c r="HYX4" s="466"/>
      <c r="HYY4" s="466"/>
      <c r="HYZ4" s="466"/>
      <c r="HZA4" s="466"/>
      <c r="HZB4" s="466"/>
      <c r="HZC4" s="466"/>
      <c r="HZD4" s="466"/>
      <c r="HZE4" s="466"/>
      <c r="HZF4" s="466"/>
      <c r="HZG4" s="466"/>
      <c r="HZH4" s="466"/>
      <c r="HZI4" s="466"/>
      <c r="HZJ4" s="466"/>
      <c r="HZK4" s="466"/>
      <c r="HZL4" s="466"/>
      <c r="HZM4" s="466"/>
      <c r="HZN4" s="466"/>
      <c r="HZO4" s="466"/>
      <c r="HZP4" s="466"/>
      <c r="HZQ4" s="466"/>
      <c r="HZR4" s="466"/>
      <c r="HZS4" s="466"/>
      <c r="HZT4" s="466"/>
      <c r="HZU4" s="466"/>
      <c r="HZV4" s="466"/>
      <c r="HZW4" s="466"/>
      <c r="HZX4" s="466"/>
      <c r="HZY4" s="466"/>
      <c r="HZZ4" s="466"/>
      <c r="IAA4" s="466"/>
      <c r="IAB4" s="466"/>
      <c r="IAC4" s="466"/>
      <c r="IAD4" s="466"/>
      <c r="IAE4" s="466"/>
      <c r="IAF4" s="466"/>
      <c r="IAG4" s="466"/>
      <c r="IAH4" s="466"/>
      <c r="IAI4" s="466"/>
      <c r="IAJ4" s="466"/>
      <c r="IAK4" s="466"/>
      <c r="IAL4" s="466"/>
      <c r="IAM4" s="466"/>
      <c r="IAN4" s="466"/>
      <c r="IAO4" s="466"/>
      <c r="IAP4" s="466"/>
      <c r="IAQ4" s="466"/>
      <c r="IAR4" s="466"/>
      <c r="IAS4" s="466"/>
      <c r="IAT4" s="466"/>
      <c r="IAU4" s="466"/>
      <c r="IAV4" s="466"/>
      <c r="IAW4" s="466"/>
      <c r="IAX4" s="466"/>
      <c r="IAY4" s="466"/>
      <c r="IAZ4" s="466"/>
      <c r="IBA4" s="466"/>
      <c r="IBB4" s="466"/>
      <c r="IBC4" s="466"/>
      <c r="IBD4" s="466"/>
      <c r="IBE4" s="466"/>
      <c r="IBF4" s="466"/>
      <c r="IBG4" s="466"/>
      <c r="IBH4" s="466"/>
      <c r="IBI4" s="466"/>
      <c r="IBJ4" s="466"/>
      <c r="IBK4" s="466"/>
      <c r="IBL4" s="466"/>
      <c r="IBM4" s="466"/>
      <c r="IBN4" s="466"/>
      <c r="IBO4" s="466"/>
      <c r="IBP4" s="466"/>
      <c r="IBQ4" s="466"/>
      <c r="IBR4" s="466"/>
      <c r="IBS4" s="466"/>
      <c r="IBT4" s="466"/>
      <c r="IBU4" s="466"/>
      <c r="IBV4" s="466"/>
      <c r="IBW4" s="466"/>
      <c r="IBX4" s="466"/>
      <c r="IBY4" s="466"/>
      <c r="IBZ4" s="466"/>
      <c r="ICA4" s="466"/>
      <c r="ICB4" s="466"/>
      <c r="ICC4" s="466"/>
      <c r="ICD4" s="466"/>
      <c r="ICE4" s="466"/>
      <c r="ICF4" s="466"/>
      <c r="ICG4" s="466"/>
      <c r="ICH4" s="466"/>
      <c r="ICI4" s="466"/>
      <c r="ICJ4" s="466"/>
      <c r="ICK4" s="466"/>
      <c r="ICL4" s="466"/>
      <c r="ICM4" s="466"/>
      <c r="ICN4" s="466"/>
      <c r="ICO4" s="466"/>
      <c r="ICP4" s="466"/>
      <c r="ICQ4" s="466"/>
      <c r="ICR4" s="466"/>
      <c r="ICS4" s="466"/>
      <c r="ICT4" s="466"/>
      <c r="ICU4" s="466"/>
      <c r="ICV4" s="466"/>
      <c r="ICW4" s="466"/>
      <c r="ICX4" s="466"/>
      <c r="ICY4" s="466"/>
      <c r="ICZ4" s="466"/>
      <c r="IDA4" s="466"/>
      <c r="IDB4" s="466"/>
      <c r="IDC4" s="466"/>
      <c r="IDD4" s="466"/>
      <c r="IDE4" s="466"/>
      <c r="IDF4" s="466"/>
      <c r="IDG4" s="466"/>
      <c r="IDH4" s="466"/>
      <c r="IDI4" s="466"/>
      <c r="IDJ4" s="466"/>
      <c r="IDK4" s="466"/>
      <c r="IDL4" s="466"/>
      <c r="IDM4" s="466"/>
      <c r="IDN4" s="466"/>
      <c r="IDO4" s="466"/>
      <c r="IDP4" s="466"/>
      <c r="IDQ4" s="466"/>
      <c r="IDR4" s="466"/>
      <c r="IDS4" s="466"/>
      <c r="IDT4" s="466"/>
      <c r="IDU4" s="466"/>
      <c r="IDV4" s="466"/>
      <c r="IDW4" s="466"/>
      <c r="IDX4" s="466"/>
      <c r="IDY4" s="466"/>
      <c r="IDZ4" s="466"/>
      <c r="IEA4" s="466"/>
      <c r="IEB4" s="466"/>
      <c r="IEC4" s="466"/>
      <c r="IED4" s="466"/>
      <c r="IEE4" s="466"/>
      <c r="IEF4" s="466"/>
      <c r="IEG4" s="466"/>
      <c r="IEH4" s="466"/>
      <c r="IEI4" s="466"/>
      <c r="IEJ4" s="466"/>
      <c r="IEK4" s="466"/>
      <c r="IEL4" s="466"/>
      <c r="IEM4" s="466"/>
      <c r="IEN4" s="466"/>
      <c r="IEO4" s="466"/>
      <c r="IEP4" s="466"/>
      <c r="IEQ4" s="466"/>
      <c r="IER4" s="466"/>
      <c r="IES4" s="466"/>
      <c r="IET4" s="466"/>
      <c r="IEU4" s="466"/>
      <c r="IEV4" s="466"/>
      <c r="IEW4" s="466"/>
      <c r="IEX4" s="466"/>
      <c r="IEY4" s="466"/>
      <c r="IEZ4" s="466"/>
      <c r="IFA4" s="466"/>
      <c r="IFB4" s="466"/>
      <c r="IFC4" s="466"/>
      <c r="IFD4" s="466"/>
      <c r="IFE4" s="466"/>
      <c r="IFF4" s="466"/>
      <c r="IFG4" s="466"/>
      <c r="IFH4" s="466"/>
      <c r="IFI4" s="466"/>
      <c r="IFJ4" s="466"/>
      <c r="IFK4" s="466"/>
      <c r="IFL4" s="466"/>
      <c r="IFM4" s="466"/>
      <c r="IFN4" s="466"/>
      <c r="IFO4" s="466"/>
      <c r="IFP4" s="466"/>
      <c r="IFQ4" s="466"/>
      <c r="IFR4" s="466"/>
      <c r="IFS4" s="466"/>
      <c r="IFT4" s="466"/>
      <c r="IFU4" s="466"/>
      <c r="IFV4" s="466"/>
      <c r="IFW4" s="466"/>
      <c r="IFX4" s="466"/>
      <c r="IFY4" s="466"/>
      <c r="IFZ4" s="466"/>
      <c r="IGA4" s="466"/>
      <c r="IGB4" s="466"/>
      <c r="IGC4" s="466"/>
      <c r="IGD4" s="466"/>
      <c r="IGE4" s="466"/>
      <c r="IGF4" s="466"/>
      <c r="IGG4" s="466"/>
      <c r="IGH4" s="466"/>
      <c r="IGI4" s="466"/>
      <c r="IGJ4" s="466"/>
      <c r="IGK4" s="466"/>
      <c r="IGL4" s="466"/>
      <c r="IGM4" s="466"/>
      <c r="IGN4" s="466"/>
      <c r="IGO4" s="466"/>
      <c r="IGP4" s="466"/>
      <c r="IGQ4" s="466"/>
      <c r="IGR4" s="466"/>
      <c r="IGS4" s="466"/>
      <c r="IGT4" s="466"/>
      <c r="IGU4" s="466"/>
      <c r="IGV4" s="466"/>
      <c r="IGW4" s="466"/>
      <c r="IGX4" s="466"/>
      <c r="IGY4" s="466"/>
      <c r="IGZ4" s="466"/>
      <c r="IHA4" s="466"/>
      <c r="IHB4" s="466"/>
      <c r="IHC4" s="466"/>
      <c r="IHD4" s="466"/>
      <c r="IHE4" s="466"/>
      <c r="IHF4" s="466"/>
      <c r="IHG4" s="466"/>
      <c r="IHH4" s="466"/>
      <c r="IHI4" s="466"/>
      <c r="IHJ4" s="466"/>
      <c r="IHK4" s="466"/>
      <c r="IHL4" s="466"/>
      <c r="IHM4" s="466"/>
      <c r="IHN4" s="466"/>
      <c r="IHO4" s="466"/>
      <c r="IHP4" s="466"/>
      <c r="IHQ4" s="466"/>
      <c r="IHR4" s="466"/>
      <c r="IHS4" s="466"/>
      <c r="IHT4" s="466"/>
      <c r="IHU4" s="466"/>
      <c r="IHV4" s="466"/>
      <c r="IHW4" s="466"/>
      <c r="IHX4" s="466"/>
      <c r="IHY4" s="466"/>
      <c r="IHZ4" s="466"/>
      <c r="IIA4" s="466"/>
      <c r="IIB4" s="466"/>
      <c r="IIC4" s="466"/>
      <c r="IID4" s="466"/>
      <c r="IIE4" s="466"/>
      <c r="IIF4" s="466"/>
      <c r="IIG4" s="466"/>
      <c r="IIH4" s="466"/>
      <c r="III4" s="466"/>
      <c r="IIJ4" s="466"/>
      <c r="IIK4" s="466"/>
      <c r="IIL4" s="466"/>
      <c r="IIM4" s="466"/>
      <c r="IIN4" s="466"/>
      <c r="IIO4" s="466"/>
      <c r="IIP4" s="466"/>
      <c r="IIQ4" s="466"/>
      <c r="IIR4" s="466"/>
      <c r="IIS4" s="466"/>
      <c r="IIT4" s="466"/>
      <c r="IIU4" s="466"/>
      <c r="IIV4" s="466"/>
      <c r="IIW4" s="466"/>
      <c r="IIX4" s="466"/>
      <c r="IIY4" s="466"/>
      <c r="IIZ4" s="466"/>
      <c r="IJA4" s="466"/>
      <c r="IJB4" s="466"/>
      <c r="IJC4" s="466"/>
      <c r="IJD4" s="466"/>
      <c r="IJE4" s="466"/>
      <c r="IJF4" s="466"/>
      <c r="IJG4" s="466"/>
      <c r="IJH4" s="466"/>
      <c r="IJI4" s="466"/>
      <c r="IJJ4" s="466"/>
      <c r="IJK4" s="466"/>
      <c r="IJL4" s="466"/>
      <c r="IJM4" s="466"/>
      <c r="IJN4" s="466"/>
      <c r="IJO4" s="466"/>
      <c r="IJP4" s="466"/>
      <c r="IJQ4" s="466"/>
      <c r="IJR4" s="466"/>
      <c r="IJS4" s="466"/>
      <c r="IJT4" s="466"/>
      <c r="IJU4" s="466"/>
      <c r="IJV4" s="466"/>
      <c r="IJW4" s="466"/>
      <c r="IJX4" s="466"/>
      <c r="IJY4" s="466"/>
      <c r="IJZ4" s="466"/>
      <c r="IKA4" s="466"/>
      <c r="IKB4" s="466"/>
      <c r="IKC4" s="466"/>
      <c r="IKD4" s="466"/>
      <c r="IKE4" s="466"/>
      <c r="IKF4" s="466"/>
      <c r="IKG4" s="466"/>
      <c r="IKH4" s="466"/>
      <c r="IKI4" s="466"/>
      <c r="IKJ4" s="466"/>
      <c r="IKK4" s="466"/>
      <c r="IKL4" s="466"/>
      <c r="IKM4" s="466"/>
      <c r="IKN4" s="466"/>
      <c r="IKO4" s="466"/>
      <c r="IKP4" s="466"/>
      <c r="IKQ4" s="466"/>
      <c r="IKR4" s="466"/>
      <c r="IKS4" s="466"/>
      <c r="IKT4" s="466"/>
      <c r="IKU4" s="466"/>
      <c r="IKV4" s="466"/>
      <c r="IKW4" s="466"/>
      <c r="IKX4" s="466"/>
      <c r="IKY4" s="466"/>
      <c r="IKZ4" s="466"/>
      <c r="ILA4" s="466"/>
      <c r="ILB4" s="466"/>
      <c r="ILC4" s="466"/>
      <c r="ILD4" s="466"/>
      <c r="ILE4" s="466"/>
      <c r="ILF4" s="466"/>
      <c r="ILG4" s="466"/>
      <c r="ILH4" s="466"/>
      <c r="ILI4" s="466"/>
      <c r="ILJ4" s="466"/>
      <c r="ILK4" s="466"/>
      <c r="ILL4" s="466"/>
      <c r="ILM4" s="466"/>
      <c r="ILN4" s="466"/>
      <c r="ILO4" s="466"/>
      <c r="ILP4" s="466"/>
      <c r="ILQ4" s="466"/>
      <c r="ILR4" s="466"/>
      <c r="ILS4" s="466"/>
      <c r="ILT4" s="466"/>
      <c r="ILU4" s="466"/>
      <c r="ILV4" s="466"/>
      <c r="ILW4" s="466"/>
      <c r="ILX4" s="466"/>
      <c r="ILY4" s="466"/>
      <c r="ILZ4" s="466"/>
      <c r="IMA4" s="466"/>
      <c r="IMB4" s="466"/>
      <c r="IMC4" s="466"/>
      <c r="IMD4" s="466"/>
      <c r="IME4" s="466"/>
      <c r="IMF4" s="466"/>
      <c r="IMG4" s="466"/>
      <c r="IMH4" s="466"/>
      <c r="IMI4" s="466"/>
      <c r="IMJ4" s="466"/>
      <c r="IMK4" s="466"/>
      <c r="IML4" s="466"/>
      <c r="IMM4" s="466"/>
      <c r="IMN4" s="466"/>
      <c r="IMO4" s="466"/>
      <c r="IMP4" s="466"/>
      <c r="IMQ4" s="466"/>
      <c r="IMR4" s="466"/>
      <c r="IMS4" s="466"/>
      <c r="IMT4" s="466"/>
      <c r="IMU4" s="466"/>
      <c r="IMV4" s="466"/>
      <c r="IMW4" s="466"/>
      <c r="IMX4" s="466"/>
      <c r="IMY4" s="466"/>
      <c r="IMZ4" s="466"/>
      <c r="INA4" s="466"/>
      <c r="INB4" s="466"/>
      <c r="INC4" s="466"/>
      <c r="IND4" s="466"/>
      <c r="INE4" s="466"/>
      <c r="INF4" s="466"/>
      <c r="ING4" s="466"/>
      <c r="INH4" s="466"/>
      <c r="INI4" s="466"/>
      <c r="INJ4" s="466"/>
      <c r="INK4" s="466"/>
      <c r="INL4" s="466"/>
      <c r="INM4" s="466"/>
      <c r="INN4" s="466"/>
      <c r="INO4" s="466"/>
      <c r="INP4" s="466"/>
      <c r="INQ4" s="466"/>
      <c r="INR4" s="466"/>
      <c r="INS4" s="466"/>
      <c r="INT4" s="466"/>
      <c r="INU4" s="466"/>
      <c r="INV4" s="466"/>
      <c r="INW4" s="466"/>
      <c r="INX4" s="466"/>
      <c r="INY4" s="466"/>
      <c r="INZ4" s="466"/>
      <c r="IOA4" s="466"/>
      <c r="IOB4" s="466"/>
      <c r="IOC4" s="466"/>
      <c r="IOD4" s="466"/>
      <c r="IOE4" s="466"/>
      <c r="IOF4" s="466"/>
      <c r="IOG4" s="466"/>
      <c r="IOH4" s="466"/>
      <c r="IOI4" s="466"/>
      <c r="IOJ4" s="466"/>
      <c r="IOK4" s="466"/>
      <c r="IOL4" s="466"/>
      <c r="IOM4" s="466"/>
      <c r="ION4" s="466"/>
      <c r="IOO4" s="466"/>
      <c r="IOP4" s="466"/>
      <c r="IOQ4" s="466"/>
      <c r="IOR4" s="466"/>
      <c r="IOS4" s="466"/>
      <c r="IOT4" s="466"/>
      <c r="IOU4" s="466"/>
      <c r="IOV4" s="466"/>
      <c r="IOW4" s="466"/>
      <c r="IOX4" s="466"/>
      <c r="IOY4" s="466"/>
      <c r="IOZ4" s="466"/>
      <c r="IPA4" s="466"/>
      <c r="IPB4" s="466"/>
      <c r="IPC4" s="466"/>
      <c r="IPD4" s="466"/>
      <c r="IPE4" s="466"/>
      <c r="IPF4" s="466"/>
      <c r="IPG4" s="466"/>
      <c r="IPH4" s="466"/>
      <c r="IPI4" s="466"/>
      <c r="IPJ4" s="466"/>
      <c r="IPK4" s="466"/>
      <c r="IPL4" s="466"/>
      <c r="IPM4" s="466"/>
      <c r="IPN4" s="466"/>
      <c r="IPO4" s="466"/>
      <c r="IPP4" s="466"/>
      <c r="IPQ4" s="466"/>
      <c r="IPR4" s="466"/>
      <c r="IPS4" s="466"/>
      <c r="IPT4" s="466"/>
      <c r="IPU4" s="466"/>
      <c r="IPV4" s="466"/>
      <c r="IPW4" s="466"/>
      <c r="IPX4" s="466"/>
      <c r="IPY4" s="466"/>
      <c r="IPZ4" s="466"/>
      <c r="IQA4" s="466"/>
      <c r="IQB4" s="466"/>
      <c r="IQC4" s="466"/>
      <c r="IQD4" s="466"/>
      <c r="IQE4" s="466"/>
      <c r="IQF4" s="466"/>
      <c r="IQG4" s="466"/>
      <c r="IQH4" s="466"/>
      <c r="IQI4" s="466"/>
      <c r="IQJ4" s="466"/>
      <c r="IQK4" s="466"/>
      <c r="IQL4" s="466"/>
      <c r="IQM4" s="466"/>
      <c r="IQN4" s="466"/>
      <c r="IQO4" s="466"/>
      <c r="IQP4" s="466"/>
      <c r="IQQ4" s="466"/>
      <c r="IQR4" s="466"/>
      <c r="IQS4" s="466"/>
      <c r="IQT4" s="466"/>
      <c r="IQU4" s="466"/>
      <c r="IQV4" s="466"/>
      <c r="IQW4" s="466"/>
      <c r="IQX4" s="466"/>
      <c r="IQY4" s="466"/>
      <c r="IQZ4" s="466"/>
      <c r="IRA4" s="466"/>
      <c r="IRB4" s="466"/>
      <c r="IRC4" s="466"/>
      <c r="IRD4" s="466"/>
      <c r="IRE4" s="466"/>
      <c r="IRF4" s="466"/>
      <c r="IRG4" s="466"/>
      <c r="IRH4" s="466"/>
      <c r="IRI4" s="466"/>
      <c r="IRJ4" s="466"/>
      <c r="IRK4" s="466"/>
      <c r="IRL4" s="466"/>
      <c r="IRM4" s="466"/>
      <c r="IRN4" s="466"/>
      <c r="IRO4" s="466"/>
      <c r="IRP4" s="466"/>
      <c r="IRQ4" s="466"/>
      <c r="IRR4" s="466"/>
      <c r="IRS4" s="466"/>
      <c r="IRT4" s="466"/>
      <c r="IRU4" s="466"/>
      <c r="IRV4" s="466"/>
      <c r="IRW4" s="466"/>
      <c r="IRX4" s="466"/>
      <c r="IRY4" s="466"/>
      <c r="IRZ4" s="466"/>
      <c r="ISA4" s="466"/>
      <c r="ISB4" s="466"/>
      <c r="ISC4" s="466"/>
      <c r="ISD4" s="466"/>
      <c r="ISE4" s="466"/>
      <c r="ISF4" s="466"/>
      <c r="ISG4" s="466"/>
      <c r="ISH4" s="466"/>
      <c r="ISI4" s="466"/>
      <c r="ISJ4" s="466"/>
      <c r="ISK4" s="466"/>
      <c r="ISL4" s="466"/>
      <c r="ISM4" s="466"/>
      <c r="ISN4" s="466"/>
      <c r="ISO4" s="466"/>
      <c r="ISP4" s="466"/>
      <c r="ISQ4" s="466"/>
      <c r="ISR4" s="466"/>
      <c r="ISS4" s="466"/>
      <c r="IST4" s="466"/>
      <c r="ISU4" s="466"/>
      <c r="ISV4" s="466"/>
      <c r="ISW4" s="466"/>
      <c r="ISX4" s="466"/>
      <c r="ISY4" s="466"/>
      <c r="ISZ4" s="466"/>
      <c r="ITA4" s="466"/>
      <c r="ITB4" s="466"/>
      <c r="ITC4" s="466"/>
      <c r="ITD4" s="466"/>
      <c r="ITE4" s="466"/>
      <c r="ITF4" s="466"/>
      <c r="ITG4" s="466"/>
      <c r="ITH4" s="466"/>
      <c r="ITI4" s="466"/>
      <c r="ITJ4" s="466"/>
      <c r="ITK4" s="466"/>
      <c r="ITL4" s="466"/>
      <c r="ITM4" s="466"/>
      <c r="ITN4" s="466"/>
      <c r="ITO4" s="466"/>
      <c r="ITP4" s="466"/>
      <c r="ITQ4" s="466"/>
      <c r="ITR4" s="466"/>
      <c r="ITS4" s="466"/>
      <c r="ITT4" s="466"/>
      <c r="ITU4" s="466"/>
      <c r="ITV4" s="466"/>
      <c r="ITW4" s="466"/>
      <c r="ITX4" s="466"/>
      <c r="ITY4" s="466"/>
      <c r="ITZ4" s="466"/>
      <c r="IUA4" s="466"/>
      <c r="IUB4" s="466"/>
      <c r="IUC4" s="466"/>
      <c r="IUD4" s="466"/>
      <c r="IUE4" s="466"/>
      <c r="IUF4" s="466"/>
      <c r="IUG4" s="466"/>
      <c r="IUH4" s="466"/>
      <c r="IUI4" s="466"/>
      <c r="IUJ4" s="466"/>
      <c r="IUK4" s="466"/>
      <c r="IUL4" s="466"/>
      <c r="IUM4" s="466"/>
      <c r="IUN4" s="466"/>
      <c r="IUO4" s="466"/>
      <c r="IUP4" s="466"/>
      <c r="IUQ4" s="466"/>
      <c r="IUR4" s="466"/>
      <c r="IUS4" s="466"/>
      <c r="IUT4" s="466"/>
      <c r="IUU4" s="466"/>
      <c r="IUV4" s="466"/>
      <c r="IUW4" s="466"/>
      <c r="IUX4" s="466"/>
      <c r="IUY4" s="466"/>
      <c r="IUZ4" s="466"/>
      <c r="IVA4" s="466"/>
      <c r="IVB4" s="466"/>
      <c r="IVC4" s="466"/>
      <c r="IVD4" s="466"/>
      <c r="IVE4" s="466"/>
      <c r="IVF4" s="466"/>
      <c r="IVG4" s="466"/>
      <c r="IVH4" s="466"/>
      <c r="IVI4" s="466"/>
      <c r="IVJ4" s="466"/>
      <c r="IVK4" s="466"/>
      <c r="IVL4" s="466"/>
      <c r="IVM4" s="466"/>
      <c r="IVN4" s="466"/>
      <c r="IVO4" s="466"/>
      <c r="IVP4" s="466"/>
      <c r="IVQ4" s="466"/>
      <c r="IVR4" s="466"/>
      <c r="IVS4" s="466"/>
      <c r="IVT4" s="466"/>
      <c r="IVU4" s="466"/>
      <c r="IVV4" s="466"/>
      <c r="IVW4" s="466"/>
      <c r="IVX4" s="466"/>
      <c r="IVY4" s="466"/>
      <c r="IVZ4" s="466"/>
      <c r="IWA4" s="466"/>
      <c r="IWB4" s="466"/>
      <c r="IWC4" s="466"/>
      <c r="IWD4" s="466"/>
      <c r="IWE4" s="466"/>
      <c r="IWF4" s="466"/>
      <c r="IWG4" s="466"/>
      <c r="IWH4" s="466"/>
      <c r="IWI4" s="466"/>
      <c r="IWJ4" s="466"/>
      <c r="IWK4" s="466"/>
      <c r="IWL4" s="466"/>
      <c r="IWM4" s="466"/>
      <c r="IWN4" s="466"/>
      <c r="IWO4" s="466"/>
      <c r="IWP4" s="466"/>
      <c r="IWQ4" s="466"/>
      <c r="IWR4" s="466"/>
      <c r="IWS4" s="466"/>
      <c r="IWT4" s="466"/>
      <c r="IWU4" s="466"/>
      <c r="IWV4" s="466"/>
      <c r="IWW4" s="466"/>
      <c r="IWX4" s="466"/>
      <c r="IWY4" s="466"/>
      <c r="IWZ4" s="466"/>
      <c r="IXA4" s="466"/>
      <c r="IXB4" s="466"/>
      <c r="IXC4" s="466"/>
      <c r="IXD4" s="466"/>
      <c r="IXE4" s="466"/>
      <c r="IXF4" s="466"/>
      <c r="IXG4" s="466"/>
      <c r="IXH4" s="466"/>
      <c r="IXI4" s="466"/>
      <c r="IXJ4" s="466"/>
      <c r="IXK4" s="466"/>
      <c r="IXL4" s="466"/>
      <c r="IXM4" s="466"/>
      <c r="IXN4" s="466"/>
      <c r="IXO4" s="466"/>
      <c r="IXP4" s="466"/>
      <c r="IXQ4" s="466"/>
      <c r="IXR4" s="466"/>
      <c r="IXS4" s="466"/>
      <c r="IXT4" s="466"/>
      <c r="IXU4" s="466"/>
      <c r="IXV4" s="466"/>
      <c r="IXW4" s="466"/>
      <c r="IXX4" s="466"/>
      <c r="IXY4" s="466"/>
      <c r="IXZ4" s="466"/>
      <c r="IYA4" s="466"/>
      <c r="IYB4" s="466"/>
      <c r="IYC4" s="466"/>
      <c r="IYD4" s="466"/>
      <c r="IYE4" s="466"/>
      <c r="IYF4" s="466"/>
      <c r="IYG4" s="466"/>
      <c r="IYH4" s="466"/>
      <c r="IYI4" s="466"/>
      <c r="IYJ4" s="466"/>
      <c r="IYK4" s="466"/>
      <c r="IYL4" s="466"/>
      <c r="IYM4" s="466"/>
      <c r="IYN4" s="466"/>
      <c r="IYO4" s="466"/>
      <c r="IYP4" s="466"/>
      <c r="IYQ4" s="466"/>
      <c r="IYR4" s="466"/>
      <c r="IYS4" s="466"/>
      <c r="IYT4" s="466"/>
      <c r="IYU4" s="466"/>
      <c r="IYV4" s="466"/>
      <c r="IYW4" s="466"/>
      <c r="IYX4" s="466"/>
      <c r="IYY4" s="466"/>
      <c r="IYZ4" s="466"/>
      <c r="IZA4" s="466"/>
      <c r="IZB4" s="466"/>
      <c r="IZC4" s="466"/>
      <c r="IZD4" s="466"/>
      <c r="IZE4" s="466"/>
      <c r="IZF4" s="466"/>
      <c r="IZG4" s="466"/>
      <c r="IZH4" s="466"/>
      <c r="IZI4" s="466"/>
      <c r="IZJ4" s="466"/>
      <c r="IZK4" s="466"/>
      <c r="IZL4" s="466"/>
      <c r="IZM4" s="466"/>
      <c r="IZN4" s="466"/>
      <c r="IZO4" s="466"/>
      <c r="IZP4" s="466"/>
      <c r="IZQ4" s="466"/>
      <c r="IZR4" s="466"/>
      <c r="IZS4" s="466"/>
      <c r="IZT4" s="466"/>
      <c r="IZU4" s="466"/>
      <c r="IZV4" s="466"/>
      <c r="IZW4" s="466"/>
      <c r="IZX4" s="466"/>
      <c r="IZY4" s="466"/>
      <c r="IZZ4" s="466"/>
      <c r="JAA4" s="466"/>
      <c r="JAB4" s="466"/>
      <c r="JAC4" s="466"/>
      <c r="JAD4" s="466"/>
      <c r="JAE4" s="466"/>
      <c r="JAF4" s="466"/>
      <c r="JAG4" s="466"/>
      <c r="JAH4" s="466"/>
      <c r="JAI4" s="466"/>
      <c r="JAJ4" s="466"/>
      <c r="JAK4" s="466"/>
      <c r="JAL4" s="466"/>
      <c r="JAM4" s="466"/>
      <c r="JAN4" s="466"/>
      <c r="JAO4" s="466"/>
      <c r="JAP4" s="466"/>
      <c r="JAQ4" s="466"/>
      <c r="JAR4" s="466"/>
      <c r="JAS4" s="466"/>
      <c r="JAT4" s="466"/>
      <c r="JAU4" s="466"/>
      <c r="JAV4" s="466"/>
      <c r="JAW4" s="466"/>
      <c r="JAX4" s="466"/>
      <c r="JAY4" s="466"/>
      <c r="JAZ4" s="466"/>
      <c r="JBA4" s="466"/>
      <c r="JBB4" s="466"/>
      <c r="JBC4" s="466"/>
      <c r="JBD4" s="466"/>
      <c r="JBE4" s="466"/>
      <c r="JBF4" s="466"/>
      <c r="JBG4" s="466"/>
      <c r="JBH4" s="466"/>
      <c r="JBI4" s="466"/>
      <c r="JBJ4" s="466"/>
      <c r="JBK4" s="466"/>
      <c r="JBL4" s="466"/>
      <c r="JBM4" s="466"/>
      <c r="JBN4" s="466"/>
      <c r="JBO4" s="466"/>
      <c r="JBP4" s="466"/>
      <c r="JBQ4" s="466"/>
      <c r="JBR4" s="466"/>
      <c r="JBS4" s="466"/>
      <c r="JBT4" s="466"/>
      <c r="JBU4" s="466"/>
      <c r="JBV4" s="466"/>
      <c r="JBW4" s="466"/>
      <c r="JBX4" s="466"/>
      <c r="JBY4" s="466"/>
      <c r="JBZ4" s="466"/>
      <c r="JCA4" s="466"/>
      <c r="JCB4" s="466"/>
      <c r="JCC4" s="466"/>
      <c r="JCD4" s="466"/>
      <c r="JCE4" s="466"/>
      <c r="JCF4" s="466"/>
      <c r="JCG4" s="466"/>
      <c r="JCH4" s="466"/>
      <c r="JCI4" s="466"/>
      <c r="JCJ4" s="466"/>
      <c r="JCK4" s="466"/>
      <c r="JCL4" s="466"/>
      <c r="JCM4" s="466"/>
      <c r="JCN4" s="466"/>
      <c r="JCO4" s="466"/>
      <c r="JCP4" s="466"/>
      <c r="JCQ4" s="466"/>
      <c r="JCR4" s="466"/>
      <c r="JCS4" s="466"/>
      <c r="JCT4" s="466"/>
      <c r="JCU4" s="466"/>
      <c r="JCV4" s="466"/>
      <c r="JCW4" s="466"/>
      <c r="JCX4" s="466"/>
      <c r="JCY4" s="466"/>
      <c r="JCZ4" s="466"/>
      <c r="JDA4" s="466"/>
      <c r="JDB4" s="466"/>
      <c r="JDC4" s="466"/>
      <c r="JDD4" s="466"/>
      <c r="JDE4" s="466"/>
      <c r="JDF4" s="466"/>
      <c r="JDG4" s="466"/>
      <c r="JDH4" s="466"/>
      <c r="JDI4" s="466"/>
      <c r="JDJ4" s="466"/>
      <c r="JDK4" s="466"/>
      <c r="JDL4" s="466"/>
      <c r="JDM4" s="466"/>
      <c r="JDN4" s="466"/>
      <c r="JDO4" s="466"/>
      <c r="JDP4" s="466"/>
      <c r="JDQ4" s="466"/>
      <c r="JDR4" s="466"/>
      <c r="JDS4" s="466"/>
      <c r="JDT4" s="466"/>
      <c r="JDU4" s="466"/>
      <c r="JDV4" s="466"/>
      <c r="JDW4" s="466"/>
      <c r="JDX4" s="466"/>
      <c r="JDY4" s="466"/>
      <c r="JDZ4" s="466"/>
      <c r="JEA4" s="466"/>
      <c r="JEB4" s="466"/>
      <c r="JEC4" s="466"/>
      <c r="JED4" s="466"/>
      <c r="JEE4" s="466"/>
      <c r="JEF4" s="466"/>
      <c r="JEG4" s="466"/>
      <c r="JEH4" s="466"/>
      <c r="JEI4" s="466"/>
      <c r="JEJ4" s="466"/>
      <c r="JEK4" s="466"/>
      <c r="JEL4" s="466"/>
      <c r="JEM4" s="466"/>
      <c r="JEN4" s="466"/>
      <c r="JEO4" s="466"/>
      <c r="JEP4" s="466"/>
      <c r="JEQ4" s="466"/>
      <c r="JER4" s="466"/>
      <c r="JES4" s="466"/>
      <c r="JET4" s="466"/>
      <c r="JEU4" s="466"/>
      <c r="JEV4" s="466"/>
      <c r="JEW4" s="466"/>
      <c r="JEX4" s="466"/>
      <c r="JEY4" s="466"/>
      <c r="JEZ4" s="466"/>
      <c r="JFA4" s="466"/>
      <c r="JFB4" s="466"/>
      <c r="JFC4" s="466"/>
      <c r="JFD4" s="466"/>
      <c r="JFE4" s="466"/>
      <c r="JFF4" s="466"/>
      <c r="JFG4" s="466"/>
      <c r="JFH4" s="466"/>
      <c r="JFI4" s="466"/>
      <c r="JFJ4" s="466"/>
      <c r="JFK4" s="466"/>
      <c r="JFL4" s="466"/>
      <c r="JFM4" s="466"/>
      <c r="JFN4" s="466"/>
      <c r="JFO4" s="466"/>
      <c r="JFP4" s="466"/>
      <c r="JFQ4" s="466"/>
      <c r="JFR4" s="466"/>
      <c r="JFS4" s="466"/>
      <c r="JFT4" s="466"/>
      <c r="JFU4" s="466"/>
      <c r="JFV4" s="466"/>
      <c r="JFW4" s="466"/>
      <c r="JFX4" s="466"/>
      <c r="JFY4" s="466"/>
      <c r="JFZ4" s="466"/>
      <c r="JGA4" s="466"/>
      <c r="JGB4" s="466"/>
      <c r="JGC4" s="466"/>
      <c r="JGD4" s="466"/>
      <c r="JGE4" s="466"/>
      <c r="JGF4" s="466"/>
      <c r="JGG4" s="466"/>
      <c r="JGH4" s="466"/>
      <c r="JGI4" s="466"/>
      <c r="JGJ4" s="466"/>
      <c r="JGK4" s="466"/>
      <c r="JGL4" s="466"/>
      <c r="JGM4" s="466"/>
      <c r="JGN4" s="466"/>
      <c r="JGO4" s="466"/>
      <c r="JGP4" s="466"/>
      <c r="JGQ4" s="466"/>
      <c r="JGR4" s="466"/>
      <c r="JGS4" s="466"/>
      <c r="JGT4" s="466"/>
      <c r="JGU4" s="466"/>
      <c r="JGV4" s="466"/>
      <c r="JGW4" s="466"/>
      <c r="JGX4" s="466"/>
      <c r="JGY4" s="466"/>
      <c r="JGZ4" s="466"/>
      <c r="JHA4" s="466"/>
      <c r="JHB4" s="466"/>
      <c r="JHC4" s="466"/>
      <c r="JHD4" s="466"/>
      <c r="JHE4" s="466"/>
      <c r="JHF4" s="466"/>
      <c r="JHG4" s="466"/>
      <c r="JHH4" s="466"/>
      <c r="JHI4" s="466"/>
      <c r="JHJ4" s="466"/>
      <c r="JHK4" s="466"/>
      <c r="JHL4" s="466"/>
      <c r="JHM4" s="466"/>
      <c r="JHN4" s="466"/>
      <c r="JHO4" s="466"/>
      <c r="JHP4" s="466"/>
      <c r="JHQ4" s="466"/>
      <c r="JHR4" s="466"/>
      <c r="JHS4" s="466"/>
      <c r="JHT4" s="466"/>
      <c r="JHU4" s="466"/>
      <c r="JHV4" s="466"/>
      <c r="JHW4" s="466"/>
      <c r="JHX4" s="466"/>
      <c r="JHY4" s="466"/>
      <c r="JHZ4" s="466"/>
      <c r="JIA4" s="466"/>
      <c r="JIB4" s="466"/>
      <c r="JIC4" s="466"/>
      <c r="JID4" s="466"/>
      <c r="JIE4" s="466"/>
      <c r="JIF4" s="466"/>
      <c r="JIG4" s="466"/>
      <c r="JIH4" s="466"/>
      <c r="JII4" s="466"/>
      <c r="JIJ4" s="466"/>
      <c r="JIK4" s="466"/>
      <c r="JIL4" s="466"/>
      <c r="JIM4" s="466"/>
      <c r="JIN4" s="466"/>
      <c r="JIO4" s="466"/>
      <c r="JIP4" s="466"/>
      <c r="JIQ4" s="466"/>
      <c r="JIR4" s="466"/>
      <c r="JIS4" s="466"/>
      <c r="JIT4" s="466"/>
      <c r="JIU4" s="466"/>
      <c r="JIV4" s="466"/>
      <c r="JIW4" s="466"/>
      <c r="JIX4" s="466"/>
      <c r="JIY4" s="466"/>
      <c r="JIZ4" s="466"/>
      <c r="JJA4" s="466"/>
      <c r="JJB4" s="466"/>
      <c r="JJC4" s="466"/>
      <c r="JJD4" s="466"/>
      <c r="JJE4" s="466"/>
      <c r="JJF4" s="466"/>
      <c r="JJG4" s="466"/>
      <c r="JJH4" s="466"/>
      <c r="JJI4" s="466"/>
      <c r="JJJ4" s="466"/>
      <c r="JJK4" s="466"/>
      <c r="JJL4" s="466"/>
      <c r="JJM4" s="466"/>
      <c r="JJN4" s="466"/>
      <c r="JJO4" s="466"/>
      <c r="JJP4" s="466"/>
      <c r="JJQ4" s="466"/>
      <c r="JJR4" s="466"/>
      <c r="JJS4" s="466"/>
      <c r="JJT4" s="466"/>
      <c r="JJU4" s="466"/>
      <c r="JJV4" s="466"/>
      <c r="JJW4" s="466"/>
      <c r="JJX4" s="466"/>
      <c r="JJY4" s="466"/>
      <c r="JJZ4" s="466"/>
      <c r="JKA4" s="466"/>
      <c r="JKB4" s="466"/>
      <c r="JKC4" s="466"/>
      <c r="JKD4" s="466"/>
      <c r="JKE4" s="466"/>
      <c r="JKF4" s="466"/>
      <c r="JKG4" s="466"/>
      <c r="JKH4" s="466"/>
      <c r="JKI4" s="466"/>
      <c r="JKJ4" s="466"/>
      <c r="JKK4" s="466"/>
      <c r="JKL4" s="466"/>
      <c r="JKM4" s="466"/>
      <c r="JKN4" s="466"/>
      <c r="JKO4" s="466"/>
      <c r="JKP4" s="466"/>
      <c r="JKQ4" s="466"/>
      <c r="JKR4" s="466"/>
      <c r="JKS4" s="466"/>
      <c r="JKT4" s="466"/>
      <c r="JKU4" s="466"/>
      <c r="JKV4" s="466"/>
      <c r="JKW4" s="466"/>
      <c r="JKX4" s="466"/>
      <c r="JKY4" s="466"/>
      <c r="JKZ4" s="466"/>
      <c r="JLA4" s="466"/>
      <c r="JLB4" s="466"/>
      <c r="JLC4" s="466"/>
      <c r="JLD4" s="466"/>
      <c r="JLE4" s="466"/>
      <c r="JLF4" s="466"/>
      <c r="JLG4" s="466"/>
      <c r="JLH4" s="466"/>
      <c r="JLI4" s="466"/>
      <c r="JLJ4" s="466"/>
      <c r="JLK4" s="466"/>
      <c r="JLL4" s="466"/>
      <c r="JLM4" s="466"/>
      <c r="JLN4" s="466"/>
      <c r="JLO4" s="466"/>
      <c r="JLP4" s="466"/>
      <c r="JLQ4" s="466"/>
      <c r="JLR4" s="466"/>
      <c r="JLS4" s="466"/>
      <c r="JLT4" s="466"/>
      <c r="JLU4" s="466"/>
      <c r="JLV4" s="466"/>
      <c r="JLW4" s="466"/>
      <c r="JLX4" s="466"/>
      <c r="JLY4" s="466"/>
      <c r="JLZ4" s="466"/>
      <c r="JMA4" s="466"/>
      <c r="JMB4" s="466"/>
      <c r="JMC4" s="466"/>
      <c r="JMD4" s="466"/>
      <c r="JME4" s="466"/>
      <c r="JMF4" s="466"/>
      <c r="JMG4" s="466"/>
      <c r="JMH4" s="466"/>
      <c r="JMI4" s="466"/>
      <c r="JMJ4" s="466"/>
      <c r="JMK4" s="466"/>
      <c r="JML4" s="466"/>
      <c r="JMM4" s="466"/>
      <c r="JMN4" s="466"/>
      <c r="JMO4" s="466"/>
      <c r="JMP4" s="466"/>
      <c r="JMQ4" s="466"/>
      <c r="JMR4" s="466"/>
      <c r="JMS4" s="466"/>
      <c r="JMT4" s="466"/>
      <c r="JMU4" s="466"/>
      <c r="JMV4" s="466"/>
      <c r="JMW4" s="466"/>
      <c r="JMX4" s="466"/>
      <c r="JMY4" s="466"/>
      <c r="JMZ4" s="466"/>
      <c r="JNA4" s="466"/>
      <c r="JNB4" s="466"/>
      <c r="JNC4" s="466"/>
      <c r="JND4" s="466"/>
      <c r="JNE4" s="466"/>
      <c r="JNF4" s="466"/>
      <c r="JNG4" s="466"/>
      <c r="JNH4" s="466"/>
      <c r="JNI4" s="466"/>
      <c r="JNJ4" s="466"/>
      <c r="JNK4" s="466"/>
      <c r="JNL4" s="466"/>
      <c r="JNM4" s="466"/>
      <c r="JNN4" s="466"/>
      <c r="JNO4" s="466"/>
      <c r="JNP4" s="466"/>
      <c r="JNQ4" s="466"/>
      <c r="JNR4" s="466"/>
      <c r="JNS4" s="466"/>
      <c r="JNT4" s="466"/>
      <c r="JNU4" s="466"/>
      <c r="JNV4" s="466"/>
      <c r="JNW4" s="466"/>
      <c r="JNX4" s="466"/>
      <c r="JNY4" s="466"/>
      <c r="JNZ4" s="466"/>
      <c r="JOA4" s="466"/>
      <c r="JOB4" s="466"/>
      <c r="JOC4" s="466"/>
      <c r="JOD4" s="466"/>
      <c r="JOE4" s="466"/>
      <c r="JOF4" s="466"/>
      <c r="JOG4" s="466"/>
      <c r="JOH4" s="466"/>
      <c r="JOI4" s="466"/>
      <c r="JOJ4" s="466"/>
      <c r="JOK4" s="466"/>
      <c r="JOL4" s="466"/>
      <c r="JOM4" s="466"/>
      <c r="JON4" s="466"/>
      <c r="JOO4" s="466"/>
      <c r="JOP4" s="466"/>
      <c r="JOQ4" s="466"/>
      <c r="JOR4" s="466"/>
      <c r="JOS4" s="466"/>
      <c r="JOT4" s="466"/>
      <c r="JOU4" s="466"/>
      <c r="JOV4" s="466"/>
      <c r="JOW4" s="466"/>
      <c r="JOX4" s="466"/>
      <c r="JOY4" s="466"/>
      <c r="JOZ4" s="466"/>
      <c r="JPA4" s="466"/>
      <c r="JPB4" s="466"/>
      <c r="JPC4" s="466"/>
      <c r="JPD4" s="466"/>
      <c r="JPE4" s="466"/>
      <c r="JPF4" s="466"/>
      <c r="JPG4" s="466"/>
      <c r="JPH4" s="466"/>
      <c r="JPI4" s="466"/>
      <c r="JPJ4" s="466"/>
      <c r="JPK4" s="466"/>
      <c r="JPL4" s="466"/>
      <c r="JPM4" s="466"/>
      <c r="JPN4" s="466"/>
      <c r="JPO4" s="466"/>
      <c r="JPP4" s="466"/>
      <c r="JPQ4" s="466"/>
      <c r="JPR4" s="466"/>
      <c r="JPS4" s="466"/>
      <c r="JPT4" s="466"/>
      <c r="JPU4" s="466"/>
      <c r="JPV4" s="466"/>
      <c r="JPW4" s="466"/>
      <c r="JPX4" s="466"/>
      <c r="JPY4" s="466"/>
      <c r="JPZ4" s="466"/>
      <c r="JQA4" s="466"/>
      <c r="JQB4" s="466"/>
      <c r="JQC4" s="466"/>
      <c r="JQD4" s="466"/>
      <c r="JQE4" s="466"/>
      <c r="JQF4" s="466"/>
      <c r="JQG4" s="466"/>
      <c r="JQH4" s="466"/>
      <c r="JQI4" s="466"/>
      <c r="JQJ4" s="466"/>
      <c r="JQK4" s="466"/>
      <c r="JQL4" s="466"/>
      <c r="JQM4" s="466"/>
      <c r="JQN4" s="466"/>
      <c r="JQO4" s="466"/>
      <c r="JQP4" s="466"/>
      <c r="JQQ4" s="466"/>
      <c r="JQR4" s="466"/>
      <c r="JQS4" s="466"/>
      <c r="JQT4" s="466"/>
      <c r="JQU4" s="466"/>
      <c r="JQV4" s="466"/>
      <c r="JQW4" s="466"/>
      <c r="JQX4" s="466"/>
      <c r="JQY4" s="466"/>
      <c r="JQZ4" s="466"/>
      <c r="JRA4" s="466"/>
      <c r="JRB4" s="466"/>
      <c r="JRC4" s="466"/>
      <c r="JRD4" s="466"/>
      <c r="JRE4" s="466"/>
      <c r="JRF4" s="466"/>
      <c r="JRG4" s="466"/>
      <c r="JRH4" s="466"/>
      <c r="JRI4" s="466"/>
      <c r="JRJ4" s="466"/>
      <c r="JRK4" s="466"/>
      <c r="JRL4" s="466"/>
      <c r="JRM4" s="466"/>
      <c r="JRN4" s="466"/>
      <c r="JRO4" s="466"/>
      <c r="JRP4" s="466"/>
      <c r="JRQ4" s="466"/>
      <c r="JRR4" s="466"/>
      <c r="JRS4" s="466"/>
      <c r="JRT4" s="466"/>
      <c r="JRU4" s="466"/>
      <c r="JRV4" s="466"/>
      <c r="JRW4" s="466"/>
      <c r="JRX4" s="466"/>
      <c r="JRY4" s="466"/>
      <c r="JRZ4" s="466"/>
      <c r="JSA4" s="466"/>
      <c r="JSB4" s="466"/>
      <c r="JSC4" s="466"/>
      <c r="JSD4" s="466"/>
      <c r="JSE4" s="466"/>
      <c r="JSF4" s="466"/>
      <c r="JSG4" s="466"/>
      <c r="JSH4" s="466"/>
      <c r="JSI4" s="466"/>
      <c r="JSJ4" s="466"/>
      <c r="JSK4" s="466"/>
      <c r="JSL4" s="466"/>
      <c r="JSM4" s="466"/>
      <c r="JSN4" s="466"/>
      <c r="JSO4" s="466"/>
      <c r="JSP4" s="466"/>
      <c r="JSQ4" s="466"/>
      <c r="JSR4" s="466"/>
      <c r="JSS4" s="466"/>
      <c r="JST4" s="466"/>
      <c r="JSU4" s="466"/>
      <c r="JSV4" s="466"/>
      <c r="JSW4" s="466"/>
      <c r="JSX4" s="466"/>
      <c r="JSY4" s="466"/>
      <c r="JSZ4" s="466"/>
      <c r="JTA4" s="466"/>
      <c r="JTB4" s="466"/>
      <c r="JTC4" s="466"/>
      <c r="JTD4" s="466"/>
      <c r="JTE4" s="466"/>
      <c r="JTF4" s="466"/>
      <c r="JTG4" s="466"/>
      <c r="JTH4" s="466"/>
      <c r="JTI4" s="466"/>
      <c r="JTJ4" s="466"/>
      <c r="JTK4" s="466"/>
      <c r="JTL4" s="466"/>
      <c r="JTM4" s="466"/>
      <c r="JTN4" s="466"/>
      <c r="JTO4" s="466"/>
      <c r="JTP4" s="466"/>
      <c r="JTQ4" s="466"/>
      <c r="JTR4" s="466"/>
      <c r="JTS4" s="466"/>
      <c r="JTT4" s="466"/>
      <c r="JTU4" s="466"/>
      <c r="JTV4" s="466"/>
      <c r="JTW4" s="466"/>
      <c r="JTX4" s="466"/>
      <c r="JTY4" s="466"/>
      <c r="JTZ4" s="466"/>
      <c r="JUA4" s="466"/>
      <c r="JUB4" s="466"/>
      <c r="JUC4" s="466"/>
      <c r="JUD4" s="466"/>
      <c r="JUE4" s="466"/>
      <c r="JUF4" s="466"/>
      <c r="JUG4" s="466"/>
      <c r="JUH4" s="466"/>
      <c r="JUI4" s="466"/>
      <c r="JUJ4" s="466"/>
      <c r="JUK4" s="466"/>
      <c r="JUL4" s="466"/>
      <c r="JUM4" s="466"/>
      <c r="JUN4" s="466"/>
      <c r="JUO4" s="466"/>
      <c r="JUP4" s="466"/>
      <c r="JUQ4" s="466"/>
      <c r="JUR4" s="466"/>
      <c r="JUS4" s="466"/>
      <c r="JUT4" s="466"/>
      <c r="JUU4" s="466"/>
      <c r="JUV4" s="466"/>
      <c r="JUW4" s="466"/>
      <c r="JUX4" s="466"/>
      <c r="JUY4" s="466"/>
      <c r="JUZ4" s="466"/>
      <c r="JVA4" s="466"/>
      <c r="JVB4" s="466"/>
      <c r="JVC4" s="466"/>
      <c r="JVD4" s="466"/>
      <c r="JVE4" s="466"/>
      <c r="JVF4" s="466"/>
      <c r="JVG4" s="466"/>
      <c r="JVH4" s="466"/>
      <c r="JVI4" s="466"/>
      <c r="JVJ4" s="466"/>
      <c r="JVK4" s="466"/>
      <c r="JVL4" s="466"/>
      <c r="JVM4" s="466"/>
      <c r="JVN4" s="466"/>
      <c r="JVO4" s="466"/>
      <c r="JVP4" s="466"/>
      <c r="JVQ4" s="466"/>
      <c r="JVR4" s="466"/>
      <c r="JVS4" s="466"/>
      <c r="JVT4" s="466"/>
      <c r="JVU4" s="466"/>
      <c r="JVV4" s="466"/>
      <c r="JVW4" s="466"/>
      <c r="JVX4" s="466"/>
      <c r="JVY4" s="466"/>
      <c r="JVZ4" s="466"/>
      <c r="JWA4" s="466"/>
      <c r="JWB4" s="466"/>
      <c r="JWC4" s="466"/>
      <c r="JWD4" s="466"/>
      <c r="JWE4" s="466"/>
      <c r="JWF4" s="466"/>
      <c r="JWG4" s="466"/>
      <c r="JWH4" s="466"/>
      <c r="JWI4" s="466"/>
      <c r="JWJ4" s="466"/>
      <c r="JWK4" s="466"/>
      <c r="JWL4" s="466"/>
      <c r="JWM4" s="466"/>
      <c r="JWN4" s="466"/>
      <c r="JWO4" s="466"/>
      <c r="JWP4" s="466"/>
      <c r="JWQ4" s="466"/>
      <c r="JWR4" s="466"/>
      <c r="JWS4" s="466"/>
      <c r="JWT4" s="466"/>
      <c r="JWU4" s="466"/>
      <c r="JWV4" s="466"/>
      <c r="JWW4" s="466"/>
      <c r="JWX4" s="466"/>
      <c r="JWY4" s="466"/>
      <c r="JWZ4" s="466"/>
      <c r="JXA4" s="466"/>
      <c r="JXB4" s="466"/>
      <c r="JXC4" s="466"/>
      <c r="JXD4" s="466"/>
      <c r="JXE4" s="466"/>
      <c r="JXF4" s="466"/>
      <c r="JXG4" s="466"/>
      <c r="JXH4" s="466"/>
      <c r="JXI4" s="466"/>
      <c r="JXJ4" s="466"/>
      <c r="JXK4" s="466"/>
      <c r="JXL4" s="466"/>
      <c r="JXM4" s="466"/>
      <c r="JXN4" s="466"/>
      <c r="JXO4" s="466"/>
      <c r="JXP4" s="466"/>
      <c r="JXQ4" s="466"/>
      <c r="JXR4" s="466"/>
      <c r="JXS4" s="466"/>
      <c r="JXT4" s="466"/>
      <c r="JXU4" s="466"/>
      <c r="JXV4" s="466"/>
      <c r="JXW4" s="466"/>
      <c r="JXX4" s="466"/>
      <c r="JXY4" s="466"/>
      <c r="JXZ4" s="466"/>
      <c r="JYA4" s="466"/>
      <c r="JYB4" s="466"/>
      <c r="JYC4" s="466"/>
      <c r="JYD4" s="466"/>
      <c r="JYE4" s="466"/>
      <c r="JYF4" s="466"/>
      <c r="JYG4" s="466"/>
      <c r="JYH4" s="466"/>
      <c r="JYI4" s="466"/>
      <c r="JYJ4" s="466"/>
      <c r="JYK4" s="466"/>
      <c r="JYL4" s="466"/>
      <c r="JYM4" s="466"/>
      <c r="JYN4" s="466"/>
      <c r="JYO4" s="466"/>
      <c r="JYP4" s="466"/>
      <c r="JYQ4" s="466"/>
      <c r="JYR4" s="466"/>
      <c r="JYS4" s="466"/>
      <c r="JYT4" s="466"/>
      <c r="JYU4" s="466"/>
      <c r="JYV4" s="466"/>
      <c r="JYW4" s="466"/>
      <c r="JYX4" s="466"/>
      <c r="JYY4" s="466"/>
      <c r="JYZ4" s="466"/>
      <c r="JZA4" s="466"/>
      <c r="JZB4" s="466"/>
      <c r="JZC4" s="466"/>
      <c r="JZD4" s="466"/>
      <c r="JZE4" s="466"/>
      <c r="JZF4" s="466"/>
      <c r="JZG4" s="466"/>
      <c r="JZH4" s="466"/>
      <c r="JZI4" s="466"/>
      <c r="JZJ4" s="466"/>
      <c r="JZK4" s="466"/>
      <c r="JZL4" s="466"/>
      <c r="JZM4" s="466"/>
      <c r="JZN4" s="466"/>
      <c r="JZO4" s="466"/>
      <c r="JZP4" s="466"/>
      <c r="JZQ4" s="466"/>
      <c r="JZR4" s="466"/>
      <c r="JZS4" s="466"/>
      <c r="JZT4" s="466"/>
      <c r="JZU4" s="466"/>
      <c r="JZV4" s="466"/>
      <c r="JZW4" s="466"/>
      <c r="JZX4" s="466"/>
      <c r="JZY4" s="466"/>
      <c r="JZZ4" s="466"/>
      <c r="KAA4" s="466"/>
      <c r="KAB4" s="466"/>
      <c r="KAC4" s="466"/>
      <c r="KAD4" s="466"/>
      <c r="KAE4" s="466"/>
      <c r="KAF4" s="466"/>
      <c r="KAG4" s="466"/>
      <c r="KAH4" s="466"/>
      <c r="KAI4" s="466"/>
      <c r="KAJ4" s="466"/>
      <c r="KAK4" s="466"/>
      <c r="KAL4" s="466"/>
      <c r="KAM4" s="466"/>
      <c r="KAN4" s="466"/>
      <c r="KAO4" s="466"/>
      <c r="KAP4" s="466"/>
      <c r="KAQ4" s="466"/>
      <c r="KAR4" s="466"/>
      <c r="KAS4" s="466"/>
      <c r="KAT4" s="466"/>
      <c r="KAU4" s="466"/>
      <c r="KAV4" s="466"/>
      <c r="KAW4" s="466"/>
      <c r="KAX4" s="466"/>
      <c r="KAY4" s="466"/>
      <c r="KAZ4" s="466"/>
      <c r="KBA4" s="466"/>
      <c r="KBB4" s="466"/>
      <c r="KBC4" s="466"/>
      <c r="KBD4" s="466"/>
      <c r="KBE4" s="466"/>
      <c r="KBF4" s="466"/>
      <c r="KBG4" s="466"/>
      <c r="KBH4" s="466"/>
      <c r="KBI4" s="466"/>
      <c r="KBJ4" s="466"/>
      <c r="KBK4" s="466"/>
      <c r="KBL4" s="466"/>
      <c r="KBM4" s="466"/>
      <c r="KBN4" s="466"/>
      <c r="KBO4" s="466"/>
      <c r="KBP4" s="466"/>
      <c r="KBQ4" s="466"/>
      <c r="KBR4" s="466"/>
      <c r="KBS4" s="466"/>
      <c r="KBT4" s="466"/>
      <c r="KBU4" s="466"/>
      <c r="KBV4" s="466"/>
      <c r="KBW4" s="466"/>
      <c r="KBX4" s="466"/>
      <c r="KBY4" s="466"/>
      <c r="KBZ4" s="466"/>
      <c r="KCA4" s="466"/>
      <c r="KCB4" s="466"/>
      <c r="KCC4" s="466"/>
      <c r="KCD4" s="466"/>
      <c r="KCE4" s="466"/>
      <c r="KCF4" s="466"/>
      <c r="KCG4" s="466"/>
      <c r="KCH4" s="466"/>
      <c r="KCI4" s="466"/>
      <c r="KCJ4" s="466"/>
      <c r="KCK4" s="466"/>
      <c r="KCL4" s="466"/>
      <c r="KCM4" s="466"/>
      <c r="KCN4" s="466"/>
      <c r="KCO4" s="466"/>
      <c r="KCP4" s="466"/>
      <c r="KCQ4" s="466"/>
      <c r="KCR4" s="466"/>
      <c r="KCS4" s="466"/>
      <c r="KCT4" s="466"/>
      <c r="KCU4" s="466"/>
      <c r="KCV4" s="466"/>
      <c r="KCW4" s="466"/>
      <c r="KCX4" s="466"/>
      <c r="KCY4" s="466"/>
      <c r="KCZ4" s="466"/>
      <c r="KDA4" s="466"/>
      <c r="KDB4" s="466"/>
      <c r="KDC4" s="466"/>
      <c r="KDD4" s="466"/>
      <c r="KDE4" s="466"/>
      <c r="KDF4" s="466"/>
      <c r="KDG4" s="466"/>
      <c r="KDH4" s="466"/>
      <c r="KDI4" s="466"/>
      <c r="KDJ4" s="466"/>
      <c r="KDK4" s="466"/>
      <c r="KDL4" s="466"/>
      <c r="KDM4" s="466"/>
      <c r="KDN4" s="466"/>
      <c r="KDO4" s="466"/>
      <c r="KDP4" s="466"/>
      <c r="KDQ4" s="466"/>
      <c r="KDR4" s="466"/>
      <c r="KDS4" s="466"/>
      <c r="KDT4" s="466"/>
      <c r="KDU4" s="466"/>
      <c r="KDV4" s="466"/>
      <c r="KDW4" s="466"/>
      <c r="KDX4" s="466"/>
      <c r="KDY4" s="466"/>
      <c r="KDZ4" s="466"/>
      <c r="KEA4" s="466"/>
      <c r="KEB4" s="466"/>
      <c r="KEC4" s="466"/>
      <c r="KED4" s="466"/>
      <c r="KEE4" s="466"/>
      <c r="KEF4" s="466"/>
      <c r="KEG4" s="466"/>
      <c r="KEH4" s="466"/>
      <c r="KEI4" s="466"/>
      <c r="KEJ4" s="466"/>
      <c r="KEK4" s="466"/>
      <c r="KEL4" s="466"/>
      <c r="KEM4" s="466"/>
      <c r="KEN4" s="466"/>
      <c r="KEO4" s="466"/>
      <c r="KEP4" s="466"/>
      <c r="KEQ4" s="466"/>
      <c r="KER4" s="466"/>
      <c r="KES4" s="466"/>
      <c r="KET4" s="466"/>
      <c r="KEU4" s="466"/>
      <c r="KEV4" s="466"/>
      <c r="KEW4" s="466"/>
      <c r="KEX4" s="466"/>
      <c r="KEY4" s="466"/>
      <c r="KEZ4" s="466"/>
      <c r="KFA4" s="466"/>
      <c r="KFB4" s="466"/>
      <c r="KFC4" s="466"/>
      <c r="KFD4" s="466"/>
      <c r="KFE4" s="466"/>
      <c r="KFF4" s="466"/>
      <c r="KFG4" s="466"/>
      <c r="KFH4" s="466"/>
      <c r="KFI4" s="466"/>
      <c r="KFJ4" s="466"/>
      <c r="KFK4" s="466"/>
      <c r="KFL4" s="466"/>
      <c r="KFM4" s="466"/>
      <c r="KFN4" s="466"/>
      <c r="KFO4" s="466"/>
      <c r="KFP4" s="466"/>
      <c r="KFQ4" s="466"/>
      <c r="KFR4" s="466"/>
      <c r="KFS4" s="466"/>
      <c r="KFT4" s="466"/>
      <c r="KFU4" s="466"/>
      <c r="KFV4" s="466"/>
      <c r="KFW4" s="466"/>
      <c r="KFX4" s="466"/>
      <c r="KFY4" s="466"/>
      <c r="KFZ4" s="466"/>
      <c r="KGA4" s="466"/>
      <c r="KGB4" s="466"/>
      <c r="KGC4" s="466"/>
      <c r="KGD4" s="466"/>
      <c r="KGE4" s="466"/>
      <c r="KGF4" s="466"/>
      <c r="KGG4" s="466"/>
      <c r="KGH4" s="466"/>
      <c r="KGI4" s="466"/>
      <c r="KGJ4" s="466"/>
      <c r="KGK4" s="466"/>
      <c r="KGL4" s="466"/>
      <c r="KGM4" s="466"/>
      <c r="KGN4" s="466"/>
      <c r="KGO4" s="466"/>
      <c r="KGP4" s="466"/>
      <c r="KGQ4" s="466"/>
      <c r="KGR4" s="466"/>
      <c r="KGS4" s="466"/>
      <c r="KGT4" s="466"/>
      <c r="KGU4" s="466"/>
      <c r="KGV4" s="466"/>
      <c r="KGW4" s="466"/>
      <c r="KGX4" s="466"/>
      <c r="KGY4" s="466"/>
      <c r="KGZ4" s="466"/>
      <c r="KHA4" s="466"/>
      <c r="KHB4" s="466"/>
      <c r="KHC4" s="466"/>
      <c r="KHD4" s="466"/>
      <c r="KHE4" s="466"/>
      <c r="KHF4" s="466"/>
      <c r="KHG4" s="466"/>
      <c r="KHH4" s="466"/>
      <c r="KHI4" s="466"/>
      <c r="KHJ4" s="466"/>
      <c r="KHK4" s="466"/>
      <c r="KHL4" s="466"/>
      <c r="KHM4" s="466"/>
      <c r="KHN4" s="466"/>
      <c r="KHO4" s="466"/>
      <c r="KHP4" s="466"/>
      <c r="KHQ4" s="466"/>
      <c r="KHR4" s="466"/>
      <c r="KHS4" s="466"/>
      <c r="KHT4" s="466"/>
      <c r="KHU4" s="466"/>
      <c r="KHV4" s="466"/>
      <c r="KHW4" s="466"/>
      <c r="KHX4" s="466"/>
      <c r="KHY4" s="466"/>
      <c r="KHZ4" s="466"/>
      <c r="KIA4" s="466"/>
      <c r="KIB4" s="466"/>
      <c r="KIC4" s="466"/>
      <c r="KID4" s="466"/>
      <c r="KIE4" s="466"/>
      <c r="KIF4" s="466"/>
      <c r="KIG4" s="466"/>
      <c r="KIH4" s="466"/>
      <c r="KII4" s="466"/>
      <c r="KIJ4" s="466"/>
      <c r="KIK4" s="466"/>
      <c r="KIL4" s="466"/>
      <c r="KIM4" s="466"/>
      <c r="KIN4" s="466"/>
      <c r="KIO4" s="466"/>
      <c r="KIP4" s="466"/>
      <c r="KIQ4" s="466"/>
      <c r="KIR4" s="466"/>
      <c r="KIS4" s="466"/>
      <c r="KIT4" s="466"/>
      <c r="KIU4" s="466"/>
      <c r="KIV4" s="466"/>
      <c r="KIW4" s="466"/>
      <c r="KIX4" s="466"/>
      <c r="KIY4" s="466"/>
      <c r="KIZ4" s="466"/>
      <c r="KJA4" s="466"/>
      <c r="KJB4" s="466"/>
      <c r="KJC4" s="466"/>
      <c r="KJD4" s="466"/>
      <c r="KJE4" s="466"/>
      <c r="KJF4" s="466"/>
      <c r="KJG4" s="466"/>
      <c r="KJH4" s="466"/>
      <c r="KJI4" s="466"/>
      <c r="KJJ4" s="466"/>
      <c r="KJK4" s="466"/>
      <c r="KJL4" s="466"/>
      <c r="KJM4" s="466"/>
      <c r="KJN4" s="466"/>
      <c r="KJO4" s="466"/>
      <c r="KJP4" s="466"/>
      <c r="KJQ4" s="466"/>
      <c r="KJR4" s="466"/>
      <c r="KJS4" s="466"/>
      <c r="KJT4" s="466"/>
      <c r="KJU4" s="466"/>
      <c r="KJV4" s="466"/>
      <c r="KJW4" s="466"/>
      <c r="KJX4" s="466"/>
      <c r="KJY4" s="466"/>
      <c r="KJZ4" s="466"/>
      <c r="KKA4" s="466"/>
      <c r="KKB4" s="466"/>
      <c r="KKC4" s="466"/>
      <c r="KKD4" s="466"/>
      <c r="KKE4" s="466"/>
      <c r="KKF4" s="466"/>
      <c r="KKG4" s="466"/>
      <c r="KKH4" s="466"/>
      <c r="KKI4" s="466"/>
      <c r="KKJ4" s="466"/>
      <c r="KKK4" s="466"/>
      <c r="KKL4" s="466"/>
      <c r="KKM4" s="466"/>
      <c r="KKN4" s="466"/>
      <c r="KKO4" s="466"/>
      <c r="KKP4" s="466"/>
      <c r="KKQ4" s="466"/>
      <c r="KKR4" s="466"/>
      <c r="KKS4" s="466"/>
      <c r="KKT4" s="466"/>
      <c r="KKU4" s="466"/>
      <c r="KKV4" s="466"/>
      <c r="KKW4" s="466"/>
      <c r="KKX4" s="466"/>
      <c r="KKY4" s="466"/>
      <c r="KKZ4" s="466"/>
      <c r="KLA4" s="466"/>
      <c r="KLB4" s="466"/>
      <c r="KLC4" s="466"/>
      <c r="KLD4" s="466"/>
      <c r="KLE4" s="466"/>
      <c r="KLF4" s="466"/>
      <c r="KLG4" s="466"/>
      <c r="KLH4" s="466"/>
      <c r="KLI4" s="466"/>
      <c r="KLJ4" s="466"/>
      <c r="KLK4" s="466"/>
      <c r="KLL4" s="466"/>
      <c r="KLM4" s="466"/>
      <c r="KLN4" s="466"/>
      <c r="KLO4" s="466"/>
      <c r="KLP4" s="466"/>
      <c r="KLQ4" s="466"/>
      <c r="KLR4" s="466"/>
      <c r="KLS4" s="466"/>
      <c r="KLT4" s="466"/>
      <c r="KLU4" s="466"/>
      <c r="KLV4" s="466"/>
      <c r="KLW4" s="466"/>
      <c r="KLX4" s="466"/>
      <c r="KLY4" s="466"/>
      <c r="KLZ4" s="466"/>
      <c r="KMA4" s="466"/>
      <c r="KMB4" s="466"/>
      <c r="KMC4" s="466"/>
      <c r="KMD4" s="466"/>
      <c r="KME4" s="466"/>
      <c r="KMF4" s="466"/>
      <c r="KMG4" s="466"/>
      <c r="KMH4" s="466"/>
      <c r="KMI4" s="466"/>
      <c r="KMJ4" s="466"/>
      <c r="KMK4" s="466"/>
      <c r="KML4" s="466"/>
      <c r="KMM4" s="466"/>
      <c r="KMN4" s="466"/>
      <c r="KMO4" s="466"/>
      <c r="KMP4" s="466"/>
      <c r="KMQ4" s="466"/>
      <c r="KMR4" s="466"/>
      <c r="KMS4" s="466"/>
      <c r="KMT4" s="466"/>
      <c r="KMU4" s="466"/>
      <c r="KMV4" s="466"/>
      <c r="KMW4" s="466"/>
      <c r="KMX4" s="466"/>
      <c r="KMY4" s="466"/>
      <c r="KMZ4" s="466"/>
      <c r="KNA4" s="466"/>
      <c r="KNB4" s="466"/>
      <c r="KNC4" s="466"/>
      <c r="KND4" s="466"/>
      <c r="KNE4" s="466"/>
      <c r="KNF4" s="466"/>
      <c r="KNG4" s="466"/>
      <c r="KNH4" s="466"/>
      <c r="KNI4" s="466"/>
      <c r="KNJ4" s="466"/>
      <c r="KNK4" s="466"/>
      <c r="KNL4" s="466"/>
      <c r="KNM4" s="466"/>
      <c r="KNN4" s="466"/>
      <c r="KNO4" s="466"/>
      <c r="KNP4" s="466"/>
      <c r="KNQ4" s="466"/>
      <c r="KNR4" s="466"/>
      <c r="KNS4" s="466"/>
      <c r="KNT4" s="466"/>
      <c r="KNU4" s="466"/>
      <c r="KNV4" s="466"/>
      <c r="KNW4" s="466"/>
      <c r="KNX4" s="466"/>
      <c r="KNY4" s="466"/>
      <c r="KNZ4" s="466"/>
      <c r="KOA4" s="466"/>
      <c r="KOB4" s="466"/>
      <c r="KOC4" s="466"/>
      <c r="KOD4" s="466"/>
      <c r="KOE4" s="466"/>
      <c r="KOF4" s="466"/>
      <c r="KOG4" s="466"/>
      <c r="KOH4" s="466"/>
      <c r="KOI4" s="466"/>
      <c r="KOJ4" s="466"/>
      <c r="KOK4" s="466"/>
      <c r="KOL4" s="466"/>
      <c r="KOM4" s="466"/>
      <c r="KON4" s="466"/>
      <c r="KOO4" s="466"/>
      <c r="KOP4" s="466"/>
      <c r="KOQ4" s="466"/>
      <c r="KOR4" s="466"/>
      <c r="KOS4" s="466"/>
      <c r="KOT4" s="466"/>
      <c r="KOU4" s="466"/>
      <c r="KOV4" s="466"/>
      <c r="KOW4" s="466"/>
      <c r="KOX4" s="466"/>
      <c r="KOY4" s="466"/>
      <c r="KOZ4" s="466"/>
      <c r="KPA4" s="466"/>
      <c r="KPB4" s="466"/>
      <c r="KPC4" s="466"/>
      <c r="KPD4" s="466"/>
      <c r="KPE4" s="466"/>
      <c r="KPF4" s="466"/>
      <c r="KPG4" s="466"/>
      <c r="KPH4" s="466"/>
      <c r="KPI4" s="466"/>
      <c r="KPJ4" s="466"/>
      <c r="KPK4" s="466"/>
      <c r="KPL4" s="466"/>
      <c r="KPM4" s="466"/>
      <c r="KPN4" s="466"/>
      <c r="KPO4" s="466"/>
      <c r="KPP4" s="466"/>
      <c r="KPQ4" s="466"/>
      <c r="KPR4" s="466"/>
      <c r="KPS4" s="466"/>
      <c r="KPT4" s="466"/>
      <c r="KPU4" s="466"/>
      <c r="KPV4" s="466"/>
      <c r="KPW4" s="466"/>
      <c r="KPX4" s="466"/>
      <c r="KPY4" s="466"/>
      <c r="KPZ4" s="466"/>
      <c r="KQA4" s="466"/>
      <c r="KQB4" s="466"/>
      <c r="KQC4" s="466"/>
      <c r="KQD4" s="466"/>
      <c r="KQE4" s="466"/>
      <c r="KQF4" s="466"/>
      <c r="KQG4" s="466"/>
      <c r="KQH4" s="466"/>
      <c r="KQI4" s="466"/>
      <c r="KQJ4" s="466"/>
      <c r="KQK4" s="466"/>
      <c r="KQL4" s="466"/>
      <c r="KQM4" s="466"/>
      <c r="KQN4" s="466"/>
      <c r="KQO4" s="466"/>
      <c r="KQP4" s="466"/>
      <c r="KQQ4" s="466"/>
      <c r="KQR4" s="466"/>
      <c r="KQS4" s="466"/>
      <c r="KQT4" s="466"/>
      <c r="KQU4" s="466"/>
      <c r="KQV4" s="466"/>
      <c r="KQW4" s="466"/>
      <c r="KQX4" s="466"/>
      <c r="KQY4" s="466"/>
      <c r="KQZ4" s="466"/>
      <c r="KRA4" s="466"/>
      <c r="KRB4" s="466"/>
      <c r="KRC4" s="466"/>
      <c r="KRD4" s="466"/>
      <c r="KRE4" s="466"/>
      <c r="KRF4" s="466"/>
      <c r="KRG4" s="466"/>
      <c r="KRH4" s="466"/>
      <c r="KRI4" s="466"/>
      <c r="KRJ4" s="466"/>
      <c r="KRK4" s="466"/>
      <c r="KRL4" s="466"/>
      <c r="KRM4" s="466"/>
      <c r="KRN4" s="466"/>
      <c r="KRO4" s="466"/>
      <c r="KRP4" s="466"/>
      <c r="KRQ4" s="466"/>
      <c r="KRR4" s="466"/>
      <c r="KRS4" s="466"/>
      <c r="KRT4" s="466"/>
      <c r="KRU4" s="466"/>
      <c r="KRV4" s="466"/>
      <c r="KRW4" s="466"/>
      <c r="KRX4" s="466"/>
      <c r="KRY4" s="466"/>
      <c r="KRZ4" s="466"/>
      <c r="KSA4" s="466"/>
      <c r="KSB4" s="466"/>
      <c r="KSC4" s="466"/>
      <c r="KSD4" s="466"/>
      <c r="KSE4" s="466"/>
      <c r="KSF4" s="466"/>
      <c r="KSG4" s="466"/>
      <c r="KSH4" s="466"/>
      <c r="KSI4" s="466"/>
      <c r="KSJ4" s="466"/>
      <c r="KSK4" s="466"/>
      <c r="KSL4" s="466"/>
      <c r="KSM4" s="466"/>
      <c r="KSN4" s="466"/>
      <c r="KSO4" s="466"/>
      <c r="KSP4" s="466"/>
      <c r="KSQ4" s="466"/>
      <c r="KSR4" s="466"/>
      <c r="KSS4" s="466"/>
      <c r="KST4" s="466"/>
      <c r="KSU4" s="466"/>
      <c r="KSV4" s="466"/>
      <c r="KSW4" s="466"/>
      <c r="KSX4" s="466"/>
      <c r="KSY4" s="466"/>
      <c r="KSZ4" s="466"/>
      <c r="KTA4" s="466"/>
      <c r="KTB4" s="466"/>
      <c r="KTC4" s="466"/>
      <c r="KTD4" s="466"/>
      <c r="KTE4" s="466"/>
      <c r="KTF4" s="466"/>
      <c r="KTG4" s="466"/>
      <c r="KTH4" s="466"/>
      <c r="KTI4" s="466"/>
      <c r="KTJ4" s="466"/>
      <c r="KTK4" s="466"/>
      <c r="KTL4" s="466"/>
      <c r="KTM4" s="466"/>
      <c r="KTN4" s="466"/>
      <c r="KTO4" s="466"/>
      <c r="KTP4" s="466"/>
      <c r="KTQ4" s="466"/>
      <c r="KTR4" s="466"/>
      <c r="KTS4" s="466"/>
      <c r="KTT4" s="466"/>
      <c r="KTU4" s="466"/>
      <c r="KTV4" s="466"/>
      <c r="KTW4" s="466"/>
      <c r="KTX4" s="466"/>
      <c r="KTY4" s="466"/>
      <c r="KTZ4" s="466"/>
      <c r="KUA4" s="466"/>
      <c r="KUB4" s="466"/>
      <c r="KUC4" s="466"/>
      <c r="KUD4" s="466"/>
      <c r="KUE4" s="466"/>
      <c r="KUF4" s="466"/>
      <c r="KUG4" s="466"/>
      <c r="KUH4" s="466"/>
      <c r="KUI4" s="466"/>
      <c r="KUJ4" s="466"/>
      <c r="KUK4" s="466"/>
      <c r="KUL4" s="466"/>
      <c r="KUM4" s="466"/>
      <c r="KUN4" s="466"/>
      <c r="KUO4" s="466"/>
      <c r="KUP4" s="466"/>
      <c r="KUQ4" s="466"/>
      <c r="KUR4" s="466"/>
      <c r="KUS4" s="466"/>
      <c r="KUT4" s="466"/>
      <c r="KUU4" s="466"/>
      <c r="KUV4" s="466"/>
      <c r="KUW4" s="466"/>
      <c r="KUX4" s="466"/>
      <c r="KUY4" s="466"/>
      <c r="KUZ4" s="466"/>
      <c r="KVA4" s="466"/>
      <c r="KVB4" s="466"/>
      <c r="KVC4" s="466"/>
      <c r="KVD4" s="466"/>
      <c r="KVE4" s="466"/>
      <c r="KVF4" s="466"/>
      <c r="KVG4" s="466"/>
      <c r="KVH4" s="466"/>
      <c r="KVI4" s="466"/>
      <c r="KVJ4" s="466"/>
      <c r="KVK4" s="466"/>
      <c r="KVL4" s="466"/>
      <c r="KVM4" s="466"/>
      <c r="KVN4" s="466"/>
      <c r="KVO4" s="466"/>
      <c r="KVP4" s="466"/>
      <c r="KVQ4" s="466"/>
      <c r="KVR4" s="466"/>
      <c r="KVS4" s="466"/>
      <c r="KVT4" s="466"/>
      <c r="KVU4" s="466"/>
      <c r="KVV4" s="466"/>
      <c r="KVW4" s="466"/>
      <c r="KVX4" s="466"/>
      <c r="KVY4" s="466"/>
      <c r="KVZ4" s="466"/>
      <c r="KWA4" s="466"/>
      <c r="KWB4" s="466"/>
      <c r="KWC4" s="466"/>
      <c r="KWD4" s="466"/>
      <c r="KWE4" s="466"/>
      <c r="KWF4" s="466"/>
      <c r="KWG4" s="466"/>
      <c r="KWH4" s="466"/>
      <c r="KWI4" s="466"/>
      <c r="KWJ4" s="466"/>
      <c r="KWK4" s="466"/>
      <c r="KWL4" s="466"/>
      <c r="KWM4" s="466"/>
      <c r="KWN4" s="466"/>
      <c r="KWO4" s="466"/>
      <c r="KWP4" s="466"/>
      <c r="KWQ4" s="466"/>
      <c r="KWR4" s="466"/>
      <c r="KWS4" s="466"/>
      <c r="KWT4" s="466"/>
      <c r="KWU4" s="466"/>
      <c r="KWV4" s="466"/>
      <c r="KWW4" s="466"/>
      <c r="KWX4" s="466"/>
      <c r="KWY4" s="466"/>
      <c r="KWZ4" s="466"/>
      <c r="KXA4" s="466"/>
      <c r="KXB4" s="466"/>
      <c r="KXC4" s="466"/>
      <c r="KXD4" s="466"/>
      <c r="KXE4" s="466"/>
      <c r="KXF4" s="466"/>
      <c r="KXG4" s="466"/>
      <c r="KXH4" s="466"/>
      <c r="KXI4" s="466"/>
      <c r="KXJ4" s="466"/>
      <c r="KXK4" s="466"/>
      <c r="KXL4" s="466"/>
      <c r="KXM4" s="466"/>
      <c r="KXN4" s="466"/>
      <c r="KXO4" s="466"/>
      <c r="KXP4" s="466"/>
      <c r="KXQ4" s="466"/>
      <c r="KXR4" s="466"/>
      <c r="KXS4" s="466"/>
      <c r="KXT4" s="466"/>
      <c r="KXU4" s="466"/>
      <c r="KXV4" s="466"/>
      <c r="KXW4" s="466"/>
      <c r="KXX4" s="466"/>
      <c r="KXY4" s="466"/>
      <c r="KXZ4" s="466"/>
      <c r="KYA4" s="466"/>
      <c r="KYB4" s="466"/>
      <c r="KYC4" s="466"/>
      <c r="KYD4" s="466"/>
      <c r="KYE4" s="466"/>
      <c r="KYF4" s="466"/>
      <c r="KYG4" s="466"/>
      <c r="KYH4" s="466"/>
      <c r="KYI4" s="466"/>
      <c r="KYJ4" s="466"/>
      <c r="KYK4" s="466"/>
      <c r="KYL4" s="466"/>
      <c r="KYM4" s="466"/>
      <c r="KYN4" s="466"/>
      <c r="KYO4" s="466"/>
      <c r="KYP4" s="466"/>
      <c r="KYQ4" s="466"/>
      <c r="KYR4" s="466"/>
      <c r="KYS4" s="466"/>
      <c r="KYT4" s="466"/>
      <c r="KYU4" s="466"/>
      <c r="KYV4" s="466"/>
      <c r="KYW4" s="466"/>
      <c r="KYX4" s="466"/>
      <c r="KYY4" s="466"/>
      <c r="KYZ4" s="466"/>
      <c r="KZA4" s="466"/>
      <c r="KZB4" s="466"/>
      <c r="KZC4" s="466"/>
      <c r="KZD4" s="466"/>
      <c r="KZE4" s="466"/>
      <c r="KZF4" s="466"/>
      <c r="KZG4" s="466"/>
      <c r="KZH4" s="466"/>
      <c r="KZI4" s="466"/>
      <c r="KZJ4" s="466"/>
      <c r="KZK4" s="466"/>
      <c r="KZL4" s="466"/>
      <c r="KZM4" s="466"/>
      <c r="KZN4" s="466"/>
      <c r="KZO4" s="466"/>
      <c r="KZP4" s="466"/>
      <c r="KZQ4" s="466"/>
      <c r="KZR4" s="466"/>
      <c r="KZS4" s="466"/>
      <c r="KZT4" s="466"/>
      <c r="KZU4" s="466"/>
      <c r="KZV4" s="466"/>
      <c r="KZW4" s="466"/>
      <c r="KZX4" s="466"/>
      <c r="KZY4" s="466"/>
      <c r="KZZ4" s="466"/>
      <c r="LAA4" s="466"/>
      <c r="LAB4" s="466"/>
      <c r="LAC4" s="466"/>
      <c r="LAD4" s="466"/>
      <c r="LAE4" s="466"/>
      <c r="LAF4" s="466"/>
      <c r="LAG4" s="466"/>
      <c r="LAH4" s="466"/>
      <c r="LAI4" s="466"/>
      <c r="LAJ4" s="466"/>
      <c r="LAK4" s="466"/>
      <c r="LAL4" s="466"/>
      <c r="LAM4" s="466"/>
      <c r="LAN4" s="466"/>
      <c r="LAO4" s="466"/>
      <c r="LAP4" s="466"/>
      <c r="LAQ4" s="466"/>
      <c r="LAR4" s="466"/>
      <c r="LAS4" s="466"/>
      <c r="LAT4" s="466"/>
      <c r="LAU4" s="466"/>
      <c r="LAV4" s="466"/>
      <c r="LAW4" s="466"/>
      <c r="LAX4" s="466"/>
      <c r="LAY4" s="466"/>
      <c r="LAZ4" s="466"/>
      <c r="LBA4" s="466"/>
      <c r="LBB4" s="466"/>
      <c r="LBC4" s="466"/>
      <c r="LBD4" s="466"/>
      <c r="LBE4" s="466"/>
      <c r="LBF4" s="466"/>
      <c r="LBG4" s="466"/>
      <c r="LBH4" s="466"/>
      <c r="LBI4" s="466"/>
      <c r="LBJ4" s="466"/>
      <c r="LBK4" s="466"/>
      <c r="LBL4" s="466"/>
      <c r="LBM4" s="466"/>
      <c r="LBN4" s="466"/>
      <c r="LBO4" s="466"/>
      <c r="LBP4" s="466"/>
      <c r="LBQ4" s="466"/>
      <c r="LBR4" s="466"/>
      <c r="LBS4" s="466"/>
      <c r="LBT4" s="466"/>
      <c r="LBU4" s="466"/>
      <c r="LBV4" s="466"/>
      <c r="LBW4" s="466"/>
      <c r="LBX4" s="466"/>
      <c r="LBY4" s="466"/>
      <c r="LBZ4" s="466"/>
      <c r="LCA4" s="466"/>
      <c r="LCB4" s="466"/>
      <c r="LCC4" s="466"/>
      <c r="LCD4" s="466"/>
      <c r="LCE4" s="466"/>
      <c r="LCF4" s="466"/>
      <c r="LCG4" s="466"/>
      <c r="LCH4" s="466"/>
      <c r="LCI4" s="466"/>
      <c r="LCJ4" s="466"/>
      <c r="LCK4" s="466"/>
      <c r="LCL4" s="466"/>
      <c r="LCM4" s="466"/>
      <c r="LCN4" s="466"/>
      <c r="LCO4" s="466"/>
      <c r="LCP4" s="466"/>
      <c r="LCQ4" s="466"/>
      <c r="LCR4" s="466"/>
      <c r="LCS4" s="466"/>
      <c r="LCT4" s="466"/>
      <c r="LCU4" s="466"/>
      <c r="LCV4" s="466"/>
      <c r="LCW4" s="466"/>
      <c r="LCX4" s="466"/>
      <c r="LCY4" s="466"/>
      <c r="LCZ4" s="466"/>
      <c r="LDA4" s="466"/>
      <c r="LDB4" s="466"/>
      <c r="LDC4" s="466"/>
      <c r="LDD4" s="466"/>
      <c r="LDE4" s="466"/>
      <c r="LDF4" s="466"/>
      <c r="LDG4" s="466"/>
      <c r="LDH4" s="466"/>
      <c r="LDI4" s="466"/>
      <c r="LDJ4" s="466"/>
      <c r="LDK4" s="466"/>
      <c r="LDL4" s="466"/>
      <c r="LDM4" s="466"/>
      <c r="LDN4" s="466"/>
      <c r="LDO4" s="466"/>
      <c r="LDP4" s="466"/>
      <c r="LDQ4" s="466"/>
      <c r="LDR4" s="466"/>
      <c r="LDS4" s="466"/>
      <c r="LDT4" s="466"/>
      <c r="LDU4" s="466"/>
      <c r="LDV4" s="466"/>
      <c r="LDW4" s="466"/>
      <c r="LDX4" s="466"/>
      <c r="LDY4" s="466"/>
      <c r="LDZ4" s="466"/>
      <c r="LEA4" s="466"/>
      <c r="LEB4" s="466"/>
      <c r="LEC4" s="466"/>
      <c r="LED4" s="466"/>
      <c r="LEE4" s="466"/>
      <c r="LEF4" s="466"/>
      <c r="LEG4" s="466"/>
      <c r="LEH4" s="466"/>
      <c r="LEI4" s="466"/>
      <c r="LEJ4" s="466"/>
      <c r="LEK4" s="466"/>
      <c r="LEL4" s="466"/>
      <c r="LEM4" s="466"/>
      <c r="LEN4" s="466"/>
      <c r="LEO4" s="466"/>
      <c r="LEP4" s="466"/>
      <c r="LEQ4" s="466"/>
      <c r="LER4" s="466"/>
      <c r="LES4" s="466"/>
      <c r="LET4" s="466"/>
      <c r="LEU4" s="466"/>
      <c r="LEV4" s="466"/>
      <c r="LEW4" s="466"/>
      <c r="LEX4" s="466"/>
      <c r="LEY4" s="466"/>
      <c r="LEZ4" s="466"/>
      <c r="LFA4" s="466"/>
      <c r="LFB4" s="466"/>
      <c r="LFC4" s="466"/>
      <c r="LFD4" s="466"/>
      <c r="LFE4" s="466"/>
      <c r="LFF4" s="466"/>
      <c r="LFG4" s="466"/>
      <c r="LFH4" s="466"/>
      <c r="LFI4" s="466"/>
      <c r="LFJ4" s="466"/>
      <c r="LFK4" s="466"/>
      <c r="LFL4" s="466"/>
      <c r="LFM4" s="466"/>
      <c r="LFN4" s="466"/>
      <c r="LFO4" s="466"/>
      <c r="LFP4" s="466"/>
      <c r="LFQ4" s="466"/>
      <c r="LFR4" s="466"/>
      <c r="LFS4" s="466"/>
      <c r="LFT4" s="466"/>
      <c r="LFU4" s="466"/>
      <c r="LFV4" s="466"/>
      <c r="LFW4" s="466"/>
      <c r="LFX4" s="466"/>
      <c r="LFY4" s="466"/>
      <c r="LFZ4" s="466"/>
      <c r="LGA4" s="466"/>
      <c r="LGB4" s="466"/>
      <c r="LGC4" s="466"/>
      <c r="LGD4" s="466"/>
      <c r="LGE4" s="466"/>
      <c r="LGF4" s="466"/>
      <c r="LGG4" s="466"/>
      <c r="LGH4" s="466"/>
      <c r="LGI4" s="466"/>
      <c r="LGJ4" s="466"/>
      <c r="LGK4" s="466"/>
      <c r="LGL4" s="466"/>
      <c r="LGM4" s="466"/>
      <c r="LGN4" s="466"/>
      <c r="LGO4" s="466"/>
      <c r="LGP4" s="466"/>
      <c r="LGQ4" s="466"/>
      <c r="LGR4" s="466"/>
      <c r="LGS4" s="466"/>
      <c r="LGT4" s="466"/>
      <c r="LGU4" s="466"/>
      <c r="LGV4" s="466"/>
      <c r="LGW4" s="466"/>
      <c r="LGX4" s="466"/>
      <c r="LGY4" s="466"/>
      <c r="LGZ4" s="466"/>
      <c r="LHA4" s="466"/>
      <c r="LHB4" s="466"/>
      <c r="LHC4" s="466"/>
      <c r="LHD4" s="466"/>
      <c r="LHE4" s="466"/>
      <c r="LHF4" s="466"/>
      <c r="LHG4" s="466"/>
      <c r="LHH4" s="466"/>
      <c r="LHI4" s="466"/>
      <c r="LHJ4" s="466"/>
      <c r="LHK4" s="466"/>
      <c r="LHL4" s="466"/>
      <c r="LHM4" s="466"/>
      <c r="LHN4" s="466"/>
      <c r="LHO4" s="466"/>
      <c r="LHP4" s="466"/>
      <c r="LHQ4" s="466"/>
      <c r="LHR4" s="466"/>
      <c r="LHS4" s="466"/>
      <c r="LHT4" s="466"/>
      <c r="LHU4" s="466"/>
      <c r="LHV4" s="466"/>
      <c r="LHW4" s="466"/>
      <c r="LHX4" s="466"/>
      <c r="LHY4" s="466"/>
      <c r="LHZ4" s="466"/>
      <c r="LIA4" s="466"/>
      <c r="LIB4" s="466"/>
      <c r="LIC4" s="466"/>
      <c r="LID4" s="466"/>
      <c r="LIE4" s="466"/>
      <c r="LIF4" s="466"/>
      <c r="LIG4" s="466"/>
      <c r="LIH4" s="466"/>
      <c r="LII4" s="466"/>
      <c r="LIJ4" s="466"/>
      <c r="LIK4" s="466"/>
      <c r="LIL4" s="466"/>
      <c r="LIM4" s="466"/>
      <c r="LIN4" s="466"/>
      <c r="LIO4" s="466"/>
      <c r="LIP4" s="466"/>
      <c r="LIQ4" s="466"/>
      <c r="LIR4" s="466"/>
      <c r="LIS4" s="466"/>
      <c r="LIT4" s="466"/>
      <c r="LIU4" s="466"/>
      <c r="LIV4" s="466"/>
      <c r="LIW4" s="466"/>
      <c r="LIX4" s="466"/>
      <c r="LIY4" s="466"/>
      <c r="LIZ4" s="466"/>
      <c r="LJA4" s="466"/>
      <c r="LJB4" s="466"/>
      <c r="LJC4" s="466"/>
      <c r="LJD4" s="466"/>
      <c r="LJE4" s="466"/>
      <c r="LJF4" s="466"/>
      <c r="LJG4" s="466"/>
      <c r="LJH4" s="466"/>
      <c r="LJI4" s="466"/>
      <c r="LJJ4" s="466"/>
      <c r="LJK4" s="466"/>
      <c r="LJL4" s="466"/>
      <c r="LJM4" s="466"/>
      <c r="LJN4" s="466"/>
      <c r="LJO4" s="466"/>
      <c r="LJP4" s="466"/>
      <c r="LJQ4" s="466"/>
      <c r="LJR4" s="466"/>
      <c r="LJS4" s="466"/>
      <c r="LJT4" s="466"/>
      <c r="LJU4" s="466"/>
      <c r="LJV4" s="466"/>
      <c r="LJW4" s="466"/>
      <c r="LJX4" s="466"/>
      <c r="LJY4" s="466"/>
      <c r="LJZ4" s="466"/>
      <c r="LKA4" s="466"/>
      <c r="LKB4" s="466"/>
      <c r="LKC4" s="466"/>
      <c r="LKD4" s="466"/>
      <c r="LKE4" s="466"/>
      <c r="LKF4" s="466"/>
      <c r="LKG4" s="466"/>
      <c r="LKH4" s="466"/>
      <c r="LKI4" s="466"/>
      <c r="LKJ4" s="466"/>
      <c r="LKK4" s="466"/>
      <c r="LKL4" s="466"/>
      <c r="LKM4" s="466"/>
      <c r="LKN4" s="466"/>
      <c r="LKO4" s="466"/>
      <c r="LKP4" s="466"/>
      <c r="LKQ4" s="466"/>
      <c r="LKR4" s="466"/>
      <c r="LKS4" s="466"/>
      <c r="LKT4" s="466"/>
      <c r="LKU4" s="466"/>
      <c r="LKV4" s="466"/>
      <c r="LKW4" s="466"/>
      <c r="LKX4" s="466"/>
      <c r="LKY4" s="466"/>
      <c r="LKZ4" s="466"/>
      <c r="LLA4" s="466"/>
      <c r="LLB4" s="466"/>
      <c r="LLC4" s="466"/>
      <c r="LLD4" s="466"/>
      <c r="LLE4" s="466"/>
      <c r="LLF4" s="466"/>
      <c r="LLG4" s="466"/>
      <c r="LLH4" s="466"/>
      <c r="LLI4" s="466"/>
      <c r="LLJ4" s="466"/>
      <c r="LLK4" s="466"/>
      <c r="LLL4" s="466"/>
      <c r="LLM4" s="466"/>
      <c r="LLN4" s="466"/>
      <c r="LLO4" s="466"/>
      <c r="LLP4" s="466"/>
      <c r="LLQ4" s="466"/>
      <c r="LLR4" s="466"/>
      <c r="LLS4" s="466"/>
      <c r="LLT4" s="466"/>
      <c r="LLU4" s="466"/>
      <c r="LLV4" s="466"/>
      <c r="LLW4" s="466"/>
      <c r="LLX4" s="466"/>
      <c r="LLY4" s="466"/>
      <c r="LLZ4" s="466"/>
      <c r="LMA4" s="466"/>
      <c r="LMB4" s="466"/>
      <c r="LMC4" s="466"/>
      <c r="LMD4" s="466"/>
      <c r="LME4" s="466"/>
      <c r="LMF4" s="466"/>
      <c r="LMG4" s="466"/>
      <c r="LMH4" s="466"/>
      <c r="LMI4" s="466"/>
      <c r="LMJ4" s="466"/>
      <c r="LMK4" s="466"/>
      <c r="LML4" s="466"/>
      <c r="LMM4" s="466"/>
      <c r="LMN4" s="466"/>
      <c r="LMO4" s="466"/>
      <c r="LMP4" s="466"/>
      <c r="LMQ4" s="466"/>
      <c r="LMR4" s="466"/>
      <c r="LMS4" s="466"/>
      <c r="LMT4" s="466"/>
      <c r="LMU4" s="466"/>
      <c r="LMV4" s="466"/>
      <c r="LMW4" s="466"/>
      <c r="LMX4" s="466"/>
      <c r="LMY4" s="466"/>
      <c r="LMZ4" s="466"/>
      <c r="LNA4" s="466"/>
      <c r="LNB4" s="466"/>
      <c r="LNC4" s="466"/>
      <c r="LND4" s="466"/>
      <c r="LNE4" s="466"/>
      <c r="LNF4" s="466"/>
      <c r="LNG4" s="466"/>
      <c r="LNH4" s="466"/>
      <c r="LNI4" s="466"/>
      <c r="LNJ4" s="466"/>
      <c r="LNK4" s="466"/>
      <c r="LNL4" s="466"/>
      <c r="LNM4" s="466"/>
      <c r="LNN4" s="466"/>
      <c r="LNO4" s="466"/>
      <c r="LNP4" s="466"/>
      <c r="LNQ4" s="466"/>
      <c r="LNR4" s="466"/>
      <c r="LNS4" s="466"/>
      <c r="LNT4" s="466"/>
      <c r="LNU4" s="466"/>
      <c r="LNV4" s="466"/>
      <c r="LNW4" s="466"/>
      <c r="LNX4" s="466"/>
      <c r="LNY4" s="466"/>
      <c r="LNZ4" s="466"/>
      <c r="LOA4" s="466"/>
      <c r="LOB4" s="466"/>
      <c r="LOC4" s="466"/>
      <c r="LOD4" s="466"/>
      <c r="LOE4" s="466"/>
      <c r="LOF4" s="466"/>
      <c r="LOG4" s="466"/>
      <c r="LOH4" s="466"/>
      <c r="LOI4" s="466"/>
      <c r="LOJ4" s="466"/>
      <c r="LOK4" s="466"/>
      <c r="LOL4" s="466"/>
      <c r="LOM4" s="466"/>
      <c r="LON4" s="466"/>
      <c r="LOO4" s="466"/>
      <c r="LOP4" s="466"/>
      <c r="LOQ4" s="466"/>
      <c r="LOR4" s="466"/>
      <c r="LOS4" s="466"/>
      <c r="LOT4" s="466"/>
      <c r="LOU4" s="466"/>
      <c r="LOV4" s="466"/>
      <c r="LOW4" s="466"/>
      <c r="LOX4" s="466"/>
      <c r="LOY4" s="466"/>
      <c r="LOZ4" s="466"/>
      <c r="LPA4" s="466"/>
      <c r="LPB4" s="466"/>
      <c r="LPC4" s="466"/>
      <c r="LPD4" s="466"/>
      <c r="LPE4" s="466"/>
      <c r="LPF4" s="466"/>
      <c r="LPG4" s="466"/>
      <c r="LPH4" s="466"/>
      <c r="LPI4" s="466"/>
      <c r="LPJ4" s="466"/>
      <c r="LPK4" s="466"/>
      <c r="LPL4" s="466"/>
      <c r="LPM4" s="466"/>
      <c r="LPN4" s="466"/>
      <c r="LPO4" s="466"/>
      <c r="LPP4" s="466"/>
      <c r="LPQ4" s="466"/>
      <c r="LPR4" s="466"/>
      <c r="LPS4" s="466"/>
      <c r="LPT4" s="466"/>
      <c r="LPU4" s="466"/>
      <c r="LPV4" s="466"/>
      <c r="LPW4" s="466"/>
      <c r="LPX4" s="466"/>
      <c r="LPY4" s="466"/>
      <c r="LPZ4" s="466"/>
      <c r="LQA4" s="466"/>
      <c r="LQB4" s="466"/>
      <c r="LQC4" s="466"/>
      <c r="LQD4" s="466"/>
      <c r="LQE4" s="466"/>
      <c r="LQF4" s="466"/>
      <c r="LQG4" s="466"/>
      <c r="LQH4" s="466"/>
      <c r="LQI4" s="466"/>
      <c r="LQJ4" s="466"/>
      <c r="LQK4" s="466"/>
      <c r="LQL4" s="466"/>
      <c r="LQM4" s="466"/>
      <c r="LQN4" s="466"/>
      <c r="LQO4" s="466"/>
      <c r="LQP4" s="466"/>
      <c r="LQQ4" s="466"/>
      <c r="LQR4" s="466"/>
      <c r="LQS4" s="466"/>
      <c r="LQT4" s="466"/>
      <c r="LQU4" s="466"/>
      <c r="LQV4" s="466"/>
      <c r="LQW4" s="466"/>
      <c r="LQX4" s="466"/>
      <c r="LQY4" s="466"/>
      <c r="LQZ4" s="466"/>
      <c r="LRA4" s="466"/>
      <c r="LRB4" s="466"/>
      <c r="LRC4" s="466"/>
      <c r="LRD4" s="466"/>
      <c r="LRE4" s="466"/>
      <c r="LRF4" s="466"/>
      <c r="LRG4" s="466"/>
      <c r="LRH4" s="466"/>
      <c r="LRI4" s="466"/>
      <c r="LRJ4" s="466"/>
      <c r="LRK4" s="466"/>
      <c r="LRL4" s="466"/>
      <c r="LRM4" s="466"/>
      <c r="LRN4" s="466"/>
      <c r="LRO4" s="466"/>
      <c r="LRP4" s="466"/>
      <c r="LRQ4" s="466"/>
      <c r="LRR4" s="466"/>
      <c r="LRS4" s="466"/>
      <c r="LRT4" s="466"/>
      <c r="LRU4" s="466"/>
      <c r="LRV4" s="466"/>
      <c r="LRW4" s="466"/>
      <c r="LRX4" s="466"/>
      <c r="LRY4" s="466"/>
      <c r="LRZ4" s="466"/>
      <c r="LSA4" s="466"/>
      <c r="LSB4" s="466"/>
      <c r="LSC4" s="466"/>
      <c r="LSD4" s="466"/>
      <c r="LSE4" s="466"/>
      <c r="LSF4" s="466"/>
      <c r="LSG4" s="466"/>
      <c r="LSH4" s="466"/>
      <c r="LSI4" s="466"/>
      <c r="LSJ4" s="466"/>
      <c r="LSK4" s="466"/>
      <c r="LSL4" s="466"/>
      <c r="LSM4" s="466"/>
      <c r="LSN4" s="466"/>
      <c r="LSO4" s="466"/>
      <c r="LSP4" s="466"/>
      <c r="LSQ4" s="466"/>
      <c r="LSR4" s="466"/>
      <c r="LSS4" s="466"/>
      <c r="LST4" s="466"/>
      <c r="LSU4" s="466"/>
      <c r="LSV4" s="466"/>
      <c r="LSW4" s="466"/>
      <c r="LSX4" s="466"/>
      <c r="LSY4" s="466"/>
      <c r="LSZ4" s="466"/>
      <c r="LTA4" s="466"/>
      <c r="LTB4" s="466"/>
      <c r="LTC4" s="466"/>
      <c r="LTD4" s="466"/>
      <c r="LTE4" s="466"/>
      <c r="LTF4" s="466"/>
      <c r="LTG4" s="466"/>
      <c r="LTH4" s="466"/>
      <c r="LTI4" s="466"/>
      <c r="LTJ4" s="466"/>
      <c r="LTK4" s="466"/>
      <c r="LTL4" s="466"/>
      <c r="LTM4" s="466"/>
      <c r="LTN4" s="466"/>
      <c r="LTO4" s="466"/>
      <c r="LTP4" s="466"/>
      <c r="LTQ4" s="466"/>
      <c r="LTR4" s="466"/>
      <c r="LTS4" s="466"/>
      <c r="LTT4" s="466"/>
      <c r="LTU4" s="466"/>
      <c r="LTV4" s="466"/>
      <c r="LTW4" s="466"/>
      <c r="LTX4" s="466"/>
      <c r="LTY4" s="466"/>
      <c r="LTZ4" s="466"/>
      <c r="LUA4" s="466"/>
      <c r="LUB4" s="466"/>
      <c r="LUC4" s="466"/>
      <c r="LUD4" s="466"/>
      <c r="LUE4" s="466"/>
      <c r="LUF4" s="466"/>
      <c r="LUG4" s="466"/>
      <c r="LUH4" s="466"/>
      <c r="LUI4" s="466"/>
      <c r="LUJ4" s="466"/>
      <c r="LUK4" s="466"/>
      <c r="LUL4" s="466"/>
      <c r="LUM4" s="466"/>
      <c r="LUN4" s="466"/>
      <c r="LUO4" s="466"/>
      <c r="LUP4" s="466"/>
      <c r="LUQ4" s="466"/>
      <c r="LUR4" s="466"/>
      <c r="LUS4" s="466"/>
      <c r="LUT4" s="466"/>
      <c r="LUU4" s="466"/>
      <c r="LUV4" s="466"/>
      <c r="LUW4" s="466"/>
      <c r="LUX4" s="466"/>
      <c r="LUY4" s="466"/>
      <c r="LUZ4" s="466"/>
      <c r="LVA4" s="466"/>
      <c r="LVB4" s="466"/>
      <c r="LVC4" s="466"/>
      <c r="LVD4" s="466"/>
      <c r="LVE4" s="466"/>
      <c r="LVF4" s="466"/>
      <c r="LVG4" s="466"/>
      <c r="LVH4" s="466"/>
      <c r="LVI4" s="466"/>
      <c r="LVJ4" s="466"/>
      <c r="LVK4" s="466"/>
      <c r="LVL4" s="466"/>
      <c r="LVM4" s="466"/>
      <c r="LVN4" s="466"/>
      <c r="LVO4" s="466"/>
      <c r="LVP4" s="466"/>
      <c r="LVQ4" s="466"/>
      <c r="LVR4" s="466"/>
      <c r="LVS4" s="466"/>
      <c r="LVT4" s="466"/>
      <c r="LVU4" s="466"/>
      <c r="LVV4" s="466"/>
      <c r="LVW4" s="466"/>
      <c r="LVX4" s="466"/>
      <c r="LVY4" s="466"/>
      <c r="LVZ4" s="466"/>
      <c r="LWA4" s="466"/>
      <c r="LWB4" s="466"/>
      <c r="LWC4" s="466"/>
      <c r="LWD4" s="466"/>
      <c r="LWE4" s="466"/>
      <c r="LWF4" s="466"/>
      <c r="LWG4" s="466"/>
      <c r="LWH4" s="466"/>
      <c r="LWI4" s="466"/>
      <c r="LWJ4" s="466"/>
      <c r="LWK4" s="466"/>
      <c r="LWL4" s="466"/>
      <c r="LWM4" s="466"/>
      <c r="LWN4" s="466"/>
      <c r="LWO4" s="466"/>
      <c r="LWP4" s="466"/>
      <c r="LWQ4" s="466"/>
      <c r="LWR4" s="466"/>
      <c r="LWS4" s="466"/>
      <c r="LWT4" s="466"/>
      <c r="LWU4" s="466"/>
      <c r="LWV4" s="466"/>
      <c r="LWW4" s="466"/>
      <c r="LWX4" s="466"/>
      <c r="LWY4" s="466"/>
      <c r="LWZ4" s="466"/>
      <c r="LXA4" s="466"/>
      <c r="LXB4" s="466"/>
      <c r="LXC4" s="466"/>
      <c r="LXD4" s="466"/>
      <c r="LXE4" s="466"/>
      <c r="LXF4" s="466"/>
      <c r="LXG4" s="466"/>
      <c r="LXH4" s="466"/>
      <c r="LXI4" s="466"/>
      <c r="LXJ4" s="466"/>
      <c r="LXK4" s="466"/>
      <c r="LXL4" s="466"/>
      <c r="LXM4" s="466"/>
      <c r="LXN4" s="466"/>
      <c r="LXO4" s="466"/>
      <c r="LXP4" s="466"/>
      <c r="LXQ4" s="466"/>
      <c r="LXR4" s="466"/>
      <c r="LXS4" s="466"/>
      <c r="LXT4" s="466"/>
      <c r="LXU4" s="466"/>
      <c r="LXV4" s="466"/>
      <c r="LXW4" s="466"/>
      <c r="LXX4" s="466"/>
      <c r="LXY4" s="466"/>
      <c r="LXZ4" s="466"/>
      <c r="LYA4" s="466"/>
      <c r="LYB4" s="466"/>
      <c r="LYC4" s="466"/>
      <c r="LYD4" s="466"/>
      <c r="LYE4" s="466"/>
      <c r="LYF4" s="466"/>
      <c r="LYG4" s="466"/>
      <c r="LYH4" s="466"/>
      <c r="LYI4" s="466"/>
      <c r="LYJ4" s="466"/>
      <c r="LYK4" s="466"/>
      <c r="LYL4" s="466"/>
      <c r="LYM4" s="466"/>
      <c r="LYN4" s="466"/>
      <c r="LYO4" s="466"/>
      <c r="LYP4" s="466"/>
      <c r="LYQ4" s="466"/>
      <c r="LYR4" s="466"/>
      <c r="LYS4" s="466"/>
      <c r="LYT4" s="466"/>
      <c r="LYU4" s="466"/>
      <c r="LYV4" s="466"/>
      <c r="LYW4" s="466"/>
      <c r="LYX4" s="466"/>
      <c r="LYY4" s="466"/>
      <c r="LYZ4" s="466"/>
      <c r="LZA4" s="466"/>
      <c r="LZB4" s="466"/>
      <c r="LZC4" s="466"/>
      <c r="LZD4" s="466"/>
      <c r="LZE4" s="466"/>
      <c r="LZF4" s="466"/>
      <c r="LZG4" s="466"/>
      <c r="LZH4" s="466"/>
      <c r="LZI4" s="466"/>
      <c r="LZJ4" s="466"/>
      <c r="LZK4" s="466"/>
      <c r="LZL4" s="466"/>
      <c r="LZM4" s="466"/>
      <c r="LZN4" s="466"/>
      <c r="LZO4" s="466"/>
      <c r="LZP4" s="466"/>
      <c r="LZQ4" s="466"/>
      <c r="LZR4" s="466"/>
      <c r="LZS4" s="466"/>
      <c r="LZT4" s="466"/>
      <c r="LZU4" s="466"/>
      <c r="LZV4" s="466"/>
      <c r="LZW4" s="466"/>
      <c r="LZX4" s="466"/>
      <c r="LZY4" s="466"/>
      <c r="LZZ4" s="466"/>
      <c r="MAA4" s="466"/>
      <c r="MAB4" s="466"/>
      <c r="MAC4" s="466"/>
      <c r="MAD4" s="466"/>
      <c r="MAE4" s="466"/>
      <c r="MAF4" s="466"/>
      <c r="MAG4" s="466"/>
      <c r="MAH4" s="466"/>
      <c r="MAI4" s="466"/>
      <c r="MAJ4" s="466"/>
      <c r="MAK4" s="466"/>
      <c r="MAL4" s="466"/>
      <c r="MAM4" s="466"/>
      <c r="MAN4" s="466"/>
      <c r="MAO4" s="466"/>
      <c r="MAP4" s="466"/>
      <c r="MAQ4" s="466"/>
      <c r="MAR4" s="466"/>
      <c r="MAS4" s="466"/>
      <c r="MAT4" s="466"/>
      <c r="MAU4" s="466"/>
      <c r="MAV4" s="466"/>
      <c r="MAW4" s="466"/>
      <c r="MAX4" s="466"/>
      <c r="MAY4" s="466"/>
      <c r="MAZ4" s="466"/>
      <c r="MBA4" s="466"/>
      <c r="MBB4" s="466"/>
      <c r="MBC4" s="466"/>
      <c r="MBD4" s="466"/>
      <c r="MBE4" s="466"/>
      <c r="MBF4" s="466"/>
      <c r="MBG4" s="466"/>
      <c r="MBH4" s="466"/>
      <c r="MBI4" s="466"/>
      <c r="MBJ4" s="466"/>
      <c r="MBK4" s="466"/>
      <c r="MBL4" s="466"/>
      <c r="MBM4" s="466"/>
      <c r="MBN4" s="466"/>
      <c r="MBO4" s="466"/>
      <c r="MBP4" s="466"/>
      <c r="MBQ4" s="466"/>
      <c r="MBR4" s="466"/>
      <c r="MBS4" s="466"/>
      <c r="MBT4" s="466"/>
      <c r="MBU4" s="466"/>
      <c r="MBV4" s="466"/>
      <c r="MBW4" s="466"/>
      <c r="MBX4" s="466"/>
      <c r="MBY4" s="466"/>
      <c r="MBZ4" s="466"/>
      <c r="MCA4" s="466"/>
      <c r="MCB4" s="466"/>
      <c r="MCC4" s="466"/>
      <c r="MCD4" s="466"/>
      <c r="MCE4" s="466"/>
      <c r="MCF4" s="466"/>
      <c r="MCG4" s="466"/>
      <c r="MCH4" s="466"/>
      <c r="MCI4" s="466"/>
      <c r="MCJ4" s="466"/>
      <c r="MCK4" s="466"/>
      <c r="MCL4" s="466"/>
      <c r="MCM4" s="466"/>
      <c r="MCN4" s="466"/>
      <c r="MCO4" s="466"/>
      <c r="MCP4" s="466"/>
      <c r="MCQ4" s="466"/>
      <c r="MCR4" s="466"/>
      <c r="MCS4" s="466"/>
      <c r="MCT4" s="466"/>
      <c r="MCU4" s="466"/>
      <c r="MCV4" s="466"/>
      <c r="MCW4" s="466"/>
      <c r="MCX4" s="466"/>
      <c r="MCY4" s="466"/>
      <c r="MCZ4" s="466"/>
      <c r="MDA4" s="466"/>
      <c r="MDB4" s="466"/>
      <c r="MDC4" s="466"/>
      <c r="MDD4" s="466"/>
      <c r="MDE4" s="466"/>
      <c r="MDF4" s="466"/>
      <c r="MDG4" s="466"/>
      <c r="MDH4" s="466"/>
      <c r="MDI4" s="466"/>
      <c r="MDJ4" s="466"/>
      <c r="MDK4" s="466"/>
      <c r="MDL4" s="466"/>
      <c r="MDM4" s="466"/>
      <c r="MDN4" s="466"/>
      <c r="MDO4" s="466"/>
      <c r="MDP4" s="466"/>
      <c r="MDQ4" s="466"/>
      <c r="MDR4" s="466"/>
      <c r="MDS4" s="466"/>
      <c r="MDT4" s="466"/>
      <c r="MDU4" s="466"/>
      <c r="MDV4" s="466"/>
      <c r="MDW4" s="466"/>
      <c r="MDX4" s="466"/>
      <c r="MDY4" s="466"/>
      <c r="MDZ4" s="466"/>
      <c r="MEA4" s="466"/>
      <c r="MEB4" s="466"/>
      <c r="MEC4" s="466"/>
      <c r="MED4" s="466"/>
      <c r="MEE4" s="466"/>
      <c r="MEF4" s="466"/>
      <c r="MEG4" s="466"/>
      <c r="MEH4" s="466"/>
      <c r="MEI4" s="466"/>
      <c r="MEJ4" s="466"/>
      <c r="MEK4" s="466"/>
      <c r="MEL4" s="466"/>
      <c r="MEM4" s="466"/>
      <c r="MEN4" s="466"/>
      <c r="MEO4" s="466"/>
      <c r="MEP4" s="466"/>
      <c r="MEQ4" s="466"/>
      <c r="MER4" s="466"/>
      <c r="MES4" s="466"/>
      <c r="MET4" s="466"/>
      <c r="MEU4" s="466"/>
      <c r="MEV4" s="466"/>
      <c r="MEW4" s="466"/>
      <c r="MEX4" s="466"/>
      <c r="MEY4" s="466"/>
      <c r="MEZ4" s="466"/>
      <c r="MFA4" s="466"/>
      <c r="MFB4" s="466"/>
      <c r="MFC4" s="466"/>
      <c r="MFD4" s="466"/>
      <c r="MFE4" s="466"/>
      <c r="MFF4" s="466"/>
      <c r="MFG4" s="466"/>
      <c r="MFH4" s="466"/>
      <c r="MFI4" s="466"/>
      <c r="MFJ4" s="466"/>
      <c r="MFK4" s="466"/>
      <c r="MFL4" s="466"/>
      <c r="MFM4" s="466"/>
      <c r="MFN4" s="466"/>
      <c r="MFO4" s="466"/>
      <c r="MFP4" s="466"/>
      <c r="MFQ4" s="466"/>
      <c r="MFR4" s="466"/>
      <c r="MFS4" s="466"/>
      <c r="MFT4" s="466"/>
      <c r="MFU4" s="466"/>
      <c r="MFV4" s="466"/>
      <c r="MFW4" s="466"/>
      <c r="MFX4" s="466"/>
      <c r="MFY4" s="466"/>
      <c r="MFZ4" s="466"/>
      <c r="MGA4" s="466"/>
      <c r="MGB4" s="466"/>
      <c r="MGC4" s="466"/>
      <c r="MGD4" s="466"/>
      <c r="MGE4" s="466"/>
      <c r="MGF4" s="466"/>
      <c r="MGG4" s="466"/>
      <c r="MGH4" s="466"/>
      <c r="MGI4" s="466"/>
      <c r="MGJ4" s="466"/>
      <c r="MGK4" s="466"/>
      <c r="MGL4" s="466"/>
      <c r="MGM4" s="466"/>
      <c r="MGN4" s="466"/>
      <c r="MGO4" s="466"/>
      <c r="MGP4" s="466"/>
      <c r="MGQ4" s="466"/>
      <c r="MGR4" s="466"/>
      <c r="MGS4" s="466"/>
      <c r="MGT4" s="466"/>
      <c r="MGU4" s="466"/>
      <c r="MGV4" s="466"/>
      <c r="MGW4" s="466"/>
      <c r="MGX4" s="466"/>
      <c r="MGY4" s="466"/>
      <c r="MGZ4" s="466"/>
      <c r="MHA4" s="466"/>
      <c r="MHB4" s="466"/>
      <c r="MHC4" s="466"/>
      <c r="MHD4" s="466"/>
      <c r="MHE4" s="466"/>
      <c r="MHF4" s="466"/>
      <c r="MHG4" s="466"/>
      <c r="MHH4" s="466"/>
      <c r="MHI4" s="466"/>
      <c r="MHJ4" s="466"/>
      <c r="MHK4" s="466"/>
      <c r="MHL4" s="466"/>
      <c r="MHM4" s="466"/>
      <c r="MHN4" s="466"/>
      <c r="MHO4" s="466"/>
      <c r="MHP4" s="466"/>
      <c r="MHQ4" s="466"/>
      <c r="MHR4" s="466"/>
      <c r="MHS4" s="466"/>
      <c r="MHT4" s="466"/>
      <c r="MHU4" s="466"/>
      <c r="MHV4" s="466"/>
      <c r="MHW4" s="466"/>
      <c r="MHX4" s="466"/>
      <c r="MHY4" s="466"/>
      <c r="MHZ4" s="466"/>
      <c r="MIA4" s="466"/>
      <c r="MIB4" s="466"/>
      <c r="MIC4" s="466"/>
      <c r="MID4" s="466"/>
      <c r="MIE4" s="466"/>
      <c r="MIF4" s="466"/>
      <c r="MIG4" s="466"/>
      <c r="MIH4" s="466"/>
      <c r="MII4" s="466"/>
      <c r="MIJ4" s="466"/>
      <c r="MIK4" s="466"/>
      <c r="MIL4" s="466"/>
      <c r="MIM4" s="466"/>
      <c r="MIN4" s="466"/>
      <c r="MIO4" s="466"/>
      <c r="MIP4" s="466"/>
      <c r="MIQ4" s="466"/>
      <c r="MIR4" s="466"/>
      <c r="MIS4" s="466"/>
      <c r="MIT4" s="466"/>
      <c r="MIU4" s="466"/>
      <c r="MIV4" s="466"/>
      <c r="MIW4" s="466"/>
      <c r="MIX4" s="466"/>
      <c r="MIY4" s="466"/>
      <c r="MIZ4" s="466"/>
      <c r="MJA4" s="466"/>
      <c r="MJB4" s="466"/>
      <c r="MJC4" s="466"/>
      <c r="MJD4" s="466"/>
      <c r="MJE4" s="466"/>
      <c r="MJF4" s="466"/>
      <c r="MJG4" s="466"/>
      <c r="MJH4" s="466"/>
      <c r="MJI4" s="466"/>
      <c r="MJJ4" s="466"/>
      <c r="MJK4" s="466"/>
      <c r="MJL4" s="466"/>
      <c r="MJM4" s="466"/>
      <c r="MJN4" s="466"/>
      <c r="MJO4" s="466"/>
      <c r="MJP4" s="466"/>
      <c r="MJQ4" s="466"/>
      <c r="MJR4" s="466"/>
      <c r="MJS4" s="466"/>
      <c r="MJT4" s="466"/>
      <c r="MJU4" s="466"/>
      <c r="MJV4" s="466"/>
      <c r="MJW4" s="466"/>
      <c r="MJX4" s="466"/>
      <c r="MJY4" s="466"/>
      <c r="MJZ4" s="466"/>
      <c r="MKA4" s="466"/>
      <c r="MKB4" s="466"/>
      <c r="MKC4" s="466"/>
      <c r="MKD4" s="466"/>
      <c r="MKE4" s="466"/>
      <c r="MKF4" s="466"/>
      <c r="MKG4" s="466"/>
      <c r="MKH4" s="466"/>
      <c r="MKI4" s="466"/>
      <c r="MKJ4" s="466"/>
      <c r="MKK4" s="466"/>
      <c r="MKL4" s="466"/>
      <c r="MKM4" s="466"/>
      <c r="MKN4" s="466"/>
      <c r="MKO4" s="466"/>
      <c r="MKP4" s="466"/>
      <c r="MKQ4" s="466"/>
      <c r="MKR4" s="466"/>
      <c r="MKS4" s="466"/>
      <c r="MKT4" s="466"/>
      <c r="MKU4" s="466"/>
      <c r="MKV4" s="466"/>
      <c r="MKW4" s="466"/>
      <c r="MKX4" s="466"/>
      <c r="MKY4" s="466"/>
      <c r="MKZ4" s="466"/>
      <c r="MLA4" s="466"/>
      <c r="MLB4" s="466"/>
      <c r="MLC4" s="466"/>
      <c r="MLD4" s="466"/>
      <c r="MLE4" s="466"/>
      <c r="MLF4" s="466"/>
      <c r="MLG4" s="466"/>
      <c r="MLH4" s="466"/>
      <c r="MLI4" s="466"/>
      <c r="MLJ4" s="466"/>
      <c r="MLK4" s="466"/>
      <c r="MLL4" s="466"/>
      <c r="MLM4" s="466"/>
      <c r="MLN4" s="466"/>
      <c r="MLO4" s="466"/>
      <c r="MLP4" s="466"/>
      <c r="MLQ4" s="466"/>
      <c r="MLR4" s="466"/>
      <c r="MLS4" s="466"/>
      <c r="MLT4" s="466"/>
      <c r="MLU4" s="466"/>
      <c r="MLV4" s="466"/>
      <c r="MLW4" s="466"/>
      <c r="MLX4" s="466"/>
      <c r="MLY4" s="466"/>
      <c r="MLZ4" s="466"/>
      <c r="MMA4" s="466"/>
      <c r="MMB4" s="466"/>
      <c r="MMC4" s="466"/>
      <c r="MMD4" s="466"/>
      <c r="MME4" s="466"/>
      <c r="MMF4" s="466"/>
      <c r="MMG4" s="466"/>
      <c r="MMH4" s="466"/>
      <c r="MMI4" s="466"/>
      <c r="MMJ4" s="466"/>
      <c r="MMK4" s="466"/>
      <c r="MML4" s="466"/>
      <c r="MMM4" s="466"/>
      <c r="MMN4" s="466"/>
      <c r="MMO4" s="466"/>
      <c r="MMP4" s="466"/>
      <c r="MMQ4" s="466"/>
      <c r="MMR4" s="466"/>
      <c r="MMS4" s="466"/>
      <c r="MMT4" s="466"/>
      <c r="MMU4" s="466"/>
      <c r="MMV4" s="466"/>
      <c r="MMW4" s="466"/>
      <c r="MMX4" s="466"/>
      <c r="MMY4" s="466"/>
      <c r="MMZ4" s="466"/>
      <c r="MNA4" s="466"/>
      <c r="MNB4" s="466"/>
      <c r="MNC4" s="466"/>
      <c r="MND4" s="466"/>
      <c r="MNE4" s="466"/>
      <c r="MNF4" s="466"/>
      <c r="MNG4" s="466"/>
      <c r="MNH4" s="466"/>
      <c r="MNI4" s="466"/>
      <c r="MNJ4" s="466"/>
      <c r="MNK4" s="466"/>
      <c r="MNL4" s="466"/>
      <c r="MNM4" s="466"/>
      <c r="MNN4" s="466"/>
      <c r="MNO4" s="466"/>
      <c r="MNP4" s="466"/>
      <c r="MNQ4" s="466"/>
      <c r="MNR4" s="466"/>
      <c r="MNS4" s="466"/>
      <c r="MNT4" s="466"/>
      <c r="MNU4" s="466"/>
      <c r="MNV4" s="466"/>
      <c r="MNW4" s="466"/>
      <c r="MNX4" s="466"/>
      <c r="MNY4" s="466"/>
      <c r="MNZ4" s="466"/>
      <c r="MOA4" s="466"/>
      <c r="MOB4" s="466"/>
      <c r="MOC4" s="466"/>
      <c r="MOD4" s="466"/>
      <c r="MOE4" s="466"/>
      <c r="MOF4" s="466"/>
      <c r="MOG4" s="466"/>
      <c r="MOH4" s="466"/>
      <c r="MOI4" s="466"/>
      <c r="MOJ4" s="466"/>
      <c r="MOK4" s="466"/>
      <c r="MOL4" s="466"/>
      <c r="MOM4" s="466"/>
      <c r="MON4" s="466"/>
      <c r="MOO4" s="466"/>
      <c r="MOP4" s="466"/>
      <c r="MOQ4" s="466"/>
      <c r="MOR4" s="466"/>
      <c r="MOS4" s="466"/>
      <c r="MOT4" s="466"/>
      <c r="MOU4" s="466"/>
      <c r="MOV4" s="466"/>
      <c r="MOW4" s="466"/>
      <c r="MOX4" s="466"/>
      <c r="MOY4" s="466"/>
      <c r="MOZ4" s="466"/>
      <c r="MPA4" s="466"/>
      <c r="MPB4" s="466"/>
      <c r="MPC4" s="466"/>
      <c r="MPD4" s="466"/>
      <c r="MPE4" s="466"/>
      <c r="MPF4" s="466"/>
      <c r="MPG4" s="466"/>
      <c r="MPH4" s="466"/>
      <c r="MPI4" s="466"/>
      <c r="MPJ4" s="466"/>
      <c r="MPK4" s="466"/>
      <c r="MPL4" s="466"/>
      <c r="MPM4" s="466"/>
      <c r="MPN4" s="466"/>
      <c r="MPO4" s="466"/>
      <c r="MPP4" s="466"/>
      <c r="MPQ4" s="466"/>
      <c r="MPR4" s="466"/>
      <c r="MPS4" s="466"/>
      <c r="MPT4" s="466"/>
      <c r="MPU4" s="466"/>
      <c r="MPV4" s="466"/>
      <c r="MPW4" s="466"/>
      <c r="MPX4" s="466"/>
      <c r="MPY4" s="466"/>
      <c r="MPZ4" s="466"/>
      <c r="MQA4" s="466"/>
      <c r="MQB4" s="466"/>
      <c r="MQC4" s="466"/>
      <c r="MQD4" s="466"/>
      <c r="MQE4" s="466"/>
      <c r="MQF4" s="466"/>
      <c r="MQG4" s="466"/>
      <c r="MQH4" s="466"/>
      <c r="MQI4" s="466"/>
      <c r="MQJ4" s="466"/>
      <c r="MQK4" s="466"/>
      <c r="MQL4" s="466"/>
      <c r="MQM4" s="466"/>
      <c r="MQN4" s="466"/>
      <c r="MQO4" s="466"/>
      <c r="MQP4" s="466"/>
      <c r="MQQ4" s="466"/>
      <c r="MQR4" s="466"/>
      <c r="MQS4" s="466"/>
      <c r="MQT4" s="466"/>
      <c r="MQU4" s="466"/>
      <c r="MQV4" s="466"/>
      <c r="MQW4" s="466"/>
      <c r="MQX4" s="466"/>
      <c r="MQY4" s="466"/>
      <c r="MQZ4" s="466"/>
      <c r="MRA4" s="466"/>
      <c r="MRB4" s="466"/>
      <c r="MRC4" s="466"/>
      <c r="MRD4" s="466"/>
      <c r="MRE4" s="466"/>
      <c r="MRF4" s="466"/>
      <c r="MRG4" s="466"/>
      <c r="MRH4" s="466"/>
      <c r="MRI4" s="466"/>
      <c r="MRJ4" s="466"/>
      <c r="MRK4" s="466"/>
      <c r="MRL4" s="466"/>
      <c r="MRM4" s="466"/>
      <c r="MRN4" s="466"/>
      <c r="MRO4" s="466"/>
      <c r="MRP4" s="466"/>
      <c r="MRQ4" s="466"/>
      <c r="MRR4" s="466"/>
      <c r="MRS4" s="466"/>
      <c r="MRT4" s="466"/>
      <c r="MRU4" s="466"/>
      <c r="MRV4" s="466"/>
      <c r="MRW4" s="466"/>
      <c r="MRX4" s="466"/>
      <c r="MRY4" s="466"/>
      <c r="MRZ4" s="466"/>
      <c r="MSA4" s="466"/>
      <c r="MSB4" s="466"/>
      <c r="MSC4" s="466"/>
      <c r="MSD4" s="466"/>
      <c r="MSE4" s="466"/>
      <c r="MSF4" s="466"/>
      <c r="MSG4" s="466"/>
      <c r="MSH4" s="466"/>
      <c r="MSI4" s="466"/>
      <c r="MSJ4" s="466"/>
      <c r="MSK4" s="466"/>
      <c r="MSL4" s="466"/>
      <c r="MSM4" s="466"/>
      <c r="MSN4" s="466"/>
      <c r="MSO4" s="466"/>
      <c r="MSP4" s="466"/>
      <c r="MSQ4" s="466"/>
      <c r="MSR4" s="466"/>
      <c r="MSS4" s="466"/>
      <c r="MST4" s="466"/>
      <c r="MSU4" s="466"/>
      <c r="MSV4" s="466"/>
      <c r="MSW4" s="466"/>
      <c r="MSX4" s="466"/>
      <c r="MSY4" s="466"/>
      <c r="MSZ4" s="466"/>
      <c r="MTA4" s="466"/>
      <c r="MTB4" s="466"/>
      <c r="MTC4" s="466"/>
      <c r="MTD4" s="466"/>
      <c r="MTE4" s="466"/>
      <c r="MTF4" s="466"/>
      <c r="MTG4" s="466"/>
      <c r="MTH4" s="466"/>
      <c r="MTI4" s="466"/>
      <c r="MTJ4" s="466"/>
      <c r="MTK4" s="466"/>
      <c r="MTL4" s="466"/>
      <c r="MTM4" s="466"/>
      <c r="MTN4" s="466"/>
      <c r="MTO4" s="466"/>
      <c r="MTP4" s="466"/>
      <c r="MTQ4" s="466"/>
      <c r="MTR4" s="466"/>
      <c r="MTS4" s="466"/>
      <c r="MTT4" s="466"/>
      <c r="MTU4" s="466"/>
      <c r="MTV4" s="466"/>
      <c r="MTW4" s="466"/>
      <c r="MTX4" s="466"/>
      <c r="MTY4" s="466"/>
      <c r="MTZ4" s="466"/>
      <c r="MUA4" s="466"/>
      <c r="MUB4" s="466"/>
      <c r="MUC4" s="466"/>
      <c r="MUD4" s="466"/>
      <c r="MUE4" s="466"/>
      <c r="MUF4" s="466"/>
      <c r="MUG4" s="466"/>
      <c r="MUH4" s="466"/>
      <c r="MUI4" s="466"/>
      <c r="MUJ4" s="466"/>
      <c r="MUK4" s="466"/>
      <c r="MUL4" s="466"/>
      <c r="MUM4" s="466"/>
      <c r="MUN4" s="466"/>
      <c r="MUO4" s="466"/>
      <c r="MUP4" s="466"/>
      <c r="MUQ4" s="466"/>
      <c r="MUR4" s="466"/>
      <c r="MUS4" s="466"/>
      <c r="MUT4" s="466"/>
      <c r="MUU4" s="466"/>
      <c r="MUV4" s="466"/>
      <c r="MUW4" s="466"/>
      <c r="MUX4" s="466"/>
      <c r="MUY4" s="466"/>
      <c r="MUZ4" s="466"/>
      <c r="MVA4" s="466"/>
      <c r="MVB4" s="466"/>
      <c r="MVC4" s="466"/>
      <c r="MVD4" s="466"/>
      <c r="MVE4" s="466"/>
      <c r="MVF4" s="466"/>
      <c r="MVG4" s="466"/>
      <c r="MVH4" s="466"/>
      <c r="MVI4" s="466"/>
      <c r="MVJ4" s="466"/>
      <c r="MVK4" s="466"/>
      <c r="MVL4" s="466"/>
      <c r="MVM4" s="466"/>
      <c r="MVN4" s="466"/>
      <c r="MVO4" s="466"/>
      <c r="MVP4" s="466"/>
      <c r="MVQ4" s="466"/>
      <c r="MVR4" s="466"/>
      <c r="MVS4" s="466"/>
      <c r="MVT4" s="466"/>
      <c r="MVU4" s="466"/>
      <c r="MVV4" s="466"/>
      <c r="MVW4" s="466"/>
      <c r="MVX4" s="466"/>
      <c r="MVY4" s="466"/>
      <c r="MVZ4" s="466"/>
      <c r="MWA4" s="466"/>
      <c r="MWB4" s="466"/>
      <c r="MWC4" s="466"/>
      <c r="MWD4" s="466"/>
      <c r="MWE4" s="466"/>
      <c r="MWF4" s="466"/>
      <c r="MWG4" s="466"/>
      <c r="MWH4" s="466"/>
      <c r="MWI4" s="466"/>
      <c r="MWJ4" s="466"/>
      <c r="MWK4" s="466"/>
      <c r="MWL4" s="466"/>
      <c r="MWM4" s="466"/>
      <c r="MWN4" s="466"/>
      <c r="MWO4" s="466"/>
      <c r="MWP4" s="466"/>
      <c r="MWQ4" s="466"/>
      <c r="MWR4" s="466"/>
      <c r="MWS4" s="466"/>
      <c r="MWT4" s="466"/>
      <c r="MWU4" s="466"/>
      <c r="MWV4" s="466"/>
      <c r="MWW4" s="466"/>
      <c r="MWX4" s="466"/>
      <c r="MWY4" s="466"/>
      <c r="MWZ4" s="466"/>
      <c r="MXA4" s="466"/>
      <c r="MXB4" s="466"/>
      <c r="MXC4" s="466"/>
      <c r="MXD4" s="466"/>
      <c r="MXE4" s="466"/>
      <c r="MXF4" s="466"/>
      <c r="MXG4" s="466"/>
      <c r="MXH4" s="466"/>
      <c r="MXI4" s="466"/>
      <c r="MXJ4" s="466"/>
      <c r="MXK4" s="466"/>
      <c r="MXL4" s="466"/>
      <c r="MXM4" s="466"/>
      <c r="MXN4" s="466"/>
      <c r="MXO4" s="466"/>
      <c r="MXP4" s="466"/>
      <c r="MXQ4" s="466"/>
      <c r="MXR4" s="466"/>
      <c r="MXS4" s="466"/>
      <c r="MXT4" s="466"/>
      <c r="MXU4" s="466"/>
      <c r="MXV4" s="466"/>
      <c r="MXW4" s="466"/>
      <c r="MXX4" s="466"/>
      <c r="MXY4" s="466"/>
      <c r="MXZ4" s="466"/>
      <c r="MYA4" s="466"/>
      <c r="MYB4" s="466"/>
      <c r="MYC4" s="466"/>
      <c r="MYD4" s="466"/>
      <c r="MYE4" s="466"/>
      <c r="MYF4" s="466"/>
      <c r="MYG4" s="466"/>
      <c r="MYH4" s="466"/>
      <c r="MYI4" s="466"/>
      <c r="MYJ4" s="466"/>
      <c r="MYK4" s="466"/>
      <c r="MYL4" s="466"/>
      <c r="MYM4" s="466"/>
      <c r="MYN4" s="466"/>
      <c r="MYO4" s="466"/>
      <c r="MYP4" s="466"/>
      <c r="MYQ4" s="466"/>
      <c r="MYR4" s="466"/>
      <c r="MYS4" s="466"/>
      <c r="MYT4" s="466"/>
      <c r="MYU4" s="466"/>
      <c r="MYV4" s="466"/>
      <c r="MYW4" s="466"/>
      <c r="MYX4" s="466"/>
      <c r="MYY4" s="466"/>
      <c r="MYZ4" s="466"/>
      <c r="MZA4" s="466"/>
      <c r="MZB4" s="466"/>
      <c r="MZC4" s="466"/>
      <c r="MZD4" s="466"/>
      <c r="MZE4" s="466"/>
      <c r="MZF4" s="466"/>
      <c r="MZG4" s="466"/>
      <c r="MZH4" s="466"/>
      <c r="MZI4" s="466"/>
      <c r="MZJ4" s="466"/>
      <c r="MZK4" s="466"/>
      <c r="MZL4" s="466"/>
      <c r="MZM4" s="466"/>
      <c r="MZN4" s="466"/>
      <c r="MZO4" s="466"/>
      <c r="MZP4" s="466"/>
      <c r="MZQ4" s="466"/>
      <c r="MZR4" s="466"/>
      <c r="MZS4" s="466"/>
      <c r="MZT4" s="466"/>
      <c r="MZU4" s="466"/>
      <c r="MZV4" s="466"/>
      <c r="MZW4" s="466"/>
      <c r="MZX4" s="466"/>
      <c r="MZY4" s="466"/>
      <c r="MZZ4" s="466"/>
      <c r="NAA4" s="466"/>
      <c r="NAB4" s="466"/>
      <c r="NAC4" s="466"/>
      <c r="NAD4" s="466"/>
      <c r="NAE4" s="466"/>
      <c r="NAF4" s="466"/>
      <c r="NAG4" s="466"/>
      <c r="NAH4" s="466"/>
      <c r="NAI4" s="466"/>
      <c r="NAJ4" s="466"/>
      <c r="NAK4" s="466"/>
      <c r="NAL4" s="466"/>
      <c r="NAM4" s="466"/>
      <c r="NAN4" s="466"/>
      <c r="NAO4" s="466"/>
      <c r="NAP4" s="466"/>
      <c r="NAQ4" s="466"/>
      <c r="NAR4" s="466"/>
      <c r="NAS4" s="466"/>
      <c r="NAT4" s="466"/>
      <c r="NAU4" s="466"/>
      <c r="NAV4" s="466"/>
      <c r="NAW4" s="466"/>
      <c r="NAX4" s="466"/>
      <c r="NAY4" s="466"/>
      <c r="NAZ4" s="466"/>
      <c r="NBA4" s="466"/>
      <c r="NBB4" s="466"/>
      <c r="NBC4" s="466"/>
      <c r="NBD4" s="466"/>
      <c r="NBE4" s="466"/>
      <c r="NBF4" s="466"/>
      <c r="NBG4" s="466"/>
      <c r="NBH4" s="466"/>
      <c r="NBI4" s="466"/>
      <c r="NBJ4" s="466"/>
      <c r="NBK4" s="466"/>
      <c r="NBL4" s="466"/>
      <c r="NBM4" s="466"/>
      <c r="NBN4" s="466"/>
      <c r="NBO4" s="466"/>
      <c r="NBP4" s="466"/>
      <c r="NBQ4" s="466"/>
      <c r="NBR4" s="466"/>
      <c r="NBS4" s="466"/>
      <c r="NBT4" s="466"/>
      <c r="NBU4" s="466"/>
      <c r="NBV4" s="466"/>
      <c r="NBW4" s="466"/>
      <c r="NBX4" s="466"/>
      <c r="NBY4" s="466"/>
      <c r="NBZ4" s="466"/>
      <c r="NCA4" s="466"/>
      <c r="NCB4" s="466"/>
      <c r="NCC4" s="466"/>
      <c r="NCD4" s="466"/>
      <c r="NCE4" s="466"/>
      <c r="NCF4" s="466"/>
      <c r="NCG4" s="466"/>
      <c r="NCH4" s="466"/>
      <c r="NCI4" s="466"/>
      <c r="NCJ4" s="466"/>
      <c r="NCK4" s="466"/>
      <c r="NCL4" s="466"/>
      <c r="NCM4" s="466"/>
      <c r="NCN4" s="466"/>
      <c r="NCO4" s="466"/>
      <c r="NCP4" s="466"/>
      <c r="NCQ4" s="466"/>
      <c r="NCR4" s="466"/>
      <c r="NCS4" s="466"/>
      <c r="NCT4" s="466"/>
      <c r="NCU4" s="466"/>
      <c r="NCV4" s="466"/>
      <c r="NCW4" s="466"/>
      <c r="NCX4" s="466"/>
      <c r="NCY4" s="466"/>
      <c r="NCZ4" s="466"/>
      <c r="NDA4" s="466"/>
      <c r="NDB4" s="466"/>
      <c r="NDC4" s="466"/>
      <c r="NDD4" s="466"/>
      <c r="NDE4" s="466"/>
      <c r="NDF4" s="466"/>
      <c r="NDG4" s="466"/>
      <c r="NDH4" s="466"/>
      <c r="NDI4" s="466"/>
      <c r="NDJ4" s="466"/>
      <c r="NDK4" s="466"/>
      <c r="NDL4" s="466"/>
      <c r="NDM4" s="466"/>
      <c r="NDN4" s="466"/>
      <c r="NDO4" s="466"/>
      <c r="NDP4" s="466"/>
      <c r="NDQ4" s="466"/>
      <c r="NDR4" s="466"/>
      <c r="NDS4" s="466"/>
      <c r="NDT4" s="466"/>
      <c r="NDU4" s="466"/>
      <c r="NDV4" s="466"/>
      <c r="NDW4" s="466"/>
      <c r="NDX4" s="466"/>
      <c r="NDY4" s="466"/>
      <c r="NDZ4" s="466"/>
      <c r="NEA4" s="466"/>
      <c r="NEB4" s="466"/>
      <c r="NEC4" s="466"/>
      <c r="NED4" s="466"/>
      <c r="NEE4" s="466"/>
      <c r="NEF4" s="466"/>
      <c r="NEG4" s="466"/>
      <c r="NEH4" s="466"/>
      <c r="NEI4" s="466"/>
      <c r="NEJ4" s="466"/>
      <c r="NEK4" s="466"/>
      <c r="NEL4" s="466"/>
      <c r="NEM4" s="466"/>
      <c r="NEN4" s="466"/>
      <c r="NEO4" s="466"/>
      <c r="NEP4" s="466"/>
      <c r="NEQ4" s="466"/>
      <c r="NER4" s="466"/>
      <c r="NES4" s="466"/>
      <c r="NET4" s="466"/>
      <c r="NEU4" s="466"/>
      <c r="NEV4" s="466"/>
      <c r="NEW4" s="466"/>
      <c r="NEX4" s="466"/>
      <c r="NEY4" s="466"/>
      <c r="NEZ4" s="466"/>
      <c r="NFA4" s="466"/>
      <c r="NFB4" s="466"/>
      <c r="NFC4" s="466"/>
      <c r="NFD4" s="466"/>
      <c r="NFE4" s="466"/>
      <c r="NFF4" s="466"/>
      <c r="NFG4" s="466"/>
      <c r="NFH4" s="466"/>
      <c r="NFI4" s="466"/>
      <c r="NFJ4" s="466"/>
      <c r="NFK4" s="466"/>
      <c r="NFL4" s="466"/>
      <c r="NFM4" s="466"/>
      <c r="NFN4" s="466"/>
      <c r="NFO4" s="466"/>
      <c r="NFP4" s="466"/>
      <c r="NFQ4" s="466"/>
      <c r="NFR4" s="466"/>
      <c r="NFS4" s="466"/>
      <c r="NFT4" s="466"/>
      <c r="NFU4" s="466"/>
      <c r="NFV4" s="466"/>
      <c r="NFW4" s="466"/>
      <c r="NFX4" s="466"/>
      <c r="NFY4" s="466"/>
      <c r="NFZ4" s="466"/>
      <c r="NGA4" s="466"/>
      <c r="NGB4" s="466"/>
      <c r="NGC4" s="466"/>
      <c r="NGD4" s="466"/>
      <c r="NGE4" s="466"/>
      <c r="NGF4" s="466"/>
      <c r="NGG4" s="466"/>
      <c r="NGH4" s="466"/>
      <c r="NGI4" s="466"/>
      <c r="NGJ4" s="466"/>
      <c r="NGK4" s="466"/>
      <c r="NGL4" s="466"/>
      <c r="NGM4" s="466"/>
      <c r="NGN4" s="466"/>
      <c r="NGO4" s="466"/>
      <c r="NGP4" s="466"/>
      <c r="NGQ4" s="466"/>
      <c r="NGR4" s="466"/>
      <c r="NGS4" s="466"/>
      <c r="NGT4" s="466"/>
      <c r="NGU4" s="466"/>
      <c r="NGV4" s="466"/>
      <c r="NGW4" s="466"/>
      <c r="NGX4" s="466"/>
      <c r="NGY4" s="466"/>
      <c r="NGZ4" s="466"/>
      <c r="NHA4" s="466"/>
      <c r="NHB4" s="466"/>
      <c r="NHC4" s="466"/>
      <c r="NHD4" s="466"/>
      <c r="NHE4" s="466"/>
      <c r="NHF4" s="466"/>
      <c r="NHG4" s="466"/>
      <c r="NHH4" s="466"/>
      <c r="NHI4" s="466"/>
      <c r="NHJ4" s="466"/>
      <c r="NHK4" s="466"/>
      <c r="NHL4" s="466"/>
      <c r="NHM4" s="466"/>
      <c r="NHN4" s="466"/>
      <c r="NHO4" s="466"/>
      <c r="NHP4" s="466"/>
      <c r="NHQ4" s="466"/>
      <c r="NHR4" s="466"/>
      <c r="NHS4" s="466"/>
      <c r="NHT4" s="466"/>
      <c r="NHU4" s="466"/>
      <c r="NHV4" s="466"/>
      <c r="NHW4" s="466"/>
      <c r="NHX4" s="466"/>
      <c r="NHY4" s="466"/>
      <c r="NHZ4" s="466"/>
      <c r="NIA4" s="466"/>
      <c r="NIB4" s="466"/>
      <c r="NIC4" s="466"/>
      <c r="NID4" s="466"/>
      <c r="NIE4" s="466"/>
      <c r="NIF4" s="466"/>
      <c r="NIG4" s="466"/>
      <c r="NIH4" s="466"/>
      <c r="NII4" s="466"/>
      <c r="NIJ4" s="466"/>
      <c r="NIK4" s="466"/>
      <c r="NIL4" s="466"/>
      <c r="NIM4" s="466"/>
      <c r="NIN4" s="466"/>
      <c r="NIO4" s="466"/>
      <c r="NIP4" s="466"/>
      <c r="NIQ4" s="466"/>
      <c r="NIR4" s="466"/>
      <c r="NIS4" s="466"/>
      <c r="NIT4" s="466"/>
      <c r="NIU4" s="466"/>
      <c r="NIV4" s="466"/>
      <c r="NIW4" s="466"/>
      <c r="NIX4" s="466"/>
      <c r="NIY4" s="466"/>
      <c r="NIZ4" s="466"/>
      <c r="NJA4" s="466"/>
      <c r="NJB4" s="466"/>
      <c r="NJC4" s="466"/>
      <c r="NJD4" s="466"/>
      <c r="NJE4" s="466"/>
      <c r="NJF4" s="466"/>
      <c r="NJG4" s="466"/>
      <c r="NJH4" s="466"/>
      <c r="NJI4" s="466"/>
      <c r="NJJ4" s="466"/>
      <c r="NJK4" s="466"/>
      <c r="NJL4" s="466"/>
      <c r="NJM4" s="466"/>
      <c r="NJN4" s="466"/>
      <c r="NJO4" s="466"/>
      <c r="NJP4" s="466"/>
      <c r="NJQ4" s="466"/>
      <c r="NJR4" s="466"/>
      <c r="NJS4" s="466"/>
      <c r="NJT4" s="466"/>
      <c r="NJU4" s="466"/>
      <c r="NJV4" s="466"/>
      <c r="NJW4" s="466"/>
      <c r="NJX4" s="466"/>
      <c r="NJY4" s="466"/>
      <c r="NJZ4" s="466"/>
      <c r="NKA4" s="466"/>
      <c r="NKB4" s="466"/>
      <c r="NKC4" s="466"/>
      <c r="NKD4" s="466"/>
      <c r="NKE4" s="466"/>
      <c r="NKF4" s="466"/>
      <c r="NKG4" s="466"/>
      <c r="NKH4" s="466"/>
      <c r="NKI4" s="466"/>
      <c r="NKJ4" s="466"/>
      <c r="NKK4" s="466"/>
      <c r="NKL4" s="466"/>
      <c r="NKM4" s="466"/>
      <c r="NKN4" s="466"/>
      <c r="NKO4" s="466"/>
      <c r="NKP4" s="466"/>
      <c r="NKQ4" s="466"/>
      <c r="NKR4" s="466"/>
      <c r="NKS4" s="466"/>
      <c r="NKT4" s="466"/>
      <c r="NKU4" s="466"/>
      <c r="NKV4" s="466"/>
      <c r="NKW4" s="466"/>
      <c r="NKX4" s="466"/>
      <c r="NKY4" s="466"/>
      <c r="NKZ4" s="466"/>
      <c r="NLA4" s="466"/>
      <c r="NLB4" s="466"/>
      <c r="NLC4" s="466"/>
      <c r="NLD4" s="466"/>
      <c r="NLE4" s="466"/>
      <c r="NLF4" s="466"/>
      <c r="NLG4" s="466"/>
      <c r="NLH4" s="466"/>
      <c r="NLI4" s="466"/>
      <c r="NLJ4" s="466"/>
      <c r="NLK4" s="466"/>
      <c r="NLL4" s="466"/>
      <c r="NLM4" s="466"/>
      <c r="NLN4" s="466"/>
      <c r="NLO4" s="466"/>
      <c r="NLP4" s="466"/>
      <c r="NLQ4" s="466"/>
      <c r="NLR4" s="466"/>
      <c r="NLS4" s="466"/>
      <c r="NLT4" s="466"/>
      <c r="NLU4" s="466"/>
      <c r="NLV4" s="466"/>
      <c r="NLW4" s="466"/>
      <c r="NLX4" s="466"/>
      <c r="NLY4" s="466"/>
      <c r="NLZ4" s="466"/>
      <c r="NMA4" s="466"/>
      <c r="NMB4" s="466"/>
      <c r="NMC4" s="466"/>
      <c r="NMD4" s="466"/>
      <c r="NME4" s="466"/>
      <c r="NMF4" s="466"/>
      <c r="NMG4" s="466"/>
      <c r="NMH4" s="466"/>
      <c r="NMI4" s="466"/>
      <c r="NMJ4" s="466"/>
      <c r="NMK4" s="466"/>
      <c r="NML4" s="466"/>
      <c r="NMM4" s="466"/>
      <c r="NMN4" s="466"/>
      <c r="NMO4" s="466"/>
      <c r="NMP4" s="466"/>
      <c r="NMQ4" s="466"/>
      <c r="NMR4" s="466"/>
      <c r="NMS4" s="466"/>
      <c r="NMT4" s="466"/>
      <c r="NMU4" s="466"/>
      <c r="NMV4" s="466"/>
      <c r="NMW4" s="466"/>
      <c r="NMX4" s="466"/>
      <c r="NMY4" s="466"/>
      <c r="NMZ4" s="466"/>
      <c r="NNA4" s="466"/>
      <c r="NNB4" s="466"/>
      <c r="NNC4" s="466"/>
      <c r="NND4" s="466"/>
      <c r="NNE4" s="466"/>
      <c r="NNF4" s="466"/>
      <c r="NNG4" s="466"/>
      <c r="NNH4" s="466"/>
      <c r="NNI4" s="466"/>
      <c r="NNJ4" s="466"/>
      <c r="NNK4" s="466"/>
      <c r="NNL4" s="466"/>
      <c r="NNM4" s="466"/>
      <c r="NNN4" s="466"/>
      <c r="NNO4" s="466"/>
      <c r="NNP4" s="466"/>
      <c r="NNQ4" s="466"/>
      <c r="NNR4" s="466"/>
      <c r="NNS4" s="466"/>
      <c r="NNT4" s="466"/>
      <c r="NNU4" s="466"/>
      <c r="NNV4" s="466"/>
      <c r="NNW4" s="466"/>
      <c r="NNX4" s="466"/>
      <c r="NNY4" s="466"/>
      <c r="NNZ4" s="466"/>
      <c r="NOA4" s="466"/>
      <c r="NOB4" s="466"/>
      <c r="NOC4" s="466"/>
      <c r="NOD4" s="466"/>
      <c r="NOE4" s="466"/>
      <c r="NOF4" s="466"/>
      <c r="NOG4" s="466"/>
      <c r="NOH4" s="466"/>
      <c r="NOI4" s="466"/>
      <c r="NOJ4" s="466"/>
      <c r="NOK4" s="466"/>
      <c r="NOL4" s="466"/>
      <c r="NOM4" s="466"/>
      <c r="NON4" s="466"/>
      <c r="NOO4" s="466"/>
      <c r="NOP4" s="466"/>
      <c r="NOQ4" s="466"/>
      <c r="NOR4" s="466"/>
      <c r="NOS4" s="466"/>
      <c r="NOT4" s="466"/>
      <c r="NOU4" s="466"/>
      <c r="NOV4" s="466"/>
      <c r="NOW4" s="466"/>
      <c r="NOX4" s="466"/>
      <c r="NOY4" s="466"/>
      <c r="NOZ4" s="466"/>
      <c r="NPA4" s="466"/>
      <c r="NPB4" s="466"/>
      <c r="NPC4" s="466"/>
      <c r="NPD4" s="466"/>
      <c r="NPE4" s="466"/>
      <c r="NPF4" s="466"/>
      <c r="NPG4" s="466"/>
      <c r="NPH4" s="466"/>
      <c r="NPI4" s="466"/>
      <c r="NPJ4" s="466"/>
      <c r="NPK4" s="466"/>
      <c r="NPL4" s="466"/>
      <c r="NPM4" s="466"/>
      <c r="NPN4" s="466"/>
      <c r="NPO4" s="466"/>
      <c r="NPP4" s="466"/>
      <c r="NPQ4" s="466"/>
      <c r="NPR4" s="466"/>
      <c r="NPS4" s="466"/>
      <c r="NPT4" s="466"/>
      <c r="NPU4" s="466"/>
      <c r="NPV4" s="466"/>
      <c r="NPW4" s="466"/>
      <c r="NPX4" s="466"/>
      <c r="NPY4" s="466"/>
      <c r="NPZ4" s="466"/>
      <c r="NQA4" s="466"/>
      <c r="NQB4" s="466"/>
      <c r="NQC4" s="466"/>
      <c r="NQD4" s="466"/>
      <c r="NQE4" s="466"/>
      <c r="NQF4" s="466"/>
      <c r="NQG4" s="466"/>
      <c r="NQH4" s="466"/>
      <c r="NQI4" s="466"/>
      <c r="NQJ4" s="466"/>
      <c r="NQK4" s="466"/>
      <c r="NQL4" s="466"/>
      <c r="NQM4" s="466"/>
      <c r="NQN4" s="466"/>
      <c r="NQO4" s="466"/>
      <c r="NQP4" s="466"/>
      <c r="NQQ4" s="466"/>
      <c r="NQR4" s="466"/>
      <c r="NQS4" s="466"/>
      <c r="NQT4" s="466"/>
      <c r="NQU4" s="466"/>
      <c r="NQV4" s="466"/>
      <c r="NQW4" s="466"/>
      <c r="NQX4" s="466"/>
      <c r="NQY4" s="466"/>
      <c r="NQZ4" s="466"/>
      <c r="NRA4" s="466"/>
      <c r="NRB4" s="466"/>
      <c r="NRC4" s="466"/>
      <c r="NRD4" s="466"/>
      <c r="NRE4" s="466"/>
      <c r="NRF4" s="466"/>
      <c r="NRG4" s="466"/>
      <c r="NRH4" s="466"/>
      <c r="NRI4" s="466"/>
      <c r="NRJ4" s="466"/>
      <c r="NRK4" s="466"/>
      <c r="NRL4" s="466"/>
      <c r="NRM4" s="466"/>
      <c r="NRN4" s="466"/>
      <c r="NRO4" s="466"/>
      <c r="NRP4" s="466"/>
      <c r="NRQ4" s="466"/>
      <c r="NRR4" s="466"/>
      <c r="NRS4" s="466"/>
      <c r="NRT4" s="466"/>
      <c r="NRU4" s="466"/>
      <c r="NRV4" s="466"/>
      <c r="NRW4" s="466"/>
      <c r="NRX4" s="466"/>
      <c r="NRY4" s="466"/>
      <c r="NRZ4" s="466"/>
      <c r="NSA4" s="466"/>
      <c r="NSB4" s="466"/>
      <c r="NSC4" s="466"/>
      <c r="NSD4" s="466"/>
      <c r="NSE4" s="466"/>
      <c r="NSF4" s="466"/>
      <c r="NSG4" s="466"/>
      <c r="NSH4" s="466"/>
      <c r="NSI4" s="466"/>
      <c r="NSJ4" s="466"/>
      <c r="NSK4" s="466"/>
      <c r="NSL4" s="466"/>
      <c r="NSM4" s="466"/>
      <c r="NSN4" s="466"/>
      <c r="NSO4" s="466"/>
      <c r="NSP4" s="466"/>
      <c r="NSQ4" s="466"/>
      <c r="NSR4" s="466"/>
      <c r="NSS4" s="466"/>
      <c r="NST4" s="466"/>
      <c r="NSU4" s="466"/>
      <c r="NSV4" s="466"/>
      <c r="NSW4" s="466"/>
      <c r="NSX4" s="466"/>
      <c r="NSY4" s="466"/>
      <c r="NSZ4" s="466"/>
      <c r="NTA4" s="466"/>
      <c r="NTB4" s="466"/>
      <c r="NTC4" s="466"/>
      <c r="NTD4" s="466"/>
      <c r="NTE4" s="466"/>
      <c r="NTF4" s="466"/>
      <c r="NTG4" s="466"/>
      <c r="NTH4" s="466"/>
      <c r="NTI4" s="466"/>
      <c r="NTJ4" s="466"/>
      <c r="NTK4" s="466"/>
      <c r="NTL4" s="466"/>
      <c r="NTM4" s="466"/>
      <c r="NTN4" s="466"/>
      <c r="NTO4" s="466"/>
      <c r="NTP4" s="466"/>
      <c r="NTQ4" s="466"/>
      <c r="NTR4" s="466"/>
      <c r="NTS4" s="466"/>
      <c r="NTT4" s="466"/>
      <c r="NTU4" s="466"/>
      <c r="NTV4" s="466"/>
      <c r="NTW4" s="466"/>
      <c r="NTX4" s="466"/>
      <c r="NTY4" s="466"/>
      <c r="NTZ4" s="466"/>
      <c r="NUA4" s="466"/>
      <c r="NUB4" s="466"/>
      <c r="NUC4" s="466"/>
      <c r="NUD4" s="466"/>
      <c r="NUE4" s="466"/>
      <c r="NUF4" s="466"/>
      <c r="NUG4" s="466"/>
      <c r="NUH4" s="466"/>
      <c r="NUI4" s="466"/>
      <c r="NUJ4" s="466"/>
      <c r="NUK4" s="466"/>
      <c r="NUL4" s="466"/>
      <c r="NUM4" s="466"/>
      <c r="NUN4" s="466"/>
      <c r="NUO4" s="466"/>
      <c r="NUP4" s="466"/>
      <c r="NUQ4" s="466"/>
      <c r="NUR4" s="466"/>
      <c r="NUS4" s="466"/>
      <c r="NUT4" s="466"/>
      <c r="NUU4" s="466"/>
      <c r="NUV4" s="466"/>
      <c r="NUW4" s="466"/>
      <c r="NUX4" s="466"/>
      <c r="NUY4" s="466"/>
      <c r="NUZ4" s="466"/>
      <c r="NVA4" s="466"/>
      <c r="NVB4" s="466"/>
      <c r="NVC4" s="466"/>
      <c r="NVD4" s="466"/>
      <c r="NVE4" s="466"/>
      <c r="NVF4" s="466"/>
      <c r="NVG4" s="466"/>
      <c r="NVH4" s="466"/>
      <c r="NVI4" s="466"/>
      <c r="NVJ4" s="466"/>
      <c r="NVK4" s="466"/>
      <c r="NVL4" s="466"/>
      <c r="NVM4" s="466"/>
      <c r="NVN4" s="466"/>
      <c r="NVO4" s="466"/>
      <c r="NVP4" s="466"/>
      <c r="NVQ4" s="466"/>
      <c r="NVR4" s="466"/>
      <c r="NVS4" s="466"/>
      <c r="NVT4" s="466"/>
      <c r="NVU4" s="466"/>
      <c r="NVV4" s="466"/>
      <c r="NVW4" s="466"/>
      <c r="NVX4" s="466"/>
      <c r="NVY4" s="466"/>
      <c r="NVZ4" s="466"/>
      <c r="NWA4" s="466"/>
      <c r="NWB4" s="466"/>
      <c r="NWC4" s="466"/>
      <c r="NWD4" s="466"/>
      <c r="NWE4" s="466"/>
      <c r="NWF4" s="466"/>
      <c r="NWG4" s="466"/>
      <c r="NWH4" s="466"/>
      <c r="NWI4" s="466"/>
      <c r="NWJ4" s="466"/>
      <c r="NWK4" s="466"/>
      <c r="NWL4" s="466"/>
      <c r="NWM4" s="466"/>
      <c r="NWN4" s="466"/>
      <c r="NWO4" s="466"/>
      <c r="NWP4" s="466"/>
      <c r="NWQ4" s="466"/>
      <c r="NWR4" s="466"/>
      <c r="NWS4" s="466"/>
      <c r="NWT4" s="466"/>
      <c r="NWU4" s="466"/>
      <c r="NWV4" s="466"/>
      <c r="NWW4" s="466"/>
      <c r="NWX4" s="466"/>
      <c r="NWY4" s="466"/>
      <c r="NWZ4" s="466"/>
      <c r="NXA4" s="466"/>
      <c r="NXB4" s="466"/>
      <c r="NXC4" s="466"/>
      <c r="NXD4" s="466"/>
      <c r="NXE4" s="466"/>
      <c r="NXF4" s="466"/>
      <c r="NXG4" s="466"/>
      <c r="NXH4" s="466"/>
      <c r="NXI4" s="466"/>
      <c r="NXJ4" s="466"/>
      <c r="NXK4" s="466"/>
      <c r="NXL4" s="466"/>
      <c r="NXM4" s="466"/>
      <c r="NXN4" s="466"/>
      <c r="NXO4" s="466"/>
      <c r="NXP4" s="466"/>
      <c r="NXQ4" s="466"/>
      <c r="NXR4" s="466"/>
      <c r="NXS4" s="466"/>
      <c r="NXT4" s="466"/>
      <c r="NXU4" s="466"/>
      <c r="NXV4" s="466"/>
      <c r="NXW4" s="466"/>
      <c r="NXX4" s="466"/>
      <c r="NXY4" s="466"/>
      <c r="NXZ4" s="466"/>
      <c r="NYA4" s="466"/>
      <c r="NYB4" s="466"/>
      <c r="NYC4" s="466"/>
      <c r="NYD4" s="466"/>
      <c r="NYE4" s="466"/>
      <c r="NYF4" s="466"/>
      <c r="NYG4" s="466"/>
      <c r="NYH4" s="466"/>
      <c r="NYI4" s="466"/>
      <c r="NYJ4" s="466"/>
      <c r="NYK4" s="466"/>
      <c r="NYL4" s="466"/>
      <c r="NYM4" s="466"/>
      <c r="NYN4" s="466"/>
      <c r="NYO4" s="466"/>
      <c r="NYP4" s="466"/>
      <c r="NYQ4" s="466"/>
      <c r="NYR4" s="466"/>
      <c r="NYS4" s="466"/>
      <c r="NYT4" s="466"/>
      <c r="NYU4" s="466"/>
      <c r="NYV4" s="466"/>
      <c r="NYW4" s="466"/>
      <c r="NYX4" s="466"/>
      <c r="NYY4" s="466"/>
      <c r="NYZ4" s="466"/>
      <c r="NZA4" s="466"/>
      <c r="NZB4" s="466"/>
      <c r="NZC4" s="466"/>
      <c r="NZD4" s="466"/>
      <c r="NZE4" s="466"/>
      <c r="NZF4" s="466"/>
      <c r="NZG4" s="466"/>
      <c r="NZH4" s="466"/>
      <c r="NZI4" s="466"/>
      <c r="NZJ4" s="466"/>
      <c r="NZK4" s="466"/>
      <c r="NZL4" s="466"/>
      <c r="NZM4" s="466"/>
      <c r="NZN4" s="466"/>
      <c r="NZO4" s="466"/>
      <c r="NZP4" s="466"/>
      <c r="NZQ4" s="466"/>
      <c r="NZR4" s="466"/>
      <c r="NZS4" s="466"/>
      <c r="NZT4" s="466"/>
      <c r="NZU4" s="466"/>
      <c r="NZV4" s="466"/>
      <c r="NZW4" s="466"/>
      <c r="NZX4" s="466"/>
      <c r="NZY4" s="466"/>
      <c r="NZZ4" s="466"/>
      <c r="OAA4" s="466"/>
      <c r="OAB4" s="466"/>
      <c r="OAC4" s="466"/>
      <c r="OAD4" s="466"/>
      <c r="OAE4" s="466"/>
      <c r="OAF4" s="466"/>
      <c r="OAG4" s="466"/>
      <c r="OAH4" s="466"/>
      <c r="OAI4" s="466"/>
      <c r="OAJ4" s="466"/>
      <c r="OAK4" s="466"/>
      <c r="OAL4" s="466"/>
      <c r="OAM4" s="466"/>
      <c r="OAN4" s="466"/>
      <c r="OAO4" s="466"/>
      <c r="OAP4" s="466"/>
      <c r="OAQ4" s="466"/>
      <c r="OAR4" s="466"/>
      <c r="OAS4" s="466"/>
      <c r="OAT4" s="466"/>
      <c r="OAU4" s="466"/>
      <c r="OAV4" s="466"/>
      <c r="OAW4" s="466"/>
      <c r="OAX4" s="466"/>
      <c r="OAY4" s="466"/>
      <c r="OAZ4" s="466"/>
      <c r="OBA4" s="466"/>
      <c r="OBB4" s="466"/>
      <c r="OBC4" s="466"/>
      <c r="OBD4" s="466"/>
      <c r="OBE4" s="466"/>
      <c r="OBF4" s="466"/>
      <c r="OBG4" s="466"/>
      <c r="OBH4" s="466"/>
      <c r="OBI4" s="466"/>
      <c r="OBJ4" s="466"/>
      <c r="OBK4" s="466"/>
      <c r="OBL4" s="466"/>
      <c r="OBM4" s="466"/>
      <c r="OBN4" s="466"/>
      <c r="OBO4" s="466"/>
      <c r="OBP4" s="466"/>
      <c r="OBQ4" s="466"/>
      <c r="OBR4" s="466"/>
      <c r="OBS4" s="466"/>
      <c r="OBT4" s="466"/>
      <c r="OBU4" s="466"/>
      <c r="OBV4" s="466"/>
      <c r="OBW4" s="466"/>
      <c r="OBX4" s="466"/>
      <c r="OBY4" s="466"/>
      <c r="OBZ4" s="466"/>
      <c r="OCA4" s="466"/>
      <c r="OCB4" s="466"/>
      <c r="OCC4" s="466"/>
      <c r="OCD4" s="466"/>
      <c r="OCE4" s="466"/>
      <c r="OCF4" s="466"/>
      <c r="OCG4" s="466"/>
      <c r="OCH4" s="466"/>
      <c r="OCI4" s="466"/>
      <c r="OCJ4" s="466"/>
      <c r="OCK4" s="466"/>
      <c r="OCL4" s="466"/>
      <c r="OCM4" s="466"/>
      <c r="OCN4" s="466"/>
      <c r="OCO4" s="466"/>
      <c r="OCP4" s="466"/>
      <c r="OCQ4" s="466"/>
      <c r="OCR4" s="466"/>
      <c r="OCS4" s="466"/>
      <c r="OCT4" s="466"/>
      <c r="OCU4" s="466"/>
      <c r="OCV4" s="466"/>
      <c r="OCW4" s="466"/>
      <c r="OCX4" s="466"/>
      <c r="OCY4" s="466"/>
      <c r="OCZ4" s="466"/>
      <c r="ODA4" s="466"/>
      <c r="ODB4" s="466"/>
      <c r="ODC4" s="466"/>
      <c r="ODD4" s="466"/>
      <c r="ODE4" s="466"/>
      <c r="ODF4" s="466"/>
      <c r="ODG4" s="466"/>
      <c r="ODH4" s="466"/>
      <c r="ODI4" s="466"/>
      <c r="ODJ4" s="466"/>
      <c r="ODK4" s="466"/>
      <c r="ODL4" s="466"/>
      <c r="ODM4" s="466"/>
      <c r="ODN4" s="466"/>
      <c r="ODO4" s="466"/>
      <c r="ODP4" s="466"/>
      <c r="ODQ4" s="466"/>
      <c r="ODR4" s="466"/>
      <c r="ODS4" s="466"/>
      <c r="ODT4" s="466"/>
      <c r="ODU4" s="466"/>
      <c r="ODV4" s="466"/>
      <c r="ODW4" s="466"/>
      <c r="ODX4" s="466"/>
      <c r="ODY4" s="466"/>
      <c r="ODZ4" s="466"/>
      <c r="OEA4" s="466"/>
      <c r="OEB4" s="466"/>
      <c r="OEC4" s="466"/>
      <c r="OED4" s="466"/>
      <c r="OEE4" s="466"/>
      <c r="OEF4" s="466"/>
      <c r="OEG4" s="466"/>
      <c r="OEH4" s="466"/>
      <c r="OEI4" s="466"/>
      <c r="OEJ4" s="466"/>
      <c r="OEK4" s="466"/>
      <c r="OEL4" s="466"/>
      <c r="OEM4" s="466"/>
      <c r="OEN4" s="466"/>
      <c r="OEO4" s="466"/>
      <c r="OEP4" s="466"/>
      <c r="OEQ4" s="466"/>
      <c r="OER4" s="466"/>
      <c r="OES4" s="466"/>
      <c r="OET4" s="466"/>
      <c r="OEU4" s="466"/>
      <c r="OEV4" s="466"/>
      <c r="OEW4" s="466"/>
      <c r="OEX4" s="466"/>
      <c r="OEY4" s="466"/>
      <c r="OEZ4" s="466"/>
      <c r="OFA4" s="466"/>
      <c r="OFB4" s="466"/>
      <c r="OFC4" s="466"/>
      <c r="OFD4" s="466"/>
      <c r="OFE4" s="466"/>
      <c r="OFF4" s="466"/>
      <c r="OFG4" s="466"/>
      <c r="OFH4" s="466"/>
      <c r="OFI4" s="466"/>
      <c r="OFJ4" s="466"/>
      <c r="OFK4" s="466"/>
      <c r="OFL4" s="466"/>
      <c r="OFM4" s="466"/>
      <c r="OFN4" s="466"/>
      <c r="OFO4" s="466"/>
      <c r="OFP4" s="466"/>
      <c r="OFQ4" s="466"/>
      <c r="OFR4" s="466"/>
      <c r="OFS4" s="466"/>
      <c r="OFT4" s="466"/>
      <c r="OFU4" s="466"/>
      <c r="OFV4" s="466"/>
      <c r="OFW4" s="466"/>
      <c r="OFX4" s="466"/>
      <c r="OFY4" s="466"/>
      <c r="OFZ4" s="466"/>
      <c r="OGA4" s="466"/>
      <c r="OGB4" s="466"/>
      <c r="OGC4" s="466"/>
      <c r="OGD4" s="466"/>
      <c r="OGE4" s="466"/>
      <c r="OGF4" s="466"/>
      <c r="OGG4" s="466"/>
      <c r="OGH4" s="466"/>
      <c r="OGI4" s="466"/>
      <c r="OGJ4" s="466"/>
      <c r="OGK4" s="466"/>
      <c r="OGL4" s="466"/>
      <c r="OGM4" s="466"/>
      <c r="OGN4" s="466"/>
      <c r="OGO4" s="466"/>
      <c r="OGP4" s="466"/>
      <c r="OGQ4" s="466"/>
      <c r="OGR4" s="466"/>
      <c r="OGS4" s="466"/>
      <c r="OGT4" s="466"/>
      <c r="OGU4" s="466"/>
      <c r="OGV4" s="466"/>
      <c r="OGW4" s="466"/>
      <c r="OGX4" s="466"/>
      <c r="OGY4" s="466"/>
      <c r="OGZ4" s="466"/>
      <c r="OHA4" s="466"/>
      <c r="OHB4" s="466"/>
      <c r="OHC4" s="466"/>
      <c r="OHD4" s="466"/>
      <c r="OHE4" s="466"/>
      <c r="OHF4" s="466"/>
      <c r="OHG4" s="466"/>
      <c r="OHH4" s="466"/>
      <c r="OHI4" s="466"/>
      <c r="OHJ4" s="466"/>
      <c r="OHK4" s="466"/>
      <c r="OHL4" s="466"/>
      <c r="OHM4" s="466"/>
      <c r="OHN4" s="466"/>
      <c r="OHO4" s="466"/>
      <c r="OHP4" s="466"/>
      <c r="OHQ4" s="466"/>
      <c r="OHR4" s="466"/>
      <c r="OHS4" s="466"/>
      <c r="OHT4" s="466"/>
      <c r="OHU4" s="466"/>
      <c r="OHV4" s="466"/>
      <c r="OHW4" s="466"/>
      <c r="OHX4" s="466"/>
      <c r="OHY4" s="466"/>
      <c r="OHZ4" s="466"/>
      <c r="OIA4" s="466"/>
      <c r="OIB4" s="466"/>
      <c r="OIC4" s="466"/>
      <c r="OID4" s="466"/>
      <c r="OIE4" s="466"/>
      <c r="OIF4" s="466"/>
      <c r="OIG4" s="466"/>
      <c r="OIH4" s="466"/>
      <c r="OII4" s="466"/>
      <c r="OIJ4" s="466"/>
      <c r="OIK4" s="466"/>
      <c r="OIL4" s="466"/>
      <c r="OIM4" s="466"/>
      <c r="OIN4" s="466"/>
      <c r="OIO4" s="466"/>
      <c r="OIP4" s="466"/>
      <c r="OIQ4" s="466"/>
      <c r="OIR4" s="466"/>
      <c r="OIS4" s="466"/>
      <c r="OIT4" s="466"/>
      <c r="OIU4" s="466"/>
      <c r="OIV4" s="466"/>
      <c r="OIW4" s="466"/>
      <c r="OIX4" s="466"/>
      <c r="OIY4" s="466"/>
      <c r="OIZ4" s="466"/>
      <c r="OJA4" s="466"/>
      <c r="OJB4" s="466"/>
      <c r="OJC4" s="466"/>
      <c r="OJD4" s="466"/>
      <c r="OJE4" s="466"/>
      <c r="OJF4" s="466"/>
      <c r="OJG4" s="466"/>
      <c r="OJH4" s="466"/>
      <c r="OJI4" s="466"/>
      <c r="OJJ4" s="466"/>
      <c r="OJK4" s="466"/>
      <c r="OJL4" s="466"/>
      <c r="OJM4" s="466"/>
      <c r="OJN4" s="466"/>
      <c r="OJO4" s="466"/>
      <c r="OJP4" s="466"/>
      <c r="OJQ4" s="466"/>
      <c r="OJR4" s="466"/>
      <c r="OJS4" s="466"/>
      <c r="OJT4" s="466"/>
      <c r="OJU4" s="466"/>
      <c r="OJV4" s="466"/>
      <c r="OJW4" s="466"/>
      <c r="OJX4" s="466"/>
      <c r="OJY4" s="466"/>
      <c r="OJZ4" s="466"/>
      <c r="OKA4" s="466"/>
      <c r="OKB4" s="466"/>
      <c r="OKC4" s="466"/>
      <c r="OKD4" s="466"/>
      <c r="OKE4" s="466"/>
      <c r="OKF4" s="466"/>
      <c r="OKG4" s="466"/>
      <c r="OKH4" s="466"/>
      <c r="OKI4" s="466"/>
      <c r="OKJ4" s="466"/>
      <c r="OKK4" s="466"/>
      <c r="OKL4" s="466"/>
      <c r="OKM4" s="466"/>
      <c r="OKN4" s="466"/>
      <c r="OKO4" s="466"/>
      <c r="OKP4" s="466"/>
      <c r="OKQ4" s="466"/>
      <c r="OKR4" s="466"/>
      <c r="OKS4" s="466"/>
      <c r="OKT4" s="466"/>
      <c r="OKU4" s="466"/>
      <c r="OKV4" s="466"/>
      <c r="OKW4" s="466"/>
      <c r="OKX4" s="466"/>
      <c r="OKY4" s="466"/>
      <c r="OKZ4" s="466"/>
      <c r="OLA4" s="466"/>
      <c r="OLB4" s="466"/>
      <c r="OLC4" s="466"/>
      <c r="OLD4" s="466"/>
      <c r="OLE4" s="466"/>
      <c r="OLF4" s="466"/>
      <c r="OLG4" s="466"/>
      <c r="OLH4" s="466"/>
      <c r="OLI4" s="466"/>
      <c r="OLJ4" s="466"/>
      <c r="OLK4" s="466"/>
      <c r="OLL4" s="466"/>
      <c r="OLM4" s="466"/>
      <c r="OLN4" s="466"/>
      <c r="OLO4" s="466"/>
      <c r="OLP4" s="466"/>
      <c r="OLQ4" s="466"/>
      <c r="OLR4" s="466"/>
      <c r="OLS4" s="466"/>
      <c r="OLT4" s="466"/>
      <c r="OLU4" s="466"/>
      <c r="OLV4" s="466"/>
      <c r="OLW4" s="466"/>
      <c r="OLX4" s="466"/>
      <c r="OLY4" s="466"/>
      <c r="OLZ4" s="466"/>
      <c r="OMA4" s="466"/>
      <c r="OMB4" s="466"/>
      <c r="OMC4" s="466"/>
      <c r="OMD4" s="466"/>
      <c r="OME4" s="466"/>
      <c r="OMF4" s="466"/>
      <c r="OMG4" s="466"/>
      <c r="OMH4" s="466"/>
      <c r="OMI4" s="466"/>
      <c r="OMJ4" s="466"/>
      <c r="OMK4" s="466"/>
      <c r="OML4" s="466"/>
      <c r="OMM4" s="466"/>
      <c r="OMN4" s="466"/>
      <c r="OMO4" s="466"/>
      <c r="OMP4" s="466"/>
      <c r="OMQ4" s="466"/>
      <c r="OMR4" s="466"/>
      <c r="OMS4" s="466"/>
      <c r="OMT4" s="466"/>
      <c r="OMU4" s="466"/>
      <c r="OMV4" s="466"/>
      <c r="OMW4" s="466"/>
      <c r="OMX4" s="466"/>
      <c r="OMY4" s="466"/>
      <c r="OMZ4" s="466"/>
      <c r="ONA4" s="466"/>
      <c r="ONB4" s="466"/>
      <c r="ONC4" s="466"/>
      <c r="OND4" s="466"/>
      <c r="ONE4" s="466"/>
      <c r="ONF4" s="466"/>
      <c r="ONG4" s="466"/>
      <c r="ONH4" s="466"/>
      <c r="ONI4" s="466"/>
      <c r="ONJ4" s="466"/>
      <c r="ONK4" s="466"/>
      <c r="ONL4" s="466"/>
      <c r="ONM4" s="466"/>
      <c r="ONN4" s="466"/>
      <c r="ONO4" s="466"/>
      <c r="ONP4" s="466"/>
      <c r="ONQ4" s="466"/>
      <c r="ONR4" s="466"/>
      <c r="ONS4" s="466"/>
      <c r="ONT4" s="466"/>
      <c r="ONU4" s="466"/>
      <c r="ONV4" s="466"/>
      <c r="ONW4" s="466"/>
      <c r="ONX4" s="466"/>
      <c r="ONY4" s="466"/>
      <c r="ONZ4" s="466"/>
      <c r="OOA4" s="466"/>
      <c r="OOB4" s="466"/>
      <c r="OOC4" s="466"/>
      <c r="OOD4" s="466"/>
      <c r="OOE4" s="466"/>
      <c r="OOF4" s="466"/>
      <c r="OOG4" s="466"/>
      <c r="OOH4" s="466"/>
      <c r="OOI4" s="466"/>
      <c r="OOJ4" s="466"/>
      <c r="OOK4" s="466"/>
      <c r="OOL4" s="466"/>
      <c r="OOM4" s="466"/>
      <c r="OON4" s="466"/>
      <c r="OOO4" s="466"/>
      <c r="OOP4" s="466"/>
      <c r="OOQ4" s="466"/>
      <c r="OOR4" s="466"/>
      <c r="OOS4" s="466"/>
      <c r="OOT4" s="466"/>
      <c r="OOU4" s="466"/>
      <c r="OOV4" s="466"/>
      <c r="OOW4" s="466"/>
      <c r="OOX4" s="466"/>
      <c r="OOY4" s="466"/>
      <c r="OOZ4" s="466"/>
      <c r="OPA4" s="466"/>
      <c r="OPB4" s="466"/>
      <c r="OPC4" s="466"/>
      <c r="OPD4" s="466"/>
      <c r="OPE4" s="466"/>
      <c r="OPF4" s="466"/>
      <c r="OPG4" s="466"/>
      <c r="OPH4" s="466"/>
      <c r="OPI4" s="466"/>
      <c r="OPJ4" s="466"/>
      <c r="OPK4" s="466"/>
      <c r="OPL4" s="466"/>
      <c r="OPM4" s="466"/>
      <c r="OPN4" s="466"/>
      <c r="OPO4" s="466"/>
      <c r="OPP4" s="466"/>
      <c r="OPQ4" s="466"/>
      <c r="OPR4" s="466"/>
      <c r="OPS4" s="466"/>
      <c r="OPT4" s="466"/>
      <c r="OPU4" s="466"/>
      <c r="OPV4" s="466"/>
      <c r="OPW4" s="466"/>
      <c r="OPX4" s="466"/>
      <c r="OPY4" s="466"/>
      <c r="OPZ4" s="466"/>
      <c r="OQA4" s="466"/>
      <c r="OQB4" s="466"/>
      <c r="OQC4" s="466"/>
      <c r="OQD4" s="466"/>
      <c r="OQE4" s="466"/>
      <c r="OQF4" s="466"/>
      <c r="OQG4" s="466"/>
      <c r="OQH4" s="466"/>
      <c r="OQI4" s="466"/>
      <c r="OQJ4" s="466"/>
      <c r="OQK4" s="466"/>
      <c r="OQL4" s="466"/>
      <c r="OQM4" s="466"/>
      <c r="OQN4" s="466"/>
      <c r="OQO4" s="466"/>
      <c r="OQP4" s="466"/>
      <c r="OQQ4" s="466"/>
      <c r="OQR4" s="466"/>
      <c r="OQS4" s="466"/>
      <c r="OQT4" s="466"/>
      <c r="OQU4" s="466"/>
      <c r="OQV4" s="466"/>
      <c r="OQW4" s="466"/>
      <c r="OQX4" s="466"/>
      <c r="OQY4" s="466"/>
      <c r="OQZ4" s="466"/>
      <c r="ORA4" s="466"/>
      <c r="ORB4" s="466"/>
      <c r="ORC4" s="466"/>
      <c r="ORD4" s="466"/>
      <c r="ORE4" s="466"/>
      <c r="ORF4" s="466"/>
      <c r="ORG4" s="466"/>
      <c r="ORH4" s="466"/>
      <c r="ORI4" s="466"/>
      <c r="ORJ4" s="466"/>
      <c r="ORK4" s="466"/>
      <c r="ORL4" s="466"/>
      <c r="ORM4" s="466"/>
      <c r="ORN4" s="466"/>
      <c r="ORO4" s="466"/>
      <c r="ORP4" s="466"/>
      <c r="ORQ4" s="466"/>
      <c r="ORR4" s="466"/>
      <c r="ORS4" s="466"/>
      <c r="ORT4" s="466"/>
      <c r="ORU4" s="466"/>
      <c r="ORV4" s="466"/>
      <c r="ORW4" s="466"/>
      <c r="ORX4" s="466"/>
      <c r="ORY4" s="466"/>
      <c r="ORZ4" s="466"/>
      <c r="OSA4" s="466"/>
      <c r="OSB4" s="466"/>
      <c r="OSC4" s="466"/>
      <c r="OSD4" s="466"/>
      <c r="OSE4" s="466"/>
      <c r="OSF4" s="466"/>
      <c r="OSG4" s="466"/>
      <c r="OSH4" s="466"/>
      <c r="OSI4" s="466"/>
      <c r="OSJ4" s="466"/>
      <c r="OSK4" s="466"/>
      <c r="OSL4" s="466"/>
      <c r="OSM4" s="466"/>
      <c r="OSN4" s="466"/>
      <c r="OSO4" s="466"/>
      <c r="OSP4" s="466"/>
      <c r="OSQ4" s="466"/>
      <c r="OSR4" s="466"/>
      <c r="OSS4" s="466"/>
      <c r="OST4" s="466"/>
      <c r="OSU4" s="466"/>
      <c r="OSV4" s="466"/>
      <c r="OSW4" s="466"/>
      <c r="OSX4" s="466"/>
      <c r="OSY4" s="466"/>
      <c r="OSZ4" s="466"/>
      <c r="OTA4" s="466"/>
      <c r="OTB4" s="466"/>
      <c r="OTC4" s="466"/>
      <c r="OTD4" s="466"/>
      <c r="OTE4" s="466"/>
      <c r="OTF4" s="466"/>
      <c r="OTG4" s="466"/>
      <c r="OTH4" s="466"/>
      <c r="OTI4" s="466"/>
      <c r="OTJ4" s="466"/>
      <c r="OTK4" s="466"/>
      <c r="OTL4" s="466"/>
      <c r="OTM4" s="466"/>
      <c r="OTN4" s="466"/>
      <c r="OTO4" s="466"/>
      <c r="OTP4" s="466"/>
      <c r="OTQ4" s="466"/>
      <c r="OTR4" s="466"/>
      <c r="OTS4" s="466"/>
      <c r="OTT4" s="466"/>
      <c r="OTU4" s="466"/>
      <c r="OTV4" s="466"/>
      <c r="OTW4" s="466"/>
      <c r="OTX4" s="466"/>
      <c r="OTY4" s="466"/>
      <c r="OTZ4" s="466"/>
      <c r="OUA4" s="466"/>
      <c r="OUB4" s="466"/>
      <c r="OUC4" s="466"/>
      <c r="OUD4" s="466"/>
      <c r="OUE4" s="466"/>
      <c r="OUF4" s="466"/>
      <c r="OUG4" s="466"/>
      <c r="OUH4" s="466"/>
      <c r="OUI4" s="466"/>
      <c r="OUJ4" s="466"/>
      <c r="OUK4" s="466"/>
      <c r="OUL4" s="466"/>
      <c r="OUM4" s="466"/>
      <c r="OUN4" s="466"/>
      <c r="OUO4" s="466"/>
      <c r="OUP4" s="466"/>
      <c r="OUQ4" s="466"/>
      <c r="OUR4" s="466"/>
      <c r="OUS4" s="466"/>
      <c r="OUT4" s="466"/>
      <c r="OUU4" s="466"/>
      <c r="OUV4" s="466"/>
      <c r="OUW4" s="466"/>
      <c r="OUX4" s="466"/>
      <c r="OUY4" s="466"/>
      <c r="OUZ4" s="466"/>
      <c r="OVA4" s="466"/>
      <c r="OVB4" s="466"/>
      <c r="OVC4" s="466"/>
      <c r="OVD4" s="466"/>
      <c r="OVE4" s="466"/>
      <c r="OVF4" s="466"/>
      <c r="OVG4" s="466"/>
      <c r="OVH4" s="466"/>
      <c r="OVI4" s="466"/>
      <c r="OVJ4" s="466"/>
      <c r="OVK4" s="466"/>
      <c r="OVL4" s="466"/>
      <c r="OVM4" s="466"/>
      <c r="OVN4" s="466"/>
      <c r="OVO4" s="466"/>
      <c r="OVP4" s="466"/>
      <c r="OVQ4" s="466"/>
      <c r="OVR4" s="466"/>
      <c r="OVS4" s="466"/>
      <c r="OVT4" s="466"/>
      <c r="OVU4" s="466"/>
      <c r="OVV4" s="466"/>
      <c r="OVW4" s="466"/>
      <c r="OVX4" s="466"/>
      <c r="OVY4" s="466"/>
      <c r="OVZ4" s="466"/>
      <c r="OWA4" s="466"/>
      <c r="OWB4" s="466"/>
      <c r="OWC4" s="466"/>
      <c r="OWD4" s="466"/>
      <c r="OWE4" s="466"/>
      <c r="OWF4" s="466"/>
      <c r="OWG4" s="466"/>
      <c r="OWH4" s="466"/>
      <c r="OWI4" s="466"/>
      <c r="OWJ4" s="466"/>
      <c r="OWK4" s="466"/>
      <c r="OWL4" s="466"/>
      <c r="OWM4" s="466"/>
      <c r="OWN4" s="466"/>
      <c r="OWO4" s="466"/>
      <c r="OWP4" s="466"/>
      <c r="OWQ4" s="466"/>
      <c r="OWR4" s="466"/>
      <c r="OWS4" s="466"/>
      <c r="OWT4" s="466"/>
      <c r="OWU4" s="466"/>
      <c r="OWV4" s="466"/>
      <c r="OWW4" s="466"/>
      <c r="OWX4" s="466"/>
      <c r="OWY4" s="466"/>
      <c r="OWZ4" s="466"/>
      <c r="OXA4" s="466"/>
      <c r="OXB4" s="466"/>
      <c r="OXC4" s="466"/>
      <c r="OXD4" s="466"/>
      <c r="OXE4" s="466"/>
      <c r="OXF4" s="466"/>
      <c r="OXG4" s="466"/>
      <c r="OXH4" s="466"/>
      <c r="OXI4" s="466"/>
      <c r="OXJ4" s="466"/>
      <c r="OXK4" s="466"/>
      <c r="OXL4" s="466"/>
      <c r="OXM4" s="466"/>
      <c r="OXN4" s="466"/>
      <c r="OXO4" s="466"/>
      <c r="OXP4" s="466"/>
      <c r="OXQ4" s="466"/>
      <c r="OXR4" s="466"/>
      <c r="OXS4" s="466"/>
      <c r="OXT4" s="466"/>
      <c r="OXU4" s="466"/>
      <c r="OXV4" s="466"/>
      <c r="OXW4" s="466"/>
      <c r="OXX4" s="466"/>
      <c r="OXY4" s="466"/>
      <c r="OXZ4" s="466"/>
      <c r="OYA4" s="466"/>
      <c r="OYB4" s="466"/>
      <c r="OYC4" s="466"/>
      <c r="OYD4" s="466"/>
      <c r="OYE4" s="466"/>
      <c r="OYF4" s="466"/>
      <c r="OYG4" s="466"/>
      <c r="OYH4" s="466"/>
      <c r="OYI4" s="466"/>
      <c r="OYJ4" s="466"/>
      <c r="OYK4" s="466"/>
      <c r="OYL4" s="466"/>
      <c r="OYM4" s="466"/>
      <c r="OYN4" s="466"/>
      <c r="OYO4" s="466"/>
      <c r="OYP4" s="466"/>
      <c r="OYQ4" s="466"/>
      <c r="OYR4" s="466"/>
      <c r="OYS4" s="466"/>
      <c r="OYT4" s="466"/>
      <c r="OYU4" s="466"/>
      <c r="OYV4" s="466"/>
      <c r="OYW4" s="466"/>
      <c r="OYX4" s="466"/>
      <c r="OYY4" s="466"/>
      <c r="OYZ4" s="466"/>
      <c r="OZA4" s="466"/>
      <c r="OZB4" s="466"/>
      <c r="OZC4" s="466"/>
      <c r="OZD4" s="466"/>
      <c r="OZE4" s="466"/>
      <c r="OZF4" s="466"/>
      <c r="OZG4" s="466"/>
      <c r="OZH4" s="466"/>
      <c r="OZI4" s="466"/>
      <c r="OZJ4" s="466"/>
      <c r="OZK4" s="466"/>
      <c r="OZL4" s="466"/>
      <c r="OZM4" s="466"/>
      <c r="OZN4" s="466"/>
      <c r="OZO4" s="466"/>
      <c r="OZP4" s="466"/>
      <c r="OZQ4" s="466"/>
      <c r="OZR4" s="466"/>
      <c r="OZS4" s="466"/>
      <c r="OZT4" s="466"/>
      <c r="OZU4" s="466"/>
      <c r="OZV4" s="466"/>
      <c r="OZW4" s="466"/>
      <c r="OZX4" s="466"/>
      <c r="OZY4" s="466"/>
      <c r="OZZ4" s="466"/>
      <c r="PAA4" s="466"/>
      <c r="PAB4" s="466"/>
      <c r="PAC4" s="466"/>
      <c r="PAD4" s="466"/>
      <c r="PAE4" s="466"/>
      <c r="PAF4" s="466"/>
      <c r="PAG4" s="466"/>
      <c r="PAH4" s="466"/>
      <c r="PAI4" s="466"/>
      <c r="PAJ4" s="466"/>
      <c r="PAK4" s="466"/>
      <c r="PAL4" s="466"/>
      <c r="PAM4" s="466"/>
      <c r="PAN4" s="466"/>
      <c r="PAO4" s="466"/>
      <c r="PAP4" s="466"/>
      <c r="PAQ4" s="466"/>
      <c r="PAR4" s="466"/>
      <c r="PAS4" s="466"/>
      <c r="PAT4" s="466"/>
      <c r="PAU4" s="466"/>
      <c r="PAV4" s="466"/>
      <c r="PAW4" s="466"/>
      <c r="PAX4" s="466"/>
      <c r="PAY4" s="466"/>
      <c r="PAZ4" s="466"/>
      <c r="PBA4" s="466"/>
      <c r="PBB4" s="466"/>
      <c r="PBC4" s="466"/>
      <c r="PBD4" s="466"/>
      <c r="PBE4" s="466"/>
      <c r="PBF4" s="466"/>
      <c r="PBG4" s="466"/>
      <c r="PBH4" s="466"/>
      <c r="PBI4" s="466"/>
      <c r="PBJ4" s="466"/>
      <c r="PBK4" s="466"/>
      <c r="PBL4" s="466"/>
      <c r="PBM4" s="466"/>
      <c r="PBN4" s="466"/>
      <c r="PBO4" s="466"/>
      <c r="PBP4" s="466"/>
      <c r="PBQ4" s="466"/>
      <c r="PBR4" s="466"/>
      <c r="PBS4" s="466"/>
      <c r="PBT4" s="466"/>
      <c r="PBU4" s="466"/>
      <c r="PBV4" s="466"/>
      <c r="PBW4" s="466"/>
      <c r="PBX4" s="466"/>
      <c r="PBY4" s="466"/>
      <c r="PBZ4" s="466"/>
      <c r="PCA4" s="466"/>
      <c r="PCB4" s="466"/>
      <c r="PCC4" s="466"/>
      <c r="PCD4" s="466"/>
      <c r="PCE4" s="466"/>
      <c r="PCF4" s="466"/>
      <c r="PCG4" s="466"/>
      <c r="PCH4" s="466"/>
      <c r="PCI4" s="466"/>
      <c r="PCJ4" s="466"/>
      <c r="PCK4" s="466"/>
      <c r="PCL4" s="466"/>
      <c r="PCM4" s="466"/>
      <c r="PCN4" s="466"/>
      <c r="PCO4" s="466"/>
      <c r="PCP4" s="466"/>
      <c r="PCQ4" s="466"/>
      <c r="PCR4" s="466"/>
      <c r="PCS4" s="466"/>
      <c r="PCT4" s="466"/>
      <c r="PCU4" s="466"/>
      <c r="PCV4" s="466"/>
      <c r="PCW4" s="466"/>
      <c r="PCX4" s="466"/>
      <c r="PCY4" s="466"/>
      <c r="PCZ4" s="466"/>
      <c r="PDA4" s="466"/>
      <c r="PDB4" s="466"/>
      <c r="PDC4" s="466"/>
      <c r="PDD4" s="466"/>
      <c r="PDE4" s="466"/>
      <c r="PDF4" s="466"/>
      <c r="PDG4" s="466"/>
      <c r="PDH4" s="466"/>
      <c r="PDI4" s="466"/>
      <c r="PDJ4" s="466"/>
      <c r="PDK4" s="466"/>
      <c r="PDL4" s="466"/>
      <c r="PDM4" s="466"/>
      <c r="PDN4" s="466"/>
      <c r="PDO4" s="466"/>
      <c r="PDP4" s="466"/>
      <c r="PDQ4" s="466"/>
      <c r="PDR4" s="466"/>
      <c r="PDS4" s="466"/>
      <c r="PDT4" s="466"/>
      <c r="PDU4" s="466"/>
      <c r="PDV4" s="466"/>
      <c r="PDW4" s="466"/>
      <c r="PDX4" s="466"/>
      <c r="PDY4" s="466"/>
      <c r="PDZ4" s="466"/>
      <c r="PEA4" s="466"/>
      <c r="PEB4" s="466"/>
      <c r="PEC4" s="466"/>
      <c r="PED4" s="466"/>
      <c r="PEE4" s="466"/>
      <c r="PEF4" s="466"/>
      <c r="PEG4" s="466"/>
      <c r="PEH4" s="466"/>
      <c r="PEI4" s="466"/>
      <c r="PEJ4" s="466"/>
      <c r="PEK4" s="466"/>
      <c r="PEL4" s="466"/>
      <c r="PEM4" s="466"/>
      <c r="PEN4" s="466"/>
      <c r="PEO4" s="466"/>
      <c r="PEP4" s="466"/>
      <c r="PEQ4" s="466"/>
      <c r="PER4" s="466"/>
      <c r="PES4" s="466"/>
      <c r="PET4" s="466"/>
      <c r="PEU4" s="466"/>
      <c r="PEV4" s="466"/>
      <c r="PEW4" s="466"/>
      <c r="PEX4" s="466"/>
      <c r="PEY4" s="466"/>
      <c r="PEZ4" s="466"/>
      <c r="PFA4" s="466"/>
      <c r="PFB4" s="466"/>
      <c r="PFC4" s="466"/>
      <c r="PFD4" s="466"/>
      <c r="PFE4" s="466"/>
      <c r="PFF4" s="466"/>
      <c r="PFG4" s="466"/>
      <c r="PFH4" s="466"/>
      <c r="PFI4" s="466"/>
      <c r="PFJ4" s="466"/>
      <c r="PFK4" s="466"/>
      <c r="PFL4" s="466"/>
      <c r="PFM4" s="466"/>
      <c r="PFN4" s="466"/>
      <c r="PFO4" s="466"/>
      <c r="PFP4" s="466"/>
      <c r="PFQ4" s="466"/>
      <c r="PFR4" s="466"/>
      <c r="PFS4" s="466"/>
      <c r="PFT4" s="466"/>
      <c r="PFU4" s="466"/>
      <c r="PFV4" s="466"/>
      <c r="PFW4" s="466"/>
      <c r="PFX4" s="466"/>
      <c r="PFY4" s="466"/>
      <c r="PFZ4" s="466"/>
      <c r="PGA4" s="466"/>
      <c r="PGB4" s="466"/>
      <c r="PGC4" s="466"/>
      <c r="PGD4" s="466"/>
      <c r="PGE4" s="466"/>
      <c r="PGF4" s="466"/>
      <c r="PGG4" s="466"/>
      <c r="PGH4" s="466"/>
      <c r="PGI4" s="466"/>
      <c r="PGJ4" s="466"/>
      <c r="PGK4" s="466"/>
      <c r="PGL4" s="466"/>
      <c r="PGM4" s="466"/>
      <c r="PGN4" s="466"/>
      <c r="PGO4" s="466"/>
      <c r="PGP4" s="466"/>
      <c r="PGQ4" s="466"/>
      <c r="PGR4" s="466"/>
      <c r="PGS4" s="466"/>
      <c r="PGT4" s="466"/>
      <c r="PGU4" s="466"/>
      <c r="PGV4" s="466"/>
      <c r="PGW4" s="466"/>
      <c r="PGX4" s="466"/>
      <c r="PGY4" s="466"/>
      <c r="PGZ4" s="466"/>
      <c r="PHA4" s="466"/>
      <c r="PHB4" s="466"/>
      <c r="PHC4" s="466"/>
      <c r="PHD4" s="466"/>
      <c r="PHE4" s="466"/>
      <c r="PHF4" s="466"/>
      <c r="PHG4" s="466"/>
      <c r="PHH4" s="466"/>
      <c r="PHI4" s="466"/>
      <c r="PHJ4" s="466"/>
      <c r="PHK4" s="466"/>
      <c r="PHL4" s="466"/>
      <c r="PHM4" s="466"/>
      <c r="PHN4" s="466"/>
      <c r="PHO4" s="466"/>
      <c r="PHP4" s="466"/>
      <c r="PHQ4" s="466"/>
      <c r="PHR4" s="466"/>
      <c r="PHS4" s="466"/>
      <c r="PHT4" s="466"/>
      <c r="PHU4" s="466"/>
      <c r="PHV4" s="466"/>
      <c r="PHW4" s="466"/>
      <c r="PHX4" s="466"/>
      <c r="PHY4" s="466"/>
      <c r="PHZ4" s="466"/>
      <c r="PIA4" s="466"/>
      <c r="PIB4" s="466"/>
      <c r="PIC4" s="466"/>
      <c r="PID4" s="466"/>
      <c r="PIE4" s="466"/>
      <c r="PIF4" s="466"/>
      <c r="PIG4" s="466"/>
      <c r="PIH4" s="466"/>
      <c r="PII4" s="466"/>
      <c r="PIJ4" s="466"/>
      <c r="PIK4" s="466"/>
      <c r="PIL4" s="466"/>
      <c r="PIM4" s="466"/>
      <c r="PIN4" s="466"/>
      <c r="PIO4" s="466"/>
      <c r="PIP4" s="466"/>
      <c r="PIQ4" s="466"/>
      <c r="PIR4" s="466"/>
      <c r="PIS4" s="466"/>
      <c r="PIT4" s="466"/>
      <c r="PIU4" s="466"/>
      <c r="PIV4" s="466"/>
      <c r="PIW4" s="466"/>
      <c r="PIX4" s="466"/>
      <c r="PIY4" s="466"/>
      <c r="PIZ4" s="466"/>
      <c r="PJA4" s="466"/>
      <c r="PJB4" s="466"/>
      <c r="PJC4" s="466"/>
      <c r="PJD4" s="466"/>
      <c r="PJE4" s="466"/>
      <c r="PJF4" s="466"/>
      <c r="PJG4" s="466"/>
      <c r="PJH4" s="466"/>
      <c r="PJI4" s="466"/>
      <c r="PJJ4" s="466"/>
      <c r="PJK4" s="466"/>
      <c r="PJL4" s="466"/>
      <c r="PJM4" s="466"/>
      <c r="PJN4" s="466"/>
      <c r="PJO4" s="466"/>
      <c r="PJP4" s="466"/>
      <c r="PJQ4" s="466"/>
      <c r="PJR4" s="466"/>
      <c r="PJS4" s="466"/>
      <c r="PJT4" s="466"/>
      <c r="PJU4" s="466"/>
      <c r="PJV4" s="466"/>
      <c r="PJW4" s="466"/>
      <c r="PJX4" s="466"/>
      <c r="PJY4" s="466"/>
      <c r="PJZ4" s="466"/>
      <c r="PKA4" s="466"/>
      <c r="PKB4" s="466"/>
      <c r="PKC4" s="466"/>
      <c r="PKD4" s="466"/>
      <c r="PKE4" s="466"/>
      <c r="PKF4" s="466"/>
      <c r="PKG4" s="466"/>
      <c r="PKH4" s="466"/>
      <c r="PKI4" s="466"/>
      <c r="PKJ4" s="466"/>
      <c r="PKK4" s="466"/>
      <c r="PKL4" s="466"/>
      <c r="PKM4" s="466"/>
      <c r="PKN4" s="466"/>
      <c r="PKO4" s="466"/>
      <c r="PKP4" s="466"/>
      <c r="PKQ4" s="466"/>
      <c r="PKR4" s="466"/>
      <c r="PKS4" s="466"/>
      <c r="PKT4" s="466"/>
      <c r="PKU4" s="466"/>
      <c r="PKV4" s="466"/>
      <c r="PKW4" s="466"/>
      <c r="PKX4" s="466"/>
      <c r="PKY4" s="466"/>
      <c r="PKZ4" s="466"/>
      <c r="PLA4" s="466"/>
      <c r="PLB4" s="466"/>
      <c r="PLC4" s="466"/>
      <c r="PLD4" s="466"/>
      <c r="PLE4" s="466"/>
      <c r="PLF4" s="466"/>
      <c r="PLG4" s="466"/>
      <c r="PLH4" s="466"/>
      <c r="PLI4" s="466"/>
      <c r="PLJ4" s="466"/>
      <c r="PLK4" s="466"/>
      <c r="PLL4" s="466"/>
      <c r="PLM4" s="466"/>
      <c r="PLN4" s="466"/>
      <c r="PLO4" s="466"/>
      <c r="PLP4" s="466"/>
      <c r="PLQ4" s="466"/>
      <c r="PLR4" s="466"/>
      <c r="PLS4" s="466"/>
      <c r="PLT4" s="466"/>
      <c r="PLU4" s="466"/>
      <c r="PLV4" s="466"/>
      <c r="PLW4" s="466"/>
      <c r="PLX4" s="466"/>
      <c r="PLY4" s="466"/>
      <c r="PLZ4" s="466"/>
      <c r="PMA4" s="466"/>
      <c r="PMB4" s="466"/>
      <c r="PMC4" s="466"/>
      <c r="PMD4" s="466"/>
      <c r="PME4" s="466"/>
      <c r="PMF4" s="466"/>
      <c r="PMG4" s="466"/>
      <c r="PMH4" s="466"/>
      <c r="PMI4" s="466"/>
      <c r="PMJ4" s="466"/>
      <c r="PMK4" s="466"/>
      <c r="PML4" s="466"/>
      <c r="PMM4" s="466"/>
      <c r="PMN4" s="466"/>
      <c r="PMO4" s="466"/>
      <c r="PMP4" s="466"/>
      <c r="PMQ4" s="466"/>
      <c r="PMR4" s="466"/>
      <c r="PMS4" s="466"/>
      <c r="PMT4" s="466"/>
      <c r="PMU4" s="466"/>
      <c r="PMV4" s="466"/>
      <c r="PMW4" s="466"/>
      <c r="PMX4" s="466"/>
      <c r="PMY4" s="466"/>
      <c r="PMZ4" s="466"/>
      <c r="PNA4" s="466"/>
      <c r="PNB4" s="466"/>
      <c r="PNC4" s="466"/>
      <c r="PND4" s="466"/>
      <c r="PNE4" s="466"/>
      <c r="PNF4" s="466"/>
      <c r="PNG4" s="466"/>
      <c r="PNH4" s="466"/>
      <c r="PNI4" s="466"/>
      <c r="PNJ4" s="466"/>
      <c r="PNK4" s="466"/>
      <c r="PNL4" s="466"/>
      <c r="PNM4" s="466"/>
      <c r="PNN4" s="466"/>
      <c r="PNO4" s="466"/>
      <c r="PNP4" s="466"/>
      <c r="PNQ4" s="466"/>
      <c r="PNR4" s="466"/>
      <c r="PNS4" s="466"/>
      <c r="PNT4" s="466"/>
      <c r="PNU4" s="466"/>
      <c r="PNV4" s="466"/>
      <c r="PNW4" s="466"/>
      <c r="PNX4" s="466"/>
      <c r="PNY4" s="466"/>
      <c r="PNZ4" s="466"/>
      <c r="POA4" s="466"/>
      <c r="POB4" s="466"/>
      <c r="POC4" s="466"/>
      <c r="POD4" s="466"/>
      <c r="POE4" s="466"/>
      <c r="POF4" s="466"/>
      <c r="POG4" s="466"/>
      <c r="POH4" s="466"/>
      <c r="POI4" s="466"/>
      <c r="POJ4" s="466"/>
      <c r="POK4" s="466"/>
      <c r="POL4" s="466"/>
      <c r="POM4" s="466"/>
      <c r="PON4" s="466"/>
      <c r="POO4" s="466"/>
      <c r="POP4" s="466"/>
      <c r="POQ4" s="466"/>
      <c r="POR4" s="466"/>
      <c r="POS4" s="466"/>
      <c r="POT4" s="466"/>
      <c r="POU4" s="466"/>
      <c r="POV4" s="466"/>
      <c r="POW4" s="466"/>
      <c r="POX4" s="466"/>
      <c r="POY4" s="466"/>
      <c r="POZ4" s="466"/>
      <c r="PPA4" s="466"/>
      <c r="PPB4" s="466"/>
      <c r="PPC4" s="466"/>
      <c r="PPD4" s="466"/>
      <c r="PPE4" s="466"/>
      <c r="PPF4" s="466"/>
      <c r="PPG4" s="466"/>
      <c r="PPH4" s="466"/>
      <c r="PPI4" s="466"/>
      <c r="PPJ4" s="466"/>
      <c r="PPK4" s="466"/>
      <c r="PPL4" s="466"/>
      <c r="PPM4" s="466"/>
      <c r="PPN4" s="466"/>
      <c r="PPO4" s="466"/>
      <c r="PPP4" s="466"/>
      <c r="PPQ4" s="466"/>
      <c r="PPR4" s="466"/>
      <c r="PPS4" s="466"/>
      <c r="PPT4" s="466"/>
      <c r="PPU4" s="466"/>
      <c r="PPV4" s="466"/>
      <c r="PPW4" s="466"/>
      <c r="PPX4" s="466"/>
      <c r="PPY4" s="466"/>
      <c r="PPZ4" s="466"/>
      <c r="PQA4" s="466"/>
      <c r="PQB4" s="466"/>
      <c r="PQC4" s="466"/>
      <c r="PQD4" s="466"/>
      <c r="PQE4" s="466"/>
      <c r="PQF4" s="466"/>
      <c r="PQG4" s="466"/>
      <c r="PQH4" s="466"/>
      <c r="PQI4" s="466"/>
      <c r="PQJ4" s="466"/>
      <c r="PQK4" s="466"/>
      <c r="PQL4" s="466"/>
      <c r="PQM4" s="466"/>
      <c r="PQN4" s="466"/>
      <c r="PQO4" s="466"/>
      <c r="PQP4" s="466"/>
      <c r="PQQ4" s="466"/>
      <c r="PQR4" s="466"/>
      <c r="PQS4" s="466"/>
      <c r="PQT4" s="466"/>
      <c r="PQU4" s="466"/>
      <c r="PQV4" s="466"/>
      <c r="PQW4" s="466"/>
      <c r="PQX4" s="466"/>
      <c r="PQY4" s="466"/>
      <c r="PQZ4" s="466"/>
      <c r="PRA4" s="466"/>
      <c r="PRB4" s="466"/>
      <c r="PRC4" s="466"/>
      <c r="PRD4" s="466"/>
      <c r="PRE4" s="466"/>
      <c r="PRF4" s="466"/>
      <c r="PRG4" s="466"/>
      <c r="PRH4" s="466"/>
      <c r="PRI4" s="466"/>
      <c r="PRJ4" s="466"/>
      <c r="PRK4" s="466"/>
      <c r="PRL4" s="466"/>
      <c r="PRM4" s="466"/>
      <c r="PRN4" s="466"/>
      <c r="PRO4" s="466"/>
      <c r="PRP4" s="466"/>
      <c r="PRQ4" s="466"/>
      <c r="PRR4" s="466"/>
      <c r="PRS4" s="466"/>
      <c r="PRT4" s="466"/>
      <c r="PRU4" s="466"/>
      <c r="PRV4" s="466"/>
      <c r="PRW4" s="466"/>
      <c r="PRX4" s="466"/>
      <c r="PRY4" s="466"/>
      <c r="PRZ4" s="466"/>
      <c r="PSA4" s="466"/>
      <c r="PSB4" s="466"/>
      <c r="PSC4" s="466"/>
      <c r="PSD4" s="466"/>
      <c r="PSE4" s="466"/>
      <c r="PSF4" s="466"/>
      <c r="PSG4" s="466"/>
      <c r="PSH4" s="466"/>
      <c r="PSI4" s="466"/>
      <c r="PSJ4" s="466"/>
      <c r="PSK4" s="466"/>
      <c r="PSL4" s="466"/>
      <c r="PSM4" s="466"/>
      <c r="PSN4" s="466"/>
      <c r="PSO4" s="466"/>
      <c r="PSP4" s="466"/>
      <c r="PSQ4" s="466"/>
      <c r="PSR4" s="466"/>
      <c r="PSS4" s="466"/>
      <c r="PST4" s="466"/>
      <c r="PSU4" s="466"/>
      <c r="PSV4" s="466"/>
      <c r="PSW4" s="466"/>
      <c r="PSX4" s="466"/>
      <c r="PSY4" s="466"/>
      <c r="PSZ4" s="466"/>
      <c r="PTA4" s="466"/>
      <c r="PTB4" s="466"/>
      <c r="PTC4" s="466"/>
      <c r="PTD4" s="466"/>
      <c r="PTE4" s="466"/>
      <c r="PTF4" s="466"/>
      <c r="PTG4" s="466"/>
      <c r="PTH4" s="466"/>
      <c r="PTI4" s="466"/>
      <c r="PTJ4" s="466"/>
      <c r="PTK4" s="466"/>
      <c r="PTL4" s="466"/>
      <c r="PTM4" s="466"/>
      <c r="PTN4" s="466"/>
      <c r="PTO4" s="466"/>
      <c r="PTP4" s="466"/>
      <c r="PTQ4" s="466"/>
      <c r="PTR4" s="466"/>
      <c r="PTS4" s="466"/>
      <c r="PTT4" s="466"/>
      <c r="PTU4" s="466"/>
      <c r="PTV4" s="466"/>
      <c r="PTW4" s="466"/>
      <c r="PTX4" s="466"/>
      <c r="PTY4" s="466"/>
      <c r="PTZ4" s="466"/>
      <c r="PUA4" s="466"/>
      <c r="PUB4" s="466"/>
      <c r="PUC4" s="466"/>
      <c r="PUD4" s="466"/>
      <c r="PUE4" s="466"/>
      <c r="PUF4" s="466"/>
      <c r="PUG4" s="466"/>
      <c r="PUH4" s="466"/>
      <c r="PUI4" s="466"/>
      <c r="PUJ4" s="466"/>
      <c r="PUK4" s="466"/>
      <c r="PUL4" s="466"/>
      <c r="PUM4" s="466"/>
      <c r="PUN4" s="466"/>
      <c r="PUO4" s="466"/>
      <c r="PUP4" s="466"/>
      <c r="PUQ4" s="466"/>
      <c r="PUR4" s="466"/>
      <c r="PUS4" s="466"/>
      <c r="PUT4" s="466"/>
      <c r="PUU4" s="466"/>
      <c r="PUV4" s="466"/>
      <c r="PUW4" s="466"/>
      <c r="PUX4" s="466"/>
      <c r="PUY4" s="466"/>
      <c r="PUZ4" s="466"/>
      <c r="PVA4" s="466"/>
      <c r="PVB4" s="466"/>
      <c r="PVC4" s="466"/>
      <c r="PVD4" s="466"/>
      <c r="PVE4" s="466"/>
      <c r="PVF4" s="466"/>
      <c r="PVG4" s="466"/>
      <c r="PVH4" s="466"/>
      <c r="PVI4" s="466"/>
      <c r="PVJ4" s="466"/>
      <c r="PVK4" s="466"/>
      <c r="PVL4" s="466"/>
      <c r="PVM4" s="466"/>
      <c r="PVN4" s="466"/>
      <c r="PVO4" s="466"/>
      <c r="PVP4" s="466"/>
      <c r="PVQ4" s="466"/>
      <c r="PVR4" s="466"/>
      <c r="PVS4" s="466"/>
      <c r="PVT4" s="466"/>
      <c r="PVU4" s="466"/>
      <c r="PVV4" s="466"/>
      <c r="PVW4" s="466"/>
      <c r="PVX4" s="466"/>
      <c r="PVY4" s="466"/>
      <c r="PVZ4" s="466"/>
      <c r="PWA4" s="466"/>
      <c r="PWB4" s="466"/>
      <c r="PWC4" s="466"/>
      <c r="PWD4" s="466"/>
      <c r="PWE4" s="466"/>
      <c r="PWF4" s="466"/>
      <c r="PWG4" s="466"/>
      <c r="PWH4" s="466"/>
      <c r="PWI4" s="466"/>
      <c r="PWJ4" s="466"/>
      <c r="PWK4" s="466"/>
      <c r="PWL4" s="466"/>
      <c r="PWM4" s="466"/>
      <c r="PWN4" s="466"/>
      <c r="PWO4" s="466"/>
      <c r="PWP4" s="466"/>
      <c r="PWQ4" s="466"/>
      <c r="PWR4" s="466"/>
      <c r="PWS4" s="466"/>
      <c r="PWT4" s="466"/>
      <c r="PWU4" s="466"/>
      <c r="PWV4" s="466"/>
      <c r="PWW4" s="466"/>
      <c r="PWX4" s="466"/>
      <c r="PWY4" s="466"/>
      <c r="PWZ4" s="466"/>
      <c r="PXA4" s="466"/>
      <c r="PXB4" s="466"/>
      <c r="PXC4" s="466"/>
      <c r="PXD4" s="466"/>
      <c r="PXE4" s="466"/>
      <c r="PXF4" s="466"/>
      <c r="PXG4" s="466"/>
      <c r="PXH4" s="466"/>
      <c r="PXI4" s="466"/>
      <c r="PXJ4" s="466"/>
      <c r="PXK4" s="466"/>
      <c r="PXL4" s="466"/>
      <c r="PXM4" s="466"/>
      <c r="PXN4" s="466"/>
      <c r="PXO4" s="466"/>
      <c r="PXP4" s="466"/>
      <c r="PXQ4" s="466"/>
      <c r="PXR4" s="466"/>
      <c r="PXS4" s="466"/>
      <c r="PXT4" s="466"/>
      <c r="PXU4" s="466"/>
      <c r="PXV4" s="466"/>
      <c r="PXW4" s="466"/>
      <c r="PXX4" s="466"/>
      <c r="PXY4" s="466"/>
      <c r="PXZ4" s="466"/>
      <c r="PYA4" s="466"/>
      <c r="PYB4" s="466"/>
      <c r="PYC4" s="466"/>
      <c r="PYD4" s="466"/>
      <c r="PYE4" s="466"/>
      <c r="PYF4" s="466"/>
      <c r="PYG4" s="466"/>
      <c r="PYH4" s="466"/>
      <c r="PYI4" s="466"/>
      <c r="PYJ4" s="466"/>
      <c r="PYK4" s="466"/>
      <c r="PYL4" s="466"/>
      <c r="PYM4" s="466"/>
      <c r="PYN4" s="466"/>
      <c r="PYO4" s="466"/>
      <c r="PYP4" s="466"/>
      <c r="PYQ4" s="466"/>
      <c r="PYR4" s="466"/>
      <c r="PYS4" s="466"/>
      <c r="PYT4" s="466"/>
      <c r="PYU4" s="466"/>
      <c r="PYV4" s="466"/>
      <c r="PYW4" s="466"/>
      <c r="PYX4" s="466"/>
      <c r="PYY4" s="466"/>
      <c r="PYZ4" s="466"/>
      <c r="PZA4" s="466"/>
      <c r="PZB4" s="466"/>
      <c r="PZC4" s="466"/>
      <c r="PZD4" s="466"/>
      <c r="PZE4" s="466"/>
      <c r="PZF4" s="466"/>
      <c r="PZG4" s="466"/>
      <c r="PZH4" s="466"/>
      <c r="PZI4" s="466"/>
      <c r="PZJ4" s="466"/>
      <c r="PZK4" s="466"/>
      <c r="PZL4" s="466"/>
      <c r="PZM4" s="466"/>
      <c r="PZN4" s="466"/>
      <c r="PZO4" s="466"/>
      <c r="PZP4" s="466"/>
      <c r="PZQ4" s="466"/>
      <c r="PZR4" s="466"/>
      <c r="PZS4" s="466"/>
      <c r="PZT4" s="466"/>
      <c r="PZU4" s="466"/>
      <c r="PZV4" s="466"/>
      <c r="PZW4" s="466"/>
      <c r="PZX4" s="466"/>
      <c r="PZY4" s="466"/>
      <c r="PZZ4" s="466"/>
      <c r="QAA4" s="466"/>
      <c r="QAB4" s="466"/>
      <c r="QAC4" s="466"/>
      <c r="QAD4" s="466"/>
      <c r="QAE4" s="466"/>
      <c r="QAF4" s="466"/>
      <c r="QAG4" s="466"/>
      <c r="QAH4" s="466"/>
      <c r="QAI4" s="466"/>
      <c r="QAJ4" s="466"/>
      <c r="QAK4" s="466"/>
      <c r="QAL4" s="466"/>
      <c r="QAM4" s="466"/>
      <c r="QAN4" s="466"/>
      <c r="QAO4" s="466"/>
      <c r="QAP4" s="466"/>
      <c r="QAQ4" s="466"/>
      <c r="QAR4" s="466"/>
      <c r="QAS4" s="466"/>
      <c r="QAT4" s="466"/>
      <c r="QAU4" s="466"/>
      <c r="QAV4" s="466"/>
      <c r="QAW4" s="466"/>
      <c r="QAX4" s="466"/>
      <c r="QAY4" s="466"/>
      <c r="QAZ4" s="466"/>
      <c r="QBA4" s="466"/>
      <c r="QBB4" s="466"/>
      <c r="QBC4" s="466"/>
      <c r="QBD4" s="466"/>
      <c r="QBE4" s="466"/>
      <c r="QBF4" s="466"/>
      <c r="QBG4" s="466"/>
      <c r="QBH4" s="466"/>
      <c r="QBI4" s="466"/>
      <c r="QBJ4" s="466"/>
      <c r="QBK4" s="466"/>
      <c r="QBL4" s="466"/>
      <c r="QBM4" s="466"/>
      <c r="QBN4" s="466"/>
      <c r="QBO4" s="466"/>
      <c r="QBP4" s="466"/>
      <c r="QBQ4" s="466"/>
      <c r="QBR4" s="466"/>
      <c r="QBS4" s="466"/>
      <c r="QBT4" s="466"/>
      <c r="QBU4" s="466"/>
      <c r="QBV4" s="466"/>
      <c r="QBW4" s="466"/>
      <c r="QBX4" s="466"/>
      <c r="QBY4" s="466"/>
      <c r="QBZ4" s="466"/>
      <c r="QCA4" s="466"/>
      <c r="QCB4" s="466"/>
      <c r="QCC4" s="466"/>
      <c r="QCD4" s="466"/>
      <c r="QCE4" s="466"/>
      <c r="QCF4" s="466"/>
      <c r="QCG4" s="466"/>
      <c r="QCH4" s="466"/>
      <c r="QCI4" s="466"/>
      <c r="QCJ4" s="466"/>
      <c r="QCK4" s="466"/>
      <c r="QCL4" s="466"/>
      <c r="QCM4" s="466"/>
      <c r="QCN4" s="466"/>
      <c r="QCO4" s="466"/>
      <c r="QCP4" s="466"/>
      <c r="QCQ4" s="466"/>
      <c r="QCR4" s="466"/>
      <c r="QCS4" s="466"/>
      <c r="QCT4" s="466"/>
      <c r="QCU4" s="466"/>
      <c r="QCV4" s="466"/>
      <c r="QCW4" s="466"/>
      <c r="QCX4" s="466"/>
      <c r="QCY4" s="466"/>
      <c r="QCZ4" s="466"/>
      <c r="QDA4" s="466"/>
      <c r="QDB4" s="466"/>
      <c r="QDC4" s="466"/>
      <c r="QDD4" s="466"/>
      <c r="QDE4" s="466"/>
      <c r="QDF4" s="466"/>
      <c r="QDG4" s="466"/>
      <c r="QDH4" s="466"/>
      <c r="QDI4" s="466"/>
      <c r="QDJ4" s="466"/>
      <c r="QDK4" s="466"/>
      <c r="QDL4" s="466"/>
      <c r="QDM4" s="466"/>
      <c r="QDN4" s="466"/>
      <c r="QDO4" s="466"/>
      <c r="QDP4" s="466"/>
      <c r="QDQ4" s="466"/>
      <c r="QDR4" s="466"/>
      <c r="QDS4" s="466"/>
      <c r="QDT4" s="466"/>
      <c r="QDU4" s="466"/>
      <c r="QDV4" s="466"/>
      <c r="QDW4" s="466"/>
      <c r="QDX4" s="466"/>
      <c r="QDY4" s="466"/>
      <c r="QDZ4" s="466"/>
      <c r="QEA4" s="466"/>
      <c r="QEB4" s="466"/>
      <c r="QEC4" s="466"/>
      <c r="QED4" s="466"/>
      <c r="QEE4" s="466"/>
      <c r="QEF4" s="466"/>
      <c r="QEG4" s="466"/>
      <c r="QEH4" s="466"/>
      <c r="QEI4" s="466"/>
      <c r="QEJ4" s="466"/>
      <c r="QEK4" s="466"/>
      <c r="QEL4" s="466"/>
      <c r="QEM4" s="466"/>
      <c r="QEN4" s="466"/>
      <c r="QEO4" s="466"/>
      <c r="QEP4" s="466"/>
      <c r="QEQ4" s="466"/>
      <c r="QER4" s="466"/>
      <c r="QES4" s="466"/>
      <c r="QET4" s="466"/>
      <c r="QEU4" s="466"/>
      <c r="QEV4" s="466"/>
      <c r="QEW4" s="466"/>
      <c r="QEX4" s="466"/>
      <c r="QEY4" s="466"/>
      <c r="QEZ4" s="466"/>
      <c r="QFA4" s="466"/>
      <c r="QFB4" s="466"/>
      <c r="QFC4" s="466"/>
      <c r="QFD4" s="466"/>
      <c r="QFE4" s="466"/>
      <c r="QFF4" s="466"/>
      <c r="QFG4" s="466"/>
      <c r="QFH4" s="466"/>
      <c r="QFI4" s="466"/>
      <c r="QFJ4" s="466"/>
      <c r="QFK4" s="466"/>
      <c r="QFL4" s="466"/>
      <c r="QFM4" s="466"/>
      <c r="QFN4" s="466"/>
      <c r="QFO4" s="466"/>
      <c r="QFP4" s="466"/>
      <c r="QFQ4" s="466"/>
      <c r="QFR4" s="466"/>
      <c r="QFS4" s="466"/>
      <c r="QFT4" s="466"/>
      <c r="QFU4" s="466"/>
      <c r="QFV4" s="466"/>
      <c r="QFW4" s="466"/>
      <c r="QFX4" s="466"/>
      <c r="QFY4" s="466"/>
      <c r="QFZ4" s="466"/>
      <c r="QGA4" s="466"/>
      <c r="QGB4" s="466"/>
      <c r="QGC4" s="466"/>
      <c r="QGD4" s="466"/>
      <c r="QGE4" s="466"/>
      <c r="QGF4" s="466"/>
      <c r="QGG4" s="466"/>
      <c r="QGH4" s="466"/>
      <c r="QGI4" s="466"/>
      <c r="QGJ4" s="466"/>
      <c r="QGK4" s="466"/>
      <c r="QGL4" s="466"/>
      <c r="QGM4" s="466"/>
      <c r="QGN4" s="466"/>
      <c r="QGO4" s="466"/>
      <c r="QGP4" s="466"/>
      <c r="QGQ4" s="466"/>
      <c r="QGR4" s="466"/>
      <c r="QGS4" s="466"/>
      <c r="QGT4" s="466"/>
      <c r="QGU4" s="466"/>
      <c r="QGV4" s="466"/>
      <c r="QGW4" s="466"/>
      <c r="QGX4" s="466"/>
      <c r="QGY4" s="466"/>
      <c r="QGZ4" s="466"/>
      <c r="QHA4" s="466"/>
      <c r="QHB4" s="466"/>
      <c r="QHC4" s="466"/>
      <c r="QHD4" s="466"/>
      <c r="QHE4" s="466"/>
      <c r="QHF4" s="466"/>
      <c r="QHG4" s="466"/>
      <c r="QHH4" s="466"/>
      <c r="QHI4" s="466"/>
      <c r="QHJ4" s="466"/>
      <c r="QHK4" s="466"/>
      <c r="QHL4" s="466"/>
      <c r="QHM4" s="466"/>
      <c r="QHN4" s="466"/>
      <c r="QHO4" s="466"/>
      <c r="QHP4" s="466"/>
      <c r="QHQ4" s="466"/>
      <c r="QHR4" s="466"/>
      <c r="QHS4" s="466"/>
      <c r="QHT4" s="466"/>
      <c r="QHU4" s="466"/>
      <c r="QHV4" s="466"/>
      <c r="QHW4" s="466"/>
      <c r="QHX4" s="466"/>
      <c r="QHY4" s="466"/>
      <c r="QHZ4" s="466"/>
      <c r="QIA4" s="466"/>
      <c r="QIB4" s="466"/>
      <c r="QIC4" s="466"/>
      <c r="QID4" s="466"/>
      <c r="QIE4" s="466"/>
      <c r="QIF4" s="466"/>
      <c r="QIG4" s="466"/>
      <c r="QIH4" s="466"/>
      <c r="QII4" s="466"/>
      <c r="QIJ4" s="466"/>
      <c r="QIK4" s="466"/>
      <c r="QIL4" s="466"/>
      <c r="QIM4" s="466"/>
      <c r="QIN4" s="466"/>
      <c r="QIO4" s="466"/>
      <c r="QIP4" s="466"/>
      <c r="QIQ4" s="466"/>
      <c r="QIR4" s="466"/>
      <c r="QIS4" s="466"/>
      <c r="QIT4" s="466"/>
      <c r="QIU4" s="466"/>
      <c r="QIV4" s="466"/>
      <c r="QIW4" s="466"/>
      <c r="QIX4" s="466"/>
      <c r="QIY4" s="466"/>
      <c r="QIZ4" s="466"/>
      <c r="QJA4" s="466"/>
      <c r="QJB4" s="466"/>
      <c r="QJC4" s="466"/>
      <c r="QJD4" s="466"/>
      <c r="QJE4" s="466"/>
      <c r="QJF4" s="466"/>
      <c r="QJG4" s="466"/>
      <c r="QJH4" s="466"/>
      <c r="QJI4" s="466"/>
      <c r="QJJ4" s="466"/>
      <c r="QJK4" s="466"/>
      <c r="QJL4" s="466"/>
      <c r="QJM4" s="466"/>
      <c r="QJN4" s="466"/>
      <c r="QJO4" s="466"/>
      <c r="QJP4" s="466"/>
      <c r="QJQ4" s="466"/>
      <c r="QJR4" s="466"/>
      <c r="QJS4" s="466"/>
      <c r="QJT4" s="466"/>
      <c r="QJU4" s="466"/>
      <c r="QJV4" s="466"/>
      <c r="QJW4" s="466"/>
      <c r="QJX4" s="466"/>
      <c r="QJY4" s="466"/>
      <c r="QJZ4" s="466"/>
      <c r="QKA4" s="466"/>
      <c r="QKB4" s="466"/>
      <c r="QKC4" s="466"/>
      <c r="QKD4" s="466"/>
      <c r="QKE4" s="466"/>
      <c r="QKF4" s="466"/>
      <c r="QKG4" s="466"/>
      <c r="QKH4" s="466"/>
      <c r="QKI4" s="466"/>
      <c r="QKJ4" s="466"/>
      <c r="QKK4" s="466"/>
      <c r="QKL4" s="466"/>
      <c r="QKM4" s="466"/>
      <c r="QKN4" s="466"/>
      <c r="QKO4" s="466"/>
      <c r="QKP4" s="466"/>
      <c r="QKQ4" s="466"/>
      <c r="QKR4" s="466"/>
      <c r="QKS4" s="466"/>
      <c r="QKT4" s="466"/>
      <c r="QKU4" s="466"/>
      <c r="QKV4" s="466"/>
      <c r="QKW4" s="466"/>
      <c r="QKX4" s="466"/>
      <c r="QKY4" s="466"/>
      <c r="QKZ4" s="466"/>
      <c r="QLA4" s="466"/>
      <c r="QLB4" s="466"/>
      <c r="QLC4" s="466"/>
      <c r="QLD4" s="466"/>
      <c r="QLE4" s="466"/>
      <c r="QLF4" s="466"/>
      <c r="QLG4" s="466"/>
      <c r="QLH4" s="466"/>
      <c r="QLI4" s="466"/>
      <c r="QLJ4" s="466"/>
      <c r="QLK4" s="466"/>
      <c r="QLL4" s="466"/>
      <c r="QLM4" s="466"/>
      <c r="QLN4" s="466"/>
      <c r="QLO4" s="466"/>
      <c r="QLP4" s="466"/>
      <c r="QLQ4" s="466"/>
      <c r="QLR4" s="466"/>
      <c r="QLS4" s="466"/>
      <c r="QLT4" s="466"/>
      <c r="QLU4" s="466"/>
      <c r="QLV4" s="466"/>
      <c r="QLW4" s="466"/>
      <c r="QLX4" s="466"/>
      <c r="QLY4" s="466"/>
      <c r="QLZ4" s="466"/>
      <c r="QMA4" s="466"/>
      <c r="QMB4" s="466"/>
      <c r="QMC4" s="466"/>
      <c r="QMD4" s="466"/>
      <c r="QME4" s="466"/>
      <c r="QMF4" s="466"/>
      <c r="QMG4" s="466"/>
      <c r="QMH4" s="466"/>
      <c r="QMI4" s="466"/>
      <c r="QMJ4" s="466"/>
      <c r="QMK4" s="466"/>
      <c r="QML4" s="466"/>
      <c r="QMM4" s="466"/>
      <c r="QMN4" s="466"/>
      <c r="QMO4" s="466"/>
      <c r="QMP4" s="466"/>
      <c r="QMQ4" s="466"/>
      <c r="QMR4" s="466"/>
      <c r="QMS4" s="466"/>
      <c r="QMT4" s="466"/>
      <c r="QMU4" s="466"/>
      <c r="QMV4" s="466"/>
      <c r="QMW4" s="466"/>
      <c r="QMX4" s="466"/>
      <c r="QMY4" s="466"/>
      <c r="QMZ4" s="466"/>
      <c r="QNA4" s="466"/>
      <c r="QNB4" s="466"/>
      <c r="QNC4" s="466"/>
      <c r="QND4" s="466"/>
      <c r="QNE4" s="466"/>
      <c r="QNF4" s="466"/>
      <c r="QNG4" s="466"/>
      <c r="QNH4" s="466"/>
      <c r="QNI4" s="466"/>
      <c r="QNJ4" s="466"/>
      <c r="QNK4" s="466"/>
      <c r="QNL4" s="466"/>
      <c r="QNM4" s="466"/>
      <c r="QNN4" s="466"/>
      <c r="QNO4" s="466"/>
      <c r="QNP4" s="466"/>
      <c r="QNQ4" s="466"/>
      <c r="QNR4" s="466"/>
      <c r="QNS4" s="466"/>
      <c r="QNT4" s="466"/>
      <c r="QNU4" s="466"/>
      <c r="QNV4" s="466"/>
      <c r="QNW4" s="466"/>
      <c r="QNX4" s="466"/>
      <c r="QNY4" s="466"/>
      <c r="QNZ4" s="466"/>
      <c r="QOA4" s="466"/>
      <c r="QOB4" s="466"/>
      <c r="QOC4" s="466"/>
      <c r="QOD4" s="466"/>
      <c r="QOE4" s="466"/>
      <c r="QOF4" s="466"/>
      <c r="QOG4" s="466"/>
      <c r="QOH4" s="466"/>
      <c r="QOI4" s="466"/>
      <c r="QOJ4" s="466"/>
      <c r="QOK4" s="466"/>
      <c r="QOL4" s="466"/>
      <c r="QOM4" s="466"/>
      <c r="QON4" s="466"/>
      <c r="QOO4" s="466"/>
      <c r="QOP4" s="466"/>
      <c r="QOQ4" s="466"/>
      <c r="QOR4" s="466"/>
      <c r="QOS4" s="466"/>
      <c r="QOT4" s="466"/>
      <c r="QOU4" s="466"/>
      <c r="QOV4" s="466"/>
      <c r="QOW4" s="466"/>
      <c r="QOX4" s="466"/>
      <c r="QOY4" s="466"/>
      <c r="QOZ4" s="466"/>
      <c r="QPA4" s="466"/>
      <c r="QPB4" s="466"/>
      <c r="QPC4" s="466"/>
      <c r="QPD4" s="466"/>
      <c r="QPE4" s="466"/>
      <c r="QPF4" s="466"/>
      <c r="QPG4" s="466"/>
      <c r="QPH4" s="466"/>
      <c r="QPI4" s="466"/>
      <c r="QPJ4" s="466"/>
      <c r="QPK4" s="466"/>
      <c r="QPL4" s="466"/>
      <c r="QPM4" s="466"/>
      <c r="QPN4" s="466"/>
      <c r="QPO4" s="466"/>
      <c r="QPP4" s="466"/>
      <c r="QPQ4" s="466"/>
      <c r="QPR4" s="466"/>
      <c r="QPS4" s="466"/>
      <c r="QPT4" s="466"/>
      <c r="QPU4" s="466"/>
      <c r="QPV4" s="466"/>
      <c r="QPW4" s="466"/>
      <c r="QPX4" s="466"/>
      <c r="QPY4" s="466"/>
      <c r="QPZ4" s="466"/>
      <c r="QQA4" s="466"/>
      <c r="QQB4" s="466"/>
      <c r="QQC4" s="466"/>
      <c r="QQD4" s="466"/>
      <c r="QQE4" s="466"/>
      <c r="QQF4" s="466"/>
      <c r="QQG4" s="466"/>
      <c r="QQH4" s="466"/>
      <c r="QQI4" s="466"/>
      <c r="QQJ4" s="466"/>
      <c r="QQK4" s="466"/>
      <c r="QQL4" s="466"/>
      <c r="QQM4" s="466"/>
      <c r="QQN4" s="466"/>
      <c r="QQO4" s="466"/>
      <c r="QQP4" s="466"/>
      <c r="QQQ4" s="466"/>
      <c r="QQR4" s="466"/>
      <c r="QQS4" s="466"/>
      <c r="QQT4" s="466"/>
      <c r="QQU4" s="466"/>
      <c r="QQV4" s="466"/>
      <c r="QQW4" s="466"/>
      <c r="QQX4" s="466"/>
      <c r="QQY4" s="466"/>
      <c r="QQZ4" s="466"/>
      <c r="QRA4" s="466"/>
      <c r="QRB4" s="466"/>
      <c r="QRC4" s="466"/>
      <c r="QRD4" s="466"/>
      <c r="QRE4" s="466"/>
      <c r="QRF4" s="466"/>
      <c r="QRG4" s="466"/>
      <c r="QRH4" s="466"/>
      <c r="QRI4" s="466"/>
      <c r="QRJ4" s="466"/>
      <c r="QRK4" s="466"/>
      <c r="QRL4" s="466"/>
      <c r="QRM4" s="466"/>
      <c r="QRN4" s="466"/>
      <c r="QRO4" s="466"/>
      <c r="QRP4" s="466"/>
      <c r="QRQ4" s="466"/>
      <c r="QRR4" s="466"/>
      <c r="QRS4" s="466"/>
      <c r="QRT4" s="466"/>
      <c r="QRU4" s="466"/>
      <c r="QRV4" s="466"/>
      <c r="QRW4" s="466"/>
      <c r="QRX4" s="466"/>
      <c r="QRY4" s="466"/>
      <c r="QRZ4" s="466"/>
      <c r="QSA4" s="466"/>
      <c r="QSB4" s="466"/>
      <c r="QSC4" s="466"/>
      <c r="QSD4" s="466"/>
      <c r="QSE4" s="466"/>
      <c r="QSF4" s="466"/>
      <c r="QSG4" s="466"/>
      <c r="QSH4" s="466"/>
      <c r="QSI4" s="466"/>
      <c r="QSJ4" s="466"/>
      <c r="QSK4" s="466"/>
      <c r="QSL4" s="466"/>
      <c r="QSM4" s="466"/>
      <c r="QSN4" s="466"/>
      <c r="QSO4" s="466"/>
      <c r="QSP4" s="466"/>
      <c r="QSQ4" s="466"/>
      <c r="QSR4" s="466"/>
      <c r="QSS4" s="466"/>
      <c r="QST4" s="466"/>
      <c r="QSU4" s="466"/>
      <c r="QSV4" s="466"/>
      <c r="QSW4" s="466"/>
      <c r="QSX4" s="466"/>
      <c r="QSY4" s="466"/>
      <c r="QSZ4" s="466"/>
      <c r="QTA4" s="466"/>
      <c r="QTB4" s="466"/>
      <c r="QTC4" s="466"/>
      <c r="QTD4" s="466"/>
      <c r="QTE4" s="466"/>
      <c r="QTF4" s="466"/>
      <c r="QTG4" s="466"/>
      <c r="QTH4" s="466"/>
      <c r="QTI4" s="466"/>
      <c r="QTJ4" s="466"/>
      <c r="QTK4" s="466"/>
      <c r="QTL4" s="466"/>
      <c r="QTM4" s="466"/>
      <c r="QTN4" s="466"/>
      <c r="QTO4" s="466"/>
      <c r="QTP4" s="466"/>
      <c r="QTQ4" s="466"/>
      <c r="QTR4" s="466"/>
      <c r="QTS4" s="466"/>
      <c r="QTT4" s="466"/>
      <c r="QTU4" s="466"/>
      <c r="QTV4" s="466"/>
      <c r="QTW4" s="466"/>
      <c r="QTX4" s="466"/>
      <c r="QTY4" s="466"/>
      <c r="QTZ4" s="466"/>
      <c r="QUA4" s="466"/>
      <c r="QUB4" s="466"/>
      <c r="QUC4" s="466"/>
      <c r="QUD4" s="466"/>
      <c r="QUE4" s="466"/>
      <c r="QUF4" s="466"/>
      <c r="QUG4" s="466"/>
      <c r="QUH4" s="466"/>
      <c r="QUI4" s="466"/>
      <c r="QUJ4" s="466"/>
      <c r="QUK4" s="466"/>
      <c r="QUL4" s="466"/>
      <c r="QUM4" s="466"/>
      <c r="QUN4" s="466"/>
      <c r="QUO4" s="466"/>
      <c r="QUP4" s="466"/>
      <c r="QUQ4" s="466"/>
      <c r="QUR4" s="466"/>
      <c r="QUS4" s="466"/>
      <c r="QUT4" s="466"/>
      <c r="QUU4" s="466"/>
      <c r="QUV4" s="466"/>
      <c r="QUW4" s="466"/>
      <c r="QUX4" s="466"/>
      <c r="QUY4" s="466"/>
      <c r="QUZ4" s="466"/>
      <c r="QVA4" s="466"/>
      <c r="QVB4" s="466"/>
      <c r="QVC4" s="466"/>
      <c r="QVD4" s="466"/>
      <c r="QVE4" s="466"/>
      <c r="QVF4" s="466"/>
      <c r="QVG4" s="466"/>
      <c r="QVH4" s="466"/>
      <c r="QVI4" s="466"/>
      <c r="QVJ4" s="466"/>
      <c r="QVK4" s="466"/>
      <c r="QVL4" s="466"/>
      <c r="QVM4" s="466"/>
      <c r="QVN4" s="466"/>
      <c r="QVO4" s="466"/>
      <c r="QVP4" s="466"/>
      <c r="QVQ4" s="466"/>
      <c r="QVR4" s="466"/>
      <c r="QVS4" s="466"/>
      <c r="QVT4" s="466"/>
      <c r="QVU4" s="466"/>
      <c r="QVV4" s="466"/>
      <c r="QVW4" s="466"/>
      <c r="QVX4" s="466"/>
      <c r="QVY4" s="466"/>
      <c r="QVZ4" s="466"/>
      <c r="QWA4" s="466"/>
      <c r="QWB4" s="466"/>
      <c r="QWC4" s="466"/>
      <c r="QWD4" s="466"/>
      <c r="QWE4" s="466"/>
      <c r="QWF4" s="466"/>
      <c r="QWG4" s="466"/>
      <c r="QWH4" s="466"/>
      <c r="QWI4" s="466"/>
      <c r="QWJ4" s="466"/>
      <c r="QWK4" s="466"/>
      <c r="QWL4" s="466"/>
      <c r="QWM4" s="466"/>
      <c r="QWN4" s="466"/>
      <c r="QWO4" s="466"/>
      <c r="QWP4" s="466"/>
      <c r="QWQ4" s="466"/>
      <c r="QWR4" s="466"/>
      <c r="QWS4" s="466"/>
      <c r="QWT4" s="466"/>
      <c r="QWU4" s="466"/>
      <c r="QWV4" s="466"/>
      <c r="QWW4" s="466"/>
      <c r="QWX4" s="466"/>
      <c r="QWY4" s="466"/>
      <c r="QWZ4" s="466"/>
      <c r="QXA4" s="466"/>
      <c r="QXB4" s="466"/>
      <c r="QXC4" s="466"/>
      <c r="QXD4" s="466"/>
      <c r="QXE4" s="466"/>
      <c r="QXF4" s="466"/>
      <c r="QXG4" s="466"/>
      <c r="QXH4" s="466"/>
      <c r="QXI4" s="466"/>
      <c r="QXJ4" s="466"/>
      <c r="QXK4" s="466"/>
      <c r="QXL4" s="466"/>
      <c r="QXM4" s="466"/>
      <c r="QXN4" s="466"/>
      <c r="QXO4" s="466"/>
      <c r="QXP4" s="466"/>
      <c r="QXQ4" s="466"/>
      <c r="QXR4" s="466"/>
      <c r="QXS4" s="466"/>
      <c r="QXT4" s="466"/>
      <c r="QXU4" s="466"/>
      <c r="QXV4" s="466"/>
      <c r="QXW4" s="466"/>
      <c r="QXX4" s="466"/>
      <c r="QXY4" s="466"/>
      <c r="QXZ4" s="466"/>
      <c r="QYA4" s="466"/>
      <c r="QYB4" s="466"/>
      <c r="QYC4" s="466"/>
      <c r="QYD4" s="466"/>
      <c r="QYE4" s="466"/>
      <c r="QYF4" s="466"/>
      <c r="QYG4" s="466"/>
      <c r="QYH4" s="466"/>
      <c r="QYI4" s="466"/>
      <c r="QYJ4" s="466"/>
      <c r="QYK4" s="466"/>
      <c r="QYL4" s="466"/>
      <c r="QYM4" s="466"/>
      <c r="QYN4" s="466"/>
      <c r="QYO4" s="466"/>
      <c r="QYP4" s="466"/>
      <c r="QYQ4" s="466"/>
      <c r="QYR4" s="466"/>
      <c r="QYS4" s="466"/>
      <c r="QYT4" s="466"/>
      <c r="QYU4" s="466"/>
      <c r="QYV4" s="466"/>
      <c r="QYW4" s="466"/>
      <c r="QYX4" s="466"/>
      <c r="QYY4" s="466"/>
      <c r="QYZ4" s="466"/>
      <c r="QZA4" s="466"/>
      <c r="QZB4" s="466"/>
      <c r="QZC4" s="466"/>
      <c r="QZD4" s="466"/>
      <c r="QZE4" s="466"/>
      <c r="QZF4" s="466"/>
      <c r="QZG4" s="466"/>
      <c r="QZH4" s="466"/>
      <c r="QZI4" s="466"/>
      <c r="QZJ4" s="466"/>
      <c r="QZK4" s="466"/>
      <c r="QZL4" s="466"/>
      <c r="QZM4" s="466"/>
      <c r="QZN4" s="466"/>
      <c r="QZO4" s="466"/>
      <c r="QZP4" s="466"/>
      <c r="QZQ4" s="466"/>
      <c r="QZR4" s="466"/>
      <c r="QZS4" s="466"/>
      <c r="QZT4" s="466"/>
      <c r="QZU4" s="466"/>
      <c r="QZV4" s="466"/>
      <c r="QZW4" s="466"/>
      <c r="QZX4" s="466"/>
      <c r="QZY4" s="466"/>
      <c r="QZZ4" s="466"/>
      <c r="RAA4" s="466"/>
      <c r="RAB4" s="466"/>
      <c r="RAC4" s="466"/>
      <c r="RAD4" s="466"/>
      <c r="RAE4" s="466"/>
      <c r="RAF4" s="466"/>
      <c r="RAG4" s="466"/>
      <c r="RAH4" s="466"/>
      <c r="RAI4" s="466"/>
      <c r="RAJ4" s="466"/>
      <c r="RAK4" s="466"/>
      <c r="RAL4" s="466"/>
      <c r="RAM4" s="466"/>
      <c r="RAN4" s="466"/>
      <c r="RAO4" s="466"/>
      <c r="RAP4" s="466"/>
      <c r="RAQ4" s="466"/>
      <c r="RAR4" s="466"/>
      <c r="RAS4" s="466"/>
      <c r="RAT4" s="466"/>
      <c r="RAU4" s="466"/>
      <c r="RAV4" s="466"/>
      <c r="RAW4" s="466"/>
      <c r="RAX4" s="466"/>
      <c r="RAY4" s="466"/>
      <c r="RAZ4" s="466"/>
      <c r="RBA4" s="466"/>
      <c r="RBB4" s="466"/>
      <c r="RBC4" s="466"/>
      <c r="RBD4" s="466"/>
      <c r="RBE4" s="466"/>
      <c r="RBF4" s="466"/>
      <c r="RBG4" s="466"/>
      <c r="RBH4" s="466"/>
      <c r="RBI4" s="466"/>
      <c r="RBJ4" s="466"/>
      <c r="RBK4" s="466"/>
      <c r="RBL4" s="466"/>
      <c r="RBM4" s="466"/>
      <c r="RBN4" s="466"/>
      <c r="RBO4" s="466"/>
      <c r="RBP4" s="466"/>
      <c r="RBQ4" s="466"/>
      <c r="RBR4" s="466"/>
      <c r="RBS4" s="466"/>
      <c r="RBT4" s="466"/>
      <c r="RBU4" s="466"/>
      <c r="RBV4" s="466"/>
      <c r="RBW4" s="466"/>
      <c r="RBX4" s="466"/>
      <c r="RBY4" s="466"/>
      <c r="RBZ4" s="466"/>
      <c r="RCA4" s="466"/>
      <c r="RCB4" s="466"/>
      <c r="RCC4" s="466"/>
      <c r="RCD4" s="466"/>
      <c r="RCE4" s="466"/>
      <c r="RCF4" s="466"/>
      <c r="RCG4" s="466"/>
      <c r="RCH4" s="466"/>
      <c r="RCI4" s="466"/>
      <c r="RCJ4" s="466"/>
      <c r="RCK4" s="466"/>
      <c r="RCL4" s="466"/>
      <c r="RCM4" s="466"/>
      <c r="RCN4" s="466"/>
      <c r="RCO4" s="466"/>
      <c r="RCP4" s="466"/>
      <c r="RCQ4" s="466"/>
      <c r="RCR4" s="466"/>
      <c r="RCS4" s="466"/>
      <c r="RCT4" s="466"/>
      <c r="RCU4" s="466"/>
      <c r="RCV4" s="466"/>
      <c r="RCW4" s="466"/>
      <c r="RCX4" s="466"/>
      <c r="RCY4" s="466"/>
      <c r="RCZ4" s="466"/>
      <c r="RDA4" s="466"/>
      <c r="RDB4" s="466"/>
      <c r="RDC4" s="466"/>
      <c r="RDD4" s="466"/>
      <c r="RDE4" s="466"/>
      <c r="RDF4" s="466"/>
      <c r="RDG4" s="466"/>
      <c r="RDH4" s="466"/>
      <c r="RDI4" s="466"/>
      <c r="RDJ4" s="466"/>
      <c r="RDK4" s="466"/>
      <c r="RDL4" s="466"/>
      <c r="RDM4" s="466"/>
      <c r="RDN4" s="466"/>
      <c r="RDO4" s="466"/>
      <c r="RDP4" s="466"/>
      <c r="RDQ4" s="466"/>
      <c r="RDR4" s="466"/>
      <c r="RDS4" s="466"/>
      <c r="RDT4" s="466"/>
      <c r="RDU4" s="466"/>
      <c r="RDV4" s="466"/>
      <c r="RDW4" s="466"/>
      <c r="RDX4" s="466"/>
      <c r="RDY4" s="466"/>
      <c r="RDZ4" s="466"/>
      <c r="REA4" s="466"/>
      <c r="REB4" s="466"/>
      <c r="REC4" s="466"/>
      <c r="RED4" s="466"/>
      <c r="REE4" s="466"/>
      <c r="REF4" s="466"/>
      <c r="REG4" s="466"/>
      <c r="REH4" s="466"/>
      <c r="REI4" s="466"/>
      <c r="REJ4" s="466"/>
      <c r="REK4" s="466"/>
      <c r="REL4" s="466"/>
      <c r="REM4" s="466"/>
      <c r="REN4" s="466"/>
      <c r="REO4" s="466"/>
      <c r="REP4" s="466"/>
      <c r="REQ4" s="466"/>
      <c r="RER4" s="466"/>
      <c r="RES4" s="466"/>
      <c r="RET4" s="466"/>
      <c r="REU4" s="466"/>
      <c r="REV4" s="466"/>
      <c r="REW4" s="466"/>
      <c r="REX4" s="466"/>
      <c r="REY4" s="466"/>
      <c r="REZ4" s="466"/>
      <c r="RFA4" s="466"/>
      <c r="RFB4" s="466"/>
      <c r="RFC4" s="466"/>
      <c r="RFD4" s="466"/>
      <c r="RFE4" s="466"/>
      <c r="RFF4" s="466"/>
      <c r="RFG4" s="466"/>
      <c r="RFH4" s="466"/>
      <c r="RFI4" s="466"/>
      <c r="RFJ4" s="466"/>
      <c r="RFK4" s="466"/>
      <c r="RFL4" s="466"/>
      <c r="RFM4" s="466"/>
      <c r="RFN4" s="466"/>
      <c r="RFO4" s="466"/>
      <c r="RFP4" s="466"/>
      <c r="RFQ4" s="466"/>
      <c r="RFR4" s="466"/>
      <c r="RFS4" s="466"/>
      <c r="RFT4" s="466"/>
      <c r="RFU4" s="466"/>
      <c r="RFV4" s="466"/>
      <c r="RFW4" s="466"/>
      <c r="RFX4" s="466"/>
      <c r="RFY4" s="466"/>
      <c r="RFZ4" s="466"/>
      <c r="RGA4" s="466"/>
      <c r="RGB4" s="466"/>
      <c r="RGC4" s="466"/>
      <c r="RGD4" s="466"/>
      <c r="RGE4" s="466"/>
      <c r="RGF4" s="466"/>
      <c r="RGG4" s="466"/>
      <c r="RGH4" s="466"/>
      <c r="RGI4" s="466"/>
      <c r="RGJ4" s="466"/>
      <c r="RGK4" s="466"/>
      <c r="RGL4" s="466"/>
      <c r="RGM4" s="466"/>
      <c r="RGN4" s="466"/>
      <c r="RGO4" s="466"/>
      <c r="RGP4" s="466"/>
      <c r="RGQ4" s="466"/>
      <c r="RGR4" s="466"/>
      <c r="RGS4" s="466"/>
      <c r="RGT4" s="466"/>
      <c r="RGU4" s="466"/>
      <c r="RGV4" s="466"/>
      <c r="RGW4" s="466"/>
      <c r="RGX4" s="466"/>
      <c r="RGY4" s="466"/>
      <c r="RGZ4" s="466"/>
      <c r="RHA4" s="466"/>
      <c r="RHB4" s="466"/>
      <c r="RHC4" s="466"/>
      <c r="RHD4" s="466"/>
      <c r="RHE4" s="466"/>
      <c r="RHF4" s="466"/>
      <c r="RHG4" s="466"/>
      <c r="RHH4" s="466"/>
      <c r="RHI4" s="466"/>
      <c r="RHJ4" s="466"/>
      <c r="RHK4" s="466"/>
      <c r="RHL4" s="466"/>
      <c r="RHM4" s="466"/>
      <c r="RHN4" s="466"/>
      <c r="RHO4" s="466"/>
      <c r="RHP4" s="466"/>
      <c r="RHQ4" s="466"/>
      <c r="RHR4" s="466"/>
      <c r="RHS4" s="466"/>
      <c r="RHT4" s="466"/>
      <c r="RHU4" s="466"/>
      <c r="RHV4" s="466"/>
      <c r="RHW4" s="466"/>
      <c r="RHX4" s="466"/>
      <c r="RHY4" s="466"/>
      <c r="RHZ4" s="466"/>
      <c r="RIA4" s="466"/>
      <c r="RIB4" s="466"/>
      <c r="RIC4" s="466"/>
      <c r="RID4" s="466"/>
      <c r="RIE4" s="466"/>
      <c r="RIF4" s="466"/>
      <c r="RIG4" s="466"/>
      <c r="RIH4" s="466"/>
      <c r="RII4" s="466"/>
      <c r="RIJ4" s="466"/>
      <c r="RIK4" s="466"/>
      <c r="RIL4" s="466"/>
      <c r="RIM4" s="466"/>
      <c r="RIN4" s="466"/>
      <c r="RIO4" s="466"/>
      <c r="RIP4" s="466"/>
      <c r="RIQ4" s="466"/>
      <c r="RIR4" s="466"/>
      <c r="RIS4" s="466"/>
      <c r="RIT4" s="466"/>
      <c r="RIU4" s="466"/>
      <c r="RIV4" s="466"/>
      <c r="RIW4" s="466"/>
      <c r="RIX4" s="466"/>
      <c r="RIY4" s="466"/>
      <c r="RIZ4" s="466"/>
      <c r="RJA4" s="466"/>
      <c r="RJB4" s="466"/>
      <c r="RJC4" s="466"/>
      <c r="RJD4" s="466"/>
      <c r="RJE4" s="466"/>
      <c r="RJF4" s="466"/>
      <c r="RJG4" s="466"/>
      <c r="RJH4" s="466"/>
      <c r="RJI4" s="466"/>
      <c r="RJJ4" s="466"/>
      <c r="RJK4" s="466"/>
      <c r="RJL4" s="466"/>
      <c r="RJM4" s="466"/>
      <c r="RJN4" s="466"/>
      <c r="RJO4" s="466"/>
      <c r="RJP4" s="466"/>
      <c r="RJQ4" s="466"/>
      <c r="RJR4" s="466"/>
      <c r="RJS4" s="466"/>
      <c r="RJT4" s="466"/>
      <c r="RJU4" s="466"/>
      <c r="RJV4" s="466"/>
      <c r="RJW4" s="466"/>
      <c r="RJX4" s="466"/>
      <c r="RJY4" s="466"/>
      <c r="RJZ4" s="466"/>
      <c r="RKA4" s="466"/>
      <c r="RKB4" s="466"/>
      <c r="RKC4" s="466"/>
      <c r="RKD4" s="466"/>
      <c r="RKE4" s="466"/>
      <c r="RKF4" s="466"/>
      <c r="RKG4" s="466"/>
      <c r="RKH4" s="466"/>
      <c r="RKI4" s="466"/>
      <c r="RKJ4" s="466"/>
      <c r="RKK4" s="466"/>
      <c r="RKL4" s="466"/>
      <c r="RKM4" s="466"/>
      <c r="RKN4" s="466"/>
      <c r="RKO4" s="466"/>
      <c r="RKP4" s="466"/>
      <c r="RKQ4" s="466"/>
      <c r="RKR4" s="466"/>
      <c r="RKS4" s="466"/>
      <c r="RKT4" s="466"/>
      <c r="RKU4" s="466"/>
      <c r="RKV4" s="466"/>
      <c r="RKW4" s="466"/>
      <c r="RKX4" s="466"/>
      <c r="RKY4" s="466"/>
      <c r="RKZ4" s="466"/>
      <c r="RLA4" s="466"/>
      <c r="RLB4" s="466"/>
      <c r="RLC4" s="466"/>
      <c r="RLD4" s="466"/>
      <c r="RLE4" s="466"/>
      <c r="RLF4" s="466"/>
      <c r="RLG4" s="466"/>
      <c r="RLH4" s="466"/>
      <c r="RLI4" s="466"/>
      <c r="RLJ4" s="466"/>
      <c r="RLK4" s="466"/>
      <c r="RLL4" s="466"/>
      <c r="RLM4" s="466"/>
      <c r="RLN4" s="466"/>
      <c r="RLO4" s="466"/>
      <c r="RLP4" s="466"/>
      <c r="RLQ4" s="466"/>
      <c r="RLR4" s="466"/>
      <c r="RLS4" s="466"/>
      <c r="RLT4" s="466"/>
      <c r="RLU4" s="466"/>
      <c r="RLV4" s="466"/>
      <c r="RLW4" s="466"/>
      <c r="RLX4" s="466"/>
      <c r="RLY4" s="466"/>
      <c r="RLZ4" s="466"/>
      <c r="RMA4" s="466"/>
      <c r="RMB4" s="466"/>
      <c r="RMC4" s="466"/>
      <c r="RMD4" s="466"/>
      <c r="RME4" s="466"/>
      <c r="RMF4" s="466"/>
      <c r="RMG4" s="466"/>
      <c r="RMH4" s="466"/>
      <c r="RMI4" s="466"/>
      <c r="RMJ4" s="466"/>
      <c r="RMK4" s="466"/>
      <c r="RML4" s="466"/>
      <c r="RMM4" s="466"/>
      <c r="RMN4" s="466"/>
      <c r="RMO4" s="466"/>
      <c r="RMP4" s="466"/>
      <c r="RMQ4" s="466"/>
      <c r="RMR4" s="466"/>
      <c r="RMS4" s="466"/>
      <c r="RMT4" s="466"/>
      <c r="RMU4" s="466"/>
      <c r="RMV4" s="466"/>
      <c r="RMW4" s="466"/>
      <c r="RMX4" s="466"/>
      <c r="RMY4" s="466"/>
      <c r="RMZ4" s="466"/>
      <c r="RNA4" s="466"/>
      <c r="RNB4" s="466"/>
      <c r="RNC4" s="466"/>
      <c r="RND4" s="466"/>
      <c r="RNE4" s="466"/>
      <c r="RNF4" s="466"/>
      <c r="RNG4" s="466"/>
      <c r="RNH4" s="466"/>
      <c r="RNI4" s="466"/>
      <c r="RNJ4" s="466"/>
      <c r="RNK4" s="466"/>
      <c r="RNL4" s="466"/>
      <c r="RNM4" s="466"/>
      <c r="RNN4" s="466"/>
      <c r="RNO4" s="466"/>
      <c r="RNP4" s="466"/>
      <c r="RNQ4" s="466"/>
      <c r="RNR4" s="466"/>
      <c r="RNS4" s="466"/>
      <c r="RNT4" s="466"/>
      <c r="RNU4" s="466"/>
      <c r="RNV4" s="466"/>
      <c r="RNW4" s="466"/>
      <c r="RNX4" s="466"/>
      <c r="RNY4" s="466"/>
      <c r="RNZ4" s="466"/>
      <c r="ROA4" s="466"/>
      <c r="ROB4" s="466"/>
      <c r="ROC4" s="466"/>
      <c r="ROD4" s="466"/>
      <c r="ROE4" s="466"/>
      <c r="ROF4" s="466"/>
      <c r="ROG4" s="466"/>
      <c r="ROH4" s="466"/>
      <c r="ROI4" s="466"/>
      <c r="ROJ4" s="466"/>
      <c r="ROK4" s="466"/>
      <c r="ROL4" s="466"/>
      <c r="ROM4" s="466"/>
      <c r="RON4" s="466"/>
      <c r="ROO4" s="466"/>
      <c r="ROP4" s="466"/>
      <c r="ROQ4" s="466"/>
      <c r="ROR4" s="466"/>
      <c r="ROS4" s="466"/>
      <c r="ROT4" s="466"/>
      <c r="ROU4" s="466"/>
      <c r="ROV4" s="466"/>
      <c r="ROW4" s="466"/>
      <c r="ROX4" s="466"/>
      <c r="ROY4" s="466"/>
      <c r="ROZ4" s="466"/>
      <c r="RPA4" s="466"/>
      <c r="RPB4" s="466"/>
      <c r="RPC4" s="466"/>
      <c r="RPD4" s="466"/>
      <c r="RPE4" s="466"/>
      <c r="RPF4" s="466"/>
      <c r="RPG4" s="466"/>
      <c r="RPH4" s="466"/>
      <c r="RPI4" s="466"/>
      <c r="RPJ4" s="466"/>
      <c r="RPK4" s="466"/>
      <c r="RPL4" s="466"/>
      <c r="RPM4" s="466"/>
      <c r="RPN4" s="466"/>
      <c r="RPO4" s="466"/>
      <c r="RPP4" s="466"/>
      <c r="RPQ4" s="466"/>
      <c r="RPR4" s="466"/>
      <c r="RPS4" s="466"/>
      <c r="RPT4" s="466"/>
      <c r="RPU4" s="466"/>
      <c r="RPV4" s="466"/>
      <c r="RPW4" s="466"/>
      <c r="RPX4" s="466"/>
      <c r="RPY4" s="466"/>
      <c r="RPZ4" s="466"/>
      <c r="RQA4" s="466"/>
      <c r="RQB4" s="466"/>
      <c r="RQC4" s="466"/>
      <c r="RQD4" s="466"/>
      <c r="RQE4" s="466"/>
      <c r="RQF4" s="466"/>
      <c r="RQG4" s="466"/>
      <c r="RQH4" s="466"/>
      <c r="RQI4" s="466"/>
      <c r="RQJ4" s="466"/>
      <c r="RQK4" s="466"/>
      <c r="RQL4" s="466"/>
      <c r="RQM4" s="466"/>
      <c r="RQN4" s="466"/>
      <c r="RQO4" s="466"/>
      <c r="RQP4" s="466"/>
      <c r="RQQ4" s="466"/>
      <c r="RQR4" s="466"/>
      <c r="RQS4" s="466"/>
      <c r="RQT4" s="466"/>
      <c r="RQU4" s="466"/>
      <c r="RQV4" s="466"/>
      <c r="RQW4" s="466"/>
      <c r="RQX4" s="466"/>
      <c r="RQY4" s="466"/>
      <c r="RQZ4" s="466"/>
      <c r="RRA4" s="466"/>
      <c r="RRB4" s="466"/>
      <c r="RRC4" s="466"/>
      <c r="RRD4" s="466"/>
      <c r="RRE4" s="466"/>
      <c r="RRF4" s="466"/>
      <c r="RRG4" s="466"/>
      <c r="RRH4" s="466"/>
      <c r="RRI4" s="466"/>
      <c r="RRJ4" s="466"/>
      <c r="RRK4" s="466"/>
      <c r="RRL4" s="466"/>
      <c r="RRM4" s="466"/>
      <c r="RRN4" s="466"/>
      <c r="RRO4" s="466"/>
      <c r="RRP4" s="466"/>
      <c r="RRQ4" s="466"/>
      <c r="RRR4" s="466"/>
      <c r="RRS4" s="466"/>
      <c r="RRT4" s="466"/>
      <c r="RRU4" s="466"/>
      <c r="RRV4" s="466"/>
      <c r="RRW4" s="466"/>
      <c r="RRX4" s="466"/>
      <c r="RRY4" s="466"/>
      <c r="RRZ4" s="466"/>
      <c r="RSA4" s="466"/>
      <c r="RSB4" s="466"/>
      <c r="RSC4" s="466"/>
      <c r="RSD4" s="466"/>
      <c r="RSE4" s="466"/>
      <c r="RSF4" s="466"/>
      <c r="RSG4" s="466"/>
      <c r="RSH4" s="466"/>
      <c r="RSI4" s="466"/>
      <c r="RSJ4" s="466"/>
      <c r="RSK4" s="466"/>
      <c r="RSL4" s="466"/>
      <c r="RSM4" s="466"/>
      <c r="RSN4" s="466"/>
      <c r="RSO4" s="466"/>
      <c r="RSP4" s="466"/>
      <c r="RSQ4" s="466"/>
      <c r="RSR4" s="466"/>
      <c r="RSS4" s="466"/>
      <c r="RST4" s="466"/>
      <c r="RSU4" s="466"/>
      <c r="RSV4" s="466"/>
      <c r="RSW4" s="466"/>
      <c r="RSX4" s="466"/>
      <c r="RSY4" s="466"/>
      <c r="RSZ4" s="466"/>
      <c r="RTA4" s="466"/>
      <c r="RTB4" s="466"/>
      <c r="RTC4" s="466"/>
      <c r="RTD4" s="466"/>
      <c r="RTE4" s="466"/>
      <c r="RTF4" s="466"/>
      <c r="RTG4" s="466"/>
      <c r="RTH4" s="466"/>
      <c r="RTI4" s="466"/>
      <c r="RTJ4" s="466"/>
      <c r="RTK4" s="466"/>
      <c r="RTL4" s="466"/>
      <c r="RTM4" s="466"/>
      <c r="RTN4" s="466"/>
      <c r="RTO4" s="466"/>
      <c r="RTP4" s="466"/>
      <c r="RTQ4" s="466"/>
      <c r="RTR4" s="466"/>
      <c r="RTS4" s="466"/>
      <c r="RTT4" s="466"/>
      <c r="RTU4" s="466"/>
      <c r="RTV4" s="466"/>
      <c r="RTW4" s="466"/>
      <c r="RTX4" s="466"/>
      <c r="RTY4" s="466"/>
      <c r="RTZ4" s="466"/>
      <c r="RUA4" s="466"/>
      <c r="RUB4" s="466"/>
      <c r="RUC4" s="466"/>
      <c r="RUD4" s="466"/>
      <c r="RUE4" s="466"/>
      <c r="RUF4" s="466"/>
      <c r="RUG4" s="466"/>
      <c r="RUH4" s="466"/>
      <c r="RUI4" s="466"/>
      <c r="RUJ4" s="466"/>
      <c r="RUK4" s="466"/>
      <c r="RUL4" s="466"/>
      <c r="RUM4" s="466"/>
      <c r="RUN4" s="466"/>
      <c r="RUO4" s="466"/>
      <c r="RUP4" s="466"/>
      <c r="RUQ4" s="466"/>
      <c r="RUR4" s="466"/>
      <c r="RUS4" s="466"/>
      <c r="RUT4" s="466"/>
      <c r="RUU4" s="466"/>
      <c r="RUV4" s="466"/>
      <c r="RUW4" s="466"/>
      <c r="RUX4" s="466"/>
      <c r="RUY4" s="466"/>
      <c r="RUZ4" s="466"/>
      <c r="RVA4" s="466"/>
      <c r="RVB4" s="466"/>
      <c r="RVC4" s="466"/>
      <c r="RVD4" s="466"/>
      <c r="RVE4" s="466"/>
      <c r="RVF4" s="466"/>
      <c r="RVG4" s="466"/>
      <c r="RVH4" s="466"/>
      <c r="RVI4" s="466"/>
      <c r="RVJ4" s="466"/>
      <c r="RVK4" s="466"/>
      <c r="RVL4" s="466"/>
      <c r="RVM4" s="466"/>
      <c r="RVN4" s="466"/>
      <c r="RVO4" s="466"/>
      <c r="RVP4" s="466"/>
      <c r="RVQ4" s="466"/>
      <c r="RVR4" s="466"/>
      <c r="RVS4" s="466"/>
      <c r="RVT4" s="466"/>
      <c r="RVU4" s="466"/>
      <c r="RVV4" s="466"/>
      <c r="RVW4" s="466"/>
      <c r="RVX4" s="466"/>
      <c r="RVY4" s="466"/>
      <c r="RVZ4" s="466"/>
      <c r="RWA4" s="466"/>
      <c r="RWB4" s="466"/>
      <c r="RWC4" s="466"/>
      <c r="RWD4" s="466"/>
      <c r="RWE4" s="466"/>
      <c r="RWF4" s="466"/>
      <c r="RWG4" s="466"/>
      <c r="RWH4" s="466"/>
      <c r="RWI4" s="466"/>
      <c r="RWJ4" s="466"/>
      <c r="RWK4" s="466"/>
      <c r="RWL4" s="466"/>
      <c r="RWM4" s="466"/>
      <c r="RWN4" s="466"/>
      <c r="RWO4" s="466"/>
      <c r="RWP4" s="466"/>
      <c r="RWQ4" s="466"/>
      <c r="RWR4" s="466"/>
      <c r="RWS4" s="466"/>
      <c r="RWT4" s="466"/>
      <c r="RWU4" s="466"/>
      <c r="RWV4" s="466"/>
      <c r="RWW4" s="466"/>
      <c r="RWX4" s="466"/>
      <c r="RWY4" s="466"/>
      <c r="RWZ4" s="466"/>
      <c r="RXA4" s="466"/>
      <c r="RXB4" s="466"/>
      <c r="RXC4" s="466"/>
      <c r="RXD4" s="466"/>
      <c r="RXE4" s="466"/>
      <c r="RXF4" s="466"/>
      <c r="RXG4" s="466"/>
      <c r="RXH4" s="466"/>
      <c r="RXI4" s="466"/>
      <c r="RXJ4" s="466"/>
      <c r="RXK4" s="466"/>
      <c r="RXL4" s="466"/>
      <c r="RXM4" s="466"/>
      <c r="RXN4" s="466"/>
      <c r="RXO4" s="466"/>
      <c r="RXP4" s="466"/>
      <c r="RXQ4" s="466"/>
      <c r="RXR4" s="466"/>
      <c r="RXS4" s="466"/>
      <c r="RXT4" s="466"/>
      <c r="RXU4" s="466"/>
      <c r="RXV4" s="466"/>
      <c r="RXW4" s="466"/>
      <c r="RXX4" s="466"/>
      <c r="RXY4" s="466"/>
      <c r="RXZ4" s="466"/>
      <c r="RYA4" s="466"/>
      <c r="RYB4" s="466"/>
      <c r="RYC4" s="466"/>
      <c r="RYD4" s="466"/>
      <c r="RYE4" s="466"/>
      <c r="RYF4" s="466"/>
      <c r="RYG4" s="466"/>
      <c r="RYH4" s="466"/>
      <c r="RYI4" s="466"/>
      <c r="RYJ4" s="466"/>
      <c r="RYK4" s="466"/>
      <c r="RYL4" s="466"/>
      <c r="RYM4" s="466"/>
      <c r="RYN4" s="466"/>
      <c r="RYO4" s="466"/>
      <c r="RYP4" s="466"/>
      <c r="RYQ4" s="466"/>
      <c r="RYR4" s="466"/>
      <c r="RYS4" s="466"/>
      <c r="RYT4" s="466"/>
      <c r="RYU4" s="466"/>
      <c r="RYV4" s="466"/>
      <c r="RYW4" s="466"/>
      <c r="RYX4" s="466"/>
      <c r="RYY4" s="466"/>
      <c r="RYZ4" s="466"/>
      <c r="RZA4" s="466"/>
      <c r="RZB4" s="466"/>
      <c r="RZC4" s="466"/>
      <c r="RZD4" s="466"/>
      <c r="RZE4" s="466"/>
      <c r="RZF4" s="466"/>
      <c r="RZG4" s="466"/>
      <c r="RZH4" s="466"/>
      <c r="RZI4" s="466"/>
      <c r="RZJ4" s="466"/>
      <c r="RZK4" s="466"/>
      <c r="RZL4" s="466"/>
      <c r="RZM4" s="466"/>
      <c r="RZN4" s="466"/>
      <c r="RZO4" s="466"/>
      <c r="RZP4" s="466"/>
      <c r="RZQ4" s="466"/>
      <c r="RZR4" s="466"/>
      <c r="RZS4" s="466"/>
      <c r="RZT4" s="466"/>
      <c r="RZU4" s="466"/>
      <c r="RZV4" s="466"/>
      <c r="RZW4" s="466"/>
      <c r="RZX4" s="466"/>
      <c r="RZY4" s="466"/>
      <c r="RZZ4" s="466"/>
      <c r="SAA4" s="466"/>
      <c r="SAB4" s="466"/>
      <c r="SAC4" s="466"/>
      <c r="SAD4" s="466"/>
      <c r="SAE4" s="466"/>
      <c r="SAF4" s="466"/>
      <c r="SAG4" s="466"/>
      <c r="SAH4" s="466"/>
      <c r="SAI4" s="466"/>
      <c r="SAJ4" s="466"/>
      <c r="SAK4" s="466"/>
      <c r="SAL4" s="466"/>
      <c r="SAM4" s="466"/>
      <c r="SAN4" s="466"/>
      <c r="SAO4" s="466"/>
      <c r="SAP4" s="466"/>
      <c r="SAQ4" s="466"/>
      <c r="SAR4" s="466"/>
      <c r="SAS4" s="466"/>
      <c r="SAT4" s="466"/>
      <c r="SAU4" s="466"/>
      <c r="SAV4" s="466"/>
      <c r="SAW4" s="466"/>
      <c r="SAX4" s="466"/>
      <c r="SAY4" s="466"/>
      <c r="SAZ4" s="466"/>
      <c r="SBA4" s="466"/>
      <c r="SBB4" s="466"/>
      <c r="SBC4" s="466"/>
      <c r="SBD4" s="466"/>
      <c r="SBE4" s="466"/>
      <c r="SBF4" s="466"/>
      <c r="SBG4" s="466"/>
      <c r="SBH4" s="466"/>
      <c r="SBI4" s="466"/>
      <c r="SBJ4" s="466"/>
      <c r="SBK4" s="466"/>
      <c r="SBL4" s="466"/>
      <c r="SBM4" s="466"/>
      <c r="SBN4" s="466"/>
      <c r="SBO4" s="466"/>
      <c r="SBP4" s="466"/>
      <c r="SBQ4" s="466"/>
      <c r="SBR4" s="466"/>
      <c r="SBS4" s="466"/>
      <c r="SBT4" s="466"/>
      <c r="SBU4" s="466"/>
      <c r="SBV4" s="466"/>
      <c r="SBW4" s="466"/>
      <c r="SBX4" s="466"/>
      <c r="SBY4" s="466"/>
      <c r="SBZ4" s="466"/>
      <c r="SCA4" s="466"/>
      <c r="SCB4" s="466"/>
      <c r="SCC4" s="466"/>
      <c r="SCD4" s="466"/>
      <c r="SCE4" s="466"/>
      <c r="SCF4" s="466"/>
      <c r="SCG4" s="466"/>
      <c r="SCH4" s="466"/>
      <c r="SCI4" s="466"/>
      <c r="SCJ4" s="466"/>
      <c r="SCK4" s="466"/>
      <c r="SCL4" s="466"/>
      <c r="SCM4" s="466"/>
      <c r="SCN4" s="466"/>
      <c r="SCO4" s="466"/>
      <c r="SCP4" s="466"/>
      <c r="SCQ4" s="466"/>
      <c r="SCR4" s="466"/>
      <c r="SCS4" s="466"/>
      <c r="SCT4" s="466"/>
      <c r="SCU4" s="466"/>
      <c r="SCV4" s="466"/>
      <c r="SCW4" s="466"/>
      <c r="SCX4" s="466"/>
      <c r="SCY4" s="466"/>
      <c r="SCZ4" s="466"/>
      <c r="SDA4" s="466"/>
      <c r="SDB4" s="466"/>
      <c r="SDC4" s="466"/>
      <c r="SDD4" s="466"/>
      <c r="SDE4" s="466"/>
      <c r="SDF4" s="466"/>
      <c r="SDG4" s="466"/>
      <c r="SDH4" s="466"/>
      <c r="SDI4" s="466"/>
      <c r="SDJ4" s="466"/>
      <c r="SDK4" s="466"/>
      <c r="SDL4" s="466"/>
      <c r="SDM4" s="466"/>
      <c r="SDN4" s="466"/>
      <c r="SDO4" s="466"/>
      <c r="SDP4" s="466"/>
      <c r="SDQ4" s="466"/>
      <c r="SDR4" s="466"/>
      <c r="SDS4" s="466"/>
      <c r="SDT4" s="466"/>
      <c r="SDU4" s="466"/>
      <c r="SDV4" s="466"/>
      <c r="SDW4" s="466"/>
      <c r="SDX4" s="466"/>
      <c r="SDY4" s="466"/>
      <c r="SDZ4" s="466"/>
      <c r="SEA4" s="466"/>
      <c r="SEB4" s="466"/>
      <c r="SEC4" s="466"/>
      <c r="SED4" s="466"/>
      <c r="SEE4" s="466"/>
      <c r="SEF4" s="466"/>
      <c r="SEG4" s="466"/>
      <c r="SEH4" s="466"/>
      <c r="SEI4" s="466"/>
      <c r="SEJ4" s="466"/>
      <c r="SEK4" s="466"/>
      <c r="SEL4" s="466"/>
      <c r="SEM4" s="466"/>
      <c r="SEN4" s="466"/>
      <c r="SEO4" s="466"/>
      <c r="SEP4" s="466"/>
      <c r="SEQ4" s="466"/>
      <c r="SER4" s="466"/>
      <c r="SES4" s="466"/>
      <c r="SET4" s="466"/>
      <c r="SEU4" s="466"/>
      <c r="SEV4" s="466"/>
      <c r="SEW4" s="466"/>
      <c r="SEX4" s="466"/>
      <c r="SEY4" s="466"/>
      <c r="SEZ4" s="466"/>
      <c r="SFA4" s="466"/>
      <c r="SFB4" s="466"/>
      <c r="SFC4" s="466"/>
      <c r="SFD4" s="466"/>
      <c r="SFE4" s="466"/>
      <c r="SFF4" s="466"/>
      <c r="SFG4" s="466"/>
      <c r="SFH4" s="466"/>
      <c r="SFI4" s="466"/>
      <c r="SFJ4" s="466"/>
      <c r="SFK4" s="466"/>
      <c r="SFL4" s="466"/>
      <c r="SFM4" s="466"/>
      <c r="SFN4" s="466"/>
      <c r="SFO4" s="466"/>
      <c r="SFP4" s="466"/>
      <c r="SFQ4" s="466"/>
      <c r="SFR4" s="466"/>
      <c r="SFS4" s="466"/>
      <c r="SFT4" s="466"/>
      <c r="SFU4" s="466"/>
      <c r="SFV4" s="466"/>
      <c r="SFW4" s="466"/>
      <c r="SFX4" s="466"/>
      <c r="SFY4" s="466"/>
      <c r="SFZ4" s="466"/>
      <c r="SGA4" s="466"/>
      <c r="SGB4" s="466"/>
      <c r="SGC4" s="466"/>
      <c r="SGD4" s="466"/>
      <c r="SGE4" s="466"/>
      <c r="SGF4" s="466"/>
      <c r="SGG4" s="466"/>
      <c r="SGH4" s="466"/>
      <c r="SGI4" s="466"/>
      <c r="SGJ4" s="466"/>
      <c r="SGK4" s="466"/>
      <c r="SGL4" s="466"/>
      <c r="SGM4" s="466"/>
      <c r="SGN4" s="466"/>
      <c r="SGO4" s="466"/>
      <c r="SGP4" s="466"/>
      <c r="SGQ4" s="466"/>
      <c r="SGR4" s="466"/>
      <c r="SGS4" s="466"/>
      <c r="SGT4" s="466"/>
      <c r="SGU4" s="466"/>
      <c r="SGV4" s="466"/>
      <c r="SGW4" s="466"/>
      <c r="SGX4" s="466"/>
      <c r="SGY4" s="466"/>
      <c r="SGZ4" s="466"/>
      <c r="SHA4" s="466"/>
      <c r="SHB4" s="466"/>
      <c r="SHC4" s="466"/>
      <c r="SHD4" s="466"/>
      <c r="SHE4" s="466"/>
      <c r="SHF4" s="466"/>
      <c r="SHG4" s="466"/>
      <c r="SHH4" s="466"/>
      <c r="SHI4" s="466"/>
      <c r="SHJ4" s="466"/>
      <c r="SHK4" s="466"/>
      <c r="SHL4" s="466"/>
      <c r="SHM4" s="466"/>
      <c r="SHN4" s="466"/>
      <c r="SHO4" s="466"/>
      <c r="SHP4" s="466"/>
      <c r="SHQ4" s="466"/>
      <c r="SHR4" s="466"/>
      <c r="SHS4" s="466"/>
      <c r="SHT4" s="466"/>
      <c r="SHU4" s="466"/>
      <c r="SHV4" s="466"/>
      <c r="SHW4" s="466"/>
      <c r="SHX4" s="466"/>
      <c r="SHY4" s="466"/>
      <c r="SHZ4" s="466"/>
      <c r="SIA4" s="466"/>
      <c r="SIB4" s="466"/>
      <c r="SIC4" s="466"/>
      <c r="SID4" s="466"/>
      <c r="SIE4" s="466"/>
      <c r="SIF4" s="466"/>
      <c r="SIG4" s="466"/>
      <c r="SIH4" s="466"/>
      <c r="SII4" s="466"/>
      <c r="SIJ4" s="466"/>
      <c r="SIK4" s="466"/>
      <c r="SIL4" s="466"/>
      <c r="SIM4" s="466"/>
      <c r="SIN4" s="466"/>
      <c r="SIO4" s="466"/>
      <c r="SIP4" s="466"/>
      <c r="SIQ4" s="466"/>
      <c r="SIR4" s="466"/>
      <c r="SIS4" s="466"/>
      <c r="SIT4" s="466"/>
      <c r="SIU4" s="466"/>
      <c r="SIV4" s="466"/>
      <c r="SIW4" s="466"/>
      <c r="SIX4" s="466"/>
      <c r="SIY4" s="466"/>
      <c r="SIZ4" s="466"/>
      <c r="SJA4" s="466"/>
      <c r="SJB4" s="466"/>
      <c r="SJC4" s="466"/>
      <c r="SJD4" s="466"/>
      <c r="SJE4" s="466"/>
      <c r="SJF4" s="466"/>
      <c r="SJG4" s="466"/>
      <c r="SJH4" s="466"/>
      <c r="SJI4" s="466"/>
      <c r="SJJ4" s="466"/>
      <c r="SJK4" s="466"/>
      <c r="SJL4" s="466"/>
      <c r="SJM4" s="466"/>
      <c r="SJN4" s="466"/>
      <c r="SJO4" s="466"/>
      <c r="SJP4" s="466"/>
      <c r="SJQ4" s="466"/>
      <c r="SJR4" s="466"/>
      <c r="SJS4" s="466"/>
      <c r="SJT4" s="466"/>
      <c r="SJU4" s="466"/>
      <c r="SJV4" s="466"/>
      <c r="SJW4" s="466"/>
      <c r="SJX4" s="466"/>
      <c r="SJY4" s="466"/>
      <c r="SJZ4" s="466"/>
      <c r="SKA4" s="466"/>
      <c r="SKB4" s="466"/>
      <c r="SKC4" s="466"/>
      <c r="SKD4" s="466"/>
      <c r="SKE4" s="466"/>
      <c r="SKF4" s="466"/>
      <c r="SKG4" s="466"/>
      <c r="SKH4" s="466"/>
      <c r="SKI4" s="466"/>
      <c r="SKJ4" s="466"/>
      <c r="SKK4" s="466"/>
      <c r="SKL4" s="466"/>
      <c r="SKM4" s="466"/>
      <c r="SKN4" s="466"/>
      <c r="SKO4" s="466"/>
      <c r="SKP4" s="466"/>
      <c r="SKQ4" s="466"/>
      <c r="SKR4" s="466"/>
      <c r="SKS4" s="466"/>
      <c r="SKT4" s="466"/>
      <c r="SKU4" s="466"/>
      <c r="SKV4" s="466"/>
      <c r="SKW4" s="466"/>
      <c r="SKX4" s="466"/>
      <c r="SKY4" s="466"/>
      <c r="SKZ4" s="466"/>
      <c r="SLA4" s="466"/>
      <c r="SLB4" s="466"/>
      <c r="SLC4" s="466"/>
      <c r="SLD4" s="466"/>
      <c r="SLE4" s="466"/>
      <c r="SLF4" s="466"/>
      <c r="SLG4" s="466"/>
      <c r="SLH4" s="466"/>
      <c r="SLI4" s="466"/>
      <c r="SLJ4" s="466"/>
      <c r="SLK4" s="466"/>
      <c r="SLL4" s="466"/>
      <c r="SLM4" s="466"/>
      <c r="SLN4" s="466"/>
      <c r="SLO4" s="466"/>
      <c r="SLP4" s="466"/>
      <c r="SLQ4" s="466"/>
      <c r="SLR4" s="466"/>
      <c r="SLS4" s="466"/>
      <c r="SLT4" s="466"/>
      <c r="SLU4" s="466"/>
      <c r="SLV4" s="466"/>
      <c r="SLW4" s="466"/>
      <c r="SLX4" s="466"/>
      <c r="SLY4" s="466"/>
      <c r="SLZ4" s="466"/>
      <c r="SMA4" s="466"/>
      <c r="SMB4" s="466"/>
      <c r="SMC4" s="466"/>
      <c r="SMD4" s="466"/>
      <c r="SME4" s="466"/>
      <c r="SMF4" s="466"/>
      <c r="SMG4" s="466"/>
      <c r="SMH4" s="466"/>
      <c r="SMI4" s="466"/>
      <c r="SMJ4" s="466"/>
      <c r="SMK4" s="466"/>
      <c r="SML4" s="466"/>
      <c r="SMM4" s="466"/>
      <c r="SMN4" s="466"/>
      <c r="SMO4" s="466"/>
      <c r="SMP4" s="466"/>
      <c r="SMQ4" s="466"/>
      <c r="SMR4" s="466"/>
      <c r="SMS4" s="466"/>
      <c r="SMT4" s="466"/>
      <c r="SMU4" s="466"/>
      <c r="SMV4" s="466"/>
      <c r="SMW4" s="466"/>
      <c r="SMX4" s="466"/>
      <c r="SMY4" s="466"/>
      <c r="SMZ4" s="466"/>
      <c r="SNA4" s="466"/>
      <c r="SNB4" s="466"/>
      <c r="SNC4" s="466"/>
      <c r="SND4" s="466"/>
      <c r="SNE4" s="466"/>
      <c r="SNF4" s="466"/>
      <c r="SNG4" s="466"/>
      <c r="SNH4" s="466"/>
      <c r="SNI4" s="466"/>
      <c r="SNJ4" s="466"/>
      <c r="SNK4" s="466"/>
      <c r="SNL4" s="466"/>
      <c r="SNM4" s="466"/>
      <c r="SNN4" s="466"/>
      <c r="SNO4" s="466"/>
      <c r="SNP4" s="466"/>
      <c r="SNQ4" s="466"/>
      <c r="SNR4" s="466"/>
      <c r="SNS4" s="466"/>
      <c r="SNT4" s="466"/>
      <c r="SNU4" s="466"/>
      <c r="SNV4" s="466"/>
      <c r="SNW4" s="466"/>
      <c r="SNX4" s="466"/>
      <c r="SNY4" s="466"/>
      <c r="SNZ4" s="466"/>
      <c r="SOA4" s="466"/>
      <c r="SOB4" s="466"/>
      <c r="SOC4" s="466"/>
      <c r="SOD4" s="466"/>
      <c r="SOE4" s="466"/>
      <c r="SOF4" s="466"/>
      <c r="SOG4" s="466"/>
      <c r="SOH4" s="466"/>
      <c r="SOI4" s="466"/>
      <c r="SOJ4" s="466"/>
      <c r="SOK4" s="466"/>
      <c r="SOL4" s="466"/>
      <c r="SOM4" s="466"/>
      <c r="SON4" s="466"/>
      <c r="SOO4" s="466"/>
      <c r="SOP4" s="466"/>
      <c r="SOQ4" s="466"/>
      <c r="SOR4" s="466"/>
      <c r="SOS4" s="466"/>
      <c r="SOT4" s="466"/>
      <c r="SOU4" s="466"/>
      <c r="SOV4" s="466"/>
      <c r="SOW4" s="466"/>
      <c r="SOX4" s="466"/>
      <c r="SOY4" s="466"/>
      <c r="SOZ4" s="466"/>
      <c r="SPA4" s="466"/>
      <c r="SPB4" s="466"/>
      <c r="SPC4" s="466"/>
      <c r="SPD4" s="466"/>
      <c r="SPE4" s="466"/>
      <c r="SPF4" s="466"/>
      <c r="SPG4" s="466"/>
      <c r="SPH4" s="466"/>
      <c r="SPI4" s="466"/>
      <c r="SPJ4" s="466"/>
      <c r="SPK4" s="466"/>
      <c r="SPL4" s="466"/>
      <c r="SPM4" s="466"/>
      <c r="SPN4" s="466"/>
      <c r="SPO4" s="466"/>
      <c r="SPP4" s="466"/>
      <c r="SPQ4" s="466"/>
      <c r="SPR4" s="466"/>
      <c r="SPS4" s="466"/>
      <c r="SPT4" s="466"/>
      <c r="SPU4" s="466"/>
      <c r="SPV4" s="466"/>
      <c r="SPW4" s="466"/>
      <c r="SPX4" s="466"/>
      <c r="SPY4" s="466"/>
      <c r="SPZ4" s="466"/>
      <c r="SQA4" s="466"/>
      <c r="SQB4" s="466"/>
      <c r="SQC4" s="466"/>
      <c r="SQD4" s="466"/>
      <c r="SQE4" s="466"/>
      <c r="SQF4" s="466"/>
      <c r="SQG4" s="466"/>
      <c r="SQH4" s="466"/>
      <c r="SQI4" s="466"/>
      <c r="SQJ4" s="466"/>
      <c r="SQK4" s="466"/>
      <c r="SQL4" s="466"/>
      <c r="SQM4" s="466"/>
      <c r="SQN4" s="466"/>
      <c r="SQO4" s="466"/>
      <c r="SQP4" s="466"/>
      <c r="SQQ4" s="466"/>
      <c r="SQR4" s="466"/>
      <c r="SQS4" s="466"/>
      <c r="SQT4" s="466"/>
      <c r="SQU4" s="466"/>
      <c r="SQV4" s="466"/>
      <c r="SQW4" s="466"/>
      <c r="SQX4" s="466"/>
      <c r="SQY4" s="466"/>
      <c r="SQZ4" s="466"/>
      <c r="SRA4" s="466"/>
      <c r="SRB4" s="466"/>
      <c r="SRC4" s="466"/>
      <c r="SRD4" s="466"/>
      <c r="SRE4" s="466"/>
      <c r="SRF4" s="466"/>
      <c r="SRG4" s="466"/>
      <c r="SRH4" s="466"/>
      <c r="SRI4" s="466"/>
      <c r="SRJ4" s="466"/>
      <c r="SRK4" s="466"/>
      <c r="SRL4" s="466"/>
      <c r="SRM4" s="466"/>
      <c r="SRN4" s="466"/>
      <c r="SRO4" s="466"/>
      <c r="SRP4" s="466"/>
      <c r="SRQ4" s="466"/>
      <c r="SRR4" s="466"/>
      <c r="SRS4" s="466"/>
      <c r="SRT4" s="466"/>
      <c r="SRU4" s="466"/>
      <c r="SRV4" s="466"/>
      <c r="SRW4" s="466"/>
      <c r="SRX4" s="466"/>
      <c r="SRY4" s="466"/>
      <c r="SRZ4" s="466"/>
      <c r="SSA4" s="466"/>
      <c r="SSB4" s="466"/>
      <c r="SSC4" s="466"/>
      <c r="SSD4" s="466"/>
      <c r="SSE4" s="466"/>
      <c r="SSF4" s="466"/>
      <c r="SSG4" s="466"/>
      <c r="SSH4" s="466"/>
      <c r="SSI4" s="466"/>
      <c r="SSJ4" s="466"/>
      <c r="SSK4" s="466"/>
      <c r="SSL4" s="466"/>
      <c r="SSM4" s="466"/>
      <c r="SSN4" s="466"/>
      <c r="SSO4" s="466"/>
      <c r="SSP4" s="466"/>
      <c r="SSQ4" s="466"/>
      <c r="SSR4" s="466"/>
      <c r="SSS4" s="466"/>
      <c r="SST4" s="466"/>
      <c r="SSU4" s="466"/>
      <c r="SSV4" s="466"/>
      <c r="SSW4" s="466"/>
      <c r="SSX4" s="466"/>
      <c r="SSY4" s="466"/>
      <c r="SSZ4" s="466"/>
      <c r="STA4" s="466"/>
      <c r="STB4" s="466"/>
      <c r="STC4" s="466"/>
      <c r="STD4" s="466"/>
      <c r="STE4" s="466"/>
      <c r="STF4" s="466"/>
      <c r="STG4" s="466"/>
      <c r="STH4" s="466"/>
      <c r="STI4" s="466"/>
      <c r="STJ4" s="466"/>
      <c r="STK4" s="466"/>
      <c r="STL4" s="466"/>
      <c r="STM4" s="466"/>
      <c r="STN4" s="466"/>
      <c r="STO4" s="466"/>
      <c r="STP4" s="466"/>
      <c r="STQ4" s="466"/>
      <c r="STR4" s="466"/>
      <c r="STS4" s="466"/>
      <c r="STT4" s="466"/>
      <c r="STU4" s="466"/>
      <c r="STV4" s="466"/>
      <c r="STW4" s="466"/>
      <c r="STX4" s="466"/>
      <c r="STY4" s="466"/>
      <c r="STZ4" s="466"/>
      <c r="SUA4" s="466"/>
      <c r="SUB4" s="466"/>
      <c r="SUC4" s="466"/>
      <c r="SUD4" s="466"/>
      <c r="SUE4" s="466"/>
      <c r="SUF4" s="466"/>
      <c r="SUG4" s="466"/>
      <c r="SUH4" s="466"/>
      <c r="SUI4" s="466"/>
      <c r="SUJ4" s="466"/>
      <c r="SUK4" s="466"/>
      <c r="SUL4" s="466"/>
      <c r="SUM4" s="466"/>
      <c r="SUN4" s="466"/>
      <c r="SUO4" s="466"/>
      <c r="SUP4" s="466"/>
      <c r="SUQ4" s="466"/>
      <c r="SUR4" s="466"/>
      <c r="SUS4" s="466"/>
      <c r="SUT4" s="466"/>
      <c r="SUU4" s="466"/>
      <c r="SUV4" s="466"/>
      <c r="SUW4" s="466"/>
      <c r="SUX4" s="466"/>
      <c r="SUY4" s="466"/>
      <c r="SUZ4" s="466"/>
      <c r="SVA4" s="466"/>
      <c r="SVB4" s="466"/>
      <c r="SVC4" s="466"/>
      <c r="SVD4" s="466"/>
      <c r="SVE4" s="466"/>
      <c r="SVF4" s="466"/>
      <c r="SVG4" s="466"/>
      <c r="SVH4" s="466"/>
      <c r="SVI4" s="466"/>
      <c r="SVJ4" s="466"/>
      <c r="SVK4" s="466"/>
      <c r="SVL4" s="466"/>
      <c r="SVM4" s="466"/>
      <c r="SVN4" s="466"/>
      <c r="SVO4" s="466"/>
      <c r="SVP4" s="466"/>
      <c r="SVQ4" s="466"/>
      <c r="SVR4" s="466"/>
      <c r="SVS4" s="466"/>
      <c r="SVT4" s="466"/>
      <c r="SVU4" s="466"/>
      <c r="SVV4" s="466"/>
      <c r="SVW4" s="466"/>
      <c r="SVX4" s="466"/>
      <c r="SVY4" s="466"/>
      <c r="SVZ4" s="466"/>
      <c r="SWA4" s="466"/>
      <c r="SWB4" s="466"/>
      <c r="SWC4" s="466"/>
      <c r="SWD4" s="466"/>
      <c r="SWE4" s="466"/>
      <c r="SWF4" s="466"/>
      <c r="SWG4" s="466"/>
      <c r="SWH4" s="466"/>
      <c r="SWI4" s="466"/>
      <c r="SWJ4" s="466"/>
      <c r="SWK4" s="466"/>
      <c r="SWL4" s="466"/>
      <c r="SWM4" s="466"/>
      <c r="SWN4" s="466"/>
      <c r="SWO4" s="466"/>
      <c r="SWP4" s="466"/>
      <c r="SWQ4" s="466"/>
      <c r="SWR4" s="466"/>
      <c r="SWS4" s="466"/>
      <c r="SWT4" s="466"/>
      <c r="SWU4" s="466"/>
      <c r="SWV4" s="466"/>
      <c r="SWW4" s="466"/>
      <c r="SWX4" s="466"/>
      <c r="SWY4" s="466"/>
      <c r="SWZ4" s="466"/>
      <c r="SXA4" s="466"/>
      <c r="SXB4" s="466"/>
      <c r="SXC4" s="466"/>
      <c r="SXD4" s="466"/>
      <c r="SXE4" s="466"/>
      <c r="SXF4" s="466"/>
      <c r="SXG4" s="466"/>
      <c r="SXH4" s="466"/>
      <c r="SXI4" s="466"/>
      <c r="SXJ4" s="466"/>
      <c r="SXK4" s="466"/>
      <c r="SXL4" s="466"/>
      <c r="SXM4" s="466"/>
      <c r="SXN4" s="466"/>
      <c r="SXO4" s="466"/>
      <c r="SXP4" s="466"/>
      <c r="SXQ4" s="466"/>
      <c r="SXR4" s="466"/>
      <c r="SXS4" s="466"/>
      <c r="SXT4" s="466"/>
      <c r="SXU4" s="466"/>
      <c r="SXV4" s="466"/>
      <c r="SXW4" s="466"/>
      <c r="SXX4" s="466"/>
      <c r="SXY4" s="466"/>
      <c r="SXZ4" s="466"/>
      <c r="SYA4" s="466"/>
      <c r="SYB4" s="466"/>
      <c r="SYC4" s="466"/>
      <c r="SYD4" s="466"/>
      <c r="SYE4" s="466"/>
      <c r="SYF4" s="466"/>
      <c r="SYG4" s="466"/>
      <c r="SYH4" s="466"/>
      <c r="SYI4" s="466"/>
      <c r="SYJ4" s="466"/>
      <c r="SYK4" s="466"/>
      <c r="SYL4" s="466"/>
      <c r="SYM4" s="466"/>
      <c r="SYN4" s="466"/>
      <c r="SYO4" s="466"/>
      <c r="SYP4" s="466"/>
      <c r="SYQ4" s="466"/>
      <c r="SYR4" s="466"/>
      <c r="SYS4" s="466"/>
      <c r="SYT4" s="466"/>
      <c r="SYU4" s="466"/>
      <c r="SYV4" s="466"/>
      <c r="SYW4" s="466"/>
      <c r="SYX4" s="466"/>
      <c r="SYY4" s="466"/>
      <c r="SYZ4" s="466"/>
      <c r="SZA4" s="466"/>
      <c r="SZB4" s="466"/>
      <c r="SZC4" s="466"/>
      <c r="SZD4" s="466"/>
      <c r="SZE4" s="466"/>
      <c r="SZF4" s="466"/>
      <c r="SZG4" s="466"/>
      <c r="SZH4" s="466"/>
      <c r="SZI4" s="466"/>
      <c r="SZJ4" s="466"/>
      <c r="SZK4" s="466"/>
      <c r="SZL4" s="466"/>
      <c r="SZM4" s="466"/>
      <c r="SZN4" s="466"/>
      <c r="SZO4" s="466"/>
      <c r="SZP4" s="466"/>
      <c r="SZQ4" s="466"/>
      <c r="SZR4" s="466"/>
      <c r="SZS4" s="466"/>
      <c r="SZT4" s="466"/>
      <c r="SZU4" s="466"/>
      <c r="SZV4" s="466"/>
      <c r="SZW4" s="466"/>
      <c r="SZX4" s="466"/>
      <c r="SZY4" s="466"/>
      <c r="SZZ4" s="466"/>
      <c r="TAA4" s="466"/>
      <c r="TAB4" s="466"/>
      <c r="TAC4" s="466"/>
      <c r="TAD4" s="466"/>
      <c r="TAE4" s="466"/>
      <c r="TAF4" s="466"/>
      <c r="TAG4" s="466"/>
      <c r="TAH4" s="466"/>
      <c r="TAI4" s="466"/>
      <c r="TAJ4" s="466"/>
      <c r="TAK4" s="466"/>
      <c r="TAL4" s="466"/>
      <c r="TAM4" s="466"/>
      <c r="TAN4" s="466"/>
      <c r="TAO4" s="466"/>
      <c r="TAP4" s="466"/>
      <c r="TAQ4" s="466"/>
      <c r="TAR4" s="466"/>
      <c r="TAS4" s="466"/>
      <c r="TAT4" s="466"/>
      <c r="TAU4" s="466"/>
      <c r="TAV4" s="466"/>
      <c r="TAW4" s="466"/>
      <c r="TAX4" s="466"/>
      <c r="TAY4" s="466"/>
      <c r="TAZ4" s="466"/>
      <c r="TBA4" s="466"/>
      <c r="TBB4" s="466"/>
      <c r="TBC4" s="466"/>
      <c r="TBD4" s="466"/>
      <c r="TBE4" s="466"/>
      <c r="TBF4" s="466"/>
      <c r="TBG4" s="466"/>
      <c r="TBH4" s="466"/>
      <c r="TBI4" s="466"/>
      <c r="TBJ4" s="466"/>
      <c r="TBK4" s="466"/>
      <c r="TBL4" s="466"/>
      <c r="TBM4" s="466"/>
      <c r="TBN4" s="466"/>
      <c r="TBO4" s="466"/>
      <c r="TBP4" s="466"/>
      <c r="TBQ4" s="466"/>
      <c r="TBR4" s="466"/>
      <c r="TBS4" s="466"/>
      <c r="TBT4" s="466"/>
      <c r="TBU4" s="466"/>
      <c r="TBV4" s="466"/>
      <c r="TBW4" s="466"/>
      <c r="TBX4" s="466"/>
      <c r="TBY4" s="466"/>
      <c r="TBZ4" s="466"/>
      <c r="TCA4" s="466"/>
      <c r="TCB4" s="466"/>
      <c r="TCC4" s="466"/>
      <c r="TCD4" s="466"/>
      <c r="TCE4" s="466"/>
      <c r="TCF4" s="466"/>
      <c r="TCG4" s="466"/>
      <c r="TCH4" s="466"/>
      <c r="TCI4" s="466"/>
      <c r="TCJ4" s="466"/>
      <c r="TCK4" s="466"/>
      <c r="TCL4" s="466"/>
      <c r="TCM4" s="466"/>
      <c r="TCN4" s="466"/>
      <c r="TCO4" s="466"/>
      <c r="TCP4" s="466"/>
      <c r="TCQ4" s="466"/>
      <c r="TCR4" s="466"/>
      <c r="TCS4" s="466"/>
      <c r="TCT4" s="466"/>
      <c r="TCU4" s="466"/>
      <c r="TCV4" s="466"/>
      <c r="TCW4" s="466"/>
      <c r="TCX4" s="466"/>
      <c r="TCY4" s="466"/>
      <c r="TCZ4" s="466"/>
      <c r="TDA4" s="466"/>
      <c r="TDB4" s="466"/>
      <c r="TDC4" s="466"/>
      <c r="TDD4" s="466"/>
      <c r="TDE4" s="466"/>
      <c r="TDF4" s="466"/>
      <c r="TDG4" s="466"/>
      <c r="TDH4" s="466"/>
      <c r="TDI4" s="466"/>
      <c r="TDJ4" s="466"/>
      <c r="TDK4" s="466"/>
      <c r="TDL4" s="466"/>
      <c r="TDM4" s="466"/>
      <c r="TDN4" s="466"/>
      <c r="TDO4" s="466"/>
      <c r="TDP4" s="466"/>
      <c r="TDQ4" s="466"/>
      <c r="TDR4" s="466"/>
      <c r="TDS4" s="466"/>
      <c r="TDT4" s="466"/>
      <c r="TDU4" s="466"/>
      <c r="TDV4" s="466"/>
      <c r="TDW4" s="466"/>
      <c r="TDX4" s="466"/>
      <c r="TDY4" s="466"/>
      <c r="TDZ4" s="466"/>
      <c r="TEA4" s="466"/>
      <c r="TEB4" s="466"/>
      <c r="TEC4" s="466"/>
      <c r="TED4" s="466"/>
      <c r="TEE4" s="466"/>
      <c r="TEF4" s="466"/>
      <c r="TEG4" s="466"/>
      <c r="TEH4" s="466"/>
      <c r="TEI4" s="466"/>
      <c r="TEJ4" s="466"/>
      <c r="TEK4" s="466"/>
      <c r="TEL4" s="466"/>
      <c r="TEM4" s="466"/>
      <c r="TEN4" s="466"/>
      <c r="TEO4" s="466"/>
      <c r="TEP4" s="466"/>
      <c r="TEQ4" s="466"/>
      <c r="TER4" s="466"/>
      <c r="TES4" s="466"/>
      <c r="TET4" s="466"/>
      <c r="TEU4" s="466"/>
      <c r="TEV4" s="466"/>
      <c r="TEW4" s="466"/>
      <c r="TEX4" s="466"/>
      <c r="TEY4" s="466"/>
      <c r="TEZ4" s="466"/>
      <c r="TFA4" s="466"/>
      <c r="TFB4" s="466"/>
      <c r="TFC4" s="466"/>
      <c r="TFD4" s="466"/>
      <c r="TFE4" s="466"/>
      <c r="TFF4" s="466"/>
      <c r="TFG4" s="466"/>
      <c r="TFH4" s="466"/>
      <c r="TFI4" s="466"/>
      <c r="TFJ4" s="466"/>
      <c r="TFK4" s="466"/>
      <c r="TFL4" s="466"/>
      <c r="TFM4" s="466"/>
      <c r="TFN4" s="466"/>
      <c r="TFO4" s="466"/>
      <c r="TFP4" s="466"/>
      <c r="TFQ4" s="466"/>
      <c r="TFR4" s="466"/>
      <c r="TFS4" s="466"/>
      <c r="TFT4" s="466"/>
      <c r="TFU4" s="466"/>
      <c r="TFV4" s="466"/>
      <c r="TFW4" s="466"/>
      <c r="TFX4" s="466"/>
      <c r="TFY4" s="466"/>
      <c r="TFZ4" s="466"/>
      <c r="TGA4" s="466"/>
      <c r="TGB4" s="466"/>
      <c r="TGC4" s="466"/>
      <c r="TGD4" s="466"/>
      <c r="TGE4" s="466"/>
      <c r="TGF4" s="466"/>
      <c r="TGG4" s="466"/>
      <c r="TGH4" s="466"/>
      <c r="TGI4" s="466"/>
      <c r="TGJ4" s="466"/>
      <c r="TGK4" s="466"/>
      <c r="TGL4" s="466"/>
      <c r="TGM4" s="466"/>
      <c r="TGN4" s="466"/>
      <c r="TGO4" s="466"/>
      <c r="TGP4" s="466"/>
      <c r="TGQ4" s="466"/>
      <c r="TGR4" s="466"/>
      <c r="TGS4" s="466"/>
      <c r="TGT4" s="466"/>
      <c r="TGU4" s="466"/>
      <c r="TGV4" s="466"/>
      <c r="TGW4" s="466"/>
      <c r="TGX4" s="466"/>
      <c r="TGY4" s="466"/>
      <c r="TGZ4" s="466"/>
      <c r="THA4" s="466"/>
      <c r="THB4" s="466"/>
      <c r="THC4" s="466"/>
      <c r="THD4" s="466"/>
      <c r="THE4" s="466"/>
      <c r="THF4" s="466"/>
      <c r="THG4" s="466"/>
      <c r="THH4" s="466"/>
      <c r="THI4" s="466"/>
      <c r="THJ4" s="466"/>
      <c r="THK4" s="466"/>
      <c r="THL4" s="466"/>
      <c r="THM4" s="466"/>
      <c r="THN4" s="466"/>
      <c r="THO4" s="466"/>
      <c r="THP4" s="466"/>
      <c r="THQ4" s="466"/>
      <c r="THR4" s="466"/>
      <c r="THS4" s="466"/>
      <c r="THT4" s="466"/>
      <c r="THU4" s="466"/>
      <c r="THV4" s="466"/>
      <c r="THW4" s="466"/>
      <c r="THX4" s="466"/>
      <c r="THY4" s="466"/>
      <c r="THZ4" s="466"/>
      <c r="TIA4" s="466"/>
      <c r="TIB4" s="466"/>
      <c r="TIC4" s="466"/>
      <c r="TID4" s="466"/>
      <c r="TIE4" s="466"/>
      <c r="TIF4" s="466"/>
      <c r="TIG4" s="466"/>
      <c r="TIH4" s="466"/>
      <c r="TII4" s="466"/>
      <c r="TIJ4" s="466"/>
      <c r="TIK4" s="466"/>
      <c r="TIL4" s="466"/>
      <c r="TIM4" s="466"/>
      <c r="TIN4" s="466"/>
      <c r="TIO4" s="466"/>
      <c r="TIP4" s="466"/>
      <c r="TIQ4" s="466"/>
      <c r="TIR4" s="466"/>
      <c r="TIS4" s="466"/>
      <c r="TIT4" s="466"/>
      <c r="TIU4" s="466"/>
      <c r="TIV4" s="466"/>
      <c r="TIW4" s="466"/>
      <c r="TIX4" s="466"/>
      <c r="TIY4" s="466"/>
      <c r="TIZ4" s="466"/>
      <c r="TJA4" s="466"/>
      <c r="TJB4" s="466"/>
      <c r="TJC4" s="466"/>
      <c r="TJD4" s="466"/>
      <c r="TJE4" s="466"/>
      <c r="TJF4" s="466"/>
      <c r="TJG4" s="466"/>
      <c r="TJH4" s="466"/>
      <c r="TJI4" s="466"/>
      <c r="TJJ4" s="466"/>
      <c r="TJK4" s="466"/>
      <c r="TJL4" s="466"/>
      <c r="TJM4" s="466"/>
      <c r="TJN4" s="466"/>
      <c r="TJO4" s="466"/>
      <c r="TJP4" s="466"/>
      <c r="TJQ4" s="466"/>
      <c r="TJR4" s="466"/>
      <c r="TJS4" s="466"/>
      <c r="TJT4" s="466"/>
      <c r="TJU4" s="466"/>
      <c r="TJV4" s="466"/>
      <c r="TJW4" s="466"/>
      <c r="TJX4" s="466"/>
      <c r="TJY4" s="466"/>
      <c r="TJZ4" s="466"/>
      <c r="TKA4" s="466"/>
      <c r="TKB4" s="466"/>
      <c r="TKC4" s="466"/>
      <c r="TKD4" s="466"/>
      <c r="TKE4" s="466"/>
      <c r="TKF4" s="466"/>
      <c r="TKG4" s="466"/>
      <c r="TKH4" s="466"/>
      <c r="TKI4" s="466"/>
      <c r="TKJ4" s="466"/>
      <c r="TKK4" s="466"/>
      <c r="TKL4" s="466"/>
      <c r="TKM4" s="466"/>
      <c r="TKN4" s="466"/>
      <c r="TKO4" s="466"/>
      <c r="TKP4" s="466"/>
      <c r="TKQ4" s="466"/>
      <c r="TKR4" s="466"/>
      <c r="TKS4" s="466"/>
      <c r="TKT4" s="466"/>
      <c r="TKU4" s="466"/>
      <c r="TKV4" s="466"/>
      <c r="TKW4" s="466"/>
      <c r="TKX4" s="466"/>
      <c r="TKY4" s="466"/>
      <c r="TKZ4" s="466"/>
      <c r="TLA4" s="466"/>
      <c r="TLB4" s="466"/>
      <c r="TLC4" s="466"/>
      <c r="TLD4" s="466"/>
      <c r="TLE4" s="466"/>
      <c r="TLF4" s="466"/>
      <c r="TLG4" s="466"/>
      <c r="TLH4" s="466"/>
      <c r="TLI4" s="466"/>
      <c r="TLJ4" s="466"/>
      <c r="TLK4" s="466"/>
      <c r="TLL4" s="466"/>
      <c r="TLM4" s="466"/>
      <c r="TLN4" s="466"/>
      <c r="TLO4" s="466"/>
      <c r="TLP4" s="466"/>
      <c r="TLQ4" s="466"/>
      <c r="TLR4" s="466"/>
      <c r="TLS4" s="466"/>
      <c r="TLT4" s="466"/>
      <c r="TLU4" s="466"/>
      <c r="TLV4" s="466"/>
      <c r="TLW4" s="466"/>
      <c r="TLX4" s="466"/>
      <c r="TLY4" s="466"/>
      <c r="TLZ4" s="466"/>
      <c r="TMA4" s="466"/>
      <c r="TMB4" s="466"/>
      <c r="TMC4" s="466"/>
      <c r="TMD4" s="466"/>
      <c r="TME4" s="466"/>
      <c r="TMF4" s="466"/>
      <c r="TMG4" s="466"/>
      <c r="TMH4" s="466"/>
      <c r="TMI4" s="466"/>
      <c r="TMJ4" s="466"/>
      <c r="TMK4" s="466"/>
      <c r="TML4" s="466"/>
      <c r="TMM4" s="466"/>
      <c r="TMN4" s="466"/>
      <c r="TMO4" s="466"/>
      <c r="TMP4" s="466"/>
      <c r="TMQ4" s="466"/>
      <c r="TMR4" s="466"/>
      <c r="TMS4" s="466"/>
      <c r="TMT4" s="466"/>
      <c r="TMU4" s="466"/>
      <c r="TMV4" s="466"/>
      <c r="TMW4" s="466"/>
      <c r="TMX4" s="466"/>
      <c r="TMY4" s="466"/>
      <c r="TMZ4" s="466"/>
      <c r="TNA4" s="466"/>
      <c r="TNB4" s="466"/>
      <c r="TNC4" s="466"/>
      <c r="TND4" s="466"/>
      <c r="TNE4" s="466"/>
      <c r="TNF4" s="466"/>
      <c r="TNG4" s="466"/>
      <c r="TNH4" s="466"/>
      <c r="TNI4" s="466"/>
      <c r="TNJ4" s="466"/>
      <c r="TNK4" s="466"/>
      <c r="TNL4" s="466"/>
      <c r="TNM4" s="466"/>
      <c r="TNN4" s="466"/>
      <c r="TNO4" s="466"/>
      <c r="TNP4" s="466"/>
      <c r="TNQ4" s="466"/>
      <c r="TNR4" s="466"/>
      <c r="TNS4" s="466"/>
      <c r="TNT4" s="466"/>
      <c r="TNU4" s="466"/>
      <c r="TNV4" s="466"/>
      <c r="TNW4" s="466"/>
      <c r="TNX4" s="466"/>
      <c r="TNY4" s="466"/>
      <c r="TNZ4" s="466"/>
      <c r="TOA4" s="466"/>
      <c r="TOB4" s="466"/>
      <c r="TOC4" s="466"/>
      <c r="TOD4" s="466"/>
      <c r="TOE4" s="466"/>
      <c r="TOF4" s="466"/>
      <c r="TOG4" s="466"/>
      <c r="TOH4" s="466"/>
      <c r="TOI4" s="466"/>
      <c r="TOJ4" s="466"/>
      <c r="TOK4" s="466"/>
      <c r="TOL4" s="466"/>
      <c r="TOM4" s="466"/>
      <c r="TON4" s="466"/>
      <c r="TOO4" s="466"/>
      <c r="TOP4" s="466"/>
      <c r="TOQ4" s="466"/>
      <c r="TOR4" s="466"/>
      <c r="TOS4" s="466"/>
      <c r="TOT4" s="466"/>
      <c r="TOU4" s="466"/>
      <c r="TOV4" s="466"/>
      <c r="TOW4" s="466"/>
      <c r="TOX4" s="466"/>
      <c r="TOY4" s="466"/>
      <c r="TOZ4" s="466"/>
      <c r="TPA4" s="466"/>
      <c r="TPB4" s="466"/>
      <c r="TPC4" s="466"/>
      <c r="TPD4" s="466"/>
      <c r="TPE4" s="466"/>
      <c r="TPF4" s="466"/>
      <c r="TPG4" s="466"/>
      <c r="TPH4" s="466"/>
      <c r="TPI4" s="466"/>
      <c r="TPJ4" s="466"/>
      <c r="TPK4" s="466"/>
      <c r="TPL4" s="466"/>
      <c r="TPM4" s="466"/>
      <c r="TPN4" s="466"/>
      <c r="TPO4" s="466"/>
      <c r="TPP4" s="466"/>
      <c r="TPQ4" s="466"/>
      <c r="TPR4" s="466"/>
      <c r="TPS4" s="466"/>
      <c r="TPT4" s="466"/>
      <c r="TPU4" s="466"/>
      <c r="TPV4" s="466"/>
      <c r="TPW4" s="466"/>
      <c r="TPX4" s="466"/>
      <c r="TPY4" s="466"/>
      <c r="TPZ4" s="466"/>
      <c r="TQA4" s="466"/>
      <c r="TQB4" s="466"/>
      <c r="TQC4" s="466"/>
      <c r="TQD4" s="466"/>
      <c r="TQE4" s="466"/>
      <c r="TQF4" s="466"/>
      <c r="TQG4" s="466"/>
      <c r="TQH4" s="466"/>
      <c r="TQI4" s="466"/>
      <c r="TQJ4" s="466"/>
      <c r="TQK4" s="466"/>
      <c r="TQL4" s="466"/>
      <c r="TQM4" s="466"/>
      <c r="TQN4" s="466"/>
      <c r="TQO4" s="466"/>
      <c r="TQP4" s="466"/>
      <c r="TQQ4" s="466"/>
      <c r="TQR4" s="466"/>
      <c r="TQS4" s="466"/>
      <c r="TQT4" s="466"/>
      <c r="TQU4" s="466"/>
      <c r="TQV4" s="466"/>
      <c r="TQW4" s="466"/>
      <c r="TQX4" s="466"/>
      <c r="TQY4" s="466"/>
      <c r="TQZ4" s="466"/>
      <c r="TRA4" s="466"/>
      <c r="TRB4" s="466"/>
      <c r="TRC4" s="466"/>
      <c r="TRD4" s="466"/>
      <c r="TRE4" s="466"/>
      <c r="TRF4" s="466"/>
      <c r="TRG4" s="466"/>
      <c r="TRH4" s="466"/>
      <c r="TRI4" s="466"/>
      <c r="TRJ4" s="466"/>
      <c r="TRK4" s="466"/>
      <c r="TRL4" s="466"/>
      <c r="TRM4" s="466"/>
      <c r="TRN4" s="466"/>
      <c r="TRO4" s="466"/>
      <c r="TRP4" s="466"/>
      <c r="TRQ4" s="466"/>
      <c r="TRR4" s="466"/>
      <c r="TRS4" s="466"/>
      <c r="TRT4" s="466"/>
      <c r="TRU4" s="466"/>
      <c r="TRV4" s="466"/>
      <c r="TRW4" s="466"/>
      <c r="TRX4" s="466"/>
      <c r="TRY4" s="466"/>
      <c r="TRZ4" s="466"/>
      <c r="TSA4" s="466"/>
      <c r="TSB4" s="466"/>
      <c r="TSC4" s="466"/>
      <c r="TSD4" s="466"/>
      <c r="TSE4" s="466"/>
      <c r="TSF4" s="466"/>
      <c r="TSG4" s="466"/>
      <c r="TSH4" s="466"/>
      <c r="TSI4" s="466"/>
      <c r="TSJ4" s="466"/>
      <c r="TSK4" s="466"/>
      <c r="TSL4" s="466"/>
      <c r="TSM4" s="466"/>
      <c r="TSN4" s="466"/>
      <c r="TSO4" s="466"/>
      <c r="TSP4" s="466"/>
      <c r="TSQ4" s="466"/>
      <c r="TSR4" s="466"/>
      <c r="TSS4" s="466"/>
      <c r="TST4" s="466"/>
      <c r="TSU4" s="466"/>
      <c r="TSV4" s="466"/>
      <c r="TSW4" s="466"/>
      <c r="TSX4" s="466"/>
      <c r="TSY4" s="466"/>
      <c r="TSZ4" s="466"/>
      <c r="TTA4" s="466"/>
      <c r="TTB4" s="466"/>
      <c r="TTC4" s="466"/>
      <c r="TTD4" s="466"/>
      <c r="TTE4" s="466"/>
      <c r="TTF4" s="466"/>
      <c r="TTG4" s="466"/>
      <c r="TTH4" s="466"/>
      <c r="TTI4" s="466"/>
      <c r="TTJ4" s="466"/>
      <c r="TTK4" s="466"/>
      <c r="TTL4" s="466"/>
      <c r="TTM4" s="466"/>
      <c r="TTN4" s="466"/>
      <c r="TTO4" s="466"/>
      <c r="TTP4" s="466"/>
      <c r="TTQ4" s="466"/>
      <c r="TTR4" s="466"/>
      <c r="TTS4" s="466"/>
      <c r="TTT4" s="466"/>
      <c r="TTU4" s="466"/>
      <c r="TTV4" s="466"/>
      <c r="TTW4" s="466"/>
      <c r="TTX4" s="466"/>
      <c r="TTY4" s="466"/>
      <c r="TTZ4" s="466"/>
      <c r="TUA4" s="466"/>
      <c r="TUB4" s="466"/>
      <c r="TUC4" s="466"/>
      <c r="TUD4" s="466"/>
      <c r="TUE4" s="466"/>
      <c r="TUF4" s="466"/>
      <c r="TUG4" s="466"/>
      <c r="TUH4" s="466"/>
      <c r="TUI4" s="466"/>
      <c r="TUJ4" s="466"/>
      <c r="TUK4" s="466"/>
      <c r="TUL4" s="466"/>
      <c r="TUM4" s="466"/>
      <c r="TUN4" s="466"/>
      <c r="TUO4" s="466"/>
      <c r="TUP4" s="466"/>
      <c r="TUQ4" s="466"/>
      <c r="TUR4" s="466"/>
      <c r="TUS4" s="466"/>
      <c r="TUT4" s="466"/>
      <c r="TUU4" s="466"/>
      <c r="TUV4" s="466"/>
      <c r="TUW4" s="466"/>
      <c r="TUX4" s="466"/>
      <c r="TUY4" s="466"/>
      <c r="TUZ4" s="466"/>
      <c r="TVA4" s="466"/>
      <c r="TVB4" s="466"/>
      <c r="TVC4" s="466"/>
      <c r="TVD4" s="466"/>
      <c r="TVE4" s="466"/>
      <c r="TVF4" s="466"/>
      <c r="TVG4" s="466"/>
      <c r="TVH4" s="466"/>
      <c r="TVI4" s="466"/>
      <c r="TVJ4" s="466"/>
      <c r="TVK4" s="466"/>
      <c r="TVL4" s="466"/>
      <c r="TVM4" s="466"/>
      <c r="TVN4" s="466"/>
      <c r="TVO4" s="466"/>
      <c r="TVP4" s="466"/>
      <c r="TVQ4" s="466"/>
      <c r="TVR4" s="466"/>
      <c r="TVS4" s="466"/>
      <c r="TVT4" s="466"/>
      <c r="TVU4" s="466"/>
      <c r="TVV4" s="466"/>
      <c r="TVW4" s="466"/>
      <c r="TVX4" s="466"/>
      <c r="TVY4" s="466"/>
      <c r="TVZ4" s="466"/>
      <c r="TWA4" s="466"/>
      <c r="TWB4" s="466"/>
      <c r="TWC4" s="466"/>
      <c r="TWD4" s="466"/>
      <c r="TWE4" s="466"/>
      <c r="TWF4" s="466"/>
      <c r="TWG4" s="466"/>
      <c r="TWH4" s="466"/>
      <c r="TWI4" s="466"/>
      <c r="TWJ4" s="466"/>
      <c r="TWK4" s="466"/>
      <c r="TWL4" s="466"/>
      <c r="TWM4" s="466"/>
      <c r="TWN4" s="466"/>
      <c r="TWO4" s="466"/>
      <c r="TWP4" s="466"/>
      <c r="TWQ4" s="466"/>
      <c r="TWR4" s="466"/>
      <c r="TWS4" s="466"/>
      <c r="TWT4" s="466"/>
      <c r="TWU4" s="466"/>
      <c r="TWV4" s="466"/>
      <c r="TWW4" s="466"/>
      <c r="TWX4" s="466"/>
      <c r="TWY4" s="466"/>
      <c r="TWZ4" s="466"/>
      <c r="TXA4" s="466"/>
      <c r="TXB4" s="466"/>
      <c r="TXC4" s="466"/>
      <c r="TXD4" s="466"/>
      <c r="TXE4" s="466"/>
      <c r="TXF4" s="466"/>
      <c r="TXG4" s="466"/>
      <c r="TXH4" s="466"/>
      <c r="TXI4" s="466"/>
      <c r="TXJ4" s="466"/>
      <c r="TXK4" s="466"/>
      <c r="TXL4" s="466"/>
      <c r="TXM4" s="466"/>
      <c r="TXN4" s="466"/>
      <c r="TXO4" s="466"/>
      <c r="TXP4" s="466"/>
      <c r="TXQ4" s="466"/>
      <c r="TXR4" s="466"/>
      <c r="TXS4" s="466"/>
      <c r="TXT4" s="466"/>
      <c r="TXU4" s="466"/>
      <c r="TXV4" s="466"/>
      <c r="TXW4" s="466"/>
      <c r="TXX4" s="466"/>
      <c r="TXY4" s="466"/>
      <c r="TXZ4" s="466"/>
      <c r="TYA4" s="466"/>
      <c r="TYB4" s="466"/>
      <c r="TYC4" s="466"/>
      <c r="TYD4" s="466"/>
      <c r="TYE4" s="466"/>
      <c r="TYF4" s="466"/>
      <c r="TYG4" s="466"/>
      <c r="TYH4" s="466"/>
      <c r="TYI4" s="466"/>
      <c r="TYJ4" s="466"/>
      <c r="TYK4" s="466"/>
      <c r="TYL4" s="466"/>
      <c r="TYM4" s="466"/>
      <c r="TYN4" s="466"/>
      <c r="TYO4" s="466"/>
      <c r="TYP4" s="466"/>
      <c r="TYQ4" s="466"/>
      <c r="TYR4" s="466"/>
      <c r="TYS4" s="466"/>
      <c r="TYT4" s="466"/>
      <c r="TYU4" s="466"/>
      <c r="TYV4" s="466"/>
      <c r="TYW4" s="466"/>
      <c r="TYX4" s="466"/>
      <c r="TYY4" s="466"/>
      <c r="TYZ4" s="466"/>
      <c r="TZA4" s="466"/>
      <c r="TZB4" s="466"/>
      <c r="TZC4" s="466"/>
      <c r="TZD4" s="466"/>
      <c r="TZE4" s="466"/>
      <c r="TZF4" s="466"/>
      <c r="TZG4" s="466"/>
      <c r="TZH4" s="466"/>
      <c r="TZI4" s="466"/>
      <c r="TZJ4" s="466"/>
      <c r="TZK4" s="466"/>
      <c r="TZL4" s="466"/>
      <c r="TZM4" s="466"/>
      <c r="TZN4" s="466"/>
      <c r="TZO4" s="466"/>
      <c r="TZP4" s="466"/>
      <c r="TZQ4" s="466"/>
      <c r="TZR4" s="466"/>
      <c r="TZS4" s="466"/>
      <c r="TZT4" s="466"/>
      <c r="TZU4" s="466"/>
      <c r="TZV4" s="466"/>
      <c r="TZW4" s="466"/>
      <c r="TZX4" s="466"/>
      <c r="TZY4" s="466"/>
      <c r="TZZ4" s="466"/>
      <c r="UAA4" s="466"/>
      <c r="UAB4" s="466"/>
      <c r="UAC4" s="466"/>
      <c r="UAD4" s="466"/>
      <c r="UAE4" s="466"/>
      <c r="UAF4" s="466"/>
      <c r="UAG4" s="466"/>
      <c r="UAH4" s="466"/>
      <c r="UAI4" s="466"/>
      <c r="UAJ4" s="466"/>
      <c r="UAK4" s="466"/>
      <c r="UAL4" s="466"/>
      <c r="UAM4" s="466"/>
      <c r="UAN4" s="466"/>
      <c r="UAO4" s="466"/>
      <c r="UAP4" s="466"/>
      <c r="UAQ4" s="466"/>
      <c r="UAR4" s="466"/>
      <c r="UAS4" s="466"/>
      <c r="UAT4" s="466"/>
      <c r="UAU4" s="466"/>
      <c r="UAV4" s="466"/>
      <c r="UAW4" s="466"/>
      <c r="UAX4" s="466"/>
      <c r="UAY4" s="466"/>
      <c r="UAZ4" s="466"/>
      <c r="UBA4" s="466"/>
      <c r="UBB4" s="466"/>
      <c r="UBC4" s="466"/>
      <c r="UBD4" s="466"/>
      <c r="UBE4" s="466"/>
      <c r="UBF4" s="466"/>
      <c r="UBG4" s="466"/>
      <c r="UBH4" s="466"/>
      <c r="UBI4" s="466"/>
      <c r="UBJ4" s="466"/>
      <c r="UBK4" s="466"/>
      <c r="UBL4" s="466"/>
      <c r="UBM4" s="466"/>
      <c r="UBN4" s="466"/>
      <c r="UBO4" s="466"/>
      <c r="UBP4" s="466"/>
      <c r="UBQ4" s="466"/>
      <c r="UBR4" s="466"/>
      <c r="UBS4" s="466"/>
      <c r="UBT4" s="466"/>
      <c r="UBU4" s="466"/>
      <c r="UBV4" s="466"/>
      <c r="UBW4" s="466"/>
      <c r="UBX4" s="466"/>
      <c r="UBY4" s="466"/>
      <c r="UBZ4" s="466"/>
      <c r="UCA4" s="466"/>
      <c r="UCB4" s="466"/>
      <c r="UCC4" s="466"/>
      <c r="UCD4" s="466"/>
      <c r="UCE4" s="466"/>
      <c r="UCF4" s="466"/>
      <c r="UCG4" s="466"/>
      <c r="UCH4" s="466"/>
      <c r="UCI4" s="466"/>
      <c r="UCJ4" s="466"/>
      <c r="UCK4" s="466"/>
      <c r="UCL4" s="466"/>
      <c r="UCM4" s="466"/>
      <c r="UCN4" s="466"/>
      <c r="UCO4" s="466"/>
      <c r="UCP4" s="466"/>
      <c r="UCQ4" s="466"/>
      <c r="UCR4" s="466"/>
      <c r="UCS4" s="466"/>
      <c r="UCT4" s="466"/>
      <c r="UCU4" s="466"/>
      <c r="UCV4" s="466"/>
      <c r="UCW4" s="466"/>
      <c r="UCX4" s="466"/>
      <c r="UCY4" s="466"/>
      <c r="UCZ4" s="466"/>
      <c r="UDA4" s="466"/>
      <c r="UDB4" s="466"/>
      <c r="UDC4" s="466"/>
      <c r="UDD4" s="466"/>
      <c r="UDE4" s="466"/>
      <c r="UDF4" s="466"/>
      <c r="UDG4" s="466"/>
      <c r="UDH4" s="466"/>
      <c r="UDI4" s="466"/>
      <c r="UDJ4" s="466"/>
      <c r="UDK4" s="466"/>
      <c r="UDL4" s="466"/>
      <c r="UDM4" s="466"/>
      <c r="UDN4" s="466"/>
      <c r="UDO4" s="466"/>
      <c r="UDP4" s="466"/>
      <c r="UDQ4" s="466"/>
      <c r="UDR4" s="466"/>
      <c r="UDS4" s="466"/>
      <c r="UDT4" s="466"/>
      <c r="UDU4" s="466"/>
      <c r="UDV4" s="466"/>
      <c r="UDW4" s="466"/>
      <c r="UDX4" s="466"/>
      <c r="UDY4" s="466"/>
      <c r="UDZ4" s="466"/>
      <c r="UEA4" s="466"/>
      <c r="UEB4" s="466"/>
      <c r="UEC4" s="466"/>
      <c r="UED4" s="466"/>
      <c r="UEE4" s="466"/>
      <c r="UEF4" s="466"/>
      <c r="UEG4" s="466"/>
      <c r="UEH4" s="466"/>
      <c r="UEI4" s="466"/>
      <c r="UEJ4" s="466"/>
      <c r="UEK4" s="466"/>
      <c r="UEL4" s="466"/>
      <c r="UEM4" s="466"/>
      <c r="UEN4" s="466"/>
      <c r="UEO4" s="466"/>
      <c r="UEP4" s="466"/>
      <c r="UEQ4" s="466"/>
      <c r="UER4" s="466"/>
      <c r="UES4" s="466"/>
      <c r="UET4" s="466"/>
      <c r="UEU4" s="466"/>
      <c r="UEV4" s="466"/>
      <c r="UEW4" s="466"/>
      <c r="UEX4" s="466"/>
      <c r="UEY4" s="466"/>
      <c r="UEZ4" s="466"/>
      <c r="UFA4" s="466"/>
      <c r="UFB4" s="466"/>
      <c r="UFC4" s="466"/>
      <c r="UFD4" s="466"/>
      <c r="UFE4" s="466"/>
      <c r="UFF4" s="466"/>
      <c r="UFG4" s="466"/>
      <c r="UFH4" s="466"/>
      <c r="UFI4" s="466"/>
      <c r="UFJ4" s="466"/>
      <c r="UFK4" s="466"/>
      <c r="UFL4" s="466"/>
      <c r="UFM4" s="466"/>
      <c r="UFN4" s="466"/>
      <c r="UFO4" s="466"/>
      <c r="UFP4" s="466"/>
      <c r="UFQ4" s="466"/>
      <c r="UFR4" s="466"/>
      <c r="UFS4" s="466"/>
      <c r="UFT4" s="466"/>
      <c r="UFU4" s="466"/>
      <c r="UFV4" s="466"/>
      <c r="UFW4" s="466"/>
      <c r="UFX4" s="466"/>
      <c r="UFY4" s="466"/>
      <c r="UFZ4" s="466"/>
      <c r="UGA4" s="466"/>
      <c r="UGB4" s="466"/>
      <c r="UGC4" s="466"/>
      <c r="UGD4" s="466"/>
      <c r="UGE4" s="466"/>
      <c r="UGF4" s="466"/>
      <c r="UGG4" s="466"/>
      <c r="UGH4" s="466"/>
      <c r="UGI4" s="466"/>
      <c r="UGJ4" s="466"/>
      <c r="UGK4" s="466"/>
      <c r="UGL4" s="466"/>
      <c r="UGM4" s="466"/>
      <c r="UGN4" s="466"/>
      <c r="UGO4" s="466"/>
      <c r="UGP4" s="466"/>
      <c r="UGQ4" s="466"/>
      <c r="UGR4" s="466"/>
      <c r="UGS4" s="466"/>
      <c r="UGT4" s="466"/>
      <c r="UGU4" s="466"/>
      <c r="UGV4" s="466"/>
      <c r="UGW4" s="466"/>
      <c r="UGX4" s="466"/>
      <c r="UGY4" s="466"/>
      <c r="UGZ4" s="466"/>
      <c r="UHA4" s="466"/>
      <c r="UHB4" s="466"/>
      <c r="UHC4" s="466"/>
      <c r="UHD4" s="466"/>
      <c r="UHE4" s="466"/>
      <c r="UHF4" s="466"/>
      <c r="UHG4" s="466"/>
      <c r="UHH4" s="466"/>
      <c r="UHI4" s="466"/>
      <c r="UHJ4" s="466"/>
      <c r="UHK4" s="466"/>
      <c r="UHL4" s="466"/>
      <c r="UHM4" s="466"/>
      <c r="UHN4" s="466"/>
      <c r="UHO4" s="466"/>
      <c r="UHP4" s="466"/>
      <c r="UHQ4" s="466"/>
      <c r="UHR4" s="466"/>
      <c r="UHS4" s="466"/>
      <c r="UHT4" s="466"/>
      <c r="UHU4" s="466"/>
      <c r="UHV4" s="466"/>
      <c r="UHW4" s="466"/>
      <c r="UHX4" s="466"/>
      <c r="UHY4" s="466"/>
      <c r="UHZ4" s="466"/>
      <c r="UIA4" s="466"/>
      <c r="UIB4" s="466"/>
      <c r="UIC4" s="466"/>
      <c r="UID4" s="466"/>
      <c r="UIE4" s="466"/>
      <c r="UIF4" s="466"/>
      <c r="UIG4" s="466"/>
      <c r="UIH4" s="466"/>
      <c r="UII4" s="466"/>
      <c r="UIJ4" s="466"/>
      <c r="UIK4" s="466"/>
      <c r="UIL4" s="466"/>
      <c r="UIM4" s="466"/>
      <c r="UIN4" s="466"/>
      <c r="UIO4" s="466"/>
      <c r="UIP4" s="466"/>
      <c r="UIQ4" s="466"/>
      <c r="UIR4" s="466"/>
      <c r="UIS4" s="466"/>
      <c r="UIT4" s="466"/>
      <c r="UIU4" s="466"/>
      <c r="UIV4" s="466"/>
      <c r="UIW4" s="466"/>
      <c r="UIX4" s="466"/>
      <c r="UIY4" s="466"/>
      <c r="UIZ4" s="466"/>
      <c r="UJA4" s="466"/>
      <c r="UJB4" s="466"/>
      <c r="UJC4" s="466"/>
      <c r="UJD4" s="466"/>
      <c r="UJE4" s="466"/>
      <c r="UJF4" s="466"/>
      <c r="UJG4" s="466"/>
      <c r="UJH4" s="466"/>
      <c r="UJI4" s="466"/>
      <c r="UJJ4" s="466"/>
      <c r="UJK4" s="466"/>
      <c r="UJL4" s="466"/>
      <c r="UJM4" s="466"/>
      <c r="UJN4" s="466"/>
      <c r="UJO4" s="466"/>
      <c r="UJP4" s="466"/>
      <c r="UJQ4" s="466"/>
      <c r="UJR4" s="466"/>
      <c r="UJS4" s="466"/>
      <c r="UJT4" s="466"/>
      <c r="UJU4" s="466"/>
      <c r="UJV4" s="466"/>
      <c r="UJW4" s="466"/>
      <c r="UJX4" s="466"/>
      <c r="UJY4" s="466"/>
      <c r="UJZ4" s="466"/>
      <c r="UKA4" s="466"/>
      <c r="UKB4" s="466"/>
      <c r="UKC4" s="466"/>
      <c r="UKD4" s="466"/>
      <c r="UKE4" s="466"/>
      <c r="UKF4" s="466"/>
      <c r="UKG4" s="466"/>
      <c r="UKH4" s="466"/>
      <c r="UKI4" s="466"/>
      <c r="UKJ4" s="466"/>
      <c r="UKK4" s="466"/>
      <c r="UKL4" s="466"/>
      <c r="UKM4" s="466"/>
      <c r="UKN4" s="466"/>
      <c r="UKO4" s="466"/>
      <c r="UKP4" s="466"/>
      <c r="UKQ4" s="466"/>
      <c r="UKR4" s="466"/>
      <c r="UKS4" s="466"/>
      <c r="UKT4" s="466"/>
      <c r="UKU4" s="466"/>
      <c r="UKV4" s="466"/>
      <c r="UKW4" s="466"/>
      <c r="UKX4" s="466"/>
      <c r="UKY4" s="466"/>
      <c r="UKZ4" s="466"/>
      <c r="ULA4" s="466"/>
      <c r="ULB4" s="466"/>
      <c r="ULC4" s="466"/>
      <c r="ULD4" s="466"/>
      <c r="ULE4" s="466"/>
      <c r="ULF4" s="466"/>
      <c r="ULG4" s="466"/>
      <c r="ULH4" s="466"/>
      <c r="ULI4" s="466"/>
      <c r="ULJ4" s="466"/>
      <c r="ULK4" s="466"/>
      <c r="ULL4" s="466"/>
      <c r="ULM4" s="466"/>
      <c r="ULN4" s="466"/>
      <c r="ULO4" s="466"/>
      <c r="ULP4" s="466"/>
      <c r="ULQ4" s="466"/>
      <c r="ULR4" s="466"/>
      <c r="ULS4" s="466"/>
      <c r="ULT4" s="466"/>
      <c r="ULU4" s="466"/>
      <c r="ULV4" s="466"/>
      <c r="ULW4" s="466"/>
      <c r="ULX4" s="466"/>
      <c r="ULY4" s="466"/>
      <c r="ULZ4" s="466"/>
      <c r="UMA4" s="466"/>
      <c r="UMB4" s="466"/>
      <c r="UMC4" s="466"/>
      <c r="UMD4" s="466"/>
      <c r="UME4" s="466"/>
      <c r="UMF4" s="466"/>
      <c r="UMG4" s="466"/>
      <c r="UMH4" s="466"/>
      <c r="UMI4" s="466"/>
      <c r="UMJ4" s="466"/>
      <c r="UMK4" s="466"/>
      <c r="UML4" s="466"/>
      <c r="UMM4" s="466"/>
      <c r="UMN4" s="466"/>
      <c r="UMO4" s="466"/>
      <c r="UMP4" s="466"/>
      <c r="UMQ4" s="466"/>
      <c r="UMR4" s="466"/>
      <c r="UMS4" s="466"/>
      <c r="UMT4" s="466"/>
      <c r="UMU4" s="466"/>
      <c r="UMV4" s="466"/>
      <c r="UMW4" s="466"/>
      <c r="UMX4" s="466"/>
      <c r="UMY4" s="466"/>
      <c r="UMZ4" s="466"/>
      <c r="UNA4" s="466"/>
      <c r="UNB4" s="466"/>
      <c r="UNC4" s="466"/>
      <c r="UND4" s="466"/>
      <c r="UNE4" s="466"/>
      <c r="UNF4" s="466"/>
      <c r="UNG4" s="466"/>
      <c r="UNH4" s="466"/>
      <c r="UNI4" s="466"/>
      <c r="UNJ4" s="466"/>
      <c r="UNK4" s="466"/>
      <c r="UNL4" s="466"/>
      <c r="UNM4" s="466"/>
      <c r="UNN4" s="466"/>
      <c r="UNO4" s="466"/>
      <c r="UNP4" s="466"/>
      <c r="UNQ4" s="466"/>
      <c r="UNR4" s="466"/>
      <c r="UNS4" s="466"/>
      <c r="UNT4" s="466"/>
      <c r="UNU4" s="466"/>
      <c r="UNV4" s="466"/>
      <c r="UNW4" s="466"/>
      <c r="UNX4" s="466"/>
      <c r="UNY4" s="466"/>
      <c r="UNZ4" s="466"/>
      <c r="UOA4" s="466"/>
      <c r="UOB4" s="466"/>
      <c r="UOC4" s="466"/>
      <c r="UOD4" s="466"/>
      <c r="UOE4" s="466"/>
      <c r="UOF4" s="466"/>
      <c r="UOG4" s="466"/>
      <c r="UOH4" s="466"/>
      <c r="UOI4" s="466"/>
      <c r="UOJ4" s="466"/>
      <c r="UOK4" s="466"/>
      <c r="UOL4" s="466"/>
      <c r="UOM4" s="466"/>
      <c r="UON4" s="466"/>
      <c r="UOO4" s="466"/>
      <c r="UOP4" s="466"/>
      <c r="UOQ4" s="466"/>
      <c r="UOR4" s="466"/>
      <c r="UOS4" s="466"/>
      <c r="UOT4" s="466"/>
      <c r="UOU4" s="466"/>
      <c r="UOV4" s="466"/>
      <c r="UOW4" s="466"/>
      <c r="UOX4" s="466"/>
      <c r="UOY4" s="466"/>
      <c r="UOZ4" s="466"/>
      <c r="UPA4" s="466"/>
      <c r="UPB4" s="466"/>
      <c r="UPC4" s="466"/>
      <c r="UPD4" s="466"/>
      <c r="UPE4" s="466"/>
      <c r="UPF4" s="466"/>
      <c r="UPG4" s="466"/>
      <c r="UPH4" s="466"/>
      <c r="UPI4" s="466"/>
      <c r="UPJ4" s="466"/>
      <c r="UPK4" s="466"/>
      <c r="UPL4" s="466"/>
      <c r="UPM4" s="466"/>
      <c r="UPN4" s="466"/>
      <c r="UPO4" s="466"/>
      <c r="UPP4" s="466"/>
      <c r="UPQ4" s="466"/>
      <c r="UPR4" s="466"/>
      <c r="UPS4" s="466"/>
      <c r="UPT4" s="466"/>
      <c r="UPU4" s="466"/>
      <c r="UPV4" s="466"/>
      <c r="UPW4" s="466"/>
      <c r="UPX4" s="466"/>
      <c r="UPY4" s="466"/>
      <c r="UPZ4" s="466"/>
      <c r="UQA4" s="466"/>
      <c r="UQB4" s="466"/>
      <c r="UQC4" s="466"/>
      <c r="UQD4" s="466"/>
      <c r="UQE4" s="466"/>
      <c r="UQF4" s="466"/>
      <c r="UQG4" s="466"/>
      <c r="UQH4" s="466"/>
      <c r="UQI4" s="466"/>
      <c r="UQJ4" s="466"/>
      <c r="UQK4" s="466"/>
      <c r="UQL4" s="466"/>
      <c r="UQM4" s="466"/>
      <c r="UQN4" s="466"/>
      <c r="UQO4" s="466"/>
      <c r="UQP4" s="466"/>
      <c r="UQQ4" s="466"/>
      <c r="UQR4" s="466"/>
      <c r="UQS4" s="466"/>
      <c r="UQT4" s="466"/>
      <c r="UQU4" s="466"/>
      <c r="UQV4" s="466"/>
      <c r="UQW4" s="466"/>
      <c r="UQX4" s="466"/>
      <c r="UQY4" s="466"/>
      <c r="UQZ4" s="466"/>
      <c r="URA4" s="466"/>
      <c r="URB4" s="466"/>
      <c r="URC4" s="466"/>
      <c r="URD4" s="466"/>
      <c r="URE4" s="466"/>
      <c r="URF4" s="466"/>
      <c r="URG4" s="466"/>
      <c r="URH4" s="466"/>
      <c r="URI4" s="466"/>
      <c r="URJ4" s="466"/>
      <c r="URK4" s="466"/>
      <c r="URL4" s="466"/>
      <c r="URM4" s="466"/>
      <c r="URN4" s="466"/>
      <c r="URO4" s="466"/>
      <c r="URP4" s="466"/>
      <c r="URQ4" s="466"/>
      <c r="URR4" s="466"/>
      <c r="URS4" s="466"/>
      <c r="URT4" s="466"/>
      <c r="URU4" s="466"/>
      <c r="URV4" s="466"/>
      <c r="URW4" s="466"/>
      <c r="URX4" s="466"/>
      <c r="URY4" s="466"/>
      <c r="URZ4" s="466"/>
      <c r="USA4" s="466"/>
      <c r="USB4" s="466"/>
      <c r="USC4" s="466"/>
      <c r="USD4" s="466"/>
      <c r="USE4" s="466"/>
      <c r="USF4" s="466"/>
      <c r="USG4" s="466"/>
      <c r="USH4" s="466"/>
      <c r="USI4" s="466"/>
      <c r="USJ4" s="466"/>
      <c r="USK4" s="466"/>
      <c r="USL4" s="466"/>
      <c r="USM4" s="466"/>
      <c r="USN4" s="466"/>
      <c r="USO4" s="466"/>
      <c r="USP4" s="466"/>
      <c r="USQ4" s="466"/>
      <c r="USR4" s="466"/>
      <c r="USS4" s="466"/>
      <c r="UST4" s="466"/>
      <c r="USU4" s="466"/>
      <c r="USV4" s="466"/>
      <c r="USW4" s="466"/>
      <c r="USX4" s="466"/>
      <c r="USY4" s="466"/>
      <c r="USZ4" s="466"/>
      <c r="UTA4" s="466"/>
      <c r="UTB4" s="466"/>
      <c r="UTC4" s="466"/>
      <c r="UTD4" s="466"/>
      <c r="UTE4" s="466"/>
      <c r="UTF4" s="466"/>
      <c r="UTG4" s="466"/>
      <c r="UTH4" s="466"/>
      <c r="UTI4" s="466"/>
      <c r="UTJ4" s="466"/>
      <c r="UTK4" s="466"/>
      <c r="UTL4" s="466"/>
      <c r="UTM4" s="466"/>
      <c r="UTN4" s="466"/>
      <c r="UTO4" s="466"/>
      <c r="UTP4" s="466"/>
      <c r="UTQ4" s="466"/>
      <c r="UTR4" s="466"/>
      <c r="UTS4" s="466"/>
      <c r="UTT4" s="466"/>
      <c r="UTU4" s="466"/>
      <c r="UTV4" s="466"/>
      <c r="UTW4" s="466"/>
      <c r="UTX4" s="466"/>
      <c r="UTY4" s="466"/>
      <c r="UTZ4" s="466"/>
      <c r="UUA4" s="466"/>
      <c r="UUB4" s="466"/>
      <c r="UUC4" s="466"/>
      <c r="UUD4" s="466"/>
      <c r="UUE4" s="466"/>
      <c r="UUF4" s="466"/>
      <c r="UUG4" s="466"/>
      <c r="UUH4" s="466"/>
      <c r="UUI4" s="466"/>
      <c r="UUJ4" s="466"/>
      <c r="UUK4" s="466"/>
      <c r="UUL4" s="466"/>
      <c r="UUM4" s="466"/>
      <c r="UUN4" s="466"/>
      <c r="UUO4" s="466"/>
      <c r="UUP4" s="466"/>
      <c r="UUQ4" s="466"/>
      <c r="UUR4" s="466"/>
      <c r="UUS4" s="466"/>
      <c r="UUT4" s="466"/>
      <c r="UUU4" s="466"/>
      <c r="UUV4" s="466"/>
      <c r="UUW4" s="466"/>
      <c r="UUX4" s="466"/>
      <c r="UUY4" s="466"/>
      <c r="UUZ4" s="466"/>
      <c r="UVA4" s="466"/>
      <c r="UVB4" s="466"/>
      <c r="UVC4" s="466"/>
      <c r="UVD4" s="466"/>
      <c r="UVE4" s="466"/>
      <c r="UVF4" s="466"/>
      <c r="UVG4" s="466"/>
      <c r="UVH4" s="466"/>
      <c r="UVI4" s="466"/>
      <c r="UVJ4" s="466"/>
      <c r="UVK4" s="466"/>
      <c r="UVL4" s="466"/>
      <c r="UVM4" s="466"/>
      <c r="UVN4" s="466"/>
      <c r="UVO4" s="466"/>
      <c r="UVP4" s="466"/>
      <c r="UVQ4" s="466"/>
      <c r="UVR4" s="466"/>
      <c r="UVS4" s="466"/>
      <c r="UVT4" s="466"/>
      <c r="UVU4" s="466"/>
      <c r="UVV4" s="466"/>
      <c r="UVW4" s="466"/>
      <c r="UVX4" s="466"/>
      <c r="UVY4" s="466"/>
      <c r="UVZ4" s="466"/>
      <c r="UWA4" s="466"/>
      <c r="UWB4" s="466"/>
      <c r="UWC4" s="466"/>
      <c r="UWD4" s="466"/>
      <c r="UWE4" s="466"/>
      <c r="UWF4" s="466"/>
      <c r="UWG4" s="466"/>
      <c r="UWH4" s="466"/>
      <c r="UWI4" s="466"/>
      <c r="UWJ4" s="466"/>
      <c r="UWK4" s="466"/>
      <c r="UWL4" s="466"/>
      <c r="UWM4" s="466"/>
      <c r="UWN4" s="466"/>
      <c r="UWO4" s="466"/>
      <c r="UWP4" s="466"/>
      <c r="UWQ4" s="466"/>
      <c r="UWR4" s="466"/>
      <c r="UWS4" s="466"/>
      <c r="UWT4" s="466"/>
      <c r="UWU4" s="466"/>
      <c r="UWV4" s="466"/>
      <c r="UWW4" s="466"/>
      <c r="UWX4" s="466"/>
      <c r="UWY4" s="466"/>
      <c r="UWZ4" s="466"/>
      <c r="UXA4" s="466"/>
      <c r="UXB4" s="466"/>
      <c r="UXC4" s="466"/>
      <c r="UXD4" s="466"/>
      <c r="UXE4" s="466"/>
      <c r="UXF4" s="466"/>
      <c r="UXG4" s="466"/>
      <c r="UXH4" s="466"/>
      <c r="UXI4" s="466"/>
      <c r="UXJ4" s="466"/>
      <c r="UXK4" s="466"/>
      <c r="UXL4" s="466"/>
      <c r="UXM4" s="466"/>
      <c r="UXN4" s="466"/>
      <c r="UXO4" s="466"/>
      <c r="UXP4" s="466"/>
      <c r="UXQ4" s="466"/>
      <c r="UXR4" s="466"/>
      <c r="UXS4" s="466"/>
      <c r="UXT4" s="466"/>
      <c r="UXU4" s="466"/>
      <c r="UXV4" s="466"/>
      <c r="UXW4" s="466"/>
      <c r="UXX4" s="466"/>
      <c r="UXY4" s="466"/>
      <c r="UXZ4" s="466"/>
      <c r="UYA4" s="466"/>
      <c r="UYB4" s="466"/>
      <c r="UYC4" s="466"/>
      <c r="UYD4" s="466"/>
      <c r="UYE4" s="466"/>
      <c r="UYF4" s="466"/>
      <c r="UYG4" s="466"/>
      <c r="UYH4" s="466"/>
      <c r="UYI4" s="466"/>
      <c r="UYJ4" s="466"/>
      <c r="UYK4" s="466"/>
      <c r="UYL4" s="466"/>
      <c r="UYM4" s="466"/>
      <c r="UYN4" s="466"/>
      <c r="UYO4" s="466"/>
      <c r="UYP4" s="466"/>
      <c r="UYQ4" s="466"/>
      <c r="UYR4" s="466"/>
      <c r="UYS4" s="466"/>
      <c r="UYT4" s="466"/>
      <c r="UYU4" s="466"/>
      <c r="UYV4" s="466"/>
      <c r="UYW4" s="466"/>
      <c r="UYX4" s="466"/>
      <c r="UYY4" s="466"/>
      <c r="UYZ4" s="466"/>
      <c r="UZA4" s="466"/>
      <c r="UZB4" s="466"/>
      <c r="UZC4" s="466"/>
      <c r="UZD4" s="466"/>
      <c r="UZE4" s="466"/>
      <c r="UZF4" s="466"/>
      <c r="UZG4" s="466"/>
      <c r="UZH4" s="466"/>
      <c r="UZI4" s="466"/>
      <c r="UZJ4" s="466"/>
      <c r="UZK4" s="466"/>
      <c r="UZL4" s="466"/>
      <c r="UZM4" s="466"/>
      <c r="UZN4" s="466"/>
      <c r="UZO4" s="466"/>
      <c r="UZP4" s="466"/>
      <c r="UZQ4" s="466"/>
      <c r="UZR4" s="466"/>
      <c r="UZS4" s="466"/>
      <c r="UZT4" s="466"/>
      <c r="UZU4" s="466"/>
      <c r="UZV4" s="466"/>
      <c r="UZW4" s="466"/>
      <c r="UZX4" s="466"/>
      <c r="UZY4" s="466"/>
      <c r="UZZ4" s="466"/>
      <c r="VAA4" s="466"/>
      <c r="VAB4" s="466"/>
      <c r="VAC4" s="466"/>
      <c r="VAD4" s="466"/>
      <c r="VAE4" s="466"/>
      <c r="VAF4" s="466"/>
      <c r="VAG4" s="466"/>
      <c r="VAH4" s="466"/>
      <c r="VAI4" s="466"/>
      <c r="VAJ4" s="466"/>
      <c r="VAK4" s="466"/>
      <c r="VAL4" s="466"/>
      <c r="VAM4" s="466"/>
      <c r="VAN4" s="466"/>
      <c r="VAO4" s="466"/>
      <c r="VAP4" s="466"/>
      <c r="VAQ4" s="466"/>
      <c r="VAR4" s="466"/>
      <c r="VAS4" s="466"/>
      <c r="VAT4" s="466"/>
      <c r="VAU4" s="466"/>
      <c r="VAV4" s="466"/>
      <c r="VAW4" s="466"/>
      <c r="VAX4" s="466"/>
      <c r="VAY4" s="466"/>
      <c r="VAZ4" s="466"/>
      <c r="VBA4" s="466"/>
      <c r="VBB4" s="466"/>
      <c r="VBC4" s="466"/>
      <c r="VBD4" s="466"/>
      <c r="VBE4" s="466"/>
      <c r="VBF4" s="466"/>
      <c r="VBG4" s="466"/>
      <c r="VBH4" s="466"/>
      <c r="VBI4" s="466"/>
      <c r="VBJ4" s="466"/>
      <c r="VBK4" s="466"/>
      <c r="VBL4" s="466"/>
      <c r="VBM4" s="466"/>
      <c r="VBN4" s="466"/>
      <c r="VBO4" s="466"/>
      <c r="VBP4" s="466"/>
      <c r="VBQ4" s="466"/>
      <c r="VBR4" s="466"/>
      <c r="VBS4" s="466"/>
      <c r="VBT4" s="466"/>
      <c r="VBU4" s="466"/>
      <c r="VBV4" s="466"/>
      <c r="VBW4" s="466"/>
      <c r="VBX4" s="466"/>
      <c r="VBY4" s="466"/>
      <c r="VBZ4" s="466"/>
      <c r="VCA4" s="466"/>
      <c r="VCB4" s="466"/>
      <c r="VCC4" s="466"/>
      <c r="VCD4" s="466"/>
      <c r="VCE4" s="466"/>
      <c r="VCF4" s="466"/>
      <c r="VCG4" s="466"/>
      <c r="VCH4" s="466"/>
      <c r="VCI4" s="466"/>
      <c r="VCJ4" s="466"/>
      <c r="VCK4" s="466"/>
      <c r="VCL4" s="466"/>
      <c r="VCM4" s="466"/>
      <c r="VCN4" s="466"/>
      <c r="VCO4" s="466"/>
      <c r="VCP4" s="466"/>
      <c r="VCQ4" s="466"/>
      <c r="VCR4" s="466"/>
      <c r="VCS4" s="466"/>
      <c r="VCT4" s="466"/>
      <c r="VCU4" s="466"/>
      <c r="VCV4" s="466"/>
      <c r="VCW4" s="466"/>
      <c r="VCX4" s="466"/>
      <c r="VCY4" s="466"/>
      <c r="VCZ4" s="466"/>
      <c r="VDA4" s="466"/>
      <c r="VDB4" s="466"/>
      <c r="VDC4" s="466"/>
      <c r="VDD4" s="466"/>
      <c r="VDE4" s="466"/>
      <c r="VDF4" s="466"/>
      <c r="VDG4" s="466"/>
      <c r="VDH4" s="466"/>
      <c r="VDI4" s="466"/>
      <c r="VDJ4" s="466"/>
      <c r="VDK4" s="466"/>
      <c r="VDL4" s="466"/>
      <c r="VDM4" s="466"/>
      <c r="VDN4" s="466"/>
      <c r="VDO4" s="466"/>
      <c r="VDP4" s="466"/>
      <c r="VDQ4" s="466"/>
      <c r="VDR4" s="466"/>
      <c r="VDS4" s="466"/>
      <c r="VDT4" s="466"/>
      <c r="VDU4" s="466"/>
      <c r="VDV4" s="466"/>
      <c r="VDW4" s="466"/>
      <c r="VDX4" s="466"/>
      <c r="VDY4" s="466"/>
      <c r="VDZ4" s="466"/>
      <c r="VEA4" s="466"/>
      <c r="VEB4" s="466"/>
      <c r="VEC4" s="466"/>
      <c r="VED4" s="466"/>
      <c r="VEE4" s="466"/>
      <c r="VEF4" s="466"/>
      <c r="VEG4" s="466"/>
      <c r="VEH4" s="466"/>
      <c r="VEI4" s="466"/>
      <c r="VEJ4" s="466"/>
      <c r="VEK4" s="466"/>
      <c r="VEL4" s="466"/>
      <c r="VEM4" s="466"/>
      <c r="VEN4" s="466"/>
      <c r="VEO4" s="466"/>
      <c r="VEP4" s="466"/>
      <c r="VEQ4" s="466"/>
      <c r="VER4" s="466"/>
      <c r="VES4" s="466"/>
      <c r="VET4" s="466"/>
      <c r="VEU4" s="466"/>
      <c r="VEV4" s="466"/>
      <c r="VEW4" s="466"/>
      <c r="VEX4" s="466"/>
      <c r="VEY4" s="466"/>
      <c r="VEZ4" s="466"/>
      <c r="VFA4" s="466"/>
      <c r="VFB4" s="466"/>
      <c r="VFC4" s="466"/>
      <c r="VFD4" s="466"/>
      <c r="VFE4" s="466"/>
      <c r="VFF4" s="466"/>
      <c r="VFG4" s="466"/>
      <c r="VFH4" s="466"/>
      <c r="VFI4" s="466"/>
      <c r="VFJ4" s="466"/>
      <c r="VFK4" s="466"/>
      <c r="VFL4" s="466"/>
      <c r="VFM4" s="466"/>
      <c r="VFN4" s="466"/>
      <c r="VFO4" s="466"/>
      <c r="VFP4" s="466"/>
      <c r="VFQ4" s="466"/>
      <c r="VFR4" s="466"/>
      <c r="VFS4" s="466"/>
      <c r="VFT4" s="466"/>
      <c r="VFU4" s="466"/>
      <c r="VFV4" s="466"/>
      <c r="VFW4" s="466"/>
      <c r="VFX4" s="466"/>
      <c r="VFY4" s="466"/>
      <c r="VFZ4" s="466"/>
      <c r="VGA4" s="466"/>
      <c r="VGB4" s="466"/>
      <c r="VGC4" s="466"/>
      <c r="VGD4" s="466"/>
      <c r="VGE4" s="466"/>
      <c r="VGF4" s="466"/>
      <c r="VGG4" s="466"/>
      <c r="VGH4" s="466"/>
      <c r="VGI4" s="466"/>
      <c r="VGJ4" s="466"/>
      <c r="VGK4" s="466"/>
      <c r="VGL4" s="466"/>
      <c r="VGM4" s="466"/>
      <c r="VGN4" s="466"/>
      <c r="VGO4" s="466"/>
      <c r="VGP4" s="466"/>
      <c r="VGQ4" s="466"/>
      <c r="VGR4" s="466"/>
      <c r="VGS4" s="466"/>
      <c r="VGT4" s="466"/>
      <c r="VGU4" s="466"/>
      <c r="VGV4" s="466"/>
      <c r="VGW4" s="466"/>
      <c r="VGX4" s="466"/>
      <c r="VGY4" s="466"/>
      <c r="VGZ4" s="466"/>
      <c r="VHA4" s="466"/>
      <c r="VHB4" s="466"/>
      <c r="VHC4" s="466"/>
      <c r="VHD4" s="466"/>
      <c r="VHE4" s="466"/>
      <c r="VHF4" s="466"/>
      <c r="VHG4" s="466"/>
      <c r="VHH4" s="466"/>
      <c r="VHI4" s="466"/>
      <c r="VHJ4" s="466"/>
      <c r="VHK4" s="466"/>
      <c r="VHL4" s="466"/>
      <c r="VHM4" s="466"/>
      <c r="VHN4" s="466"/>
      <c r="VHO4" s="466"/>
      <c r="VHP4" s="466"/>
      <c r="VHQ4" s="466"/>
      <c r="VHR4" s="466"/>
      <c r="VHS4" s="466"/>
      <c r="VHT4" s="466"/>
      <c r="VHU4" s="466"/>
      <c r="VHV4" s="466"/>
      <c r="VHW4" s="466"/>
      <c r="VHX4" s="466"/>
      <c r="VHY4" s="466"/>
      <c r="VHZ4" s="466"/>
      <c r="VIA4" s="466"/>
      <c r="VIB4" s="466"/>
      <c r="VIC4" s="466"/>
      <c r="VID4" s="466"/>
      <c r="VIE4" s="466"/>
      <c r="VIF4" s="466"/>
      <c r="VIG4" s="466"/>
      <c r="VIH4" s="466"/>
      <c r="VII4" s="466"/>
      <c r="VIJ4" s="466"/>
      <c r="VIK4" s="466"/>
      <c r="VIL4" s="466"/>
      <c r="VIM4" s="466"/>
      <c r="VIN4" s="466"/>
      <c r="VIO4" s="466"/>
      <c r="VIP4" s="466"/>
      <c r="VIQ4" s="466"/>
      <c r="VIR4" s="466"/>
      <c r="VIS4" s="466"/>
      <c r="VIT4" s="466"/>
      <c r="VIU4" s="466"/>
      <c r="VIV4" s="466"/>
      <c r="VIW4" s="466"/>
      <c r="VIX4" s="466"/>
      <c r="VIY4" s="466"/>
      <c r="VIZ4" s="466"/>
      <c r="VJA4" s="466"/>
      <c r="VJB4" s="466"/>
      <c r="VJC4" s="466"/>
      <c r="VJD4" s="466"/>
      <c r="VJE4" s="466"/>
      <c r="VJF4" s="466"/>
      <c r="VJG4" s="466"/>
      <c r="VJH4" s="466"/>
      <c r="VJI4" s="466"/>
      <c r="VJJ4" s="466"/>
      <c r="VJK4" s="466"/>
      <c r="VJL4" s="466"/>
      <c r="VJM4" s="466"/>
      <c r="VJN4" s="466"/>
      <c r="VJO4" s="466"/>
      <c r="VJP4" s="466"/>
      <c r="VJQ4" s="466"/>
      <c r="VJR4" s="466"/>
      <c r="VJS4" s="466"/>
      <c r="VJT4" s="466"/>
      <c r="VJU4" s="466"/>
      <c r="VJV4" s="466"/>
      <c r="VJW4" s="466"/>
      <c r="VJX4" s="466"/>
      <c r="VJY4" s="466"/>
      <c r="VJZ4" s="466"/>
      <c r="VKA4" s="466"/>
      <c r="VKB4" s="466"/>
      <c r="VKC4" s="466"/>
      <c r="VKD4" s="466"/>
      <c r="VKE4" s="466"/>
      <c r="VKF4" s="466"/>
      <c r="VKG4" s="466"/>
      <c r="VKH4" s="466"/>
      <c r="VKI4" s="466"/>
      <c r="VKJ4" s="466"/>
      <c r="VKK4" s="466"/>
      <c r="VKL4" s="466"/>
      <c r="VKM4" s="466"/>
      <c r="VKN4" s="466"/>
      <c r="VKO4" s="466"/>
      <c r="VKP4" s="466"/>
      <c r="VKQ4" s="466"/>
      <c r="VKR4" s="466"/>
      <c r="VKS4" s="466"/>
      <c r="VKT4" s="466"/>
      <c r="VKU4" s="466"/>
      <c r="VKV4" s="466"/>
      <c r="VKW4" s="466"/>
      <c r="VKX4" s="466"/>
      <c r="VKY4" s="466"/>
      <c r="VKZ4" s="466"/>
      <c r="VLA4" s="466"/>
      <c r="VLB4" s="466"/>
      <c r="VLC4" s="466"/>
      <c r="VLD4" s="466"/>
      <c r="VLE4" s="466"/>
      <c r="VLF4" s="466"/>
      <c r="VLG4" s="466"/>
      <c r="VLH4" s="466"/>
      <c r="VLI4" s="466"/>
      <c r="VLJ4" s="466"/>
      <c r="VLK4" s="466"/>
      <c r="VLL4" s="466"/>
      <c r="VLM4" s="466"/>
      <c r="VLN4" s="466"/>
      <c r="VLO4" s="466"/>
      <c r="VLP4" s="466"/>
      <c r="VLQ4" s="466"/>
      <c r="VLR4" s="466"/>
      <c r="VLS4" s="466"/>
      <c r="VLT4" s="466"/>
      <c r="VLU4" s="466"/>
      <c r="VLV4" s="466"/>
      <c r="VLW4" s="466"/>
      <c r="VLX4" s="466"/>
      <c r="VLY4" s="466"/>
      <c r="VLZ4" s="466"/>
      <c r="VMA4" s="466"/>
      <c r="VMB4" s="466"/>
      <c r="VMC4" s="466"/>
      <c r="VMD4" s="466"/>
      <c r="VME4" s="466"/>
      <c r="VMF4" s="466"/>
      <c r="VMG4" s="466"/>
      <c r="VMH4" s="466"/>
      <c r="VMI4" s="466"/>
      <c r="VMJ4" s="466"/>
      <c r="VMK4" s="466"/>
      <c r="VML4" s="466"/>
      <c r="VMM4" s="466"/>
      <c r="VMN4" s="466"/>
      <c r="VMO4" s="466"/>
      <c r="VMP4" s="466"/>
      <c r="VMQ4" s="466"/>
      <c r="VMR4" s="466"/>
      <c r="VMS4" s="466"/>
      <c r="VMT4" s="466"/>
      <c r="VMU4" s="466"/>
      <c r="VMV4" s="466"/>
      <c r="VMW4" s="466"/>
      <c r="VMX4" s="466"/>
      <c r="VMY4" s="466"/>
      <c r="VMZ4" s="466"/>
      <c r="VNA4" s="466"/>
      <c r="VNB4" s="466"/>
      <c r="VNC4" s="466"/>
      <c r="VND4" s="466"/>
      <c r="VNE4" s="466"/>
      <c r="VNF4" s="466"/>
      <c r="VNG4" s="466"/>
      <c r="VNH4" s="466"/>
      <c r="VNI4" s="466"/>
      <c r="VNJ4" s="466"/>
      <c r="VNK4" s="466"/>
      <c r="VNL4" s="466"/>
      <c r="VNM4" s="466"/>
      <c r="VNN4" s="466"/>
      <c r="VNO4" s="466"/>
      <c r="VNP4" s="466"/>
      <c r="VNQ4" s="466"/>
      <c r="VNR4" s="466"/>
      <c r="VNS4" s="466"/>
      <c r="VNT4" s="466"/>
      <c r="VNU4" s="466"/>
      <c r="VNV4" s="466"/>
      <c r="VNW4" s="466"/>
      <c r="VNX4" s="466"/>
      <c r="VNY4" s="466"/>
      <c r="VNZ4" s="466"/>
      <c r="VOA4" s="466"/>
      <c r="VOB4" s="466"/>
      <c r="VOC4" s="466"/>
      <c r="VOD4" s="466"/>
      <c r="VOE4" s="466"/>
      <c r="VOF4" s="466"/>
      <c r="VOG4" s="466"/>
      <c r="VOH4" s="466"/>
      <c r="VOI4" s="466"/>
      <c r="VOJ4" s="466"/>
      <c r="VOK4" s="466"/>
      <c r="VOL4" s="466"/>
      <c r="VOM4" s="466"/>
      <c r="VON4" s="466"/>
      <c r="VOO4" s="466"/>
      <c r="VOP4" s="466"/>
      <c r="VOQ4" s="466"/>
      <c r="VOR4" s="466"/>
      <c r="VOS4" s="466"/>
      <c r="VOT4" s="466"/>
      <c r="VOU4" s="466"/>
      <c r="VOV4" s="466"/>
      <c r="VOW4" s="466"/>
      <c r="VOX4" s="466"/>
      <c r="VOY4" s="466"/>
      <c r="VOZ4" s="466"/>
      <c r="VPA4" s="466"/>
      <c r="VPB4" s="466"/>
      <c r="VPC4" s="466"/>
      <c r="VPD4" s="466"/>
      <c r="VPE4" s="466"/>
      <c r="VPF4" s="466"/>
      <c r="VPG4" s="466"/>
      <c r="VPH4" s="466"/>
      <c r="VPI4" s="466"/>
      <c r="VPJ4" s="466"/>
      <c r="VPK4" s="466"/>
      <c r="VPL4" s="466"/>
      <c r="VPM4" s="466"/>
      <c r="VPN4" s="466"/>
      <c r="VPO4" s="466"/>
      <c r="VPP4" s="466"/>
      <c r="VPQ4" s="466"/>
      <c r="VPR4" s="466"/>
      <c r="VPS4" s="466"/>
      <c r="VPT4" s="466"/>
      <c r="VPU4" s="466"/>
      <c r="VPV4" s="466"/>
      <c r="VPW4" s="466"/>
      <c r="VPX4" s="466"/>
      <c r="VPY4" s="466"/>
      <c r="VPZ4" s="466"/>
      <c r="VQA4" s="466"/>
      <c r="VQB4" s="466"/>
      <c r="VQC4" s="466"/>
      <c r="VQD4" s="466"/>
      <c r="VQE4" s="466"/>
      <c r="VQF4" s="466"/>
      <c r="VQG4" s="466"/>
      <c r="VQH4" s="466"/>
      <c r="VQI4" s="466"/>
      <c r="VQJ4" s="466"/>
      <c r="VQK4" s="466"/>
      <c r="VQL4" s="466"/>
      <c r="VQM4" s="466"/>
      <c r="VQN4" s="466"/>
      <c r="VQO4" s="466"/>
      <c r="VQP4" s="466"/>
      <c r="VQQ4" s="466"/>
      <c r="VQR4" s="466"/>
      <c r="VQS4" s="466"/>
      <c r="VQT4" s="466"/>
      <c r="VQU4" s="466"/>
      <c r="VQV4" s="466"/>
      <c r="VQW4" s="466"/>
      <c r="VQX4" s="466"/>
      <c r="VQY4" s="466"/>
      <c r="VQZ4" s="466"/>
      <c r="VRA4" s="466"/>
      <c r="VRB4" s="466"/>
      <c r="VRC4" s="466"/>
      <c r="VRD4" s="466"/>
      <c r="VRE4" s="466"/>
      <c r="VRF4" s="466"/>
      <c r="VRG4" s="466"/>
      <c r="VRH4" s="466"/>
      <c r="VRI4" s="466"/>
      <c r="VRJ4" s="466"/>
      <c r="VRK4" s="466"/>
      <c r="VRL4" s="466"/>
      <c r="VRM4" s="466"/>
      <c r="VRN4" s="466"/>
      <c r="VRO4" s="466"/>
      <c r="VRP4" s="466"/>
      <c r="VRQ4" s="466"/>
      <c r="VRR4" s="466"/>
      <c r="VRS4" s="466"/>
      <c r="VRT4" s="466"/>
      <c r="VRU4" s="466"/>
      <c r="VRV4" s="466"/>
      <c r="VRW4" s="466"/>
      <c r="VRX4" s="466"/>
      <c r="VRY4" s="466"/>
      <c r="VRZ4" s="466"/>
      <c r="VSA4" s="466"/>
      <c r="VSB4" s="466"/>
      <c r="VSC4" s="466"/>
      <c r="VSD4" s="466"/>
      <c r="VSE4" s="466"/>
      <c r="VSF4" s="466"/>
      <c r="VSG4" s="466"/>
      <c r="VSH4" s="466"/>
      <c r="VSI4" s="466"/>
      <c r="VSJ4" s="466"/>
      <c r="VSK4" s="466"/>
      <c r="VSL4" s="466"/>
      <c r="VSM4" s="466"/>
      <c r="VSN4" s="466"/>
      <c r="VSO4" s="466"/>
      <c r="VSP4" s="466"/>
      <c r="VSQ4" s="466"/>
      <c r="VSR4" s="466"/>
      <c r="VSS4" s="466"/>
      <c r="VST4" s="466"/>
      <c r="VSU4" s="466"/>
      <c r="VSV4" s="466"/>
      <c r="VSW4" s="466"/>
      <c r="VSX4" s="466"/>
      <c r="VSY4" s="466"/>
      <c r="VSZ4" s="466"/>
      <c r="VTA4" s="466"/>
      <c r="VTB4" s="466"/>
      <c r="VTC4" s="466"/>
      <c r="VTD4" s="466"/>
      <c r="VTE4" s="466"/>
      <c r="VTF4" s="466"/>
      <c r="VTG4" s="466"/>
      <c r="VTH4" s="466"/>
      <c r="VTI4" s="466"/>
      <c r="VTJ4" s="466"/>
      <c r="VTK4" s="466"/>
      <c r="VTL4" s="466"/>
      <c r="VTM4" s="466"/>
      <c r="VTN4" s="466"/>
      <c r="VTO4" s="466"/>
      <c r="VTP4" s="466"/>
      <c r="VTQ4" s="466"/>
      <c r="VTR4" s="466"/>
      <c r="VTS4" s="466"/>
      <c r="VTT4" s="466"/>
      <c r="VTU4" s="466"/>
      <c r="VTV4" s="466"/>
      <c r="VTW4" s="466"/>
      <c r="VTX4" s="466"/>
      <c r="VTY4" s="466"/>
      <c r="VTZ4" s="466"/>
      <c r="VUA4" s="466"/>
      <c r="VUB4" s="466"/>
      <c r="VUC4" s="466"/>
      <c r="VUD4" s="466"/>
      <c r="VUE4" s="466"/>
      <c r="VUF4" s="466"/>
      <c r="VUG4" s="466"/>
      <c r="VUH4" s="466"/>
      <c r="VUI4" s="466"/>
      <c r="VUJ4" s="466"/>
      <c r="VUK4" s="466"/>
      <c r="VUL4" s="466"/>
      <c r="VUM4" s="466"/>
      <c r="VUN4" s="466"/>
      <c r="VUO4" s="466"/>
      <c r="VUP4" s="466"/>
      <c r="VUQ4" s="466"/>
      <c r="VUR4" s="466"/>
      <c r="VUS4" s="466"/>
      <c r="VUT4" s="466"/>
      <c r="VUU4" s="466"/>
      <c r="VUV4" s="466"/>
      <c r="VUW4" s="466"/>
      <c r="VUX4" s="466"/>
      <c r="VUY4" s="466"/>
      <c r="VUZ4" s="466"/>
      <c r="VVA4" s="466"/>
      <c r="VVB4" s="466"/>
      <c r="VVC4" s="466"/>
      <c r="VVD4" s="466"/>
      <c r="VVE4" s="466"/>
      <c r="VVF4" s="466"/>
      <c r="VVG4" s="466"/>
      <c r="VVH4" s="466"/>
      <c r="VVI4" s="466"/>
      <c r="VVJ4" s="466"/>
      <c r="VVK4" s="466"/>
      <c r="VVL4" s="466"/>
      <c r="VVM4" s="466"/>
      <c r="VVN4" s="466"/>
      <c r="VVO4" s="466"/>
      <c r="VVP4" s="466"/>
      <c r="VVQ4" s="466"/>
      <c r="VVR4" s="466"/>
      <c r="VVS4" s="466"/>
      <c r="VVT4" s="466"/>
      <c r="VVU4" s="466"/>
      <c r="VVV4" s="466"/>
      <c r="VVW4" s="466"/>
      <c r="VVX4" s="466"/>
      <c r="VVY4" s="466"/>
      <c r="VVZ4" s="466"/>
      <c r="VWA4" s="466"/>
      <c r="VWB4" s="466"/>
      <c r="VWC4" s="466"/>
      <c r="VWD4" s="466"/>
      <c r="VWE4" s="466"/>
      <c r="VWF4" s="466"/>
      <c r="VWG4" s="466"/>
      <c r="VWH4" s="466"/>
      <c r="VWI4" s="466"/>
      <c r="VWJ4" s="466"/>
      <c r="VWK4" s="466"/>
      <c r="VWL4" s="466"/>
      <c r="VWM4" s="466"/>
      <c r="VWN4" s="466"/>
      <c r="VWO4" s="466"/>
      <c r="VWP4" s="466"/>
      <c r="VWQ4" s="466"/>
      <c r="VWR4" s="466"/>
      <c r="VWS4" s="466"/>
      <c r="VWT4" s="466"/>
      <c r="VWU4" s="466"/>
      <c r="VWV4" s="466"/>
      <c r="VWW4" s="466"/>
      <c r="VWX4" s="466"/>
      <c r="VWY4" s="466"/>
      <c r="VWZ4" s="466"/>
      <c r="VXA4" s="466"/>
      <c r="VXB4" s="466"/>
      <c r="VXC4" s="466"/>
      <c r="VXD4" s="466"/>
      <c r="VXE4" s="466"/>
      <c r="VXF4" s="466"/>
      <c r="VXG4" s="466"/>
      <c r="VXH4" s="466"/>
      <c r="VXI4" s="466"/>
      <c r="VXJ4" s="466"/>
      <c r="VXK4" s="466"/>
      <c r="VXL4" s="466"/>
      <c r="VXM4" s="466"/>
      <c r="VXN4" s="466"/>
      <c r="VXO4" s="466"/>
      <c r="VXP4" s="466"/>
      <c r="VXQ4" s="466"/>
      <c r="VXR4" s="466"/>
      <c r="VXS4" s="466"/>
      <c r="VXT4" s="466"/>
      <c r="VXU4" s="466"/>
      <c r="VXV4" s="466"/>
      <c r="VXW4" s="466"/>
      <c r="VXX4" s="466"/>
      <c r="VXY4" s="466"/>
      <c r="VXZ4" s="466"/>
      <c r="VYA4" s="466"/>
      <c r="VYB4" s="466"/>
      <c r="VYC4" s="466"/>
      <c r="VYD4" s="466"/>
      <c r="VYE4" s="466"/>
      <c r="VYF4" s="466"/>
      <c r="VYG4" s="466"/>
      <c r="VYH4" s="466"/>
      <c r="VYI4" s="466"/>
      <c r="VYJ4" s="466"/>
      <c r="VYK4" s="466"/>
      <c r="VYL4" s="466"/>
      <c r="VYM4" s="466"/>
      <c r="VYN4" s="466"/>
      <c r="VYO4" s="466"/>
      <c r="VYP4" s="466"/>
      <c r="VYQ4" s="466"/>
      <c r="VYR4" s="466"/>
      <c r="VYS4" s="466"/>
      <c r="VYT4" s="466"/>
      <c r="VYU4" s="466"/>
      <c r="VYV4" s="466"/>
      <c r="VYW4" s="466"/>
      <c r="VYX4" s="466"/>
      <c r="VYY4" s="466"/>
      <c r="VYZ4" s="466"/>
      <c r="VZA4" s="466"/>
      <c r="VZB4" s="466"/>
      <c r="VZC4" s="466"/>
      <c r="VZD4" s="466"/>
      <c r="VZE4" s="466"/>
      <c r="VZF4" s="466"/>
      <c r="VZG4" s="466"/>
      <c r="VZH4" s="466"/>
      <c r="VZI4" s="466"/>
      <c r="VZJ4" s="466"/>
      <c r="VZK4" s="466"/>
      <c r="VZL4" s="466"/>
      <c r="VZM4" s="466"/>
      <c r="VZN4" s="466"/>
      <c r="VZO4" s="466"/>
      <c r="VZP4" s="466"/>
      <c r="VZQ4" s="466"/>
      <c r="VZR4" s="466"/>
      <c r="VZS4" s="466"/>
      <c r="VZT4" s="466"/>
      <c r="VZU4" s="466"/>
      <c r="VZV4" s="466"/>
      <c r="VZW4" s="466"/>
      <c r="VZX4" s="466"/>
      <c r="VZY4" s="466"/>
      <c r="VZZ4" s="466"/>
      <c r="WAA4" s="466"/>
      <c r="WAB4" s="466"/>
      <c r="WAC4" s="466"/>
      <c r="WAD4" s="466"/>
      <c r="WAE4" s="466"/>
      <c r="WAF4" s="466"/>
      <c r="WAG4" s="466"/>
      <c r="WAH4" s="466"/>
      <c r="WAI4" s="466"/>
      <c r="WAJ4" s="466"/>
      <c r="WAK4" s="466"/>
      <c r="WAL4" s="466"/>
      <c r="WAM4" s="466"/>
      <c r="WAN4" s="466"/>
      <c r="WAO4" s="466"/>
      <c r="WAP4" s="466"/>
      <c r="WAQ4" s="466"/>
      <c r="WAR4" s="466"/>
      <c r="WAS4" s="466"/>
      <c r="WAT4" s="466"/>
      <c r="WAU4" s="466"/>
      <c r="WAV4" s="466"/>
      <c r="WAW4" s="466"/>
      <c r="WAX4" s="466"/>
      <c r="WAY4" s="466"/>
      <c r="WAZ4" s="466"/>
      <c r="WBA4" s="466"/>
      <c r="WBB4" s="466"/>
      <c r="WBC4" s="466"/>
      <c r="WBD4" s="466"/>
      <c r="WBE4" s="466"/>
      <c r="WBF4" s="466"/>
      <c r="WBG4" s="466"/>
      <c r="WBH4" s="466"/>
      <c r="WBI4" s="466"/>
      <c r="WBJ4" s="466"/>
      <c r="WBK4" s="466"/>
      <c r="WBL4" s="466"/>
      <c r="WBM4" s="466"/>
      <c r="WBN4" s="466"/>
      <c r="WBO4" s="466"/>
      <c r="WBP4" s="466"/>
      <c r="WBQ4" s="466"/>
      <c r="WBR4" s="466"/>
      <c r="WBS4" s="466"/>
      <c r="WBT4" s="466"/>
      <c r="WBU4" s="466"/>
      <c r="WBV4" s="466"/>
      <c r="WBW4" s="466"/>
      <c r="WBX4" s="466"/>
      <c r="WBY4" s="466"/>
      <c r="WBZ4" s="466"/>
      <c r="WCA4" s="466"/>
      <c r="WCB4" s="466"/>
      <c r="WCC4" s="466"/>
      <c r="WCD4" s="466"/>
      <c r="WCE4" s="466"/>
      <c r="WCF4" s="466"/>
      <c r="WCG4" s="466"/>
      <c r="WCH4" s="466"/>
      <c r="WCI4" s="466"/>
      <c r="WCJ4" s="466"/>
      <c r="WCK4" s="466"/>
      <c r="WCL4" s="466"/>
      <c r="WCM4" s="466"/>
      <c r="WCN4" s="466"/>
      <c r="WCO4" s="466"/>
      <c r="WCP4" s="466"/>
      <c r="WCQ4" s="466"/>
      <c r="WCR4" s="466"/>
      <c r="WCS4" s="466"/>
      <c r="WCT4" s="466"/>
      <c r="WCU4" s="466"/>
      <c r="WCV4" s="466"/>
      <c r="WCW4" s="466"/>
      <c r="WCX4" s="466"/>
      <c r="WCY4" s="466"/>
      <c r="WCZ4" s="466"/>
      <c r="WDA4" s="466"/>
      <c r="WDB4" s="466"/>
      <c r="WDC4" s="466"/>
      <c r="WDD4" s="466"/>
      <c r="WDE4" s="466"/>
      <c r="WDF4" s="466"/>
      <c r="WDG4" s="466"/>
      <c r="WDH4" s="466"/>
      <c r="WDI4" s="466"/>
      <c r="WDJ4" s="466"/>
      <c r="WDK4" s="466"/>
      <c r="WDL4" s="466"/>
      <c r="WDM4" s="466"/>
      <c r="WDN4" s="466"/>
      <c r="WDO4" s="466"/>
      <c r="WDP4" s="466"/>
      <c r="WDQ4" s="466"/>
      <c r="WDR4" s="466"/>
      <c r="WDS4" s="466"/>
      <c r="WDT4" s="466"/>
      <c r="WDU4" s="466"/>
      <c r="WDV4" s="466"/>
      <c r="WDW4" s="466"/>
      <c r="WDX4" s="466"/>
      <c r="WDY4" s="466"/>
      <c r="WDZ4" s="466"/>
      <c r="WEA4" s="466"/>
      <c r="WEB4" s="466"/>
      <c r="WEC4" s="466"/>
      <c r="WED4" s="466"/>
      <c r="WEE4" s="466"/>
      <c r="WEF4" s="466"/>
      <c r="WEG4" s="466"/>
      <c r="WEH4" s="466"/>
      <c r="WEI4" s="466"/>
      <c r="WEJ4" s="466"/>
      <c r="WEK4" s="466"/>
      <c r="WEL4" s="466"/>
      <c r="WEM4" s="466"/>
      <c r="WEN4" s="466"/>
      <c r="WEO4" s="466"/>
      <c r="WEP4" s="466"/>
      <c r="WEQ4" s="466"/>
      <c r="WER4" s="466"/>
      <c r="WES4" s="466"/>
      <c r="WET4" s="466"/>
      <c r="WEU4" s="466"/>
      <c r="WEV4" s="466"/>
      <c r="WEW4" s="466"/>
      <c r="WEX4" s="466"/>
      <c r="WEY4" s="466"/>
      <c r="WEZ4" s="466"/>
      <c r="WFA4" s="466"/>
      <c r="WFB4" s="466"/>
      <c r="WFC4" s="466"/>
      <c r="WFD4" s="466"/>
      <c r="WFE4" s="466"/>
      <c r="WFF4" s="466"/>
      <c r="WFG4" s="466"/>
      <c r="WFH4" s="466"/>
      <c r="WFI4" s="466"/>
      <c r="WFJ4" s="466"/>
      <c r="WFK4" s="466"/>
      <c r="WFL4" s="466"/>
      <c r="WFM4" s="466"/>
      <c r="WFN4" s="466"/>
      <c r="WFO4" s="466"/>
      <c r="WFP4" s="466"/>
      <c r="WFQ4" s="466"/>
      <c r="WFR4" s="466"/>
      <c r="WFS4" s="466"/>
      <c r="WFT4" s="466"/>
      <c r="WFU4" s="466"/>
      <c r="WFV4" s="466"/>
      <c r="WFW4" s="466"/>
      <c r="WFX4" s="466"/>
      <c r="WFY4" s="466"/>
      <c r="WFZ4" s="466"/>
      <c r="WGA4" s="466"/>
      <c r="WGB4" s="466"/>
      <c r="WGC4" s="466"/>
      <c r="WGD4" s="466"/>
      <c r="WGE4" s="466"/>
      <c r="WGF4" s="466"/>
      <c r="WGG4" s="466"/>
      <c r="WGH4" s="466"/>
      <c r="WGI4" s="466"/>
      <c r="WGJ4" s="466"/>
      <c r="WGK4" s="466"/>
      <c r="WGL4" s="466"/>
      <c r="WGM4" s="466"/>
      <c r="WGN4" s="466"/>
      <c r="WGO4" s="466"/>
      <c r="WGP4" s="466"/>
      <c r="WGQ4" s="466"/>
      <c r="WGR4" s="466"/>
      <c r="WGS4" s="466"/>
      <c r="WGT4" s="466"/>
      <c r="WGU4" s="466"/>
      <c r="WGV4" s="466"/>
      <c r="WGW4" s="466"/>
      <c r="WGX4" s="466"/>
      <c r="WGY4" s="466"/>
      <c r="WGZ4" s="466"/>
      <c r="WHA4" s="466"/>
      <c r="WHB4" s="466"/>
      <c r="WHC4" s="466"/>
      <c r="WHD4" s="466"/>
      <c r="WHE4" s="466"/>
      <c r="WHF4" s="466"/>
      <c r="WHG4" s="466"/>
      <c r="WHH4" s="466"/>
      <c r="WHI4" s="466"/>
      <c r="WHJ4" s="466"/>
      <c r="WHK4" s="466"/>
      <c r="WHL4" s="466"/>
      <c r="WHM4" s="466"/>
      <c r="WHN4" s="466"/>
      <c r="WHO4" s="466"/>
      <c r="WHP4" s="466"/>
      <c r="WHQ4" s="466"/>
      <c r="WHR4" s="466"/>
      <c r="WHS4" s="466"/>
      <c r="WHT4" s="466"/>
      <c r="WHU4" s="466"/>
      <c r="WHV4" s="466"/>
      <c r="WHW4" s="466"/>
      <c r="WHX4" s="466"/>
      <c r="WHY4" s="466"/>
      <c r="WHZ4" s="466"/>
      <c r="WIA4" s="466"/>
      <c r="WIB4" s="466"/>
      <c r="WIC4" s="466"/>
      <c r="WID4" s="466"/>
      <c r="WIE4" s="466"/>
      <c r="WIF4" s="466"/>
      <c r="WIG4" s="466"/>
      <c r="WIH4" s="466"/>
      <c r="WII4" s="466"/>
      <c r="WIJ4" s="466"/>
      <c r="WIK4" s="466"/>
      <c r="WIL4" s="466"/>
      <c r="WIM4" s="466"/>
      <c r="WIN4" s="466"/>
      <c r="WIO4" s="466"/>
      <c r="WIP4" s="466"/>
      <c r="WIQ4" s="466"/>
      <c r="WIR4" s="466"/>
      <c r="WIS4" s="466"/>
      <c r="WIT4" s="466"/>
      <c r="WIU4" s="466"/>
      <c r="WIV4" s="466"/>
      <c r="WIW4" s="466"/>
      <c r="WIX4" s="466"/>
      <c r="WIY4" s="466"/>
      <c r="WIZ4" s="466"/>
      <c r="WJA4" s="466"/>
      <c r="WJB4" s="466"/>
      <c r="WJC4" s="466"/>
      <c r="WJD4" s="466"/>
      <c r="WJE4" s="466"/>
      <c r="WJF4" s="466"/>
      <c r="WJG4" s="466"/>
      <c r="WJH4" s="466"/>
      <c r="WJI4" s="466"/>
      <c r="WJJ4" s="466"/>
      <c r="WJK4" s="466"/>
      <c r="WJL4" s="466"/>
      <c r="WJM4" s="466"/>
      <c r="WJN4" s="466"/>
      <c r="WJO4" s="466"/>
      <c r="WJP4" s="466"/>
      <c r="WJQ4" s="466"/>
      <c r="WJR4" s="466"/>
      <c r="WJS4" s="466"/>
      <c r="WJT4" s="466"/>
      <c r="WJU4" s="466"/>
      <c r="WJV4" s="466"/>
      <c r="WJW4" s="466"/>
      <c r="WJX4" s="466"/>
      <c r="WJY4" s="466"/>
      <c r="WJZ4" s="466"/>
      <c r="WKA4" s="466"/>
      <c r="WKB4" s="466"/>
      <c r="WKC4" s="466"/>
      <c r="WKD4" s="466"/>
      <c r="WKE4" s="466"/>
      <c r="WKF4" s="466"/>
      <c r="WKG4" s="466"/>
      <c r="WKH4" s="466"/>
      <c r="WKI4" s="466"/>
      <c r="WKJ4" s="466"/>
      <c r="WKK4" s="466"/>
      <c r="WKL4" s="466"/>
      <c r="WKM4" s="466"/>
      <c r="WKN4" s="466"/>
      <c r="WKO4" s="466"/>
      <c r="WKP4" s="466"/>
      <c r="WKQ4" s="466"/>
      <c r="WKR4" s="466"/>
      <c r="WKS4" s="466"/>
      <c r="WKT4" s="466"/>
      <c r="WKU4" s="466"/>
      <c r="WKV4" s="466"/>
      <c r="WKW4" s="466"/>
      <c r="WKX4" s="466"/>
      <c r="WKY4" s="466"/>
      <c r="WKZ4" s="466"/>
      <c r="WLA4" s="466"/>
      <c r="WLB4" s="466"/>
      <c r="WLC4" s="466"/>
      <c r="WLD4" s="466"/>
      <c r="WLE4" s="466"/>
      <c r="WLF4" s="466"/>
      <c r="WLG4" s="466"/>
      <c r="WLH4" s="466"/>
      <c r="WLI4" s="466"/>
      <c r="WLJ4" s="466"/>
      <c r="WLK4" s="466"/>
      <c r="WLL4" s="466"/>
      <c r="WLM4" s="466"/>
      <c r="WLN4" s="466"/>
      <c r="WLO4" s="466"/>
      <c r="WLP4" s="466"/>
      <c r="WLQ4" s="466"/>
      <c r="WLR4" s="466"/>
      <c r="WLS4" s="466"/>
      <c r="WLT4" s="466"/>
      <c r="WLU4" s="466"/>
      <c r="WLV4" s="466"/>
      <c r="WLW4" s="466"/>
      <c r="WLX4" s="466"/>
      <c r="WLY4" s="466"/>
      <c r="WLZ4" s="466"/>
      <c r="WMA4" s="466"/>
      <c r="WMB4" s="466"/>
      <c r="WMC4" s="466"/>
      <c r="WMD4" s="466"/>
      <c r="WME4" s="466"/>
      <c r="WMF4" s="466"/>
      <c r="WMG4" s="466"/>
      <c r="WMH4" s="466"/>
      <c r="WMI4" s="466"/>
      <c r="WMJ4" s="466"/>
      <c r="WMK4" s="466"/>
      <c r="WML4" s="466"/>
      <c r="WMM4" s="466"/>
      <c r="WMN4" s="466"/>
      <c r="WMO4" s="466"/>
      <c r="WMP4" s="466"/>
      <c r="WMQ4" s="466"/>
      <c r="WMR4" s="466"/>
      <c r="WMS4" s="466"/>
      <c r="WMT4" s="466"/>
      <c r="WMU4" s="466"/>
      <c r="WMV4" s="466"/>
      <c r="WMW4" s="466"/>
      <c r="WMX4" s="466"/>
      <c r="WMY4" s="466"/>
      <c r="WMZ4" s="466"/>
      <c r="WNA4" s="466"/>
      <c r="WNB4" s="466"/>
      <c r="WNC4" s="466"/>
      <c r="WND4" s="466"/>
      <c r="WNE4" s="466"/>
      <c r="WNF4" s="466"/>
      <c r="WNG4" s="466"/>
      <c r="WNH4" s="466"/>
      <c r="WNI4" s="466"/>
      <c r="WNJ4" s="466"/>
      <c r="WNK4" s="466"/>
      <c r="WNL4" s="466"/>
      <c r="WNM4" s="466"/>
      <c r="WNN4" s="466"/>
      <c r="WNO4" s="466"/>
      <c r="WNP4" s="466"/>
      <c r="WNQ4" s="466"/>
      <c r="WNR4" s="466"/>
      <c r="WNS4" s="466"/>
      <c r="WNT4" s="466"/>
      <c r="WNU4" s="466"/>
      <c r="WNV4" s="466"/>
      <c r="WNW4" s="466"/>
      <c r="WNX4" s="466"/>
      <c r="WNY4" s="466"/>
      <c r="WNZ4" s="466"/>
      <c r="WOA4" s="466"/>
      <c r="WOB4" s="466"/>
      <c r="WOC4" s="466"/>
      <c r="WOD4" s="466"/>
      <c r="WOE4" s="466"/>
      <c r="WOF4" s="466"/>
      <c r="WOG4" s="466"/>
      <c r="WOH4" s="466"/>
      <c r="WOI4" s="466"/>
      <c r="WOJ4" s="466"/>
      <c r="WOK4" s="466"/>
      <c r="WOL4" s="466"/>
      <c r="WOM4" s="466"/>
      <c r="WON4" s="466"/>
      <c r="WOO4" s="466"/>
      <c r="WOP4" s="466"/>
      <c r="WOQ4" s="466"/>
      <c r="WOR4" s="466"/>
      <c r="WOS4" s="466"/>
      <c r="WOT4" s="466"/>
      <c r="WOU4" s="466"/>
      <c r="WOV4" s="466"/>
      <c r="WOW4" s="466"/>
      <c r="WOX4" s="466"/>
      <c r="WOY4" s="466"/>
      <c r="WOZ4" s="466"/>
      <c r="WPA4" s="466"/>
      <c r="WPB4" s="466"/>
      <c r="WPC4" s="466"/>
      <c r="WPD4" s="466"/>
      <c r="WPE4" s="466"/>
      <c r="WPF4" s="466"/>
      <c r="WPG4" s="466"/>
      <c r="WPH4" s="466"/>
      <c r="WPI4" s="466"/>
      <c r="WPJ4" s="466"/>
      <c r="WPK4" s="466"/>
      <c r="WPL4" s="466"/>
      <c r="WPM4" s="466"/>
      <c r="WPN4" s="466"/>
      <c r="WPO4" s="466"/>
      <c r="WPP4" s="466"/>
      <c r="WPQ4" s="466"/>
      <c r="WPR4" s="466"/>
      <c r="WPS4" s="466"/>
      <c r="WPT4" s="466"/>
      <c r="WPU4" s="466"/>
      <c r="WPV4" s="466"/>
      <c r="WPW4" s="466"/>
      <c r="WPX4" s="466"/>
      <c r="WPY4" s="466"/>
      <c r="WPZ4" s="466"/>
      <c r="WQA4" s="466"/>
      <c r="WQB4" s="466"/>
      <c r="WQC4" s="466"/>
      <c r="WQD4" s="466"/>
      <c r="WQE4" s="466"/>
      <c r="WQF4" s="466"/>
      <c r="WQG4" s="466"/>
      <c r="WQH4" s="466"/>
      <c r="WQI4" s="466"/>
      <c r="WQJ4" s="466"/>
      <c r="WQK4" s="466"/>
      <c r="WQL4" s="466"/>
      <c r="WQM4" s="466"/>
      <c r="WQN4" s="466"/>
      <c r="WQO4" s="466"/>
      <c r="WQP4" s="466"/>
      <c r="WQQ4" s="466"/>
      <c r="WQR4" s="466"/>
      <c r="WQS4" s="466"/>
      <c r="WQT4" s="466"/>
      <c r="WQU4" s="466"/>
      <c r="WQV4" s="466"/>
      <c r="WQW4" s="466"/>
      <c r="WQX4" s="466"/>
      <c r="WQY4" s="466"/>
      <c r="WQZ4" s="466"/>
      <c r="WRA4" s="466"/>
      <c r="WRB4" s="466"/>
      <c r="WRC4" s="466"/>
      <c r="WRD4" s="466"/>
      <c r="WRE4" s="466"/>
      <c r="WRF4" s="466"/>
      <c r="WRG4" s="466"/>
      <c r="WRH4" s="466"/>
      <c r="WRI4" s="466"/>
      <c r="WRJ4" s="466"/>
      <c r="WRK4" s="466"/>
      <c r="WRL4" s="466"/>
      <c r="WRM4" s="466"/>
      <c r="WRN4" s="466"/>
      <c r="WRO4" s="466"/>
      <c r="WRP4" s="466"/>
      <c r="WRQ4" s="466"/>
      <c r="WRR4" s="466"/>
      <c r="WRS4" s="466"/>
      <c r="WRT4" s="466"/>
      <c r="WRU4" s="466"/>
      <c r="WRV4" s="466"/>
      <c r="WRW4" s="466"/>
      <c r="WRX4" s="466"/>
      <c r="WRY4" s="466"/>
      <c r="WRZ4" s="466"/>
      <c r="WSA4" s="466"/>
      <c r="WSB4" s="466"/>
      <c r="WSC4" s="466"/>
      <c r="WSD4" s="466"/>
      <c r="WSE4" s="466"/>
      <c r="WSF4" s="466"/>
      <c r="WSG4" s="466"/>
      <c r="WSH4" s="466"/>
      <c r="WSI4" s="466"/>
      <c r="WSJ4" s="466"/>
      <c r="WSK4" s="466"/>
      <c r="WSL4" s="466"/>
      <c r="WSM4" s="466"/>
      <c r="WSN4" s="466"/>
      <c r="WSO4" s="466"/>
      <c r="WSP4" s="466"/>
      <c r="WSQ4" s="466"/>
      <c r="WSR4" s="466"/>
      <c r="WSS4" s="466"/>
      <c r="WST4" s="466"/>
      <c r="WSU4" s="466"/>
      <c r="WSV4" s="466"/>
      <c r="WSW4" s="466"/>
      <c r="WSX4" s="466"/>
      <c r="WSY4" s="466"/>
      <c r="WSZ4" s="466"/>
      <c r="WTA4" s="466"/>
      <c r="WTB4" s="466"/>
      <c r="WTC4" s="466"/>
      <c r="WTD4" s="466"/>
      <c r="WTE4" s="466"/>
      <c r="WTF4" s="466"/>
      <c r="WTG4" s="466"/>
      <c r="WTH4" s="466"/>
      <c r="WTI4" s="466"/>
      <c r="WTJ4" s="466"/>
      <c r="WTK4" s="466"/>
      <c r="WTL4" s="466"/>
      <c r="WTM4" s="466"/>
      <c r="WTN4" s="466"/>
      <c r="WTO4" s="466"/>
      <c r="WTP4" s="466"/>
      <c r="WTQ4" s="466"/>
      <c r="WTR4" s="466"/>
      <c r="WTS4" s="466"/>
      <c r="WTT4" s="466"/>
      <c r="WTU4" s="466"/>
      <c r="WTV4" s="466"/>
      <c r="WTW4" s="466"/>
      <c r="WTX4" s="466"/>
      <c r="WTY4" s="466"/>
      <c r="WTZ4" s="466"/>
      <c r="WUA4" s="466"/>
      <c r="WUB4" s="466"/>
      <c r="WUC4" s="466"/>
      <c r="WUD4" s="466"/>
      <c r="WUE4" s="466"/>
      <c r="WUF4" s="466"/>
      <c r="WUG4" s="466"/>
      <c r="WUH4" s="466"/>
      <c r="WUI4" s="466"/>
      <c r="WUJ4" s="466"/>
      <c r="WUK4" s="466"/>
      <c r="WUL4" s="466"/>
      <c r="WUM4" s="466"/>
      <c r="WUN4" s="466"/>
      <c r="WUO4" s="466"/>
      <c r="WUP4" s="466"/>
      <c r="WUQ4" s="466"/>
      <c r="WUR4" s="466"/>
      <c r="WUS4" s="466"/>
      <c r="WUT4" s="466"/>
      <c r="WUU4" s="466"/>
      <c r="WUV4" s="466"/>
      <c r="WUW4" s="466"/>
      <c r="WUX4" s="466"/>
      <c r="WUY4" s="466"/>
      <c r="WUZ4" s="466"/>
      <c r="WVA4" s="466"/>
      <c r="WVB4" s="466"/>
      <c r="WVC4" s="466"/>
      <c r="WVD4" s="466"/>
      <c r="WVE4" s="466"/>
      <c r="WVF4" s="466"/>
      <c r="WVG4" s="466"/>
      <c r="WVH4" s="466"/>
      <c r="WVI4" s="466"/>
      <c r="WVJ4" s="466"/>
      <c r="WVK4" s="466"/>
      <c r="WVL4" s="466"/>
      <c r="WVM4" s="466"/>
      <c r="WVN4" s="466"/>
      <c r="WVO4" s="466"/>
      <c r="WVP4" s="466"/>
      <c r="WVQ4" s="466"/>
      <c r="WVR4" s="466"/>
      <c r="WVS4" s="466"/>
      <c r="WVT4" s="466"/>
      <c r="WVU4" s="466"/>
      <c r="WVV4" s="466"/>
      <c r="WVW4" s="466"/>
      <c r="WVX4" s="466"/>
      <c r="WVY4" s="466"/>
      <c r="WVZ4" s="466"/>
      <c r="WWA4" s="466"/>
      <c r="WWB4" s="466"/>
      <c r="WWC4" s="466"/>
      <c r="WWD4" s="466"/>
      <c r="WWE4" s="466"/>
      <c r="WWF4" s="466"/>
      <c r="WWG4" s="466"/>
      <c r="WWH4" s="466"/>
      <c r="WWI4" s="466"/>
      <c r="WWJ4" s="466"/>
      <c r="WWK4" s="466"/>
      <c r="WWL4" s="466"/>
      <c r="WWM4" s="466"/>
      <c r="WWN4" s="466"/>
      <c r="WWO4" s="466"/>
      <c r="WWP4" s="466"/>
      <c r="WWQ4" s="466"/>
      <c r="WWR4" s="466"/>
      <c r="WWS4" s="466"/>
      <c r="WWT4" s="466"/>
      <c r="WWU4" s="466"/>
      <c r="WWV4" s="466"/>
      <c r="WWW4" s="466"/>
      <c r="WWX4" s="466"/>
      <c r="WWY4" s="466"/>
      <c r="WWZ4" s="466"/>
      <c r="WXA4" s="466"/>
      <c r="WXB4" s="466"/>
      <c r="WXC4" s="466"/>
      <c r="WXD4" s="466"/>
      <c r="WXE4" s="466"/>
      <c r="WXF4" s="466"/>
      <c r="WXG4" s="466"/>
      <c r="WXH4" s="466"/>
      <c r="WXI4" s="466"/>
      <c r="WXJ4" s="466"/>
      <c r="WXK4" s="466"/>
      <c r="WXL4" s="466"/>
      <c r="WXM4" s="466"/>
      <c r="WXN4" s="466"/>
      <c r="WXO4" s="466"/>
      <c r="WXP4" s="466"/>
      <c r="WXQ4" s="466"/>
      <c r="WXR4" s="466"/>
      <c r="WXS4" s="466"/>
      <c r="WXT4" s="466"/>
      <c r="WXU4" s="466"/>
      <c r="WXV4" s="466"/>
      <c r="WXW4" s="466"/>
      <c r="WXX4" s="466"/>
      <c r="WXY4" s="466"/>
      <c r="WXZ4" s="466"/>
      <c r="WYA4" s="466"/>
      <c r="WYB4" s="466"/>
      <c r="WYC4" s="466"/>
      <c r="WYD4" s="466"/>
      <c r="WYE4" s="466"/>
      <c r="WYF4" s="466"/>
      <c r="WYG4" s="466"/>
      <c r="WYH4" s="466"/>
      <c r="WYI4" s="466"/>
      <c r="WYJ4" s="466"/>
      <c r="WYK4" s="466"/>
      <c r="WYL4" s="466"/>
      <c r="WYM4" s="466"/>
      <c r="WYN4" s="466"/>
      <c r="WYO4" s="466"/>
      <c r="WYP4" s="466"/>
      <c r="WYQ4" s="466"/>
      <c r="WYR4" s="466"/>
      <c r="WYS4" s="466"/>
      <c r="WYT4" s="466"/>
      <c r="WYU4" s="466"/>
      <c r="WYV4" s="466"/>
      <c r="WYW4" s="466"/>
      <c r="WYX4" s="466"/>
      <c r="WYY4" s="466"/>
      <c r="WYZ4" s="466"/>
      <c r="WZA4" s="466"/>
      <c r="WZB4" s="466"/>
      <c r="WZC4" s="466"/>
      <c r="WZD4" s="466"/>
      <c r="WZE4" s="466"/>
      <c r="WZF4" s="466"/>
      <c r="WZG4" s="466"/>
      <c r="WZH4" s="466"/>
      <c r="WZI4" s="466"/>
      <c r="WZJ4" s="466"/>
      <c r="WZK4" s="466"/>
      <c r="WZL4" s="466"/>
      <c r="WZM4" s="466"/>
      <c r="WZN4" s="466"/>
      <c r="WZO4" s="466"/>
      <c r="WZP4" s="466"/>
      <c r="WZQ4" s="466"/>
      <c r="WZR4" s="466"/>
      <c r="WZS4" s="466"/>
      <c r="WZT4" s="466"/>
      <c r="WZU4" s="466"/>
      <c r="WZV4" s="466"/>
      <c r="WZW4" s="466"/>
      <c r="WZX4" s="466"/>
      <c r="WZY4" s="466"/>
      <c r="WZZ4" s="466"/>
      <c r="XAA4" s="466"/>
      <c r="XAB4" s="466"/>
      <c r="XAC4" s="466"/>
      <c r="XAD4" s="466"/>
      <c r="XAE4" s="466"/>
      <c r="XAF4" s="466"/>
      <c r="XAG4" s="466"/>
      <c r="XAH4" s="466"/>
      <c r="XAI4" s="466"/>
      <c r="XAJ4" s="466"/>
      <c r="XAK4" s="466"/>
      <c r="XAL4" s="466"/>
      <c r="XAM4" s="466"/>
      <c r="XAN4" s="466"/>
      <c r="XAO4" s="466"/>
      <c r="XAP4" s="466"/>
      <c r="XAQ4" s="466"/>
      <c r="XAR4" s="466"/>
      <c r="XAS4" s="466"/>
      <c r="XAT4" s="466"/>
      <c r="XAU4" s="466"/>
      <c r="XAV4" s="466"/>
      <c r="XAW4" s="466"/>
      <c r="XAX4" s="466"/>
      <c r="XAY4" s="466"/>
      <c r="XAZ4" s="466"/>
      <c r="XBA4" s="466"/>
      <c r="XBB4" s="466"/>
      <c r="XBC4" s="466"/>
      <c r="XBD4" s="466"/>
      <c r="XBE4" s="466"/>
      <c r="XBF4" s="466"/>
      <c r="XBG4" s="466"/>
      <c r="XBH4" s="466"/>
      <c r="XBI4" s="466"/>
      <c r="XBJ4" s="466"/>
      <c r="XBK4" s="466"/>
      <c r="XBL4" s="466"/>
      <c r="XBM4" s="466"/>
      <c r="XBN4" s="466"/>
      <c r="XBO4" s="466"/>
      <c r="XBP4" s="466"/>
      <c r="XBQ4" s="466"/>
      <c r="XBR4" s="466"/>
      <c r="XBS4" s="466"/>
      <c r="XBT4" s="466"/>
      <c r="XBU4" s="466"/>
      <c r="XBV4" s="466"/>
      <c r="XBW4" s="466"/>
      <c r="XBX4" s="466"/>
      <c r="XBY4" s="466"/>
      <c r="XBZ4" s="466"/>
      <c r="XCA4" s="466"/>
      <c r="XCB4" s="466"/>
      <c r="XCC4" s="466"/>
      <c r="XCD4" s="466"/>
      <c r="XCE4" s="466"/>
      <c r="XCF4" s="466"/>
      <c r="XCG4" s="466"/>
      <c r="XCH4" s="466"/>
      <c r="XCI4" s="466"/>
      <c r="XCJ4" s="466"/>
      <c r="XCK4" s="466"/>
      <c r="XCL4" s="466"/>
      <c r="XCM4" s="466"/>
      <c r="XCN4" s="466"/>
      <c r="XCO4" s="466"/>
      <c r="XCP4" s="466"/>
      <c r="XCQ4" s="466"/>
      <c r="XCR4" s="466"/>
      <c r="XCS4" s="466"/>
      <c r="XCT4" s="466"/>
      <c r="XCU4" s="466"/>
      <c r="XCV4" s="466"/>
      <c r="XCW4" s="466"/>
      <c r="XCX4" s="466"/>
      <c r="XCY4" s="466"/>
      <c r="XCZ4" s="466"/>
      <c r="XDA4" s="466"/>
      <c r="XDB4" s="466"/>
      <c r="XDC4" s="466"/>
      <c r="XDD4" s="466"/>
      <c r="XDE4" s="466"/>
      <c r="XDF4" s="466"/>
      <c r="XDG4" s="466"/>
      <c r="XDH4" s="466"/>
      <c r="XDI4" s="466"/>
      <c r="XDJ4" s="466"/>
      <c r="XDK4" s="466"/>
      <c r="XDL4" s="466"/>
      <c r="XDM4" s="466"/>
      <c r="XDN4" s="466"/>
      <c r="XDO4" s="466"/>
      <c r="XDP4" s="466"/>
      <c r="XDQ4" s="466"/>
      <c r="XDR4" s="466"/>
      <c r="XDS4" s="466"/>
      <c r="XDT4" s="466"/>
      <c r="XDU4" s="466"/>
      <c r="XDV4" s="466"/>
      <c r="XDW4" s="466"/>
      <c r="XDX4" s="466"/>
      <c r="XDY4" s="466"/>
      <c r="XDZ4" s="466"/>
      <c r="XEA4" s="466"/>
      <c r="XEB4" s="466"/>
      <c r="XEC4" s="466"/>
      <c r="XED4" s="466"/>
      <c r="XEE4" s="466"/>
      <c r="XEF4" s="466"/>
      <c r="XEG4" s="466"/>
      <c r="XEH4" s="466"/>
      <c r="XEI4" s="466"/>
      <c r="XEJ4" s="466"/>
      <c r="XEK4" s="466"/>
      <c r="XEL4" s="466"/>
      <c r="XEM4" s="466"/>
      <c r="XEN4" s="466"/>
      <c r="XEO4" s="466"/>
      <c r="XEP4" s="466"/>
      <c r="XEQ4" s="466"/>
      <c r="XER4" s="466"/>
      <c r="XES4" s="466"/>
      <c r="XET4" s="466"/>
      <c r="XEU4" s="466"/>
      <c r="XEV4" s="466"/>
      <c r="XEW4" s="466"/>
      <c r="XEX4" s="466"/>
      <c r="XEY4" s="466"/>
    </row>
    <row r="5" spans="1:16379" s="164" customFormat="1" ht="20.100000000000001" customHeight="1" x14ac:dyDescent="0.3">
      <c r="A5" s="543" t="s">
        <v>102</v>
      </c>
      <c r="B5" s="543"/>
      <c r="C5" s="543"/>
      <c r="D5" s="543"/>
      <c r="E5" s="136" t="s">
        <v>425</v>
      </c>
      <c r="F5" s="136" t="s">
        <v>426</v>
      </c>
    </row>
    <row r="6" spans="1:16379" s="164" customFormat="1" ht="20.100000000000001" customHeight="1" x14ac:dyDescent="0.25">
      <c r="A6" s="482"/>
      <c r="B6" s="482"/>
      <c r="C6" s="482"/>
      <c r="D6" s="482"/>
      <c r="E6" s="207" t="s">
        <v>232</v>
      </c>
      <c r="F6" s="208"/>
    </row>
    <row r="7" spans="1:16379" s="225" customFormat="1" ht="20.100000000000001" customHeight="1" x14ac:dyDescent="0.25">
      <c r="A7" s="474" t="s">
        <v>1390</v>
      </c>
      <c r="B7" s="474"/>
      <c r="C7" s="474"/>
      <c r="D7" s="474"/>
      <c r="E7" s="106"/>
      <c r="F7" s="170" t="s">
        <v>233</v>
      </c>
    </row>
    <row r="8" spans="1:16379" s="164" customFormat="1" ht="20.100000000000001" customHeight="1" x14ac:dyDescent="0.3">
      <c r="A8" s="541" t="s">
        <v>1391</v>
      </c>
      <c r="B8" s="541"/>
      <c r="C8" s="541"/>
      <c r="D8" s="541"/>
      <c r="E8" s="119" t="s">
        <v>186</v>
      </c>
      <c r="F8" s="243">
        <v>6</v>
      </c>
    </row>
    <row r="9" spans="1:16379" s="164" customFormat="1" ht="19.5" customHeight="1" x14ac:dyDescent="0.25">
      <c r="A9" s="541" t="s">
        <v>1392</v>
      </c>
      <c r="B9" s="541"/>
      <c r="C9" s="541"/>
      <c r="D9" s="541"/>
      <c r="E9" s="119" t="s">
        <v>186</v>
      </c>
      <c r="F9" s="243">
        <v>2</v>
      </c>
    </row>
    <row r="10" spans="1:16379" s="164" customFormat="1" ht="19.5" customHeight="1" x14ac:dyDescent="0.3">
      <c r="A10" s="278" t="s">
        <v>1393</v>
      </c>
      <c r="B10" s="278"/>
      <c r="C10" s="278"/>
      <c r="D10" s="278"/>
      <c r="E10" s="119" t="s">
        <v>186</v>
      </c>
      <c r="F10" s="243">
        <v>3</v>
      </c>
    </row>
    <row r="11" spans="1:16379" s="164" customFormat="1" ht="19.5" customHeight="1" x14ac:dyDescent="0.3">
      <c r="A11" s="278" t="s">
        <v>1394</v>
      </c>
      <c r="B11" s="278"/>
      <c r="C11" s="278"/>
      <c r="D11" s="278"/>
      <c r="E11" s="119" t="s">
        <v>186</v>
      </c>
      <c r="F11" s="243">
        <v>2</v>
      </c>
    </row>
    <row r="12" spans="1:16379" s="164" customFormat="1" ht="19.5" customHeight="1" x14ac:dyDescent="0.3">
      <c r="A12" s="278" t="s">
        <v>1395</v>
      </c>
      <c r="B12" s="278"/>
      <c r="C12" s="278"/>
      <c r="D12" s="278"/>
      <c r="E12" s="119" t="s">
        <v>186</v>
      </c>
      <c r="F12" s="243">
        <v>6</v>
      </c>
    </row>
    <row r="13" spans="1:16379" s="164" customFormat="1" ht="39.75" customHeight="1" x14ac:dyDescent="0.3">
      <c r="A13" s="542" t="s">
        <v>1396</v>
      </c>
      <c r="B13" s="542"/>
      <c r="C13" s="542"/>
      <c r="D13" s="542"/>
      <c r="E13" s="119" t="s">
        <v>186</v>
      </c>
      <c r="F13" s="243">
        <v>6</v>
      </c>
    </row>
    <row r="14" spans="1:16379" ht="19.5" customHeight="1" x14ac:dyDescent="0.25">
      <c r="A14" s="474" t="s">
        <v>1397</v>
      </c>
      <c r="B14" s="474"/>
      <c r="C14" s="474"/>
      <c r="D14" s="474"/>
      <c r="E14" s="106"/>
      <c r="F14" s="170" t="s">
        <v>233</v>
      </c>
    </row>
    <row r="15" spans="1:16379" s="164" customFormat="1" ht="20.100000000000001" customHeight="1" x14ac:dyDescent="0.25">
      <c r="A15" s="280" t="s">
        <v>1398</v>
      </c>
      <c r="E15" s="204" t="s">
        <v>186</v>
      </c>
      <c r="F15" s="204">
        <v>6</v>
      </c>
    </row>
    <row r="16" spans="1:16379" ht="20.100000000000001" customHeight="1" x14ac:dyDescent="0.3">
      <c r="A16" s="474" t="s">
        <v>1399</v>
      </c>
      <c r="B16" s="474"/>
      <c r="C16" s="474"/>
      <c r="D16" s="474"/>
      <c r="E16" s="106"/>
      <c r="F16" s="170" t="s">
        <v>233</v>
      </c>
    </row>
    <row r="17" spans="1:6" s="164" customFormat="1" ht="20.100000000000001" customHeight="1" x14ac:dyDescent="0.3">
      <c r="A17" s="281" t="s">
        <v>1400</v>
      </c>
      <c r="B17" s="281"/>
      <c r="C17" s="281"/>
      <c r="D17" s="281"/>
      <c r="E17" s="195" t="s">
        <v>186</v>
      </c>
      <c r="F17" s="282">
        <v>1</v>
      </c>
    </row>
    <row r="18" spans="1:6" s="164" customFormat="1" ht="32.25" customHeight="1" x14ac:dyDescent="0.3">
      <c r="A18" s="283" t="s">
        <v>378</v>
      </c>
      <c r="B18" s="280"/>
      <c r="C18" s="280"/>
      <c r="D18" s="280"/>
      <c r="E18" s="204" t="s">
        <v>186</v>
      </c>
      <c r="F18" s="204">
        <v>12</v>
      </c>
    </row>
    <row r="19" spans="1:6" s="164" customFormat="1" ht="20.100000000000001" customHeight="1" x14ac:dyDescent="0.3">
      <c r="A19" s="280" t="s">
        <v>1401</v>
      </c>
      <c r="B19" s="280"/>
      <c r="C19" s="280"/>
      <c r="D19" s="280"/>
      <c r="E19" s="204" t="s">
        <v>186</v>
      </c>
      <c r="F19" s="204">
        <v>1</v>
      </c>
    </row>
    <row r="20" spans="1:6" s="164" customFormat="1" ht="20.100000000000001" customHeight="1" x14ac:dyDescent="0.3">
      <c r="A20" s="280" t="s">
        <v>1402</v>
      </c>
      <c r="B20" s="280"/>
      <c r="C20" s="280"/>
      <c r="D20" s="280"/>
      <c r="E20" s="204" t="s">
        <v>186</v>
      </c>
      <c r="F20" s="204">
        <v>1</v>
      </c>
    </row>
    <row r="21" spans="1:6" s="164" customFormat="1" ht="20.25" customHeight="1" x14ac:dyDescent="0.3">
      <c r="A21" s="280" t="s">
        <v>1403</v>
      </c>
      <c r="E21" s="181" t="s">
        <v>186</v>
      </c>
      <c r="F21" s="204">
        <v>1</v>
      </c>
    </row>
    <row r="22" spans="1:6" s="164" customFormat="1" ht="20.100000000000001" customHeight="1" x14ac:dyDescent="0.3">
      <c r="A22" s="280" t="s">
        <v>604</v>
      </c>
      <c r="B22" s="280"/>
      <c r="C22" s="280"/>
      <c r="D22" s="280"/>
      <c r="E22" s="204" t="s">
        <v>186</v>
      </c>
      <c r="F22" s="204">
        <v>2</v>
      </c>
    </row>
    <row r="23" spans="1:6" s="164" customFormat="1" ht="27.75" customHeight="1" x14ac:dyDescent="0.3">
      <c r="A23" s="283" t="s">
        <v>1404</v>
      </c>
      <c r="B23" s="280"/>
      <c r="C23" s="280"/>
      <c r="D23" s="280"/>
      <c r="E23" s="204" t="s">
        <v>186</v>
      </c>
      <c r="F23" s="204">
        <v>4</v>
      </c>
    </row>
    <row r="24" spans="1:6" s="164" customFormat="1" ht="20.100000000000001" customHeight="1" x14ac:dyDescent="0.3">
      <c r="A24" s="280" t="s">
        <v>1405</v>
      </c>
      <c r="B24" s="280"/>
      <c r="C24" s="280"/>
      <c r="D24" s="280"/>
      <c r="E24" s="204" t="s">
        <v>186</v>
      </c>
      <c r="F24" s="204">
        <v>4</v>
      </c>
    </row>
    <row r="25" spans="1:6" s="164" customFormat="1" ht="20.100000000000001" customHeight="1" x14ac:dyDescent="0.3">
      <c r="A25" s="280" t="s">
        <v>1406</v>
      </c>
      <c r="B25" s="280"/>
      <c r="C25" s="280"/>
      <c r="D25" s="280"/>
      <c r="E25" s="204" t="s">
        <v>186</v>
      </c>
      <c r="F25" s="204">
        <v>22</v>
      </c>
    </row>
    <row r="26" spans="1:6" s="164" customFormat="1" ht="20.100000000000001" customHeight="1" x14ac:dyDescent="0.3">
      <c r="A26" s="283" t="s">
        <v>1407</v>
      </c>
      <c r="B26" s="280"/>
      <c r="C26" s="280"/>
      <c r="D26" s="280"/>
      <c r="E26" s="204" t="s">
        <v>186</v>
      </c>
      <c r="F26" s="204">
        <v>2</v>
      </c>
    </row>
    <row r="27" spans="1:6" s="164" customFormat="1" ht="14.4" x14ac:dyDescent="0.3">
      <c r="A27" s="284" t="s">
        <v>1408</v>
      </c>
      <c r="B27" s="120"/>
      <c r="C27" s="120"/>
      <c r="D27" s="120"/>
      <c r="E27" s="282" t="s">
        <v>186</v>
      </c>
      <c r="F27" s="282">
        <v>21</v>
      </c>
    </row>
    <row r="28" spans="1:6" s="164" customFormat="1" ht="20.100000000000001" customHeight="1" x14ac:dyDescent="0.3">
      <c r="A28" s="280" t="s">
        <v>1409</v>
      </c>
      <c r="B28" s="280"/>
      <c r="C28" s="280"/>
      <c r="D28" s="280"/>
      <c r="E28" s="204" t="s">
        <v>14</v>
      </c>
      <c r="F28" s="204">
        <v>55</v>
      </c>
    </row>
    <row r="29" spans="1:6" s="164" customFormat="1" ht="20.100000000000001" customHeight="1" x14ac:dyDescent="0.3">
      <c r="A29" s="280" t="s">
        <v>1410</v>
      </c>
      <c r="B29" s="280"/>
      <c r="C29" s="280"/>
      <c r="D29" s="280"/>
      <c r="E29" s="204" t="s">
        <v>14</v>
      </c>
      <c r="F29" s="204">
        <v>7</v>
      </c>
    </row>
    <row r="30" spans="1:6" s="164" customFormat="1" ht="20.100000000000001" customHeight="1" x14ac:dyDescent="0.3">
      <c r="A30" s="280" t="s">
        <v>1411</v>
      </c>
      <c r="B30" s="280"/>
      <c r="C30" s="280"/>
      <c r="D30" s="280"/>
      <c r="E30" s="204" t="s">
        <v>14</v>
      </c>
      <c r="F30" s="204">
        <v>4</v>
      </c>
    </row>
    <row r="31" spans="1:6" s="164" customFormat="1" ht="20.100000000000001" customHeight="1" x14ac:dyDescent="0.3">
      <c r="A31" s="280" t="s">
        <v>627</v>
      </c>
      <c r="B31" s="280"/>
      <c r="C31" s="280"/>
      <c r="D31" s="280"/>
      <c r="E31" s="204" t="s">
        <v>14</v>
      </c>
      <c r="F31" s="204">
        <v>57</v>
      </c>
    </row>
    <row r="32" spans="1:6" s="164" customFormat="1" ht="31.5" customHeight="1" x14ac:dyDescent="0.3">
      <c r="A32" s="283" t="s">
        <v>1412</v>
      </c>
      <c r="B32" s="283"/>
      <c r="C32" s="283"/>
      <c r="D32" s="283"/>
      <c r="E32" s="286" t="s">
        <v>186</v>
      </c>
      <c r="F32" s="286">
        <v>1</v>
      </c>
    </row>
    <row r="33" spans="1:6" s="164" customFormat="1" ht="33" customHeight="1" thickBot="1" x14ac:dyDescent="0.35">
      <c r="A33" s="283" t="s">
        <v>1413</v>
      </c>
      <c r="B33" s="283"/>
      <c r="C33" s="283"/>
      <c r="D33" s="283"/>
      <c r="E33" s="286" t="s">
        <v>186</v>
      </c>
      <c r="F33" s="286">
        <v>1</v>
      </c>
    </row>
    <row r="34" spans="1:6" s="164" customFormat="1" ht="27.75" customHeight="1" x14ac:dyDescent="0.3">
      <c r="A34" s="287" t="s">
        <v>1414</v>
      </c>
      <c r="B34" s="280"/>
      <c r="C34" s="280"/>
      <c r="D34" s="280"/>
      <c r="E34" s="204" t="s">
        <v>186</v>
      </c>
      <c r="F34" s="204">
        <v>1</v>
      </c>
    </row>
    <row r="35" spans="1:6" s="164" customFormat="1" ht="20.100000000000001" customHeight="1" x14ac:dyDescent="0.3">
      <c r="A35" s="280" t="s">
        <v>387</v>
      </c>
      <c r="B35" s="280"/>
      <c r="C35" s="280"/>
      <c r="D35" s="280"/>
      <c r="E35" s="204" t="s">
        <v>186</v>
      </c>
      <c r="F35" s="204">
        <v>17</v>
      </c>
    </row>
  </sheetData>
  <mergeCells count="1499">
    <mergeCell ref="A8:D8"/>
    <mergeCell ref="A9:D9"/>
    <mergeCell ref="A13:D13"/>
    <mergeCell ref="A14:D14"/>
    <mergeCell ref="A16:D16"/>
    <mergeCell ref="XDY4:XEI4"/>
    <mergeCell ref="XEJ4:XET4"/>
    <mergeCell ref="XEU4:XEY4"/>
    <mergeCell ref="A5:D5"/>
    <mergeCell ref="A6:D6"/>
    <mergeCell ref="A7:D7"/>
    <mergeCell ref="XBK4:XBU4"/>
    <mergeCell ref="XBV4:XCF4"/>
    <mergeCell ref="XCG4:XCQ4"/>
    <mergeCell ref="XCR4:XDB4"/>
    <mergeCell ref="XDC4:XDM4"/>
    <mergeCell ref="XDN4:XDX4"/>
    <mergeCell ref="WYW4:WZG4"/>
    <mergeCell ref="WZH4:WZR4"/>
    <mergeCell ref="WZS4:XAC4"/>
    <mergeCell ref="XAD4:XAN4"/>
    <mergeCell ref="XAO4:XAY4"/>
    <mergeCell ref="XAZ4:XBJ4"/>
    <mergeCell ref="WWI4:WWS4"/>
    <mergeCell ref="WWT4:WXD4"/>
    <mergeCell ref="WXE4:WXO4"/>
    <mergeCell ref="WXP4:WXZ4"/>
    <mergeCell ref="WYA4:WYK4"/>
    <mergeCell ref="WYL4:WYV4"/>
    <mergeCell ref="WTU4:WUE4"/>
    <mergeCell ref="WUF4:WUP4"/>
    <mergeCell ref="WUQ4:WVA4"/>
    <mergeCell ref="WVB4:WVL4"/>
    <mergeCell ref="WVM4:WVW4"/>
    <mergeCell ref="WVX4:WWH4"/>
    <mergeCell ref="WRG4:WRQ4"/>
    <mergeCell ref="WRR4:WSB4"/>
    <mergeCell ref="WSC4:WSM4"/>
    <mergeCell ref="WSN4:WSX4"/>
    <mergeCell ref="WSY4:WTI4"/>
    <mergeCell ref="WTJ4:WTT4"/>
    <mergeCell ref="WOS4:WPC4"/>
    <mergeCell ref="WPD4:WPN4"/>
    <mergeCell ref="WPO4:WPY4"/>
    <mergeCell ref="WPZ4:WQJ4"/>
    <mergeCell ref="WQK4:WQU4"/>
    <mergeCell ref="WQV4:WRF4"/>
    <mergeCell ref="WME4:WMO4"/>
    <mergeCell ref="WMP4:WMZ4"/>
    <mergeCell ref="WNA4:WNK4"/>
    <mergeCell ref="WNL4:WNV4"/>
    <mergeCell ref="WNW4:WOG4"/>
    <mergeCell ref="WOH4:WOR4"/>
    <mergeCell ref="WJQ4:WKA4"/>
    <mergeCell ref="WKB4:WKL4"/>
    <mergeCell ref="WKM4:WKW4"/>
    <mergeCell ref="WKX4:WLH4"/>
    <mergeCell ref="WLI4:WLS4"/>
    <mergeCell ref="WLT4:WMD4"/>
    <mergeCell ref="WHC4:WHM4"/>
    <mergeCell ref="WHN4:WHX4"/>
    <mergeCell ref="WHY4:WII4"/>
    <mergeCell ref="WIJ4:WIT4"/>
    <mergeCell ref="WIU4:WJE4"/>
    <mergeCell ref="WJF4:WJP4"/>
    <mergeCell ref="WEO4:WEY4"/>
    <mergeCell ref="WEZ4:WFJ4"/>
    <mergeCell ref="WFK4:WFU4"/>
    <mergeCell ref="WFV4:WGF4"/>
    <mergeCell ref="WGG4:WGQ4"/>
    <mergeCell ref="WGR4:WHB4"/>
    <mergeCell ref="WCA4:WCK4"/>
    <mergeCell ref="WCL4:WCV4"/>
    <mergeCell ref="WCW4:WDG4"/>
    <mergeCell ref="WDH4:WDR4"/>
    <mergeCell ref="WDS4:WEC4"/>
    <mergeCell ref="WED4:WEN4"/>
    <mergeCell ref="VZM4:VZW4"/>
    <mergeCell ref="VZX4:WAH4"/>
    <mergeCell ref="WAI4:WAS4"/>
    <mergeCell ref="WAT4:WBD4"/>
    <mergeCell ref="WBE4:WBO4"/>
    <mergeCell ref="WBP4:WBZ4"/>
    <mergeCell ref="VWY4:VXI4"/>
    <mergeCell ref="VXJ4:VXT4"/>
    <mergeCell ref="VXU4:VYE4"/>
    <mergeCell ref="VYF4:VYP4"/>
    <mergeCell ref="VYQ4:VZA4"/>
    <mergeCell ref="VZB4:VZL4"/>
    <mergeCell ref="VUK4:VUU4"/>
    <mergeCell ref="VUV4:VVF4"/>
    <mergeCell ref="VVG4:VVQ4"/>
    <mergeCell ref="VVR4:VWB4"/>
    <mergeCell ref="VWC4:VWM4"/>
    <mergeCell ref="VWN4:VWX4"/>
    <mergeCell ref="VRW4:VSG4"/>
    <mergeCell ref="VSH4:VSR4"/>
    <mergeCell ref="VSS4:VTC4"/>
    <mergeCell ref="VTD4:VTN4"/>
    <mergeCell ref="VTO4:VTY4"/>
    <mergeCell ref="VTZ4:VUJ4"/>
    <mergeCell ref="VPI4:VPS4"/>
    <mergeCell ref="VPT4:VQD4"/>
    <mergeCell ref="VQE4:VQO4"/>
    <mergeCell ref="VQP4:VQZ4"/>
    <mergeCell ref="VRA4:VRK4"/>
    <mergeCell ref="VRL4:VRV4"/>
    <mergeCell ref="VMU4:VNE4"/>
    <mergeCell ref="VNF4:VNP4"/>
    <mergeCell ref="VNQ4:VOA4"/>
    <mergeCell ref="VOB4:VOL4"/>
    <mergeCell ref="VOM4:VOW4"/>
    <mergeCell ref="VOX4:VPH4"/>
    <mergeCell ref="VKG4:VKQ4"/>
    <mergeCell ref="VKR4:VLB4"/>
    <mergeCell ref="VLC4:VLM4"/>
    <mergeCell ref="VLN4:VLX4"/>
    <mergeCell ref="VLY4:VMI4"/>
    <mergeCell ref="VMJ4:VMT4"/>
    <mergeCell ref="VHS4:VIC4"/>
    <mergeCell ref="VID4:VIN4"/>
    <mergeCell ref="VIO4:VIY4"/>
    <mergeCell ref="VIZ4:VJJ4"/>
    <mergeCell ref="VJK4:VJU4"/>
    <mergeCell ref="VJV4:VKF4"/>
    <mergeCell ref="VFE4:VFO4"/>
    <mergeCell ref="VFP4:VFZ4"/>
    <mergeCell ref="VGA4:VGK4"/>
    <mergeCell ref="VGL4:VGV4"/>
    <mergeCell ref="VGW4:VHG4"/>
    <mergeCell ref="VHH4:VHR4"/>
    <mergeCell ref="VCQ4:VDA4"/>
    <mergeCell ref="VDB4:VDL4"/>
    <mergeCell ref="VDM4:VDW4"/>
    <mergeCell ref="VDX4:VEH4"/>
    <mergeCell ref="VEI4:VES4"/>
    <mergeCell ref="VET4:VFD4"/>
    <mergeCell ref="VAC4:VAM4"/>
    <mergeCell ref="VAN4:VAX4"/>
    <mergeCell ref="VAY4:VBI4"/>
    <mergeCell ref="VBJ4:VBT4"/>
    <mergeCell ref="VBU4:VCE4"/>
    <mergeCell ref="VCF4:VCP4"/>
    <mergeCell ref="UXO4:UXY4"/>
    <mergeCell ref="UXZ4:UYJ4"/>
    <mergeCell ref="UYK4:UYU4"/>
    <mergeCell ref="UYV4:UZF4"/>
    <mergeCell ref="UZG4:UZQ4"/>
    <mergeCell ref="UZR4:VAB4"/>
    <mergeCell ref="UVA4:UVK4"/>
    <mergeCell ref="UVL4:UVV4"/>
    <mergeCell ref="UVW4:UWG4"/>
    <mergeCell ref="UWH4:UWR4"/>
    <mergeCell ref="UWS4:UXC4"/>
    <mergeCell ref="UXD4:UXN4"/>
    <mergeCell ref="USM4:USW4"/>
    <mergeCell ref="USX4:UTH4"/>
    <mergeCell ref="UTI4:UTS4"/>
    <mergeCell ref="UTT4:UUD4"/>
    <mergeCell ref="UUE4:UUO4"/>
    <mergeCell ref="UUP4:UUZ4"/>
    <mergeCell ref="UPY4:UQI4"/>
    <mergeCell ref="UQJ4:UQT4"/>
    <mergeCell ref="UQU4:URE4"/>
    <mergeCell ref="URF4:URP4"/>
    <mergeCell ref="URQ4:USA4"/>
    <mergeCell ref="USB4:USL4"/>
    <mergeCell ref="UNK4:UNU4"/>
    <mergeCell ref="UNV4:UOF4"/>
    <mergeCell ref="UOG4:UOQ4"/>
    <mergeCell ref="UOR4:UPB4"/>
    <mergeCell ref="UPC4:UPM4"/>
    <mergeCell ref="UPN4:UPX4"/>
    <mergeCell ref="UKW4:ULG4"/>
    <mergeCell ref="ULH4:ULR4"/>
    <mergeCell ref="ULS4:UMC4"/>
    <mergeCell ref="UMD4:UMN4"/>
    <mergeCell ref="UMO4:UMY4"/>
    <mergeCell ref="UMZ4:UNJ4"/>
    <mergeCell ref="UII4:UIS4"/>
    <mergeCell ref="UIT4:UJD4"/>
    <mergeCell ref="UJE4:UJO4"/>
    <mergeCell ref="UJP4:UJZ4"/>
    <mergeCell ref="UKA4:UKK4"/>
    <mergeCell ref="UKL4:UKV4"/>
    <mergeCell ref="UFU4:UGE4"/>
    <mergeCell ref="UGF4:UGP4"/>
    <mergeCell ref="UGQ4:UHA4"/>
    <mergeCell ref="UHB4:UHL4"/>
    <mergeCell ref="UHM4:UHW4"/>
    <mergeCell ref="UHX4:UIH4"/>
    <mergeCell ref="UDG4:UDQ4"/>
    <mergeCell ref="UDR4:UEB4"/>
    <mergeCell ref="UEC4:UEM4"/>
    <mergeCell ref="UEN4:UEX4"/>
    <mergeCell ref="UEY4:UFI4"/>
    <mergeCell ref="UFJ4:UFT4"/>
    <mergeCell ref="UAS4:UBC4"/>
    <mergeCell ref="UBD4:UBN4"/>
    <mergeCell ref="UBO4:UBY4"/>
    <mergeCell ref="UBZ4:UCJ4"/>
    <mergeCell ref="UCK4:UCU4"/>
    <mergeCell ref="UCV4:UDF4"/>
    <mergeCell ref="TYE4:TYO4"/>
    <mergeCell ref="TYP4:TYZ4"/>
    <mergeCell ref="TZA4:TZK4"/>
    <mergeCell ref="TZL4:TZV4"/>
    <mergeCell ref="TZW4:UAG4"/>
    <mergeCell ref="UAH4:UAR4"/>
    <mergeCell ref="TVQ4:TWA4"/>
    <mergeCell ref="TWB4:TWL4"/>
    <mergeCell ref="TWM4:TWW4"/>
    <mergeCell ref="TWX4:TXH4"/>
    <mergeCell ref="TXI4:TXS4"/>
    <mergeCell ref="TXT4:TYD4"/>
    <mergeCell ref="TTC4:TTM4"/>
    <mergeCell ref="TTN4:TTX4"/>
    <mergeCell ref="TTY4:TUI4"/>
    <mergeCell ref="TUJ4:TUT4"/>
    <mergeCell ref="TUU4:TVE4"/>
    <mergeCell ref="TVF4:TVP4"/>
    <mergeCell ref="TQO4:TQY4"/>
    <mergeCell ref="TQZ4:TRJ4"/>
    <mergeCell ref="TRK4:TRU4"/>
    <mergeCell ref="TRV4:TSF4"/>
    <mergeCell ref="TSG4:TSQ4"/>
    <mergeCell ref="TSR4:TTB4"/>
    <mergeCell ref="TOA4:TOK4"/>
    <mergeCell ref="TOL4:TOV4"/>
    <mergeCell ref="TOW4:TPG4"/>
    <mergeCell ref="TPH4:TPR4"/>
    <mergeCell ref="TPS4:TQC4"/>
    <mergeCell ref="TQD4:TQN4"/>
    <mergeCell ref="TLM4:TLW4"/>
    <mergeCell ref="TLX4:TMH4"/>
    <mergeCell ref="TMI4:TMS4"/>
    <mergeCell ref="TMT4:TND4"/>
    <mergeCell ref="TNE4:TNO4"/>
    <mergeCell ref="TNP4:TNZ4"/>
    <mergeCell ref="TIY4:TJI4"/>
    <mergeCell ref="TJJ4:TJT4"/>
    <mergeCell ref="TJU4:TKE4"/>
    <mergeCell ref="TKF4:TKP4"/>
    <mergeCell ref="TKQ4:TLA4"/>
    <mergeCell ref="TLB4:TLL4"/>
    <mergeCell ref="TGK4:TGU4"/>
    <mergeCell ref="TGV4:THF4"/>
    <mergeCell ref="THG4:THQ4"/>
    <mergeCell ref="THR4:TIB4"/>
    <mergeCell ref="TIC4:TIM4"/>
    <mergeCell ref="TIN4:TIX4"/>
    <mergeCell ref="TDW4:TEG4"/>
    <mergeCell ref="TEH4:TER4"/>
    <mergeCell ref="TES4:TFC4"/>
    <mergeCell ref="TFD4:TFN4"/>
    <mergeCell ref="TFO4:TFY4"/>
    <mergeCell ref="TFZ4:TGJ4"/>
    <mergeCell ref="TBI4:TBS4"/>
    <mergeCell ref="TBT4:TCD4"/>
    <mergeCell ref="TCE4:TCO4"/>
    <mergeCell ref="TCP4:TCZ4"/>
    <mergeCell ref="TDA4:TDK4"/>
    <mergeCell ref="TDL4:TDV4"/>
    <mergeCell ref="SYU4:SZE4"/>
    <mergeCell ref="SZF4:SZP4"/>
    <mergeCell ref="SZQ4:TAA4"/>
    <mergeCell ref="TAB4:TAL4"/>
    <mergeCell ref="TAM4:TAW4"/>
    <mergeCell ref="TAX4:TBH4"/>
    <mergeCell ref="SWG4:SWQ4"/>
    <mergeCell ref="SWR4:SXB4"/>
    <mergeCell ref="SXC4:SXM4"/>
    <mergeCell ref="SXN4:SXX4"/>
    <mergeCell ref="SXY4:SYI4"/>
    <mergeCell ref="SYJ4:SYT4"/>
    <mergeCell ref="STS4:SUC4"/>
    <mergeCell ref="SUD4:SUN4"/>
    <mergeCell ref="SUO4:SUY4"/>
    <mergeCell ref="SUZ4:SVJ4"/>
    <mergeCell ref="SVK4:SVU4"/>
    <mergeCell ref="SVV4:SWF4"/>
    <mergeCell ref="SRE4:SRO4"/>
    <mergeCell ref="SRP4:SRZ4"/>
    <mergeCell ref="SSA4:SSK4"/>
    <mergeCell ref="SSL4:SSV4"/>
    <mergeCell ref="SSW4:STG4"/>
    <mergeCell ref="STH4:STR4"/>
    <mergeCell ref="SOQ4:SPA4"/>
    <mergeCell ref="SPB4:SPL4"/>
    <mergeCell ref="SPM4:SPW4"/>
    <mergeCell ref="SPX4:SQH4"/>
    <mergeCell ref="SQI4:SQS4"/>
    <mergeCell ref="SQT4:SRD4"/>
    <mergeCell ref="SMC4:SMM4"/>
    <mergeCell ref="SMN4:SMX4"/>
    <mergeCell ref="SMY4:SNI4"/>
    <mergeCell ref="SNJ4:SNT4"/>
    <mergeCell ref="SNU4:SOE4"/>
    <mergeCell ref="SOF4:SOP4"/>
    <mergeCell ref="SJO4:SJY4"/>
    <mergeCell ref="SJZ4:SKJ4"/>
    <mergeCell ref="SKK4:SKU4"/>
    <mergeCell ref="SKV4:SLF4"/>
    <mergeCell ref="SLG4:SLQ4"/>
    <mergeCell ref="SLR4:SMB4"/>
    <mergeCell ref="SHA4:SHK4"/>
    <mergeCell ref="SHL4:SHV4"/>
    <mergeCell ref="SHW4:SIG4"/>
    <mergeCell ref="SIH4:SIR4"/>
    <mergeCell ref="SIS4:SJC4"/>
    <mergeCell ref="SJD4:SJN4"/>
    <mergeCell ref="SEM4:SEW4"/>
    <mergeCell ref="SEX4:SFH4"/>
    <mergeCell ref="SFI4:SFS4"/>
    <mergeCell ref="SFT4:SGD4"/>
    <mergeCell ref="SGE4:SGO4"/>
    <mergeCell ref="SGP4:SGZ4"/>
    <mergeCell ref="SBY4:SCI4"/>
    <mergeCell ref="SCJ4:SCT4"/>
    <mergeCell ref="SCU4:SDE4"/>
    <mergeCell ref="SDF4:SDP4"/>
    <mergeCell ref="SDQ4:SEA4"/>
    <mergeCell ref="SEB4:SEL4"/>
    <mergeCell ref="RZK4:RZU4"/>
    <mergeCell ref="RZV4:SAF4"/>
    <mergeCell ref="SAG4:SAQ4"/>
    <mergeCell ref="SAR4:SBB4"/>
    <mergeCell ref="SBC4:SBM4"/>
    <mergeCell ref="SBN4:SBX4"/>
    <mergeCell ref="RWW4:RXG4"/>
    <mergeCell ref="RXH4:RXR4"/>
    <mergeCell ref="RXS4:RYC4"/>
    <mergeCell ref="RYD4:RYN4"/>
    <mergeCell ref="RYO4:RYY4"/>
    <mergeCell ref="RYZ4:RZJ4"/>
    <mergeCell ref="RUI4:RUS4"/>
    <mergeCell ref="RUT4:RVD4"/>
    <mergeCell ref="RVE4:RVO4"/>
    <mergeCell ref="RVP4:RVZ4"/>
    <mergeCell ref="RWA4:RWK4"/>
    <mergeCell ref="RWL4:RWV4"/>
    <mergeCell ref="RRU4:RSE4"/>
    <mergeCell ref="RSF4:RSP4"/>
    <mergeCell ref="RSQ4:RTA4"/>
    <mergeCell ref="RTB4:RTL4"/>
    <mergeCell ref="RTM4:RTW4"/>
    <mergeCell ref="RTX4:RUH4"/>
    <mergeCell ref="RPG4:RPQ4"/>
    <mergeCell ref="RPR4:RQB4"/>
    <mergeCell ref="RQC4:RQM4"/>
    <mergeCell ref="RQN4:RQX4"/>
    <mergeCell ref="RQY4:RRI4"/>
    <mergeCell ref="RRJ4:RRT4"/>
    <mergeCell ref="RMS4:RNC4"/>
    <mergeCell ref="RND4:RNN4"/>
    <mergeCell ref="RNO4:RNY4"/>
    <mergeCell ref="RNZ4:ROJ4"/>
    <mergeCell ref="ROK4:ROU4"/>
    <mergeCell ref="ROV4:RPF4"/>
    <mergeCell ref="RKE4:RKO4"/>
    <mergeCell ref="RKP4:RKZ4"/>
    <mergeCell ref="RLA4:RLK4"/>
    <mergeCell ref="RLL4:RLV4"/>
    <mergeCell ref="RLW4:RMG4"/>
    <mergeCell ref="RMH4:RMR4"/>
    <mergeCell ref="RHQ4:RIA4"/>
    <mergeCell ref="RIB4:RIL4"/>
    <mergeCell ref="RIM4:RIW4"/>
    <mergeCell ref="RIX4:RJH4"/>
    <mergeCell ref="RJI4:RJS4"/>
    <mergeCell ref="RJT4:RKD4"/>
    <mergeCell ref="RFC4:RFM4"/>
    <mergeCell ref="RFN4:RFX4"/>
    <mergeCell ref="RFY4:RGI4"/>
    <mergeCell ref="RGJ4:RGT4"/>
    <mergeCell ref="RGU4:RHE4"/>
    <mergeCell ref="RHF4:RHP4"/>
    <mergeCell ref="RCO4:RCY4"/>
    <mergeCell ref="RCZ4:RDJ4"/>
    <mergeCell ref="RDK4:RDU4"/>
    <mergeCell ref="RDV4:REF4"/>
    <mergeCell ref="REG4:REQ4"/>
    <mergeCell ref="RER4:RFB4"/>
    <mergeCell ref="RAA4:RAK4"/>
    <mergeCell ref="RAL4:RAV4"/>
    <mergeCell ref="RAW4:RBG4"/>
    <mergeCell ref="RBH4:RBR4"/>
    <mergeCell ref="RBS4:RCC4"/>
    <mergeCell ref="RCD4:RCN4"/>
    <mergeCell ref="QXM4:QXW4"/>
    <mergeCell ref="QXX4:QYH4"/>
    <mergeCell ref="QYI4:QYS4"/>
    <mergeCell ref="QYT4:QZD4"/>
    <mergeCell ref="QZE4:QZO4"/>
    <mergeCell ref="QZP4:QZZ4"/>
    <mergeCell ref="QUY4:QVI4"/>
    <mergeCell ref="QVJ4:QVT4"/>
    <mergeCell ref="QVU4:QWE4"/>
    <mergeCell ref="QWF4:QWP4"/>
    <mergeCell ref="QWQ4:QXA4"/>
    <mergeCell ref="QXB4:QXL4"/>
    <mergeCell ref="QSK4:QSU4"/>
    <mergeCell ref="QSV4:QTF4"/>
    <mergeCell ref="QTG4:QTQ4"/>
    <mergeCell ref="QTR4:QUB4"/>
    <mergeCell ref="QUC4:QUM4"/>
    <mergeCell ref="QUN4:QUX4"/>
    <mergeCell ref="QPW4:QQG4"/>
    <mergeCell ref="QQH4:QQR4"/>
    <mergeCell ref="QQS4:QRC4"/>
    <mergeCell ref="QRD4:QRN4"/>
    <mergeCell ref="QRO4:QRY4"/>
    <mergeCell ref="QRZ4:QSJ4"/>
    <mergeCell ref="QNI4:QNS4"/>
    <mergeCell ref="QNT4:QOD4"/>
    <mergeCell ref="QOE4:QOO4"/>
    <mergeCell ref="QOP4:QOZ4"/>
    <mergeCell ref="QPA4:QPK4"/>
    <mergeCell ref="QPL4:QPV4"/>
    <mergeCell ref="QKU4:QLE4"/>
    <mergeCell ref="QLF4:QLP4"/>
    <mergeCell ref="QLQ4:QMA4"/>
    <mergeCell ref="QMB4:QML4"/>
    <mergeCell ref="QMM4:QMW4"/>
    <mergeCell ref="QMX4:QNH4"/>
    <mergeCell ref="QIG4:QIQ4"/>
    <mergeCell ref="QIR4:QJB4"/>
    <mergeCell ref="QJC4:QJM4"/>
    <mergeCell ref="QJN4:QJX4"/>
    <mergeCell ref="QJY4:QKI4"/>
    <mergeCell ref="QKJ4:QKT4"/>
    <mergeCell ref="QFS4:QGC4"/>
    <mergeCell ref="QGD4:QGN4"/>
    <mergeCell ref="QGO4:QGY4"/>
    <mergeCell ref="QGZ4:QHJ4"/>
    <mergeCell ref="QHK4:QHU4"/>
    <mergeCell ref="QHV4:QIF4"/>
    <mergeCell ref="QDE4:QDO4"/>
    <mergeCell ref="QDP4:QDZ4"/>
    <mergeCell ref="QEA4:QEK4"/>
    <mergeCell ref="QEL4:QEV4"/>
    <mergeCell ref="QEW4:QFG4"/>
    <mergeCell ref="QFH4:QFR4"/>
    <mergeCell ref="QAQ4:QBA4"/>
    <mergeCell ref="QBB4:QBL4"/>
    <mergeCell ref="QBM4:QBW4"/>
    <mergeCell ref="QBX4:QCH4"/>
    <mergeCell ref="QCI4:QCS4"/>
    <mergeCell ref="QCT4:QDD4"/>
    <mergeCell ref="PYC4:PYM4"/>
    <mergeCell ref="PYN4:PYX4"/>
    <mergeCell ref="PYY4:PZI4"/>
    <mergeCell ref="PZJ4:PZT4"/>
    <mergeCell ref="PZU4:QAE4"/>
    <mergeCell ref="QAF4:QAP4"/>
    <mergeCell ref="PVO4:PVY4"/>
    <mergeCell ref="PVZ4:PWJ4"/>
    <mergeCell ref="PWK4:PWU4"/>
    <mergeCell ref="PWV4:PXF4"/>
    <mergeCell ref="PXG4:PXQ4"/>
    <mergeCell ref="PXR4:PYB4"/>
    <mergeCell ref="PTA4:PTK4"/>
    <mergeCell ref="PTL4:PTV4"/>
    <mergeCell ref="PTW4:PUG4"/>
    <mergeCell ref="PUH4:PUR4"/>
    <mergeCell ref="PUS4:PVC4"/>
    <mergeCell ref="PVD4:PVN4"/>
    <mergeCell ref="PQM4:PQW4"/>
    <mergeCell ref="PQX4:PRH4"/>
    <mergeCell ref="PRI4:PRS4"/>
    <mergeCell ref="PRT4:PSD4"/>
    <mergeCell ref="PSE4:PSO4"/>
    <mergeCell ref="PSP4:PSZ4"/>
    <mergeCell ref="PNY4:POI4"/>
    <mergeCell ref="POJ4:POT4"/>
    <mergeCell ref="POU4:PPE4"/>
    <mergeCell ref="PPF4:PPP4"/>
    <mergeCell ref="PPQ4:PQA4"/>
    <mergeCell ref="PQB4:PQL4"/>
    <mergeCell ref="PLK4:PLU4"/>
    <mergeCell ref="PLV4:PMF4"/>
    <mergeCell ref="PMG4:PMQ4"/>
    <mergeCell ref="PMR4:PNB4"/>
    <mergeCell ref="PNC4:PNM4"/>
    <mergeCell ref="PNN4:PNX4"/>
    <mergeCell ref="PIW4:PJG4"/>
    <mergeCell ref="PJH4:PJR4"/>
    <mergeCell ref="PJS4:PKC4"/>
    <mergeCell ref="PKD4:PKN4"/>
    <mergeCell ref="PKO4:PKY4"/>
    <mergeCell ref="PKZ4:PLJ4"/>
    <mergeCell ref="PGI4:PGS4"/>
    <mergeCell ref="PGT4:PHD4"/>
    <mergeCell ref="PHE4:PHO4"/>
    <mergeCell ref="PHP4:PHZ4"/>
    <mergeCell ref="PIA4:PIK4"/>
    <mergeCell ref="PIL4:PIV4"/>
    <mergeCell ref="PDU4:PEE4"/>
    <mergeCell ref="PEF4:PEP4"/>
    <mergeCell ref="PEQ4:PFA4"/>
    <mergeCell ref="PFB4:PFL4"/>
    <mergeCell ref="PFM4:PFW4"/>
    <mergeCell ref="PFX4:PGH4"/>
    <mergeCell ref="PBG4:PBQ4"/>
    <mergeCell ref="PBR4:PCB4"/>
    <mergeCell ref="PCC4:PCM4"/>
    <mergeCell ref="PCN4:PCX4"/>
    <mergeCell ref="PCY4:PDI4"/>
    <mergeCell ref="PDJ4:PDT4"/>
    <mergeCell ref="OYS4:OZC4"/>
    <mergeCell ref="OZD4:OZN4"/>
    <mergeCell ref="OZO4:OZY4"/>
    <mergeCell ref="OZZ4:PAJ4"/>
    <mergeCell ref="PAK4:PAU4"/>
    <mergeCell ref="PAV4:PBF4"/>
    <mergeCell ref="OWE4:OWO4"/>
    <mergeCell ref="OWP4:OWZ4"/>
    <mergeCell ref="OXA4:OXK4"/>
    <mergeCell ref="OXL4:OXV4"/>
    <mergeCell ref="OXW4:OYG4"/>
    <mergeCell ref="OYH4:OYR4"/>
    <mergeCell ref="OTQ4:OUA4"/>
    <mergeCell ref="OUB4:OUL4"/>
    <mergeCell ref="OUM4:OUW4"/>
    <mergeCell ref="OUX4:OVH4"/>
    <mergeCell ref="OVI4:OVS4"/>
    <mergeCell ref="OVT4:OWD4"/>
    <mergeCell ref="ORC4:ORM4"/>
    <mergeCell ref="ORN4:ORX4"/>
    <mergeCell ref="ORY4:OSI4"/>
    <mergeCell ref="OSJ4:OST4"/>
    <mergeCell ref="OSU4:OTE4"/>
    <mergeCell ref="OTF4:OTP4"/>
    <mergeCell ref="OOO4:OOY4"/>
    <mergeCell ref="OOZ4:OPJ4"/>
    <mergeCell ref="OPK4:OPU4"/>
    <mergeCell ref="OPV4:OQF4"/>
    <mergeCell ref="OQG4:OQQ4"/>
    <mergeCell ref="OQR4:ORB4"/>
    <mergeCell ref="OMA4:OMK4"/>
    <mergeCell ref="OML4:OMV4"/>
    <mergeCell ref="OMW4:ONG4"/>
    <mergeCell ref="ONH4:ONR4"/>
    <mergeCell ref="ONS4:OOC4"/>
    <mergeCell ref="OOD4:OON4"/>
    <mergeCell ref="OJM4:OJW4"/>
    <mergeCell ref="OJX4:OKH4"/>
    <mergeCell ref="OKI4:OKS4"/>
    <mergeCell ref="OKT4:OLD4"/>
    <mergeCell ref="OLE4:OLO4"/>
    <mergeCell ref="OLP4:OLZ4"/>
    <mergeCell ref="OGY4:OHI4"/>
    <mergeCell ref="OHJ4:OHT4"/>
    <mergeCell ref="OHU4:OIE4"/>
    <mergeCell ref="OIF4:OIP4"/>
    <mergeCell ref="OIQ4:OJA4"/>
    <mergeCell ref="OJB4:OJL4"/>
    <mergeCell ref="OEK4:OEU4"/>
    <mergeCell ref="OEV4:OFF4"/>
    <mergeCell ref="OFG4:OFQ4"/>
    <mergeCell ref="OFR4:OGB4"/>
    <mergeCell ref="OGC4:OGM4"/>
    <mergeCell ref="OGN4:OGX4"/>
    <mergeCell ref="OBW4:OCG4"/>
    <mergeCell ref="OCH4:OCR4"/>
    <mergeCell ref="OCS4:ODC4"/>
    <mergeCell ref="ODD4:ODN4"/>
    <mergeCell ref="ODO4:ODY4"/>
    <mergeCell ref="ODZ4:OEJ4"/>
    <mergeCell ref="NZI4:NZS4"/>
    <mergeCell ref="NZT4:OAD4"/>
    <mergeCell ref="OAE4:OAO4"/>
    <mergeCell ref="OAP4:OAZ4"/>
    <mergeCell ref="OBA4:OBK4"/>
    <mergeCell ref="OBL4:OBV4"/>
    <mergeCell ref="NWU4:NXE4"/>
    <mergeCell ref="NXF4:NXP4"/>
    <mergeCell ref="NXQ4:NYA4"/>
    <mergeCell ref="NYB4:NYL4"/>
    <mergeCell ref="NYM4:NYW4"/>
    <mergeCell ref="NYX4:NZH4"/>
    <mergeCell ref="NUG4:NUQ4"/>
    <mergeCell ref="NUR4:NVB4"/>
    <mergeCell ref="NVC4:NVM4"/>
    <mergeCell ref="NVN4:NVX4"/>
    <mergeCell ref="NVY4:NWI4"/>
    <mergeCell ref="NWJ4:NWT4"/>
    <mergeCell ref="NRS4:NSC4"/>
    <mergeCell ref="NSD4:NSN4"/>
    <mergeCell ref="NSO4:NSY4"/>
    <mergeCell ref="NSZ4:NTJ4"/>
    <mergeCell ref="NTK4:NTU4"/>
    <mergeCell ref="NTV4:NUF4"/>
    <mergeCell ref="NPE4:NPO4"/>
    <mergeCell ref="NPP4:NPZ4"/>
    <mergeCell ref="NQA4:NQK4"/>
    <mergeCell ref="NQL4:NQV4"/>
    <mergeCell ref="NQW4:NRG4"/>
    <mergeCell ref="NRH4:NRR4"/>
    <mergeCell ref="NMQ4:NNA4"/>
    <mergeCell ref="NNB4:NNL4"/>
    <mergeCell ref="NNM4:NNW4"/>
    <mergeCell ref="NNX4:NOH4"/>
    <mergeCell ref="NOI4:NOS4"/>
    <mergeCell ref="NOT4:NPD4"/>
    <mergeCell ref="NKC4:NKM4"/>
    <mergeCell ref="NKN4:NKX4"/>
    <mergeCell ref="NKY4:NLI4"/>
    <mergeCell ref="NLJ4:NLT4"/>
    <mergeCell ref="NLU4:NME4"/>
    <mergeCell ref="NMF4:NMP4"/>
    <mergeCell ref="NHO4:NHY4"/>
    <mergeCell ref="NHZ4:NIJ4"/>
    <mergeCell ref="NIK4:NIU4"/>
    <mergeCell ref="NIV4:NJF4"/>
    <mergeCell ref="NJG4:NJQ4"/>
    <mergeCell ref="NJR4:NKB4"/>
    <mergeCell ref="NFA4:NFK4"/>
    <mergeCell ref="NFL4:NFV4"/>
    <mergeCell ref="NFW4:NGG4"/>
    <mergeCell ref="NGH4:NGR4"/>
    <mergeCell ref="NGS4:NHC4"/>
    <mergeCell ref="NHD4:NHN4"/>
    <mergeCell ref="NCM4:NCW4"/>
    <mergeCell ref="NCX4:NDH4"/>
    <mergeCell ref="NDI4:NDS4"/>
    <mergeCell ref="NDT4:NED4"/>
    <mergeCell ref="NEE4:NEO4"/>
    <mergeCell ref="NEP4:NEZ4"/>
    <mergeCell ref="MZY4:NAI4"/>
    <mergeCell ref="NAJ4:NAT4"/>
    <mergeCell ref="NAU4:NBE4"/>
    <mergeCell ref="NBF4:NBP4"/>
    <mergeCell ref="NBQ4:NCA4"/>
    <mergeCell ref="NCB4:NCL4"/>
    <mergeCell ref="MXK4:MXU4"/>
    <mergeCell ref="MXV4:MYF4"/>
    <mergeCell ref="MYG4:MYQ4"/>
    <mergeCell ref="MYR4:MZB4"/>
    <mergeCell ref="MZC4:MZM4"/>
    <mergeCell ref="MZN4:MZX4"/>
    <mergeCell ref="MUW4:MVG4"/>
    <mergeCell ref="MVH4:MVR4"/>
    <mergeCell ref="MVS4:MWC4"/>
    <mergeCell ref="MWD4:MWN4"/>
    <mergeCell ref="MWO4:MWY4"/>
    <mergeCell ref="MWZ4:MXJ4"/>
    <mergeCell ref="MSI4:MSS4"/>
    <mergeCell ref="MST4:MTD4"/>
    <mergeCell ref="MTE4:MTO4"/>
    <mergeCell ref="MTP4:MTZ4"/>
    <mergeCell ref="MUA4:MUK4"/>
    <mergeCell ref="MUL4:MUV4"/>
    <mergeCell ref="MPU4:MQE4"/>
    <mergeCell ref="MQF4:MQP4"/>
    <mergeCell ref="MQQ4:MRA4"/>
    <mergeCell ref="MRB4:MRL4"/>
    <mergeCell ref="MRM4:MRW4"/>
    <mergeCell ref="MRX4:MSH4"/>
    <mergeCell ref="MNG4:MNQ4"/>
    <mergeCell ref="MNR4:MOB4"/>
    <mergeCell ref="MOC4:MOM4"/>
    <mergeCell ref="MON4:MOX4"/>
    <mergeCell ref="MOY4:MPI4"/>
    <mergeCell ref="MPJ4:MPT4"/>
    <mergeCell ref="MKS4:MLC4"/>
    <mergeCell ref="MLD4:MLN4"/>
    <mergeCell ref="MLO4:MLY4"/>
    <mergeCell ref="MLZ4:MMJ4"/>
    <mergeCell ref="MMK4:MMU4"/>
    <mergeCell ref="MMV4:MNF4"/>
    <mergeCell ref="MIE4:MIO4"/>
    <mergeCell ref="MIP4:MIZ4"/>
    <mergeCell ref="MJA4:MJK4"/>
    <mergeCell ref="MJL4:MJV4"/>
    <mergeCell ref="MJW4:MKG4"/>
    <mergeCell ref="MKH4:MKR4"/>
    <mergeCell ref="MFQ4:MGA4"/>
    <mergeCell ref="MGB4:MGL4"/>
    <mergeCell ref="MGM4:MGW4"/>
    <mergeCell ref="MGX4:MHH4"/>
    <mergeCell ref="MHI4:MHS4"/>
    <mergeCell ref="MHT4:MID4"/>
    <mergeCell ref="MDC4:MDM4"/>
    <mergeCell ref="MDN4:MDX4"/>
    <mergeCell ref="MDY4:MEI4"/>
    <mergeCell ref="MEJ4:MET4"/>
    <mergeCell ref="MEU4:MFE4"/>
    <mergeCell ref="MFF4:MFP4"/>
    <mergeCell ref="MAO4:MAY4"/>
    <mergeCell ref="MAZ4:MBJ4"/>
    <mergeCell ref="MBK4:MBU4"/>
    <mergeCell ref="MBV4:MCF4"/>
    <mergeCell ref="MCG4:MCQ4"/>
    <mergeCell ref="MCR4:MDB4"/>
    <mergeCell ref="LYA4:LYK4"/>
    <mergeCell ref="LYL4:LYV4"/>
    <mergeCell ref="LYW4:LZG4"/>
    <mergeCell ref="LZH4:LZR4"/>
    <mergeCell ref="LZS4:MAC4"/>
    <mergeCell ref="MAD4:MAN4"/>
    <mergeCell ref="LVM4:LVW4"/>
    <mergeCell ref="LVX4:LWH4"/>
    <mergeCell ref="LWI4:LWS4"/>
    <mergeCell ref="LWT4:LXD4"/>
    <mergeCell ref="LXE4:LXO4"/>
    <mergeCell ref="LXP4:LXZ4"/>
    <mergeCell ref="LSY4:LTI4"/>
    <mergeCell ref="LTJ4:LTT4"/>
    <mergeCell ref="LTU4:LUE4"/>
    <mergeCell ref="LUF4:LUP4"/>
    <mergeCell ref="LUQ4:LVA4"/>
    <mergeCell ref="LVB4:LVL4"/>
    <mergeCell ref="LQK4:LQU4"/>
    <mergeCell ref="LQV4:LRF4"/>
    <mergeCell ref="LRG4:LRQ4"/>
    <mergeCell ref="LRR4:LSB4"/>
    <mergeCell ref="LSC4:LSM4"/>
    <mergeCell ref="LSN4:LSX4"/>
    <mergeCell ref="LNW4:LOG4"/>
    <mergeCell ref="LOH4:LOR4"/>
    <mergeCell ref="LOS4:LPC4"/>
    <mergeCell ref="LPD4:LPN4"/>
    <mergeCell ref="LPO4:LPY4"/>
    <mergeCell ref="LPZ4:LQJ4"/>
    <mergeCell ref="LLI4:LLS4"/>
    <mergeCell ref="LLT4:LMD4"/>
    <mergeCell ref="LME4:LMO4"/>
    <mergeCell ref="LMP4:LMZ4"/>
    <mergeCell ref="LNA4:LNK4"/>
    <mergeCell ref="LNL4:LNV4"/>
    <mergeCell ref="LIU4:LJE4"/>
    <mergeCell ref="LJF4:LJP4"/>
    <mergeCell ref="LJQ4:LKA4"/>
    <mergeCell ref="LKB4:LKL4"/>
    <mergeCell ref="LKM4:LKW4"/>
    <mergeCell ref="LKX4:LLH4"/>
    <mergeCell ref="LGG4:LGQ4"/>
    <mergeCell ref="LGR4:LHB4"/>
    <mergeCell ref="LHC4:LHM4"/>
    <mergeCell ref="LHN4:LHX4"/>
    <mergeCell ref="LHY4:LII4"/>
    <mergeCell ref="LIJ4:LIT4"/>
    <mergeCell ref="LDS4:LEC4"/>
    <mergeCell ref="LED4:LEN4"/>
    <mergeCell ref="LEO4:LEY4"/>
    <mergeCell ref="LEZ4:LFJ4"/>
    <mergeCell ref="LFK4:LFU4"/>
    <mergeCell ref="LFV4:LGF4"/>
    <mergeCell ref="LBE4:LBO4"/>
    <mergeCell ref="LBP4:LBZ4"/>
    <mergeCell ref="LCA4:LCK4"/>
    <mergeCell ref="LCL4:LCV4"/>
    <mergeCell ref="LCW4:LDG4"/>
    <mergeCell ref="LDH4:LDR4"/>
    <mergeCell ref="KYQ4:KZA4"/>
    <mergeCell ref="KZB4:KZL4"/>
    <mergeCell ref="KZM4:KZW4"/>
    <mergeCell ref="KZX4:LAH4"/>
    <mergeCell ref="LAI4:LAS4"/>
    <mergeCell ref="LAT4:LBD4"/>
    <mergeCell ref="KWC4:KWM4"/>
    <mergeCell ref="KWN4:KWX4"/>
    <mergeCell ref="KWY4:KXI4"/>
    <mergeCell ref="KXJ4:KXT4"/>
    <mergeCell ref="KXU4:KYE4"/>
    <mergeCell ref="KYF4:KYP4"/>
    <mergeCell ref="KTO4:KTY4"/>
    <mergeCell ref="KTZ4:KUJ4"/>
    <mergeCell ref="KUK4:KUU4"/>
    <mergeCell ref="KUV4:KVF4"/>
    <mergeCell ref="KVG4:KVQ4"/>
    <mergeCell ref="KVR4:KWB4"/>
    <mergeCell ref="KRA4:KRK4"/>
    <mergeCell ref="KRL4:KRV4"/>
    <mergeCell ref="KRW4:KSG4"/>
    <mergeCell ref="KSH4:KSR4"/>
    <mergeCell ref="KSS4:KTC4"/>
    <mergeCell ref="KTD4:KTN4"/>
    <mergeCell ref="KOM4:KOW4"/>
    <mergeCell ref="KOX4:KPH4"/>
    <mergeCell ref="KPI4:KPS4"/>
    <mergeCell ref="KPT4:KQD4"/>
    <mergeCell ref="KQE4:KQO4"/>
    <mergeCell ref="KQP4:KQZ4"/>
    <mergeCell ref="KLY4:KMI4"/>
    <mergeCell ref="KMJ4:KMT4"/>
    <mergeCell ref="KMU4:KNE4"/>
    <mergeCell ref="KNF4:KNP4"/>
    <mergeCell ref="KNQ4:KOA4"/>
    <mergeCell ref="KOB4:KOL4"/>
    <mergeCell ref="KJK4:KJU4"/>
    <mergeCell ref="KJV4:KKF4"/>
    <mergeCell ref="KKG4:KKQ4"/>
    <mergeCell ref="KKR4:KLB4"/>
    <mergeCell ref="KLC4:KLM4"/>
    <mergeCell ref="KLN4:KLX4"/>
    <mergeCell ref="KGW4:KHG4"/>
    <mergeCell ref="KHH4:KHR4"/>
    <mergeCell ref="KHS4:KIC4"/>
    <mergeCell ref="KID4:KIN4"/>
    <mergeCell ref="KIO4:KIY4"/>
    <mergeCell ref="KIZ4:KJJ4"/>
    <mergeCell ref="KEI4:KES4"/>
    <mergeCell ref="KET4:KFD4"/>
    <mergeCell ref="KFE4:KFO4"/>
    <mergeCell ref="KFP4:KFZ4"/>
    <mergeCell ref="KGA4:KGK4"/>
    <mergeCell ref="KGL4:KGV4"/>
    <mergeCell ref="KBU4:KCE4"/>
    <mergeCell ref="KCF4:KCP4"/>
    <mergeCell ref="KCQ4:KDA4"/>
    <mergeCell ref="KDB4:KDL4"/>
    <mergeCell ref="KDM4:KDW4"/>
    <mergeCell ref="KDX4:KEH4"/>
    <mergeCell ref="JZG4:JZQ4"/>
    <mergeCell ref="JZR4:KAB4"/>
    <mergeCell ref="KAC4:KAM4"/>
    <mergeCell ref="KAN4:KAX4"/>
    <mergeCell ref="KAY4:KBI4"/>
    <mergeCell ref="KBJ4:KBT4"/>
    <mergeCell ref="JWS4:JXC4"/>
    <mergeCell ref="JXD4:JXN4"/>
    <mergeCell ref="JXO4:JXY4"/>
    <mergeCell ref="JXZ4:JYJ4"/>
    <mergeCell ref="JYK4:JYU4"/>
    <mergeCell ref="JYV4:JZF4"/>
    <mergeCell ref="JUE4:JUO4"/>
    <mergeCell ref="JUP4:JUZ4"/>
    <mergeCell ref="JVA4:JVK4"/>
    <mergeCell ref="JVL4:JVV4"/>
    <mergeCell ref="JVW4:JWG4"/>
    <mergeCell ref="JWH4:JWR4"/>
    <mergeCell ref="JRQ4:JSA4"/>
    <mergeCell ref="JSB4:JSL4"/>
    <mergeCell ref="JSM4:JSW4"/>
    <mergeCell ref="JSX4:JTH4"/>
    <mergeCell ref="JTI4:JTS4"/>
    <mergeCell ref="JTT4:JUD4"/>
    <mergeCell ref="JPC4:JPM4"/>
    <mergeCell ref="JPN4:JPX4"/>
    <mergeCell ref="JPY4:JQI4"/>
    <mergeCell ref="JQJ4:JQT4"/>
    <mergeCell ref="JQU4:JRE4"/>
    <mergeCell ref="JRF4:JRP4"/>
    <mergeCell ref="JMO4:JMY4"/>
    <mergeCell ref="JMZ4:JNJ4"/>
    <mergeCell ref="JNK4:JNU4"/>
    <mergeCell ref="JNV4:JOF4"/>
    <mergeCell ref="JOG4:JOQ4"/>
    <mergeCell ref="JOR4:JPB4"/>
    <mergeCell ref="JKA4:JKK4"/>
    <mergeCell ref="JKL4:JKV4"/>
    <mergeCell ref="JKW4:JLG4"/>
    <mergeCell ref="JLH4:JLR4"/>
    <mergeCell ref="JLS4:JMC4"/>
    <mergeCell ref="JMD4:JMN4"/>
    <mergeCell ref="JHM4:JHW4"/>
    <mergeCell ref="JHX4:JIH4"/>
    <mergeCell ref="JII4:JIS4"/>
    <mergeCell ref="JIT4:JJD4"/>
    <mergeCell ref="JJE4:JJO4"/>
    <mergeCell ref="JJP4:JJZ4"/>
    <mergeCell ref="JEY4:JFI4"/>
    <mergeCell ref="JFJ4:JFT4"/>
    <mergeCell ref="JFU4:JGE4"/>
    <mergeCell ref="JGF4:JGP4"/>
    <mergeCell ref="JGQ4:JHA4"/>
    <mergeCell ref="JHB4:JHL4"/>
    <mergeCell ref="JCK4:JCU4"/>
    <mergeCell ref="JCV4:JDF4"/>
    <mergeCell ref="JDG4:JDQ4"/>
    <mergeCell ref="JDR4:JEB4"/>
    <mergeCell ref="JEC4:JEM4"/>
    <mergeCell ref="JEN4:JEX4"/>
    <mergeCell ref="IZW4:JAG4"/>
    <mergeCell ref="JAH4:JAR4"/>
    <mergeCell ref="JAS4:JBC4"/>
    <mergeCell ref="JBD4:JBN4"/>
    <mergeCell ref="JBO4:JBY4"/>
    <mergeCell ref="JBZ4:JCJ4"/>
    <mergeCell ref="IXI4:IXS4"/>
    <mergeCell ref="IXT4:IYD4"/>
    <mergeCell ref="IYE4:IYO4"/>
    <mergeCell ref="IYP4:IYZ4"/>
    <mergeCell ref="IZA4:IZK4"/>
    <mergeCell ref="IZL4:IZV4"/>
    <mergeCell ref="IUU4:IVE4"/>
    <mergeCell ref="IVF4:IVP4"/>
    <mergeCell ref="IVQ4:IWA4"/>
    <mergeCell ref="IWB4:IWL4"/>
    <mergeCell ref="IWM4:IWW4"/>
    <mergeCell ref="IWX4:IXH4"/>
    <mergeCell ref="ISG4:ISQ4"/>
    <mergeCell ref="ISR4:ITB4"/>
    <mergeCell ref="ITC4:ITM4"/>
    <mergeCell ref="ITN4:ITX4"/>
    <mergeCell ref="ITY4:IUI4"/>
    <mergeCell ref="IUJ4:IUT4"/>
    <mergeCell ref="IPS4:IQC4"/>
    <mergeCell ref="IQD4:IQN4"/>
    <mergeCell ref="IQO4:IQY4"/>
    <mergeCell ref="IQZ4:IRJ4"/>
    <mergeCell ref="IRK4:IRU4"/>
    <mergeCell ref="IRV4:ISF4"/>
    <mergeCell ref="INE4:INO4"/>
    <mergeCell ref="INP4:INZ4"/>
    <mergeCell ref="IOA4:IOK4"/>
    <mergeCell ref="IOL4:IOV4"/>
    <mergeCell ref="IOW4:IPG4"/>
    <mergeCell ref="IPH4:IPR4"/>
    <mergeCell ref="IKQ4:ILA4"/>
    <mergeCell ref="ILB4:ILL4"/>
    <mergeCell ref="ILM4:ILW4"/>
    <mergeCell ref="ILX4:IMH4"/>
    <mergeCell ref="IMI4:IMS4"/>
    <mergeCell ref="IMT4:IND4"/>
    <mergeCell ref="IIC4:IIM4"/>
    <mergeCell ref="IIN4:IIX4"/>
    <mergeCell ref="IIY4:IJI4"/>
    <mergeCell ref="IJJ4:IJT4"/>
    <mergeCell ref="IJU4:IKE4"/>
    <mergeCell ref="IKF4:IKP4"/>
    <mergeCell ref="IFO4:IFY4"/>
    <mergeCell ref="IFZ4:IGJ4"/>
    <mergeCell ref="IGK4:IGU4"/>
    <mergeCell ref="IGV4:IHF4"/>
    <mergeCell ref="IHG4:IHQ4"/>
    <mergeCell ref="IHR4:IIB4"/>
    <mergeCell ref="IDA4:IDK4"/>
    <mergeCell ref="IDL4:IDV4"/>
    <mergeCell ref="IDW4:IEG4"/>
    <mergeCell ref="IEH4:IER4"/>
    <mergeCell ref="IES4:IFC4"/>
    <mergeCell ref="IFD4:IFN4"/>
    <mergeCell ref="IAM4:IAW4"/>
    <mergeCell ref="IAX4:IBH4"/>
    <mergeCell ref="IBI4:IBS4"/>
    <mergeCell ref="IBT4:ICD4"/>
    <mergeCell ref="ICE4:ICO4"/>
    <mergeCell ref="ICP4:ICZ4"/>
    <mergeCell ref="HXY4:HYI4"/>
    <mergeCell ref="HYJ4:HYT4"/>
    <mergeCell ref="HYU4:HZE4"/>
    <mergeCell ref="HZF4:HZP4"/>
    <mergeCell ref="HZQ4:IAA4"/>
    <mergeCell ref="IAB4:IAL4"/>
    <mergeCell ref="HVK4:HVU4"/>
    <mergeCell ref="HVV4:HWF4"/>
    <mergeCell ref="HWG4:HWQ4"/>
    <mergeCell ref="HWR4:HXB4"/>
    <mergeCell ref="HXC4:HXM4"/>
    <mergeCell ref="HXN4:HXX4"/>
    <mergeCell ref="HSW4:HTG4"/>
    <mergeCell ref="HTH4:HTR4"/>
    <mergeCell ref="HTS4:HUC4"/>
    <mergeCell ref="HUD4:HUN4"/>
    <mergeCell ref="HUO4:HUY4"/>
    <mergeCell ref="HUZ4:HVJ4"/>
    <mergeCell ref="HQI4:HQS4"/>
    <mergeCell ref="HQT4:HRD4"/>
    <mergeCell ref="HRE4:HRO4"/>
    <mergeCell ref="HRP4:HRZ4"/>
    <mergeCell ref="HSA4:HSK4"/>
    <mergeCell ref="HSL4:HSV4"/>
    <mergeCell ref="HNU4:HOE4"/>
    <mergeCell ref="HOF4:HOP4"/>
    <mergeCell ref="HOQ4:HPA4"/>
    <mergeCell ref="HPB4:HPL4"/>
    <mergeCell ref="HPM4:HPW4"/>
    <mergeCell ref="HPX4:HQH4"/>
    <mergeCell ref="HLG4:HLQ4"/>
    <mergeCell ref="HLR4:HMB4"/>
    <mergeCell ref="HMC4:HMM4"/>
    <mergeCell ref="HMN4:HMX4"/>
    <mergeCell ref="HMY4:HNI4"/>
    <mergeCell ref="HNJ4:HNT4"/>
    <mergeCell ref="HIS4:HJC4"/>
    <mergeCell ref="HJD4:HJN4"/>
    <mergeCell ref="HJO4:HJY4"/>
    <mergeCell ref="HJZ4:HKJ4"/>
    <mergeCell ref="HKK4:HKU4"/>
    <mergeCell ref="HKV4:HLF4"/>
    <mergeCell ref="HGE4:HGO4"/>
    <mergeCell ref="HGP4:HGZ4"/>
    <mergeCell ref="HHA4:HHK4"/>
    <mergeCell ref="HHL4:HHV4"/>
    <mergeCell ref="HHW4:HIG4"/>
    <mergeCell ref="HIH4:HIR4"/>
    <mergeCell ref="HDQ4:HEA4"/>
    <mergeCell ref="HEB4:HEL4"/>
    <mergeCell ref="HEM4:HEW4"/>
    <mergeCell ref="HEX4:HFH4"/>
    <mergeCell ref="HFI4:HFS4"/>
    <mergeCell ref="HFT4:HGD4"/>
    <mergeCell ref="HBC4:HBM4"/>
    <mergeCell ref="HBN4:HBX4"/>
    <mergeCell ref="HBY4:HCI4"/>
    <mergeCell ref="HCJ4:HCT4"/>
    <mergeCell ref="HCU4:HDE4"/>
    <mergeCell ref="HDF4:HDP4"/>
    <mergeCell ref="GYO4:GYY4"/>
    <mergeCell ref="GYZ4:GZJ4"/>
    <mergeCell ref="GZK4:GZU4"/>
    <mergeCell ref="GZV4:HAF4"/>
    <mergeCell ref="HAG4:HAQ4"/>
    <mergeCell ref="HAR4:HBB4"/>
    <mergeCell ref="GWA4:GWK4"/>
    <mergeCell ref="GWL4:GWV4"/>
    <mergeCell ref="GWW4:GXG4"/>
    <mergeCell ref="GXH4:GXR4"/>
    <mergeCell ref="GXS4:GYC4"/>
    <mergeCell ref="GYD4:GYN4"/>
    <mergeCell ref="GTM4:GTW4"/>
    <mergeCell ref="GTX4:GUH4"/>
    <mergeCell ref="GUI4:GUS4"/>
    <mergeCell ref="GUT4:GVD4"/>
    <mergeCell ref="GVE4:GVO4"/>
    <mergeCell ref="GVP4:GVZ4"/>
    <mergeCell ref="GQY4:GRI4"/>
    <mergeCell ref="GRJ4:GRT4"/>
    <mergeCell ref="GRU4:GSE4"/>
    <mergeCell ref="GSF4:GSP4"/>
    <mergeCell ref="GSQ4:GTA4"/>
    <mergeCell ref="GTB4:GTL4"/>
    <mergeCell ref="GOK4:GOU4"/>
    <mergeCell ref="GOV4:GPF4"/>
    <mergeCell ref="GPG4:GPQ4"/>
    <mergeCell ref="GPR4:GQB4"/>
    <mergeCell ref="GQC4:GQM4"/>
    <mergeCell ref="GQN4:GQX4"/>
    <mergeCell ref="GLW4:GMG4"/>
    <mergeCell ref="GMH4:GMR4"/>
    <mergeCell ref="GMS4:GNC4"/>
    <mergeCell ref="GND4:GNN4"/>
    <mergeCell ref="GNO4:GNY4"/>
    <mergeCell ref="GNZ4:GOJ4"/>
    <mergeCell ref="GJI4:GJS4"/>
    <mergeCell ref="GJT4:GKD4"/>
    <mergeCell ref="GKE4:GKO4"/>
    <mergeCell ref="GKP4:GKZ4"/>
    <mergeCell ref="GLA4:GLK4"/>
    <mergeCell ref="GLL4:GLV4"/>
    <mergeCell ref="GGU4:GHE4"/>
    <mergeCell ref="GHF4:GHP4"/>
    <mergeCell ref="GHQ4:GIA4"/>
    <mergeCell ref="GIB4:GIL4"/>
    <mergeCell ref="GIM4:GIW4"/>
    <mergeCell ref="GIX4:GJH4"/>
    <mergeCell ref="GEG4:GEQ4"/>
    <mergeCell ref="GER4:GFB4"/>
    <mergeCell ref="GFC4:GFM4"/>
    <mergeCell ref="GFN4:GFX4"/>
    <mergeCell ref="GFY4:GGI4"/>
    <mergeCell ref="GGJ4:GGT4"/>
    <mergeCell ref="GBS4:GCC4"/>
    <mergeCell ref="GCD4:GCN4"/>
    <mergeCell ref="GCO4:GCY4"/>
    <mergeCell ref="GCZ4:GDJ4"/>
    <mergeCell ref="GDK4:GDU4"/>
    <mergeCell ref="GDV4:GEF4"/>
    <mergeCell ref="FZE4:FZO4"/>
    <mergeCell ref="FZP4:FZZ4"/>
    <mergeCell ref="GAA4:GAK4"/>
    <mergeCell ref="GAL4:GAV4"/>
    <mergeCell ref="GAW4:GBG4"/>
    <mergeCell ref="GBH4:GBR4"/>
    <mergeCell ref="FWQ4:FXA4"/>
    <mergeCell ref="FXB4:FXL4"/>
    <mergeCell ref="FXM4:FXW4"/>
    <mergeCell ref="FXX4:FYH4"/>
    <mergeCell ref="FYI4:FYS4"/>
    <mergeCell ref="FYT4:FZD4"/>
    <mergeCell ref="FUC4:FUM4"/>
    <mergeCell ref="FUN4:FUX4"/>
    <mergeCell ref="FUY4:FVI4"/>
    <mergeCell ref="FVJ4:FVT4"/>
    <mergeCell ref="FVU4:FWE4"/>
    <mergeCell ref="FWF4:FWP4"/>
    <mergeCell ref="FRO4:FRY4"/>
    <mergeCell ref="FRZ4:FSJ4"/>
    <mergeCell ref="FSK4:FSU4"/>
    <mergeCell ref="FSV4:FTF4"/>
    <mergeCell ref="FTG4:FTQ4"/>
    <mergeCell ref="FTR4:FUB4"/>
    <mergeCell ref="FPA4:FPK4"/>
    <mergeCell ref="FPL4:FPV4"/>
    <mergeCell ref="FPW4:FQG4"/>
    <mergeCell ref="FQH4:FQR4"/>
    <mergeCell ref="FQS4:FRC4"/>
    <mergeCell ref="FRD4:FRN4"/>
    <mergeCell ref="FMM4:FMW4"/>
    <mergeCell ref="FMX4:FNH4"/>
    <mergeCell ref="FNI4:FNS4"/>
    <mergeCell ref="FNT4:FOD4"/>
    <mergeCell ref="FOE4:FOO4"/>
    <mergeCell ref="FOP4:FOZ4"/>
    <mergeCell ref="FJY4:FKI4"/>
    <mergeCell ref="FKJ4:FKT4"/>
    <mergeCell ref="FKU4:FLE4"/>
    <mergeCell ref="FLF4:FLP4"/>
    <mergeCell ref="FLQ4:FMA4"/>
    <mergeCell ref="FMB4:FML4"/>
    <mergeCell ref="FHK4:FHU4"/>
    <mergeCell ref="FHV4:FIF4"/>
    <mergeCell ref="FIG4:FIQ4"/>
    <mergeCell ref="FIR4:FJB4"/>
    <mergeCell ref="FJC4:FJM4"/>
    <mergeCell ref="FJN4:FJX4"/>
    <mergeCell ref="FEW4:FFG4"/>
    <mergeCell ref="FFH4:FFR4"/>
    <mergeCell ref="FFS4:FGC4"/>
    <mergeCell ref="FGD4:FGN4"/>
    <mergeCell ref="FGO4:FGY4"/>
    <mergeCell ref="FGZ4:FHJ4"/>
    <mergeCell ref="FCI4:FCS4"/>
    <mergeCell ref="FCT4:FDD4"/>
    <mergeCell ref="FDE4:FDO4"/>
    <mergeCell ref="FDP4:FDZ4"/>
    <mergeCell ref="FEA4:FEK4"/>
    <mergeCell ref="FEL4:FEV4"/>
    <mergeCell ref="EZU4:FAE4"/>
    <mergeCell ref="FAF4:FAP4"/>
    <mergeCell ref="FAQ4:FBA4"/>
    <mergeCell ref="FBB4:FBL4"/>
    <mergeCell ref="FBM4:FBW4"/>
    <mergeCell ref="FBX4:FCH4"/>
    <mergeCell ref="EXG4:EXQ4"/>
    <mergeCell ref="EXR4:EYB4"/>
    <mergeCell ref="EYC4:EYM4"/>
    <mergeCell ref="EYN4:EYX4"/>
    <mergeCell ref="EYY4:EZI4"/>
    <mergeCell ref="EZJ4:EZT4"/>
    <mergeCell ref="EUS4:EVC4"/>
    <mergeCell ref="EVD4:EVN4"/>
    <mergeCell ref="EVO4:EVY4"/>
    <mergeCell ref="EVZ4:EWJ4"/>
    <mergeCell ref="EWK4:EWU4"/>
    <mergeCell ref="EWV4:EXF4"/>
    <mergeCell ref="ESE4:ESO4"/>
    <mergeCell ref="ESP4:ESZ4"/>
    <mergeCell ref="ETA4:ETK4"/>
    <mergeCell ref="ETL4:ETV4"/>
    <mergeCell ref="ETW4:EUG4"/>
    <mergeCell ref="EUH4:EUR4"/>
    <mergeCell ref="EPQ4:EQA4"/>
    <mergeCell ref="EQB4:EQL4"/>
    <mergeCell ref="EQM4:EQW4"/>
    <mergeCell ref="EQX4:ERH4"/>
    <mergeCell ref="ERI4:ERS4"/>
    <mergeCell ref="ERT4:ESD4"/>
    <mergeCell ref="ENC4:ENM4"/>
    <mergeCell ref="ENN4:ENX4"/>
    <mergeCell ref="ENY4:EOI4"/>
    <mergeCell ref="EOJ4:EOT4"/>
    <mergeCell ref="EOU4:EPE4"/>
    <mergeCell ref="EPF4:EPP4"/>
    <mergeCell ref="EKO4:EKY4"/>
    <mergeCell ref="EKZ4:ELJ4"/>
    <mergeCell ref="ELK4:ELU4"/>
    <mergeCell ref="ELV4:EMF4"/>
    <mergeCell ref="EMG4:EMQ4"/>
    <mergeCell ref="EMR4:ENB4"/>
    <mergeCell ref="EIA4:EIK4"/>
    <mergeCell ref="EIL4:EIV4"/>
    <mergeCell ref="EIW4:EJG4"/>
    <mergeCell ref="EJH4:EJR4"/>
    <mergeCell ref="EJS4:EKC4"/>
    <mergeCell ref="EKD4:EKN4"/>
    <mergeCell ref="EFM4:EFW4"/>
    <mergeCell ref="EFX4:EGH4"/>
    <mergeCell ref="EGI4:EGS4"/>
    <mergeCell ref="EGT4:EHD4"/>
    <mergeCell ref="EHE4:EHO4"/>
    <mergeCell ref="EHP4:EHZ4"/>
    <mergeCell ref="ECY4:EDI4"/>
    <mergeCell ref="EDJ4:EDT4"/>
    <mergeCell ref="EDU4:EEE4"/>
    <mergeCell ref="EEF4:EEP4"/>
    <mergeCell ref="EEQ4:EFA4"/>
    <mergeCell ref="EFB4:EFL4"/>
    <mergeCell ref="EAK4:EAU4"/>
    <mergeCell ref="EAV4:EBF4"/>
    <mergeCell ref="EBG4:EBQ4"/>
    <mergeCell ref="EBR4:ECB4"/>
    <mergeCell ref="ECC4:ECM4"/>
    <mergeCell ref="ECN4:ECX4"/>
    <mergeCell ref="DXW4:DYG4"/>
    <mergeCell ref="DYH4:DYR4"/>
    <mergeCell ref="DYS4:DZC4"/>
    <mergeCell ref="DZD4:DZN4"/>
    <mergeCell ref="DZO4:DZY4"/>
    <mergeCell ref="DZZ4:EAJ4"/>
    <mergeCell ref="DVI4:DVS4"/>
    <mergeCell ref="DVT4:DWD4"/>
    <mergeCell ref="DWE4:DWO4"/>
    <mergeCell ref="DWP4:DWZ4"/>
    <mergeCell ref="DXA4:DXK4"/>
    <mergeCell ref="DXL4:DXV4"/>
    <mergeCell ref="DSU4:DTE4"/>
    <mergeCell ref="DTF4:DTP4"/>
    <mergeCell ref="DTQ4:DUA4"/>
    <mergeCell ref="DUB4:DUL4"/>
    <mergeCell ref="DUM4:DUW4"/>
    <mergeCell ref="DUX4:DVH4"/>
    <mergeCell ref="DQG4:DQQ4"/>
    <mergeCell ref="DQR4:DRB4"/>
    <mergeCell ref="DRC4:DRM4"/>
    <mergeCell ref="DRN4:DRX4"/>
    <mergeCell ref="DRY4:DSI4"/>
    <mergeCell ref="DSJ4:DST4"/>
    <mergeCell ref="DNS4:DOC4"/>
    <mergeCell ref="DOD4:DON4"/>
    <mergeCell ref="DOO4:DOY4"/>
    <mergeCell ref="DOZ4:DPJ4"/>
    <mergeCell ref="DPK4:DPU4"/>
    <mergeCell ref="DPV4:DQF4"/>
    <mergeCell ref="DLE4:DLO4"/>
    <mergeCell ref="DLP4:DLZ4"/>
    <mergeCell ref="DMA4:DMK4"/>
    <mergeCell ref="DML4:DMV4"/>
    <mergeCell ref="DMW4:DNG4"/>
    <mergeCell ref="DNH4:DNR4"/>
    <mergeCell ref="DIQ4:DJA4"/>
    <mergeCell ref="DJB4:DJL4"/>
    <mergeCell ref="DJM4:DJW4"/>
    <mergeCell ref="DJX4:DKH4"/>
    <mergeCell ref="DKI4:DKS4"/>
    <mergeCell ref="DKT4:DLD4"/>
    <mergeCell ref="DGC4:DGM4"/>
    <mergeCell ref="DGN4:DGX4"/>
    <mergeCell ref="DGY4:DHI4"/>
    <mergeCell ref="DHJ4:DHT4"/>
    <mergeCell ref="DHU4:DIE4"/>
    <mergeCell ref="DIF4:DIP4"/>
    <mergeCell ref="DDO4:DDY4"/>
    <mergeCell ref="DDZ4:DEJ4"/>
    <mergeCell ref="DEK4:DEU4"/>
    <mergeCell ref="DEV4:DFF4"/>
    <mergeCell ref="DFG4:DFQ4"/>
    <mergeCell ref="DFR4:DGB4"/>
    <mergeCell ref="DBA4:DBK4"/>
    <mergeCell ref="DBL4:DBV4"/>
    <mergeCell ref="DBW4:DCG4"/>
    <mergeCell ref="DCH4:DCR4"/>
    <mergeCell ref="DCS4:DDC4"/>
    <mergeCell ref="DDD4:DDN4"/>
    <mergeCell ref="CYM4:CYW4"/>
    <mergeCell ref="CYX4:CZH4"/>
    <mergeCell ref="CZI4:CZS4"/>
    <mergeCell ref="CZT4:DAD4"/>
    <mergeCell ref="DAE4:DAO4"/>
    <mergeCell ref="DAP4:DAZ4"/>
    <mergeCell ref="CVY4:CWI4"/>
    <mergeCell ref="CWJ4:CWT4"/>
    <mergeCell ref="CWU4:CXE4"/>
    <mergeCell ref="CXF4:CXP4"/>
    <mergeCell ref="CXQ4:CYA4"/>
    <mergeCell ref="CYB4:CYL4"/>
    <mergeCell ref="CTK4:CTU4"/>
    <mergeCell ref="CTV4:CUF4"/>
    <mergeCell ref="CUG4:CUQ4"/>
    <mergeCell ref="CUR4:CVB4"/>
    <mergeCell ref="CVC4:CVM4"/>
    <mergeCell ref="CVN4:CVX4"/>
    <mergeCell ref="CQW4:CRG4"/>
    <mergeCell ref="CRH4:CRR4"/>
    <mergeCell ref="CRS4:CSC4"/>
    <mergeCell ref="CSD4:CSN4"/>
    <mergeCell ref="CSO4:CSY4"/>
    <mergeCell ref="CSZ4:CTJ4"/>
    <mergeCell ref="COI4:COS4"/>
    <mergeCell ref="COT4:CPD4"/>
    <mergeCell ref="CPE4:CPO4"/>
    <mergeCell ref="CPP4:CPZ4"/>
    <mergeCell ref="CQA4:CQK4"/>
    <mergeCell ref="CQL4:CQV4"/>
    <mergeCell ref="CLU4:CME4"/>
    <mergeCell ref="CMF4:CMP4"/>
    <mergeCell ref="CMQ4:CNA4"/>
    <mergeCell ref="CNB4:CNL4"/>
    <mergeCell ref="CNM4:CNW4"/>
    <mergeCell ref="CNX4:COH4"/>
    <mergeCell ref="CJG4:CJQ4"/>
    <mergeCell ref="CJR4:CKB4"/>
    <mergeCell ref="CKC4:CKM4"/>
    <mergeCell ref="CKN4:CKX4"/>
    <mergeCell ref="CKY4:CLI4"/>
    <mergeCell ref="CLJ4:CLT4"/>
    <mergeCell ref="CGS4:CHC4"/>
    <mergeCell ref="CHD4:CHN4"/>
    <mergeCell ref="CHO4:CHY4"/>
    <mergeCell ref="CHZ4:CIJ4"/>
    <mergeCell ref="CIK4:CIU4"/>
    <mergeCell ref="CIV4:CJF4"/>
    <mergeCell ref="CEE4:CEO4"/>
    <mergeCell ref="CEP4:CEZ4"/>
    <mergeCell ref="CFA4:CFK4"/>
    <mergeCell ref="CFL4:CFV4"/>
    <mergeCell ref="CFW4:CGG4"/>
    <mergeCell ref="CGH4:CGR4"/>
    <mergeCell ref="CBQ4:CCA4"/>
    <mergeCell ref="CCB4:CCL4"/>
    <mergeCell ref="CCM4:CCW4"/>
    <mergeCell ref="CCX4:CDH4"/>
    <mergeCell ref="CDI4:CDS4"/>
    <mergeCell ref="CDT4:CED4"/>
    <mergeCell ref="BZC4:BZM4"/>
    <mergeCell ref="BZN4:BZX4"/>
    <mergeCell ref="BZY4:CAI4"/>
    <mergeCell ref="CAJ4:CAT4"/>
    <mergeCell ref="CAU4:CBE4"/>
    <mergeCell ref="CBF4:CBP4"/>
    <mergeCell ref="BWO4:BWY4"/>
    <mergeCell ref="BWZ4:BXJ4"/>
    <mergeCell ref="BXK4:BXU4"/>
    <mergeCell ref="BXV4:BYF4"/>
    <mergeCell ref="BYG4:BYQ4"/>
    <mergeCell ref="BYR4:BZB4"/>
    <mergeCell ref="BUA4:BUK4"/>
    <mergeCell ref="BUL4:BUV4"/>
    <mergeCell ref="BUW4:BVG4"/>
    <mergeCell ref="BVH4:BVR4"/>
    <mergeCell ref="BVS4:BWC4"/>
    <mergeCell ref="BWD4:BWN4"/>
    <mergeCell ref="BRM4:BRW4"/>
    <mergeCell ref="BRX4:BSH4"/>
    <mergeCell ref="BSI4:BSS4"/>
    <mergeCell ref="BST4:BTD4"/>
    <mergeCell ref="BTE4:BTO4"/>
    <mergeCell ref="BTP4:BTZ4"/>
    <mergeCell ref="BOY4:BPI4"/>
    <mergeCell ref="BPJ4:BPT4"/>
    <mergeCell ref="BPU4:BQE4"/>
    <mergeCell ref="BQF4:BQP4"/>
    <mergeCell ref="BQQ4:BRA4"/>
    <mergeCell ref="BRB4:BRL4"/>
    <mergeCell ref="BMK4:BMU4"/>
    <mergeCell ref="BMV4:BNF4"/>
    <mergeCell ref="BNG4:BNQ4"/>
    <mergeCell ref="BNR4:BOB4"/>
    <mergeCell ref="BOC4:BOM4"/>
    <mergeCell ref="BON4:BOX4"/>
    <mergeCell ref="BJW4:BKG4"/>
    <mergeCell ref="BKH4:BKR4"/>
    <mergeCell ref="BKS4:BLC4"/>
    <mergeCell ref="BLD4:BLN4"/>
    <mergeCell ref="BLO4:BLY4"/>
    <mergeCell ref="BLZ4:BMJ4"/>
    <mergeCell ref="BHI4:BHS4"/>
    <mergeCell ref="BHT4:BID4"/>
    <mergeCell ref="BIE4:BIO4"/>
    <mergeCell ref="BIP4:BIZ4"/>
    <mergeCell ref="BJA4:BJK4"/>
    <mergeCell ref="BJL4:BJV4"/>
    <mergeCell ref="BEU4:BFE4"/>
    <mergeCell ref="BFF4:BFP4"/>
    <mergeCell ref="BFQ4:BGA4"/>
    <mergeCell ref="BGB4:BGL4"/>
    <mergeCell ref="BGM4:BGW4"/>
    <mergeCell ref="BGX4:BHH4"/>
    <mergeCell ref="BCG4:BCQ4"/>
    <mergeCell ref="BCR4:BDB4"/>
    <mergeCell ref="BDC4:BDM4"/>
    <mergeCell ref="BDN4:BDX4"/>
    <mergeCell ref="BDY4:BEI4"/>
    <mergeCell ref="BEJ4:BET4"/>
    <mergeCell ref="AZS4:BAC4"/>
    <mergeCell ref="BAD4:BAN4"/>
    <mergeCell ref="BAO4:BAY4"/>
    <mergeCell ref="BAZ4:BBJ4"/>
    <mergeCell ref="BBK4:BBU4"/>
    <mergeCell ref="BBV4:BCF4"/>
    <mergeCell ref="AXE4:AXO4"/>
    <mergeCell ref="AXP4:AXZ4"/>
    <mergeCell ref="AYA4:AYK4"/>
    <mergeCell ref="AYL4:AYV4"/>
    <mergeCell ref="AYW4:AZG4"/>
    <mergeCell ref="AZH4:AZR4"/>
    <mergeCell ref="AUQ4:AVA4"/>
    <mergeCell ref="AVB4:AVL4"/>
    <mergeCell ref="AVM4:AVW4"/>
    <mergeCell ref="AVX4:AWH4"/>
    <mergeCell ref="AWI4:AWS4"/>
    <mergeCell ref="AWT4:AXD4"/>
    <mergeCell ref="ASC4:ASM4"/>
    <mergeCell ref="ASN4:ASX4"/>
    <mergeCell ref="ASY4:ATI4"/>
    <mergeCell ref="ATJ4:ATT4"/>
    <mergeCell ref="ATU4:AUE4"/>
    <mergeCell ref="AUF4:AUP4"/>
    <mergeCell ref="APO4:APY4"/>
    <mergeCell ref="APZ4:AQJ4"/>
    <mergeCell ref="AQK4:AQU4"/>
    <mergeCell ref="AQV4:ARF4"/>
    <mergeCell ref="ARG4:ARQ4"/>
    <mergeCell ref="ARR4:ASB4"/>
    <mergeCell ref="ANA4:ANK4"/>
    <mergeCell ref="ANL4:ANV4"/>
    <mergeCell ref="ANW4:AOG4"/>
    <mergeCell ref="AOH4:AOR4"/>
    <mergeCell ref="AOS4:APC4"/>
    <mergeCell ref="APD4:APN4"/>
    <mergeCell ref="AKM4:AKW4"/>
    <mergeCell ref="AKX4:ALH4"/>
    <mergeCell ref="ALI4:ALS4"/>
    <mergeCell ref="ALT4:AMD4"/>
    <mergeCell ref="AME4:AMO4"/>
    <mergeCell ref="AMP4:AMZ4"/>
    <mergeCell ref="AHY4:AII4"/>
    <mergeCell ref="AIJ4:AIT4"/>
    <mergeCell ref="AIU4:AJE4"/>
    <mergeCell ref="AJF4:AJP4"/>
    <mergeCell ref="AJQ4:AKA4"/>
    <mergeCell ref="AKB4:AKL4"/>
    <mergeCell ref="AFK4:AFU4"/>
    <mergeCell ref="AFV4:AGF4"/>
    <mergeCell ref="AGG4:AGQ4"/>
    <mergeCell ref="AGR4:AHB4"/>
    <mergeCell ref="AHC4:AHM4"/>
    <mergeCell ref="AHN4:AHX4"/>
    <mergeCell ref="ACW4:ADG4"/>
    <mergeCell ref="ADH4:ADR4"/>
    <mergeCell ref="ADS4:AEC4"/>
    <mergeCell ref="AED4:AEN4"/>
    <mergeCell ref="AEO4:AEY4"/>
    <mergeCell ref="AEZ4:AFJ4"/>
    <mergeCell ref="AAI4:AAS4"/>
    <mergeCell ref="AAT4:ABD4"/>
    <mergeCell ref="ABE4:ABO4"/>
    <mergeCell ref="ABP4:ABZ4"/>
    <mergeCell ref="ACA4:ACK4"/>
    <mergeCell ref="ACL4:ACV4"/>
    <mergeCell ref="XU4:YE4"/>
    <mergeCell ref="YF4:YP4"/>
    <mergeCell ref="YQ4:ZA4"/>
    <mergeCell ref="ZB4:ZL4"/>
    <mergeCell ref="ZM4:ZW4"/>
    <mergeCell ref="ZX4:AAH4"/>
    <mergeCell ref="VG4:VQ4"/>
    <mergeCell ref="VR4:WB4"/>
    <mergeCell ref="WC4:WM4"/>
    <mergeCell ref="WN4:WX4"/>
    <mergeCell ref="WY4:XI4"/>
    <mergeCell ref="XJ4:XT4"/>
    <mergeCell ref="SS4:TC4"/>
    <mergeCell ref="TD4:TN4"/>
    <mergeCell ref="TO4:TY4"/>
    <mergeCell ref="TZ4:UJ4"/>
    <mergeCell ref="UK4:UU4"/>
    <mergeCell ref="UV4:VF4"/>
    <mergeCell ref="QE4:QO4"/>
    <mergeCell ref="QP4:QZ4"/>
    <mergeCell ref="RA4:RK4"/>
    <mergeCell ref="RL4:RV4"/>
    <mergeCell ref="RW4:SG4"/>
    <mergeCell ref="SH4:SR4"/>
    <mergeCell ref="NQ4:OA4"/>
    <mergeCell ref="OB4:OL4"/>
    <mergeCell ref="OM4:OW4"/>
    <mergeCell ref="OX4:PH4"/>
    <mergeCell ref="PI4:PS4"/>
    <mergeCell ref="PT4:QD4"/>
    <mergeCell ref="LC4:LM4"/>
    <mergeCell ref="LN4:LX4"/>
    <mergeCell ref="LY4:MI4"/>
    <mergeCell ref="MJ4:MT4"/>
    <mergeCell ref="MU4:NE4"/>
    <mergeCell ref="NF4:NP4"/>
    <mergeCell ref="IO4:IY4"/>
    <mergeCell ref="IZ4:JJ4"/>
    <mergeCell ref="JK4:JU4"/>
    <mergeCell ref="JV4:KF4"/>
    <mergeCell ref="KG4:KQ4"/>
    <mergeCell ref="KR4:LB4"/>
    <mergeCell ref="A1:D3"/>
    <mergeCell ref="A4:F4"/>
    <mergeCell ref="G4:Q4"/>
    <mergeCell ref="R4:AB4"/>
    <mergeCell ref="AC4:AM4"/>
    <mergeCell ref="AN4:AX4"/>
    <mergeCell ref="GA4:GK4"/>
    <mergeCell ref="GL4:GV4"/>
    <mergeCell ref="GW4:HG4"/>
    <mergeCell ref="HH4:HR4"/>
    <mergeCell ref="HS4:IC4"/>
    <mergeCell ref="ID4:IN4"/>
    <mergeCell ref="DM4:DW4"/>
    <mergeCell ref="DX4:EH4"/>
    <mergeCell ref="EI4:ES4"/>
    <mergeCell ref="ET4:FD4"/>
    <mergeCell ref="FE4:FO4"/>
    <mergeCell ref="FP4:FZ4"/>
    <mergeCell ref="AY4:BI4"/>
    <mergeCell ref="BJ4:BT4"/>
    <mergeCell ref="BU4:CE4"/>
    <mergeCell ref="CF4:CP4"/>
    <mergeCell ref="CQ4:DA4"/>
    <mergeCell ref="DB4:DL4"/>
  </mergeCells>
  <pageMargins left="0.25" right="0.25" top="0.75" bottom="0.75" header="0.3" footer="0.3"/>
  <pageSetup paperSize="9" scale="8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6"/>
  <sheetViews>
    <sheetView showGridLines="0" view="pageBreakPreview" zoomScale="60" zoomScaleNormal="78" workbookViewId="0">
      <selection activeCell="A23" sqref="A23"/>
    </sheetView>
  </sheetViews>
  <sheetFormatPr defaultColWidth="1.109375" defaultRowHeight="20.100000000000001" customHeight="1" x14ac:dyDescent="0.3"/>
  <cols>
    <col min="1" max="1" width="68.5546875" style="168" customWidth="1"/>
    <col min="2" max="3" width="11" style="168" customWidth="1"/>
    <col min="4" max="4" width="3.88671875" style="168" customWidth="1"/>
    <col min="5" max="5" width="10" style="168" customWidth="1"/>
    <col min="6" max="6" width="11.44140625" style="168" customWidth="1"/>
    <col min="7" max="16384" width="1.109375" style="168"/>
  </cols>
  <sheetData>
    <row r="1" spans="1:6" s="271" customFormat="1" ht="20.100000000000001" customHeight="1" x14ac:dyDescent="0.3">
      <c r="A1" s="537"/>
      <c r="B1" s="537"/>
      <c r="C1" s="537"/>
      <c r="D1" s="537"/>
      <c r="E1" s="269"/>
      <c r="F1" s="270"/>
    </row>
    <row r="2" spans="1:6" ht="20.100000000000001" customHeight="1" thickBot="1" x14ac:dyDescent="0.35">
      <c r="A2" s="538"/>
      <c r="B2" s="538"/>
      <c r="C2" s="538"/>
      <c r="D2" s="538"/>
      <c r="E2" s="164"/>
      <c r="F2" s="272"/>
    </row>
    <row r="3" spans="1:6" s="274" customFormat="1" ht="20.100000000000001" customHeight="1" thickBot="1" x14ac:dyDescent="0.35">
      <c r="A3" s="539"/>
      <c r="B3" s="539"/>
      <c r="C3" s="539"/>
      <c r="D3" s="539"/>
      <c r="E3" s="273"/>
      <c r="F3" s="273"/>
    </row>
    <row r="4" spans="1:6" s="157" customFormat="1" ht="20.100000000000001" customHeight="1" x14ac:dyDescent="0.25">
      <c r="A4" s="540"/>
      <c r="B4" s="540"/>
      <c r="C4" s="540"/>
      <c r="D4" s="540"/>
      <c r="E4" s="540"/>
      <c r="F4" s="540"/>
    </row>
    <row r="5" spans="1:6" s="164" customFormat="1" ht="20.100000000000001" customHeight="1" x14ac:dyDescent="0.3">
      <c r="A5" s="543" t="s">
        <v>102</v>
      </c>
      <c r="B5" s="543"/>
      <c r="C5" s="543"/>
      <c r="D5" s="543"/>
      <c r="E5" s="136" t="s">
        <v>425</v>
      </c>
      <c r="F5" s="136" t="s">
        <v>426</v>
      </c>
    </row>
    <row r="6" spans="1:6" s="164" customFormat="1" ht="20.100000000000001" customHeight="1" x14ac:dyDescent="0.25">
      <c r="A6" s="482"/>
      <c r="B6" s="482"/>
      <c r="C6" s="482"/>
      <c r="D6" s="482"/>
      <c r="E6" s="207" t="s">
        <v>232</v>
      </c>
      <c r="F6" s="208"/>
    </row>
    <row r="7" spans="1:6" s="107" customFormat="1" ht="20.100000000000001" customHeight="1" x14ac:dyDescent="0.3">
      <c r="A7" s="474" t="s">
        <v>1429</v>
      </c>
      <c r="B7" s="474"/>
      <c r="C7" s="474"/>
      <c r="D7" s="474"/>
      <c r="E7" s="106"/>
      <c r="F7" s="170" t="s">
        <v>233</v>
      </c>
    </row>
    <row r="8" spans="1:6" s="164" customFormat="1" ht="22.95" customHeight="1" x14ac:dyDescent="0.3">
      <c r="A8" s="470" t="s">
        <v>1430</v>
      </c>
      <c r="B8" s="470"/>
      <c r="C8" s="470"/>
      <c r="D8" s="470"/>
      <c r="E8" s="297" t="s">
        <v>186</v>
      </c>
      <c r="F8" s="182">
        <v>7</v>
      </c>
    </row>
    <row r="9" spans="1:6" s="164" customFormat="1" ht="22.2" customHeight="1" x14ac:dyDescent="0.3">
      <c r="A9" s="544" t="s">
        <v>1431</v>
      </c>
      <c r="B9" s="544"/>
      <c r="C9" s="544"/>
      <c r="D9" s="544"/>
      <c r="E9" s="297" t="s">
        <v>186</v>
      </c>
      <c r="F9" s="182">
        <v>7</v>
      </c>
    </row>
    <row r="10" spans="1:6" s="164" customFormat="1" ht="22.2" customHeight="1" x14ac:dyDescent="0.25">
      <c r="A10" s="298" t="s">
        <v>1432</v>
      </c>
      <c r="B10" s="298"/>
      <c r="C10" s="298"/>
      <c r="D10" s="298"/>
      <c r="E10" s="297" t="s">
        <v>186</v>
      </c>
      <c r="F10" s="182">
        <v>1</v>
      </c>
    </row>
    <row r="11" spans="1:6" s="164" customFormat="1" ht="22.2" customHeight="1" x14ac:dyDescent="0.3">
      <c r="A11" s="298" t="s">
        <v>1433</v>
      </c>
      <c r="B11" s="298"/>
      <c r="C11" s="298"/>
      <c r="D11" s="298"/>
      <c r="E11" s="297" t="s">
        <v>186</v>
      </c>
      <c r="F11" s="182">
        <v>15</v>
      </c>
    </row>
    <row r="12" spans="1:6" s="164" customFormat="1" ht="21.75" customHeight="1" x14ac:dyDescent="0.3">
      <c r="A12" s="544" t="s">
        <v>1434</v>
      </c>
      <c r="B12" s="544"/>
      <c r="C12" s="544"/>
      <c r="D12" s="544"/>
      <c r="E12" s="297" t="s">
        <v>30</v>
      </c>
      <c r="F12" s="182">
        <v>8</v>
      </c>
    </row>
    <row r="13" spans="1:6" s="225" customFormat="1" ht="20.100000000000001" customHeight="1" x14ac:dyDescent="0.3">
      <c r="A13" s="474" t="s">
        <v>1436</v>
      </c>
      <c r="B13" s="474"/>
      <c r="C13" s="474"/>
      <c r="D13" s="474"/>
      <c r="E13" s="106"/>
      <c r="F13" s="170" t="s">
        <v>233</v>
      </c>
    </row>
    <row r="14" spans="1:6" s="164" customFormat="1" ht="28.2" customHeight="1" x14ac:dyDescent="0.3">
      <c r="A14" s="544" t="s">
        <v>1437</v>
      </c>
      <c r="B14" s="544"/>
      <c r="C14" s="544"/>
      <c r="D14" s="544"/>
      <c r="E14" s="297" t="s">
        <v>186</v>
      </c>
      <c r="F14" s="204">
        <v>14</v>
      </c>
    </row>
    <row r="15" spans="1:6" s="225" customFormat="1" ht="27.75" customHeight="1" x14ac:dyDescent="0.3">
      <c r="A15" s="474" t="s">
        <v>1438</v>
      </c>
      <c r="B15" s="474"/>
      <c r="C15" s="474"/>
      <c r="D15" s="474"/>
      <c r="E15" s="106"/>
      <c r="F15" s="170" t="s">
        <v>233</v>
      </c>
    </row>
    <row r="16" spans="1:6" s="164" customFormat="1" ht="36.75" customHeight="1" x14ac:dyDescent="0.25">
      <c r="A16" s="299" t="s">
        <v>1439</v>
      </c>
      <c r="B16" s="280"/>
      <c r="C16" s="280"/>
      <c r="D16" s="280"/>
      <c r="E16" s="204" t="s">
        <v>186</v>
      </c>
      <c r="F16" s="204">
        <v>29</v>
      </c>
    </row>
  </sheetData>
  <mergeCells count="11">
    <mergeCell ref="A9:D9"/>
    <mergeCell ref="A12:D12"/>
    <mergeCell ref="A13:D13"/>
    <mergeCell ref="A14:D14"/>
    <mergeCell ref="A15:D15"/>
    <mergeCell ref="A8:D8"/>
    <mergeCell ref="A1:D3"/>
    <mergeCell ref="A4:F4"/>
    <mergeCell ref="A5:D5"/>
    <mergeCell ref="A6:D6"/>
    <mergeCell ref="A7:D7"/>
  </mergeCells>
  <pageMargins left="0.25" right="0.25" top="0.75" bottom="0.75" header="0.3" footer="0.3"/>
  <pageSetup paperSize="9" scale="8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Y33"/>
  <sheetViews>
    <sheetView showGridLines="0" view="pageBreakPreview" topLeftCell="A4" zoomScale="60" zoomScaleNormal="70" zoomScalePageLayoutView="70" workbookViewId="0">
      <selection activeCell="A28" sqref="A28:D28"/>
    </sheetView>
  </sheetViews>
  <sheetFormatPr defaultColWidth="1.109375" defaultRowHeight="20.100000000000001" customHeight="1" x14ac:dyDescent="0.3"/>
  <cols>
    <col min="1" max="1" width="68.6640625" style="124" customWidth="1"/>
    <col min="2" max="3" width="11" style="124" customWidth="1"/>
    <col min="4" max="4" width="3.88671875" style="124" customWidth="1"/>
    <col min="5" max="5" width="10" style="124" customWidth="1"/>
    <col min="6" max="6" width="11.33203125" style="124" customWidth="1"/>
    <col min="7" max="16378" width="0" style="124" hidden="1" customWidth="1"/>
    <col min="16379" max="16379" width="0.6640625" style="124" hidden="1" customWidth="1"/>
    <col min="16380" max="16380" width="84.5546875" style="124" customWidth="1"/>
    <col min="16381" max="16384" width="84.33203125" style="124" customWidth="1"/>
  </cols>
  <sheetData>
    <row r="1" spans="1:16379" s="123" customFormat="1" ht="20.100000000000001" customHeight="1" x14ac:dyDescent="0.3">
      <c r="A1" s="545"/>
      <c r="B1" s="545"/>
      <c r="C1" s="545"/>
      <c r="D1" s="545"/>
      <c r="E1" s="121" t="s">
        <v>1387</v>
      </c>
      <c r="F1" s="122"/>
    </row>
    <row r="2" spans="1:16379" ht="20.100000000000001" customHeight="1" thickBot="1" x14ac:dyDescent="0.35">
      <c r="A2" s="546"/>
      <c r="B2" s="546"/>
      <c r="C2" s="546"/>
      <c r="D2" s="546"/>
      <c r="E2" s="120" t="s">
        <v>1388</v>
      </c>
      <c r="F2" s="139"/>
    </row>
    <row r="3" spans="1:16379" s="126" customFormat="1" ht="20.100000000000001" customHeight="1" thickBot="1" x14ac:dyDescent="0.35">
      <c r="A3" s="547"/>
      <c r="B3" s="547"/>
      <c r="C3" s="547"/>
      <c r="D3" s="547"/>
      <c r="E3" s="125" t="s">
        <v>1389</v>
      </c>
      <c r="F3" s="125"/>
    </row>
    <row r="4" spans="1:16379" s="127" customFormat="1" ht="20.100000000000001" customHeight="1" x14ac:dyDescent="0.25">
      <c r="A4" s="548"/>
      <c r="B4" s="549"/>
      <c r="C4" s="549"/>
      <c r="D4" s="549"/>
      <c r="E4" s="549"/>
      <c r="F4" s="550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N4" s="466"/>
      <c r="FO4" s="466"/>
      <c r="FP4" s="466"/>
      <c r="FQ4" s="466"/>
      <c r="FR4" s="466"/>
      <c r="FS4" s="466"/>
      <c r="FT4" s="466"/>
      <c r="FU4" s="466"/>
      <c r="FV4" s="466"/>
      <c r="FW4" s="466"/>
      <c r="FX4" s="466"/>
      <c r="FY4" s="466"/>
      <c r="FZ4" s="466"/>
      <c r="GA4" s="466"/>
      <c r="GB4" s="466"/>
      <c r="GC4" s="466"/>
      <c r="GD4" s="466"/>
      <c r="GE4" s="466"/>
      <c r="GF4" s="466"/>
      <c r="GG4" s="466"/>
      <c r="GH4" s="466"/>
      <c r="GI4" s="466"/>
      <c r="GJ4" s="466"/>
      <c r="GK4" s="466"/>
      <c r="GL4" s="466"/>
      <c r="GM4" s="466"/>
      <c r="GN4" s="466"/>
      <c r="GO4" s="466"/>
      <c r="GP4" s="466"/>
      <c r="GQ4" s="466"/>
      <c r="GR4" s="466"/>
      <c r="GS4" s="466"/>
      <c r="GT4" s="466"/>
      <c r="GU4" s="466"/>
      <c r="GV4" s="466"/>
      <c r="GW4" s="466"/>
      <c r="GX4" s="466"/>
      <c r="GY4" s="466"/>
      <c r="GZ4" s="466"/>
      <c r="HA4" s="466"/>
      <c r="HB4" s="466"/>
      <c r="HC4" s="466"/>
      <c r="HD4" s="466"/>
      <c r="HE4" s="466"/>
      <c r="HF4" s="466"/>
      <c r="HG4" s="466"/>
      <c r="HH4" s="466"/>
      <c r="HI4" s="466"/>
      <c r="HJ4" s="466"/>
      <c r="HK4" s="466"/>
      <c r="HL4" s="466"/>
      <c r="HM4" s="466"/>
      <c r="HN4" s="466"/>
      <c r="HO4" s="466"/>
      <c r="HP4" s="466"/>
      <c r="HQ4" s="466"/>
      <c r="HR4" s="466"/>
      <c r="HS4" s="466"/>
      <c r="HT4" s="466"/>
      <c r="HU4" s="466"/>
      <c r="HV4" s="466"/>
      <c r="HW4" s="466"/>
      <c r="HX4" s="466"/>
      <c r="HY4" s="466"/>
      <c r="HZ4" s="466"/>
      <c r="IA4" s="466"/>
      <c r="IB4" s="466"/>
      <c r="IC4" s="466"/>
      <c r="ID4" s="466"/>
      <c r="IE4" s="466"/>
      <c r="IF4" s="466"/>
      <c r="IG4" s="466"/>
      <c r="IH4" s="466"/>
      <c r="II4" s="466"/>
      <c r="IJ4" s="466"/>
      <c r="IK4" s="466"/>
      <c r="IL4" s="466"/>
      <c r="IM4" s="466"/>
      <c r="IN4" s="466"/>
      <c r="IO4" s="466"/>
      <c r="IP4" s="466"/>
      <c r="IQ4" s="466"/>
      <c r="IR4" s="466"/>
      <c r="IS4" s="466"/>
      <c r="IT4" s="466"/>
      <c r="IU4" s="466"/>
      <c r="IV4" s="466"/>
      <c r="IW4" s="466"/>
      <c r="IX4" s="466"/>
      <c r="IY4" s="466"/>
      <c r="IZ4" s="466"/>
      <c r="JA4" s="466"/>
      <c r="JB4" s="466"/>
      <c r="JC4" s="466"/>
      <c r="JD4" s="466"/>
      <c r="JE4" s="466"/>
      <c r="JF4" s="466"/>
      <c r="JG4" s="466"/>
      <c r="JH4" s="466"/>
      <c r="JI4" s="466"/>
      <c r="JJ4" s="466"/>
      <c r="JK4" s="466"/>
      <c r="JL4" s="466"/>
      <c r="JM4" s="466"/>
      <c r="JN4" s="466"/>
      <c r="JO4" s="466"/>
      <c r="JP4" s="466"/>
      <c r="JQ4" s="466"/>
      <c r="JR4" s="466"/>
      <c r="JS4" s="466"/>
      <c r="JT4" s="466"/>
      <c r="JU4" s="466"/>
      <c r="JV4" s="466"/>
      <c r="JW4" s="466"/>
      <c r="JX4" s="466"/>
      <c r="JY4" s="466"/>
      <c r="JZ4" s="466"/>
      <c r="KA4" s="466"/>
      <c r="KB4" s="466"/>
      <c r="KC4" s="466"/>
      <c r="KD4" s="466"/>
      <c r="KE4" s="466"/>
      <c r="KF4" s="466"/>
      <c r="KG4" s="466"/>
      <c r="KH4" s="466"/>
      <c r="KI4" s="466"/>
      <c r="KJ4" s="466"/>
      <c r="KK4" s="466"/>
      <c r="KL4" s="466"/>
      <c r="KM4" s="466"/>
      <c r="KN4" s="466"/>
      <c r="KO4" s="466"/>
      <c r="KP4" s="466"/>
      <c r="KQ4" s="466"/>
      <c r="KR4" s="466"/>
      <c r="KS4" s="466"/>
      <c r="KT4" s="466"/>
      <c r="KU4" s="466"/>
      <c r="KV4" s="466"/>
      <c r="KW4" s="466"/>
      <c r="KX4" s="466"/>
      <c r="KY4" s="466"/>
      <c r="KZ4" s="466"/>
      <c r="LA4" s="466"/>
      <c r="LB4" s="466"/>
      <c r="LC4" s="466"/>
      <c r="LD4" s="466"/>
      <c r="LE4" s="466"/>
      <c r="LF4" s="466"/>
      <c r="LG4" s="466"/>
      <c r="LH4" s="466"/>
      <c r="LI4" s="466"/>
      <c r="LJ4" s="466"/>
      <c r="LK4" s="466"/>
      <c r="LL4" s="466"/>
      <c r="LM4" s="466"/>
      <c r="LN4" s="466"/>
      <c r="LO4" s="466"/>
      <c r="LP4" s="466"/>
      <c r="LQ4" s="466"/>
      <c r="LR4" s="466"/>
      <c r="LS4" s="466"/>
      <c r="LT4" s="466"/>
      <c r="LU4" s="466"/>
      <c r="LV4" s="466"/>
      <c r="LW4" s="466"/>
      <c r="LX4" s="466"/>
      <c r="LY4" s="466"/>
      <c r="LZ4" s="466"/>
      <c r="MA4" s="466"/>
      <c r="MB4" s="466"/>
      <c r="MC4" s="466"/>
      <c r="MD4" s="466"/>
      <c r="ME4" s="466"/>
      <c r="MF4" s="466"/>
      <c r="MG4" s="466"/>
      <c r="MH4" s="466"/>
      <c r="MI4" s="466"/>
      <c r="MJ4" s="466"/>
      <c r="MK4" s="466"/>
      <c r="ML4" s="466"/>
      <c r="MM4" s="466"/>
      <c r="MN4" s="466"/>
      <c r="MO4" s="466"/>
      <c r="MP4" s="466"/>
      <c r="MQ4" s="466"/>
      <c r="MR4" s="466"/>
      <c r="MS4" s="466"/>
      <c r="MT4" s="466"/>
      <c r="MU4" s="466"/>
      <c r="MV4" s="466"/>
      <c r="MW4" s="466"/>
      <c r="MX4" s="466"/>
      <c r="MY4" s="466"/>
      <c r="MZ4" s="466"/>
      <c r="NA4" s="466"/>
      <c r="NB4" s="466"/>
      <c r="NC4" s="466"/>
      <c r="ND4" s="466"/>
      <c r="NE4" s="466"/>
      <c r="NF4" s="466"/>
      <c r="NG4" s="466"/>
      <c r="NH4" s="466"/>
      <c r="NI4" s="466"/>
      <c r="NJ4" s="466"/>
      <c r="NK4" s="466"/>
      <c r="NL4" s="466"/>
      <c r="NM4" s="466"/>
      <c r="NN4" s="466"/>
      <c r="NO4" s="466"/>
      <c r="NP4" s="466"/>
      <c r="NQ4" s="466"/>
      <c r="NR4" s="466"/>
      <c r="NS4" s="466"/>
      <c r="NT4" s="466"/>
      <c r="NU4" s="466"/>
      <c r="NV4" s="466"/>
      <c r="NW4" s="466"/>
      <c r="NX4" s="466"/>
      <c r="NY4" s="466"/>
      <c r="NZ4" s="466"/>
      <c r="OA4" s="466"/>
      <c r="OB4" s="466"/>
      <c r="OC4" s="466"/>
      <c r="OD4" s="466"/>
      <c r="OE4" s="466"/>
      <c r="OF4" s="466"/>
      <c r="OG4" s="466"/>
      <c r="OH4" s="466"/>
      <c r="OI4" s="466"/>
      <c r="OJ4" s="466"/>
      <c r="OK4" s="466"/>
      <c r="OL4" s="466"/>
      <c r="OM4" s="466"/>
      <c r="ON4" s="466"/>
      <c r="OO4" s="466"/>
      <c r="OP4" s="466"/>
      <c r="OQ4" s="466"/>
      <c r="OR4" s="466"/>
      <c r="OS4" s="466"/>
      <c r="OT4" s="466"/>
      <c r="OU4" s="466"/>
      <c r="OV4" s="466"/>
      <c r="OW4" s="466"/>
      <c r="OX4" s="466"/>
      <c r="OY4" s="466"/>
      <c r="OZ4" s="466"/>
      <c r="PA4" s="466"/>
      <c r="PB4" s="466"/>
      <c r="PC4" s="466"/>
      <c r="PD4" s="466"/>
      <c r="PE4" s="466"/>
      <c r="PF4" s="466"/>
      <c r="PG4" s="466"/>
      <c r="PH4" s="466"/>
      <c r="PI4" s="466"/>
      <c r="PJ4" s="466"/>
      <c r="PK4" s="466"/>
      <c r="PL4" s="466"/>
      <c r="PM4" s="466"/>
      <c r="PN4" s="466"/>
      <c r="PO4" s="466"/>
      <c r="PP4" s="466"/>
      <c r="PQ4" s="466"/>
      <c r="PR4" s="466"/>
      <c r="PS4" s="466"/>
      <c r="PT4" s="466"/>
      <c r="PU4" s="466"/>
      <c r="PV4" s="466"/>
      <c r="PW4" s="466"/>
      <c r="PX4" s="466"/>
      <c r="PY4" s="466"/>
      <c r="PZ4" s="466"/>
      <c r="QA4" s="466"/>
      <c r="QB4" s="466"/>
      <c r="QC4" s="466"/>
      <c r="QD4" s="466"/>
      <c r="QE4" s="466"/>
      <c r="QF4" s="466"/>
      <c r="QG4" s="466"/>
      <c r="QH4" s="466"/>
      <c r="QI4" s="466"/>
      <c r="QJ4" s="466"/>
      <c r="QK4" s="466"/>
      <c r="QL4" s="466"/>
      <c r="QM4" s="466"/>
      <c r="QN4" s="466"/>
      <c r="QO4" s="466"/>
      <c r="QP4" s="466"/>
      <c r="QQ4" s="466"/>
      <c r="QR4" s="466"/>
      <c r="QS4" s="466"/>
      <c r="QT4" s="466"/>
      <c r="QU4" s="466"/>
      <c r="QV4" s="466"/>
      <c r="QW4" s="466"/>
      <c r="QX4" s="466"/>
      <c r="QY4" s="466"/>
      <c r="QZ4" s="466"/>
      <c r="RA4" s="466"/>
      <c r="RB4" s="466"/>
      <c r="RC4" s="466"/>
      <c r="RD4" s="466"/>
      <c r="RE4" s="466"/>
      <c r="RF4" s="466"/>
      <c r="RG4" s="466"/>
      <c r="RH4" s="466"/>
      <c r="RI4" s="466"/>
      <c r="RJ4" s="466"/>
      <c r="RK4" s="466"/>
      <c r="RL4" s="466"/>
      <c r="RM4" s="466"/>
      <c r="RN4" s="466"/>
      <c r="RO4" s="466"/>
      <c r="RP4" s="466"/>
      <c r="RQ4" s="466"/>
      <c r="RR4" s="466"/>
      <c r="RS4" s="466"/>
      <c r="RT4" s="466"/>
      <c r="RU4" s="466"/>
      <c r="RV4" s="466"/>
      <c r="RW4" s="466"/>
      <c r="RX4" s="466"/>
      <c r="RY4" s="466"/>
      <c r="RZ4" s="466"/>
      <c r="SA4" s="466"/>
      <c r="SB4" s="466"/>
      <c r="SC4" s="466"/>
      <c r="SD4" s="466"/>
      <c r="SE4" s="466"/>
      <c r="SF4" s="466"/>
      <c r="SG4" s="466"/>
      <c r="SH4" s="466"/>
      <c r="SI4" s="466"/>
      <c r="SJ4" s="466"/>
      <c r="SK4" s="466"/>
      <c r="SL4" s="466"/>
      <c r="SM4" s="466"/>
      <c r="SN4" s="466"/>
      <c r="SO4" s="466"/>
      <c r="SP4" s="466"/>
      <c r="SQ4" s="466"/>
      <c r="SR4" s="466"/>
      <c r="SS4" s="466"/>
      <c r="ST4" s="466"/>
      <c r="SU4" s="466"/>
      <c r="SV4" s="466"/>
      <c r="SW4" s="466"/>
      <c r="SX4" s="466"/>
      <c r="SY4" s="466"/>
      <c r="SZ4" s="466"/>
      <c r="TA4" s="466"/>
      <c r="TB4" s="466"/>
      <c r="TC4" s="466"/>
      <c r="TD4" s="466"/>
      <c r="TE4" s="466"/>
      <c r="TF4" s="466"/>
      <c r="TG4" s="466"/>
      <c r="TH4" s="466"/>
      <c r="TI4" s="466"/>
      <c r="TJ4" s="466"/>
      <c r="TK4" s="466"/>
      <c r="TL4" s="466"/>
      <c r="TM4" s="466"/>
      <c r="TN4" s="466"/>
      <c r="TO4" s="466"/>
      <c r="TP4" s="466"/>
      <c r="TQ4" s="466"/>
      <c r="TR4" s="466"/>
      <c r="TS4" s="466"/>
      <c r="TT4" s="466"/>
      <c r="TU4" s="466"/>
      <c r="TV4" s="466"/>
      <c r="TW4" s="466"/>
      <c r="TX4" s="466"/>
      <c r="TY4" s="466"/>
      <c r="TZ4" s="466"/>
      <c r="UA4" s="466"/>
      <c r="UB4" s="466"/>
      <c r="UC4" s="466"/>
      <c r="UD4" s="466"/>
      <c r="UE4" s="466"/>
      <c r="UF4" s="466"/>
      <c r="UG4" s="466"/>
      <c r="UH4" s="466"/>
      <c r="UI4" s="466"/>
      <c r="UJ4" s="466"/>
      <c r="UK4" s="466"/>
      <c r="UL4" s="466"/>
      <c r="UM4" s="466"/>
      <c r="UN4" s="466"/>
      <c r="UO4" s="466"/>
      <c r="UP4" s="466"/>
      <c r="UQ4" s="466"/>
      <c r="UR4" s="466"/>
      <c r="US4" s="466"/>
      <c r="UT4" s="466"/>
      <c r="UU4" s="466"/>
      <c r="UV4" s="466"/>
      <c r="UW4" s="466"/>
      <c r="UX4" s="466"/>
      <c r="UY4" s="466"/>
      <c r="UZ4" s="466"/>
      <c r="VA4" s="466"/>
      <c r="VB4" s="466"/>
      <c r="VC4" s="466"/>
      <c r="VD4" s="466"/>
      <c r="VE4" s="466"/>
      <c r="VF4" s="466"/>
      <c r="VG4" s="466"/>
      <c r="VH4" s="466"/>
      <c r="VI4" s="466"/>
      <c r="VJ4" s="466"/>
      <c r="VK4" s="466"/>
      <c r="VL4" s="466"/>
      <c r="VM4" s="466"/>
      <c r="VN4" s="466"/>
      <c r="VO4" s="466"/>
      <c r="VP4" s="466"/>
      <c r="VQ4" s="466"/>
      <c r="VR4" s="466"/>
      <c r="VS4" s="466"/>
      <c r="VT4" s="466"/>
      <c r="VU4" s="466"/>
      <c r="VV4" s="466"/>
      <c r="VW4" s="466"/>
      <c r="VX4" s="466"/>
      <c r="VY4" s="466"/>
      <c r="VZ4" s="466"/>
      <c r="WA4" s="466"/>
      <c r="WB4" s="466"/>
      <c r="WC4" s="466"/>
      <c r="WD4" s="466"/>
      <c r="WE4" s="466"/>
      <c r="WF4" s="466"/>
      <c r="WG4" s="466"/>
      <c r="WH4" s="466"/>
      <c r="WI4" s="466"/>
      <c r="WJ4" s="466"/>
      <c r="WK4" s="466"/>
      <c r="WL4" s="466"/>
      <c r="WM4" s="466"/>
      <c r="WN4" s="466"/>
      <c r="WO4" s="466"/>
      <c r="WP4" s="466"/>
      <c r="WQ4" s="466"/>
      <c r="WR4" s="466"/>
      <c r="WS4" s="466"/>
      <c r="WT4" s="466"/>
      <c r="WU4" s="466"/>
      <c r="WV4" s="466"/>
      <c r="WW4" s="466"/>
      <c r="WX4" s="466"/>
      <c r="WY4" s="466"/>
      <c r="WZ4" s="466"/>
      <c r="XA4" s="466"/>
      <c r="XB4" s="466"/>
      <c r="XC4" s="466"/>
      <c r="XD4" s="466"/>
      <c r="XE4" s="466"/>
      <c r="XF4" s="466"/>
      <c r="XG4" s="466"/>
      <c r="XH4" s="466"/>
      <c r="XI4" s="466"/>
      <c r="XJ4" s="466"/>
      <c r="XK4" s="466"/>
      <c r="XL4" s="466"/>
      <c r="XM4" s="466"/>
      <c r="XN4" s="466"/>
      <c r="XO4" s="466"/>
      <c r="XP4" s="466"/>
      <c r="XQ4" s="466"/>
      <c r="XR4" s="466"/>
      <c r="XS4" s="466"/>
      <c r="XT4" s="466"/>
      <c r="XU4" s="466"/>
      <c r="XV4" s="466"/>
      <c r="XW4" s="466"/>
      <c r="XX4" s="466"/>
      <c r="XY4" s="466"/>
      <c r="XZ4" s="466"/>
      <c r="YA4" s="466"/>
      <c r="YB4" s="466"/>
      <c r="YC4" s="466"/>
      <c r="YD4" s="466"/>
      <c r="YE4" s="466"/>
      <c r="YF4" s="466"/>
      <c r="YG4" s="466"/>
      <c r="YH4" s="466"/>
      <c r="YI4" s="466"/>
      <c r="YJ4" s="466"/>
      <c r="YK4" s="466"/>
      <c r="YL4" s="466"/>
      <c r="YM4" s="466"/>
      <c r="YN4" s="466"/>
      <c r="YO4" s="466"/>
      <c r="YP4" s="466"/>
      <c r="YQ4" s="466"/>
      <c r="YR4" s="466"/>
      <c r="YS4" s="466"/>
      <c r="YT4" s="466"/>
      <c r="YU4" s="466"/>
      <c r="YV4" s="466"/>
      <c r="YW4" s="466"/>
      <c r="YX4" s="466"/>
      <c r="YY4" s="466"/>
      <c r="YZ4" s="466"/>
      <c r="ZA4" s="466"/>
      <c r="ZB4" s="466"/>
      <c r="ZC4" s="466"/>
      <c r="ZD4" s="466"/>
      <c r="ZE4" s="466"/>
      <c r="ZF4" s="466"/>
      <c r="ZG4" s="466"/>
      <c r="ZH4" s="466"/>
      <c r="ZI4" s="466"/>
      <c r="ZJ4" s="466"/>
      <c r="ZK4" s="466"/>
      <c r="ZL4" s="466"/>
      <c r="ZM4" s="466"/>
      <c r="ZN4" s="466"/>
      <c r="ZO4" s="466"/>
      <c r="ZP4" s="466"/>
      <c r="ZQ4" s="466"/>
      <c r="ZR4" s="466"/>
      <c r="ZS4" s="466"/>
      <c r="ZT4" s="466"/>
      <c r="ZU4" s="466"/>
      <c r="ZV4" s="466"/>
      <c r="ZW4" s="466"/>
      <c r="ZX4" s="466"/>
      <c r="ZY4" s="466"/>
      <c r="ZZ4" s="466"/>
      <c r="AAA4" s="466"/>
      <c r="AAB4" s="466"/>
      <c r="AAC4" s="466"/>
      <c r="AAD4" s="466"/>
      <c r="AAE4" s="466"/>
      <c r="AAF4" s="466"/>
      <c r="AAG4" s="466"/>
      <c r="AAH4" s="466"/>
      <c r="AAI4" s="466"/>
      <c r="AAJ4" s="466"/>
      <c r="AAK4" s="466"/>
      <c r="AAL4" s="466"/>
      <c r="AAM4" s="466"/>
      <c r="AAN4" s="466"/>
      <c r="AAO4" s="466"/>
      <c r="AAP4" s="466"/>
      <c r="AAQ4" s="466"/>
      <c r="AAR4" s="466"/>
      <c r="AAS4" s="466"/>
      <c r="AAT4" s="466"/>
      <c r="AAU4" s="466"/>
      <c r="AAV4" s="466"/>
      <c r="AAW4" s="466"/>
      <c r="AAX4" s="466"/>
      <c r="AAY4" s="466"/>
      <c r="AAZ4" s="466"/>
      <c r="ABA4" s="466"/>
      <c r="ABB4" s="466"/>
      <c r="ABC4" s="466"/>
      <c r="ABD4" s="466"/>
      <c r="ABE4" s="466"/>
      <c r="ABF4" s="466"/>
      <c r="ABG4" s="466"/>
      <c r="ABH4" s="466"/>
      <c r="ABI4" s="466"/>
      <c r="ABJ4" s="466"/>
      <c r="ABK4" s="466"/>
      <c r="ABL4" s="466"/>
      <c r="ABM4" s="466"/>
      <c r="ABN4" s="466"/>
      <c r="ABO4" s="466"/>
      <c r="ABP4" s="466"/>
      <c r="ABQ4" s="466"/>
      <c r="ABR4" s="466"/>
      <c r="ABS4" s="466"/>
      <c r="ABT4" s="466"/>
      <c r="ABU4" s="466"/>
      <c r="ABV4" s="466"/>
      <c r="ABW4" s="466"/>
      <c r="ABX4" s="466"/>
      <c r="ABY4" s="466"/>
      <c r="ABZ4" s="466"/>
      <c r="ACA4" s="466"/>
      <c r="ACB4" s="466"/>
      <c r="ACC4" s="466"/>
      <c r="ACD4" s="466"/>
      <c r="ACE4" s="466"/>
      <c r="ACF4" s="466"/>
      <c r="ACG4" s="466"/>
      <c r="ACH4" s="466"/>
      <c r="ACI4" s="466"/>
      <c r="ACJ4" s="466"/>
      <c r="ACK4" s="466"/>
      <c r="ACL4" s="466"/>
      <c r="ACM4" s="466"/>
      <c r="ACN4" s="466"/>
      <c r="ACO4" s="466"/>
      <c r="ACP4" s="466"/>
      <c r="ACQ4" s="466"/>
      <c r="ACR4" s="466"/>
      <c r="ACS4" s="466"/>
      <c r="ACT4" s="466"/>
      <c r="ACU4" s="466"/>
      <c r="ACV4" s="466"/>
      <c r="ACW4" s="466"/>
      <c r="ACX4" s="466"/>
      <c r="ACY4" s="466"/>
      <c r="ACZ4" s="466"/>
      <c r="ADA4" s="466"/>
      <c r="ADB4" s="466"/>
      <c r="ADC4" s="466"/>
      <c r="ADD4" s="466"/>
      <c r="ADE4" s="466"/>
      <c r="ADF4" s="466"/>
      <c r="ADG4" s="466"/>
      <c r="ADH4" s="466"/>
      <c r="ADI4" s="466"/>
      <c r="ADJ4" s="466"/>
      <c r="ADK4" s="466"/>
      <c r="ADL4" s="466"/>
      <c r="ADM4" s="466"/>
      <c r="ADN4" s="466"/>
      <c r="ADO4" s="466"/>
      <c r="ADP4" s="466"/>
      <c r="ADQ4" s="466"/>
      <c r="ADR4" s="466"/>
      <c r="ADS4" s="466"/>
      <c r="ADT4" s="466"/>
      <c r="ADU4" s="466"/>
      <c r="ADV4" s="466"/>
      <c r="ADW4" s="466"/>
      <c r="ADX4" s="466"/>
      <c r="ADY4" s="466"/>
      <c r="ADZ4" s="466"/>
      <c r="AEA4" s="466"/>
      <c r="AEB4" s="466"/>
      <c r="AEC4" s="466"/>
      <c r="AED4" s="466"/>
      <c r="AEE4" s="466"/>
      <c r="AEF4" s="466"/>
      <c r="AEG4" s="466"/>
      <c r="AEH4" s="466"/>
      <c r="AEI4" s="466"/>
      <c r="AEJ4" s="466"/>
      <c r="AEK4" s="466"/>
      <c r="AEL4" s="466"/>
      <c r="AEM4" s="466"/>
      <c r="AEN4" s="466"/>
      <c r="AEO4" s="466"/>
      <c r="AEP4" s="466"/>
      <c r="AEQ4" s="466"/>
      <c r="AER4" s="466"/>
      <c r="AES4" s="466"/>
      <c r="AET4" s="466"/>
      <c r="AEU4" s="466"/>
      <c r="AEV4" s="466"/>
      <c r="AEW4" s="466"/>
      <c r="AEX4" s="466"/>
      <c r="AEY4" s="466"/>
      <c r="AEZ4" s="466"/>
      <c r="AFA4" s="466"/>
      <c r="AFB4" s="466"/>
      <c r="AFC4" s="466"/>
      <c r="AFD4" s="466"/>
      <c r="AFE4" s="466"/>
      <c r="AFF4" s="466"/>
      <c r="AFG4" s="466"/>
      <c r="AFH4" s="466"/>
      <c r="AFI4" s="466"/>
      <c r="AFJ4" s="466"/>
      <c r="AFK4" s="466"/>
      <c r="AFL4" s="466"/>
      <c r="AFM4" s="466"/>
      <c r="AFN4" s="466"/>
      <c r="AFO4" s="466"/>
      <c r="AFP4" s="466"/>
      <c r="AFQ4" s="466"/>
      <c r="AFR4" s="466"/>
      <c r="AFS4" s="466"/>
      <c r="AFT4" s="466"/>
      <c r="AFU4" s="466"/>
      <c r="AFV4" s="466"/>
      <c r="AFW4" s="466"/>
      <c r="AFX4" s="466"/>
      <c r="AFY4" s="466"/>
      <c r="AFZ4" s="466"/>
      <c r="AGA4" s="466"/>
      <c r="AGB4" s="466"/>
      <c r="AGC4" s="466"/>
      <c r="AGD4" s="466"/>
      <c r="AGE4" s="466"/>
      <c r="AGF4" s="466"/>
      <c r="AGG4" s="466"/>
      <c r="AGH4" s="466"/>
      <c r="AGI4" s="466"/>
      <c r="AGJ4" s="466"/>
      <c r="AGK4" s="466"/>
      <c r="AGL4" s="466"/>
      <c r="AGM4" s="466"/>
      <c r="AGN4" s="466"/>
      <c r="AGO4" s="466"/>
      <c r="AGP4" s="466"/>
      <c r="AGQ4" s="466"/>
      <c r="AGR4" s="466"/>
      <c r="AGS4" s="466"/>
      <c r="AGT4" s="466"/>
      <c r="AGU4" s="466"/>
      <c r="AGV4" s="466"/>
      <c r="AGW4" s="466"/>
      <c r="AGX4" s="466"/>
      <c r="AGY4" s="466"/>
      <c r="AGZ4" s="466"/>
      <c r="AHA4" s="466"/>
      <c r="AHB4" s="466"/>
      <c r="AHC4" s="466"/>
      <c r="AHD4" s="466"/>
      <c r="AHE4" s="466"/>
      <c r="AHF4" s="466"/>
      <c r="AHG4" s="466"/>
      <c r="AHH4" s="466"/>
      <c r="AHI4" s="466"/>
      <c r="AHJ4" s="466"/>
      <c r="AHK4" s="466"/>
      <c r="AHL4" s="466"/>
      <c r="AHM4" s="466"/>
      <c r="AHN4" s="466"/>
      <c r="AHO4" s="466"/>
      <c r="AHP4" s="466"/>
      <c r="AHQ4" s="466"/>
      <c r="AHR4" s="466"/>
      <c r="AHS4" s="466"/>
      <c r="AHT4" s="466"/>
      <c r="AHU4" s="466"/>
      <c r="AHV4" s="466"/>
      <c r="AHW4" s="466"/>
      <c r="AHX4" s="466"/>
      <c r="AHY4" s="466"/>
      <c r="AHZ4" s="466"/>
      <c r="AIA4" s="466"/>
      <c r="AIB4" s="466"/>
      <c r="AIC4" s="466"/>
      <c r="AID4" s="466"/>
      <c r="AIE4" s="466"/>
      <c r="AIF4" s="466"/>
      <c r="AIG4" s="466"/>
      <c r="AIH4" s="466"/>
      <c r="AII4" s="466"/>
      <c r="AIJ4" s="466"/>
      <c r="AIK4" s="466"/>
      <c r="AIL4" s="466"/>
      <c r="AIM4" s="466"/>
      <c r="AIN4" s="466"/>
      <c r="AIO4" s="466"/>
      <c r="AIP4" s="466"/>
      <c r="AIQ4" s="466"/>
      <c r="AIR4" s="466"/>
      <c r="AIS4" s="466"/>
      <c r="AIT4" s="466"/>
      <c r="AIU4" s="466"/>
      <c r="AIV4" s="466"/>
      <c r="AIW4" s="466"/>
      <c r="AIX4" s="466"/>
      <c r="AIY4" s="466"/>
      <c r="AIZ4" s="466"/>
      <c r="AJA4" s="466"/>
      <c r="AJB4" s="466"/>
      <c r="AJC4" s="466"/>
      <c r="AJD4" s="466"/>
      <c r="AJE4" s="466"/>
      <c r="AJF4" s="466"/>
      <c r="AJG4" s="466"/>
      <c r="AJH4" s="466"/>
      <c r="AJI4" s="466"/>
      <c r="AJJ4" s="466"/>
      <c r="AJK4" s="466"/>
      <c r="AJL4" s="466"/>
      <c r="AJM4" s="466"/>
      <c r="AJN4" s="466"/>
      <c r="AJO4" s="466"/>
      <c r="AJP4" s="466"/>
      <c r="AJQ4" s="466"/>
      <c r="AJR4" s="466"/>
      <c r="AJS4" s="466"/>
      <c r="AJT4" s="466"/>
      <c r="AJU4" s="466"/>
      <c r="AJV4" s="466"/>
      <c r="AJW4" s="466"/>
      <c r="AJX4" s="466"/>
      <c r="AJY4" s="466"/>
      <c r="AJZ4" s="466"/>
      <c r="AKA4" s="466"/>
      <c r="AKB4" s="466"/>
      <c r="AKC4" s="466"/>
      <c r="AKD4" s="466"/>
      <c r="AKE4" s="466"/>
      <c r="AKF4" s="466"/>
      <c r="AKG4" s="466"/>
      <c r="AKH4" s="466"/>
      <c r="AKI4" s="466"/>
      <c r="AKJ4" s="466"/>
      <c r="AKK4" s="466"/>
      <c r="AKL4" s="466"/>
      <c r="AKM4" s="466"/>
      <c r="AKN4" s="466"/>
      <c r="AKO4" s="466"/>
      <c r="AKP4" s="466"/>
      <c r="AKQ4" s="466"/>
      <c r="AKR4" s="466"/>
      <c r="AKS4" s="466"/>
      <c r="AKT4" s="466"/>
      <c r="AKU4" s="466"/>
      <c r="AKV4" s="466"/>
      <c r="AKW4" s="466"/>
      <c r="AKX4" s="466"/>
      <c r="AKY4" s="466"/>
      <c r="AKZ4" s="466"/>
      <c r="ALA4" s="466"/>
      <c r="ALB4" s="466"/>
      <c r="ALC4" s="466"/>
      <c r="ALD4" s="466"/>
      <c r="ALE4" s="466"/>
      <c r="ALF4" s="466"/>
      <c r="ALG4" s="466"/>
      <c r="ALH4" s="466"/>
      <c r="ALI4" s="466"/>
      <c r="ALJ4" s="466"/>
      <c r="ALK4" s="466"/>
      <c r="ALL4" s="466"/>
      <c r="ALM4" s="466"/>
      <c r="ALN4" s="466"/>
      <c r="ALO4" s="466"/>
      <c r="ALP4" s="466"/>
      <c r="ALQ4" s="466"/>
      <c r="ALR4" s="466"/>
      <c r="ALS4" s="466"/>
      <c r="ALT4" s="466"/>
      <c r="ALU4" s="466"/>
      <c r="ALV4" s="466"/>
      <c r="ALW4" s="466"/>
      <c r="ALX4" s="466"/>
      <c r="ALY4" s="466"/>
      <c r="ALZ4" s="466"/>
      <c r="AMA4" s="466"/>
      <c r="AMB4" s="466"/>
      <c r="AMC4" s="466"/>
      <c r="AMD4" s="466"/>
      <c r="AME4" s="466"/>
      <c r="AMF4" s="466"/>
      <c r="AMG4" s="466"/>
      <c r="AMH4" s="466"/>
      <c r="AMI4" s="466"/>
      <c r="AMJ4" s="466"/>
      <c r="AMK4" s="466"/>
      <c r="AML4" s="466"/>
      <c r="AMM4" s="466"/>
      <c r="AMN4" s="466"/>
      <c r="AMO4" s="466"/>
      <c r="AMP4" s="466"/>
      <c r="AMQ4" s="466"/>
      <c r="AMR4" s="466"/>
      <c r="AMS4" s="466"/>
      <c r="AMT4" s="466"/>
      <c r="AMU4" s="466"/>
      <c r="AMV4" s="466"/>
      <c r="AMW4" s="466"/>
      <c r="AMX4" s="466"/>
      <c r="AMY4" s="466"/>
      <c r="AMZ4" s="466"/>
      <c r="ANA4" s="466"/>
      <c r="ANB4" s="466"/>
      <c r="ANC4" s="466"/>
      <c r="AND4" s="466"/>
      <c r="ANE4" s="466"/>
      <c r="ANF4" s="466"/>
      <c r="ANG4" s="466"/>
      <c r="ANH4" s="466"/>
      <c r="ANI4" s="466"/>
      <c r="ANJ4" s="466"/>
      <c r="ANK4" s="466"/>
      <c r="ANL4" s="466"/>
      <c r="ANM4" s="466"/>
      <c r="ANN4" s="466"/>
      <c r="ANO4" s="466"/>
      <c r="ANP4" s="466"/>
      <c r="ANQ4" s="466"/>
      <c r="ANR4" s="466"/>
      <c r="ANS4" s="466"/>
      <c r="ANT4" s="466"/>
      <c r="ANU4" s="466"/>
      <c r="ANV4" s="466"/>
      <c r="ANW4" s="466"/>
      <c r="ANX4" s="466"/>
      <c r="ANY4" s="466"/>
      <c r="ANZ4" s="466"/>
      <c r="AOA4" s="466"/>
      <c r="AOB4" s="466"/>
      <c r="AOC4" s="466"/>
      <c r="AOD4" s="466"/>
      <c r="AOE4" s="466"/>
      <c r="AOF4" s="466"/>
      <c r="AOG4" s="466"/>
      <c r="AOH4" s="466"/>
      <c r="AOI4" s="466"/>
      <c r="AOJ4" s="466"/>
      <c r="AOK4" s="466"/>
      <c r="AOL4" s="466"/>
      <c r="AOM4" s="466"/>
      <c r="AON4" s="466"/>
      <c r="AOO4" s="466"/>
      <c r="AOP4" s="466"/>
      <c r="AOQ4" s="466"/>
      <c r="AOR4" s="466"/>
      <c r="AOS4" s="466"/>
      <c r="AOT4" s="466"/>
      <c r="AOU4" s="466"/>
      <c r="AOV4" s="466"/>
      <c r="AOW4" s="466"/>
      <c r="AOX4" s="466"/>
      <c r="AOY4" s="466"/>
      <c r="AOZ4" s="466"/>
      <c r="APA4" s="466"/>
      <c r="APB4" s="466"/>
      <c r="APC4" s="466"/>
      <c r="APD4" s="466"/>
      <c r="APE4" s="466"/>
      <c r="APF4" s="466"/>
      <c r="APG4" s="466"/>
      <c r="APH4" s="466"/>
      <c r="API4" s="466"/>
      <c r="APJ4" s="466"/>
      <c r="APK4" s="466"/>
      <c r="APL4" s="466"/>
      <c r="APM4" s="466"/>
      <c r="APN4" s="466"/>
      <c r="APO4" s="466"/>
      <c r="APP4" s="466"/>
      <c r="APQ4" s="466"/>
      <c r="APR4" s="466"/>
      <c r="APS4" s="466"/>
      <c r="APT4" s="466"/>
      <c r="APU4" s="466"/>
      <c r="APV4" s="466"/>
      <c r="APW4" s="466"/>
      <c r="APX4" s="466"/>
      <c r="APY4" s="466"/>
      <c r="APZ4" s="466"/>
      <c r="AQA4" s="466"/>
      <c r="AQB4" s="466"/>
      <c r="AQC4" s="466"/>
      <c r="AQD4" s="466"/>
      <c r="AQE4" s="466"/>
      <c r="AQF4" s="466"/>
      <c r="AQG4" s="466"/>
      <c r="AQH4" s="466"/>
      <c r="AQI4" s="466"/>
      <c r="AQJ4" s="466"/>
      <c r="AQK4" s="466"/>
      <c r="AQL4" s="466"/>
      <c r="AQM4" s="466"/>
      <c r="AQN4" s="466"/>
      <c r="AQO4" s="466"/>
      <c r="AQP4" s="466"/>
      <c r="AQQ4" s="466"/>
      <c r="AQR4" s="466"/>
      <c r="AQS4" s="466"/>
      <c r="AQT4" s="466"/>
      <c r="AQU4" s="466"/>
      <c r="AQV4" s="466"/>
      <c r="AQW4" s="466"/>
      <c r="AQX4" s="466"/>
      <c r="AQY4" s="466"/>
      <c r="AQZ4" s="466"/>
      <c r="ARA4" s="466"/>
      <c r="ARB4" s="466"/>
      <c r="ARC4" s="466"/>
      <c r="ARD4" s="466"/>
      <c r="ARE4" s="466"/>
      <c r="ARF4" s="466"/>
      <c r="ARG4" s="466"/>
      <c r="ARH4" s="466"/>
      <c r="ARI4" s="466"/>
      <c r="ARJ4" s="466"/>
      <c r="ARK4" s="466"/>
      <c r="ARL4" s="466"/>
      <c r="ARM4" s="466"/>
      <c r="ARN4" s="466"/>
      <c r="ARO4" s="466"/>
      <c r="ARP4" s="466"/>
      <c r="ARQ4" s="466"/>
      <c r="ARR4" s="466"/>
      <c r="ARS4" s="466"/>
      <c r="ART4" s="466"/>
      <c r="ARU4" s="466"/>
      <c r="ARV4" s="466"/>
      <c r="ARW4" s="466"/>
      <c r="ARX4" s="466"/>
      <c r="ARY4" s="466"/>
      <c r="ARZ4" s="466"/>
      <c r="ASA4" s="466"/>
      <c r="ASB4" s="466"/>
      <c r="ASC4" s="466"/>
      <c r="ASD4" s="466"/>
      <c r="ASE4" s="466"/>
      <c r="ASF4" s="466"/>
      <c r="ASG4" s="466"/>
      <c r="ASH4" s="466"/>
      <c r="ASI4" s="466"/>
      <c r="ASJ4" s="466"/>
      <c r="ASK4" s="466"/>
      <c r="ASL4" s="466"/>
      <c r="ASM4" s="466"/>
      <c r="ASN4" s="466"/>
      <c r="ASO4" s="466"/>
      <c r="ASP4" s="466"/>
      <c r="ASQ4" s="466"/>
      <c r="ASR4" s="466"/>
      <c r="ASS4" s="466"/>
      <c r="AST4" s="466"/>
      <c r="ASU4" s="466"/>
      <c r="ASV4" s="466"/>
      <c r="ASW4" s="466"/>
      <c r="ASX4" s="466"/>
      <c r="ASY4" s="466"/>
      <c r="ASZ4" s="466"/>
      <c r="ATA4" s="466"/>
      <c r="ATB4" s="466"/>
      <c r="ATC4" s="466"/>
      <c r="ATD4" s="466"/>
      <c r="ATE4" s="466"/>
      <c r="ATF4" s="466"/>
      <c r="ATG4" s="466"/>
      <c r="ATH4" s="466"/>
      <c r="ATI4" s="466"/>
      <c r="ATJ4" s="466"/>
      <c r="ATK4" s="466"/>
      <c r="ATL4" s="466"/>
      <c r="ATM4" s="466"/>
      <c r="ATN4" s="466"/>
      <c r="ATO4" s="466"/>
      <c r="ATP4" s="466"/>
      <c r="ATQ4" s="466"/>
      <c r="ATR4" s="466"/>
      <c r="ATS4" s="466"/>
      <c r="ATT4" s="466"/>
      <c r="ATU4" s="466"/>
      <c r="ATV4" s="466"/>
      <c r="ATW4" s="466"/>
      <c r="ATX4" s="466"/>
      <c r="ATY4" s="466"/>
      <c r="ATZ4" s="466"/>
      <c r="AUA4" s="466"/>
      <c r="AUB4" s="466"/>
      <c r="AUC4" s="466"/>
      <c r="AUD4" s="466"/>
      <c r="AUE4" s="466"/>
      <c r="AUF4" s="466"/>
      <c r="AUG4" s="466"/>
      <c r="AUH4" s="466"/>
      <c r="AUI4" s="466"/>
      <c r="AUJ4" s="466"/>
      <c r="AUK4" s="466"/>
      <c r="AUL4" s="466"/>
      <c r="AUM4" s="466"/>
      <c r="AUN4" s="466"/>
      <c r="AUO4" s="466"/>
      <c r="AUP4" s="466"/>
      <c r="AUQ4" s="466"/>
      <c r="AUR4" s="466"/>
      <c r="AUS4" s="466"/>
      <c r="AUT4" s="466"/>
      <c r="AUU4" s="466"/>
      <c r="AUV4" s="466"/>
      <c r="AUW4" s="466"/>
      <c r="AUX4" s="466"/>
      <c r="AUY4" s="466"/>
      <c r="AUZ4" s="466"/>
      <c r="AVA4" s="466"/>
      <c r="AVB4" s="466"/>
      <c r="AVC4" s="466"/>
      <c r="AVD4" s="466"/>
      <c r="AVE4" s="466"/>
      <c r="AVF4" s="466"/>
      <c r="AVG4" s="466"/>
      <c r="AVH4" s="466"/>
      <c r="AVI4" s="466"/>
      <c r="AVJ4" s="466"/>
      <c r="AVK4" s="466"/>
      <c r="AVL4" s="466"/>
      <c r="AVM4" s="466"/>
      <c r="AVN4" s="466"/>
      <c r="AVO4" s="466"/>
      <c r="AVP4" s="466"/>
      <c r="AVQ4" s="466"/>
      <c r="AVR4" s="466"/>
      <c r="AVS4" s="466"/>
      <c r="AVT4" s="466"/>
      <c r="AVU4" s="466"/>
      <c r="AVV4" s="466"/>
      <c r="AVW4" s="466"/>
      <c r="AVX4" s="466"/>
      <c r="AVY4" s="466"/>
      <c r="AVZ4" s="466"/>
      <c r="AWA4" s="466"/>
      <c r="AWB4" s="466"/>
      <c r="AWC4" s="466"/>
      <c r="AWD4" s="466"/>
      <c r="AWE4" s="466"/>
      <c r="AWF4" s="466"/>
      <c r="AWG4" s="466"/>
      <c r="AWH4" s="466"/>
      <c r="AWI4" s="466"/>
      <c r="AWJ4" s="466"/>
      <c r="AWK4" s="466"/>
      <c r="AWL4" s="466"/>
      <c r="AWM4" s="466"/>
      <c r="AWN4" s="466"/>
      <c r="AWO4" s="466"/>
      <c r="AWP4" s="466"/>
      <c r="AWQ4" s="466"/>
      <c r="AWR4" s="466"/>
      <c r="AWS4" s="466"/>
      <c r="AWT4" s="466"/>
      <c r="AWU4" s="466"/>
      <c r="AWV4" s="466"/>
      <c r="AWW4" s="466"/>
      <c r="AWX4" s="466"/>
      <c r="AWY4" s="466"/>
      <c r="AWZ4" s="466"/>
      <c r="AXA4" s="466"/>
      <c r="AXB4" s="466"/>
      <c r="AXC4" s="466"/>
      <c r="AXD4" s="466"/>
      <c r="AXE4" s="466"/>
      <c r="AXF4" s="466"/>
      <c r="AXG4" s="466"/>
      <c r="AXH4" s="466"/>
      <c r="AXI4" s="466"/>
      <c r="AXJ4" s="466"/>
      <c r="AXK4" s="466"/>
      <c r="AXL4" s="466"/>
      <c r="AXM4" s="466"/>
      <c r="AXN4" s="466"/>
      <c r="AXO4" s="466"/>
      <c r="AXP4" s="466"/>
      <c r="AXQ4" s="466"/>
      <c r="AXR4" s="466"/>
      <c r="AXS4" s="466"/>
      <c r="AXT4" s="466"/>
      <c r="AXU4" s="466"/>
      <c r="AXV4" s="466"/>
      <c r="AXW4" s="466"/>
      <c r="AXX4" s="466"/>
      <c r="AXY4" s="466"/>
      <c r="AXZ4" s="466"/>
      <c r="AYA4" s="466"/>
      <c r="AYB4" s="466"/>
      <c r="AYC4" s="466"/>
      <c r="AYD4" s="466"/>
      <c r="AYE4" s="466"/>
      <c r="AYF4" s="466"/>
      <c r="AYG4" s="466"/>
      <c r="AYH4" s="466"/>
      <c r="AYI4" s="466"/>
      <c r="AYJ4" s="466"/>
      <c r="AYK4" s="466"/>
      <c r="AYL4" s="466"/>
      <c r="AYM4" s="466"/>
      <c r="AYN4" s="466"/>
      <c r="AYO4" s="466"/>
      <c r="AYP4" s="466"/>
      <c r="AYQ4" s="466"/>
      <c r="AYR4" s="466"/>
      <c r="AYS4" s="466"/>
      <c r="AYT4" s="466"/>
      <c r="AYU4" s="466"/>
      <c r="AYV4" s="466"/>
      <c r="AYW4" s="466"/>
      <c r="AYX4" s="466"/>
      <c r="AYY4" s="466"/>
      <c r="AYZ4" s="466"/>
      <c r="AZA4" s="466"/>
      <c r="AZB4" s="466"/>
      <c r="AZC4" s="466"/>
      <c r="AZD4" s="466"/>
      <c r="AZE4" s="466"/>
      <c r="AZF4" s="466"/>
      <c r="AZG4" s="466"/>
      <c r="AZH4" s="466"/>
      <c r="AZI4" s="466"/>
      <c r="AZJ4" s="466"/>
      <c r="AZK4" s="466"/>
      <c r="AZL4" s="466"/>
      <c r="AZM4" s="466"/>
      <c r="AZN4" s="466"/>
      <c r="AZO4" s="466"/>
      <c r="AZP4" s="466"/>
      <c r="AZQ4" s="466"/>
      <c r="AZR4" s="466"/>
      <c r="AZS4" s="466"/>
      <c r="AZT4" s="466"/>
      <c r="AZU4" s="466"/>
      <c r="AZV4" s="466"/>
      <c r="AZW4" s="466"/>
      <c r="AZX4" s="466"/>
      <c r="AZY4" s="466"/>
      <c r="AZZ4" s="466"/>
      <c r="BAA4" s="466"/>
      <c r="BAB4" s="466"/>
      <c r="BAC4" s="466"/>
      <c r="BAD4" s="466"/>
      <c r="BAE4" s="466"/>
      <c r="BAF4" s="466"/>
      <c r="BAG4" s="466"/>
      <c r="BAH4" s="466"/>
      <c r="BAI4" s="466"/>
      <c r="BAJ4" s="466"/>
      <c r="BAK4" s="466"/>
      <c r="BAL4" s="466"/>
      <c r="BAM4" s="466"/>
      <c r="BAN4" s="466"/>
      <c r="BAO4" s="466"/>
      <c r="BAP4" s="466"/>
      <c r="BAQ4" s="466"/>
      <c r="BAR4" s="466"/>
      <c r="BAS4" s="466"/>
      <c r="BAT4" s="466"/>
      <c r="BAU4" s="466"/>
      <c r="BAV4" s="466"/>
      <c r="BAW4" s="466"/>
      <c r="BAX4" s="466"/>
      <c r="BAY4" s="466"/>
      <c r="BAZ4" s="466"/>
      <c r="BBA4" s="466"/>
      <c r="BBB4" s="466"/>
      <c r="BBC4" s="466"/>
      <c r="BBD4" s="466"/>
      <c r="BBE4" s="466"/>
      <c r="BBF4" s="466"/>
      <c r="BBG4" s="466"/>
      <c r="BBH4" s="466"/>
      <c r="BBI4" s="466"/>
      <c r="BBJ4" s="466"/>
      <c r="BBK4" s="466"/>
      <c r="BBL4" s="466"/>
      <c r="BBM4" s="466"/>
      <c r="BBN4" s="466"/>
      <c r="BBO4" s="466"/>
      <c r="BBP4" s="466"/>
      <c r="BBQ4" s="466"/>
      <c r="BBR4" s="466"/>
      <c r="BBS4" s="466"/>
      <c r="BBT4" s="466"/>
      <c r="BBU4" s="466"/>
      <c r="BBV4" s="466"/>
      <c r="BBW4" s="466"/>
      <c r="BBX4" s="466"/>
      <c r="BBY4" s="466"/>
      <c r="BBZ4" s="466"/>
      <c r="BCA4" s="466"/>
      <c r="BCB4" s="466"/>
      <c r="BCC4" s="466"/>
      <c r="BCD4" s="466"/>
      <c r="BCE4" s="466"/>
      <c r="BCF4" s="466"/>
      <c r="BCG4" s="466"/>
      <c r="BCH4" s="466"/>
      <c r="BCI4" s="466"/>
      <c r="BCJ4" s="466"/>
      <c r="BCK4" s="466"/>
      <c r="BCL4" s="466"/>
      <c r="BCM4" s="466"/>
      <c r="BCN4" s="466"/>
      <c r="BCO4" s="466"/>
      <c r="BCP4" s="466"/>
      <c r="BCQ4" s="466"/>
      <c r="BCR4" s="466"/>
      <c r="BCS4" s="466"/>
      <c r="BCT4" s="466"/>
      <c r="BCU4" s="466"/>
      <c r="BCV4" s="466"/>
      <c r="BCW4" s="466"/>
      <c r="BCX4" s="466"/>
      <c r="BCY4" s="466"/>
      <c r="BCZ4" s="466"/>
      <c r="BDA4" s="466"/>
      <c r="BDB4" s="466"/>
      <c r="BDC4" s="466"/>
      <c r="BDD4" s="466"/>
      <c r="BDE4" s="466"/>
      <c r="BDF4" s="466"/>
      <c r="BDG4" s="466"/>
      <c r="BDH4" s="466"/>
      <c r="BDI4" s="466"/>
      <c r="BDJ4" s="466"/>
      <c r="BDK4" s="466"/>
      <c r="BDL4" s="466"/>
      <c r="BDM4" s="466"/>
      <c r="BDN4" s="466"/>
      <c r="BDO4" s="466"/>
      <c r="BDP4" s="466"/>
      <c r="BDQ4" s="466"/>
      <c r="BDR4" s="466"/>
      <c r="BDS4" s="466"/>
      <c r="BDT4" s="466"/>
      <c r="BDU4" s="466"/>
      <c r="BDV4" s="466"/>
      <c r="BDW4" s="466"/>
      <c r="BDX4" s="466"/>
      <c r="BDY4" s="466"/>
      <c r="BDZ4" s="466"/>
      <c r="BEA4" s="466"/>
      <c r="BEB4" s="466"/>
      <c r="BEC4" s="466"/>
      <c r="BED4" s="466"/>
      <c r="BEE4" s="466"/>
      <c r="BEF4" s="466"/>
      <c r="BEG4" s="466"/>
      <c r="BEH4" s="466"/>
      <c r="BEI4" s="466"/>
      <c r="BEJ4" s="466"/>
      <c r="BEK4" s="466"/>
      <c r="BEL4" s="466"/>
      <c r="BEM4" s="466"/>
      <c r="BEN4" s="466"/>
      <c r="BEO4" s="466"/>
      <c r="BEP4" s="466"/>
      <c r="BEQ4" s="466"/>
      <c r="BER4" s="466"/>
      <c r="BES4" s="466"/>
      <c r="BET4" s="466"/>
      <c r="BEU4" s="466"/>
      <c r="BEV4" s="466"/>
      <c r="BEW4" s="466"/>
      <c r="BEX4" s="466"/>
      <c r="BEY4" s="466"/>
      <c r="BEZ4" s="466"/>
      <c r="BFA4" s="466"/>
      <c r="BFB4" s="466"/>
      <c r="BFC4" s="466"/>
      <c r="BFD4" s="466"/>
      <c r="BFE4" s="466"/>
      <c r="BFF4" s="466"/>
      <c r="BFG4" s="466"/>
      <c r="BFH4" s="466"/>
      <c r="BFI4" s="466"/>
      <c r="BFJ4" s="466"/>
      <c r="BFK4" s="466"/>
      <c r="BFL4" s="466"/>
      <c r="BFM4" s="466"/>
      <c r="BFN4" s="466"/>
      <c r="BFO4" s="466"/>
      <c r="BFP4" s="466"/>
      <c r="BFQ4" s="466"/>
      <c r="BFR4" s="466"/>
      <c r="BFS4" s="466"/>
      <c r="BFT4" s="466"/>
      <c r="BFU4" s="466"/>
      <c r="BFV4" s="466"/>
      <c r="BFW4" s="466"/>
      <c r="BFX4" s="466"/>
      <c r="BFY4" s="466"/>
      <c r="BFZ4" s="466"/>
      <c r="BGA4" s="466"/>
      <c r="BGB4" s="466"/>
      <c r="BGC4" s="466"/>
      <c r="BGD4" s="466"/>
      <c r="BGE4" s="466"/>
      <c r="BGF4" s="466"/>
      <c r="BGG4" s="466"/>
      <c r="BGH4" s="466"/>
      <c r="BGI4" s="466"/>
      <c r="BGJ4" s="466"/>
      <c r="BGK4" s="466"/>
      <c r="BGL4" s="466"/>
      <c r="BGM4" s="466"/>
      <c r="BGN4" s="466"/>
      <c r="BGO4" s="466"/>
      <c r="BGP4" s="466"/>
      <c r="BGQ4" s="466"/>
      <c r="BGR4" s="466"/>
      <c r="BGS4" s="466"/>
      <c r="BGT4" s="466"/>
      <c r="BGU4" s="466"/>
      <c r="BGV4" s="466"/>
      <c r="BGW4" s="466"/>
      <c r="BGX4" s="466"/>
      <c r="BGY4" s="466"/>
      <c r="BGZ4" s="466"/>
      <c r="BHA4" s="466"/>
      <c r="BHB4" s="466"/>
      <c r="BHC4" s="466"/>
      <c r="BHD4" s="466"/>
      <c r="BHE4" s="466"/>
      <c r="BHF4" s="466"/>
      <c r="BHG4" s="466"/>
      <c r="BHH4" s="466"/>
      <c r="BHI4" s="466"/>
      <c r="BHJ4" s="466"/>
      <c r="BHK4" s="466"/>
      <c r="BHL4" s="466"/>
      <c r="BHM4" s="466"/>
      <c r="BHN4" s="466"/>
      <c r="BHO4" s="466"/>
      <c r="BHP4" s="466"/>
      <c r="BHQ4" s="466"/>
      <c r="BHR4" s="466"/>
      <c r="BHS4" s="466"/>
      <c r="BHT4" s="466"/>
      <c r="BHU4" s="466"/>
      <c r="BHV4" s="466"/>
      <c r="BHW4" s="466"/>
      <c r="BHX4" s="466"/>
      <c r="BHY4" s="466"/>
      <c r="BHZ4" s="466"/>
      <c r="BIA4" s="466"/>
      <c r="BIB4" s="466"/>
      <c r="BIC4" s="466"/>
      <c r="BID4" s="466"/>
      <c r="BIE4" s="466"/>
      <c r="BIF4" s="466"/>
      <c r="BIG4" s="466"/>
      <c r="BIH4" s="466"/>
      <c r="BII4" s="466"/>
      <c r="BIJ4" s="466"/>
      <c r="BIK4" s="466"/>
      <c r="BIL4" s="466"/>
      <c r="BIM4" s="466"/>
      <c r="BIN4" s="466"/>
      <c r="BIO4" s="466"/>
      <c r="BIP4" s="466"/>
      <c r="BIQ4" s="466"/>
      <c r="BIR4" s="466"/>
      <c r="BIS4" s="466"/>
      <c r="BIT4" s="466"/>
      <c r="BIU4" s="466"/>
      <c r="BIV4" s="466"/>
      <c r="BIW4" s="466"/>
      <c r="BIX4" s="466"/>
      <c r="BIY4" s="466"/>
      <c r="BIZ4" s="466"/>
      <c r="BJA4" s="466"/>
      <c r="BJB4" s="466"/>
      <c r="BJC4" s="466"/>
      <c r="BJD4" s="466"/>
      <c r="BJE4" s="466"/>
      <c r="BJF4" s="466"/>
      <c r="BJG4" s="466"/>
      <c r="BJH4" s="466"/>
      <c r="BJI4" s="466"/>
      <c r="BJJ4" s="466"/>
      <c r="BJK4" s="466"/>
      <c r="BJL4" s="466"/>
      <c r="BJM4" s="466"/>
      <c r="BJN4" s="466"/>
      <c r="BJO4" s="466"/>
      <c r="BJP4" s="466"/>
      <c r="BJQ4" s="466"/>
      <c r="BJR4" s="466"/>
      <c r="BJS4" s="466"/>
      <c r="BJT4" s="466"/>
      <c r="BJU4" s="466"/>
      <c r="BJV4" s="466"/>
      <c r="BJW4" s="466"/>
      <c r="BJX4" s="466"/>
      <c r="BJY4" s="466"/>
      <c r="BJZ4" s="466"/>
      <c r="BKA4" s="466"/>
      <c r="BKB4" s="466"/>
      <c r="BKC4" s="466"/>
      <c r="BKD4" s="466"/>
      <c r="BKE4" s="466"/>
      <c r="BKF4" s="466"/>
      <c r="BKG4" s="466"/>
      <c r="BKH4" s="466"/>
      <c r="BKI4" s="466"/>
      <c r="BKJ4" s="466"/>
      <c r="BKK4" s="466"/>
      <c r="BKL4" s="466"/>
      <c r="BKM4" s="466"/>
      <c r="BKN4" s="466"/>
      <c r="BKO4" s="466"/>
      <c r="BKP4" s="466"/>
      <c r="BKQ4" s="466"/>
      <c r="BKR4" s="466"/>
      <c r="BKS4" s="466"/>
      <c r="BKT4" s="466"/>
      <c r="BKU4" s="466"/>
      <c r="BKV4" s="466"/>
      <c r="BKW4" s="466"/>
      <c r="BKX4" s="466"/>
      <c r="BKY4" s="466"/>
      <c r="BKZ4" s="466"/>
      <c r="BLA4" s="466"/>
      <c r="BLB4" s="466"/>
      <c r="BLC4" s="466"/>
      <c r="BLD4" s="466"/>
      <c r="BLE4" s="466"/>
      <c r="BLF4" s="466"/>
      <c r="BLG4" s="466"/>
      <c r="BLH4" s="466"/>
      <c r="BLI4" s="466"/>
      <c r="BLJ4" s="466"/>
      <c r="BLK4" s="466"/>
      <c r="BLL4" s="466"/>
      <c r="BLM4" s="466"/>
      <c r="BLN4" s="466"/>
      <c r="BLO4" s="466"/>
      <c r="BLP4" s="466"/>
      <c r="BLQ4" s="466"/>
      <c r="BLR4" s="466"/>
      <c r="BLS4" s="466"/>
      <c r="BLT4" s="466"/>
      <c r="BLU4" s="466"/>
      <c r="BLV4" s="466"/>
      <c r="BLW4" s="466"/>
      <c r="BLX4" s="466"/>
      <c r="BLY4" s="466"/>
      <c r="BLZ4" s="466"/>
      <c r="BMA4" s="466"/>
      <c r="BMB4" s="466"/>
      <c r="BMC4" s="466"/>
      <c r="BMD4" s="466"/>
      <c r="BME4" s="466"/>
      <c r="BMF4" s="466"/>
      <c r="BMG4" s="466"/>
      <c r="BMH4" s="466"/>
      <c r="BMI4" s="466"/>
      <c r="BMJ4" s="466"/>
      <c r="BMK4" s="466"/>
      <c r="BML4" s="466"/>
      <c r="BMM4" s="466"/>
      <c r="BMN4" s="466"/>
      <c r="BMO4" s="466"/>
      <c r="BMP4" s="466"/>
      <c r="BMQ4" s="466"/>
      <c r="BMR4" s="466"/>
      <c r="BMS4" s="466"/>
      <c r="BMT4" s="466"/>
      <c r="BMU4" s="466"/>
      <c r="BMV4" s="466"/>
      <c r="BMW4" s="466"/>
      <c r="BMX4" s="466"/>
      <c r="BMY4" s="466"/>
      <c r="BMZ4" s="466"/>
      <c r="BNA4" s="466"/>
      <c r="BNB4" s="466"/>
      <c r="BNC4" s="466"/>
      <c r="BND4" s="466"/>
      <c r="BNE4" s="466"/>
      <c r="BNF4" s="466"/>
      <c r="BNG4" s="466"/>
      <c r="BNH4" s="466"/>
      <c r="BNI4" s="466"/>
      <c r="BNJ4" s="466"/>
      <c r="BNK4" s="466"/>
      <c r="BNL4" s="466"/>
      <c r="BNM4" s="466"/>
      <c r="BNN4" s="466"/>
      <c r="BNO4" s="466"/>
      <c r="BNP4" s="466"/>
      <c r="BNQ4" s="466"/>
      <c r="BNR4" s="466"/>
      <c r="BNS4" s="466"/>
      <c r="BNT4" s="466"/>
      <c r="BNU4" s="466"/>
      <c r="BNV4" s="466"/>
      <c r="BNW4" s="466"/>
      <c r="BNX4" s="466"/>
      <c r="BNY4" s="466"/>
      <c r="BNZ4" s="466"/>
      <c r="BOA4" s="466"/>
      <c r="BOB4" s="466"/>
      <c r="BOC4" s="466"/>
      <c r="BOD4" s="466"/>
      <c r="BOE4" s="466"/>
      <c r="BOF4" s="466"/>
      <c r="BOG4" s="466"/>
      <c r="BOH4" s="466"/>
      <c r="BOI4" s="466"/>
      <c r="BOJ4" s="466"/>
      <c r="BOK4" s="466"/>
      <c r="BOL4" s="466"/>
      <c r="BOM4" s="466"/>
      <c r="BON4" s="466"/>
      <c r="BOO4" s="466"/>
      <c r="BOP4" s="466"/>
      <c r="BOQ4" s="466"/>
      <c r="BOR4" s="466"/>
      <c r="BOS4" s="466"/>
      <c r="BOT4" s="466"/>
      <c r="BOU4" s="466"/>
      <c r="BOV4" s="466"/>
      <c r="BOW4" s="466"/>
      <c r="BOX4" s="466"/>
      <c r="BOY4" s="466"/>
      <c r="BOZ4" s="466"/>
      <c r="BPA4" s="466"/>
      <c r="BPB4" s="466"/>
      <c r="BPC4" s="466"/>
      <c r="BPD4" s="466"/>
      <c r="BPE4" s="466"/>
      <c r="BPF4" s="466"/>
      <c r="BPG4" s="466"/>
      <c r="BPH4" s="466"/>
      <c r="BPI4" s="466"/>
      <c r="BPJ4" s="466"/>
      <c r="BPK4" s="466"/>
      <c r="BPL4" s="466"/>
      <c r="BPM4" s="466"/>
      <c r="BPN4" s="466"/>
      <c r="BPO4" s="466"/>
      <c r="BPP4" s="466"/>
      <c r="BPQ4" s="466"/>
      <c r="BPR4" s="466"/>
      <c r="BPS4" s="466"/>
      <c r="BPT4" s="466"/>
      <c r="BPU4" s="466"/>
      <c r="BPV4" s="466"/>
      <c r="BPW4" s="466"/>
      <c r="BPX4" s="466"/>
      <c r="BPY4" s="466"/>
      <c r="BPZ4" s="466"/>
      <c r="BQA4" s="466"/>
      <c r="BQB4" s="466"/>
      <c r="BQC4" s="466"/>
      <c r="BQD4" s="466"/>
      <c r="BQE4" s="466"/>
      <c r="BQF4" s="466"/>
      <c r="BQG4" s="466"/>
      <c r="BQH4" s="466"/>
      <c r="BQI4" s="466"/>
      <c r="BQJ4" s="466"/>
      <c r="BQK4" s="466"/>
      <c r="BQL4" s="466"/>
      <c r="BQM4" s="466"/>
      <c r="BQN4" s="466"/>
      <c r="BQO4" s="466"/>
      <c r="BQP4" s="466"/>
      <c r="BQQ4" s="466"/>
      <c r="BQR4" s="466"/>
      <c r="BQS4" s="466"/>
      <c r="BQT4" s="466"/>
      <c r="BQU4" s="466"/>
      <c r="BQV4" s="466"/>
      <c r="BQW4" s="466"/>
      <c r="BQX4" s="466"/>
      <c r="BQY4" s="466"/>
      <c r="BQZ4" s="466"/>
      <c r="BRA4" s="466"/>
      <c r="BRB4" s="466"/>
      <c r="BRC4" s="466"/>
      <c r="BRD4" s="466"/>
      <c r="BRE4" s="466"/>
      <c r="BRF4" s="466"/>
      <c r="BRG4" s="466"/>
      <c r="BRH4" s="466"/>
      <c r="BRI4" s="466"/>
      <c r="BRJ4" s="466"/>
      <c r="BRK4" s="466"/>
      <c r="BRL4" s="466"/>
      <c r="BRM4" s="466"/>
      <c r="BRN4" s="466"/>
      <c r="BRO4" s="466"/>
      <c r="BRP4" s="466"/>
      <c r="BRQ4" s="466"/>
      <c r="BRR4" s="466"/>
      <c r="BRS4" s="466"/>
      <c r="BRT4" s="466"/>
      <c r="BRU4" s="466"/>
      <c r="BRV4" s="466"/>
      <c r="BRW4" s="466"/>
      <c r="BRX4" s="466"/>
      <c r="BRY4" s="466"/>
      <c r="BRZ4" s="466"/>
      <c r="BSA4" s="466"/>
      <c r="BSB4" s="466"/>
      <c r="BSC4" s="466"/>
      <c r="BSD4" s="466"/>
      <c r="BSE4" s="466"/>
      <c r="BSF4" s="466"/>
      <c r="BSG4" s="466"/>
      <c r="BSH4" s="466"/>
      <c r="BSI4" s="466"/>
      <c r="BSJ4" s="466"/>
      <c r="BSK4" s="466"/>
      <c r="BSL4" s="466"/>
      <c r="BSM4" s="466"/>
      <c r="BSN4" s="466"/>
      <c r="BSO4" s="466"/>
      <c r="BSP4" s="466"/>
      <c r="BSQ4" s="466"/>
      <c r="BSR4" s="466"/>
      <c r="BSS4" s="466"/>
      <c r="BST4" s="466"/>
      <c r="BSU4" s="466"/>
      <c r="BSV4" s="466"/>
      <c r="BSW4" s="466"/>
      <c r="BSX4" s="466"/>
      <c r="BSY4" s="466"/>
      <c r="BSZ4" s="466"/>
      <c r="BTA4" s="466"/>
      <c r="BTB4" s="466"/>
      <c r="BTC4" s="466"/>
      <c r="BTD4" s="466"/>
      <c r="BTE4" s="466"/>
      <c r="BTF4" s="466"/>
      <c r="BTG4" s="466"/>
      <c r="BTH4" s="466"/>
      <c r="BTI4" s="466"/>
      <c r="BTJ4" s="466"/>
      <c r="BTK4" s="466"/>
      <c r="BTL4" s="466"/>
      <c r="BTM4" s="466"/>
      <c r="BTN4" s="466"/>
      <c r="BTO4" s="466"/>
      <c r="BTP4" s="466"/>
      <c r="BTQ4" s="466"/>
      <c r="BTR4" s="466"/>
      <c r="BTS4" s="466"/>
      <c r="BTT4" s="466"/>
      <c r="BTU4" s="466"/>
      <c r="BTV4" s="466"/>
      <c r="BTW4" s="466"/>
      <c r="BTX4" s="466"/>
      <c r="BTY4" s="466"/>
      <c r="BTZ4" s="466"/>
      <c r="BUA4" s="466"/>
      <c r="BUB4" s="466"/>
      <c r="BUC4" s="466"/>
      <c r="BUD4" s="466"/>
      <c r="BUE4" s="466"/>
      <c r="BUF4" s="466"/>
      <c r="BUG4" s="466"/>
      <c r="BUH4" s="466"/>
      <c r="BUI4" s="466"/>
      <c r="BUJ4" s="466"/>
      <c r="BUK4" s="466"/>
      <c r="BUL4" s="466"/>
      <c r="BUM4" s="466"/>
      <c r="BUN4" s="466"/>
      <c r="BUO4" s="466"/>
      <c r="BUP4" s="466"/>
      <c r="BUQ4" s="466"/>
      <c r="BUR4" s="466"/>
      <c r="BUS4" s="466"/>
      <c r="BUT4" s="466"/>
      <c r="BUU4" s="466"/>
      <c r="BUV4" s="466"/>
      <c r="BUW4" s="466"/>
      <c r="BUX4" s="466"/>
      <c r="BUY4" s="466"/>
      <c r="BUZ4" s="466"/>
      <c r="BVA4" s="466"/>
      <c r="BVB4" s="466"/>
      <c r="BVC4" s="466"/>
      <c r="BVD4" s="466"/>
      <c r="BVE4" s="466"/>
      <c r="BVF4" s="466"/>
      <c r="BVG4" s="466"/>
      <c r="BVH4" s="466"/>
      <c r="BVI4" s="466"/>
      <c r="BVJ4" s="466"/>
      <c r="BVK4" s="466"/>
      <c r="BVL4" s="466"/>
      <c r="BVM4" s="466"/>
      <c r="BVN4" s="466"/>
      <c r="BVO4" s="466"/>
      <c r="BVP4" s="466"/>
      <c r="BVQ4" s="466"/>
      <c r="BVR4" s="466"/>
      <c r="BVS4" s="466"/>
      <c r="BVT4" s="466"/>
      <c r="BVU4" s="466"/>
      <c r="BVV4" s="466"/>
      <c r="BVW4" s="466"/>
      <c r="BVX4" s="466"/>
      <c r="BVY4" s="466"/>
      <c r="BVZ4" s="466"/>
      <c r="BWA4" s="466"/>
      <c r="BWB4" s="466"/>
      <c r="BWC4" s="466"/>
      <c r="BWD4" s="466"/>
      <c r="BWE4" s="466"/>
      <c r="BWF4" s="466"/>
      <c r="BWG4" s="466"/>
      <c r="BWH4" s="466"/>
      <c r="BWI4" s="466"/>
      <c r="BWJ4" s="466"/>
      <c r="BWK4" s="466"/>
      <c r="BWL4" s="466"/>
      <c r="BWM4" s="466"/>
      <c r="BWN4" s="466"/>
      <c r="BWO4" s="466"/>
      <c r="BWP4" s="466"/>
      <c r="BWQ4" s="466"/>
      <c r="BWR4" s="466"/>
      <c r="BWS4" s="466"/>
      <c r="BWT4" s="466"/>
      <c r="BWU4" s="466"/>
      <c r="BWV4" s="466"/>
      <c r="BWW4" s="466"/>
      <c r="BWX4" s="466"/>
      <c r="BWY4" s="466"/>
      <c r="BWZ4" s="466"/>
      <c r="BXA4" s="466"/>
      <c r="BXB4" s="466"/>
      <c r="BXC4" s="466"/>
      <c r="BXD4" s="466"/>
      <c r="BXE4" s="466"/>
      <c r="BXF4" s="466"/>
      <c r="BXG4" s="466"/>
      <c r="BXH4" s="466"/>
      <c r="BXI4" s="466"/>
      <c r="BXJ4" s="466"/>
      <c r="BXK4" s="466"/>
      <c r="BXL4" s="466"/>
      <c r="BXM4" s="466"/>
      <c r="BXN4" s="466"/>
      <c r="BXO4" s="466"/>
      <c r="BXP4" s="466"/>
      <c r="BXQ4" s="466"/>
      <c r="BXR4" s="466"/>
      <c r="BXS4" s="466"/>
      <c r="BXT4" s="466"/>
      <c r="BXU4" s="466"/>
      <c r="BXV4" s="466"/>
      <c r="BXW4" s="466"/>
      <c r="BXX4" s="466"/>
      <c r="BXY4" s="466"/>
      <c r="BXZ4" s="466"/>
      <c r="BYA4" s="466"/>
      <c r="BYB4" s="466"/>
      <c r="BYC4" s="466"/>
      <c r="BYD4" s="466"/>
      <c r="BYE4" s="466"/>
      <c r="BYF4" s="466"/>
      <c r="BYG4" s="466"/>
      <c r="BYH4" s="466"/>
      <c r="BYI4" s="466"/>
      <c r="BYJ4" s="466"/>
      <c r="BYK4" s="466"/>
      <c r="BYL4" s="466"/>
      <c r="BYM4" s="466"/>
      <c r="BYN4" s="466"/>
      <c r="BYO4" s="466"/>
      <c r="BYP4" s="466"/>
      <c r="BYQ4" s="466"/>
      <c r="BYR4" s="466"/>
      <c r="BYS4" s="466"/>
      <c r="BYT4" s="466"/>
      <c r="BYU4" s="466"/>
      <c r="BYV4" s="466"/>
      <c r="BYW4" s="466"/>
      <c r="BYX4" s="466"/>
      <c r="BYY4" s="466"/>
      <c r="BYZ4" s="466"/>
      <c r="BZA4" s="466"/>
      <c r="BZB4" s="466"/>
      <c r="BZC4" s="466"/>
      <c r="BZD4" s="466"/>
      <c r="BZE4" s="466"/>
      <c r="BZF4" s="466"/>
      <c r="BZG4" s="466"/>
      <c r="BZH4" s="466"/>
      <c r="BZI4" s="466"/>
      <c r="BZJ4" s="466"/>
      <c r="BZK4" s="466"/>
      <c r="BZL4" s="466"/>
      <c r="BZM4" s="466"/>
      <c r="BZN4" s="466"/>
      <c r="BZO4" s="466"/>
      <c r="BZP4" s="466"/>
      <c r="BZQ4" s="466"/>
      <c r="BZR4" s="466"/>
      <c r="BZS4" s="466"/>
      <c r="BZT4" s="466"/>
      <c r="BZU4" s="466"/>
      <c r="BZV4" s="466"/>
      <c r="BZW4" s="466"/>
      <c r="BZX4" s="466"/>
      <c r="BZY4" s="466"/>
      <c r="BZZ4" s="466"/>
      <c r="CAA4" s="466"/>
      <c r="CAB4" s="466"/>
      <c r="CAC4" s="466"/>
      <c r="CAD4" s="466"/>
      <c r="CAE4" s="466"/>
      <c r="CAF4" s="466"/>
      <c r="CAG4" s="466"/>
      <c r="CAH4" s="466"/>
      <c r="CAI4" s="466"/>
      <c r="CAJ4" s="466"/>
      <c r="CAK4" s="466"/>
      <c r="CAL4" s="466"/>
      <c r="CAM4" s="466"/>
      <c r="CAN4" s="466"/>
      <c r="CAO4" s="466"/>
      <c r="CAP4" s="466"/>
      <c r="CAQ4" s="466"/>
      <c r="CAR4" s="466"/>
      <c r="CAS4" s="466"/>
      <c r="CAT4" s="466"/>
      <c r="CAU4" s="466"/>
      <c r="CAV4" s="466"/>
      <c r="CAW4" s="466"/>
      <c r="CAX4" s="466"/>
      <c r="CAY4" s="466"/>
      <c r="CAZ4" s="466"/>
      <c r="CBA4" s="466"/>
      <c r="CBB4" s="466"/>
      <c r="CBC4" s="466"/>
      <c r="CBD4" s="466"/>
      <c r="CBE4" s="466"/>
      <c r="CBF4" s="466"/>
      <c r="CBG4" s="466"/>
      <c r="CBH4" s="466"/>
      <c r="CBI4" s="466"/>
      <c r="CBJ4" s="466"/>
      <c r="CBK4" s="466"/>
      <c r="CBL4" s="466"/>
      <c r="CBM4" s="466"/>
      <c r="CBN4" s="466"/>
      <c r="CBO4" s="466"/>
      <c r="CBP4" s="466"/>
      <c r="CBQ4" s="466"/>
      <c r="CBR4" s="466"/>
      <c r="CBS4" s="466"/>
      <c r="CBT4" s="466"/>
      <c r="CBU4" s="466"/>
      <c r="CBV4" s="466"/>
      <c r="CBW4" s="466"/>
      <c r="CBX4" s="466"/>
      <c r="CBY4" s="466"/>
      <c r="CBZ4" s="466"/>
      <c r="CCA4" s="466"/>
      <c r="CCB4" s="466"/>
      <c r="CCC4" s="466"/>
      <c r="CCD4" s="466"/>
      <c r="CCE4" s="466"/>
      <c r="CCF4" s="466"/>
      <c r="CCG4" s="466"/>
      <c r="CCH4" s="466"/>
      <c r="CCI4" s="466"/>
      <c r="CCJ4" s="466"/>
      <c r="CCK4" s="466"/>
      <c r="CCL4" s="466"/>
      <c r="CCM4" s="466"/>
      <c r="CCN4" s="466"/>
      <c r="CCO4" s="466"/>
      <c r="CCP4" s="466"/>
      <c r="CCQ4" s="466"/>
      <c r="CCR4" s="466"/>
      <c r="CCS4" s="466"/>
      <c r="CCT4" s="466"/>
      <c r="CCU4" s="466"/>
      <c r="CCV4" s="466"/>
      <c r="CCW4" s="466"/>
      <c r="CCX4" s="466"/>
      <c r="CCY4" s="466"/>
      <c r="CCZ4" s="466"/>
      <c r="CDA4" s="466"/>
      <c r="CDB4" s="466"/>
      <c r="CDC4" s="466"/>
      <c r="CDD4" s="466"/>
      <c r="CDE4" s="466"/>
      <c r="CDF4" s="466"/>
      <c r="CDG4" s="466"/>
      <c r="CDH4" s="466"/>
      <c r="CDI4" s="466"/>
      <c r="CDJ4" s="466"/>
      <c r="CDK4" s="466"/>
      <c r="CDL4" s="466"/>
      <c r="CDM4" s="466"/>
      <c r="CDN4" s="466"/>
      <c r="CDO4" s="466"/>
      <c r="CDP4" s="466"/>
      <c r="CDQ4" s="466"/>
      <c r="CDR4" s="466"/>
      <c r="CDS4" s="466"/>
      <c r="CDT4" s="466"/>
      <c r="CDU4" s="466"/>
      <c r="CDV4" s="466"/>
      <c r="CDW4" s="466"/>
      <c r="CDX4" s="466"/>
      <c r="CDY4" s="466"/>
      <c r="CDZ4" s="466"/>
      <c r="CEA4" s="466"/>
      <c r="CEB4" s="466"/>
      <c r="CEC4" s="466"/>
      <c r="CED4" s="466"/>
      <c r="CEE4" s="466"/>
      <c r="CEF4" s="466"/>
      <c r="CEG4" s="466"/>
      <c r="CEH4" s="466"/>
      <c r="CEI4" s="466"/>
      <c r="CEJ4" s="466"/>
      <c r="CEK4" s="466"/>
      <c r="CEL4" s="466"/>
      <c r="CEM4" s="466"/>
      <c r="CEN4" s="466"/>
      <c r="CEO4" s="466"/>
      <c r="CEP4" s="466"/>
      <c r="CEQ4" s="466"/>
      <c r="CER4" s="466"/>
      <c r="CES4" s="466"/>
      <c r="CET4" s="466"/>
      <c r="CEU4" s="466"/>
      <c r="CEV4" s="466"/>
      <c r="CEW4" s="466"/>
      <c r="CEX4" s="466"/>
      <c r="CEY4" s="466"/>
      <c r="CEZ4" s="466"/>
      <c r="CFA4" s="466"/>
      <c r="CFB4" s="466"/>
      <c r="CFC4" s="466"/>
      <c r="CFD4" s="466"/>
      <c r="CFE4" s="466"/>
      <c r="CFF4" s="466"/>
      <c r="CFG4" s="466"/>
      <c r="CFH4" s="466"/>
      <c r="CFI4" s="466"/>
      <c r="CFJ4" s="466"/>
      <c r="CFK4" s="466"/>
      <c r="CFL4" s="466"/>
      <c r="CFM4" s="466"/>
      <c r="CFN4" s="466"/>
      <c r="CFO4" s="466"/>
      <c r="CFP4" s="466"/>
      <c r="CFQ4" s="466"/>
      <c r="CFR4" s="466"/>
      <c r="CFS4" s="466"/>
      <c r="CFT4" s="466"/>
      <c r="CFU4" s="466"/>
      <c r="CFV4" s="466"/>
      <c r="CFW4" s="466"/>
      <c r="CFX4" s="466"/>
      <c r="CFY4" s="466"/>
      <c r="CFZ4" s="466"/>
      <c r="CGA4" s="466"/>
      <c r="CGB4" s="466"/>
      <c r="CGC4" s="466"/>
      <c r="CGD4" s="466"/>
      <c r="CGE4" s="466"/>
      <c r="CGF4" s="466"/>
      <c r="CGG4" s="466"/>
      <c r="CGH4" s="466"/>
      <c r="CGI4" s="466"/>
      <c r="CGJ4" s="466"/>
      <c r="CGK4" s="466"/>
      <c r="CGL4" s="466"/>
      <c r="CGM4" s="466"/>
      <c r="CGN4" s="466"/>
      <c r="CGO4" s="466"/>
      <c r="CGP4" s="466"/>
      <c r="CGQ4" s="466"/>
      <c r="CGR4" s="466"/>
      <c r="CGS4" s="466"/>
      <c r="CGT4" s="466"/>
      <c r="CGU4" s="466"/>
      <c r="CGV4" s="466"/>
      <c r="CGW4" s="466"/>
      <c r="CGX4" s="466"/>
      <c r="CGY4" s="466"/>
      <c r="CGZ4" s="466"/>
      <c r="CHA4" s="466"/>
      <c r="CHB4" s="466"/>
      <c r="CHC4" s="466"/>
      <c r="CHD4" s="466"/>
      <c r="CHE4" s="466"/>
      <c r="CHF4" s="466"/>
      <c r="CHG4" s="466"/>
      <c r="CHH4" s="466"/>
      <c r="CHI4" s="466"/>
      <c r="CHJ4" s="466"/>
      <c r="CHK4" s="466"/>
      <c r="CHL4" s="466"/>
      <c r="CHM4" s="466"/>
      <c r="CHN4" s="466"/>
      <c r="CHO4" s="466"/>
      <c r="CHP4" s="466"/>
      <c r="CHQ4" s="466"/>
      <c r="CHR4" s="466"/>
      <c r="CHS4" s="466"/>
      <c r="CHT4" s="466"/>
      <c r="CHU4" s="466"/>
      <c r="CHV4" s="466"/>
      <c r="CHW4" s="466"/>
      <c r="CHX4" s="466"/>
      <c r="CHY4" s="466"/>
      <c r="CHZ4" s="466"/>
      <c r="CIA4" s="466"/>
      <c r="CIB4" s="466"/>
      <c r="CIC4" s="466"/>
      <c r="CID4" s="466"/>
      <c r="CIE4" s="466"/>
      <c r="CIF4" s="466"/>
      <c r="CIG4" s="466"/>
      <c r="CIH4" s="466"/>
      <c r="CII4" s="466"/>
      <c r="CIJ4" s="466"/>
      <c r="CIK4" s="466"/>
      <c r="CIL4" s="466"/>
      <c r="CIM4" s="466"/>
      <c r="CIN4" s="466"/>
      <c r="CIO4" s="466"/>
      <c r="CIP4" s="466"/>
      <c r="CIQ4" s="466"/>
      <c r="CIR4" s="466"/>
      <c r="CIS4" s="466"/>
      <c r="CIT4" s="466"/>
      <c r="CIU4" s="466"/>
      <c r="CIV4" s="466"/>
      <c r="CIW4" s="466"/>
      <c r="CIX4" s="466"/>
      <c r="CIY4" s="466"/>
      <c r="CIZ4" s="466"/>
      <c r="CJA4" s="466"/>
      <c r="CJB4" s="466"/>
      <c r="CJC4" s="466"/>
      <c r="CJD4" s="466"/>
      <c r="CJE4" s="466"/>
      <c r="CJF4" s="466"/>
      <c r="CJG4" s="466"/>
      <c r="CJH4" s="466"/>
      <c r="CJI4" s="466"/>
      <c r="CJJ4" s="466"/>
      <c r="CJK4" s="466"/>
      <c r="CJL4" s="466"/>
      <c r="CJM4" s="466"/>
      <c r="CJN4" s="466"/>
      <c r="CJO4" s="466"/>
      <c r="CJP4" s="466"/>
      <c r="CJQ4" s="466"/>
      <c r="CJR4" s="466"/>
      <c r="CJS4" s="466"/>
      <c r="CJT4" s="466"/>
      <c r="CJU4" s="466"/>
      <c r="CJV4" s="466"/>
      <c r="CJW4" s="466"/>
      <c r="CJX4" s="466"/>
      <c r="CJY4" s="466"/>
      <c r="CJZ4" s="466"/>
      <c r="CKA4" s="466"/>
      <c r="CKB4" s="466"/>
      <c r="CKC4" s="466"/>
      <c r="CKD4" s="466"/>
      <c r="CKE4" s="466"/>
      <c r="CKF4" s="466"/>
      <c r="CKG4" s="466"/>
      <c r="CKH4" s="466"/>
      <c r="CKI4" s="466"/>
      <c r="CKJ4" s="466"/>
      <c r="CKK4" s="466"/>
      <c r="CKL4" s="466"/>
      <c r="CKM4" s="466"/>
      <c r="CKN4" s="466"/>
      <c r="CKO4" s="466"/>
      <c r="CKP4" s="466"/>
      <c r="CKQ4" s="466"/>
      <c r="CKR4" s="466"/>
      <c r="CKS4" s="466"/>
      <c r="CKT4" s="466"/>
      <c r="CKU4" s="466"/>
      <c r="CKV4" s="466"/>
      <c r="CKW4" s="466"/>
      <c r="CKX4" s="466"/>
      <c r="CKY4" s="466"/>
      <c r="CKZ4" s="466"/>
      <c r="CLA4" s="466"/>
      <c r="CLB4" s="466"/>
      <c r="CLC4" s="466"/>
      <c r="CLD4" s="466"/>
      <c r="CLE4" s="466"/>
      <c r="CLF4" s="466"/>
      <c r="CLG4" s="466"/>
      <c r="CLH4" s="466"/>
      <c r="CLI4" s="466"/>
      <c r="CLJ4" s="466"/>
      <c r="CLK4" s="466"/>
      <c r="CLL4" s="466"/>
      <c r="CLM4" s="466"/>
      <c r="CLN4" s="466"/>
      <c r="CLO4" s="466"/>
      <c r="CLP4" s="466"/>
      <c r="CLQ4" s="466"/>
      <c r="CLR4" s="466"/>
      <c r="CLS4" s="466"/>
      <c r="CLT4" s="466"/>
      <c r="CLU4" s="466"/>
      <c r="CLV4" s="466"/>
      <c r="CLW4" s="466"/>
      <c r="CLX4" s="466"/>
      <c r="CLY4" s="466"/>
      <c r="CLZ4" s="466"/>
      <c r="CMA4" s="466"/>
      <c r="CMB4" s="466"/>
      <c r="CMC4" s="466"/>
      <c r="CMD4" s="466"/>
      <c r="CME4" s="466"/>
      <c r="CMF4" s="466"/>
      <c r="CMG4" s="466"/>
      <c r="CMH4" s="466"/>
      <c r="CMI4" s="466"/>
      <c r="CMJ4" s="466"/>
      <c r="CMK4" s="466"/>
      <c r="CML4" s="466"/>
      <c r="CMM4" s="466"/>
      <c r="CMN4" s="466"/>
      <c r="CMO4" s="466"/>
      <c r="CMP4" s="466"/>
      <c r="CMQ4" s="466"/>
      <c r="CMR4" s="466"/>
      <c r="CMS4" s="466"/>
      <c r="CMT4" s="466"/>
      <c r="CMU4" s="466"/>
      <c r="CMV4" s="466"/>
      <c r="CMW4" s="466"/>
      <c r="CMX4" s="466"/>
      <c r="CMY4" s="466"/>
      <c r="CMZ4" s="466"/>
      <c r="CNA4" s="466"/>
      <c r="CNB4" s="466"/>
      <c r="CNC4" s="466"/>
      <c r="CND4" s="466"/>
      <c r="CNE4" s="466"/>
      <c r="CNF4" s="466"/>
      <c r="CNG4" s="466"/>
      <c r="CNH4" s="466"/>
      <c r="CNI4" s="466"/>
      <c r="CNJ4" s="466"/>
      <c r="CNK4" s="466"/>
      <c r="CNL4" s="466"/>
      <c r="CNM4" s="466"/>
      <c r="CNN4" s="466"/>
      <c r="CNO4" s="466"/>
      <c r="CNP4" s="466"/>
      <c r="CNQ4" s="466"/>
      <c r="CNR4" s="466"/>
      <c r="CNS4" s="466"/>
      <c r="CNT4" s="466"/>
      <c r="CNU4" s="466"/>
      <c r="CNV4" s="466"/>
      <c r="CNW4" s="466"/>
      <c r="CNX4" s="466"/>
      <c r="CNY4" s="466"/>
      <c r="CNZ4" s="466"/>
      <c r="COA4" s="466"/>
      <c r="COB4" s="466"/>
      <c r="COC4" s="466"/>
      <c r="COD4" s="466"/>
      <c r="COE4" s="466"/>
      <c r="COF4" s="466"/>
      <c r="COG4" s="466"/>
      <c r="COH4" s="466"/>
      <c r="COI4" s="466"/>
      <c r="COJ4" s="466"/>
      <c r="COK4" s="466"/>
      <c r="COL4" s="466"/>
      <c r="COM4" s="466"/>
      <c r="CON4" s="466"/>
      <c r="COO4" s="466"/>
      <c r="COP4" s="466"/>
      <c r="COQ4" s="466"/>
      <c r="COR4" s="466"/>
      <c r="COS4" s="466"/>
      <c r="COT4" s="466"/>
      <c r="COU4" s="466"/>
      <c r="COV4" s="466"/>
      <c r="COW4" s="466"/>
      <c r="COX4" s="466"/>
      <c r="COY4" s="466"/>
      <c r="COZ4" s="466"/>
      <c r="CPA4" s="466"/>
      <c r="CPB4" s="466"/>
      <c r="CPC4" s="466"/>
      <c r="CPD4" s="466"/>
      <c r="CPE4" s="466"/>
      <c r="CPF4" s="466"/>
      <c r="CPG4" s="466"/>
      <c r="CPH4" s="466"/>
      <c r="CPI4" s="466"/>
      <c r="CPJ4" s="466"/>
      <c r="CPK4" s="466"/>
      <c r="CPL4" s="466"/>
      <c r="CPM4" s="466"/>
      <c r="CPN4" s="466"/>
      <c r="CPO4" s="466"/>
      <c r="CPP4" s="466"/>
      <c r="CPQ4" s="466"/>
      <c r="CPR4" s="466"/>
      <c r="CPS4" s="466"/>
      <c r="CPT4" s="466"/>
      <c r="CPU4" s="466"/>
      <c r="CPV4" s="466"/>
      <c r="CPW4" s="466"/>
      <c r="CPX4" s="466"/>
      <c r="CPY4" s="466"/>
      <c r="CPZ4" s="466"/>
      <c r="CQA4" s="466"/>
      <c r="CQB4" s="466"/>
      <c r="CQC4" s="466"/>
      <c r="CQD4" s="466"/>
      <c r="CQE4" s="466"/>
      <c r="CQF4" s="466"/>
      <c r="CQG4" s="466"/>
      <c r="CQH4" s="466"/>
      <c r="CQI4" s="466"/>
      <c r="CQJ4" s="466"/>
      <c r="CQK4" s="466"/>
      <c r="CQL4" s="466"/>
      <c r="CQM4" s="466"/>
      <c r="CQN4" s="466"/>
      <c r="CQO4" s="466"/>
      <c r="CQP4" s="466"/>
      <c r="CQQ4" s="466"/>
      <c r="CQR4" s="466"/>
      <c r="CQS4" s="466"/>
      <c r="CQT4" s="466"/>
      <c r="CQU4" s="466"/>
      <c r="CQV4" s="466"/>
      <c r="CQW4" s="466"/>
      <c r="CQX4" s="466"/>
      <c r="CQY4" s="466"/>
      <c r="CQZ4" s="466"/>
      <c r="CRA4" s="466"/>
      <c r="CRB4" s="466"/>
      <c r="CRC4" s="466"/>
      <c r="CRD4" s="466"/>
      <c r="CRE4" s="466"/>
      <c r="CRF4" s="466"/>
      <c r="CRG4" s="466"/>
      <c r="CRH4" s="466"/>
      <c r="CRI4" s="466"/>
      <c r="CRJ4" s="466"/>
      <c r="CRK4" s="466"/>
      <c r="CRL4" s="466"/>
      <c r="CRM4" s="466"/>
      <c r="CRN4" s="466"/>
      <c r="CRO4" s="466"/>
      <c r="CRP4" s="466"/>
      <c r="CRQ4" s="466"/>
      <c r="CRR4" s="466"/>
      <c r="CRS4" s="466"/>
      <c r="CRT4" s="466"/>
      <c r="CRU4" s="466"/>
      <c r="CRV4" s="466"/>
      <c r="CRW4" s="466"/>
      <c r="CRX4" s="466"/>
      <c r="CRY4" s="466"/>
      <c r="CRZ4" s="466"/>
      <c r="CSA4" s="466"/>
      <c r="CSB4" s="466"/>
      <c r="CSC4" s="466"/>
      <c r="CSD4" s="466"/>
      <c r="CSE4" s="466"/>
      <c r="CSF4" s="466"/>
      <c r="CSG4" s="466"/>
      <c r="CSH4" s="466"/>
      <c r="CSI4" s="466"/>
      <c r="CSJ4" s="466"/>
      <c r="CSK4" s="466"/>
      <c r="CSL4" s="466"/>
      <c r="CSM4" s="466"/>
      <c r="CSN4" s="466"/>
      <c r="CSO4" s="466"/>
      <c r="CSP4" s="466"/>
      <c r="CSQ4" s="466"/>
      <c r="CSR4" s="466"/>
      <c r="CSS4" s="466"/>
      <c r="CST4" s="466"/>
      <c r="CSU4" s="466"/>
      <c r="CSV4" s="466"/>
      <c r="CSW4" s="466"/>
      <c r="CSX4" s="466"/>
      <c r="CSY4" s="466"/>
      <c r="CSZ4" s="466"/>
      <c r="CTA4" s="466"/>
      <c r="CTB4" s="466"/>
      <c r="CTC4" s="466"/>
      <c r="CTD4" s="466"/>
      <c r="CTE4" s="466"/>
      <c r="CTF4" s="466"/>
      <c r="CTG4" s="466"/>
      <c r="CTH4" s="466"/>
      <c r="CTI4" s="466"/>
      <c r="CTJ4" s="466"/>
      <c r="CTK4" s="466"/>
      <c r="CTL4" s="466"/>
      <c r="CTM4" s="466"/>
      <c r="CTN4" s="466"/>
      <c r="CTO4" s="466"/>
      <c r="CTP4" s="466"/>
      <c r="CTQ4" s="466"/>
      <c r="CTR4" s="466"/>
      <c r="CTS4" s="466"/>
      <c r="CTT4" s="466"/>
      <c r="CTU4" s="466"/>
      <c r="CTV4" s="466"/>
      <c r="CTW4" s="466"/>
      <c r="CTX4" s="466"/>
      <c r="CTY4" s="466"/>
      <c r="CTZ4" s="466"/>
      <c r="CUA4" s="466"/>
      <c r="CUB4" s="466"/>
      <c r="CUC4" s="466"/>
      <c r="CUD4" s="466"/>
      <c r="CUE4" s="466"/>
      <c r="CUF4" s="466"/>
      <c r="CUG4" s="466"/>
      <c r="CUH4" s="466"/>
      <c r="CUI4" s="466"/>
      <c r="CUJ4" s="466"/>
      <c r="CUK4" s="466"/>
      <c r="CUL4" s="466"/>
      <c r="CUM4" s="466"/>
      <c r="CUN4" s="466"/>
      <c r="CUO4" s="466"/>
      <c r="CUP4" s="466"/>
      <c r="CUQ4" s="466"/>
      <c r="CUR4" s="466"/>
      <c r="CUS4" s="466"/>
      <c r="CUT4" s="466"/>
      <c r="CUU4" s="466"/>
      <c r="CUV4" s="466"/>
      <c r="CUW4" s="466"/>
      <c r="CUX4" s="466"/>
      <c r="CUY4" s="466"/>
      <c r="CUZ4" s="466"/>
      <c r="CVA4" s="466"/>
      <c r="CVB4" s="466"/>
      <c r="CVC4" s="466"/>
      <c r="CVD4" s="466"/>
      <c r="CVE4" s="466"/>
      <c r="CVF4" s="466"/>
      <c r="CVG4" s="466"/>
      <c r="CVH4" s="466"/>
      <c r="CVI4" s="466"/>
      <c r="CVJ4" s="466"/>
      <c r="CVK4" s="466"/>
      <c r="CVL4" s="466"/>
      <c r="CVM4" s="466"/>
      <c r="CVN4" s="466"/>
      <c r="CVO4" s="466"/>
      <c r="CVP4" s="466"/>
      <c r="CVQ4" s="466"/>
      <c r="CVR4" s="466"/>
      <c r="CVS4" s="466"/>
      <c r="CVT4" s="466"/>
      <c r="CVU4" s="466"/>
      <c r="CVV4" s="466"/>
      <c r="CVW4" s="466"/>
      <c r="CVX4" s="466"/>
      <c r="CVY4" s="466"/>
      <c r="CVZ4" s="466"/>
      <c r="CWA4" s="466"/>
      <c r="CWB4" s="466"/>
      <c r="CWC4" s="466"/>
      <c r="CWD4" s="466"/>
      <c r="CWE4" s="466"/>
      <c r="CWF4" s="466"/>
      <c r="CWG4" s="466"/>
      <c r="CWH4" s="466"/>
      <c r="CWI4" s="466"/>
      <c r="CWJ4" s="466"/>
      <c r="CWK4" s="466"/>
      <c r="CWL4" s="466"/>
      <c r="CWM4" s="466"/>
      <c r="CWN4" s="466"/>
      <c r="CWO4" s="466"/>
      <c r="CWP4" s="466"/>
      <c r="CWQ4" s="466"/>
      <c r="CWR4" s="466"/>
      <c r="CWS4" s="466"/>
      <c r="CWT4" s="466"/>
      <c r="CWU4" s="466"/>
      <c r="CWV4" s="466"/>
      <c r="CWW4" s="466"/>
      <c r="CWX4" s="466"/>
      <c r="CWY4" s="466"/>
      <c r="CWZ4" s="466"/>
      <c r="CXA4" s="466"/>
      <c r="CXB4" s="466"/>
      <c r="CXC4" s="466"/>
      <c r="CXD4" s="466"/>
      <c r="CXE4" s="466"/>
      <c r="CXF4" s="466"/>
      <c r="CXG4" s="466"/>
      <c r="CXH4" s="466"/>
      <c r="CXI4" s="466"/>
      <c r="CXJ4" s="466"/>
      <c r="CXK4" s="466"/>
      <c r="CXL4" s="466"/>
      <c r="CXM4" s="466"/>
      <c r="CXN4" s="466"/>
      <c r="CXO4" s="466"/>
      <c r="CXP4" s="466"/>
      <c r="CXQ4" s="466"/>
      <c r="CXR4" s="466"/>
      <c r="CXS4" s="466"/>
      <c r="CXT4" s="466"/>
      <c r="CXU4" s="466"/>
      <c r="CXV4" s="466"/>
      <c r="CXW4" s="466"/>
      <c r="CXX4" s="466"/>
      <c r="CXY4" s="466"/>
      <c r="CXZ4" s="466"/>
      <c r="CYA4" s="466"/>
      <c r="CYB4" s="466"/>
      <c r="CYC4" s="466"/>
      <c r="CYD4" s="466"/>
      <c r="CYE4" s="466"/>
      <c r="CYF4" s="466"/>
      <c r="CYG4" s="466"/>
      <c r="CYH4" s="466"/>
      <c r="CYI4" s="466"/>
      <c r="CYJ4" s="466"/>
      <c r="CYK4" s="466"/>
      <c r="CYL4" s="466"/>
      <c r="CYM4" s="466"/>
      <c r="CYN4" s="466"/>
      <c r="CYO4" s="466"/>
      <c r="CYP4" s="466"/>
      <c r="CYQ4" s="466"/>
      <c r="CYR4" s="466"/>
      <c r="CYS4" s="466"/>
      <c r="CYT4" s="466"/>
      <c r="CYU4" s="466"/>
      <c r="CYV4" s="466"/>
      <c r="CYW4" s="466"/>
      <c r="CYX4" s="466"/>
      <c r="CYY4" s="466"/>
      <c r="CYZ4" s="466"/>
      <c r="CZA4" s="466"/>
      <c r="CZB4" s="466"/>
      <c r="CZC4" s="466"/>
      <c r="CZD4" s="466"/>
      <c r="CZE4" s="466"/>
      <c r="CZF4" s="466"/>
      <c r="CZG4" s="466"/>
      <c r="CZH4" s="466"/>
      <c r="CZI4" s="466"/>
      <c r="CZJ4" s="466"/>
      <c r="CZK4" s="466"/>
      <c r="CZL4" s="466"/>
      <c r="CZM4" s="466"/>
      <c r="CZN4" s="466"/>
      <c r="CZO4" s="466"/>
      <c r="CZP4" s="466"/>
      <c r="CZQ4" s="466"/>
      <c r="CZR4" s="466"/>
      <c r="CZS4" s="466"/>
      <c r="CZT4" s="466"/>
      <c r="CZU4" s="466"/>
      <c r="CZV4" s="466"/>
      <c r="CZW4" s="466"/>
      <c r="CZX4" s="466"/>
      <c r="CZY4" s="466"/>
      <c r="CZZ4" s="466"/>
      <c r="DAA4" s="466"/>
      <c r="DAB4" s="466"/>
      <c r="DAC4" s="466"/>
      <c r="DAD4" s="466"/>
      <c r="DAE4" s="466"/>
      <c r="DAF4" s="466"/>
      <c r="DAG4" s="466"/>
      <c r="DAH4" s="466"/>
      <c r="DAI4" s="466"/>
      <c r="DAJ4" s="466"/>
      <c r="DAK4" s="466"/>
      <c r="DAL4" s="466"/>
      <c r="DAM4" s="466"/>
      <c r="DAN4" s="466"/>
      <c r="DAO4" s="466"/>
      <c r="DAP4" s="466"/>
      <c r="DAQ4" s="466"/>
      <c r="DAR4" s="466"/>
      <c r="DAS4" s="466"/>
      <c r="DAT4" s="466"/>
      <c r="DAU4" s="466"/>
      <c r="DAV4" s="466"/>
      <c r="DAW4" s="466"/>
      <c r="DAX4" s="466"/>
      <c r="DAY4" s="466"/>
      <c r="DAZ4" s="466"/>
      <c r="DBA4" s="466"/>
      <c r="DBB4" s="466"/>
      <c r="DBC4" s="466"/>
      <c r="DBD4" s="466"/>
      <c r="DBE4" s="466"/>
      <c r="DBF4" s="466"/>
      <c r="DBG4" s="466"/>
      <c r="DBH4" s="466"/>
      <c r="DBI4" s="466"/>
      <c r="DBJ4" s="466"/>
      <c r="DBK4" s="466"/>
      <c r="DBL4" s="466"/>
      <c r="DBM4" s="466"/>
      <c r="DBN4" s="466"/>
      <c r="DBO4" s="466"/>
      <c r="DBP4" s="466"/>
      <c r="DBQ4" s="466"/>
      <c r="DBR4" s="466"/>
      <c r="DBS4" s="466"/>
      <c r="DBT4" s="466"/>
      <c r="DBU4" s="466"/>
      <c r="DBV4" s="466"/>
      <c r="DBW4" s="466"/>
      <c r="DBX4" s="466"/>
      <c r="DBY4" s="466"/>
      <c r="DBZ4" s="466"/>
      <c r="DCA4" s="466"/>
      <c r="DCB4" s="466"/>
      <c r="DCC4" s="466"/>
      <c r="DCD4" s="466"/>
      <c r="DCE4" s="466"/>
      <c r="DCF4" s="466"/>
      <c r="DCG4" s="466"/>
      <c r="DCH4" s="466"/>
      <c r="DCI4" s="466"/>
      <c r="DCJ4" s="466"/>
      <c r="DCK4" s="466"/>
      <c r="DCL4" s="466"/>
      <c r="DCM4" s="466"/>
      <c r="DCN4" s="466"/>
      <c r="DCO4" s="466"/>
      <c r="DCP4" s="466"/>
      <c r="DCQ4" s="466"/>
      <c r="DCR4" s="466"/>
      <c r="DCS4" s="466"/>
      <c r="DCT4" s="466"/>
      <c r="DCU4" s="466"/>
      <c r="DCV4" s="466"/>
      <c r="DCW4" s="466"/>
      <c r="DCX4" s="466"/>
      <c r="DCY4" s="466"/>
      <c r="DCZ4" s="466"/>
      <c r="DDA4" s="466"/>
      <c r="DDB4" s="466"/>
      <c r="DDC4" s="466"/>
      <c r="DDD4" s="466"/>
      <c r="DDE4" s="466"/>
      <c r="DDF4" s="466"/>
      <c r="DDG4" s="466"/>
      <c r="DDH4" s="466"/>
      <c r="DDI4" s="466"/>
      <c r="DDJ4" s="466"/>
      <c r="DDK4" s="466"/>
      <c r="DDL4" s="466"/>
      <c r="DDM4" s="466"/>
      <c r="DDN4" s="466"/>
      <c r="DDO4" s="466"/>
      <c r="DDP4" s="466"/>
      <c r="DDQ4" s="466"/>
      <c r="DDR4" s="466"/>
      <c r="DDS4" s="466"/>
      <c r="DDT4" s="466"/>
      <c r="DDU4" s="466"/>
      <c r="DDV4" s="466"/>
      <c r="DDW4" s="466"/>
      <c r="DDX4" s="466"/>
      <c r="DDY4" s="466"/>
      <c r="DDZ4" s="466"/>
      <c r="DEA4" s="466"/>
      <c r="DEB4" s="466"/>
      <c r="DEC4" s="466"/>
      <c r="DED4" s="466"/>
      <c r="DEE4" s="466"/>
      <c r="DEF4" s="466"/>
      <c r="DEG4" s="466"/>
      <c r="DEH4" s="466"/>
      <c r="DEI4" s="466"/>
      <c r="DEJ4" s="466"/>
      <c r="DEK4" s="466"/>
      <c r="DEL4" s="466"/>
      <c r="DEM4" s="466"/>
      <c r="DEN4" s="466"/>
      <c r="DEO4" s="466"/>
      <c r="DEP4" s="466"/>
      <c r="DEQ4" s="466"/>
      <c r="DER4" s="466"/>
      <c r="DES4" s="466"/>
      <c r="DET4" s="466"/>
      <c r="DEU4" s="466"/>
      <c r="DEV4" s="466"/>
      <c r="DEW4" s="466"/>
      <c r="DEX4" s="466"/>
      <c r="DEY4" s="466"/>
      <c r="DEZ4" s="466"/>
      <c r="DFA4" s="466"/>
      <c r="DFB4" s="466"/>
      <c r="DFC4" s="466"/>
      <c r="DFD4" s="466"/>
      <c r="DFE4" s="466"/>
      <c r="DFF4" s="466"/>
      <c r="DFG4" s="466"/>
      <c r="DFH4" s="466"/>
      <c r="DFI4" s="466"/>
      <c r="DFJ4" s="466"/>
      <c r="DFK4" s="466"/>
      <c r="DFL4" s="466"/>
      <c r="DFM4" s="466"/>
      <c r="DFN4" s="466"/>
      <c r="DFO4" s="466"/>
      <c r="DFP4" s="466"/>
      <c r="DFQ4" s="466"/>
      <c r="DFR4" s="466"/>
      <c r="DFS4" s="466"/>
      <c r="DFT4" s="466"/>
      <c r="DFU4" s="466"/>
      <c r="DFV4" s="466"/>
      <c r="DFW4" s="466"/>
      <c r="DFX4" s="466"/>
      <c r="DFY4" s="466"/>
      <c r="DFZ4" s="466"/>
      <c r="DGA4" s="466"/>
      <c r="DGB4" s="466"/>
      <c r="DGC4" s="466"/>
      <c r="DGD4" s="466"/>
      <c r="DGE4" s="466"/>
      <c r="DGF4" s="466"/>
      <c r="DGG4" s="466"/>
      <c r="DGH4" s="466"/>
      <c r="DGI4" s="466"/>
      <c r="DGJ4" s="466"/>
      <c r="DGK4" s="466"/>
      <c r="DGL4" s="466"/>
      <c r="DGM4" s="466"/>
      <c r="DGN4" s="466"/>
      <c r="DGO4" s="466"/>
      <c r="DGP4" s="466"/>
      <c r="DGQ4" s="466"/>
      <c r="DGR4" s="466"/>
      <c r="DGS4" s="466"/>
      <c r="DGT4" s="466"/>
      <c r="DGU4" s="466"/>
      <c r="DGV4" s="466"/>
      <c r="DGW4" s="466"/>
      <c r="DGX4" s="466"/>
      <c r="DGY4" s="466"/>
      <c r="DGZ4" s="466"/>
      <c r="DHA4" s="466"/>
      <c r="DHB4" s="466"/>
      <c r="DHC4" s="466"/>
      <c r="DHD4" s="466"/>
      <c r="DHE4" s="466"/>
      <c r="DHF4" s="466"/>
      <c r="DHG4" s="466"/>
      <c r="DHH4" s="466"/>
      <c r="DHI4" s="466"/>
      <c r="DHJ4" s="466"/>
      <c r="DHK4" s="466"/>
      <c r="DHL4" s="466"/>
      <c r="DHM4" s="466"/>
      <c r="DHN4" s="466"/>
      <c r="DHO4" s="466"/>
      <c r="DHP4" s="466"/>
      <c r="DHQ4" s="466"/>
      <c r="DHR4" s="466"/>
      <c r="DHS4" s="466"/>
      <c r="DHT4" s="466"/>
      <c r="DHU4" s="466"/>
      <c r="DHV4" s="466"/>
      <c r="DHW4" s="466"/>
      <c r="DHX4" s="466"/>
      <c r="DHY4" s="466"/>
      <c r="DHZ4" s="466"/>
      <c r="DIA4" s="466"/>
      <c r="DIB4" s="466"/>
      <c r="DIC4" s="466"/>
      <c r="DID4" s="466"/>
      <c r="DIE4" s="466"/>
      <c r="DIF4" s="466"/>
      <c r="DIG4" s="466"/>
      <c r="DIH4" s="466"/>
      <c r="DII4" s="466"/>
      <c r="DIJ4" s="466"/>
      <c r="DIK4" s="466"/>
      <c r="DIL4" s="466"/>
      <c r="DIM4" s="466"/>
      <c r="DIN4" s="466"/>
      <c r="DIO4" s="466"/>
      <c r="DIP4" s="466"/>
      <c r="DIQ4" s="466"/>
      <c r="DIR4" s="466"/>
      <c r="DIS4" s="466"/>
      <c r="DIT4" s="466"/>
      <c r="DIU4" s="466"/>
      <c r="DIV4" s="466"/>
      <c r="DIW4" s="466"/>
      <c r="DIX4" s="466"/>
      <c r="DIY4" s="466"/>
      <c r="DIZ4" s="466"/>
      <c r="DJA4" s="466"/>
      <c r="DJB4" s="466"/>
      <c r="DJC4" s="466"/>
      <c r="DJD4" s="466"/>
      <c r="DJE4" s="466"/>
      <c r="DJF4" s="466"/>
      <c r="DJG4" s="466"/>
      <c r="DJH4" s="466"/>
      <c r="DJI4" s="466"/>
      <c r="DJJ4" s="466"/>
      <c r="DJK4" s="466"/>
      <c r="DJL4" s="466"/>
      <c r="DJM4" s="466"/>
      <c r="DJN4" s="466"/>
      <c r="DJO4" s="466"/>
      <c r="DJP4" s="466"/>
      <c r="DJQ4" s="466"/>
      <c r="DJR4" s="466"/>
      <c r="DJS4" s="466"/>
      <c r="DJT4" s="466"/>
      <c r="DJU4" s="466"/>
      <c r="DJV4" s="466"/>
      <c r="DJW4" s="466"/>
      <c r="DJX4" s="466"/>
      <c r="DJY4" s="466"/>
      <c r="DJZ4" s="466"/>
      <c r="DKA4" s="466"/>
      <c r="DKB4" s="466"/>
      <c r="DKC4" s="466"/>
      <c r="DKD4" s="466"/>
      <c r="DKE4" s="466"/>
      <c r="DKF4" s="466"/>
      <c r="DKG4" s="466"/>
      <c r="DKH4" s="466"/>
      <c r="DKI4" s="466"/>
      <c r="DKJ4" s="466"/>
      <c r="DKK4" s="466"/>
      <c r="DKL4" s="466"/>
      <c r="DKM4" s="466"/>
      <c r="DKN4" s="466"/>
      <c r="DKO4" s="466"/>
      <c r="DKP4" s="466"/>
      <c r="DKQ4" s="466"/>
      <c r="DKR4" s="466"/>
      <c r="DKS4" s="466"/>
      <c r="DKT4" s="466"/>
      <c r="DKU4" s="466"/>
      <c r="DKV4" s="466"/>
      <c r="DKW4" s="466"/>
      <c r="DKX4" s="466"/>
      <c r="DKY4" s="466"/>
      <c r="DKZ4" s="466"/>
      <c r="DLA4" s="466"/>
      <c r="DLB4" s="466"/>
      <c r="DLC4" s="466"/>
      <c r="DLD4" s="466"/>
      <c r="DLE4" s="466"/>
      <c r="DLF4" s="466"/>
      <c r="DLG4" s="466"/>
      <c r="DLH4" s="466"/>
      <c r="DLI4" s="466"/>
      <c r="DLJ4" s="466"/>
      <c r="DLK4" s="466"/>
      <c r="DLL4" s="466"/>
      <c r="DLM4" s="466"/>
      <c r="DLN4" s="466"/>
      <c r="DLO4" s="466"/>
      <c r="DLP4" s="466"/>
      <c r="DLQ4" s="466"/>
      <c r="DLR4" s="466"/>
      <c r="DLS4" s="466"/>
      <c r="DLT4" s="466"/>
      <c r="DLU4" s="466"/>
      <c r="DLV4" s="466"/>
      <c r="DLW4" s="466"/>
      <c r="DLX4" s="466"/>
      <c r="DLY4" s="466"/>
      <c r="DLZ4" s="466"/>
      <c r="DMA4" s="466"/>
      <c r="DMB4" s="466"/>
      <c r="DMC4" s="466"/>
      <c r="DMD4" s="466"/>
      <c r="DME4" s="466"/>
      <c r="DMF4" s="466"/>
      <c r="DMG4" s="466"/>
      <c r="DMH4" s="466"/>
      <c r="DMI4" s="466"/>
      <c r="DMJ4" s="466"/>
      <c r="DMK4" s="466"/>
      <c r="DML4" s="466"/>
      <c r="DMM4" s="466"/>
      <c r="DMN4" s="466"/>
      <c r="DMO4" s="466"/>
      <c r="DMP4" s="466"/>
      <c r="DMQ4" s="466"/>
      <c r="DMR4" s="466"/>
      <c r="DMS4" s="466"/>
      <c r="DMT4" s="466"/>
      <c r="DMU4" s="466"/>
      <c r="DMV4" s="466"/>
      <c r="DMW4" s="466"/>
      <c r="DMX4" s="466"/>
      <c r="DMY4" s="466"/>
      <c r="DMZ4" s="466"/>
      <c r="DNA4" s="466"/>
      <c r="DNB4" s="466"/>
      <c r="DNC4" s="466"/>
      <c r="DND4" s="466"/>
      <c r="DNE4" s="466"/>
      <c r="DNF4" s="466"/>
      <c r="DNG4" s="466"/>
      <c r="DNH4" s="466"/>
      <c r="DNI4" s="466"/>
      <c r="DNJ4" s="466"/>
      <c r="DNK4" s="466"/>
      <c r="DNL4" s="466"/>
      <c r="DNM4" s="466"/>
      <c r="DNN4" s="466"/>
      <c r="DNO4" s="466"/>
      <c r="DNP4" s="466"/>
      <c r="DNQ4" s="466"/>
      <c r="DNR4" s="466"/>
      <c r="DNS4" s="466"/>
      <c r="DNT4" s="466"/>
      <c r="DNU4" s="466"/>
      <c r="DNV4" s="466"/>
      <c r="DNW4" s="466"/>
      <c r="DNX4" s="466"/>
      <c r="DNY4" s="466"/>
      <c r="DNZ4" s="466"/>
      <c r="DOA4" s="466"/>
      <c r="DOB4" s="466"/>
      <c r="DOC4" s="466"/>
      <c r="DOD4" s="466"/>
      <c r="DOE4" s="466"/>
      <c r="DOF4" s="466"/>
      <c r="DOG4" s="466"/>
      <c r="DOH4" s="466"/>
      <c r="DOI4" s="466"/>
      <c r="DOJ4" s="466"/>
      <c r="DOK4" s="466"/>
      <c r="DOL4" s="466"/>
      <c r="DOM4" s="466"/>
      <c r="DON4" s="466"/>
      <c r="DOO4" s="466"/>
      <c r="DOP4" s="466"/>
      <c r="DOQ4" s="466"/>
      <c r="DOR4" s="466"/>
      <c r="DOS4" s="466"/>
      <c r="DOT4" s="466"/>
      <c r="DOU4" s="466"/>
      <c r="DOV4" s="466"/>
      <c r="DOW4" s="466"/>
      <c r="DOX4" s="466"/>
      <c r="DOY4" s="466"/>
      <c r="DOZ4" s="466"/>
      <c r="DPA4" s="466"/>
      <c r="DPB4" s="466"/>
      <c r="DPC4" s="466"/>
      <c r="DPD4" s="466"/>
      <c r="DPE4" s="466"/>
      <c r="DPF4" s="466"/>
      <c r="DPG4" s="466"/>
      <c r="DPH4" s="466"/>
      <c r="DPI4" s="466"/>
      <c r="DPJ4" s="466"/>
      <c r="DPK4" s="466"/>
      <c r="DPL4" s="466"/>
      <c r="DPM4" s="466"/>
      <c r="DPN4" s="466"/>
      <c r="DPO4" s="466"/>
      <c r="DPP4" s="466"/>
      <c r="DPQ4" s="466"/>
      <c r="DPR4" s="466"/>
      <c r="DPS4" s="466"/>
      <c r="DPT4" s="466"/>
      <c r="DPU4" s="466"/>
      <c r="DPV4" s="466"/>
      <c r="DPW4" s="466"/>
      <c r="DPX4" s="466"/>
      <c r="DPY4" s="466"/>
      <c r="DPZ4" s="466"/>
      <c r="DQA4" s="466"/>
      <c r="DQB4" s="466"/>
      <c r="DQC4" s="466"/>
      <c r="DQD4" s="466"/>
      <c r="DQE4" s="466"/>
      <c r="DQF4" s="466"/>
      <c r="DQG4" s="466"/>
      <c r="DQH4" s="466"/>
      <c r="DQI4" s="466"/>
      <c r="DQJ4" s="466"/>
      <c r="DQK4" s="466"/>
      <c r="DQL4" s="466"/>
      <c r="DQM4" s="466"/>
      <c r="DQN4" s="466"/>
      <c r="DQO4" s="466"/>
      <c r="DQP4" s="466"/>
      <c r="DQQ4" s="466"/>
      <c r="DQR4" s="466"/>
      <c r="DQS4" s="466"/>
      <c r="DQT4" s="466"/>
      <c r="DQU4" s="466"/>
      <c r="DQV4" s="466"/>
      <c r="DQW4" s="466"/>
      <c r="DQX4" s="466"/>
      <c r="DQY4" s="466"/>
      <c r="DQZ4" s="466"/>
      <c r="DRA4" s="466"/>
      <c r="DRB4" s="466"/>
      <c r="DRC4" s="466"/>
      <c r="DRD4" s="466"/>
      <c r="DRE4" s="466"/>
      <c r="DRF4" s="466"/>
      <c r="DRG4" s="466"/>
      <c r="DRH4" s="466"/>
      <c r="DRI4" s="466"/>
      <c r="DRJ4" s="466"/>
      <c r="DRK4" s="466"/>
      <c r="DRL4" s="466"/>
      <c r="DRM4" s="466"/>
      <c r="DRN4" s="466"/>
      <c r="DRO4" s="466"/>
      <c r="DRP4" s="466"/>
      <c r="DRQ4" s="466"/>
      <c r="DRR4" s="466"/>
      <c r="DRS4" s="466"/>
      <c r="DRT4" s="466"/>
      <c r="DRU4" s="466"/>
      <c r="DRV4" s="466"/>
      <c r="DRW4" s="466"/>
      <c r="DRX4" s="466"/>
      <c r="DRY4" s="466"/>
      <c r="DRZ4" s="466"/>
      <c r="DSA4" s="466"/>
      <c r="DSB4" s="466"/>
      <c r="DSC4" s="466"/>
      <c r="DSD4" s="466"/>
      <c r="DSE4" s="466"/>
      <c r="DSF4" s="466"/>
      <c r="DSG4" s="466"/>
      <c r="DSH4" s="466"/>
      <c r="DSI4" s="466"/>
      <c r="DSJ4" s="466"/>
      <c r="DSK4" s="466"/>
      <c r="DSL4" s="466"/>
      <c r="DSM4" s="466"/>
      <c r="DSN4" s="466"/>
      <c r="DSO4" s="466"/>
      <c r="DSP4" s="466"/>
      <c r="DSQ4" s="466"/>
      <c r="DSR4" s="466"/>
      <c r="DSS4" s="466"/>
      <c r="DST4" s="466"/>
      <c r="DSU4" s="466"/>
      <c r="DSV4" s="466"/>
      <c r="DSW4" s="466"/>
      <c r="DSX4" s="466"/>
      <c r="DSY4" s="466"/>
      <c r="DSZ4" s="466"/>
      <c r="DTA4" s="466"/>
      <c r="DTB4" s="466"/>
      <c r="DTC4" s="466"/>
      <c r="DTD4" s="466"/>
      <c r="DTE4" s="466"/>
      <c r="DTF4" s="466"/>
      <c r="DTG4" s="466"/>
      <c r="DTH4" s="466"/>
      <c r="DTI4" s="466"/>
      <c r="DTJ4" s="466"/>
      <c r="DTK4" s="466"/>
      <c r="DTL4" s="466"/>
      <c r="DTM4" s="466"/>
      <c r="DTN4" s="466"/>
      <c r="DTO4" s="466"/>
      <c r="DTP4" s="466"/>
      <c r="DTQ4" s="466"/>
      <c r="DTR4" s="466"/>
      <c r="DTS4" s="466"/>
      <c r="DTT4" s="466"/>
      <c r="DTU4" s="466"/>
      <c r="DTV4" s="466"/>
      <c r="DTW4" s="466"/>
      <c r="DTX4" s="466"/>
      <c r="DTY4" s="466"/>
      <c r="DTZ4" s="466"/>
      <c r="DUA4" s="466"/>
      <c r="DUB4" s="466"/>
      <c r="DUC4" s="466"/>
      <c r="DUD4" s="466"/>
      <c r="DUE4" s="466"/>
      <c r="DUF4" s="466"/>
      <c r="DUG4" s="466"/>
      <c r="DUH4" s="466"/>
      <c r="DUI4" s="466"/>
      <c r="DUJ4" s="466"/>
      <c r="DUK4" s="466"/>
      <c r="DUL4" s="466"/>
      <c r="DUM4" s="466"/>
      <c r="DUN4" s="466"/>
      <c r="DUO4" s="466"/>
      <c r="DUP4" s="466"/>
      <c r="DUQ4" s="466"/>
      <c r="DUR4" s="466"/>
      <c r="DUS4" s="466"/>
      <c r="DUT4" s="466"/>
      <c r="DUU4" s="466"/>
      <c r="DUV4" s="466"/>
      <c r="DUW4" s="466"/>
      <c r="DUX4" s="466"/>
      <c r="DUY4" s="466"/>
      <c r="DUZ4" s="466"/>
      <c r="DVA4" s="466"/>
      <c r="DVB4" s="466"/>
      <c r="DVC4" s="466"/>
      <c r="DVD4" s="466"/>
      <c r="DVE4" s="466"/>
      <c r="DVF4" s="466"/>
      <c r="DVG4" s="466"/>
      <c r="DVH4" s="466"/>
      <c r="DVI4" s="466"/>
      <c r="DVJ4" s="466"/>
      <c r="DVK4" s="466"/>
      <c r="DVL4" s="466"/>
      <c r="DVM4" s="466"/>
      <c r="DVN4" s="466"/>
      <c r="DVO4" s="466"/>
      <c r="DVP4" s="466"/>
      <c r="DVQ4" s="466"/>
      <c r="DVR4" s="466"/>
      <c r="DVS4" s="466"/>
      <c r="DVT4" s="466"/>
      <c r="DVU4" s="466"/>
      <c r="DVV4" s="466"/>
      <c r="DVW4" s="466"/>
      <c r="DVX4" s="466"/>
      <c r="DVY4" s="466"/>
      <c r="DVZ4" s="466"/>
      <c r="DWA4" s="466"/>
      <c r="DWB4" s="466"/>
      <c r="DWC4" s="466"/>
      <c r="DWD4" s="466"/>
      <c r="DWE4" s="466"/>
      <c r="DWF4" s="466"/>
      <c r="DWG4" s="466"/>
      <c r="DWH4" s="466"/>
      <c r="DWI4" s="466"/>
      <c r="DWJ4" s="466"/>
      <c r="DWK4" s="466"/>
      <c r="DWL4" s="466"/>
      <c r="DWM4" s="466"/>
      <c r="DWN4" s="466"/>
      <c r="DWO4" s="466"/>
      <c r="DWP4" s="466"/>
      <c r="DWQ4" s="466"/>
      <c r="DWR4" s="466"/>
      <c r="DWS4" s="466"/>
      <c r="DWT4" s="466"/>
      <c r="DWU4" s="466"/>
      <c r="DWV4" s="466"/>
      <c r="DWW4" s="466"/>
      <c r="DWX4" s="466"/>
      <c r="DWY4" s="466"/>
      <c r="DWZ4" s="466"/>
      <c r="DXA4" s="466"/>
      <c r="DXB4" s="466"/>
      <c r="DXC4" s="466"/>
      <c r="DXD4" s="466"/>
      <c r="DXE4" s="466"/>
      <c r="DXF4" s="466"/>
      <c r="DXG4" s="466"/>
      <c r="DXH4" s="466"/>
      <c r="DXI4" s="466"/>
      <c r="DXJ4" s="466"/>
      <c r="DXK4" s="466"/>
      <c r="DXL4" s="466"/>
      <c r="DXM4" s="466"/>
      <c r="DXN4" s="466"/>
      <c r="DXO4" s="466"/>
      <c r="DXP4" s="466"/>
      <c r="DXQ4" s="466"/>
      <c r="DXR4" s="466"/>
      <c r="DXS4" s="466"/>
      <c r="DXT4" s="466"/>
      <c r="DXU4" s="466"/>
      <c r="DXV4" s="466"/>
      <c r="DXW4" s="466"/>
      <c r="DXX4" s="466"/>
      <c r="DXY4" s="466"/>
      <c r="DXZ4" s="466"/>
      <c r="DYA4" s="466"/>
      <c r="DYB4" s="466"/>
      <c r="DYC4" s="466"/>
      <c r="DYD4" s="466"/>
      <c r="DYE4" s="466"/>
      <c r="DYF4" s="466"/>
      <c r="DYG4" s="466"/>
      <c r="DYH4" s="466"/>
      <c r="DYI4" s="466"/>
      <c r="DYJ4" s="466"/>
      <c r="DYK4" s="466"/>
      <c r="DYL4" s="466"/>
      <c r="DYM4" s="466"/>
      <c r="DYN4" s="466"/>
      <c r="DYO4" s="466"/>
      <c r="DYP4" s="466"/>
      <c r="DYQ4" s="466"/>
      <c r="DYR4" s="466"/>
      <c r="DYS4" s="466"/>
      <c r="DYT4" s="466"/>
      <c r="DYU4" s="466"/>
      <c r="DYV4" s="466"/>
      <c r="DYW4" s="466"/>
      <c r="DYX4" s="466"/>
      <c r="DYY4" s="466"/>
      <c r="DYZ4" s="466"/>
      <c r="DZA4" s="466"/>
      <c r="DZB4" s="466"/>
      <c r="DZC4" s="466"/>
      <c r="DZD4" s="466"/>
      <c r="DZE4" s="466"/>
      <c r="DZF4" s="466"/>
      <c r="DZG4" s="466"/>
      <c r="DZH4" s="466"/>
      <c r="DZI4" s="466"/>
      <c r="DZJ4" s="466"/>
      <c r="DZK4" s="466"/>
      <c r="DZL4" s="466"/>
      <c r="DZM4" s="466"/>
      <c r="DZN4" s="466"/>
      <c r="DZO4" s="466"/>
      <c r="DZP4" s="466"/>
      <c r="DZQ4" s="466"/>
      <c r="DZR4" s="466"/>
      <c r="DZS4" s="466"/>
      <c r="DZT4" s="466"/>
      <c r="DZU4" s="466"/>
      <c r="DZV4" s="466"/>
      <c r="DZW4" s="466"/>
      <c r="DZX4" s="466"/>
      <c r="DZY4" s="466"/>
      <c r="DZZ4" s="466"/>
      <c r="EAA4" s="466"/>
      <c r="EAB4" s="466"/>
      <c r="EAC4" s="466"/>
      <c r="EAD4" s="466"/>
      <c r="EAE4" s="466"/>
      <c r="EAF4" s="466"/>
      <c r="EAG4" s="466"/>
      <c r="EAH4" s="466"/>
      <c r="EAI4" s="466"/>
      <c r="EAJ4" s="466"/>
      <c r="EAK4" s="466"/>
      <c r="EAL4" s="466"/>
      <c r="EAM4" s="466"/>
      <c r="EAN4" s="466"/>
      <c r="EAO4" s="466"/>
      <c r="EAP4" s="466"/>
      <c r="EAQ4" s="466"/>
      <c r="EAR4" s="466"/>
      <c r="EAS4" s="466"/>
      <c r="EAT4" s="466"/>
      <c r="EAU4" s="466"/>
      <c r="EAV4" s="466"/>
      <c r="EAW4" s="466"/>
      <c r="EAX4" s="466"/>
      <c r="EAY4" s="466"/>
      <c r="EAZ4" s="466"/>
      <c r="EBA4" s="466"/>
      <c r="EBB4" s="466"/>
      <c r="EBC4" s="466"/>
      <c r="EBD4" s="466"/>
      <c r="EBE4" s="466"/>
      <c r="EBF4" s="466"/>
      <c r="EBG4" s="466"/>
      <c r="EBH4" s="466"/>
      <c r="EBI4" s="466"/>
      <c r="EBJ4" s="466"/>
      <c r="EBK4" s="466"/>
      <c r="EBL4" s="466"/>
      <c r="EBM4" s="466"/>
      <c r="EBN4" s="466"/>
      <c r="EBO4" s="466"/>
      <c r="EBP4" s="466"/>
      <c r="EBQ4" s="466"/>
      <c r="EBR4" s="466"/>
      <c r="EBS4" s="466"/>
      <c r="EBT4" s="466"/>
      <c r="EBU4" s="466"/>
      <c r="EBV4" s="466"/>
      <c r="EBW4" s="466"/>
      <c r="EBX4" s="466"/>
      <c r="EBY4" s="466"/>
      <c r="EBZ4" s="466"/>
      <c r="ECA4" s="466"/>
      <c r="ECB4" s="466"/>
      <c r="ECC4" s="466"/>
      <c r="ECD4" s="466"/>
      <c r="ECE4" s="466"/>
      <c r="ECF4" s="466"/>
      <c r="ECG4" s="466"/>
      <c r="ECH4" s="466"/>
      <c r="ECI4" s="466"/>
      <c r="ECJ4" s="466"/>
      <c r="ECK4" s="466"/>
      <c r="ECL4" s="466"/>
      <c r="ECM4" s="466"/>
      <c r="ECN4" s="466"/>
      <c r="ECO4" s="466"/>
      <c r="ECP4" s="466"/>
      <c r="ECQ4" s="466"/>
      <c r="ECR4" s="466"/>
      <c r="ECS4" s="466"/>
      <c r="ECT4" s="466"/>
      <c r="ECU4" s="466"/>
      <c r="ECV4" s="466"/>
      <c r="ECW4" s="466"/>
      <c r="ECX4" s="466"/>
      <c r="ECY4" s="466"/>
      <c r="ECZ4" s="466"/>
      <c r="EDA4" s="466"/>
      <c r="EDB4" s="466"/>
      <c r="EDC4" s="466"/>
      <c r="EDD4" s="466"/>
      <c r="EDE4" s="466"/>
      <c r="EDF4" s="466"/>
      <c r="EDG4" s="466"/>
      <c r="EDH4" s="466"/>
      <c r="EDI4" s="466"/>
      <c r="EDJ4" s="466"/>
      <c r="EDK4" s="466"/>
      <c r="EDL4" s="466"/>
      <c r="EDM4" s="466"/>
      <c r="EDN4" s="466"/>
      <c r="EDO4" s="466"/>
      <c r="EDP4" s="466"/>
      <c r="EDQ4" s="466"/>
      <c r="EDR4" s="466"/>
      <c r="EDS4" s="466"/>
      <c r="EDT4" s="466"/>
      <c r="EDU4" s="466"/>
      <c r="EDV4" s="466"/>
      <c r="EDW4" s="466"/>
      <c r="EDX4" s="466"/>
      <c r="EDY4" s="466"/>
      <c r="EDZ4" s="466"/>
      <c r="EEA4" s="466"/>
      <c r="EEB4" s="466"/>
      <c r="EEC4" s="466"/>
      <c r="EED4" s="466"/>
      <c r="EEE4" s="466"/>
      <c r="EEF4" s="466"/>
      <c r="EEG4" s="466"/>
      <c r="EEH4" s="466"/>
      <c r="EEI4" s="466"/>
      <c r="EEJ4" s="466"/>
      <c r="EEK4" s="466"/>
      <c r="EEL4" s="466"/>
      <c r="EEM4" s="466"/>
      <c r="EEN4" s="466"/>
      <c r="EEO4" s="466"/>
      <c r="EEP4" s="466"/>
      <c r="EEQ4" s="466"/>
      <c r="EER4" s="466"/>
      <c r="EES4" s="466"/>
      <c r="EET4" s="466"/>
      <c r="EEU4" s="466"/>
      <c r="EEV4" s="466"/>
      <c r="EEW4" s="466"/>
      <c r="EEX4" s="466"/>
      <c r="EEY4" s="466"/>
      <c r="EEZ4" s="466"/>
      <c r="EFA4" s="466"/>
      <c r="EFB4" s="466"/>
      <c r="EFC4" s="466"/>
      <c r="EFD4" s="466"/>
      <c r="EFE4" s="466"/>
      <c r="EFF4" s="466"/>
      <c r="EFG4" s="466"/>
      <c r="EFH4" s="466"/>
      <c r="EFI4" s="466"/>
      <c r="EFJ4" s="466"/>
      <c r="EFK4" s="466"/>
      <c r="EFL4" s="466"/>
      <c r="EFM4" s="466"/>
      <c r="EFN4" s="466"/>
      <c r="EFO4" s="466"/>
      <c r="EFP4" s="466"/>
      <c r="EFQ4" s="466"/>
      <c r="EFR4" s="466"/>
      <c r="EFS4" s="466"/>
      <c r="EFT4" s="466"/>
      <c r="EFU4" s="466"/>
      <c r="EFV4" s="466"/>
      <c r="EFW4" s="466"/>
      <c r="EFX4" s="466"/>
      <c r="EFY4" s="466"/>
      <c r="EFZ4" s="466"/>
      <c r="EGA4" s="466"/>
      <c r="EGB4" s="466"/>
      <c r="EGC4" s="466"/>
      <c r="EGD4" s="466"/>
      <c r="EGE4" s="466"/>
      <c r="EGF4" s="466"/>
      <c r="EGG4" s="466"/>
      <c r="EGH4" s="466"/>
      <c r="EGI4" s="466"/>
      <c r="EGJ4" s="466"/>
      <c r="EGK4" s="466"/>
      <c r="EGL4" s="466"/>
      <c r="EGM4" s="466"/>
      <c r="EGN4" s="466"/>
      <c r="EGO4" s="466"/>
      <c r="EGP4" s="466"/>
      <c r="EGQ4" s="466"/>
      <c r="EGR4" s="466"/>
      <c r="EGS4" s="466"/>
      <c r="EGT4" s="466"/>
      <c r="EGU4" s="466"/>
      <c r="EGV4" s="466"/>
      <c r="EGW4" s="466"/>
      <c r="EGX4" s="466"/>
      <c r="EGY4" s="466"/>
      <c r="EGZ4" s="466"/>
      <c r="EHA4" s="466"/>
      <c r="EHB4" s="466"/>
      <c r="EHC4" s="466"/>
      <c r="EHD4" s="466"/>
      <c r="EHE4" s="466"/>
      <c r="EHF4" s="466"/>
      <c r="EHG4" s="466"/>
      <c r="EHH4" s="466"/>
      <c r="EHI4" s="466"/>
      <c r="EHJ4" s="466"/>
      <c r="EHK4" s="466"/>
      <c r="EHL4" s="466"/>
      <c r="EHM4" s="466"/>
      <c r="EHN4" s="466"/>
      <c r="EHO4" s="466"/>
      <c r="EHP4" s="466"/>
      <c r="EHQ4" s="466"/>
      <c r="EHR4" s="466"/>
      <c r="EHS4" s="466"/>
      <c r="EHT4" s="466"/>
      <c r="EHU4" s="466"/>
      <c r="EHV4" s="466"/>
      <c r="EHW4" s="466"/>
      <c r="EHX4" s="466"/>
      <c r="EHY4" s="466"/>
      <c r="EHZ4" s="466"/>
      <c r="EIA4" s="466"/>
      <c r="EIB4" s="466"/>
      <c r="EIC4" s="466"/>
      <c r="EID4" s="466"/>
      <c r="EIE4" s="466"/>
      <c r="EIF4" s="466"/>
      <c r="EIG4" s="466"/>
      <c r="EIH4" s="466"/>
      <c r="EII4" s="466"/>
      <c r="EIJ4" s="466"/>
      <c r="EIK4" s="466"/>
      <c r="EIL4" s="466"/>
      <c r="EIM4" s="466"/>
      <c r="EIN4" s="466"/>
      <c r="EIO4" s="466"/>
      <c r="EIP4" s="466"/>
      <c r="EIQ4" s="466"/>
      <c r="EIR4" s="466"/>
      <c r="EIS4" s="466"/>
      <c r="EIT4" s="466"/>
      <c r="EIU4" s="466"/>
      <c r="EIV4" s="466"/>
      <c r="EIW4" s="466"/>
      <c r="EIX4" s="466"/>
      <c r="EIY4" s="466"/>
      <c r="EIZ4" s="466"/>
      <c r="EJA4" s="466"/>
      <c r="EJB4" s="466"/>
      <c r="EJC4" s="466"/>
      <c r="EJD4" s="466"/>
      <c r="EJE4" s="466"/>
      <c r="EJF4" s="466"/>
      <c r="EJG4" s="466"/>
      <c r="EJH4" s="466"/>
      <c r="EJI4" s="466"/>
      <c r="EJJ4" s="466"/>
      <c r="EJK4" s="466"/>
      <c r="EJL4" s="466"/>
      <c r="EJM4" s="466"/>
      <c r="EJN4" s="466"/>
      <c r="EJO4" s="466"/>
      <c r="EJP4" s="466"/>
      <c r="EJQ4" s="466"/>
      <c r="EJR4" s="466"/>
      <c r="EJS4" s="466"/>
      <c r="EJT4" s="466"/>
      <c r="EJU4" s="466"/>
      <c r="EJV4" s="466"/>
      <c r="EJW4" s="466"/>
      <c r="EJX4" s="466"/>
      <c r="EJY4" s="466"/>
      <c r="EJZ4" s="466"/>
      <c r="EKA4" s="466"/>
      <c r="EKB4" s="466"/>
      <c r="EKC4" s="466"/>
      <c r="EKD4" s="466"/>
      <c r="EKE4" s="466"/>
      <c r="EKF4" s="466"/>
      <c r="EKG4" s="466"/>
      <c r="EKH4" s="466"/>
      <c r="EKI4" s="466"/>
      <c r="EKJ4" s="466"/>
      <c r="EKK4" s="466"/>
      <c r="EKL4" s="466"/>
      <c r="EKM4" s="466"/>
      <c r="EKN4" s="466"/>
      <c r="EKO4" s="466"/>
      <c r="EKP4" s="466"/>
      <c r="EKQ4" s="466"/>
      <c r="EKR4" s="466"/>
      <c r="EKS4" s="466"/>
      <c r="EKT4" s="466"/>
      <c r="EKU4" s="466"/>
      <c r="EKV4" s="466"/>
      <c r="EKW4" s="466"/>
      <c r="EKX4" s="466"/>
      <c r="EKY4" s="466"/>
      <c r="EKZ4" s="466"/>
      <c r="ELA4" s="466"/>
      <c r="ELB4" s="466"/>
      <c r="ELC4" s="466"/>
      <c r="ELD4" s="466"/>
      <c r="ELE4" s="466"/>
      <c r="ELF4" s="466"/>
      <c r="ELG4" s="466"/>
      <c r="ELH4" s="466"/>
      <c r="ELI4" s="466"/>
      <c r="ELJ4" s="466"/>
      <c r="ELK4" s="466"/>
      <c r="ELL4" s="466"/>
      <c r="ELM4" s="466"/>
      <c r="ELN4" s="466"/>
      <c r="ELO4" s="466"/>
      <c r="ELP4" s="466"/>
      <c r="ELQ4" s="466"/>
      <c r="ELR4" s="466"/>
      <c r="ELS4" s="466"/>
      <c r="ELT4" s="466"/>
      <c r="ELU4" s="466"/>
      <c r="ELV4" s="466"/>
      <c r="ELW4" s="466"/>
      <c r="ELX4" s="466"/>
      <c r="ELY4" s="466"/>
      <c r="ELZ4" s="466"/>
      <c r="EMA4" s="466"/>
      <c r="EMB4" s="466"/>
      <c r="EMC4" s="466"/>
      <c r="EMD4" s="466"/>
      <c r="EME4" s="466"/>
      <c r="EMF4" s="466"/>
      <c r="EMG4" s="466"/>
      <c r="EMH4" s="466"/>
      <c r="EMI4" s="466"/>
      <c r="EMJ4" s="466"/>
      <c r="EMK4" s="466"/>
      <c r="EML4" s="466"/>
      <c r="EMM4" s="466"/>
      <c r="EMN4" s="466"/>
      <c r="EMO4" s="466"/>
      <c r="EMP4" s="466"/>
      <c r="EMQ4" s="466"/>
      <c r="EMR4" s="466"/>
      <c r="EMS4" s="466"/>
      <c r="EMT4" s="466"/>
      <c r="EMU4" s="466"/>
      <c r="EMV4" s="466"/>
      <c r="EMW4" s="466"/>
      <c r="EMX4" s="466"/>
      <c r="EMY4" s="466"/>
      <c r="EMZ4" s="466"/>
      <c r="ENA4" s="466"/>
      <c r="ENB4" s="466"/>
      <c r="ENC4" s="466"/>
      <c r="END4" s="466"/>
      <c r="ENE4" s="466"/>
      <c r="ENF4" s="466"/>
      <c r="ENG4" s="466"/>
      <c r="ENH4" s="466"/>
      <c r="ENI4" s="466"/>
      <c r="ENJ4" s="466"/>
      <c r="ENK4" s="466"/>
      <c r="ENL4" s="466"/>
      <c r="ENM4" s="466"/>
      <c r="ENN4" s="466"/>
      <c r="ENO4" s="466"/>
      <c r="ENP4" s="466"/>
      <c r="ENQ4" s="466"/>
      <c r="ENR4" s="466"/>
      <c r="ENS4" s="466"/>
      <c r="ENT4" s="466"/>
      <c r="ENU4" s="466"/>
      <c r="ENV4" s="466"/>
      <c r="ENW4" s="466"/>
      <c r="ENX4" s="466"/>
      <c r="ENY4" s="466"/>
      <c r="ENZ4" s="466"/>
      <c r="EOA4" s="466"/>
      <c r="EOB4" s="466"/>
      <c r="EOC4" s="466"/>
      <c r="EOD4" s="466"/>
      <c r="EOE4" s="466"/>
      <c r="EOF4" s="466"/>
      <c r="EOG4" s="466"/>
      <c r="EOH4" s="466"/>
      <c r="EOI4" s="466"/>
      <c r="EOJ4" s="466"/>
      <c r="EOK4" s="466"/>
      <c r="EOL4" s="466"/>
      <c r="EOM4" s="466"/>
      <c r="EON4" s="466"/>
      <c r="EOO4" s="466"/>
      <c r="EOP4" s="466"/>
      <c r="EOQ4" s="466"/>
      <c r="EOR4" s="466"/>
      <c r="EOS4" s="466"/>
      <c r="EOT4" s="466"/>
      <c r="EOU4" s="466"/>
      <c r="EOV4" s="466"/>
      <c r="EOW4" s="466"/>
      <c r="EOX4" s="466"/>
      <c r="EOY4" s="466"/>
      <c r="EOZ4" s="466"/>
      <c r="EPA4" s="466"/>
      <c r="EPB4" s="466"/>
      <c r="EPC4" s="466"/>
      <c r="EPD4" s="466"/>
      <c r="EPE4" s="466"/>
      <c r="EPF4" s="466"/>
      <c r="EPG4" s="466"/>
      <c r="EPH4" s="466"/>
      <c r="EPI4" s="466"/>
      <c r="EPJ4" s="466"/>
      <c r="EPK4" s="466"/>
      <c r="EPL4" s="466"/>
      <c r="EPM4" s="466"/>
      <c r="EPN4" s="466"/>
      <c r="EPO4" s="466"/>
      <c r="EPP4" s="466"/>
      <c r="EPQ4" s="466"/>
      <c r="EPR4" s="466"/>
      <c r="EPS4" s="466"/>
      <c r="EPT4" s="466"/>
      <c r="EPU4" s="466"/>
      <c r="EPV4" s="466"/>
      <c r="EPW4" s="466"/>
      <c r="EPX4" s="466"/>
      <c r="EPY4" s="466"/>
      <c r="EPZ4" s="466"/>
      <c r="EQA4" s="466"/>
      <c r="EQB4" s="466"/>
      <c r="EQC4" s="466"/>
      <c r="EQD4" s="466"/>
      <c r="EQE4" s="466"/>
      <c r="EQF4" s="466"/>
      <c r="EQG4" s="466"/>
      <c r="EQH4" s="466"/>
      <c r="EQI4" s="466"/>
      <c r="EQJ4" s="466"/>
      <c r="EQK4" s="466"/>
      <c r="EQL4" s="466"/>
      <c r="EQM4" s="466"/>
      <c r="EQN4" s="466"/>
      <c r="EQO4" s="466"/>
      <c r="EQP4" s="466"/>
      <c r="EQQ4" s="466"/>
      <c r="EQR4" s="466"/>
      <c r="EQS4" s="466"/>
      <c r="EQT4" s="466"/>
      <c r="EQU4" s="466"/>
      <c r="EQV4" s="466"/>
      <c r="EQW4" s="466"/>
      <c r="EQX4" s="466"/>
      <c r="EQY4" s="466"/>
      <c r="EQZ4" s="466"/>
      <c r="ERA4" s="466"/>
      <c r="ERB4" s="466"/>
      <c r="ERC4" s="466"/>
      <c r="ERD4" s="466"/>
      <c r="ERE4" s="466"/>
      <c r="ERF4" s="466"/>
      <c r="ERG4" s="466"/>
      <c r="ERH4" s="466"/>
      <c r="ERI4" s="466"/>
      <c r="ERJ4" s="466"/>
      <c r="ERK4" s="466"/>
      <c r="ERL4" s="466"/>
      <c r="ERM4" s="466"/>
      <c r="ERN4" s="466"/>
      <c r="ERO4" s="466"/>
      <c r="ERP4" s="466"/>
      <c r="ERQ4" s="466"/>
      <c r="ERR4" s="466"/>
      <c r="ERS4" s="466"/>
      <c r="ERT4" s="466"/>
      <c r="ERU4" s="466"/>
      <c r="ERV4" s="466"/>
      <c r="ERW4" s="466"/>
      <c r="ERX4" s="466"/>
      <c r="ERY4" s="466"/>
      <c r="ERZ4" s="466"/>
      <c r="ESA4" s="466"/>
      <c r="ESB4" s="466"/>
      <c r="ESC4" s="466"/>
      <c r="ESD4" s="466"/>
      <c r="ESE4" s="466"/>
      <c r="ESF4" s="466"/>
      <c r="ESG4" s="466"/>
      <c r="ESH4" s="466"/>
      <c r="ESI4" s="466"/>
      <c r="ESJ4" s="466"/>
      <c r="ESK4" s="466"/>
      <c r="ESL4" s="466"/>
      <c r="ESM4" s="466"/>
      <c r="ESN4" s="466"/>
      <c r="ESO4" s="466"/>
      <c r="ESP4" s="466"/>
      <c r="ESQ4" s="466"/>
      <c r="ESR4" s="466"/>
      <c r="ESS4" s="466"/>
      <c r="EST4" s="466"/>
      <c r="ESU4" s="466"/>
      <c r="ESV4" s="466"/>
      <c r="ESW4" s="466"/>
      <c r="ESX4" s="466"/>
      <c r="ESY4" s="466"/>
      <c r="ESZ4" s="466"/>
      <c r="ETA4" s="466"/>
      <c r="ETB4" s="466"/>
      <c r="ETC4" s="466"/>
      <c r="ETD4" s="466"/>
      <c r="ETE4" s="466"/>
      <c r="ETF4" s="466"/>
      <c r="ETG4" s="466"/>
      <c r="ETH4" s="466"/>
      <c r="ETI4" s="466"/>
      <c r="ETJ4" s="466"/>
      <c r="ETK4" s="466"/>
      <c r="ETL4" s="466"/>
      <c r="ETM4" s="466"/>
      <c r="ETN4" s="466"/>
      <c r="ETO4" s="466"/>
      <c r="ETP4" s="466"/>
      <c r="ETQ4" s="466"/>
      <c r="ETR4" s="466"/>
      <c r="ETS4" s="466"/>
      <c r="ETT4" s="466"/>
      <c r="ETU4" s="466"/>
      <c r="ETV4" s="466"/>
      <c r="ETW4" s="466"/>
      <c r="ETX4" s="466"/>
      <c r="ETY4" s="466"/>
      <c r="ETZ4" s="466"/>
      <c r="EUA4" s="466"/>
      <c r="EUB4" s="466"/>
      <c r="EUC4" s="466"/>
      <c r="EUD4" s="466"/>
      <c r="EUE4" s="466"/>
      <c r="EUF4" s="466"/>
      <c r="EUG4" s="466"/>
      <c r="EUH4" s="466"/>
      <c r="EUI4" s="466"/>
      <c r="EUJ4" s="466"/>
      <c r="EUK4" s="466"/>
      <c r="EUL4" s="466"/>
      <c r="EUM4" s="466"/>
      <c r="EUN4" s="466"/>
      <c r="EUO4" s="466"/>
      <c r="EUP4" s="466"/>
      <c r="EUQ4" s="466"/>
      <c r="EUR4" s="466"/>
      <c r="EUS4" s="466"/>
      <c r="EUT4" s="466"/>
      <c r="EUU4" s="466"/>
      <c r="EUV4" s="466"/>
      <c r="EUW4" s="466"/>
      <c r="EUX4" s="466"/>
      <c r="EUY4" s="466"/>
      <c r="EUZ4" s="466"/>
      <c r="EVA4" s="466"/>
      <c r="EVB4" s="466"/>
      <c r="EVC4" s="466"/>
      <c r="EVD4" s="466"/>
      <c r="EVE4" s="466"/>
      <c r="EVF4" s="466"/>
      <c r="EVG4" s="466"/>
      <c r="EVH4" s="466"/>
      <c r="EVI4" s="466"/>
      <c r="EVJ4" s="466"/>
      <c r="EVK4" s="466"/>
      <c r="EVL4" s="466"/>
      <c r="EVM4" s="466"/>
      <c r="EVN4" s="466"/>
      <c r="EVO4" s="466"/>
      <c r="EVP4" s="466"/>
      <c r="EVQ4" s="466"/>
      <c r="EVR4" s="466"/>
      <c r="EVS4" s="466"/>
      <c r="EVT4" s="466"/>
      <c r="EVU4" s="466"/>
      <c r="EVV4" s="466"/>
      <c r="EVW4" s="466"/>
      <c r="EVX4" s="466"/>
      <c r="EVY4" s="466"/>
      <c r="EVZ4" s="466"/>
      <c r="EWA4" s="466"/>
      <c r="EWB4" s="466"/>
      <c r="EWC4" s="466"/>
      <c r="EWD4" s="466"/>
      <c r="EWE4" s="466"/>
      <c r="EWF4" s="466"/>
      <c r="EWG4" s="466"/>
      <c r="EWH4" s="466"/>
      <c r="EWI4" s="466"/>
      <c r="EWJ4" s="466"/>
      <c r="EWK4" s="466"/>
      <c r="EWL4" s="466"/>
      <c r="EWM4" s="466"/>
      <c r="EWN4" s="466"/>
      <c r="EWO4" s="466"/>
      <c r="EWP4" s="466"/>
      <c r="EWQ4" s="466"/>
      <c r="EWR4" s="466"/>
      <c r="EWS4" s="466"/>
      <c r="EWT4" s="466"/>
      <c r="EWU4" s="466"/>
      <c r="EWV4" s="466"/>
      <c r="EWW4" s="466"/>
      <c r="EWX4" s="466"/>
      <c r="EWY4" s="466"/>
      <c r="EWZ4" s="466"/>
      <c r="EXA4" s="466"/>
      <c r="EXB4" s="466"/>
      <c r="EXC4" s="466"/>
      <c r="EXD4" s="466"/>
      <c r="EXE4" s="466"/>
      <c r="EXF4" s="466"/>
      <c r="EXG4" s="466"/>
      <c r="EXH4" s="466"/>
      <c r="EXI4" s="466"/>
      <c r="EXJ4" s="466"/>
      <c r="EXK4" s="466"/>
      <c r="EXL4" s="466"/>
      <c r="EXM4" s="466"/>
      <c r="EXN4" s="466"/>
      <c r="EXO4" s="466"/>
      <c r="EXP4" s="466"/>
      <c r="EXQ4" s="466"/>
      <c r="EXR4" s="466"/>
      <c r="EXS4" s="466"/>
      <c r="EXT4" s="466"/>
      <c r="EXU4" s="466"/>
      <c r="EXV4" s="466"/>
      <c r="EXW4" s="466"/>
      <c r="EXX4" s="466"/>
      <c r="EXY4" s="466"/>
      <c r="EXZ4" s="466"/>
      <c r="EYA4" s="466"/>
      <c r="EYB4" s="466"/>
      <c r="EYC4" s="466"/>
      <c r="EYD4" s="466"/>
      <c r="EYE4" s="466"/>
      <c r="EYF4" s="466"/>
      <c r="EYG4" s="466"/>
      <c r="EYH4" s="466"/>
      <c r="EYI4" s="466"/>
      <c r="EYJ4" s="466"/>
      <c r="EYK4" s="466"/>
      <c r="EYL4" s="466"/>
      <c r="EYM4" s="466"/>
      <c r="EYN4" s="466"/>
      <c r="EYO4" s="466"/>
      <c r="EYP4" s="466"/>
      <c r="EYQ4" s="466"/>
      <c r="EYR4" s="466"/>
      <c r="EYS4" s="466"/>
      <c r="EYT4" s="466"/>
      <c r="EYU4" s="466"/>
      <c r="EYV4" s="466"/>
      <c r="EYW4" s="466"/>
      <c r="EYX4" s="466"/>
      <c r="EYY4" s="466"/>
      <c r="EYZ4" s="466"/>
      <c r="EZA4" s="466"/>
      <c r="EZB4" s="466"/>
      <c r="EZC4" s="466"/>
      <c r="EZD4" s="466"/>
      <c r="EZE4" s="466"/>
      <c r="EZF4" s="466"/>
      <c r="EZG4" s="466"/>
      <c r="EZH4" s="466"/>
      <c r="EZI4" s="466"/>
      <c r="EZJ4" s="466"/>
      <c r="EZK4" s="466"/>
      <c r="EZL4" s="466"/>
      <c r="EZM4" s="466"/>
      <c r="EZN4" s="466"/>
      <c r="EZO4" s="466"/>
      <c r="EZP4" s="466"/>
      <c r="EZQ4" s="466"/>
      <c r="EZR4" s="466"/>
      <c r="EZS4" s="466"/>
      <c r="EZT4" s="466"/>
      <c r="EZU4" s="466"/>
      <c r="EZV4" s="466"/>
      <c r="EZW4" s="466"/>
      <c r="EZX4" s="466"/>
      <c r="EZY4" s="466"/>
      <c r="EZZ4" s="466"/>
      <c r="FAA4" s="466"/>
      <c r="FAB4" s="466"/>
      <c r="FAC4" s="466"/>
      <c r="FAD4" s="466"/>
      <c r="FAE4" s="466"/>
      <c r="FAF4" s="466"/>
      <c r="FAG4" s="466"/>
      <c r="FAH4" s="466"/>
      <c r="FAI4" s="466"/>
      <c r="FAJ4" s="466"/>
      <c r="FAK4" s="466"/>
      <c r="FAL4" s="466"/>
      <c r="FAM4" s="466"/>
      <c r="FAN4" s="466"/>
      <c r="FAO4" s="466"/>
      <c r="FAP4" s="466"/>
      <c r="FAQ4" s="466"/>
      <c r="FAR4" s="466"/>
      <c r="FAS4" s="466"/>
      <c r="FAT4" s="466"/>
      <c r="FAU4" s="466"/>
      <c r="FAV4" s="466"/>
      <c r="FAW4" s="466"/>
      <c r="FAX4" s="466"/>
      <c r="FAY4" s="466"/>
      <c r="FAZ4" s="466"/>
      <c r="FBA4" s="466"/>
      <c r="FBB4" s="466"/>
      <c r="FBC4" s="466"/>
      <c r="FBD4" s="466"/>
      <c r="FBE4" s="466"/>
      <c r="FBF4" s="466"/>
      <c r="FBG4" s="466"/>
      <c r="FBH4" s="466"/>
      <c r="FBI4" s="466"/>
      <c r="FBJ4" s="466"/>
      <c r="FBK4" s="466"/>
      <c r="FBL4" s="466"/>
      <c r="FBM4" s="466"/>
      <c r="FBN4" s="466"/>
      <c r="FBO4" s="466"/>
      <c r="FBP4" s="466"/>
      <c r="FBQ4" s="466"/>
      <c r="FBR4" s="466"/>
      <c r="FBS4" s="466"/>
      <c r="FBT4" s="466"/>
      <c r="FBU4" s="466"/>
      <c r="FBV4" s="466"/>
      <c r="FBW4" s="466"/>
      <c r="FBX4" s="466"/>
      <c r="FBY4" s="466"/>
      <c r="FBZ4" s="466"/>
      <c r="FCA4" s="466"/>
      <c r="FCB4" s="466"/>
      <c r="FCC4" s="466"/>
      <c r="FCD4" s="466"/>
      <c r="FCE4" s="466"/>
      <c r="FCF4" s="466"/>
      <c r="FCG4" s="466"/>
      <c r="FCH4" s="466"/>
      <c r="FCI4" s="466"/>
      <c r="FCJ4" s="466"/>
      <c r="FCK4" s="466"/>
      <c r="FCL4" s="466"/>
      <c r="FCM4" s="466"/>
      <c r="FCN4" s="466"/>
      <c r="FCO4" s="466"/>
      <c r="FCP4" s="466"/>
      <c r="FCQ4" s="466"/>
      <c r="FCR4" s="466"/>
      <c r="FCS4" s="466"/>
      <c r="FCT4" s="466"/>
      <c r="FCU4" s="466"/>
      <c r="FCV4" s="466"/>
      <c r="FCW4" s="466"/>
      <c r="FCX4" s="466"/>
      <c r="FCY4" s="466"/>
      <c r="FCZ4" s="466"/>
      <c r="FDA4" s="466"/>
      <c r="FDB4" s="466"/>
      <c r="FDC4" s="466"/>
      <c r="FDD4" s="466"/>
      <c r="FDE4" s="466"/>
      <c r="FDF4" s="466"/>
      <c r="FDG4" s="466"/>
      <c r="FDH4" s="466"/>
      <c r="FDI4" s="466"/>
      <c r="FDJ4" s="466"/>
      <c r="FDK4" s="466"/>
      <c r="FDL4" s="466"/>
      <c r="FDM4" s="466"/>
      <c r="FDN4" s="466"/>
      <c r="FDO4" s="466"/>
      <c r="FDP4" s="466"/>
      <c r="FDQ4" s="466"/>
      <c r="FDR4" s="466"/>
      <c r="FDS4" s="466"/>
      <c r="FDT4" s="466"/>
      <c r="FDU4" s="466"/>
      <c r="FDV4" s="466"/>
      <c r="FDW4" s="466"/>
      <c r="FDX4" s="466"/>
      <c r="FDY4" s="466"/>
      <c r="FDZ4" s="466"/>
      <c r="FEA4" s="466"/>
      <c r="FEB4" s="466"/>
      <c r="FEC4" s="466"/>
      <c r="FED4" s="466"/>
      <c r="FEE4" s="466"/>
      <c r="FEF4" s="466"/>
      <c r="FEG4" s="466"/>
      <c r="FEH4" s="466"/>
      <c r="FEI4" s="466"/>
      <c r="FEJ4" s="466"/>
      <c r="FEK4" s="466"/>
      <c r="FEL4" s="466"/>
      <c r="FEM4" s="466"/>
      <c r="FEN4" s="466"/>
      <c r="FEO4" s="466"/>
      <c r="FEP4" s="466"/>
      <c r="FEQ4" s="466"/>
      <c r="FER4" s="466"/>
      <c r="FES4" s="466"/>
      <c r="FET4" s="466"/>
      <c r="FEU4" s="466"/>
      <c r="FEV4" s="466"/>
      <c r="FEW4" s="466"/>
      <c r="FEX4" s="466"/>
      <c r="FEY4" s="466"/>
      <c r="FEZ4" s="466"/>
      <c r="FFA4" s="466"/>
      <c r="FFB4" s="466"/>
      <c r="FFC4" s="466"/>
      <c r="FFD4" s="466"/>
      <c r="FFE4" s="466"/>
      <c r="FFF4" s="466"/>
      <c r="FFG4" s="466"/>
      <c r="FFH4" s="466"/>
      <c r="FFI4" s="466"/>
      <c r="FFJ4" s="466"/>
      <c r="FFK4" s="466"/>
      <c r="FFL4" s="466"/>
      <c r="FFM4" s="466"/>
      <c r="FFN4" s="466"/>
      <c r="FFO4" s="466"/>
      <c r="FFP4" s="466"/>
      <c r="FFQ4" s="466"/>
      <c r="FFR4" s="466"/>
      <c r="FFS4" s="466"/>
      <c r="FFT4" s="466"/>
      <c r="FFU4" s="466"/>
      <c r="FFV4" s="466"/>
      <c r="FFW4" s="466"/>
      <c r="FFX4" s="466"/>
      <c r="FFY4" s="466"/>
      <c r="FFZ4" s="466"/>
      <c r="FGA4" s="466"/>
      <c r="FGB4" s="466"/>
      <c r="FGC4" s="466"/>
      <c r="FGD4" s="466"/>
      <c r="FGE4" s="466"/>
      <c r="FGF4" s="466"/>
      <c r="FGG4" s="466"/>
      <c r="FGH4" s="466"/>
      <c r="FGI4" s="466"/>
      <c r="FGJ4" s="466"/>
      <c r="FGK4" s="466"/>
      <c r="FGL4" s="466"/>
      <c r="FGM4" s="466"/>
      <c r="FGN4" s="466"/>
      <c r="FGO4" s="466"/>
      <c r="FGP4" s="466"/>
      <c r="FGQ4" s="466"/>
      <c r="FGR4" s="466"/>
      <c r="FGS4" s="466"/>
      <c r="FGT4" s="466"/>
      <c r="FGU4" s="466"/>
      <c r="FGV4" s="466"/>
      <c r="FGW4" s="466"/>
      <c r="FGX4" s="466"/>
      <c r="FGY4" s="466"/>
      <c r="FGZ4" s="466"/>
      <c r="FHA4" s="466"/>
      <c r="FHB4" s="466"/>
      <c r="FHC4" s="466"/>
      <c r="FHD4" s="466"/>
      <c r="FHE4" s="466"/>
      <c r="FHF4" s="466"/>
      <c r="FHG4" s="466"/>
      <c r="FHH4" s="466"/>
      <c r="FHI4" s="466"/>
      <c r="FHJ4" s="466"/>
      <c r="FHK4" s="466"/>
      <c r="FHL4" s="466"/>
      <c r="FHM4" s="466"/>
      <c r="FHN4" s="466"/>
      <c r="FHO4" s="466"/>
      <c r="FHP4" s="466"/>
      <c r="FHQ4" s="466"/>
      <c r="FHR4" s="466"/>
      <c r="FHS4" s="466"/>
      <c r="FHT4" s="466"/>
      <c r="FHU4" s="466"/>
      <c r="FHV4" s="466"/>
      <c r="FHW4" s="466"/>
      <c r="FHX4" s="466"/>
      <c r="FHY4" s="466"/>
      <c r="FHZ4" s="466"/>
      <c r="FIA4" s="466"/>
      <c r="FIB4" s="466"/>
      <c r="FIC4" s="466"/>
      <c r="FID4" s="466"/>
      <c r="FIE4" s="466"/>
      <c r="FIF4" s="466"/>
      <c r="FIG4" s="466"/>
      <c r="FIH4" s="466"/>
      <c r="FII4" s="466"/>
      <c r="FIJ4" s="466"/>
      <c r="FIK4" s="466"/>
      <c r="FIL4" s="466"/>
      <c r="FIM4" s="466"/>
      <c r="FIN4" s="466"/>
      <c r="FIO4" s="466"/>
      <c r="FIP4" s="466"/>
      <c r="FIQ4" s="466"/>
      <c r="FIR4" s="466"/>
      <c r="FIS4" s="466"/>
      <c r="FIT4" s="466"/>
      <c r="FIU4" s="466"/>
      <c r="FIV4" s="466"/>
      <c r="FIW4" s="466"/>
      <c r="FIX4" s="466"/>
      <c r="FIY4" s="466"/>
      <c r="FIZ4" s="466"/>
      <c r="FJA4" s="466"/>
      <c r="FJB4" s="466"/>
      <c r="FJC4" s="466"/>
      <c r="FJD4" s="466"/>
      <c r="FJE4" s="466"/>
      <c r="FJF4" s="466"/>
      <c r="FJG4" s="466"/>
      <c r="FJH4" s="466"/>
      <c r="FJI4" s="466"/>
      <c r="FJJ4" s="466"/>
      <c r="FJK4" s="466"/>
      <c r="FJL4" s="466"/>
      <c r="FJM4" s="466"/>
      <c r="FJN4" s="466"/>
      <c r="FJO4" s="466"/>
      <c r="FJP4" s="466"/>
      <c r="FJQ4" s="466"/>
      <c r="FJR4" s="466"/>
      <c r="FJS4" s="466"/>
      <c r="FJT4" s="466"/>
      <c r="FJU4" s="466"/>
      <c r="FJV4" s="466"/>
      <c r="FJW4" s="466"/>
      <c r="FJX4" s="466"/>
      <c r="FJY4" s="466"/>
      <c r="FJZ4" s="466"/>
      <c r="FKA4" s="466"/>
      <c r="FKB4" s="466"/>
      <c r="FKC4" s="466"/>
      <c r="FKD4" s="466"/>
      <c r="FKE4" s="466"/>
      <c r="FKF4" s="466"/>
      <c r="FKG4" s="466"/>
      <c r="FKH4" s="466"/>
      <c r="FKI4" s="466"/>
      <c r="FKJ4" s="466"/>
      <c r="FKK4" s="466"/>
      <c r="FKL4" s="466"/>
      <c r="FKM4" s="466"/>
      <c r="FKN4" s="466"/>
      <c r="FKO4" s="466"/>
      <c r="FKP4" s="466"/>
      <c r="FKQ4" s="466"/>
      <c r="FKR4" s="466"/>
      <c r="FKS4" s="466"/>
      <c r="FKT4" s="466"/>
      <c r="FKU4" s="466"/>
      <c r="FKV4" s="466"/>
      <c r="FKW4" s="466"/>
      <c r="FKX4" s="466"/>
      <c r="FKY4" s="466"/>
      <c r="FKZ4" s="466"/>
      <c r="FLA4" s="466"/>
      <c r="FLB4" s="466"/>
      <c r="FLC4" s="466"/>
      <c r="FLD4" s="466"/>
      <c r="FLE4" s="466"/>
      <c r="FLF4" s="466"/>
      <c r="FLG4" s="466"/>
      <c r="FLH4" s="466"/>
      <c r="FLI4" s="466"/>
      <c r="FLJ4" s="466"/>
      <c r="FLK4" s="466"/>
      <c r="FLL4" s="466"/>
      <c r="FLM4" s="466"/>
      <c r="FLN4" s="466"/>
      <c r="FLO4" s="466"/>
      <c r="FLP4" s="466"/>
      <c r="FLQ4" s="466"/>
      <c r="FLR4" s="466"/>
      <c r="FLS4" s="466"/>
      <c r="FLT4" s="466"/>
      <c r="FLU4" s="466"/>
      <c r="FLV4" s="466"/>
      <c r="FLW4" s="466"/>
      <c r="FLX4" s="466"/>
      <c r="FLY4" s="466"/>
      <c r="FLZ4" s="466"/>
      <c r="FMA4" s="466"/>
      <c r="FMB4" s="466"/>
      <c r="FMC4" s="466"/>
      <c r="FMD4" s="466"/>
      <c r="FME4" s="466"/>
      <c r="FMF4" s="466"/>
      <c r="FMG4" s="466"/>
      <c r="FMH4" s="466"/>
      <c r="FMI4" s="466"/>
      <c r="FMJ4" s="466"/>
      <c r="FMK4" s="466"/>
      <c r="FML4" s="466"/>
      <c r="FMM4" s="466"/>
      <c r="FMN4" s="466"/>
      <c r="FMO4" s="466"/>
      <c r="FMP4" s="466"/>
      <c r="FMQ4" s="466"/>
      <c r="FMR4" s="466"/>
      <c r="FMS4" s="466"/>
      <c r="FMT4" s="466"/>
      <c r="FMU4" s="466"/>
      <c r="FMV4" s="466"/>
      <c r="FMW4" s="466"/>
      <c r="FMX4" s="466"/>
      <c r="FMY4" s="466"/>
      <c r="FMZ4" s="466"/>
      <c r="FNA4" s="466"/>
      <c r="FNB4" s="466"/>
      <c r="FNC4" s="466"/>
      <c r="FND4" s="466"/>
      <c r="FNE4" s="466"/>
      <c r="FNF4" s="466"/>
      <c r="FNG4" s="466"/>
      <c r="FNH4" s="466"/>
      <c r="FNI4" s="466"/>
      <c r="FNJ4" s="466"/>
      <c r="FNK4" s="466"/>
      <c r="FNL4" s="466"/>
      <c r="FNM4" s="466"/>
      <c r="FNN4" s="466"/>
      <c r="FNO4" s="466"/>
      <c r="FNP4" s="466"/>
      <c r="FNQ4" s="466"/>
      <c r="FNR4" s="466"/>
      <c r="FNS4" s="466"/>
      <c r="FNT4" s="466"/>
      <c r="FNU4" s="466"/>
      <c r="FNV4" s="466"/>
      <c r="FNW4" s="466"/>
      <c r="FNX4" s="466"/>
      <c r="FNY4" s="466"/>
      <c r="FNZ4" s="466"/>
      <c r="FOA4" s="466"/>
      <c r="FOB4" s="466"/>
      <c r="FOC4" s="466"/>
      <c r="FOD4" s="466"/>
      <c r="FOE4" s="466"/>
      <c r="FOF4" s="466"/>
      <c r="FOG4" s="466"/>
      <c r="FOH4" s="466"/>
      <c r="FOI4" s="466"/>
      <c r="FOJ4" s="466"/>
      <c r="FOK4" s="466"/>
      <c r="FOL4" s="466"/>
      <c r="FOM4" s="466"/>
      <c r="FON4" s="466"/>
      <c r="FOO4" s="466"/>
      <c r="FOP4" s="466"/>
      <c r="FOQ4" s="466"/>
      <c r="FOR4" s="466"/>
      <c r="FOS4" s="466"/>
      <c r="FOT4" s="466"/>
      <c r="FOU4" s="466"/>
      <c r="FOV4" s="466"/>
      <c r="FOW4" s="466"/>
      <c r="FOX4" s="466"/>
      <c r="FOY4" s="466"/>
      <c r="FOZ4" s="466"/>
      <c r="FPA4" s="466"/>
      <c r="FPB4" s="466"/>
      <c r="FPC4" s="466"/>
      <c r="FPD4" s="466"/>
      <c r="FPE4" s="466"/>
      <c r="FPF4" s="466"/>
      <c r="FPG4" s="466"/>
      <c r="FPH4" s="466"/>
      <c r="FPI4" s="466"/>
      <c r="FPJ4" s="466"/>
      <c r="FPK4" s="466"/>
      <c r="FPL4" s="466"/>
      <c r="FPM4" s="466"/>
      <c r="FPN4" s="466"/>
      <c r="FPO4" s="466"/>
      <c r="FPP4" s="466"/>
      <c r="FPQ4" s="466"/>
      <c r="FPR4" s="466"/>
      <c r="FPS4" s="466"/>
      <c r="FPT4" s="466"/>
      <c r="FPU4" s="466"/>
      <c r="FPV4" s="466"/>
      <c r="FPW4" s="466"/>
      <c r="FPX4" s="466"/>
      <c r="FPY4" s="466"/>
      <c r="FPZ4" s="466"/>
      <c r="FQA4" s="466"/>
      <c r="FQB4" s="466"/>
      <c r="FQC4" s="466"/>
      <c r="FQD4" s="466"/>
      <c r="FQE4" s="466"/>
      <c r="FQF4" s="466"/>
      <c r="FQG4" s="466"/>
      <c r="FQH4" s="466"/>
      <c r="FQI4" s="466"/>
      <c r="FQJ4" s="466"/>
      <c r="FQK4" s="466"/>
      <c r="FQL4" s="466"/>
      <c r="FQM4" s="466"/>
      <c r="FQN4" s="466"/>
      <c r="FQO4" s="466"/>
      <c r="FQP4" s="466"/>
      <c r="FQQ4" s="466"/>
      <c r="FQR4" s="466"/>
      <c r="FQS4" s="466"/>
      <c r="FQT4" s="466"/>
      <c r="FQU4" s="466"/>
      <c r="FQV4" s="466"/>
      <c r="FQW4" s="466"/>
      <c r="FQX4" s="466"/>
      <c r="FQY4" s="466"/>
      <c r="FQZ4" s="466"/>
      <c r="FRA4" s="466"/>
      <c r="FRB4" s="466"/>
      <c r="FRC4" s="466"/>
      <c r="FRD4" s="466"/>
      <c r="FRE4" s="466"/>
      <c r="FRF4" s="466"/>
      <c r="FRG4" s="466"/>
      <c r="FRH4" s="466"/>
      <c r="FRI4" s="466"/>
      <c r="FRJ4" s="466"/>
      <c r="FRK4" s="466"/>
      <c r="FRL4" s="466"/>
      <c r="FRM4" s="466"/>
      <c r="FRN4" s="466"/>
      <c r="FRO4" s="466"/>
      <c r="FRP4" s="466"/>
      <c r="FRQ4" s="466"/>
      <c r="FRR4" s="466"/>
      <c r="FRS4" s="466"/>
      <c r="FRT4" s="466"/>
      <c r="FRU4" s="466"/>
      <c r="FRV4" s="466"/>
      <c r="FRW4" s="466"/>
      <c r="FRX4" s="466"/>
      <c r="FRY4" s="466"/>
      <c r="FRZ4" s="466"/>
      <c r="FSA4" s="466"/>
      <c r="FSB4" s="466"/>
      <c r="FSC4" s="466"/>
      <c r="FSD4" s="466"/>
      <c r="FSE4" s="466"/>
      <c r="FSF4" s="466"/>
      <c r="FSG4" s="466"/>
      <c r="FSH4" s="466"/>
      <c r="FSI4" s="466"/>
      <c r="FSJ4" s="466"/>
      <c r="FSK4" s="466"/>
      <c r="FSL4" s="466"/>
      <c r="FSM4" s="466"/>
      <c r="FSN4" s="466"/>
      <c r="FSO4" s="466"/>
      <c r="FSP4" s="466"/>
      <c r="FSQ4" s="466"/>
      <c r="FSR4" s="466"/>
      <c r="FSS4" s="466"/>
      <c r="FST4" s="466"/>
      <c r="FSU4" s="466"/>
      <c r="FSV4" s="466"/>
      <c r="FSW4" s="466"/>
      <c r="FSX4" s="466"/>
      <c r="FSY4" s="466"/>
      <c r="FSZ4" s="466"/>
      <c r="FTA4" s="466"/>
      <c r="FTB4" s="466"/>
      <c r="FTC4" s="466"/>
      <c r="FTD4" s="466"/>
      <c r="FTE4" s="466"/>
      <c r="FTF4" s="466"/>
      <c r="FTG4" s="466"/>
      <c r="FTH4" s="466"/>
      <c r="FTI4" s="466"/>
      <c r="FTJ4" s="466"/>
      <c r="FTK4" s="466"/>
      <c r="FTL4" s="466"/>
      <c r="FTM4" s="466"/>
      <c r="FTN4" s="466"/>
      <c r="FTO4" s="466"/>
      <c r="FTP4" s="466"/>
      <c r="FTQ4" s="466"/>
      <c r="FTR4" s="466"/>
      <c r="FTS4" s="466"/>
      <c r="FTT4" s="466"/>
      <c r="FTU4" s="466"/>
      <c r="FTV4" s="466"/>
      <c r="FTW4" s="466"/>
      <c r="FTX4" s="466"/>
      <c r="FTY4" s="466"/>
      <c r="FTZ4" s="466"/>
      <c r="FUA4" s="466"/>
      <c r="FUB4" s="466"/>
      <c r="FUC4" s="466"/>
      <c r="FUD4" s="466"/>
      <c r="FUE4" s="466"/>
      <c r="FUF4" s="466"/>
      <c r="FUG4" s="466"/>
      <c r="FUH4" s="466"/>
      <c r="FUI4" s="466"/>
      <c r="FUJ4" s="466"/>
      <c r="FUK4" s="466"/>
      <c r="FUL4" s="466"/>
      <c r="FUM4" s="466"/>
      <c r="FUN4" s="466"/>
      <c r="FUO4" s="466"/>
      <c r="FUP4" s="466"/>
      <c r="FUQ4" s="466"/>
      <c r="FUR4" s="466"/>
      <c r="FUS4" s="466"/>
      <c r="FUT4" s="466"/>
      <c r="FUU4" s="466"/>
      <c r="FUV4" s="466"/>
      <c r="FUW4" s="466"/>
      <c r="FUX4" s="466"/>
      <c r="FUY4" s="466"/>
      <c r="FUZ4" s="466"/>
      <c r="FVA4" s="466"/>
      <c r="FVB4" s="466"/>
      <c r="FVC4" s="466"/>
      <c r="FVD4" s="466"/>
      <c r="FVE4" s="466"/>
      <c r="FVF4" s="466"/>
      <c r="FVG4" s="466"/>
      <c r="FVH4" s="466"/>
      <c r="FVI4" s="466"/>
      <c r="FVJ4" s="466"/>
      <c r="FVK4" s="466"/>
      <c r="FVL4" s="466"/>
      <c r="FVM4" s="466"/>
      <c r="FVN4" s="466"/>
      <c r="FVO4" s="466"/>
      <c r="FVP4" s="466"/>
      <c r="FVQ4" s="466"/>
      <c r="FVR4" s="466"/>
      <c r="FVS4" s="466"/>
      <c r="FVT4" s="466"/>
      <c r="FVU4" s="466"/>
      <c r="FVV4" s="466"/>
      <c r="FVW4" s="466"/>
      <c r="FVX4" s="466"/>
      <c r="FVY4" s="466"/>
      <c r="FVZ4" s="466"/>
      <c r="FWA4" s="466"/>
      <c r="FWB4" s="466"/>
      <c r="FWC4" s="466"/>
      <c r="FWD4" s="466"/>
      <c r="FWE4" s="466"/>
      <c r="FWF4" s="466"/>
      <c r="FWG4" s="466"/>
      <c r="FWH4" s="466"/>
      <c r="FWI4" s="466"/>
      <c r="FWJ4" s="466"/>
      <c r="FWK4" s="466"/>
      <c r="FWL4" s="466"/>
      <c r="FWM4" s="466"/>
      <c r="FWN4" s="466"/>
      <c r="FWO4" s="466"/>
      <c r="FWP4" s="466"/>
      <c r="FWQ4" s="466"/>
      <c r="FWR4" s="466"/>
      <c r="FWS4" s="466"/>
      <c r="FWT4" s="466"/>
      <c r="FWU4" s="466"/>
      <c r="FWV4" s="466"/>
      <c r="FWW4" s="466"/>
      <c r="FWX4" s="466"/>
      <c r="FWY4" s="466"/>
      <c r="FWZ4" s="466"/>
      <c r="FXA4" s="466"/>
      <c r="FXB4" s="466"/>
      <c r="FXC4" s="466"/>
      <c r="FXD4" s="466"/>
      <c r="FXE4" s="466"/>
      <c r="FXF4" s="466"/>
      <c r="FXG4" s="466"/>
      <c r="FXH4" s="466"/>
      <c r="FXI4" s="466"/>
      <c r="FXJ4" s="466"/>
      <c r="FXK4" s="466"/>
      <c r="FXL4" s="466"/>
      <c r="FXM4" s="466"/>
      <c r="FXN4" s="466"/>
      <c r="FXO4" s="466"/>
      <c r="FXP4" s="466"/>
      <c r="FXQ4" s="466"/>
      <c r="FXR4" s="466"/>
      <c r="FXS4" s="466"/>
      <c r="FXT4" s="466"/>
      <c r="FXU4" s="466"/>
      <c r="FXV4" s="466"/>
      <c r="FXW4" s="466"/>
      <c r="FXX4" s="466"/>
      <c r="FXY4" s="466"/>
      <c r="FXZ4" s="466"/>
      <c r="FYA4" s="466"/>
      <c r="FYB4" s="466"/>
      <c r="FYC4" s="466"/>
      <c r="FYD4" s="466"/>
      <c r="FYE4" s="466"/>
      <c r="FYF4" s="466"/>
      <c r="FYG4" s="466"/>
      <c r="FYH4" s="466"/>
      <c r="FYI4" s="466"/>
      <c r="FYJ4" s="466"/>
      <c r="FYK4" s="466"/>
      <c r="FYL4" s="466"/>
      <c r="FYM4" s="466"/>
      <c r="FYN4" s="466"/>
      <c r="FYO4" s="466"/>
      <c r="FYP4" s="466"/>
      <c r="FYQ4" s="466"/>
      <c r="FYR4" s="466"/>
      <c r="FYS4" s="466"/>
      <c r="FYT4" s="466"/>
      <c r="FYU4" s="466"/>
      <c r="FYV4" s="466"/>
      <c r="FYW4" s="466"/>
      <c r="FYX4" s="466"/>
      <c r="FYY4" s="466"/>
      <c r="FYZ4" s="466"/>
      <c r="FZA4" s="466"/>
      <c r="FZB4" s="466"/>
      <c r="FZC4" s="466"/>
      <c r="FZD4" s="466"/>
      <c r="FZE4" s="466"/>
      <c r="FZF4" s="466"/>
      <c r="FZG4" s="466"/>
      <c r="FZH4" s="466"/>
      <c r="FZI4" s="466"/>
      <c r="FZJ4" s="466"/>
      <c r="FZK4" s="466"/>
      <c r="FZL4" s="466"/>
      <c r="FZM4" s="466"/>
      <c r="FZN4" s="466"/>
      <c r="FZO4" s="466"/>
      <c r="FZP4" s="466"/>
      <c r="FZQ4" s="466"/>
      <c r="FZR4" s="466"/>
      <c r="FZS4" s="466"/>
      <c r="FZT4" s="466"/>
      <c r="FZU4" s="466"/>
      <c r="FZV4" s="466"/>
      <c r="FZW4" s="466"/>
      <c r="FZX4" s="466"/>
      <c r="FZY4" s="466"/>
      <c r="FZZ4" s="466"/>
      <c r="GAA4" s="466"/>
      <c r="GAB4" s="466"/>
      <c r="GAC4" s="466"/>
      <c r="GAD4" s="466"/>
      <c r="GAE4" s="466"/>
      <c r="GAF4" s="466"/>
      <c r="GAG4" s="466"/>
      <c r="GAH4" s="466"/>
      <c r="GAI4" s="466"/>
      <c r="GAJ4" s="466"/>
      <c r="GAK4" s="466"/>
      <c r="GAL4" s="466"/>
      <c r="GAM4" s="466"/>
      <c r="GAN4" s="466"/>
      <c r="GAO4" s="466"/>
      <c r="GAP4" s="466"/>
      <c r="GAQ4" s="466"/>
      <c r="GAR4" s="466"/>
      <c r="GAS4" s="466"/>
      <c r="GAT4" s="466"/>
      <c r="GAU4" s="466"/>
      <c r="GAV4" s="466"/>
      <c r="GAW4" s="466"/>
      <c r="GAX4" s="466"/>
      <c r="GAY4" s="466"/>
      <c r="GAZ4" s="466"/>
      <c r="GBA4" s="466"/>
      <c r="GBB4" s="466"/>
      <c r="GBC4" s="466"/>
      <c r="GBD4" s="466"/>
      <c r="GBE4" s="466"/>
      <c r="GBF4" s="466"/>
      <c r="GBG4" s="466"/>
      <c r="GBH4" s="466"/>
      <c r="GBI4" s="466"/>
      <c r="GBJ4" s="466"/>
      <c r="GBK4" s="466"/>
      <c r="GBL4" s="466"/>
      <c r="GBM4" s="466"/>
      <c r="GBN4" s="466"/>
      <c r="GBO4" s="466"/>
      <c r="GBP4" s="466"/>
      <c r="GBQ4" s="466"/>
      <c r="GBR4" s="466"/>
      <c r="GBS4" s="466"/>
      <c r="GBT4" s="466"/>
      <c r="GBU4" s="466"/>
      <c r="GBV4" s="466"/>
      <c r="GBW4" s="466"/>
      <c r="GBX4" s="466"/>
      <c r="GBY4" s="466"/>
      <c r="GBZ4" s="466"/>
      <c r="GCA4" s="466"/>
      <c r="GCB4" s="466"/>
      <c r="GCC4" s="466"/>
      <c r="GCD4" s="466"/>
      <c r="GCE4" s="466"/>
      <c r="GCF4" s="466"/>
      <c r="GCG4" s="466"/>
      <c r="GCH4" s="466"/>
      <c r="GCI4" s="466"/>
      <c r="GCJ4" s="466"/>
      <c r="GCK4" s="466"/>
      <c r="GCL4" s="466"/>
      <c r="GCM4" s="466"/>
      <c r="GCN4" s="466"/>
      <c r="GCO4" s="466"/>
      <c r="GCP4" s="466"/>
      <c r="GCQ4" s="466"/>
      <c r="GCR4" s="466"/>
      <c r="GCS4" s="466"/>
      <c r="GCT4" s="466"/>
      <c r="GCU4" s="466"/>
      <c r="GCV4" s="466"/>
      <c r="GCW4" s="466"/>
      <c r="GCX4" s="466"/>
      <c r="GCY4" s="466"/>
      <c r="GCZ4" s="466"/>
      <c r="GDA4" s="466"/>
      <c r="GDB4" s="466"/>
      <c r="GDC4" s="466"/>
      <c r="GDD4" s="466"/>
      <c r="GDE4" s="466"/>
      <c r="GDF4" s="466"/>
      <c r="GDG4" s="466"/>
      <c r="GDH4" s="466"/>
      <c r="GDI4" s="466"/>
      <c r="GDJ4" s="466"/>
      <c r="GDK4" s="466"/>
      <c r="GDL4" s="466"/>
      <c r="GDM4" s="466"/>
      <c r="GDN4" s="466"/>
      <c r="GDO4" s="466"/>
      <c r="GDP4" s="466"/>
      <c r="GDQ4" s="466"/>
      <c r="GDR4" s="466"/>
      <c r="GDS4" s="466"/>
      <c r="GDT4" s="466"/>
      <c r="GDU4" s="466"/>
      <c r="GDV4" s="466"/>
      <c r="GDW4" s="466"/>
      <c r="GDX4" s="466"/>
      <c r="GDY4" s="466"/>
      <c r="GDZ4" s="466"/>
      <c r="GEA4" s="466"/>
      <c r="GEB4" s="466"/>
      <c r="GEC4" s="466"/>
      <c r="GED4" s="466"/>
      <c r="GEE4" s="466"/>
      <c r="GEF4" s="466"/>
      <c r="GEG4" s="466"/>
      <c r="GEH4" s="466"/>
      <c r="GEI4" s="466"/>
      <c r="GEJ4" s="466"/>
      <c r="GEK4" s="466"/>
      <c r="GEL4" s="466"/>
      <c r="GEM4" s="466"/>
      <c r="GEN4" s="466"/>
      <c r="GEO4" s="466"/>
      <c r="GEP4" s="466"/>
      <c r="GEQ4" s="466"/>
      <c r="GER4" s="466"/>
      <c r="GES4" s="466"/>
      <c r="GET4" s="466"/>
      <c r="GEU4" s="466"/>
      <c r="GEV4" s="466"/>
      <c r="GEW4" s="466"/>
      <c r="GEX4" s="466"/>
      <c r="GEY4" s="466"/>
      <c r="GEZ4" s="466"/>
      <c r="GFA4" s="466"/>
      <c r="GFB4" s="466"/>
      <c r="GFC4" s="466"/>
      <c r="GFD4" s="466"/>
      <c r="GFE4" s="466"/>
      <c r="GFF4" s="466"/>
      <c r="GFG4" s="466"/>
      <c r="GFH4" s="466"/>
      <c r="GFI4" s="466"/>
      <c r="GFJ4" s="466"/>
      <c r="GFK4" s="466"/>
      <c r="GFL4" s="466"/>
      <c r="GFM4" s="466"/>
      <c r="GFN4" s="466"/>
      <c r="GFO4" s="466"/>
      <c r="GFP4" s="466"/>
      <c r="GFQ4" s="466"/>
      <c r="GFR4" s="466"/>
      <c r="GFS4" s="466"/>
      <c r="GFT4" s="466"/>
      <c r="GFU4" s="466"/>
      <c r="GFV4" s="466"/>
      <c r="GFW4" s="466"/>
      <c r="GFX4" s="466"/>
      <c r="GFY4" s="466"/>
      <c r="GFZ4" s="466"/>
      <c r="GGA4" s="466"/>
      <c r="GGB4" s="466"/>
      <c r="GGC4" s="466"/>
      <c r="GGD4" s="466"/>
      <c r="GGE4" s="466"/>
      <c r="GGF4" s="466"/>
      <c r="GGG4" s="466"/>
      <c r="GGH4" s="466"/>
      <c r="GGI4" s="466"/>
      <c r="GGJ4" s="466"/>
      <c r="GGK4" s="466"/>
      <c r="GGL4" s="466"/>
      <c r="GGM4" s="466"/>
      <c r="GGN4" s="466"/>
      <c r="GGO4" s="466"/>
      <c r="GGP4" s="466"/>
      <c r="GGQ4" s="466"/>
      <c r="GGR4" s="466"/>
      <c r="GGS4" s="466"/>
      <c r="GGT4" s="466"/>
      <c r="GGU4" s="466"/>
      <c r="GGV4" s="466"/>
      <c r="GGW4" s="466"/>
      <c r="GGX4" s="466"/>
      <c r="GGY4" s="466"/>
      <c r="GGZ4" s="466"/>
      <c r="GHA4" s="466"/>
      <c r="GHB4" s="466"/>
      <c r="GHC4" s="466"/>
      <c r="GHD4" s="466"/>
      <c r="GHE4" s="466"/>
      <c r="GHF4" s="466"/>
      <c r="GHG4" s="466"/>
      <c r="GHH4" s="466"/>
      <c r="GHI4" s="466"/>
      <c r="GHJ4" s="466"/>
      <c r="GHK4" s="466"/>
      <c r="GHL4" s="466"/>
      <c r="GHM4" s="466"/>
      <c r="GHN4" s="466"/>
      <c r="GHO4" s="466"/>
      <c r="GHP4" s="466"/>
      <c r="GHQ4" s="466"/>
      <c r="GHR4" s="466"/>
      <c r="GHS4" s="466"/>
      <c r="GHT4" s="466"/>
      <c r="GHU4" s="466"/>
      <c r="GHV4" s="466"/>
      <c r="GHW4" s="466"/>
      <c r="GHX4" s="466"/>
      <c r="GHY4" s="466"/>
      <c r="GHZ4" s="466"/>
      <c r="GIA4" s="466"/>
      <c r="GIB4" s="466"/>
      <c r="GIC4" s="466"/>
      <c r="GID4" s="466"/>
      <c r="GIE4" s="466"/>
      <c r="GIF4" s="466"/>
      <c r="GIG4" s="466"/>
      <c r="GIH4" s="466"/>
      <c r="GII4" s="466"/>
      <c r="GIJ4" s="466"/>
      <c r="GIK4" s="466"/>
      <c r="GIL4" s="466"/>
      <c r="GIM4" s="466"/>
      <c r="GIN4" s="466"/>
      <c r="GIO4" s="466"/>
      <c r="GIP4" s="466"/>
      <c r="GIQ4" s="466"/>
      <c r="GIR4" s="466"/>
      <c r="GIS4" s="466"/>
      <c r="GIT4" s="466"/>
      <c r="GIU4" s="466"/>
      <c r="GIV4" s="466"/>
      <c r="GIW4" s="466"/>
      <c r="GIX4" s="466"/>
      <c r="GIY4" s="466"/>
      <c r="GIZ4" s="466"/>
      <c r="GJA4" s="466"/>
      <c r="GJB4" s="466"/>
      <c r="GJC4" s="466"/>
      <c r="GJD4" s="466"/>
      <c r="GJE4" s="466"/>
      <c r="GJF4" s="466"/>
      <c r="GJG4" s="466"/>
      <c r="GJH4" s="466"/>
      <c r="GJI4" s="466"/>
      <c r="GJJ4" s="466"/>
      <c r="GJK4" s="466"/>
      <c r="GJL4" s="466"/>
      <c r="GJM4" s="466"/>
      <c r="GJN4" s="466"/>
      <c r="GJO4" s="466"/>
      <c r="GJP4" s="466"/>
      <c r="GJQ4" s="466"/>
      <c r="GJR4" s="466"/>
      <c r="GJS4" s="466"/>
      <c r="GJT4" s="466"/>
      <c r="GJU4" s="466"/>
      <c r="GJV4" s="466"/>
      <c r="GJW4" s="466"/>
      <c r="GJX4" s="466"/>
      <c r="GJY4" s="466"/>
      <c r="GJZ4" s="466"/>
      <c r="GKA4" s="466"/>
      <c r="GKB4" s="466"/>
      <c r="GKC4" s="466"/>
      <c r="GKD4" s="466"/>
      <c r="GKE4" s="466"/>
      <c r="GKF4" s="466"/>
      <c r="GKG4" s="466"/>
      <c r="GKH4" s="466"/>
      <c r="GKI4" s="466"/>
      <c r="GKJ4" s="466"/>
      <c r="GKK4" s="466"/>
      <c r="GKL4" s="466"/>
      <c r="GKM4" s="466"/>
      <c r="GKN4" s="466"/>
      <c r="GKO4" s="466"/>
      <c r="GKP4" s="466"/>
      <c r="GKQ4" s="466"/>
      <c r="GKR4" s="466"/>
      <c r="GKS4" s="466"/>
      <c r="GKT4" s="466"/>
      <c r="GKU4" s="466"/>
      <c r="GKV4" s="466"/>
      <c r="GKW4" s="466"/>
      <c r="GKX4" s="466"/>
      <c r="GKY4" s="466"/>
      <c r="GKZ4" s="466"/>
      <c r="GLA4" s="466"/>
      <c r="GLB4" s="466"/>
      <c r="GLC4" s="466"/>
      <c r="GLD4" s="466"/>
      <c r="GLE4" s="466"/>
      <c r="GLF4" s="466"/>
      <c r="GLG4" s="466"/>
      <c r="GLH4" s="466"/>
      <c r="GLI4" s="466"/>
      <c r="GLJ4" s="466"/>
      <c r="GLK4" s="466"/>
      <c r="GLL4" s="466"/>
      <c r="GLM4" s="466"/>
      <c r="GLN4" s="466"/>
      <c r="GLO4" s="466"/>
      <c r="GLP4" s="466"/>
      <c r="GLQ4" s="466"/>
      <c r="GLR4" s="466"/>
      <c r="GLS4" s="466"/>
      <c r="GLT4" s="466"/>
      <c r="GLU4" s="466"/>
      <c r="GLV4" s="466"/>
      <c r="GLW4" s="466"/>
      <c r="GLX4" s="466"/>
      <c r="GLY4" s="466"/>
      <c r="GLZ4" s="466"/>
      <c r="GMA4" s="466"/>
      <c r="GMB4" s="466"/>
      <c r="GMC4" s="466"/>
      <c r="GMD4" s="466"/>
      <c r="GME4" s="466"/>
      <c r="GMF4" s="466"/>
      <c r="GMG4" s="466"/>
      <c r="GMH4" s="466"/>
      <c r="GMI4" s="466"/>
      <c r="GMJ4" s="466"/>
      <c r="GMK4" s="466"/>
      <c r="GML4" s="466"/>
      <c r="GMM4" s="466"/>
      <c r="GMN4" s="466"/>
      <c r="GMO4" s="466"/>
      <c r="GMP4" s="466"/>
      <c r="GMQ4" s="466"/>
      <c r="GMR4" s="466"/>
      <c r="GMS4" s="466"/>
      <c r="GMT4" s="466"/>
      <c r="GMU4" s="466"/>
      <c r="GMV4" s="466"/>
      <c r="GMW4" s="466"/>
      <c r="GMX4" s="466"/>
      <c r="GMY4" s="466"/>
      <c r="GMZ4" s="466"/>
      <c r="GNA4" s="466"/>
      <c r="GNB4" s="466"/>
      <c r="GNC4" s="466"/>
      <c r="GND4" s="466"/>
      <c r="GNE4" s="466"/>
      <c r="GNF4" s="466"/>
      <c r="GNG4" s="466"/>
      <c r="GNH4" s="466"/>
      <c r="GNI4" s="466"/>
      <c r="GNJ4" s="466"/>
      <c r="GNK4" s="466"/>
      <c r="GNL4" s="466"/>
      <c r="GNM4" s="466"/>
      <c r="GNN4" s="466"/>
      <c r="GNO4" s="466"/>
      <c r="GNP4" s="466"/>
      <c r="GNQ4" s="466"/>
      <c r="GNR4" s="466"/>
      <c r="GNS4" s="466"/>
      <c r="GNT4" s="466"/>
      <c r="GNU4" s="466"/>
      <c r="GNV4" s="466"/>
      <c r="GNW4" s="466"/>
      <c r="GNX4" s="466"/>
      <c r="GNY4" s="466"/>
      <c r="GNZ4" s="466"/>
      <c r="GOA4" s="466"/>
      <c r="GOB4" s="466"/>
      <c r="GOC4" s="466"/>
      <c r="GOD4" s="466"/>
      <c r="GOE4" s="466"/>
      <c r="GOF4" s="466"/>
      <c r="GOG4" s="466"/>
      <c r="GOH4" s="466"/>
      <c r="GOI4" s="466"/>
      <c r="GOJ4" s="466"/>
      <c r="GOK4" s="466"/>
      <c r="GOL4" s="466"/>
      <c r="GOM4" s="466"/>
      <c r="GON4" s="466"/>
      <c r="GOO4" s="466"/>
      <c r="GOP4" s="466"/>
      <c r="GOQ4" s="466"/>
      <c r="GOR4" s="466"/>
      <c r="GOS4" s="466"/>
      <c r="GOT4" s="466"/>
      <c r="GOU4" s="466"/>
      <c r="GOV4" s="466"/>
      <c r="GOW4" s="466"/>
      <c r="GOX4" s="466"/>
      <c r="GOY4" s="466"/>
      <c r="GOZ4" s="466"/>
      <c r="GPA4" s="466"/>
      <c r="GPB4" s="466"/>
      <c r="GPC4" s="466"/>
      <c r="GPD4" s="466"/>
      <c r="GPE4" s="466"/>
      <c r="GPF4" s="466"/>
      <c r="GPG4" s="466"/>
      <c r="GPH4" s="466"/>
      <c r="GPI4" s="466"/>
      <c r="GPJ4" s="466"/>
      <c r="GPK4" s="466"/>
      <c r="GPL4" s="466"/>
      <c r="GPM4" s="466"/>
      <c r="GPN4" s="466"/>
      <c r="GPO4" s="466"/>
      <c r="GPP4" s="466"/>
      <c r="GPQ4" s="466"/>
      <c r="GPR4" s="466"/>
      <c r="GPS4" s="466"/>
      <c r="GPT4" s="466"/>
      <c r="GPU4" s="466"/>
      <c r="GPV4" s="466"/>
      <c r="GPW4" s="466"/>
      <c r="GPX4" s="466"/>
      <c r="GPY4" s="466"/>
      <c r="GPZ4" s="466"/>
      <c r="GQA4" s="466"/>
      <c r="GQB4" s="466"/>
      <c r="GQC4" s="466"/>
      <c r="GQD4" s="466"/>
      <c r="GQE4" s="466"/>
      <c r="GQF4" s="466"/>
      <c r="GQG4" s="466"/>
      <c r="GQH4" s="466"/>
      <c r="GQI4" s="466"/>
      <c r="GQJ4" s="466"/>
      <c r="GQK4" s="466"/>
      <c r="GQL4" s="466"/>
      <c r="GQM4" s="466"/>
      <c r="GQN4" s="466"/>
      <c r="GQO4" s="466"/>
      <c r="GQP4" s="466"/>
      <c r="GQQ4" s="466"/>
      <c r="GQR4" s="466"/>
      <c r="GQS4" s="466"/>
      <c r="GQT4" s="466"/>
      <c r="GQU4" s="466"/>
      <c r="GQV4" s="466"/>
      <c r="GQW4" s="466"/>
      <c r="GQX4" s="466"/>
      <c r="GQY4" s="466"/>
      <c r="GQZ4" s="466"/>
      <c r="GRA4" s="466"/>
      <c r="GRB4" s="466"/>
      <c r="GRC4" s="466"/>
      <c r="GRD4" s="466"/>
      <c r="GRE4" s="466"/>
      <c r="GRF4" s="466"/>
      <c r="GRG4" s="466"/>
      <c r="GRH4" s="466"/>
      <c r="GRI4" s="466"/>
      <c r="GRJ4" s="466"/>
      <c r="GRK4" s="466"/>
      <c r="GRL4" s="466"/>
      <c r="GRM4" s="466"/>
      <c r="GRN4" s="466"/>
      <c r="GRO4" s="466"/>
      <c r="GRP4" s="466"/>
      <c r="GRQ4" s="466"/>
      <c r="GRR4" s="466"/>
      <c r="GRS4" s="466"/>
      <c r="GRT4" s="466"/>
      <c r="GRU4" s="466"/>
      <c r="GRV4" s="466"/>
      <c r="GRW4" s="466"/>
      <c r="GRX4" s="466"/>
      <c r="GRY4" s="466"/>
      <c r="GRZ4" s="466"/>
      <c r="GSA4" s="466"/>
      <c r="GSB4" s="466"/>
      <c r="GSC4" s="466"/>
      <c r="GSD4" s="466"/>
      <c r="GSE4" s="466"/>
      <c r="GSF4" s="466"/>
      <c r="GSG4" s="466"/>
      <c r="GSH4" s="466"/>
      <c r="GSI4" s="466"/>
      <c r="GSJ4" s="466"/>
      <c r="GSK4" s="466"/>
      <c r="GSL4" s="466"/>
      <c r="GSM4" s="466"/>
      <c r="GSN4" s="466"/>
      <c r="GSO4" s="466"/>
      <c r="GSP4" s="466"/>
      <c r="GSQ4" s="466"/>
      <c r="GSR4" s="466"/>
      <c r="GSS4" s="466"/>
      <c r="GST4" s="466"/>
      <c r="GSU4" s="466"/>
      <c r="GSV4" s="466"/>
      <c r="GSW4" s="466"/>
      <c r="GSX4" s="466"/>
      <c r="GSY4" s="466"/>
      <c r="GSZ4" s="466"/>
      <c r="GTA4" s="466"/>
      <c r="GTB4" s="466"/>
      <c r="GTC4" s="466"/>
      <c r="GTD4" s="466"/>
      <c r="GTE4" s="466"/>
      <c r="GTF4" s="466"/>
      <c r="GTG4" s="466"/>
      <c r="GTH4" s="466"/>
      <c r="GTI4" s="466"/>
      <c r="GTJ4" s="466"/>
      <c r="GTK4" s="466"/>
      <c r="GTL4" s="466"/>
      <c r="GTM4" s="466"/>
      <c r="GTN4" s="466"/>
      <c r="GTO4" s="466"/>
      <c r="GTP4" s="466"/>
      <c r="GTQ4" s="466"/>
      <c r="GTR4" s="466"/>
      <c r="GTS4" s="466"/>
      <c r="GTT4" s="466"/>
      <c r="GTU4" s="466"/>
      <c r="GTV4" s="466"/>
      <c r="GTW4" s="466"/>
      <c r="GTX4" s="466"/>
      <c r="GTY4" s="466"/>
      <c r="GTZ4" s="466"/>
      <c r="GUA4" s="466"/>
      <c r="GUB4" s="466"/>
      <c r="GUC4" s="466"/>
      <c r="GUD4" s="466"/>
      <c r="GUE4" s="466"/>
      <c r="GUF4" s="466"/>
      <c r="GUG4" s="466"/>
      <c r="GUH4" s="466"/>
      <c r="GUI4" s="466"/>
      <c r="GUJ4" s="466"/>
      <c r="GUK4" s="466"/>
      <c r="GUL4" s="466"/>
      <c r="GUM4" s="466"/>
      <c r="GUN4" s="466"/>
      <c r="GUO4" s="466"/>
      <c r="GUP4" s="466"/>
      <c r="GUQ4" s="466"/>
      <c r="GUR4" s="466"/>
      <c r="GUS4" s="466"/>
      <c r="GUT4" s="466"/>
      <c r="GUU4" s="466"/>
      <c r="GUV4" s="466"/>
      <c r="GUW4" s="466"/>
      <c r="GUX4" s="466"/>
      <c r="GUY4" s="466"/>
      <c r="GUZ4" s="466"/>
      <c r="GVA4" s="466"/>
      <c r="GVB4" s="466"/>
      <c r="GVC4" s="466"/>
      <c r="GVD4" s="466"/>
      <c r="GVE4" s="466"/>
      <c r="GVF4" s="466"/>
      <c r="GVG4" s="466"/>
      <c r="GVH4" s="466"/>
      <c r="GVI4" s="466"/>
      <c r="GVJ4" s="466"/>
      <c r="GVK4" s="466"/>
      <c r="GVL4" s="466"/>
      <c r="GVM4" s="466"/>
      <c r="GVN4" s="466"/>
      <c r="GVO4" s="466"/>
      <c r="GVP4" s="466"/>
      <c r="GVQ4" s="466"/>
      <c r="GVR4" s="466"/>
      <c r="GVS4" s="466"/>
      <c r="GVT4" s="466"/>
      <c r="GVU4" s="466"/>
      <c r="GVV4" s="466"/>
      <c r="GVW4" s="466"/>
      <c r="GVX4" s="466"/>
      <c r="GVY4" s="466"/>
      <c r="GVZ4" s="466"/>
      <c r="GWA4" s="466"/>
      <c r="GWB4" s="466"/>
      <c r="GWC4" s="466"/>
      <c r="GWD4" s="466"/>
      <c r="GWE4" s="466"/>
      <c r="GWF4" s="466"/>
      <c r="GWG4" s="466"/>
      <c r="GWH4" s="466"/>
      <c r="GWI4" s="466"/>
      <c r="GWJ4" s="466"/>
      <c r="GWK4" s="466"/>
      <c r="GWL4" s="466"/>
      <c r="GWM4" s="466"/>
      <c r="GWN4" s="466"/>
      <c r="GWO4" s="466"/>
      <c r="GWP4" s="466"/>
      <c r="GWQ4" s="466"/>
      <c r="GWR4" s="466"/>
      <c r="GWS4" s="466"/>
      <c r="GWT4" s="466"/>
      <c r="GWU4" s="466"/>
      <c r="GWV4" s="466"/>
      <c r="GWW4" s="466"/>
      <c r="GWX4" s="466"/>
      <c r="GWY4" s="466"/>
      <c r="GWZ4" s="466"/>
      <c r="GXA4" s="466"/>
      <c r="GXB4" s="466"/>
      <c r="GXC4" s="466"/>
      <c r="GXD4" s="466"/>
      <c r="GXE4" s="466"/>
      <c r="GXF4" s="466"/>
      <c r="GXG4" s="466"/>
      <c r="GXH4" s="466"/>
      <c r="GXI4" s="466"/>
      <c r="GXJ4" s="466"/>
      <c r="GXK4" s="466"/>
      <c r="GXL4" s="466"/>
      <c r="GXM4" s="466"/>
      <c r="GXN4" s="466"/>
      <c r="GXO4" s="466"/>
      <c r="GXP4" s="466"/>
      <c r="GXQ4" s="466"/>
      <c r="GXR4" s="466"/>
      <c r="GXS4" s="466"/>
      <c r="GXT4" s="466"/>
      <c r="GXU4" s="466"/>
      <c r="GXV4" s="466"/>
      <c r="GXW4" s="466"/>
      <c r="GXX4" s="466"/>
      <c r="GXY4" s="466"/>
      <c r="GXZ4" s="466"/>
      <c r="GYA4" s="466"/>
      <c r="GYB4" s="466"/>
      <c r="GYC4" s="466"/>
      <c r="GYD4" s="466"/>
      <c r="GYE4" s="466"/>
      <c r="GYF4" s="466"/>
      <c r="GYG4" s="466"/>
      <c r="GYH4" s="466"/>
      <c r="GYI4" s="466"/>
      <c r="GYJ4" s="466"/>
      <c r="GYK4" s="466"/>
      <c r="GYL4" s="466"/>
      <c r="GYM4" s="466"/>
      <c r="GYN4" s="466"/>
      <c r="GYO4" s="466"/>
      <c r="GYP4" s="466"/>
      <c r="GYQ4" s="466"/>
      <c r="GYR4" s="466"/>
      <c r="GYS4" s="466"/>
      <c r="GYT4" s="466"/>
      <c r="GYU4" s="466"/>
      <c r="GYV4" s="466"/>
      <c r="GYW4" s="466"/>
      <c r="GYX4" s="466"/>
      <c r="GYY4" s="466"/>
      <c r="GYZ4" s="466"/>
      <c r="GZA4" s="466"/>
      <c r="GZB4" s="466"/>
      <c r="GZC4" s="466"/>
      <c r="GZD4" s="466"/>
      <c r="GZE4" s="466"/>
      <c r="GZF4" s="466"/>
      <c r="GZG4" s="466"/>
      <c r="GZH4" s="466"/>
      <c r="GZI4" s="466"/>
      <c r="GZJ4" s="466"/>
      <c r="GZK4" s="466"/>
      <c r="GZL4" s="466"/>
      <c r="GZM4" s="466"/>
      <c r="GZN4" s="466"/>
      <c r="GZO4" s="466"/>
      <c r="GZP4" s="466"/>
      <c r="GZQ4" s="466"/>
      <c r="GZR4" s="466"/>
      <c r="GZS4" s="466"/>
      <c r="GZT4" s="466"/>
      <c r="GZU4" s="466"/>
      <c r="GZV4" s="466"/>
      <c r="GZW4" s="466"/>
      <c r="GZX4" s="466"/>
      <c r="GZY4" s="466"/>
      <c r="GZZ4" s="466"/>
      <c r="HAA4" s="466"/>
      <c r="HAB4" s="466"/>
      <c r="HAC4" s="466"/>
      <c r="HAD4" s="466"/>
      <c r="HAE4" s="466"/>
      <c r="HAF4" s="466"/>
      <c r="HAG4" s="466"/>
      <c r="HAH4" s="466"/>
      <c r="HAI4" s="466"/>
      <c r="HAJ4" s="466"/>
      <c r="HAK4" s="466"/>
      <c r="HAL4" s="466"/>
      <c r="HAM4" s="466"/>
      <c r="HAN4" s="466"/>
      <c r="HAO4" s="466"/>
      <c r="HAP4" s="466"/>
      <c r="HAQ4" s="466"/>
      <c r="HAR4" s="466"/>
      <c r="HAS4" s="466"/>
      <c r="HAT4" s="466"/>
      <c r="HAU4" s="466"/>
      <c r="HAV4" s="466"/>
      <c r="HAW4" s="466"/>
      <c r="HAX4" s="466"/>
      <c r="HAY4" s="466"/>
      <c r="HAZ4" s="466"/>
      <c r="HBA4" s="466"/>
      <c r="HBB4" s="466"/>
      <c r="HBC4" s="466"/>
      <c r="HBD4" s="466"/>
      <c r="HBE4" s="466"/>
      <c r="HBF4" s="466"/>
      <c r="HBG4" s="466"/>
      <c r="HBH4" s="466"/>
      <c r="HBI4" s="466"/>
      <c r="HBJ4" s="466"/>
      <c r="HBK4" s="466"/>
      <c r="HBL4" s="466"/>
      <c r="HBM4" s="466"/>
      <c r="HBN4" s="466"/>
      <c r="HBO4" s="466"/>
      <c r="HBP4" s="466"/>
      <c r="HBQ4" s="466"/>
      <c r="HBR4" s="466"/>
      <c r="HBS4" s="466"/>
      <c r="HBT4" s="466"/>
      <c r="HBU4" s="466"/>
      <c r="HBV4" s="466"/>
      <c r="HBW4" s="466"/>
      <c r="HBX4" s="466"/>
      <c r="HBY4" s="466"/>
      <c r="HBZ4" s="466"/>
      <c r="HCA4" s="466"/>
      <c r="HCB4" s="466"/>
      <c r="HCC4" s="466"/>
      <c r="HCD4" s="466"/>
      <c r="HCE4" s="466"/>
      <c r="HCF4" s="466"/>
      <c r="HCG4" s="466"/>
      <c r="HCH4" s="466"/>
      <c r="HCI4" s="466"/>
      <c r="HCJ4" s="466"/>
      <c r="HCK4" s="466"/>
      <c r="HCL4" s="466"/>
      <c r="HCM4" s="466"/>
      <c r="HCN4" s="466"/>
      <c r="HCO4" s="466"/>
      <c r="HCP4" s="466"/>
      <c r="HCQ4" s="466"/>
      <c r="HCR4" s="466"/>
      <c r="HCS4" s="466"/>
      <c r="HCT4" s="466"/>
      <c r="HCU4" s="466"/>
      <c r="HCV4" s="466"/>
      <c r="HCW4" s="466"/>
      <c r="HCX4" s="466"/>
      <c r="HCY4" s="466"/>
      <c r="HCZ4" s="466"/>
      <c r="HDA4" s="466"/>
      <c r="HDB4" s="466"/>
      <c r="HDC4" s="466"/>
      <c r="HDD4" s="466"/>
      <c r="HDE4" s="466"/>
      <c r="HDF4" s="466"/>
      <c r="HDG4" s="466"/>
      <c r="HDH4" s="466"/>
      <c r="HDI4" s="466"/>
      <c r="HDJ4" s="466"/>
      <c r="HDK4" s="466"/>
      <c r="HDL4" s="466"/>
      <c r="HDM4" s="466"/>
      <c r="HDN4" s="466"/>
      <c r="HDO4" s="466"/>
      <c r="HDP4" s="466"/>
      <c r="HDQ4" s="466"/>
      <c r="HDR4" s="466"/>
      <c r="HDS4" s="466"/>
      <c r="HDT4" s="466"/>
      <c r="HDU4" s="466"/>
      <c r="HDV4" s="466"/>
      <c r="HDW4" s="466"/>
      <c r="HDX4" s="466"/>
      <c r="HDY4" s="466"/>
      <c r="HDZ4" s="466"/>
      <c r="HEA4" s="466"/>
      <c r="HEB4" s="466"/>
      <c r="HEC4" s="466"/>
      <c r="HED4" s="466"/>
      <c r="HEE4" s="466"/>
      <c r="HEF4" s="466"/>
      <c r="HEG4" s="466"/>
      <c r="HEH4" s="466"/>
      <c r="HEI4" s="466"/>
      <c r="HEJ4" s="466"/>
      <c r="HEK4" s="466"/>
      <c r="HEL4" s="466"/>
      <c r="HEM4" s="466"/>
      <c r="HEN4" s="466"/>
      <c r="HEO4" s="466"/>
      <c r="HEP4" s="466"/>
      <c r="HEQ4" s="466"/>
      <c r="HER4" s="466"/>
      <c r="HES4" s="466"/>
      <c r="HET4" s="466"/>
      <c r="HEU4" s="466"/>
      <c r="HEV4" s="466"/>
      <c r="HEW4" s="466"/>
      <c r="HEX4" s="466"/>
      <c r="HEY4" s="466"/>
      <c r="HEZ4" s="466"/>
      <c r="HFA4" s="466"/>
      <c r="HFB4" s="466"/>
      <c r="HFC4" s="466"/>
      <c r="HFD4" s="466"/>
      <c r="HFE4" s="466"/>
      <c r="HFF4" s="466"/>
      <c r="HFG4" s="466"/>
      <c r="HFH4" s="466"/>
      <c r="HFI4" s="466"/>
      <c r="HFJ4" s="466"/>
      <c r="HFK4" s="466"/>
      <c r="HFL4" s="466"/>
      <c r="HFM4" s="466"/>
      <c r="HFN4" s="466"/>
      <c r="HFO4" s="466"/>
      <c r="HFP4" s="466"/>
      <c r="HFQ4" s="466"/>
      <c r="HFR4" s="466"/>
      <c r="HFS4" s="466"/>
      <c r="HFT4" s="466"/>
      <c r="HFU4" s="466"/>
      <c r="HFV4" s="466"/>
      <c r="HFW4" s="466"/>
      <c r="HFX4" s="466"/>
      <c r="HFY4" s="466"/>
      <c r="HFZ4" s="466"/>
      <c r="HGA4" s="466"/>
      <c r="HGB4" s="466"/>
      <c r="HGC4" s="466"/>
      <c r="HGD4" s="466"/>
      <c r="HGE4" s="466"/>
      <c r="HGF4" s="466"/>
      <c r="HGG4" s="466"/>
      <c r="HGH4" s="466"/>
      <c r="HGI4" s="466"/>
      <c r="HGJ4" s="466"/>
      <c r="HGK4" s="466"/>
      <c r="HGL4" s="466"/>
      <c r="HGM4" s="466"/>
      <c r="HGN4" s="466"/>
      <c r="HGO4" s="466"/>
      <c r="HGP4" s="466"/>
      <c r="HGQ4" s="466"/>
      <c r="HGR4" s="466"/>
      <c r="HGS4" s="466"/>
      <c r="HGT4" s="466"/>
      <c r="HGU4" s="466"/>
      <c r="HGV4" s="466"/>
      <c r="HGW4" s="466"/>
      <c r="HGX4" s="466"/>
      <c r="HGY4" s="466"/>
      <c r="HGZ4" s="466"/>
      <c r="HHA4" s="466"/>
      <c r="HHB4" s="466"/>
      <c r="HHC4" s="466"/>
      <c r="HHD4" s="466"/>
      <c r="HHE4" s="466"/>
      <c r="HHF4" s="466"/>
      <c r="HHG4" s="466"/>
      <c r="HHH4" s="466"/>
      <c r="HHI4" s="466"/>
      <c r="HHJ4" s="466"/>
      <c r="HHK4" s="466"/>
      <c r="HHL4" s="466"/>
      <c r="HHM4" s="466"/>
      <c r="HHN4" s="466"/>
      <c r="HHO4" s="466"/>
      <c r="HHP4" s="466"/>
      <c r="HHQ4" s="466"/>
      <c r="HHR4" s="466"/>
      <c r="HHS4" s="466"/>
      <c r="HHT4" s="466"/>
      <c r="HHU4" s="466"/>
      <c r="HHV4" s="466"/>
      <c r="HHW4" s="466"/>
      <c r="HHX4" s="466"/>
      <c r="HHY4" s="466"/>
      <c r="HHZ4" s="466"/>
      <c r="HIA4" s="466"/>
      <c r="HIB4" s="466"/>
      <c r="HIC4" s="466"/>
      <c r="HID4" s="466"/>
      <c r="HIE4" s="466"/>
      <c r="HIF4" s="466"/>
      <c r="HIG4" s="466"/>
      <c r="HIH4" s="466"/>
      <c r="HII4" s="466"/>
      <c r="HIJ4" s="466"/>
      <c r="HIK4" s="466"/>
      <c r="HIL4" s="466"/>
      <c r="HIM4" s="466"/>
      <c r="HIN4" s="466"/>
      <c r="HIO4" s="466"/>
      <c r="HIP4" s="466"/>
      <c r="HIQ4" s="466"/>
      <c r="HIR4" s="466"/>
      <c r="HIS4" s="466"/>
      <c r="HIT4" s="466"/>
      <c r="HIU4" s="466"/>
      <c r="HIV4" s="466"/>
      <c r="HIW4" s="466"/>
      <c r="HIX4" s="466"/>
      <c r="HIY4" s="466"/>
      <c r="HIZ4" s="466"/>
      <c r="HJA4" s="466"/>
      <c r="HJB4" s="466"/>
      <c r="HJC4" s="466"/>
      <c r="HJD4" s="466"/>
      <c r="HJE4" s="466"/>
      <c r="HJF4" s="466"/>
      <c r="HJG4" s="466"/>
      <c r="HJH4" s="466"/>
      <c r="HJI4" s="466"/>
      <c r="HJJ4" s="466"/>
      <c r="HJK4" s="466"/>
      <c r="HJL4" s="466"/>
      <c r="HJM4" s="466"/>
      <c r="HJN4" s="466"/>
      <c r="HJO4" s="466"/>
      <c r="HJP4" s="466"/>
      <c r="HJQ4" s="466"/>
      <c r="HJR4" s="466"/>
      <c r="HJS4" s="466"/>
      <c r="HJT4" s="466"/>
      <c r="HJU4" s="466"/>
      <c r="HJV4" s="466"/>
      <c r="HJW4" s="466"/>
      <c r="HJX4" s="466"/>
      <c r="HJY4" s="466"/>
      <c r="HJZ4" s="466"/>
      <c r="HKA4" s="466"/>
      <c r="HKB4" s="466"/>
      <c r="HKC4" s="466"/>
      <c r="HKD4" s="466"/>
      <c r="HKE4" s="466"/>
      <c r="HKF4" s="466"/>
      <c r="HKG4" s="466"/>
      <c r="HKH4" s="466"/>
      <c r="HKI4" s="466"/>
      <c r="HKJ4" s="466"/>
      <c r="HKK4" s="466"/>
      <c r="HKL4" s="466"/>
      <c r="HKM4" s="466"/>
      <c r="HKN4" s="466"/>
      <c r="HKO4" s="466"/>
      <c r="HKP4" s="466"/>
      <c r="HKQ4" s="466"/>
      <c r="HKR4" s="466"/>
      <c r="HKS4" s="466"/>
      <c r="HKT4" s="466"/>
      <c r="HKU4" s="466"/>
      <c r="HKV4" s="466"/>
      <c r="HKW4" s="466"/>
      <c r="HKX4" s="466"/>
      <c r="HKY4" s="466"/>
      <c r="HKZ4" s="466"/>
      <c r="HLA4" s="466"/>
      <c r="HLB4" s="466"/>
      <c r="HLC4" s="466"/>
      <c r="HLD4" s="466"/>
      <c r="HLE4" s="466"/>
      <c r="HLF4" s="466"/>
      <c r="HLG4" s="466"/>
      <c r="HLH4" s="466"/>
      <c r="HLI4" s="466"/>
      <c r="HLJ4" s="466"/>
      <c r="HLK4" s="466"/>
      <c r="HLL4" s="466"/>
      <c r="HLM4" s="466"/>
      <c r="HLN4" s="466"/>
      <c r="HLO4" s="466"/>
      <c r="HLP4" s="466"/>
      <c r="HLQ4" s="466"/>
      <c r="HLR4" s="466"/>
      <c r="HLS4" s="466"/>
      <c r="HLT4" s="466"/>
      <c r="HLU4" s="466"/>
      <c r="HLV4" s="466"/>
      <c r="HLW4" s="466"/>
      <c r="HLX4" s="466"/>
      <c r="HLY4" s="466"/>
      <c r="HLZ4" s="466"/>
      <c r="HMA4" s="466"/>
      <c r="HMB4" s="466"/>
      <c r="HMC4" s="466"/>
      <c r="HMD4" s="466"/>
      <c r="HME4" s="466"/>
      <c r="HMF4" s="466"/>
      <c r="HMG4" s="466"/>
      <c r="HMH4" s="466"/>
      <c r="HMI4" s="466"/>
      <c r="HMJ4" s="466"/>
      <c r="HMK4" s="466"/>
      <c r="HML4" s="466"/>
      <c r="HMM4" s="466"/>
      <c r="HMN4" s="466"/>
      <c r="HMO4" s="466"/>
      <c r="HMP4" s="466"/>
      <c r="HMQ4" s="466"/>
      <c r="HMR4" s="466"/>
      <c r="HMS4" s="466"/>
      <c r="HMT4" s="466"/>
      <c r="HMU4" s="466"/>
      <c r="HMV4" s="466"/>
      <c r="HMW4" s="466"/>
      <c r="HMX4" s="466"/>
      <c r="HMY4" s="466"/>
      <c r="HMZ4" s="466"/>
      <c r="HNA4" s="466"/>
      <c r="HNB4" s="466"/>
      <c r="HNC4" s="466"/>
      <c r="HND4" s="466"/>
      <c r="HNE4" s="466"/>
      <c r="HNF4" s="466"/>
      <c r="HNG4" s="466"/>
      <c r="HNH4" s="466"/>
      <c r="HNI4" s="466"/>
      <c r="HNJ4" s="466"/>
      <c r="HNK4" s="466"/>
      <c r="HNL4" s="466"/>
      <c r="HNM4" s="466"/>
      <c r="HNN4" s="466"/>
      <c r="HNO4" s="466"/>
      <c r="HNP4" s="466"/>
      <c r="HNQ4" s="466"/>
      <c r="HNR4" s="466"/>
      <c r="HNS4" s="466"/>
      <c r="HNT4" s="466"/>
      <c r="HNU4" s="466"/>
      <c r="HNV4" s="466"/>
      <c r="HNW4" s="466"/>
      <c r="HNX4" s="466"/>
      <c r="HNY4" s="466"/>
      <c r="HNZ4" s="466"/>
      <c r="HOA4" s="466"/>
      <c r="HOB4" s="466"/>
      <c r="HOC4" s="466"/>
      <c r="HOD4" s="466"/>
      <c r="HOE4" s="466"/>
      <c r="HOF4" s="466"/>
      <c r="HOG4" s="466"/>
      <c r="HOH4" s="466"/>
      <c r="HOI4" s="466"/>
      <c r="HOJ4" s="466"/>
      <c r="HOK4" s="466"/>
      <c r="HOL4" s="466"/>
      <c r="HOM4" s="466"/>
      <c r="HON4" s="466"/>
      <c r="HOO4" s="466"/>
      <c r="HOP4" s="466"/>
      <c r="HOQ4" s="466"/>
      <c r="HOR4" s="466"/>
      <c r="HOS4" s="466"/>
      <c r="HOT4" s="466"/>
      <c r="HOU4" s="466"/>
      <c r="HOV4" s="466"/>
      <c r="HOW4" s="466"/>
      <c r="HOX4" s="466"/>
      <c r="HOY4" s="466"/>
      <c r="HOZ4" s="466"/>
      <c r="HPA4" s="466"/>
      <c r="HPB4" s="466"/>
      <c r="HPC4" s="466"/>
      <c r="HPD4" s="466"/>
      <c r="HPE4" s="466"/>
      <c r="HPF4" s="466"/>
      <c r="HPG4" s="466"/>
      <c r="HPH4" s="466"/>
      <c r="HPI4" s="466"/>
      <c r="HPJ4" s="466"/>
      <c r="HPK4" s="466"/>
      <c r="HPL4" s="466"/>
      <c r="HPM4" s="466"/>
      <c r="HPN4" s="466"/>
      <c r="HPO4" s="466"/>
      <c r="HPP4" s="466"/>
      <c r="HPQ4" s="466"/>
      <c r="HPR4" s="466"/>
      <c r="HPS4" s="466"/>
      <c r="HPT4" s="466"/>
      <c r="HPU4" s="466"/>
      <c r="HPV4" s="466"/>
      <c r="HPW4" s="466"/>
      <c r="HPX4" s="466"/>
      <c r="HPY4" s="466"/>
      <c r="HPZ4" s="466"/>
      <c r="HQA4" s="466"/>
      <c r="HQB4" s="466"/>
      <c r="HQC4" s="466"/>
      <c r="HQD4" s="466"/>
      <c r="HQE4" s="466"/>
      <c r="HQF4" s="466"/>
      <c r="HQG4" s="466"/>
      <c r="HQH4" s="466"/>
      <c r="HQI4" s="466"/>
      <c r="HQJ4" s="466"/>
      <c r="HQK4" s="466"/>
      <c r="HQL4" s="466"/>
      <c r="HQM4" s="466"/>
      <c r="HQN4" s="466"/>
      <c r="HQO4" s="466"/>
      <c r="HQP4" s="466"/>
      <c r="HQQ4" s="466"/>
      <c r="HQR4" s="466"/>
      <c r="HQS4" s="466"/>
      <c r="HQT4" s="466"/>
      <c r="HQU4" s="466"/>
      <c r="HQV4" s="466"/>
      <c r="HQW4" s="466"/>
      <c r="HQX4" s="466"/>
      <c r="HQY4" s="466"/>
      <c r="HQZ4" s="466"/>
      <c r="HRA4" s="466"/>
      <c r="HRB4" s="466"/>
      <c r="HRC4" s="466"/>
      <c r="HRD4" s="466"/>
      <c r="HRE4" s="466"/>
      <c r="HRF4" s="466"/>
      <c r="HRG4" s="466"/>
      <c r="HRH4" s="466"/>
      <c r="HRI4" s="466"/>
      <c r="HRJ4" s="466"/>
      <c r="HRK4" s="466"/>
      <c r="HRL4" s="466"/>
      <c r="HRM4" s="466"/>
      <c r="HRN4" s="466"/>
      <c r="HRO4" s="466"/>
      <c r="HRP4" s="466"/>
      <c r="HRQ4" s="466"/>
      <c r="HRR4" s="466"/>
      <c r="HRS4" s="466"/>
      <c r="HRT4" s="466"/>
      <c r="HRU4" s="466"/>
      <c r="HRV4" s="466"/>
      <c r="HRW4" s="466"/>
      <c r="HRX4" s="466"/>
      <c r="HRY4" s="466"/>
      <c r="HRZ4" s="466"/>
      <c r="HSA4" s="466"/>
      <c r="HSB4" s="466"/>
      <c r="HSC4" s="466"/>
      <c r="HSD4" s="466"/>
      <c r="HSE4" s="466"/>
      <c r="HSF4" s="466"/>
      <c r="HSG4" s="466"/>
      <c r="HSH4" s="466"/>
      <c r="HSI4" s="466"/>
      <c r="HSJ4" s="466"/>
      <c r="HSK4" s="466"/>
      <c r="HSL4" s="466"/>
      <c r="HSM4" s="466"/>
      <c r="HSN4" s="466"/>
      <c r="HSO4" s="466"/>
      <c r="HSP4" s="466"/>
      <c r="HSQ4" s="466"/>
      <c r="HSR4" s="466"/>
      <c r="HSS4" s="466"/>
      <c r="HST4" s="466"/>
      <c r="HSU4" s="466"/>
      <c r="HSV4" s="466"/>
      <c r="HSW4" s="466"/>
      <c r="HSX4" s="466"/>
      <c r="HSY4" s="466"/>
      <c r="HSZ4" s="466"/>
      <c r="HTA4" s="466"/>
      <c r="HTB4" s="466"/>
      <c r="HTC4" s="466"/>
      <c r="HTD4" s="466"/>
      <c r="HTE4" s="466"/>
      <c r="HTF4" s="466"/>
      <c r="HTG4" s="466"/>
      <c r="HTH4" s="466"/>
      <c r="HTI4" s="466"/>
      <c r="HTJ4" s="466"/>
      <c r="HTK4" s="466"/>
      <c r="HTL4" s="466"/>
      <c r="HTM4" s="466"/>
      <c r="HTN4" s="466"/>
      <c r="HTO4" s="466"/>
      <c r="HTP4" s="466"/>
      <c r="HTQ4" s="466"/>
      <c r="HTR4" s="466"/>
      <c r="HTS4" s="466"/>
      <c r="HTT4" s="466"/>
      <c r="HTU4" s="466"/>
      <c r="HTV4" s="466"/>
      <c r="HTW4" s="466"/>
      <c r="HTX4" s="466"/>
      <c r="HTY4" s="466"/>
      <c r="HTZ4" s="466"/>
      <c r="HUA4" s="466"/>
      <c r="HUB4" s="466"/>
      <c r="HUC4" s="466"/>
      <c r="HUD4" s="466"/>
      <c r="HUE4" s="466"/>
      <c r="HUF4" s="466"/>
      <c r="HUG4" s="466"/>
      <c r="HUH4" s="466"/>
      <c r="HUI4" s="466"/>
      <c r="HUJ4" s="466"/>
      <c r="HUK4" s="466"/>
      <c r="HUL4" s="466"/>
      <c r="HUM4" s="466"/>
      <c r="HUN4" s="466"/>
      <c r="HUO4" s="466"/>
      <c r="HUP4" s="466"/>
      <c r="HUQ4" s="466"/>
      <c r="HUR4" s="466"/>
      <c r="HUS4" s="466"/>
      <c r="HUT4" s="466"/>
      <c r="HUU4" s="466"/>
      <c r="HUV4" s="466"/>
      <c r="HUW4" s="466"/>
      <c r="HUX4" s="466"/>
      <c r="HUY4" s="466"/>
      <c r="HUZ4" s="466"/>
      <c r="HVA4" s="466"/>
      <c r="HVB4" s="466"/>
      <c r="HVC4" s="466"/>
      <c r="HVD4" s="466"/>
      <c r="HVE4" s="466"/>
      <c r="HVF4" s="466"/>
      <c r="HVG4" s="466"/>
      <c r="HVH4" s="466"/>
      <c r="HVI4" s="466"/>
      <c r="HVJ4" s="466"/>
      <c r="HVK4" s="466"/>
      <c r="HVL4" s="466"/>
      <c r="HVM4" s="466"/>
      <c r="HVN4" s="466"/>
      <c r="HVO4" s="466"/>
      <c r="HVP4" s="466"/>
      <c r="HVQ4" s="466"/>
      <c r="HVR4" s="466"/>
      <c r="HVS4" s="466"/>
      <c r="HVT4" s="466"/>
      <c r="HVU4" s="466"/>
      <c r="HVV4" s="466"/>
      <c r="HVW4" s="466"/>
      <c r="HVX4" s="466"/>
      <c r="HVY4" s="466"/>
      <c r="HVZ4" s="466"/>
      <c r="HWA4" s="466"/>
      <c r="HWB4" s="466"/>
      <c r="HWC4" s="466"/>
      <c r="HWD4" s="466"/>
      <c r="HWE4" s="466"/>
      <c r="HWF4" s="466"/>
      <c r="HWG4" s="466"/>
      <c r="HWH4" s="466"/>
      <c r="HWI4" s="466"/>
      <c r="HWJ4" s="466"/>
      <c r="HWK4" s="466"/>
      <c r="HWL4" s="466"/>
      <c r="HWM4" s="466"/>
      <c r="HWN4" s="466"/>
      <c r="HWO4" s="466"/>
      <c r="HWP4" s="466"/>
      <c r="HWQ4" s="466"/>
      <c r="HWR4" s="466"/>
      <c r="HWS4" s="466"/>
      <c r="HWT4" s="466"/>
      <c r="HWU4" s="466"/>
      <c r="HWV4" s="466"/>
      <c r="HWW4" s="466"/>
      <c r="HWX4" s="466"/>
      <c r="HWY4" s="466"/>
      <c r="HWZ4" s="466"/>
      <c r="HXA4" s="466"/>
      <c r="HXB4" s="466"/>
      <c r="HXC4" s="466"/>
      <c r="HXD4" s="466"/>
      <c r="HXE4" s="466"/>
      <c r="HXF4" s="466"/>
      <c r="HXG4" s="466"/>
      <c r="HXH4" s="466"/>
      <c r="HXI4" s="466"/>
      <c r="HXJ4" s="466"/>
      <c r="HXK4" s="466"/>
      <c r="HXL4" s="466"/>
      <c r="HXM4" s="466"/>
      <c r="HXN4" s="466"/>
      <c r="HXO4" s="466"/>
      <c r="HXP4" s="466"/>
      <c r="HXQ4" s="466"/>
      <c r="HXR4" s="466"/>
      <c r="HXS4" s="466"/>
      <c r="HXT4" s="466"/>
      <c r="HXU4" s="466"/>
      <c r="HXV4" s="466"/>
      <c r="HXW4" s="466"/>
      <c r="HXX4" s="466"/>
      <c r="HXY4" s="466"/>
      <c r="HXZ4" s="466"/>
      <c r="HYA4" s="466"/>
      <c r="HYB4" s="466"/>
      <c r="HYC4" s="466"/>
      <c r="HYD4" s="466"/>
      <c r="HYE4" s="466"/>
      <c r="HYF4" s="466"/>
      <c r="HYG4" s="466"/>
      <c r="HYH4" s="466"/>
      <c r="HYI4" s="466"/>
      <c r="HYJ4" s="466"/>
      <c r="HYK4" s="466"/>
      <c r="HYL4" s="466"/>
      <c r="HYM4" s="466"/>
      <c r="HYN4" s="466"/>
      <c r="HYO4" s="466"/>
      <c r="HYP4" s="466"/>
      <c r="HYQ4" s="466"/>
      <c r="HYR4" s="466"/>
      <c r="HYS4" s="466"/>
      <c r="HYT4" s="466"/>
      <c r="HYU4" s="466"/>
      <c r="HYV4" s="466"/>
      <c r="HYW4" s="466"/>
      <c r="HYX4" s="466"/>
      <c r="HYY4" s="466"/>
      <c r="HYZ4" s="466"/>
      <c r="HZA4" s="466"/>
      <c r="HZB4" s="466"/>
      <c r="HZC4" s="466"/>
      <c r="HZD4" s="466"/>
      <c r="HZE4" s="466"/>
      <c r="HZF4" s="466"/>
      <c r="HZG4" s="466"/>
      <c r="HZH4" s="466"/>
      <c r="HZI4" s="466"/>
      <c r="HZJ4" s="466"/>
      <c r="HZK4" s="466"/>
      <c r="HZL4" s="466"/>
      <c r="HZM4" s="466"/>
      <c r="HZN4" s="466"/>
      <c r="HZO4" s="466"/>
      <c r="HZP4" s="466"/>
      <c r="HZQ4" s="466"/>
      <c r="HZR4" s="466"/>
      <c r="HZS4" s="466"/>
      <c r="HZT4" s="466"/>
      <c r="HZU4" s="466"/>
      <c r="HZV4" s="466"/>
      <c r="HZW4" s="466"/>
      <c r="HZX4" s="466"/>
      <c r="HZY4" s="466"/>
      <c r="HZZ4" s="466"/>
      <c r="IAA4" s="466"/>
      <c r="IAB4" s="466"/>
      <c r="IAC4" s="466"/>
      <c r="IAD4" s="466"/>
      <c r="IAE4" s="466"/>
      <c r="IAF4" s="466"/>
      <c r="IAG4" s="466"/>
      <c r="IAH4" s="466"/>
      <c r="IAI4" s="466"/>
      <c r="IAJ4" s="466"/>
      <c r="IAK4" s="466"/>
      <c r="IAL4" s="466"/>
      <c r="IAM4" s="466"/>
      <c r="IAN4" s="466"/>
      <c r="IAO4" s="466"/>
      <c r="IAP4" s="466"/>
      <c r="IAQ4" s="466"/>
      <c r="IAR4" s="466"/>
      <c r="IAS4" s="466"/>
      <c r="IAT4" s="466"/>
      <c r="IAU4" s="466"/>
      <c r="IAV4" s="466"/>
      <c r="IAW4" s="466"/>
      <c r="IAX4" s="466"/>
      <c r="IAY4" s="466"/>
      <c r="IAZ4" s="466"/>
      <c r="IBA4" s="466"/>
      <c r="IBB4" s="466"/>
      <c r="IBC4" s="466"/>
      <c r="IBD4" s="466"/>
      <c r="IBE4" s="466"/>
      <c r="IBF4" s="466"/>
      <c r="IBG4" s="466"/>
      <c r="IBH4" s="466"/>
      <c r="IBI4" s="466"/>
      <c r="IBJ4" s="466"/>
      <c r="IBK4" s="466"/>
      <c r="IBL4" s="466"/>
      <c r="IBM4" s="466"/>
      <c r="IBN4" s="466"/>
      <c r="IBO4" s="466"/>
      <c r="IBP4" s="466"/>
      <c r="IBQ4" s="466"/>
      <c r="IBR4" s="466"/>
      <c r="IBS4" s="466"/>
      <c r="IBT4" s="466"/>
      <c r="IBU4" s="466"/>
      <c r="IBV4" s="466"/>
      <c r="IBW4" s="466"/>
      <c r="IBX4" s="466"/>
      <c r="IBY4" s="466"/>
      <c r="IBZ4" s="466"/>
      <c r="ICA4" s="466"/>
      <c r="ICB4" s="466"/>
      <c r="ICC4" s="466"/>
      <c r="ICD4" s="466"/>
      <c r="ICE4" s="466"/>
      <c r="ICF4" s="466"/>
      <c r="ICG4" s="466"/>
      <c r="ICH4" s="466"/>
      <c r="ICI4" s="466"/>
      <c r="ICJ4" s="466"/>
      <c r="ICK4" s="466"/>
      <c r="ICL4" s="466"/>
      <c r="ICM4" s="466"/>
      <c r="ICN4" s="466"/>
      <c r="ICO4" s="466"/>
      <c r="ICP4" s="466"/>
      <c r="ICQ4" s="466"/>
      <c r="ICR4" s="466"/>
      <c r="ICS4" s="466"/>
      <c r="ICT4" s="466"/>
      <c r="ICU4" s="466"/>
      <c r="ICV4" s="466"/>
      <c r="ICW4" s="466"/>
      <c r="ICX4" s="466"/>
      <c r="ICY4" s="466"/>
      <c r="ICZ4" s="466"/>
      <c r="IDA4" s="466"/>
      <c r="IDB4" s="466"/>
      <c r="IDC4" s="466"/>
      <c r="IDD4" s="466"/>
      <c r="IDE4" s="466"/>
      <c r="IDF4" s="466"/>
      <c r="IDG4" s="466"/>
      <c r="IDH4" s="466"/>
      <c r="IDI4" s="466"/>
      <c r="IDJ4" s="466"/>
      <c r="IDK4" s="466"/>
      <c r="IDL4" s="466"/>
      <c r="IDM4" s="466"/>
      <c r="IDN4" s="466"/>
      <c r="IDO4" s="466"/>
      <c r="IDP4" s="466"/>
      <c r="IDQ4" s="466"/>
      <c r="IDR4" s="466"/>
      <c r="IDS4" s="466"/>
      <c r="IDT4" s="466"/>
      <c r="IDU4" s="466"/>
      <c r="IDV4" s="466"/>
      <c r="IDW4" s="466"/>
      <c r="IDX4" s="466"/>
      <c r="IDY4" s="466"/>
      <c r="IDZ4" s="466"/>
      <c r="IEA4" s="466"/>
      <c r="IEB4" s="466"/>
      <c r="IEC4" s="466"/>
      <c r="IED4" s="466"/>
      <c r="IEE4" s="466"/>
      <c r="IEF4" s="466"/>
      <c r="IEG4" s="466"/>
      <c r="IEH4" s="466"/>
      <c r="IEI4" s="466"/>
      <c r="IEJ4" s="466"/>
      <c r="IEK4" s="466"/>
      <c r="IEL4" s="466"/>
      <c r="IEM4" s="466"/>
      <c r="IEN4" s="466"/>
      <c r="IEO4" s="466"/>
      <c r="IEP4" s="466"/>
      <c r="IEQ4" s="466"/>
      <c r="IER4" s="466"/>
      <c r="IES4" s="466"/>
      <c r="IET4" s="466"/>
      <c r="IEU4" s="466"/>
      <c r="IEV4" s="466"/>
      <c r="IEW4" s="466"/>
      <c r="IEX4" s="466"/>
      <c r="IEY4" s="466"/>
      <c r="IEZ4" s="466"/>
      <c r="IFA4" s="466"/>
      <c r="IFB4" s="466"/>
      <c r="IFC4" s="466"/>
      <c r="IFD4" s="466"/>
      <c r="IFE4" s="466"/>
      <c r="IFF4" s="466"/>
      <c r="IFG4" s="466"/>
      <c r="IFH4" s="466"/>
      <c r="IFI4" s="466"/>
      <c r="IFJ4" s="466"/>
      <c r="IFK4" s="466"/>
      <c r="IFL4" s="466"/>
      <c r="IFM4" s="466"/>
      <c r="IFN4" s="466"/>
      <c r="IFO4" s="466"/>
      <c r="IFP4" s="466"/>
      <c r="IFQ4" s="466"/>
      <c r="IFR4" s="466"/>
      <c r="IFS4" s="466"/>
      <c r="IFT4" s="466"/>
      <c r="IFU4" s="466"/>
      <c r="IFV4" s="466"/>
      <c r="IFW4" s="466"/>
      <c r="IFX4" s="466"/>
      <c r="IFY4" s="466"/>
      <c r="IFZ4" s="466"/>
      <c r="IGA4" s="466"/>
      <c r="IGB4" s="466"/>
      <c r="IGC4" s="466"/>
      <c r="IGD4" s="466"/>
      <c r="IGE4" s="466"/>
      <c r="IGF4" s="466"/>
      <c r="IGG4" s="466"/>
      <c r="IGH4" s="466"/>
      <c r="IGI4" s="466"/>
      <c r="IGJ4" s="466"/>
      <c r="IGK4" s="466"/>
      <c r="IGL4" s="466"/>
      <c r="IGM4" s="466"/>
      <c r="IGN4" s="466"/>
      <c r="IGO4" s="466"/>
      <c r="IGP4" s="466"/>
      <c r="IGQ4" s="466"/>
      <c r="IGR4" s="466"/>
      <c r="IGS4" s="466"/>
      <c r="IGT4" s="466"/>
      <c r="IGU4" s="466"/>
      <c r="IGV4" s="466"/>
      <c r="IGW4" s="466"/>
      <c r="IGX4" s="466"/>
      <c r="IGY4" s="466"/>
      <c r="IGZ4" s="466"/>
      <c r="IHA4" s="466"/>
      <c r="IHB4" s="466"/>
      <c r="IHC4" s="466"/>
      <c r="IHD4" s="466"/>
      <c r="IHE4" s="466"/>
      <c r="IHF4" s="466"/>
      <c r="IHG4" s="466"/>
      <c r="IHH4" s="466"/>
      <c r="IHI4" s="466"/>
      <c r="IHJ4" s="466"/>
      <c r="IHK4" s="466"/>
      <c r="IHL4" s="466"/>
      <c r="IHM4" s="466"/>
      <c r="IHN4" s="466"/>
      <c r="IHO4" s="466"/>
      <c r="IHP4" s="466"/>
      <c r="IHQ4" s="466"/>
      <c r="IHR4" s="466"/>
      <c r="IHS4" s="466"/>
      <c r="IHT4" s="466"/>
      <c r="IHU4" s="466"/>
      <c r="IHV4" s="466"/>
      <c r="IHW4" s="466"/>
      <c r="IHX4" s="466"/>
      <c r="IHY4" s="466"/>
      <c r="IHZ4" s="466"/>
      <c r="IIA4" s="466"/>
      <c r="IIB4" s="466"/>
      <c r="IIC4" s="466"/>
      <c r="IID4" s="466"/>
      <c r="IIE4" s="466"/>
      <c r="IIF4" s="466"/>
      <c r="IIG4" s="466"/>
      <c r="IIH4" s="466"/>
      <c r="III4" s="466"/>
      <c r="IIJ4" s="466"/>
      <c r="IIK4" s="466"/>
      <c r="IIL4" s="466"/>
      <c r="IIM4" s="466"/>
      <c r="IIN4" s="466"/>
      <c r="IIO4" s="466"/>
      <c r="IIP4" s="466"/>
      <c r="IIQ4" s="466"/>
      <c r="IIR4" s="466"/>
      <c r="IIS4" s="466"/>
      <c r="IIT4" s="466"/>
      <c r="IIU4" s="466"/>
      <c r="IIV4" s="466"/>
      <c r="IIW4" s="466"/>
      <c r="IIX4" s="466"/>
      <c r="IIY4" s="466"/>
      <c r="IIZ4" s="466"/>
      <c r="IJA4" s="466"/>
      <c r="IJB4" s="466"/>
      <c r="IJC4" s="466"/>
      <c r="IJD4" s="466"/>
      <c r="IJE4" s="466"/>
      <c r="IJF4" s="466"/>
      <c r="IJG4" s="466"/>
      <c r="IJH4" s="466"/>
      <c r="IJI4" s="466"/>
      <c r="IJJ4" s="466"/>
      <c r="IJK4" s="466"/>
      <c r="IJL4" s="466"/>
      <c r="IJM4" s="466"/>
      <c r="IJN4" s="466"/>
      <c r="IJO4" s="466"/>
      <c r="IJP4" s="466"/>
      <c r="IJQ4" s="466"/>
      <c r="IJR4" s="466"/>
      <c r="IJS4" s="466"/>
      <c r="IJT4" s="466"/>
      <c r="IJU4" s="466"/>
      <c r="IJV4" s="466"/>
      <c r="IJW4" s="466"/>
      <c r="IJX4" s="466"/>
      <c r="IJY4" s="466"/>
      <c r="IJZ4" s="466"/>
      <c r="IKA4" s="466"/>
      <c r="IKB4" s="466"/>
      <c r="IKC4" s="466"/>
      <c r="IKD4" s="466"/>
      <c r="IKE4" s="466"/>
      <c r="IKF4" s="466"/>
      <c r="IKG4" s="466"/>
      <c r="IKH4" s="466"/>
      <c r="IKI4" s="466"/>
      <c r="IKJ4" s="466"/>
      <c r="IKK4" s="466"/>
      <c r="IKL4" s="466"/>
      <c r="IKM4" s="466"/>
      <c r="IKN4" s="466"/>
      <c r="IKO4" s="466"/>
      <c r="IKP4" s="466"/>
      <c r="IKQ4" s="466"/>
      <c r="IKR4" s="466"/>
      <c r="IKS4" s="466"/>
      <c r="IKT4" s="466"/>
      <c r="IKU4" s="466"/>
      <c r="IKV4" s="466"/>
      <c r="IKW4" s="466"/>
      <c r="IKX4" s="466"/>
      <c r="IKY4" s="466"/>
      <c r="IKZ4" s="466"/>
      <c r="ILA4" s="466"/>
      <c r="ILB4" s="466"/>
      <c r="ILC4" s="466"/>
      <c r="ILD4" s="466"/>
      <c r="ILE4" s="466"/>
      <c r="ILF4" s="466"/>
      <c r="ILG4" s="466"/>
      <c r="ILH4" s="466"/>
      <c r="ILI4" s="466"/>
      <c r="ILJ4" s="466"/>
      <c r="ILK4" s="466"/>
      <c r="ILL4" s="466"/>
      <c r="ILM4" s="466"/>
      <c r="ILN4" s="466"/>
      <c r="ILO4" s="466"/>
      <c r="ILP4" s="466"/>
      <c r="ILQ4" s="466"/>
      <c r="ILR4" s="466"/>
      <c r="ILS4" s="466"/>
      <c r="ILT4" s="466"/>
      <c r="ILU4" s="466"/>
      <c r="ILV4" s="466"/>
      <c r="ILW4" s="466"/>
      <c r="ILX4" s="466"/>
      <c r="ILY4" s="466"/>
      <c r="ILZ4" s="466"/>
      <c r="IMA4" s="466"/>
      <c r="IMB4" s="466"/>
      <c r="IMC4" s="466"/>
      <c r="IMD4" s="466"/>
      <c r="IME4" s="466"/>
      <c r="IMF4" s="466"/>
      <c r="IMG4" s="466"/>
      <c r="IMH4" s="466"/>
      <c r="IMI4" s="466"/>
      <c r="IMJ4" s="466"/>
      <c r="IMK4" s="466"/>
      <c r="IML4" s="466"/>
      <c r="IMM4" s="466"/>
      <c r="IMN4" s="466"/>
      <c r="IMO4" s="466"/>
      <c r="IMP4" s="466"/>
      <c r="IMQ4" s="466"/>
      <c r="IMR4" s="466"/>
      <c r="IMS4" s="466"/>
      <c r="IMT4" s="466"/>
      <c r="IMU4" s="466"/>
      <c r="IMV4" s="466"/>
      <c r="IMW4" s="466"/>
      <c r="IMX4" s="466"/>
      <c r="IMY4" s="466"/>
      <c r="IMZ4" s="466"/>
      <c r="INA4" s="466"/>
      <c r="INB4" s="466"/>
      <c r="INC4" s="466"/>
      <c r="IND4" s="466"/>
      <c r="INE4" s="466"/>
      <c r="INF4" s="466"/>
      <c r="ING4" s="466"/>
      <c r="INH4" s="466"/>
      <c r="INI4" s="466"/>
      <c r="INJ4" s="466"/>
      <c r="INK4" s="466"/>
      <c r="INL4" s="466"/>
      <c r="INM4" s="466"/>
      <c r="INN4" s="466"/>
      <c r="INO4" s="466"/>
      <c r="INP4" s="466"/>
      <c r="INQ4" s="466"/>
      <c r="INR4" s="466"/>
      <c r="INS4" s="466"/>
      <c r="INT4" s="466"/>
      <c r="INU4" s="466"/>
      <c r="INV4" s="466"/>
      <c r="INW4" s="466"/>
      <c r="INX4" s="466"/>
      <c r="INY4" s="466"/>
      <c r="INZ4" s="466"/>
      <c r="IOA4" s="466"/>
      <c r="IOB4" s="466"/>
      <c r="IOC4" s="466"/>
      <c r="IOD4" s="466"/>
      <c r="IOE4" s="466"/>
      <c r="IOF4" s="466"/>
      <c r="IOG4" s="466"/>
      <c r="IOH4" s="466"/>
      <c r="IOI4" s="466"/>
      <c r="IOJ4" s="466"/>
      <c r="IOK4" s="466"/>
      <c r="IOL4" s="466"/>
      <c r="IOM4" s="466"/>
      <c r="ION4" s="466"/>
      <c r="IOO4" s="466"/>
      <c r="IOP4" s="466"/>
      <c r="IOQ4" s="466"/>
      <c r="IOR4" s="466"/>
      <c r="IOS4" s="466"/>
      <c r="IOT4" s="466"/>
      <c r="IOU4" s="466"/>
      <c r="IOV4" s="466"/>
      <c r="IOW4" s="466"/>
      <c r="IOX4" s="466"/>
      <c r="IOY4" s="466"/>
      <c r="IOZ4" s="466"/>
      <c r="IPA4" s="466"/>
      <c r="IPB4" s="466"/>
      <c r="IPC4" s="466"/>
      <c r="IPD4" s="466"/>
      <c r="IPE4" s="466"/>
      <c r="IPF4" s="466"/>
      <c r="IPG4" s="466"/>
      <c r="IPH4" s="466"/>
      <c r="IPI4" s="466"/>
      <c r="IPJ4" s="466"/>
      <c r="IPK4" s="466"/>
      <c r="IPL4" s="466"/>
      <c r="IPM4" s="466"/>
      <c r="IPN4" s="466"/>
      <c r="IPO4" s="466"/>
      <c r="IPP4" s="466"/>
      <c r="IPQ4" s="466"/>
      <c r="IPR4" s="466"/>
      <c r="IPS4" s="466"/>
      <c r="IPT4" s="466"/>
      <c r="IPU4" s="466"/>
      <c r="IPV4" s="466"/>
      <c r="IPW4" s="466"/>
      <c r="IPX4" s="466"/>
      <c r="IPY4" s="466"/>
      <c r="IPZ4" s="466"/>
      <c r="IQA4" s="466"/>
      <c r="IQB4" s="466"/>
      <c r="IQC4" s="466"/>
      <c r="IQD4" s="466"/>
      <c r="IQE4" s="466"/>
      <c r="IQF4" s="466"/>
      <c r="IQG4" s="466"/>
      <c r="IQH4" s="466"/>
      <c r="IQI4" s="466"/>
      <c r="IQJ4" s="466"/>
      <c r="IQK4" s="466"/>
      <c r="IQL4" s="466"/>
      <c r="IQM4" s="466"/>
      <c r="IQN4" s="466"/>
      <c r="IQO4" s="466"/>
      <c r="IQP4" s="466"/>
      <c r="IQQ4" s="466"/>
      <c r="IQR4" s="466"/>
      <c r="IQS4" s="466"/>
      <c r="IQT4" s="466"/>
      <c r="IQU4" s="466"/>
      <c r="IQV4" s="466"/>
      <c r="IQW4" s="466"/>
      <c r="IQX4" s="466"/>
      <c r="IQY4" s="466"/>
      <c r="IQZ4" s="466"/>
      <c r="IRA4" s="466"/>
      <c r="IRB4" s="466"/>
      <c r="IRC4" s="466"/>
      <c r="IRD4" s="466"/>
      <c r="IRE4" s="466"/>
      <c r="IRF4" s="466"/>
      <c r="IRG4" s="466"/>
      <c r="IRH4" s="466"/>
      <c r="IRI4" s="466"/>
      <c r="IRJ4" s="466"/>
      <c r="IRK4" s="466"/>
      <c r="IRL4" s="466"/>
      <c r="IRM4" s="466"/>
      <c r="IRN4" s="466"/>
      <c r="IRO4" s="466"/>
      <c r="IRP4" s="466"/>
      <c r="IRQ4" s="466"/>
      <c r="IRR4" s="466"/>
      <c r="IRS4" s="466"/>
      <c r="IRT4" s="466"/>
      <c r="IRU4" s="466"/>
      <c r="IRV4" s="466"/>
      <c r="IRW4" s="466"/>
      <c r="IRX4" s="466"/>
      <c r="IRY4" s="466"/>
      <c r="IRZ4" s="466"/>
      <c r="ISA4" s="466"/>
      <c r="ISB4" s="466"/>
      <c r="ISC4" s="466"/>
      <c r="ISD4" s="466"/>
      <c r="ISE4" s="466"/>
      <c r="ISF4" s="466"/>
      <c r="ISG4" s="466"/>
      <c r="ISH4" s="466"/>
      <c r="ISI4" s="466"/>
      <c r="ISJ4" s="466"/>
      <c r="ISK4" s="466"/>
      <c r="ISL4" s="466"/>
      <c r="ISM4" s="466"/>
      <c r="ISN4" s="466"/>
      <c r="ISO4" s="466"/>
      <c r="ISP4" s="466"/>
      <c r="ISQ4" s="466"/>
      <c r="ISR4" s="466"/>
      <c r="ISS4" s="466"/>
      <c r="IST4" s="466"/>
      <c r="ISU4" s="466"/>
      <c r="ISV4" s="466"/>
      <c r="ISW4" s="466"/>
      <c r="ISX4" s="466"/>
      <c r="ISY4" s="466"/>
      <c r="ISZ4" s="466"/>
      <c r="ITA4" s="466"/>
      <c r="ITB4" s="466"/>
      <c r="ITC4" s="466"/>
      <c r="ITD4" s="466"/>
      <c r="ITE4" s="466"/>
      <c r="ITF4" s="466"/>
      <c r="ITG4" s="466"/>
      <c r="ITH4" s="466"/>
      <c r="ITI4" s="466"/>
      <c r="ITJ4" s="466"/>
      <c r="ITK4" s="466"/>
      <c r="ITL4" s="466"/>
      <c r="ITM4" s="466"/>
      <c r="ITN4" s="466"/>
      <c r="ITO4" s="466"/>
      <c r="ITP4" s="466"/>
      <c r="ITQ4" s="466"/>
      <c r="ITR4" s="466"/>
      <c r="ITS4" s="466"/>
      <c r="ITT4" s="466"/>
      <c r="ITU4" s="466"/>
      <c r="ITV4" s="466"/>
      <c r="ITW4" s="466"/>
      <c r="ITX4" s="466"/>
      <c r="ITY4" s="466"/>
      <c r="ITZ4" s="466"/>
      <c r="IUA4" s="466"/>
      <c r="IUB4" s="466"/>
      <c r="IUC4" s="466"/>
      <c r="IUD4" s="466"/>
      <c r="IUE4" s="466"/>
      <c r="IUF4" s="466"/>
      <c r="IUG4" s="466"/>
      <c r="IUH4" s="466"/>
      <c r="IUI4" s="466"/>
      <c r="IUJ4" s="466"/>
      <c r="IUK4" s="466"/>
      <c r="IUL4" s="466"/>
      <c r="IUM4" s="466"/>
      <c r="IUN4" s="466"/>
      <c r="IUO4" s="466"/>
      <c r="IUP4" s="466"/>
      <c r="IUQ4" s="466"/>
      <c r="IUR4" s="466"/>
      <c r="IUS4" s="466"/>
      <c r="IUT4" s="466"/>
      <c r="IUU4" s="466"/>
      <c r="IUV4" s="466"/>
      <c r="IUW4" s="466"/>
      <c r="IUX4" s="466"/>
      <c r="IUY4" s="466"/>
      <c r="IUZ4" s="466"/>
      <c r="IVA4" s="466"/>
      <c r="IVB4" s="466"/>
      <c r="IVC4" s="466"/>
      <c r="IVD4" s="466"/>
      <c r="IVE4" s="466"/>
      <c r="IVF4" s="466"/>
      <c r="IVG4" s="466"/>
      <c r="IVH4" s="466"/>
      <c r="IVI4" s="466"/>
      <c r="IVJ4" s="466"/>
      <c r="IVK4" s="466"/>
      <c r="IVL4" s="466"/>
      <c r="IVM4" s="466"/>
      <c r="IVN4" s="466"/>
      <c r="IVO4" s="466"/>
      <c r="IVP4" s="466"/>
      <c r="IVQ4" s="466"/>
      <c r="IVR4" s="466"/>
      <c r="IVS4" s="466"/>
      <c r="IVT4" s="466"/>
      <c r="IVU4" s="466"/>
      <c r="IVV4" s="466"/>
      <c r="IVW4" s="466"/>
      <c r="IVX4" s="466"/>
      <c r="IVY4" s="466"/>
      <c r="IVZ4" s="466"/>
      <c r="IWA4" s="466"/>
      <c r="IWB4" s="466"/>
      <c r="IWC4" s="466"/>
      <c r="IWD4" s="466"/>
      <c r="IWE4" s="466"/>
      <c r="IWF4" s="466"/>
      <c r="IWG4" s="466"/>
      <c r="IWH4" s="466"/>
      <c r="IWI4" s="466"/>
      <c r="IWJ4" s="466"/>
      <c r="IWK4" s="466"/>
      <c r="IWL4" s="466"/>
      <c r="IWM4" s="466"/>
      <c r="IWN4" s="466"/>
      <c r="IWO4" s="466"/>
      <c r="IWP4" s="466"/>
      <c r="IWQ4" s="466"/>
      <c r="IWR4" s="466"/>
      <c r="IWS4" s="466"/>
      <c r="IWT4" s="466"/>
      <c r="IWU4" s="466"/>
      <c r="IWV4" s="466"/>
      <c r="IWW4" s="466"/>
      <c r="IWX4" s="466"/>
      <c r="IWY4" s="466"/>
      <c r="IWZ4" s="466"/>
      <c r="IXA4" s="466"/>
      <c r="IXB4" s="466"/>
      <c r="IXC4" s="466"/>
      <c r="IXD4" s="466"/>
      <c r="IXE4" s="466"/>
      <c r="IXF4" s="466"/>
      <c r="IXG4" s="466"/>
      <c r="IXH4" s="466"/>
      <c r="IXI4" s="466"/>
      <c r="IXJ4" s="466"/>
      <c r="IXK4" s="466"/>
      <c r="IXL4" s="466"/>
      <c r="IXM4" s="466"/>
      <c r="IXN4" s="466"/>
      <c r="IXO4" s="466"/>
      <c r="IXP4" s="466"/>
      <c r="IXQ4" s="466"/>
      <c r="IXR4" s="466"/>
      <c r="IXS4" s="466"/>
      <c r="IXT4" s="466"/>
      <c r="IXU4" s="466"/>
      <c r="IXV4" s="466"/>
      <c r="IXW4" s="466"/>
      <c r="IXX4" s="466"/>
      <c r="IXY4" s="466"/>
      <c r="IXZ4" s="466"/>
      <c r="IYA4" s="466"/>
      <c r="IYB4" s="466"/>
      <c r="IYC4" s="466"/>
      <c r="IYD4" s="466"/>
      <c r="IYE4" s="466"/>
      <c r="IYF4" s="466"/>
      <c r="IYG4" s="466"/>
      <c r="IYH4" s="466"/>
      <c r="IYI4" s="466"/>
      <c r="IYJ4" s="466"/>
      <c r="IYK4" s="466"/>
      <c r="IYL4" s="466"/>
      <c r="IYM4" s="466"/>
      <c r="IYN4" s="466"/>
      <c r="IYO4" s="466"/>
      <c r="IYP4" s="466"/>
      <c r="IYQ4" s="466"/>
      <c r="IYR4" s="466"/>
      <c r="IYS4" s="466"/>
      <c r="IYT4" s="466"/>
      <c r="IYU4" s="466"/>
      <c r="IYV4" s="466"/>
      <c r="IYW4" s="466"/>
      <c r="IYX4" s="466"/>
      <c r="IYY4" s="466"/>
      <c r="IYZ4" s="466"/>
      <c r="IZA4" s="466"/>
      <c r="IZB4" s="466"/>
      <c r="IZC4" s="466"/>
      <c r="IZD4" s="466"/>
      <c r="IZE4" s="466"/>
      <c r="IZF4" s="466"/>
      <c r="IZG4" s="466"/>
      <c r="IZH4" s="466"/>
      <c r="IZI4" s="466"/>
      <c r="IZJ4" s="466"/>
      <c r="IZK4" s="466"/>
      <c r="IZL4" s="466"/>
      <c r="IZM4" s="466"/>
      <c r="IZN4" s="466"/>
      <c r="IZO4" s="466"/>
      <c r="IZP4" s="466"/>
      <c r="IZQ4" s="466"/>
      <c r="IZR4" s="466"/>
      <c r="IZS4" s="466"/>
      <c r="IZT4" s="466"/>
      <c r="IZU4" s="466"/>
      <c r="IZV4" s="466"/>
      <c r="IZW4" s="466"/>
      <c r="IZX4" s="466"/>
      <c r="IZY4" s="466"/>
      <c r="IZZ4" s="466"/>
      <c r="JAA4" s="466"/>
      <c r="JAB4" s="466"/>
      <c r="JAC4" s="466"/>
      <c r="JAD4" s="466"/>
      <c r="JAE4" s="466"/>
      <c r="JAF4" s="466"/>
      <c r="JAG4" s="466"/>
      <c r="JAH4" s="466"/>
      <c r="JAI4" s="466"/>
      <c r="JAJ4" s="466"/>
      <c r="JAK4" s="466"/>
      <c r="JAL4" s="466"/>
      <c r="JAM4" s="466"/>
      <c r="JAN4" s="466"/>
      <c r="JAO4" s="466"/>
      <c r="JAP4" s="466"/>
      <c r="JAQ4" s="466"/>
      <c r="JAR4" s="466"/>
      <c r="JAS4" s="466"/>
      <c r="JAT4" s="466"/>
      <c r="JAU4" s="466"/>
      <c r="JAV4" s="466"/>
      <c r="JAW4" s="466"/>
      <c r="JAX4" s="466"/>
      <c r="JAY4" s="466"/>
      <c r="JAZ4" s="466"/>
      <c r="JBA4" s="466"/>
      <c r="JBB4" s="466"/>
      <c r="JBC4" s="466"/>
      <c r="JBD4" s="466"/>
      <c r="JBE4" s="466"/>
      <c r="JBF4" s="466"/>
      <c r="JBG4" s="466"/>
      <c r="JBH4" s="466"/>
      <c r="JBI4" s="466"/>
      <c r="JBJ4" s="466"/>
      <c r="JBK4" s="466"/>
      <c r="JBL4" s="466"/>
      <c r="JBM4" s="466"/>
      <c r="JBN4" s="466"/>
      <c r="JBO4" s="466"/>
      <c r="JBP4" s="466"/>
      <c r="JBQ4" s="466"/>
      <c r="JBR4" s="466"/>
      <c r="JBS4" s="466"/>
      <c r="JBT4" s="466"/>
      <c r="JBU4" s="466"/>
      <c r="JBV4" s="466"/>
      <c r="JBW4" s="466"/>
      <c r="JBX4" s="466"/>
      <c r="JBY4" s="466"/>
      <c r="JBZ4" s="466"/>
      <c r="JCA4" s="466"/>
      <c r="JCB4" s="466"/>
      <c r="JCC4" s="466"/>
      <c r="JCD4" s="466"/>
      <c r="JCE4" s="466"/>
      <c r="JCF4" s="466"/>
      <c r="JCG4" s="466"/>
      <c r="JCH4" s="466"/>
      <c r="JCI4" s="466"/>
      <c r="JCJ4" s="466"/>
      <c r="JCK4" s="466"/>
      <c r="JCL4" s="466"/>
      <c r="JCM4" s="466"/>
      <c r="JCN4" s="466"/>
      <c r="JCO4" s="466"/>
      <c r="JCP4" s="466"/>
      <c r="JCQ4" s="466"/>
      <c r="JCR4" s="466"/>
      <c r="JCS4" s="466"/>
      <c r="JCT4" s="466"/>
      <c r="JCU4" s="466"/>
      <c r="JCV4" s="466"/>
      <c r="JCW4" s="466"/>
      <c r="JCX4" s="466"/>
      <c r="JCY4" s="466"/>
      <c r="JCZ4" s="466"/>
      <c r="JDA4" s="466"/>
      <c r="JDB4" s="466"/>
      <c r="JDC4" s="466"/>
      <c r="JDD4" s="466"/>
      <c r="JDE4" s="466"/>
      <c r="JDF4" s="466"/>
      <c r="JDG4" s="466"/>
      <c r="JDH4" s="466"/>
      <c r="JDI4" s="466"/>
      <c r="JDJ4" s="466"/>
      <c r="JDK4" s="466"/>
      <c r="JDL4" s="466"/>
      <c r="JDM4" s="466"/>
      <c r="JDN4" s="466"/>
      <c r="JDO4" s="466"/>
      <c r="JDP4" s="466"/>
      <c r="JDQ4" s="466"/>
      <c r="JDR4" s="466"/>
      <c r="JDS4" s="466"/>
      <c r="JDT4" s="466"/>
      <c r="JDU4" s="466"/>
      <c r="JDV4" s="466"/>
      <c r="JDW4" s="466"/>
      <c r="JDX4" s="466"/>
      <c r="JDY4" s="466"/>
      <c r="JDZ4" s="466"/>
      <c r="JEA4" s="466"/>
      <c r="JEB4" s="466"/>
      <c r="JEC4" s="466"/>
      <c r="JED4" s="466"/>
      <c r="JEE4" s="466"/>
      <c r="JEF4" s="466"/>
      <c r="JEG4" s="466"/>
      <c r="JEH4" s="466"/>
      <c r="JEI4" s="466"/>
      <c r="JEJ4" s="466"/>
      <c r="JEK4" s="466"/>
      <c r="JEL4" s="466"/>
      <c r="JEM4" s="466"/>
      <c r="JEN4" s="466"/>
      <c r="JEO4" s="466"/>
      <c r="JEP4" s="466"/>
      <c r="JEQ4" s="466"/>
      <c r="JER4" s="466"/>
      <c r="JES4" s="466"/>
      <c r="JET4" s="466"/>
      <c r="JEU4" s="466"/>
      <c r="JEV4" s="466"/>
      <c r="JEW4" s="466"/>
      <c r="JEX4" s="466"/>
      <c r="JEY4" s="466"/>
      <c r="JEZ4" s="466"/>
      <c r="JFA4" s="466"/>
      <c r="JFB4" s="466"/>
      <c r="JFC4" s="466"/>
      <c r="JFD4" s="466"/>
      <c r="JFE4" s="466"/>
      <c r="JFF4" s="466"/>
      <c r="JFG4" s="466"/>
      <c r="JFH4" s="466"/>
      <c r="JFI4" s="466"/>
      <c r="JFJ4" s="466"/>
      <c r="JFK4" s="466"/>
      <c r="JFL4" s="466"/>
      <c r="JFM4" s="466"/>
      <c r="JFN4" s="466"/>
      <c r="JFO4" s="466"/>
      <c r="JFP4" s="466"/>
      <c r="JFQ4" s="466"/>
      <c r="JFR4" s="466"/>
      <c r="JFS4" s="466"/>
      <c r="JFT4" s="466"/>
      <c r="JFU4" s="466"/>
      <c r="JFV4" s="466"/>
      <c r="JFW4" s="466"/>
      <c r="JFX4" s="466"/>
      <c r="JFY4" s="466"/>
      <c r="JFZ4" s="466"/>
      <c r="JGA4" s="466"/>
      <c r="JGB4" s="466"/>
      <c r="JGC4" s="466"/>
      <c r="JGD4" s="466"/>
      <c r="JGE4" s="466"/>
      <c r="JGF4" s="466"/>
      <c r="JGG4" s="466"/>
      <c r="JGH4" s="466"/>
      <c r="JGI4" s="466"/>
      <c r="JGJ4" s="466"/>
      <c r="JGK4" s="466"/>
      <c r="JGL4" s="466"/>
      <c r="JGM4" s="466"/>
      <c r="JGN4" s="466"/>
      <c r="JGO4" s="466"/>
      <c r="JGP4" s="466"/>
      <c r="JGQ4" s="466"/>
      <c r="JGR4" s="466"/>
      <c r="JGS4" s="466"/>
      <c r="JGT4" s="466"/>
      <c r="JGU4" s="466"/>
      <c r="JGV4" s="466"/>
      <c r="JGW4" s="466"/>
      <c r="JGX4" s="466"/>
      <c r="JGY4" s="466"/>
      <c r="JGZ4" s="466"/>
      <c r="JHA4" s="466"/>
      <c r="JHB4" s="466"/>
      <c r="JHC4" s="466"/>
      <c r="JHD4" s="466"/>
      <c r="JHE4" s="466"/>
      <c r="JHF4" s="466"/>
      <c r="JHG4" s="466"/>
      <c r="JHH4" s="466"/>
      <c r="JHI4" s="466"/>
      <c r="JHJ4" s="466"/>
      <c r="JHK4" s="466"/>
      <c r="JHL4" s="466"/>
      <c r="JHM4" s="466"/>
      <c r="JHN4" s="466"/>
      <c r="JHO4" s="466"/>
      <c r="JHP4" s="466"/>
      <c r="JHQ4" s="466"/>
      <c r="JHR4" s="466"/>
      <c r="JHS4" s="466"/>
      <c r="JHT4" s="466"/>
      <c r="JHU4" s="466"/>
      <c r="JHV4" s="466"/>
      <c r="JHW4" s="466"/>
      <c r="JHX4" s="466"/>
      <c r="JHY4" s="466"/>
      <c r="JHZ4" s="466"/>
      <c r="JIA4" s="466"/>
      <c r="JIB4" s="466"/>
      <c r="JIC4" s="466"/>
      <c r="JID4" s="466"/>
      <c r="JIE4" s="466"/>
      <c r="JIF4" s="466"/>
      <c r="JIG4" s="466"/>
      <c r="JIH4" s="466"/>
      <c r="JII4" s="466"/>
      <c r="JIJ4" s="466"/>
      <c r="JIK4" s="466"/>
      <c r="JIL4" s="466"/>
      <c r="JIM4" s="466"/>
      <c r="JIN4" s="466"/>
      <c r="JIO4" s="466"/>
      <c r="JIP4" s="466"/>
      <c r="JIQ4" s="466"/>
      <c r="JIR4" s="466"/>
      <c r="JIS4" s="466"/>
      <c r="JIT4" s="466"/>
      <c r="JIU4" s="466"/>
      <c r="JIV4" s="466"/>
      <c r="JIW4" s="466"/>
      <c r="JIX4" s="466"/>
      <c r="JIY4" s="466"/>
      <c r="JIZ4" s="466"/>
      <c r="JJA4" s="466"/>
      <c r="JJB4" s="466"/>
      <c r="JJC4" s="466"/>
      <c r="JJD4" s="466"/>
      <c r="JJE4" s="466"/>
      <c r="JJF4" s="466"/>
      <c r="JJG4" s="466"/>
      <c r="JJH4" s="466"/>
      <c r="JJI4" s="466"/>
      <c r="JJJ4" s="466"/>
      <c r="JJK4" s="466"/>
      <c r="JJL4" s="466"/>
      <c r="JJM4" s="466"/>
      <c r="JJN4" s="466"/>
      <c r="JJO4" s="466"/>
      <c r="JJP4" s="466"/>
      <c r="JJQ4" s="466"/>
      <c r="JJR4" s="466"/>
      <c r="JJS4" s="466"/>
      <c r="JJT4" s="466"/>
      <c r="JJU4" s="466"/>
      <c r="JJV4" s="466"/>
      <c r="JJW4" s="466"/>
      <c r="JJX4" s="466"/>
      <c r="JJY4" s="466"/>
      <c r="JJZ4" s="466"/>
      <c r="JKA4" s="466"/>
      <c r="JKB4" s="466"/>
      <c r="JKC4" s="466"/>
      <c r="JKD4" s="466"/>
      <c r="JKE4" s="466"/>
      <c r="JKF4" s="466"/>
      <c r="JKG4" s="466"/>
      <c r="JKH4" s="466"/>
      <c r="JKI4" s="466"/>
      <c r="JKJ4" s="466"/>
      <c r="JKK4" s="466"/>
      <c r="JKL4" s="466"/>
      <c r="JKM4" s="466"/>
      <c r="JKN4" s="466"/>
      <c r="JKO4" s="466"/>
      <c r="JKP4" s="466"/>
      <c r="JKQ4" s="466"/>
      <c r="JKR4" s="466"/>
      <c r="JKS4" s="466"/>
      <c r="JKT4" s="466"/>
      <c r="JKU4" s="466"/>
      <c r="JKV4" s="466"/>
      <c r="JKW4" s="466"/>
      <c r="JKX4" s="466"/>
      <c r="JKY4" s="466"/>
      <c r="JKZ4" s="466"/>
      <c r="JLA4" s="466"/>
      <c r="JLB4" s="466"/>
      <c r="JLC4" s="466"/>
      <c r="JLD4" s="466"/>
      <c r="JLE4" s="466"/>
      <c r="JLF4" s="466"/>
      <c r="JLG4" s="466"/>
      <c r="JLH4" s="466"/>
      <c r="JLI4" s="466"/>
      <c r="JLJ4" s="466"/>
      <c r="JLK4" s="466"/>
      <c r="JLL4" s="466"/>
      <c r="JLM4" s="466"/>
      <c r="JLN4" s="466"/>
      <c r="JLO4" s="466"/>
      <c r="JLP4" s="466"/>
      <c r="JLQ4" s="466"/>
      <c r="JLR4" s="466"/>
      <c r="JLS4" s="466"/>
      <c r="JLT4" s="466"/>
      <c r="JLU4" s="466"/>
      <c r="JLV4" s="466"/>
      <c r="JLW4" s="466"/>
      <c r="JLX4" s="466"/>
      <c r="JLY4" s="466"/>
      <c r="JLZ4" s="466"/>
      <c r="JMA4" s="466"/>
      <c r="JMB4" s="466"/>
      <c r="JMC4" s="466"/>
      <c r="JMD4" s="466"/>
      <c r="JME4" s="466"/>
      <c r="JMF4" s="466"/>
      <c r="JMG4" s="466"/>
      <c r="JMH4" s="466"/>
      <c r="JMI4" s="466"/>
      <c r="JMJ4" s="466"/>
      <c r="JMK4" s="466"/>
      <c r="JML4" s="466"/>
      <c r="JMM4" s="466"/>
      <c r="JMN4" s="466"/>
      <c r="JMO4" s="466"/>
      <c r="JMP4" s="466"/>
      <c r="JMQ4" s="466"/>
      <c r="JMR4" s="466"/>
      <c r="JMS4" s="466"/>
      <c r="JMT4" s="466"/>
      <c r="JMU4" s="466"/>
      <c r="JMV4" s="466"/>
      <c r="JMW4" s="466"/>
      <c r="JMX4" s="466"/>
      <c r="JMY4" s="466"/>
      <c r="JMZ4" s="466"/>
      <c r="JNA4" s="466"/>
      <c r="JNB4" s="466"/>
      <c r="JNC4" s="466"/>
      <c r="JND4" s="466"/>
      <c r="JNE4" s="466"/>
      <c r="JNF4" s="466"/>
      <c r="JNG4" s="466"/>
      <c r="JNH4" s="466"/>
      <c r="JNI4" s="466"/>
      <c r="JNJ4" s="466"/>
      <c r="JNK4" s="466"/>
      <c r="JNL4" s="466"/>
      <c r="JNM4" s="466"/>
      <c r="JNN4" s="466"/>
      <c r="JNO4" s="466"/>
      <c r="JNP4" s="466"/>
      <c r="JNQ4" s="466"/>
      <c r="JNR4" s="466"/>
      <c r="JNS4" s="466"/>
      <c r="JNT4" s="466"/>
      <c r="JNU4" s="466"/>
      <c r="JNV4" s="466"/>
      <c r="JNW4" s="466"/>
      <c r="JNX4" s="466"/>
      <c r="JNY4" s="466"/>
      <c r="JNZ4" s="466"/>
      <c r="JOA4" s="466"/>
      <c r="JOB4" s="466"/>
      <c r="JOC4" s="466"/>
      <c r="JOD4" s="466"/>
      <c r="JOE4" s="466"/>
      <c r="JOF4" s="466"/>
      <c r="JOG4" s="466"/>
      <c r="JOH4" s="466"/>
      <c r="JOI4" s="466"/>
      <c r="JOJ4" s="466"/>
      <c r="JOK4" s="466"/>
      <c r="JOL4" s="466"/>
      <c r="JOM4" s="466"/>
      <c r="JON4" s="466"/>
      <c r="JOO4" s="466"/>
      <c r="JOP4" s="466"/>
      <c r="JOQ4" s="466"/>
      <c r="JOR4" s="466"/>
      <c r="JOS4" s="466"/>
      <c r="JOT4" s="466"/>
      <c r="JOU4" s="466"/>
      <c r="JOV4" s="466"/>
      <c r="JOW4" s="466"/>
      <c r="JOX4" s="466"/>
      <c r="JOY4" s="466"/>
      <c r="JOZ4" s="466"/>
      <c r="JPA4" s="466"/>
      <c r="JPB4" s="466"/>
      <c r="JPC4" s="466"/>
      <c r="JPD4" s="466"/>
      <c r="JPE4" s="466"/>
      <c r="JPF4" s="466"/>
      <c r="JPG4" s="466"/>
      <c r="JPH4" s="466"/>
      <c r="JPI4" s="466"/>
      <c r="JPJ4" s="466"/>
      <c r="JPK4" s="466"/>
      <c r="JPL4" s="466"/>
      <c r="JPM4" s="466"/>
      <c r="JPN4" s="466"/>
      <c r="JPO4" s="466"/>
      <c r="JPP4" s="466"/>
      <c r="JPQ4" s="466"/>
      <c r="JPR4" s="466"/>
      <c r="JPS4" s="466"/>
      <c r="JPT4" s="466"/>
      <c r="JPU4" s="466"/>
      <c r="JPV4" s="466"/>
      <c r="JPW4" s="466"/>
      <c r="JPX4" s="466"/>
      <c r="JPY4" s="466"/>
      <c r="JPZ4" s="466"/>
      <c r="JQA4" s="466"/>
      <c r="JQB4" s="466"/>
      <c r="JQC4" s="466"/>
      <c r="JQD4" s="466"/>
      <c r="JQE4" s="466"/>
      <c r="JQF4" s="466"/>
      <c r="JQG4" s="466"/>
      <c r="JQH4" s="466"/>
      <c r="JQI4" s="466"/>
      <c r="JQJ4" s="466"/>
      <c r="JQK4" s="466"/>
      <c r="JQL4" s="466"/>
      <c r="JQM4" s="466"/>
      <c r="JQN4" s="466"/>
      <c r="JQO4" s="466"/>
      <c r="JQP4" s="466"/>
      <c r="JQQ4" s="466"/>
      <c r="JQR4" s="466"/>
      <c r="JQS4" s="466"/>
      <c r="JQT4" s="466"/>
      <c r="JQU4" s="466"/>
      <c r="JQV4" s="466"/>
      <c r="JQW4" s="466"/>
      <c r="JQX4" s="466"/>
      <c r="JQY4" s="466"/>
      <c r="JQZ4" s="466"/>
      <c r="JRA4" s="466"/>
      <c r="JRB4" s="466"/>
      <c r="JRC4" s="466"/>
      <c r="JRD4" s="466"/>
      <c r="JRE4" s="466"/>
      <c r="JRF4" s="466"/>
      <c r="JRG4" s="466"/>
      <c r="JRH4" s="466"/>
      <c r="JRI4" s="466"/>
      <c r="JRJ4" s="466"/>
      <c r="JRK4" s="466"/>
      <c r="JRL4" s="466"/>
      <c r="JRM4" s="466"/>
      <c r="JRN4" s="466"/>
      <c r="JRO4" s="466"/>
      <c r="JRP4" s="466"/>
      <c r="JRQ4" s="466"/>
      <c r="JRR4" s="466"/>
      <c r="JRS4" s="466"/>
      <c r="JRT4" s="466"/>
      <c r="JRU4" s="466"/>
      <c r="JRV4" s="466"/>
      <c r="JRW4" s="466"/>
      <c r="JRX4" s="466"/>
      <c r="JRY4" s="466"/>
      <c r="JRZ4" s="466"/>
      <c r="JSA4" s="466"/>
      <c r="JSB4" s="466"/>
      <c r="JSC4" s="466"/>
      <c r="JSD4" s="466"/>
      <c r="JSE4" s="466"/>
      <c r="JSF4" s="466"/>
      <c r="JSG4" s="466"/>
      <c r="JSH4" s="466"/>
      <c r="JSI4" s="466"/>
      <c r="JSJ4" s="466"/>
      <c r="JSK4" s="466"/>
      <c r="JSL4" s="466"/>
      <c r="JSM4" s="466"/>
      <c r="JSN4" s="466"/>
      <c r="JSO4" s="466"/>
      <c r="JSP4" s="466"/>
      <c r="JSQ4" s="466"/>
      <c r="JSR4" s="466"/>
      <c r="JSS4" s="466"/>
      <c r="JST4" s="466"/>
      <c r="JSU4" s="466"/>
      <c r="JSV4" s="466"/>
      <c r="JSW4" s="466"/>
      <c r="JSX4" s="466"/>
      <c r="JSY4" s="466"/>
      <c r="JSZ4" s="466"/>
      <c r="JTA4" s="466"/>
      <c r="JTB4" s="466"/>
      <c r="JTC4" s="466"/>
      <c r="JTD4" s="466"/>
      <c r="JTE4" s="466"/>
      <c r="JTF4" s="466"/>
      <c r="JTG4" s="466"/>
      <c r="JTH4" s="466"/>
      <c r="JTI4" s="466"/>
      <c r="JTJ4" s="466"/>
      <c r="JTK4" s="466"/>
      <c r="JTL4" s="466"/>
      <c r="JTM4" s="466"/>
      <c r="JTN4" s="466"/>
      <c r="JTO4" s="466"/>
      <c r="JTP4" s="466"/>
      <c r="JTQ4" s="466"/>
      <c r="JTR4" s="466"/>
      <c r="JTS4" s="466"/>
      <c r="JTT4" s="466"/>
      <c r="JTU4" s="466"/>
      <c r="JTV4" s="466"/>
      <c r="JTW4" s="466"/>
      <c r="JTX4" s="466"/>
      <c r="JTY4" s="466"/>
      <c r="JTZ4" s="466"/>
      <c r="JUA4" s="466"/>
      <c r="JUB4" s="466"/>
      <c r="JUC4" s="466"/>
      <c r="JUD4" s="466"/>
      <c r="JUE4" s="466"/>
      <c r="JUF4" s="466"/>
      <c r="JUG4" s="466"/>
      <c r="JUH4" s="466"/>
      <c r="JUI4" s="466"/>
      <c r="JUJ4" s="466"/>
      <c r="JUK4" s="466"/>
      <c r="JUL4" s="466"/>
      <c r="JUM4" s="466"/>
      <c r="JUN4" s="466"/>
      <c r="JUO4" s="466"/>
      <c r="JUP4" s="466"/>
      <c r="JUQ4" s="466"/>
      <c r="JUR4" s="466"/>
      <c r="JUS4" s="466"/>
      <c r="JUT4" s="466"/>
      <c r="JUU4" s="466"/>
      <c r="JUV4" s="466"/>
      <c r="JUW4" s="466"/>
      <c r="JUX4" s="466"/>
      <c r="JUY4" s="466"/>
      <c r="JUZ4" s="466"/>
      <c r="JVA4" s="466"/>
      <c r="JVB4" s="466"/>
      <c r="JVC4" s="466"/>
      <c r="JVD4" s="466"/>
      <c r="JVE4" s="466"/>
      <c r="JVF4" s="466"/>
      <c r="JVG4" s="466"/>
      <c r="JVH4" s="466"/>
      <c r="JVI4" s="466"/>
      <c r="JVJ4" s="466"/>
      <c r="JVK4" s="466"/>
      <c r="JVL4" s="466"/>
      <c r="JVM4" s="466"/>
      <c r="JVN4" s="466"/>
      <c r="JVO4" s="466"/>
      <c r="JVP4" s="466"/>
      <c r="JVQ4" s="466"/>
      <c r="JVR4" s="466"/>
      <c r="JVS4" s="466"/>
      <c r="JVT4" s="466"/>
      <c r="JVU4" s="466"/>
      <c r="JVV4" s="466"/>
      <c r="JVW4" s="466"/>
      <c r="JVX4" s="466"/>
      <c r="JVY4" s="466"/>
      <c r="JVZ4" s="466"/>
      <c r="JWA4" s="466"/>
      <c r="JWB4" s="466"/>
      <c r="JWC4" s="466"/>
      <c r="JWD4" s="466"/>
      <c r="JWE4" s="466"/>
      <c r="JWF4" s="466"/>
      <c r="JWG4" s="466"/>
      <c r="JWH4" s="466"/>
      <c r="JWI4" s="466"/>
      <c r="JWJ4" s="466"/>
      <c r="JWK4" s="466"/>
      <c r="JWL4" s="466"/>
      <c r="JWM4" s="466"/>
      <c r="JWN4" s="466"/>
      <c r="JWO4" s="466"/>
      <c r="JWP4" s="466"/>
      <c r="JWQ4" s="466"/>
      <c r="JWR4" s="466"/>
      <c r="JWS4" s="466"/>
      <c r="JWT4" s="466"/>
      <c r="JWU4" s="466"/>
      <c r="JWV4" s="466"/>
      <c r="JWW4" s="466"/>
      <c r="JWX4" s="466"/>
      <c r="JWY4" s="466"/>
      <c r="JWZ4" s="466"/>
      <c r="JXA4" s="466"/>
      <c r="JXB4" s="466"/>
      <c r="JXC4" s="466"/>
      <c r="JXD4" s="466"/>
      <c r="JXE4" s="466"/>
      <c r="JXF4" s="466"/>
      <c r="JXG4" s="466"/>
      <c r="JXH4" s="466"/>
      <c r="JXI4" s="466"/>
      <c r="JXJ4" s="466"/>
      <c r="JXK4" s="466"/>
      <c r="JXL4" s="466"/>
      <c r="JXM4" s="466"/>
      <c r="JXN4" s="466"/>
      <c r="JXO4" s="466"/>
      <c r="JXP4" s="466"/>
      <c r="JXQ4" s="466"/>
      <c r="JXR4" s="466"/>
      <c r="JXS4" s="466"/>
      <c r="JXT4" s="466"/>
      <c r="JXU4" s="466"/>
      <c r="JXV4" s="466"/>
      <c r="JXW4" s="466"/>
      <c r="JXX4" s="466"/>
      <c r="JXY4" s="466"/>
      <c r="JXZ4" s="466"/>
      <c r="JYA4" s="466"/>
      <c r="JYB4" s="466"/>
      <c r="JYC4" s="466"/>
      <c r="JYD4" s="466"/>
      <c r="JYE4" s="466"/>
      <c r="JYF4" s="466"/>
      <c r="JYG4" s="466"/>
      <c r="JYH4" s="466"/>
      <c r="JYI4" s="466"/>
      <c r="JYJ4" s="466"/>
      <c r="JYK4" s="466"/>
      <c r="JYL4" s="466"/>
      <c r="JYM4" s="466"/>
      <c r="JYN4" s="466"/>
      <c r="JYO4" s="466"/>
      <c r="JYP4" s="466"/>
      <c r="JYQ4" s="466"/>
      <c r="JYR4" s="466"/>
      <c r="JYS4" s="466"/>
      <c r="JYT4" s="466"/>
      <c r="JYU4" s="466"/>
      <c r="JYV4" s="466"/>
      <c r="JYW4" s="466"/>
      <c r="JYX4" s="466"/>
      <c r="JYY4" s="466"/>
      <c r="JYZ4" s="466"/>
      <c r="JZA4" s="466"/>
      <c r="JZB4" s="466"/>
      <c r="JZC4" s="466"/>
      <c r="JZD4" s="466"/>
      <c r="JZE4" s="466"/>
      <c r="JZF4" s="466"/>
      <c r="JZG4" s="466"/>
      <c r="JZH4" s="466"/>
      <c r="JZI4" s="466"/>
      <c r="JZJ4" s="466"/>
      <c r="JZK4" s="466"/>
      <c r="JZL4" s="466"/>
      <c r="JZM4" s="466"/>
      <c r="JZN4" s="466"/>
      <c r="JZO4" s="466"/>
      <c r="JZP4" s="466"/>
      <c r="JZQ4" s="466"/>
      <c r="JZR4" s="466"/>
      <c r="JZS4" s="466"/>
      <c r="JZT4" s="466"/>
      <c r="JZU4" s="466"/>
      <c r="JZV4" s="466"/>
      <c r="JZW4" s="466"/>
      <c r="JZX4" s="466"/>
      <c r="JZY4" s="466"/>
      <c r="JZZ4" s="466"/>
      <c r="KAA4" s="466"/>
      <c r="KAB4" s="466"/>
      <c r="KAC4" s="466"/>
      <c r="KAD4" s="466"/>
      <c r="KAE4" s="466"/>
      <c r="KAF4" s="466"/>
      <c r="KAG4" s="466"/>
      <c r="KAH4" s="466"/>
      <c r="KAI4" s="466"/>
      <c r="KAJ4" s="466"/>
      <c r="KAK4" s="466"/>
      <c r="KAL4" s="466"/>
      <c r="KAM4" s="466"/>
      <c r="KAN4" s="466"/>
      <c r="KAO4" s="466"/>
      <c r="KAP4" s="466"/>
      <c r="KAQ4" s="466"/>
      <c r="KAR4" s="466"/>
      <c r="KAS4" s="466"/>
      <c r="KAT4" s="466"/>
      <c r="KAU4" s="466"/>
      <c r="KAV4" s="466"/>
      <c r="KAW4" s="466"/>
      <c r="KAX4" s="466"/>
      <c r="KAY4" s="466"/>
      <c r="KAZ4" s="466"/>
      <c r="KBA4" s="466"/>
      <c r="KBB4" s="466"/>
      <c r="KBC4" s="466"/>
      <c r="KBD4" s="466"/>
      <c r="KBE4" s="466"/>
      <c r="KBF4" s="466"/>
      <c r="KBG4" s="466"/>
      <c r="KBH4" s="466"/>
      <c r="KBI4" s="466"/>
      <c r="KBJ4" s="466"/>
      <c r="KBK4" s="466"/>
      <c r="KBL4" s="466"/>
      <c r="KBM4" s="466"/>
      <c r="KBN4" s="466"/>
      <c r="KBO4" s="466"/>
      <c r="KBP4" s="466"/>
      <c r="KBQ4" s="466"/>
      <c r="KBR4" s="466"/>
      <c r="KBS4" s="466"/>
      <c r="KBT4" s="466"/>
      <c r="KBU4" s="466"/>
      <c r="KBV4" s="466"/>
      <c r="KBW4" s="466"/>
      <c r="KBX4" s="466"/>
      <c r="KBY4" s="466"/>
      <c r="KBZ4" s="466"/>
      <c r="KCA4" s="466"/>
      <c r="KCB4" s="466"/>
      <c r="KCC4" s="466"/>
      <c r="KCD4" s="466"/>
      <c r="KCE4" s="466"/>
      <c r="KCF4" s="466"/>
      <c r="KCG4" s="466"/>
      <c r="KCH4" s="466"/>
      <c r="KCI4" s="466"/>
      <c r="KCJ4" s="466"/>
      <c r="KCK4" s="466"/>
      <c r="KCL4" s="466"/>
      <c r="KCM4" s="466"/>
      <c r="KCN4" s="466"/>
      <c r="KCO4" s="466"/>
      <c r="KCP4" s="466"/>
      <c r="KCQ4" s="466"/>
      <c r="KCR4" s="466"/>
      <c r="KCS4" s="466"/>
      <c r="KCT4" s="466"/>
      <c r="KCU4" s="466"/>
      <c r="KCV4" s="466"/>
      <c r="KCW4" s="466"/>
      <c r="KCX4" s="466"/>
      <c r="KCY4" s="466"/>
      <c r="KCZ4" s="466"/>
      <c r="KDA4" s="466"/>
      <c r="KDB4" s="466"/>
      <c r="KDC4" s="466"/>
      <c r="KDD4" s="466"/>
      <c r="KDE4" s="466"/>
      <c r="KDF4" s="466"/>
      <c r="KDG4" s="466"/>
      <c r="KDH4" s="466"/>
      <c r="KDI4" s="466"/>
      <c r="KDJ4" s="466"/>
      <c r="KDK4" s="466"/>
      <c r="KDL4" s="466"/>
      <c r="KDM4" s="466"/>
      <c r="KDN4" s="466"/>
      <c r="KDO4" s="466"/>
      <c r="KDP4" s="466"/>
      <c r="KDQ4" s="466"/>
      <c r="KDR4" s="466"/>
      <c r="KDS4" s="466"/>
      <c r="KDT4" s="466"/>
      <c r="KDU4" s="466"/>
      <c r="KDV4" s="466"/>
      <c r="KDW4" s="466"/>
      <c r="KDX4" s="466"/>
      <c r="KDY4" s="466"/>
      <c r="KDZ4" s="466"/>
      <c r="KEA4" s="466"/>
      <c r="KEB4" s="466"/>
      <c r="KEC4" s="466"/>
      <c r="KED4" s="466"/>
      <c r="KEE4" s="466"/>
      <c r="KEF4" s="466"/>
      <c r="KEG4" s="466"/>
      <c r="KEH4" s="466"/>
      <c r="KEI4" s="466"/>
      <c r="KEJ4" s="466"/>
      <c r="KEK4" s="466"/>
      <c r="KEL4" s="466"/>
      <c r="KEM4" s="466"/>
      <c r="KEN4" s="466"/>
      <c r="KEO4" s="466"/>
      <c r="KEP4" s="466"/>
      <c r="KEQ4" s="466"/>
      <c r="KER4" s="466"/>
      <c r="KES4" s="466"/>
      <c r="KET4" s="466"/>
      <c r="KEU4" s="466"/>
      <c r="KEV4" s="466"/>
      <c r="KEW4" s="466"/>
      <c r="KEX4" s="466"/>
      <c r="KEY4" s="466"/>
      <c r="KEZ4" s="466"/>
      <c r="KFA4" s="466"/>
      <c r="KFB4" s="466"/>
      <c r="KFC4" s="466"/>
      <c r="KFD4" s="466"/>
      <c r="KFE4" s="466"/>
      <c r="KFF4" s="466"/>
      <c r="KFG4" s="466"/>
      <c r="KFH4" s="466"/>
      <c r="KFI4" s="466"/>
      <c r="KFJ4" s="466"/>
      <c r="KFK4" s="466"/>
      <c r="KFL4" s="466"/>
      <c r="KFM4" s="466"/>
      <c r="KFN4" s="466"/>
      <c r="KFO4" s="466"/>
      <c r="KFP4" s="466"/>
      <c r="KFQ4" s="466"/>
      <c r="KFR4" s="466"/>
      <c r="KFS4" s="466"/>
      <c r="KFT4" s="466"/>
      <c r="KFU4" s="466"/>
      <c r="KFV4" s="466"/>
      <c r="KFW4" s="466"/>
      <c r="KFX4" s="466"/>
      <c r="KFY4" s="466"/>
      <c r="KFZ4" s="466"/>
      <c r="KGA4" s="466"/>
      <c r="KGB4" s="466"/>
      <c r="KGC4" s="466"/>
      <c r="KGD4" s="466"/>
      <c r="KGE4" s="466"/>
      <c r="KGF4" s="466"/>
      <c r="KGG4" s="466"/>
      <c r="KGH4" s="466"/>
      <c r="KGI4" s="466"/>
      <c r="KGJ4" s="466"/>
      <c r="KGK4" s="466"/>
      <c r="KGL4" s="466"/>
      <c r="KGM4" s="466"/>
      <c r="KGN4" s="466"/>
      <c r="KGO4" s="466"/>
      <c r="KGP4" s="466"/>
      <c r="KGQ4" s="466"/>
      <c r="KGR4" s="466"/>
      <c r="KGS4" s="466"/>
      <c r="KGT4" s="466"/>
      <c r="KGU4" s="466"/>
      <c r="KGV4" s="466"/>
      <c r="KGW4" s="466"/>
      <c r="KGX4" s="466"/>
      <c r="KGY4" s="466"/>
      <c r="KGZ4" s="466"/>
      <c r="KHA4" s="466"/>
      <c r="KHB4" s="466"/>
      <c r="KHC4" s="466"/>
      <c r="KHD4" s="466"/>
      <c r="KHE4" s="466"/>
      <c r="KHF4" s="466"/>
      <c r="KHG4" s="466"/>
      <c r="KHH4" s="466"/>
      <c r="KHI4" s="466"/>
      <c r="KHJ4" s="466"/>
      <c r="KHK4" s="466"/>
      <c r="KHL4" s="466"/>
      <c r="KHM4" s="466"/>
      <c r="KHN4" s="466"/>
      <c r="KHO4" s="466"/>
      <c r="KHP4" s="466"/>
      <c r="KHQ4" s="466"/>
      <c r="KHR4" s="466"/>
      <c r="KHS4" s="466"/>
      <c r="KHT4" s="466"/>
      <c r="KHU4" s="466"/>
      <c r="KHV4" s="466"/>
      <c r="KHW4" s="466"/>
      <c r="KHX4" s="466"/>
      <c r="KHY4" s="466"/>
      <c r="KHZ4" s="466"/>
      <c r="KIA4" s="466"/>
      <c r="KIB4" s="466"/>
      <c r="KIC4" s="466"/>
      <c r="KID4" s="466"/>
      <c r="KIE4" s="466"/>
      <c r="KIF4" s="466"/>
      <c r="KIG4" s="466"/>
      <c r="KIH4" s="466"/>
      <c r="KII4" s="466"/>
      <c r="KIJ4" s="466"/>
      <c r="KIK4" s="466"/>
      <c r="KIL4" s="466"/>
      <c r="KIM4" s="466"/>
      <c r="KIN4" s="466"/>
      <c r="KIO4" s="466"/>
      <c r="KIP4" s="466"/>
      <c r="KIQ4" s="466"/>
      <c r="KIR4" s="466"/>
      <c r="KIS4" s="466"/>
      <c r="KIT4" s="466"/>
      <c r="KIU4" s="466"/>
      <c r="KIV4" s="466"/>
      <c r="KIW4" s="466"/>
      <c r="KIX4" s="466"/>
      <c r="KIY4" s="466"/>
      <c r="KIZ4" s="466"/>
      <c r="KJA4" s="466"/>
      <c r="KJB4" s="466"/>
      <c r="KJC4" s="466"/>
      <c r="KJD4" s="466"/>
      <c r="KJE4" s="466"/>
      <c r="KJF4" s="466"/>
      <c r="KJG4" s="466"/>
      <c r="KJH4" s="466"/>
      <c r="KJI4" s="466"/>
      <c r="KJJ4" s="466"/>
      <c r="KJK4" s="466"/>
      <c r="KJL4" s="466"/>
      <c r="KJM4" s="466"/>
      <c r="KJN4" s="466"/>
      <c r="KJO4" s="466"/>
      <c r="KJP4" s="466"/>
      <c r="KJQ4" s="466"/>
      <c r="KJR4" s="466"/>
      <c r="KJS4" s="466"/>
      <c r="KJT4" s="466"/>
      <c r="KJU4" s="466"/>
      <c r="KJV4" s="466"/>
      <c r="KJW4" s="466"/>
      <c r="KJX4" s="466"/>
      <c r="KJY4" s="466"/>
      <c r="KJZ4" s="466"/>
      <c r="KKA4" s="466"/>
      <c r="KKB4" s="466"/>
      <c r="KKC4" s="466"/>
      <c r="KKD4" s="466"/>
      <c r="KKE4" s="466"/>
      <c r="KKF4" s="466"/>
      <c r="KKG4" s="466"/>
      <c r="KKH4" s="466"/>
      <c r="KKI4" s="466"/>
      <c r="KKJ4" s="466"/>
      <c r="KKK4" s="466"/>
      <c r="KKL4" s="466"/>
      <c r="KKM4" s="466"/>
      <c r="KKN4" s="466"/>
      <c r="KKO4" s="466"/>
      <c r="KKP4" s="466"/>
      <c r="KKQ4" s="466"/>
      <c r="KKR4" s="466"/>
      <c r="KKS4" s="466"/>
      <c r="KKT4" s="466"/>
      <c r="KKU4" s="466"/>
      <c r="KKV4" s="466"/>
      <c r="KKW4" s="466"/>
      <c r="KKX4" s="466"/>
      <c r="KKY4" s="466"/>
      <c r="KKZ4" s="466"/>
      <c r="KLA4" s="466"/>
      <c r="KLB4" s="466"/>
      <c r="KLC4" s="466"/>
      <c r="KLD4" s="466"/>
      <c r="KLE4" s="466"/>
      <c r="KLF4" s="466"/>
      <c r="KLG4" s="466"/>
      <c r="KLH4" s="466"/>
      <c r="KLI4" s="466"/>
      <c r="KLJ4" s="466"/>
      <c r="KLK4" s="466"/>
      <c r="KLL4" s="466"/>
      <c r="KLM4" s="466"/>
      <c r="KLN4" s="466"/>
      <c r="KLO4" s="466"/>
      <c r="KLP4" s="466"/>
      <c r="KLQ4" s="466"/>
      <c r="KLR4" s="466"/>
      <c r="KLS4" s="466"/>
      <c r="KLT4" s="466"/>
      <c r="KLU4" s="466"/>
      <c r="KLV4" s="466"/>
      <c r="KLW4" s="466"/>
      <c r="KLX4" s="466"/>
      <c r="KLY4" s="466"/>
      <c r="KLZ4" s="466"/>
      <c r="KMA4" s="466"/>
      <c r="KMB4" s="466"/>
      <c r="KMC4" s="466"/>
      <c r="KMD4" s="466"/>
      <c r="KME4" s="466"/>
      <c r="KMF4" s="466"/>
      <c r="KMG4" s="466"/>
      <c r="KMH4" s="466"/>
      <c r="KMI4" s="466"/>
      <c r="KMJ4" s="466"/>
      <c r="KMK4" s="466"/>
      <c r="KML4" s="466"/>
      <c r="KMM4" s="466"/>
      <c r="KMN4" s="466"/>
      <c r="KMO4" s="466"/>
      <c r="KMP4" s="466"/>
      <c r="KMQ4" s="466"/>
      <c r="KMR4" s="466"/>
      <c r="KMS4" s="466"/>
      <c r="KMT4" s="466"/>
      <c r="KMU4" s="466"/>
      <c r="KMV4" s="466"/>
      <c r="KMW4" s="466"/>
      <c r="KMX4" s="466"/>
      <c r="KMY4" s="466"/>
      <c r="KMZ4" s="466"/>
      <c r="KNA4" s="466"/>
      <c r="KNB4" s="466"/>
      <c r="KNC4" s="466"/>
      <c r="KND4" s="466"/>
      <c r="KNE4" s="466"/>
      <c r="KNF4" s="466"/>
      <c r="KNG4" s="466"/>
      <c r="KNH4" s="466"/>
      <c r="KNI4" s="466"/>
      <c r="KNJ4" s="466"/>
      <c r="KNK4" s="466"/>
      <c r="KNL4" s="466"/>
      <c r="KNM4" s="466"/>
      <c r="KNN4" s="466"/>
      <c r="KNO4" s="466"/>
      <c r="KNP4" s="466"/>
      <c r="KNQ4" s="466"/>
      <c r="KNR4" s="466"/>
      <c r="KNS4" s="466"/>
      <c r="KNT4" s="466"/>
      <c r="KNU4" s="466"/>
      <c r="KNV4" s="466"/>
      <c r="KNW4" s="466"/>
      <c r="KNX4" s="466"/>
      <c r="KNY4" s="466"/>
      <c r="KNZ4" s="466"/>
      <c r="KOA4" s="466"/>
      <c r="KOB4" s="466"/>
      <c r="KOC4" s="466"/>
      <c r="KOD4" s="466"/>
      <c r="KOE4" s="466"/>
      <c r="KOF4" s="466"/>
      <c r="KOG4" s="466"/>
      <c r="KOH4" s="466"/>
      <c r="KOI4" s="466"/>
      <c r="KOJ4" s="466"/>
      <c r="KOK4" s="466"/>
      <c r="KOL4" s="466"/>
      <c r="KOM4" s="466"/>
      <c r="KON4" s="466"/>
      <c r="KOO4" s="466"/>
      <c r="KOP4" s="466"/>
      <c r="KOQ4" s="466"/>
      <c r="KOR4" s="466"/>
      <c r="KOS4" s="466"/>
      <c r="KOT4" s="466"/>
      <c r="KOU4" s="466"/>
      <c r="KOV4" s="466"/>
      <c r="KOW4" s="466"/>
      <c r="KOX4" s="466"/>
      <c r="KOY4" s="466"/>
      <c r="KOZ4" s="466"/>
      <c r="KPA4" s="466"/>
      <c r="KPB4" s="466"/>
      <c r="KPC4" s="466"/>
      <c r="KPD4" s="466"/>
      <c r="KPE4" s="466"/>
      <c r="KPF4" s="466"/>
      <c r="KPG4" s="466"/>
      <c r="KPH4" s="466"/>
      <c r="KPI4" s="466"/>
      <c r="KPJ4" s="466"/>
      <c r="KPK4" s="466"/>
      <c r="KPL4" s="466"/>
      <c r="KPM4" s="466"/>
      <c r="KPN4" s="466"/>
      <c r="KPO4" s="466"/>
      <c r="KPP4" s="466"/>
      <c r="KPQ4" s="466"/>
      <c r="KPR4" s="466"/>
      <c r="KPS4" s="466"/>
      <c r="KPT4" s="466"/>
      <c r="KPU4" s="466"/>
      <c r="KPV4" s="466"/>
      <c r="KPW4" s="466"/>
      <c r="KPX4" s="466"/>
      <c r="KPY4" s="466"/>
      <c r="KPZ4" s="466"/>
      <c r="KQA4" s="466"/>
      <c r="KQB4" s="466"/>
      <c r="KQC4" s="466"/>
      <c r="KQD4" s="466"/>
      <c r="KQE4" s="466"/>
      <c r="KQF4" s="466"/>
      <c r="KQG4" s="466"/>
      <c r="KQH4" s="466"/>
      <c r="KQI4" s="466"/>
      <c r="KQJ4" s="466"/>
      <c r="KQK4" s="466"/>
      <c r="KQL4" s="466"/>
      <c r="KQM4" s="466"/>
      <c r="KQN4" s="466"/>
      <c r="KQO4" s="466"/>
      <c r="KQP4" s="466"/>
      <c r="KQQ4" s="466"/>
      <c r="KQR4" s="466"/>
      <c r="KQS4" s="466"/>
      <c r="KQT4" s="466"/>
      <c r="KQU4" s="466"/>
      <c r="KQV4" s="466"/>
      <c r="KQW4" s="466"/>
      <c r="KQX4" s="466"/>
      <c r="KQY4" s="466"/>
      <c r="KQZ4" s="466"/>
      <c r="KRA4" s="466"/>
      <c r="KRB4" s="466"/>
      <c r="KRC4" s="466"/>
      <c r="KRD4" s="466"/>
      <c r="KRE4" s="466"/>
      <c r="KRF4" s="466"/>
      <c r="KRG4" s="466"/>
      <c r="KRH4" s="466"/>
      <c r="KRI4" s="466"/>
      <c r="KRJ4" s="466"/>
      <c r="KRK4" s="466"/>
      <c r="KRL4" s="466"/>
      <c r="KRM4" s="466"/>
      <c r="KRN4" s="466"/>
      <c r="KRO4" s="466"/>
      <c r="KRP4" s="466"/>
      <c r="KRQ4" s="466"/>
      <c r="KRR4" s="466"/>
      <c r="KRS4" s="466"/>
      <c r="KRT4" s="466"/>
      <c r="KRU4" s="466"/>
      <c r="KRV4" s="466"/>
      <c r="KRW4" s="466"/>
      <c r="KRX4" s="466"/>
      <c r="KRY4" s="466"/>
      <c r="KRZ4" s="466"/>
      <c r="KSA4" s="466"/>
      <c r="KSB4" s="466"/>
      <c r="KSC4" s="466"/>
      <c r="KSD4" s="466"/>
      <c r="KSE4" s="466"/>
      <c r="KSF4" s="466"/>
      <c r="KSG4" s="466"/>
      <c r="KSH4" s="466"/>
      <c r="KSI4" s="466"/>
      <c r="KSJ4" s="466"/>
      <c r="KSK4" s="466"/>
      <c r="KSL4" s="466"/>
      <c r="KSM4" s="466"/>
      <c r="KSN4" s="466"/>
      <c r="KSO4" s="466"/>
      <c r="KSP4" s="466"/>
      <c r="KSQ4" s="466"/>
      <c r="KSR4" s="466"/>
      <c r="KSS4" s="466"/>
      <c r="KST4" s="466"/>
      <c r="KSU4" s="466"/>
      <c r="KSV4" s="466"/>
      <c r="KSW4" s="466"/>
      <c r="KSX4" s="466"/>
      <c r="KSY4" s="466"/>
      <c r="KSZ4" s="466"/>
      <c r="KTA4" s="466"/>
      <c r="KTB4" s="466"/>
      <c r="KTC4" s="466"/>
      <c r="KTD4" s="466"/>
      <c r="KTE4" s="466"/>
      <c r="KTF4" s="466"/>
      <c r="KTG4" s="466"/>
      <c r="KTH4" s="466"/>
      <c r="KTI4" s="466"/>
      <c r="KTJ4" s="466"/>
      <c r="KTK4" s="466"/>
      <c r="KTL4" s="466"/>
      <c r="KTM4" s="466"/>
      <c r="KTN4" s="466"/>
      <c r="KTO4" s="466"/>
      <c r="KTP4" s="466"/>
      <c r="KTQ4" s="466"/>
      <c r="KTR4" s="466"/>
      <c r="KTS4" s="466"/>
      <c r="KTT4" s="466"/>
      <c r="KTU4" s="466"/>
      <c r="KTV4" s="466"/>
      <c r="KTW4" s="466"/>
      <c r="KTX4" s="466"/>
      <c r="KTY4" s="466"/>
      <c r="KTZ4" s="466"/>
      <c r="KUA4" s="466"/>
      <c r="KUB4" s="466"/>
      <c r="KUC4" s="466"/>
      <c r="KUD4" s="466"/>
      <c r="KUE4" s="466"/>
      <c r="KUF4" s="466"/>
      <c r="KUG4" s="466"/>
      <c r="KUH4" s="466"/>
      <c r="KUI4" s="466"/>
      <c r="KUJ4" s="466"/>
      <c r="KUK4" s="466"/>
      <c r="KUL4" s="466"/>
      <c r="KUM4" s="466"/>
      <c r="KUN4" s="466"/>
      <c r="KUO4" s="466"/>
      <c r="KUP4" s="466"/>
      <c r="KUQ4" s="466"/>
      <c r="KUR4" s="466"/>
      <c r="KUS4" s="466"/>
      <c r="KUT4" s="466"/>
      <c r="KUU4" s="466"/>
      <c r="KUV4" s="466"/>
      <c r="KUW4" s="466"/>
      <c r="KUX4" s="466"/>
      <c r="KUY4" s="466"/>
      <c r="KUZ4" s="466"/>
      <c r="KVA4" s="466"/>
      <c r="KVB4" s="466"/>
      <c r="KVC4" s="466"/>
      <c r="KVD4" s="466"/>
      <c r="KVE4" s="466"/>
      <c r="KVF4" s="466"/>
      <c r="KVG4" s="466"/>
      <c r="KVH4" s="466"/>
      <c r="KVI4" s="466"/>
      <c r="KVJ4" s="466"/>
      <c r="KVK4" s="466"/>
      <c r="KVL4" s="466"/>
      <c r="KVM4" s="466"/>
      <c r="KVN4" s="466"/>
      <c r="KVO4" s="466"/>
      <c r="KVP4" s="466"/>
      <c r="KVQ4" s="466"/>
      <c r="KVR4" s="466"/>
      <c r="KVS4" s="466"/>
      <c r="KVT4" s="466"/>
      <c r="KVU4" s="466"/>
      <c r="KVV4" s="466"/>
      <c r="KVW4" s="466"/>
      <c r="KVX4" s="466"/>
      <c r="KVY4" s="466"/>
      <c r="KVZ4" s="466"/>
      <c r="KWA4" s="466"/>
      <c r="KWB4" s="466"/>
      <c r="KWC4" s="466"/>
      <c r="KWD4" s="466"/>
      <c r="KWE4" s="466"/>
      <c r="KWF4" s="466"/>
      <c r="KWG4" s="466"/>
      <c r="KWH4" s="466"/>
      <c r="KWI4" s="466"/>
      <c r="KWJ4" s="466"/>
      <c r="KWK4" s="466"/>
      <c r="KWL4" s="466"/>
      <c r="KWM4" s="466"/>
      <c r="KWN4" s="466"/>
      <c r="KWO4" s="466"/>
      <c r="KWP4" s="466"/>
      <c r="KWQ4" s="466"/>
      <c r="KWR4" s="466"/>
      <c r="KWS4" s="466"/>
      <c r="KWT4" s="466"/>
      <c r="KWU4" s="466"/>
      <c r="KWV4" s="466"/>
      <c r="KWW4" s="466"/>
      <c r="KWX4" s="466"/>
      <c r="KWY4" s="466"/>
      <c r="KWZ4" s="466"/>
      <c r="KXA4" s="466"/>
      <c r="KXB4" s="466"/>
      <c r="KXC4" s="466"/>
      <c r="KXD4" s="466"/>
      <c r="KXE4" s="466"/>
      <c r="KXF4" s="466"/>
      <c r="KXG4" s="466"/>
      <c r="KXH4" s="466"/>
      <c r="KXI4" s="466"/>
      <c r="KXJ4" s="466"/>
      <c r="KXK4" s="466"/>
      <c r="KXL4" s="466"/>
      <c r="KXM4" s="466"/>
      <c r="KXN4" s="466"/>
      <c r="KXO4" s="466"/>
      <c r="KXP4" s="466"/>
      <c r="KXQ4" s="466"/>
      <c r="KXR4" s="466"/>
      <c r="KXS4" s="466"/>
      <c r="KXT4" s="466"/>
      <c r="KXU4" s="466"/>
      <c r="KXV4" s="466"/>
      <c r="KXW4" s="466"/>
      <c r="KXX4" s="466"/>
      <c r="KXY4" s="466"/>
      <c r="KXZ4" s="466"/>
      <c r="KYA4" s="466"/>
      <c r="KYB4" s="466"/>
      <c r="KYC4" s="466"/>
      <c r="KYD4" s="466"/>
      <c r="KYE4" s="466"/>
      <c r="KYF4" s="466"/>
      <c r="KYG4" s="466"/>
      <c r="KYH4" s="466"/>
      <c r="KYI4" s="466"/>
      <c r="KYJ4" s="466"/>
      <c r="KYK4" s="466"/>
      <c r="KYL4" s="466"/>
      <c r="KYM4" s="466"/>
      <c r="KYN4" s="466"/>
      <c r="KYO4" s="466"/>
      <c r="KYP4" s="466"/>
      <c r="KYQ4" s="466"/>
      <c r="KYR4" s="466"/>
      <c r="KYS4" s="466"/>
      <c r="KYT4" s="466"/>
      <c r="KYU4" s="466"/>
      <c r="KYV4" s="466"/>
      <c r="KYW4" s="466"/>
      <c r="KYX4" s="466"/>
      <c r="KYY4" s="466"/>
      <c r="KYZ4" s="466"/>
      <c r="KZA4" s="466"/>
      <c r="KZB4" s="466"/>
      <c r="KZC4" s="466"/>
      <c r="KZD4" s="466"/>
      <c r="KZE4" s="466"/>
      <c r="KZF4" s="466"/>
      <c r="KZG4" s="466"/>
      <c r="KZH4" s="466"/>
      <c r="KZI4" s="466"/>
      <c r="KZJ4" s="466"/>
      <c r="KZK4" s="466"/>
      <c r="KZL4" s="466"/>
      <c r="KZM4" s="466"/>
      <c r="KZN4" s="466"/>
      <c r="KZO4" s="466"/>
      <c r="KZP4" s="466"/>
      <c r="KZQ4" s="466"/>
      <c r="KZR4" s="466"/>
      <c r="KZS4" s="466"/>
      <c r="KZT4" s="466"/>
      <c r="KZU4" s="466"/>
      <c r="KZV4" s="466"/>
      <c r="KZW4" s="466"/>
      <c r="KZX4" s="466"/>
      <c r="KZY4" s="466"/>
      <c r="KZZ4" s="466"/>
      <c r="LAA4" s="466"/>
      <c r="LAB4" s="466"/>
      <c r="LAC4" s="466"/>
      <c r="LAD4" s="466"/>
      <c r="LAE4" s="466"/>
      <c r="LAF4" s="466"/>
      <c r="LAG4" s="466"/>
      <c r="LAH4" s="466"/>
      <c r="LAI4" s="466"/>
      <c r="LAJ4" s="466"/>
      <c r="LAK4" s="466"/>
      <c r="LAL4" s="466"/>
      <c r="LAM4" s="466"/>
      <c r="LAN4" s="466"/>
      <c r="LAO4" s="466"/>
      <c r="LAP4" s="466"/>
      <c r="LAQ4" s="466"/>
      <c r="LAR4" s="466"/>
      <c r="LAS4" s="466"/>
      <c r="LAT4" s="466"/>
      <c r="LAU4" s="466"/>
      <c r="LAV4" s="466"/>
      <c r="LAW4" s="466"/>
      <c r="LAX4" s="466"/>
      <c r="LAY4" s="466"/>
      <c r="LAZ4" s="466"/>
      <c r="LBA4" s="466"/>
      <c r="LBB4" s="466"/>
      <c r="LBC4" s="466"/>
      <c r="LBD4" s="466"/>
      <c r="LBE4" s="466"/>
      <c r="LBF4" s="466"/>
      <c r="LBG4" s="466"/>
      <c r="LBH4" s="466"/>
      <c r="LBI4" s="466"/>
      <c r="LBJ4" s="466"/>
      <c r="LBK4" s="466"/>
      <c r="LBL4" s="466"/>
      <c r="LBM4" s="466"/>
      <c r="LBN4" s="466"/>
      <c r="LBO4" s="466"/>
      <c r="LBP4" s="466"/>
      <c r="LBQ4" s="466"/>
      <c r="LBR4" s="466"/>
      <c r="LBS4" s="466"/>
      <c r="LBT4" s="466"/>
      <c r="LBU4" s="466"/>
      <c r="LBV4" s="466"/>
      <c r="LBW4" s="466"/>
      <c r="LBX4" s="466"/>
      <c r="LBY4" s="466"/>
      <c r="LBZ4" s="466"/>
      <c r="LCA4" s="466"/>
      <c r="LCB4" s="466"/>
      <c r="LCC4" s="466"/>
      <c r="LCD4" s="466"/>
      <c r="LCE4" s="466"/>
      <c r="LCF4" s="466"/>
      <c r="LCG4" s="466"/>
      <c r="LCH4" s="466"/>
      <c r="LCI4" s="466"/>
      <c r="LCJ4" s="466"/>
      <c r="LCK4" s="466"/>
      <c r="LCL4" s="466"/>
      <c r="LCM4" s="466"/>
      <c r="LCN4" s="466"/>
      <c r="LCO4" s="466"/>
      <c r="LCP4" s="466"/>
      <c r="LCQ4" s="466"/>
      <c r="LCR4" s="466"/>
      <c r="LCS4" s="466"/>
      <c r="LCT4" s="466"/>
      <c r="LCU4" s="466"/>
      <c r="LCV4" s="466"/>
      <c r="LCW4" s="466"/>
      <c r="LCX4" s="466"/>
      <c r="LCY4" s="466"/>
      <c r="LCZ4" s="466"/>
      <c r="LDA4" s="466"/>
      <c r="LDB4" s="466"/>
      <c r="LDC4" s="466"/>
      <c r="LDD4" s="466"/>
      <c r="LDE4" s="466"/>
      <c r="LDF4" s="466"/>
      <c r="LDG4" s="466"/>
      <c r="LDH4" s="466"/>
      <c r="LDI4" s="466"/>
      <c r="LDJ4" s="466"/>
      <c r="LDK4" s="466"/>
      <c r="LDL4" s="466"/>
      <c r="LDM4" s="466"/>
      <c r="LDN4" s="466"/>
      <c r="LDO4" s="466"/>
      <c r="LDP4" s="466"/>
      <c r="LDQ4" s="466"/>
      <c r="LDR4" s="466"/>
      <c r="LDS4" s="466"/>
      <c r="LDT4" s="466"/>
      <c r="LDU4" s="466"/>
      <c r="LDV4" s="466"/>
      <c r="LDW4" s="466"/>
      <c r="LDX4" s="466"/>
      <c r="LDY4" s="466"/>
      <c r="LDZ4" s="466"/>
      <c r="LEA4" s="466"/>
      <c r="LEB4" s="466"/>
      <c r="LEC4" s="466"/>
      <c r="LED4" s="466"/>
      <c r="LEE4" s="466"/>
      <c r="LEF4" s="466"/>
      <c r="LEG4" s="466"/>
      <c r="LEH4" s="466"/>
      <c r="LEI4" s="466"/>
      <c r="LEJ4" s="466"/>
      <c r="LEK4" s="466"/>
      <c r="LEL4" s="466"/>
      <c r="LEM4" s="466"/>
      <c r="LEN4" s="466"/>
      <c r="LEO4" s="466"/>
      <c r="LEP4" s="466"/>
      <c r="LEQ4" s="466"/>
      <c r="LER4" s="466"/>
      <c r="LES4" s="466"/>
      <c r="LET4" s="466"/>
      <c r="LEU4" s="466"/>
      <c r="LEV4" s="466"/>
      <c r="LEW4" s="466"/>
      <c r="LEX4" s="466"/>
      <c r="LEY4" s="466"/>
      <c r="LEZ4" s="466"/>
      <c r="LFA4" s="466"/>
      <c r="LFB4" s="466"/>
      <c r="LFC4" s="466"/>
      <c r="LFD4" s="466"/>
      <c r="LFE4" s="466"/>
      <c r="LFF4" s="466"/>
      <c r="LFG4" s="466"/>
      <c r="LFH4" s="466"/>
      <c r="LFI4" s="466"/>
      <c r="LFJ4" s="466"/>
      <c r="LFK4" s="466"/>
      <c r="LFL4" s="466"/>
      <c r="LFM4" s="466"/>
      <c r="LFN4" s="466"/>
      <c r="LFO4" s="466"/>
      <c r="LFP4" s="466"/>
      <c r="LFQ4" s="466"/>
      <c r="LFR4" s="466"/>
      <c r="LFS4" s="466"/>
      <c r="LFT4" s="466"/>
      <c r="LFU4" s="466"/>
      <c r="LFV4" s="466"/>
      <c r="LFW4" s="466"/>
      <c r="LFX4" s="466"/>
      <c r="LFY4" s="466"/>
      <c r="LFZ4" s="466"/>
      <c r="LGA4" s="466"/>
      <c r="LGB4" s="466"/>
      <c r="LGC4" s="466"/>
      <c r="LGD4" s="466"/>
      <c r="LGE4" s="466"/>
      <c r="LGF4" s="466"/>
      <c r="LGG4" s="466"/>
      <c r="LGH4" s="466"/>
      <c r="LGI4" s="466"/>
      <c r="LGJ4" s="466"/>
      <c r="LGK4" s="466"/>
      <c r="LGL4" s="466"/>
      <c r="LGM4" s="466"/>
      <c r="LGN4" s="466"/>
      <c r="LGO4" s="466"/>
      <c r="LGP4" s="466"/>
      <c r="LGQ4" s="466"/>
      <c r="LGR4" s="466"/>
      <c r="LGS4" s="466"/>
      <c r="LGT4" s="466"/>
      <c r="LGU4" s="466"/>
      <c r="LGV4" s="466"/>
      <c r="LGW4" s="466"/>
      <c r="LGX4" s="466"/>
      <c r="LGY4" s="466"/>
      <c r="LGZ4" s="466"/>
      <c r="LHA4" s="466"/>
      <c r="LHB4" s="466"/>
      <c r="LHC4" s="466"/>
      <c r="LHD4" s="466"/>
      <c r="LHE4" s="466"/>
      <c r="LHF4" s="466"/>
      <c r="LHG4" s="466"/>
      <c r="LHH4" s="466"/>
      <c r="LHI4" s="466"/>
      <c r="LHJ4" s="466"/>
      <c r="LHK4" s="466"/>
      <c r="LHL4" s="466"/>
      <c r="LHM4" s="466"/>
      <c r="LHN4" s="466"/>
      <c r="LHO4" s="466"/>
      <c r="LHP4" s="466"/>
      <c r="LHQ4" s="466"/>
      <c r="LHR4" s="466"/>
      <c r="LHS4" s="466"/>
      <c r="LHT4" s="466"/>
      <c r="LHU4" s="466"/>
      <c r="LHV4" s="466"/>
      <c r="LHW4" s="466"/>
      <c r="LHX4" s="466"/>
      <c r="LHY4" s="466"/>
      <c r="LHZ4" s="466"/>
      <c r="LIA4" s="466"/>
      <c r="LIB4" s="466"/>
      <c r="LIC4" s="466"/>
      <c r="LID4" s="466"/>
      <c r="LIE4" s="466"/>
      <c r="LIF4" s="466"/>
      <c r="LIG4" s="466"/>
      <c r="LIH4" s="466"/>
      <c r="LII4" s="466"/>
      <c r="LIJ4" s="466"/>
      <c r="LIK4" s="466"/>
      <c r="LIL4" s="466"/>
      <c r="LIM4" s="466"/>
      <c r="LIN4" s="466"/>
      <c r="LIO4" s="466"/>
      <c r="LIP4" s="466"/>
      <c r="LIQ4" s="466"/>
      <c r="LIR4" s="466"/>
      <c r="LIS4" s="466"/>
      <c r="LIT4" s="466"/>
      <c r="LIU4" s="466"/>
      <c r="LIV4" s="466"/>
      <c r="LIW4" s="466"/>
      <c r="LIX4" s="466"/>
      <c r="LIY4" s="466"/>
      <c r="LIZ4" s="466"/>
      <c r="LJA4" s="466"/>
      <c r="LJB4" s="466"/>
      <c r="LJC4" s="466"/>
      <c r="LJD4" s="466"/>
      <c r="LJE4" s="466"/>
      <c r="LJF4" s="466"/>
      <c r="LJG4" s="466"/>
      <c r="LJH4" s="466"/>
      <c r="LJI4" s="466"/>
      <c r="LJJ4" s="466"/>
      <c r="LJK4" s="466"/>
      <c r="LJL4" s="466"/>
      <c r="LJM4" s="466"/>
      <c r="LJN4" s="466"/>
      <c r="LJO4" s="466"/>
      <c r="LJP4" s="466"/>
      <c r="LJQ4" s="466"/>
      <c r="LJR4" s="466"/>
      <c r="LJS4" s="466"/>
      <c r="LJT4" s="466"/>
      <c r="LJU4" s="466"/>
      <c r="LJV4" s="466"/>
      <c r="LJW4" s="466"/>
      <c r="LJX4" s="466"/>
      <c r="LJY4" s="466"/>
      <c r="LJZ4" s="466"/>
      <c r="LKA4" s="466"/>
      <c r="LKB4" s="466"/>
      <c r="LKC4" s="466"/>
      <c r="LKD4" s="466"/>
      <c r="LKE4" s="466"/>
      <c r="LKF4" s="466"/>
      <c r="LKG4" s="466"/>
      <c r="LKH4" s="466"/>
      <c r="LKI4" s="466"/>
      <c r="LKJ4" s="466"/>
      <c r="LKK4" s="466"/>
      <c r="LKL4" s="466"/>
      <c r="LKM4" s="466"/>
      <c r="LKN4" s="466"/>
      <c r="LKO4" s="466"/>
      <c r="LKP4" s="466"/>
      <c r="LKQ4" s="466"/>
      <c r="LKR4" s="466"/>
      <c r="LKS4" s="466"/>
      <c r="LKT4" s="466"/>
      <c r="LKU4" s="466"/>
      <c r="LKV4" s="466"/>
      <c r="LKW4" s="466"/>
      <c r="LKX4" s="466"/>
      <c r="LKY4" s="466"/>
      <c r="LKZ4" s="466"/>
      <c r="LLA4" s="466"/>
      <c r="LLB4" s="466"/>
      <c r="LLC4" s="466"/>
      <c r="LLD4" s="466"/>
      <c r="LLE4" s="466"/>
      <c r="LLF4" s="466"/>
      <c r="LLG4" s="466"/>
      <c r="LLH4" s="466"/>
      <c r="LLI4" s="466"/>
      <c r="LLJ4" s="466"/>
      <c r="LLK4" s="466"/>
      <c r="LLL4" s="466"/>
      <c r="LLM4" s="466"/>
      <c r="LLN4" s="466"/>
      <c r="LLO4" s="466"/>
      <c r="LLP4" s="466"/>
      <c r="LLQ4" s="466"/>
      <c r="LLR4" s="466"/>
      <c r="LLS4" s="466"/>
      <c r="LLT4" s="466"/>
      <c r="LLU4" s="466"/>
      <c r="LLV4" s="466"/>
      <c r="LLW4" s="466"/>
      <c r="LLX4" s="466"/>
      <c r="LLY4" s="466"/>
      <c r="LLZ4" s="466"/>
      <c r="LMA4" s="466"/>
      <c r="LMB4" s="466"/>
      <c r="LMC4" s="466"/>
      <c r="LMD4" s="466"/>
      <c r="LME4" s="466"/>
      <c r="LMF4" s="466"/>
      <c r="LMG4" s="466"/>
      <c r="LMH4" s="466"/>
      <c r="LMI4" s="466"/>
      <c r="LMJ4" s="466"/>
      <c r="LMK4" s="466"/>
      <c r="LML4" s="466"/>
      <c r="LMM4" s="466"/>
      <c r="LMN4" s="466"/>
      <c r="LMO4" s="466"/>
      <c r="LMP4" s="466"/>
      <c r="LMQ4" s="466"/>
      <c r="LMR4" s="466"/>
      <c r="LMS4" s="466"/>
      <c r="LMT4" s="466"/>
      <c r="LMU4" s="466"/>
      <c r="LMV4" s="466"/>
      <c r="LMW4" s="466"/>
      <c r="LMX4" s="466"/>
      <c r="LMY4" s="466"/>
      <c r="LMZ4" s="466"/>
      <c r="LNA4" s="466"/>
      <c r="LNB4" s="466"/>
      <c r="LNC4" s="466"/>
      <c r="LND4" s="466"/>
      <c r="LNE4" s="466"/>
      <c r="LNF4" s="466"/>
      <c r="LNG4" s="466"/>
      <c r="LNH4" s="466"/>
      <c r="LNI4" s="466"/>
      <c r="LNJ4" s="466"/>
      <c r="LNK4" s="466"/>
      <c r="LNL4" s="466"/>
      <c r="LNM4" s="466"/>
      <c r="LNN4" s="466"/>
      <c r="LNO4" s="466"/>
      <c r="LNP4" s="466"/>
      <c r="LNQ4" s="466"/>
      <c r="LNR4" s="466"/>
      <c r="LNS4" s="466"/>
      <c r="LNT4" s="466"/>
      <c r="LNU4" s="466"/>
      <c r="LNV4" s="466"/>
      <c r="LNW4" s="466"/>
      <c r="LNX4" s="466"/>
      <c r="LNY4" s="466"/>
      <c r="LNZ4" s="466"/>
      <c r="LOA4" s="466"/>
      <c r="LOB4" s="466"/>
      <c r="LOC4" s="466"/>
      <c r="LOD4" s="466"/>
      <c r="LOE4" s="466"/>
      <c r="LOF4" s="466"/>
      <c r="LOG4" s="466"/>
      <c r="LOH4" s="466"/>
      <c r="LOI4" s="466"/>
      <c r="LOJ4" s="466"/>
      <c r="LOK4" s="466"/>
      <c r="LOL4" s="466"/>
      <c r="LOM4" s="466"/>
      <c r="LON4" s="466"/>
      <c r="LOO4" s="466"/>
      <c r="LOP4" s="466"/>
      <c r="LOQ4" s="466"/>
      <c r="LOR4" s="466"/>
      <c r="LOS4" s="466"/>
      <c r="LOT4" s="466"/>
      <c r="LOU4" s="466"/>
      <c r="LOV4" s="466"/>
      <c r="LOW4" s="466"/>
      <c r="LOX4" s="466"/>
      <c r="LOY4" s="466"/>
      <c r="LOZ4" s="466"/>
      <c r="LPA4" s="466"/>
      <c r="LPB4" s="466"/>
      <c r="LPC4" s="466"/>
      <c r="LPD4" s="466"/>
      <c r="LPE4" s="466"/>
      <c r="LPF4" s="466"/>
      <c r="LPG4" s="466"/>
      <c r="LPH4" s="466"/>
      <c r="LPI4" s="466"/>
      <c r="LPJ4" s="466"/>
      <c r="LPK4" s="466"/>
      <c r="LPL4" s="466"/>
      <c r="LPM4" s="466"/>
      <c r="LPN4" s="466"/>
      <c r="LPO4" s="466"/>
      <c r="LPP4" s="466"/>
      <c r="LPQ4" s="466"/>
      <c r="LPR4" s="466"/>
      <c r="LPS4" s="466"/>
      <c r="LPT4" s="466"/>
      <c r="LPU4" s="466"/>
      <c r="LPV4" s="466"/>
      <c r="LPW4" s="466"/>
      <c r="LPX4" s="466"/>
      <c r="LPY4" s="466"/>
      <c r="LPZ4" s="466"/>
      <c r="LQA4" s="466"/>
      <c r="LQB4" s="466"/>
      <c r="LQC4" s="466"/>
      <c r="LQD4" s="466"/>
      <c r="LQE4" s="466"/>
      <c r="LQF4" s="466"/>
      <c r="LQG4" s="466"/>
      <c r="LQH4" s="466"/>
      <c r="LQI4" s="466"/>
      <c r="LQJ4" s="466"/>
      <c r="LQK4" s="466"/>
      <c r="LQL4" s="466"/>
      <c r="LQM4" s="466"/>
      <c r="LQN4" s="466"/>
      <c r="LQO4" s="466"/>
      <c r="LQP4" s="466"/>
      <c r="LQQ4" s="466"/>
      <c r="LQR4" s="466"/>
      <c r="LQS4" s="466"/>
      <c r="LQT4" s="466"/>
      <c r="LQU4" s="466"/>
      <c r="LQV4" s="466"/>
      <c r="LQW4" s="466"/>
      <c r="LQX4" s="466"/>
      <c r="LQY4" s="466"/>
      <c r="LQZ4" s="466"/>
      <c r="LRA4" s="466"/>
      <c r="LRB4" s="466"/>
      <c r="LRC4" s="466"/>
      <c r="LRD4" s="466"/>
      <c r="LRE4" s="466"/>
      <c r="LRF4" s="466"/>
      <c r="LRG4" s="466"/>
      <c r="LRH4" s="466"/>
      <c r="LRI4" s="466"/>
      <c r="LRJ4" s="466"/>
      <c r="LRK4" s="466"/>
      <c r="LRL4" s="466"/>
      <c r="LRM4" s="466"/>
      <c r="LRN4" s="466"/>
      <c r="LRO4" s="466"/>
      <c r="LRP4" s="466"/>
      <c r="LRQ4" s="466"/>
      <c r="LRR4" s="466"/>
      <c r="LRS4" s="466"/>
      <c r="LRT4" s="466"/>
      <c r="LRU4" s="466"/>
      <c r="LRV4" s="466"/>
      <c r="LRW4" s="466"/>
      <c r="LRX4" s="466"/>
      <c r="LRY4" s="466"/>
      <c r="LRZ4" s="466"/>
      <c r="LSA4" s="466"/>
      <c r="LSB4" s="466"/>
      <c r="LSC4" s="466"/>
      <c r="LSD4" s="466"/>
      <c r="LSE4" s="466"/>
      <c r="LSF4" s="466"/>
      <c r="LSG4" s="466"/>
      <c r="LSH4" s="466"/>
      <c r="LSI4" s="466"/>
      <c r="LSJ4" s="466"/>
      <c r="LSK4" s="466"/>
      <c r="LSL4" s="466"/>
      <c r="LSM4" s="466"/>
      <c r="LSN4" s="466"/>
      <c r="LSO4" s="466"/>
      <c r="LSP4" s="466"/>
      <c r="LSQ4" s="466"/>
      <c r="LSR4" s="466"/>
      <c r="LSS4" s="466"/>
      <c r="LST4" s="466"/>
      <c r="LSU4" s="466"/>
      <c r="LSV4" s="466"/>
      <c r="LSW4" s="466"/>
      <c r="LSX4" s="466"/>
      <c r="LSY4" s="466"/>
      <c r="LSZ4" s="466"/>
      <c r="LTA4" s="466"/>
      <c r="LTB4" s="466"/>
      <c r="LTC4" s="466"/>
      <c r="LTD4" s="466"/>
      <c r="LTE4" s="466"/>
      <c r="LTF4" s="466"/>
      <c r="LTG4" s="466"/>
      <c r="LTH4" s="466"/>
      <c r="LTI4" s="466"/>
      <c r="LTJ4" s="466"/>
      <c r="LTK4" s="466"/>
      <c r="LTL4" s="466"/>
      <c r="LTM4" s="466"/>
      <c r="LTN4" s="466"/>
      <c r="LTO4" s="466"/>
      <c r="LTP4" s="466"/>
      <c r="LTQ4" s="466"/>
      <c r="LTR4" s="466"/>
      <c r="LTS4" s="466"/>
      <c r="LTT4" s="466"/>
      <c r="LTU4" s="466"/>
      <c r="LTV4" s="466"/>
      <c r="LTW4" s="466"/>
      <c r="LTX4" s="466"/>
      <c r="LTY4" s="466"/>
      <c r="LTZ4" s="466"/>
      <c r="LUA4" s="466"/>
      <c r="LUB4" s="466"/>
      <c r="LUC4" s="466"/>
      <c r="LUD4" s="466"/>
      <c r="LUE4" s="466"/>
      <c r="LUF4" s="466"/>
      <c r="LUG4" s="466"/>
      <c r="LUH4" s="466"/>
      <c r="LUI4" s="466"/>
      <c r="LUJ4" s="466"/>
      <c r="LUK4" s="466"/>
      <c r="LUL4" s="466"/>
      <c r="LUM4" s="466"/>
      <c r="LUN4" s="466"/>
      <c r="LUO4" s="466"/>
      <c r="LUP4" s="466"/>
      <c r="LUQ4" s="466"/>
      <c r="LUR4" s="466"/>
      <c r="LUS4" s="466"/>
      <c r="LUT4" s="466"/>
      <c r="LUU4" s="466"/>
      <c r="LUV4" s="466"/>
      <c r="LUW4" s="466"/>
      <c r="LUX4" s="466"/>
      <c r="LUY4" s="466"/>
      <c r="LUZ4" s="466"/>
      <c r="LVA4" s="466"/>
      <c r="LVB4" s="466"/>
      <c r="LVC4" s="466"/>
      <c r="LVD4" s="466"/>
      <c r="LVE4" s="466"/>
      <c r="LVF4" s="466"/>
      <c r="LVG4" s="466"/>
      <c r="LVH4" s="466"/>
      <c r="LVI4" s="466"/>
      <c r="LVJ4" s="466"/>
      <c r="LVK4" s="466"/>
      <c r="LVL4" s="466"/>
      <c r="LVM4" s="466"/>
      <c r="LVN4" s="466"/>
      <c r="LVO4" s="466"/>
      <c r="LVP4" s="466"/>
      <c r="LVQ4" s="466"/>
      <c r="LVR4" s="466"/>
      <c r="LVS4" s="466"/>
      <c r="LVT4" s="466"/>
      <c r="LVU4" s="466"/>
      <c r="LVV4" s="466"/>
      <c r="LVW4" s="466"/>
      <c r="LVX4" s="466"/>
      <c r="LVY4" s="466"/>
      <c r="LVZ4" s="466"/>
      <c r="LWA4" s="466"/>
      <c r="LWB4" s="466"/>
      <c r="LWC4" s="466"/>
      <c r="LWD4" s="466"/>
      <c r="LWE4" s="466"/>
      <c r="LWF4" s="466"/>
      <c r="LWG4" s="466"/>
      <c r="LWH4" s="466"/>
      <c r="LWI4" s="466"/>
      <c r="LWJ4" s="466"/>
      <c r="LWK4" s="466"/>
      <c r="LWL4" s="466"/>
      <c r="LWM4" s="466"/>
      <c r="LWN4" s="466"/>
      <c r="LWO4" s="466"/>
      <c r="LWP4" s="466"/>
      <c r="LWQ4" s="466"/>
      <c r="LWR4" s="466"/>
      <c r="LWS4" s="466"/>
      <c r="LWT4" s="466"/>
      <c r="LWU4" s="466"/>
      <c r="LWV4" s="466"/>
      <c r="LWW4" s="466"/>
      <c r="LWX4" s="466"/>
      <c r="LWY4" s="466"/>
      <c r="LWZ4" s="466"/>
      <c r="LXA4" s="466"/>
      <c r="LXB4" s="466"/>
      <c r="LXC4" s="466"/>
      <c r="LXD4" s="466"/>
      <c r="LXE4" s="466"/>
      <c r="LXF4" s="466"/>
      <c r="LXG4" s="466"/>
      <c r="LXH4" s="466"/>
      <c r="LXI4" s="466"/>
      <c r="LXJ4" s="466"/>
      <c r="LXK4" s="466"/>
      <c r="LXL4" s="466"/>
      <c r="LXM4" s="466"/>
      <c r="LXN4" s="466"/>
      <c r="LXO4" s="466"/>
      <c r="LXP4" s="466"/>
      <c r="LXQ4" s="466"/>
      <c r="LXR4" s="466"/>
      <c r="LXS4" s="466"/>
      <c r="LXT4" s="466"/>
      <c r="LXU4" s="466"/>
      <c r="LXV4" s="466"/>
      <c r="LXW4" s="466"/>
      <c r="LXX4" s="466"/>
      <c r="LXY4" s="466"/>
      <c r="LXZ4" s="466"/>
      <c r="LYA4" s="466"/>
      <c r="LYB4" s="466"/>
      <c r="LYC4" s="466"/>
      <c r="LYD4" s="466"/>
      <c r="LYE4" s="466"/>
      <c r="LYF4" s="466"/>
      <c r="LYG4" s="466"/>
      <c r="LYH4" s="466"/>
      <c r="LYI4" s="466"/>
      <c r="LYJ4" s="466"/>
      <c r="LYK4" s="466"/>
      <c r="LYL4" s="466"/>
      <c r="LYM4" s="466"/>
      <c r="LYN4" s="466"/>
      <c r="LYO4" s="466"/>
      <c r="LYP4" s="466"/>
      <c r="LYQ4" s="466"/>
      <c r="LYR4" s="466"/>
      <c r="LYS4" s="466"/>
      <c r="LYT4" s="466"/>
      <c r="LYU4" s="466"/>
      <c r="LYV4" s="466"/>
      <c r="LYW4" s="466"/>
      <c r="LYX4" s="466"/>
      <c r="LYY4" s="466"/>
      <c r="LYZ4" s="466"/>
      <c r="LZA4" s="466"/>
      <c r="LZB4" s="466"/>
      <c r="LZC4" s="466"/>
      <c r="LZD4" s="466"/>
      <c r="LZE4" s="466"/>
      <c r="LZF4" s="466"/>
      <c r="LZG4" s="466"/>
      <c r="LZH4" s="466"/>
      <c r="LZI4" s="466"/>
      <c r="LZJ4" s="466"/>
      <c r="LZK4" s="466"/>
      <c r="LZL4" s="466"/>
      <c r="LZM4" s="466"/>
      <c r="LZN4" s="466"/>
      <c r="LZO4" s="466"/>
      <c r="LZP4" s="466"/>
      <c r="LZQ4" s="466"/>
      <c r="LZR4" s="466"/>
      <c r="LZS4" s="466"/>
      <c r="LZT4" s="466"/>
      <c r="LZU4" s="466"/>
      <c r="LZV4" s="466"/>
      <c r="LZW4" s="466"/>
      <c r="LZX4" s="466"/>
      <c r="LZY4" s="466"/>
      <c r="LZZ4" s="466"/>
      <c r="MAA4" s="466"/>
      <c r="MAB4" s="466"/>
      <c r="MAC4" s="466"/>
      <c r="MAD4" s="466"/>
      <c r="MAE4" s="466"/>
      <c r="MAF4" s="466"/>
      <c r="MAG4" s="466"/>
      <c r="MAH4" s="466"/>
      <c r="MAI4" s="466"/>
      <c r="MAJ4" s="466"/>
      <c r="MAK4" s="466"/>
      <c r="MAL4" s="466"/>
      <c r="MAM4" s="466"/>
      <c r="MAN4" s="466"/>
      <c r="MAO4" s="466"/>
      <c r="MAP4" s="466"/>
      <c r="MAQ4" s="466"/>
      <c r="MAR4" s="466"/>
      <c r="MAS4" s="466"/>
      <c r="MAT4" s="466"/>
      <c r="MAU4" s="466"/>
      <c r="MAV4" s="466"/>
      <c r="MAW4" s="466"/>
      <c r="MAX4" s="466"/>
      <c r="MAY4" s="466"/>
      <c r="MAZ4" s="466"/>
      <c r="MBA4" s="466"/>
      <c r="MBB4" s="466"/>
      <c r="MBC4" s="466"/>
      <c r="MBD4" s="466"/>
      <c r="MBE4" s="466"/>
      <c r="MBF4" s="466"/>
      <c r="MBG4" s="466"/>
      <c r="MBH4" s="466"/>
      <c r="MBI4" s="466"/>
      <c r="MBJ4" s="466"/>
      <c r="MBK4" s="466"/>
      <c r="MBL4" s="466"/>
      <c r="MBM4" s="466"/>
      <c r="MBN4" s="466"/>
      <c r="MBO4" s="466"/>
      <c r="MBP4" s="466"/>
      <c r="MBQ4" s="466"/>
      <c r="MBR4" s="466"/>
      <c r="MBS4" s="466"/>
      <c r="MBT4" s="466"/>
      <c r="MBU4" s="466"/>
      <c r="MBV4" s="466"/>
      <c r="MBW4" s="466"/>
      <c r="MBX4" s="466"/>
      <c r="MBY4" s="466"/>
      <c r="MBZ4" s="466"/>
      <c r="MCA4" s="466"/>
      <c r="MCB4" s="466"/>
      <c r="MCC4" s="466"/>
      <c r="MCD4" s="466"/>
      <c r="MCE4" s="466"/>
      <c r="MCF4" s="466"/>
      <c r="MCG4" s="466"/>
      <c r="MCH4" s="466"/>
      <c r="MCI4" s="466"/>
      <c r="MCJ4" s="466"/>
      <c r="MCK4" s="466"/>
      <c r="MCL4" s="466"/>
      <c r="MCM4" s="466"/>
      <c r="MCN4" s="466"/>
      <c r="MCO4" s="466"/>
      <c r="MCP4" s="466"/>
      <c r="MCQ4" s="466"/>
      <c r="MCR4" s="466"/>
      <c r="MCS4" s="466"/>
      <c r="MCT4" s="466"/>
      <c r="MCU4" s="466"/>
      <c r="MCV4" s="466"/>
      <c r="MCW4" s="466"/>
      <c r="MCX4" s="466"/>
      <c r="MCY4" s="466"/>
      <c r="MCZ4" s="466"/>
      <c r="MDA4" s="466"/>
      <c r="MDB4" s="466"/>
      <c r="MDC4" s="466"/>
      <c r="MDD4" s="466"/>
      <c r="MDE4" s="466"/>
      <c r="MDF4" s="466"/>
      <c r="MDG4" s="466"/>
      <c r="MDH4" s="466"/>
      <c r="MDI4" s="466"/>
      <c r="MDJ4" s="466"/>
      <c r="MDK4" s="466"/>
      <c r="MDL4" s="466"/>
      <c r="MDM4" s="466"/>
      <c r="MDN4" s="466"/>
      <c r="MDO4" s="466"/>
      <c r="MDP4" s="466"/>
      <c r="MDQ4" s="466"/>
      <c r="MDR4" s="466"/>
      <c r="MDS4" s="466"/>
      <c r="MDT4" s="466"/>
      <c r="MDU4" s="466"/>
      <c r="MDV4" s="466"/>
      <c r="MDW4" s="466"/>
      <c r="MDX4" s="466"/>
      <c r="MDY4" s="466"/>
      <c r="MDZ4" s="466"/>
      <c r="MEA4" s="466"/>
      <c r="MEB4" s="466"/>
      <c r="MEC4" s="466"/>
      <c r="MED4" s="466"/>
      <c r="MEE4" s="466"/>
      <c r="MEF4" s="466"/>
      <c r="MEG4" s="466"/>
      <c r="MEH4" s="466"/>
      <c r="MEI4" s="466"/>
      <c r="MEJ4" s="466"/>
      <c r="MEK4" s="466"/>
      <c r="MEL4" s="466"/>
      <c r="MEM4" s="466"/>
      <c r="MEN4" s="466"/>
      <c r="MEO4" s="466"/>
      <c r="MEP4" s="466"/>
      <c r="MEQ4" s="466"/>
      <c r="MER4" s="466"/>
      <c r="MES4" s="466"/>
      <c r="MET4" s="466"/>
      <c r="MEU4" s="466"/>
      <c r="MEV4" s="466"/>
      <c r="MEW4" s="466"/>
      <c r="MEX4" s="466"/>
      <c r="MEY4" s="466"/>
      <c r="MEZ4" s="466"/>
      <c r="MFA4" s="466"/>
      <c r="MFB4" s="466"/>
      <c r="MFC4" s="466"/>
      <c r="MFD4" s="466"/>
      <c r="MFE4" s="466"/>
      <c r="MFF4" s="466"/>
      <c r="MFG4" s="466"/>
      <c r="MFH4" s="466"/>
      <c r="MFI4" s="466"/>
      <c r="MFJ4" s="466"/>
      <c r="MFK4" s="466"/>
      <c r="MFL4" s="466"/>
      <c r="MFM4" s="466"/>
      <c r="MFN4" s="466"/>
      <c r="MFO4" s="466"/>
      <c r="MFP4" s="466"/>
      <c r="MFQ4" s="466"/>
      <c r="MFR4" s="466"/>
      <c r="MFS4" s="466"/>
      <c r="MFT4" s="466"/>
      <c r="MFU4" s="466"/>
      <c r="MFV4" s="466"/>
      <c r="MFW4" s="466"/>
      <c r="MFX4" s="466"/>
      <c r="MFY4" s="466"/>
      <c r="MFZ4" s="466"/>
      <c r="MGA4" s="466"/>
      <c r="MGB4" s="466"/>
      <c r="MGC4" s="466"/>
      <c r="MGD4" s="466"/>
      <c r="MGE4" s="466"/>
      <c r="MGF4" s="466"/>
      <c r="MGG4" s="466"/>
      <c r="MGH4" s="466"/>
      <c r="MGI4" s="466"/>
      <c r="MGJ4" s="466"/>
      <c r="MGK4" s="466"/>
      <c r="MGL4" s="466"/>
      <c r="MGM4" s="466"/>
      <c r="MGN4" s="466"/>
      <c r="MGO4" s="466"/>
      <c r="MGP4" s="466"/>
      <c r="MGQ4" s="466"/>
      <c r="MGR4" s="466"/>
      <c r="MGS4" s="466"/>
      <c r="MGT4" s="466"/>
      <c r="MGU4" s="466"/>
      <c r="MGV4" s="466"/>
      <c r="MGW4" s="466"/>
      <c r="MGX4" s="466"/>
      <c r="MGY4" s="466"/>
      <c r="MGZ4" s="466"/>
      <c r="MHA4" s="466"/>
      <c r="MHB4" s="466"/>
      <c r="MHC4" s="466"/>
      <c r="MHD4" s="466"/>
      <c r="MHE4" s="466"/>
      <c r="MHF4" s="466"/>
      <c r="MHG4" s="466"/>
      <c r="MHH4" s="466"/>
      <c r="MHI4" s="466"/>
      <c r="MHJ4" s="466"/>
      <c r="MHK4" s="466"/>
      <c r="MHL4" s="466"/>
      <c r="MHM4" s="466"/>
      <c r="MHN4" s="466"/>
      <c r="MHO4" s="466"/>
      <c r="MHP4" s="466"/>
      <c r="MHQ4" s="466"/>
      <c r="MHR4" s="466"/>
      <c r="MHS4" s="466"/>
      <c r="MHT4" s="466"/>
      <c r="MHU4" s="466"/>
      <c r="MHV4" s="466"/>
      <c r="MHW4" s="466"/>
      <c r="MHX4" s="466"/>
      <c r="MHY4" s="466"/>
      <c r="MHZ4" s="466"/>
      <c r="MIA4" s="466"/>
      <c r="MIB4" s="466"/>
      <c r="MIC4" s="466"/>
      <c r="MID4" s="466"/>
      <c r="MIE4" s="466"/>
      <c r="MIF4" s="466"/>
      <c r="MIG4" s="466"/>
      <c r="MIH4" s="466"/>
      <c r="MII4" s="466"/>
      <c r="MIJ4" s="466"/>
      <c r="MIK4" s="466"/>
      <c r="MIL4" s="466"/>
      <c r="MIM4" s="466"/>
      <c r="MIN4" s="466"/>
      <c r="MIO4" s="466"/>
      <c r="MIP4" s="466"/>
      <c r="MIQ4" s="466"/>
      <c r="MIR4" s="466"/>
      <c r="MIS4" s="466"/>
      <c r="MIT4" s="466"/>
      <c r="MIU4" s="466"/>
      <c r="MIV4" s="466"/>
      <c r="MIW4" s="466"/>
      <c r="MIX4" s="466"/>
      <c r="MIY4" s="466"/>
      <c r="MIZ4" s="466"/>
      <c r="MJA4" s="466"/>
      <c r="MJB4" s="466"/>
      <c r="MJC4" s="466"/>
      <c r="MJD4" s="466"/>
      <c r="MJE4" s="466"/>
      <c r="MJF4" s="466"/>
      <c r="MJG4" s="466"/>
      <c r="MJH4" s="466"/>
      <c r="MJI4" s="466"/>
      <c r="MJJ4" s="466"/>
      <c r="MJK4" s="466"/>
      <c r="MJL4" s="466"/>
      <c r="MJM4" s="466"/>
      <c r="MJN4" s="466"/>
      <c r="MJO4" s="466"/>
      <c r="MJP4" s="466"/>
      <c r="MJQ4" s="466"/>
      <c r="MJR4" s="466"/>
      <c r="MJS4" s="466"/>
      <c r="MJT4" s="466"/>
      <c r="MJU4" s="466"/>
      <c r="MJV4" s="466"/>
      <c r="MJW4" s="466"/>
      <c r="MJX4" s="466"/>
      <c r="MJY4" s="466"/>
      <c r="MJZ4" s="466"/>
      <c r="MKA4" s="466"/>
      <c r="MKB4" s="466"/>
      <c r="MKC4" s="466"/>
      <c r="MKD4" s="466"/>
      <c r="MKE4" s="466"/>
      <c r="MKF4" s="466"/>
      <c r="MKG4" s="466"/>
      <c r="MKH4" s="466"/>
      <c r="MKI4" s="466"/>
      <c r="MKJ4" s="466"/>
      <c r="MKK4" s="466"/>
      <c r="MKL4" s="466"/>
      <c r="MKM4" s="466"/>
      <c r="MKN4" s="466"/>
      <c r="MKO4" s="466"/>
      <c r="MKP4" s="466"/>
      <c r="MKQ4" s="466"/>
      <c r="MKR4" s="466"/>
      <c r="MKS4" s="466"/>
      <c r="MKT4" s="466"/>
      <c r="MKU4" s="466"/>
      <c r="MKV4" s="466"/>
      <c r="MKW4" s="466"/>
      <c r="MKX4" s="466"/>
      <c r="MKY4" s="466"/>
      <c r="MKZ4" s="466"/>
      <c r="MLA4" s="466"/>
      <c r="MLB4" s="466"/>
      <c r="MLC4" s="466"/>
      <c r="MLD4" s="466"/>
      <c r="MLE4" s="466"/>
      <c r="MLF4" s="466"/>
      <c r="MLG4" s="466"/>
      <c r="MLH4" s="466"/>
      <c r="MLI4" s="466"/>
      <c r="MLJ4" s="466"/>
      <c r="MLK4" s="466"/>
      <c r="MLL4" s="466"/>
      <c r="MLM4" s="466"/>
      <c r="MLN4" s="466"/>
      <c r="MLO4" s="466"/>
      <c r="MLP4" s="466"/>
      <c r="MLQ4" s="466"/>
      <c r="MLR4" s="466"/>
      <c r="MLS4" s="466"/>
      <c r="MLT4" s="466"/>
      <c r="MLU4" s="466"/>
      <c r="MLV4" s="466"/>
      <c r="MLW4" s="466"/>
      <c r="MLX4" s="466"/>
      <c r="MLY4" s="466"/>
      <c r="MLZ4" s="466"/>
      <c r="MMA4" s="466"/>
      <c r="MMB4" s="466"/>
      <c r="MMC4" s="466"/>
      <c r="MMD4" s="466"/>
      <c r="MME4" s="466"/>
      <c r="MMF4" s="466"/>
      <c r="MMG4" s="466"/>
      <c r="MMH4" s="466"/>
      <c r="MMI4" s="466"/>
      <c r="MMJ4" s="466"/>
      <c r="MMK4" s="466"/>
      <c r="MML4" s="466"/>
      <c r="MMM4" s="466"/>
      <c r="MMN4" s="466"/>
      <c r="MMO4" s="466"/>
      <c r="MMP4" s="466"/>
      <c r="MMQ4" s="466"/>
      <c r="MMR4" s="466"/>
      <c r="MMS4" s="466"/>
      <c r="MMT4" s="466"/>
      <c r="MMU4" s="466"/>
      <c r="MMV4" s="466"/>
      <c r="MMW4" s="466"/>
      <c r="MMX4" s="466"/>
      <c r="MMY4" s="466"/>
      <c r="MMZ4" s="466"/>
      <c r="MNA4" s="466"/>
      <c r="MNB4" s="466"/>
      <c r="MNC4" s="466"/>
      <c r="MND4" s="466"/>
      <c r="MNE4" s="466"/>
      <c r="MNF4" s="466"/>
      <c r="MNG4" s="466"/>
      <c r="MNH4" s="466"/>
      <c r="MNI4" s="466"/>
      <c r="MNJ4" s="466"/>
      <c r="MNK4" s="466"/>
      <c r="MNL4" s="466"/>
      <c r="MNM4" s="466"/>
      <c r="MNN4" s="466"/>
      <c r="MNO4" s="466"/>
      <c r="MNP4" s="466"/>
      <c r="MNQ4" s="466"/>
      <c r="MNR4" s="466"/>
      <c r="MNS4" s="466"/>
      <c r="MNT4" s="466"/>
      <c r="MNU4" s="466"/>
      <c r="MNV4" s="466"/>
      <c r="MNW4" s="466"/>
      <c r="MNX4" s="466"/>
      <c r="MNY4" s="466"/>
      <c r="MNZ4" s="466"/>
      <c r="MOA4" s="466"/>
      <c r="MOB4" s="466"/>
      <c r="MOC4" s="466"/>
      <c r="MOD4" s="466"/>
      <c r="MOE4" s="466"/>
      <c r="MOF4" s="466"/>
      <c r="MOG4" s="466"/>
      <c r="MOH4" s="466"/>
      <c r="MOI4" s="466"/>
      <c r="MOJ4" s="466"/>
      <c r="MOK4" s="466"/>
      <c r="MOL4" s="466"/>
      <c r="MOM4" s="466"/>
      <c r="MON4" s="466"/>
      <c r="MOO4" s="466"/>
      <c r="MOP4" s="466"/>
      <c r="MOQ4" s="466"/>
      <c r="MOR4" s="466"/>
      <c r="MOS4" s="466"/>
      <c r="MOT4" s="466"/>
      <c r="MOU4" s="466"/>
      <c r="MOV4" s="466"/>
      <c r="MOW4" s="466"/>
      <c r="MOX4" s="466"/>
      <c r="MOY4" s="466"/>
      <c r="MOZ4" s="466"/>
      <c r="MPA4" s="466"/>
      <c r="MPB4" s="466"/>
      <c r="MPC4" s="466"/>
      <c r="MPD4" s="466"/>
      <c r="MPE4" s="466"/>
      <c r="MPF4" s="466"/>
      <c r="MPG4" s="466"/>
      <c r="MPH4" s="466"/>
      <c r="MPI4" s="466"/>
      <c r="MPJ4" s="466"/>
      <c r="MPK4" s="466"/>
      <c r="MPL4" s="466"/>
      <c r="MPM4" s="466"/>
      <c r="MPN4" s="466"/>
      <c r="MPO4" s="466"/>
      <c r="MPP4" s="466"/>
      <c r="MPQ4" s="466"/>
      <c r="MPR4" s="466"/>
      <c r="MPS4" s="466"/>
      <c r="MPT4" s="466"/>
      <c r="MPU4" s="466"/>
      <c r="MPV4" s="466"/>
      <c r="MPW4" s="466"/>
      <c r="MPX4" s="466"/>
      <c r="MPY4" s="466"/>
      <c r="MPZ4" s="466"/>
      <c r="MQA4" s="466"/>
      <c r="MQB4" s="466"/>
      <c r="MQC4" s="466"/>
      <c r="MQD4" s="466"/>
      <c r="MQE4" s="466"/>
      <c r="MQF4" s="466"/>
      <c r="MQG4" s="466"/>
      <c r="MQH4" s="466"/>
      <c r="MQI4" s="466"/>
      <c r="MQJ4" s="466"/>
      <c r="MQK4" s="466"/>
      <c r="MQL4" s="466"/>
      <c r="MQM4" s="466"/>
      <c r="MQN4" s="466"/>
      <c r="MQO4" s="466"/>
      <c r="MQP4" s="466"/>
      <c r="MQQ4" s="466"/>
      <c r="MQR4" s="466"/>
      <c r="MQS4" s="466"/>
      <c r="MQT4" s="466"/>
      <c r="MQU4" s="466"/>
      <c r="MQV4" s="466"/>
      <c r="MQW4" s="466"/>
      <c r="MQX4" s="466"/>
      <c r="MQY4" s="466"/>
      <c r="MQZ4" s="466"/>
      <c r="MRA4" s="466"/>
      <c r="MRB4" s="466"/>
      <c r="MRC4" s="466"/>
      <c r="MRD4" s="466"/>
      <c r="MRE4" s="466"/>
      <c r="MRF4" s="466"/>
      <c r="MRG4" s="466"/>
      <c r="MRH4" s="466"/>
      <c r="MRI4" s="466"/>
      <c r="MRJ4" s="466"/>
      <c r="MRK4" s="466"/>
      <c r="MRL4" s="466"/>
      <c r="MRM4" s="466"/>
      <c r="MRN4" s="466"/>
      <c r="MRO4" s="466"/>
      <c r="MRP4" s="466"/>
      <c r="MRQ4" s="466"/>
      <c r="MRR4" s="466"/>
      <c r="MRS4" s="466"/>
      <c r="MRT4" s="466"/>
      <c r="MRU4" s="466"/>
      <c r="MRV4" s="466"/>
      <c r="MRW4" s="466"/>
      <c r="MRX4" s="466"/>
      <c r="MRY4" s="466"/>
      <c r="MRZ4" s="466"/>
      <c r="MSA4" s="466"/>
      <c r="MSB4" s="466"/>
      <c r="MSC4" s="466"/>
      <c r="MSD4" s="466"/>
      <c r="MSE4" s="466"/>
      <c r="MSF4" s="466"/>
      <c r="MSG4" s="466"/>
      <c r="MSH4" s="466"/>
      <c r="MSI4" s="466"/>
      <c r="MSJ4" s="466"/>
      <c r="MSK4" s="466"/>
      <c r="MSL4" s="466"/>
      <c r="MSM4" s="466"/>
      <c r="MSN4" s="466"/>
      <c r="MSO4" s="466"/>
      <c r="MSP4" s="466"/>
      <c r="MSQ4" s="466"/>
      <c r="MSR4" s="466"/>
      <c r="MSS4" s="466"/>
      <c r="MST4" s="466"/>
      <c r="MSU4" s="466"/>
      <c r="MSV4" s="466"/>
      <c r="MSW4" s="466"/>
      <c r="MSX4" s="466"/>
      <c r="MSY4" s="466"/>
      <c r="MSZ4" s="466"/>
      <c r="MTA4" s="466"/>
      <c r="MTB4" s="466"/>
      <c r="MTC4" s="466"/>
      <c r="MTD4" s="466"/>
      <c r="MTE4" s="466"/>
      <c r="MTF4" s="466"/>
      <c r="MTG4" s="466"/>
      <c r="MTH4" s="466"/>
      <c r="MTI4" s="466"/>
      <c r="MTJ4" s="466"/>
      <c r="MTK4" s="466"/>
      <c r="MTL4" s="466"/>
      <c r="MTM4" s="466"/>
      <c r="MTN4" s="466"/>
      <c r="MTO4" s="466"/>
      <c r="MTP4" s="466"/>
      <c r="MTQ4" s="466"/>
      <c r="MTR4" s="466"/>
      <c r="MTS4" s="466"/>
      <c r="MTT4" s="466"/>
      <c r="MTU4" s="466"/>
      <c r="MTV4" s="466"/>
      <c r="MTW4" s="466"/>
      <c r="MTX4" s="466"/>
      <c r="MTY4" s="466"/>
      <c r="MTZ4" s="466"/>
      <c r="MUA4" s="466"/>
      <c r="MUB4" s="466"/>
      <c r="MUC4" s="466"/>
      <c r="MUD4" s="466"/>
      <c r="MUE4" s="466"/>
      <c r="MUF4" s="466"/>
      <c r="MUG4" s="466"/>
      <c r="MUH4" s="466"/>
      <c r="MUI4" s="466"/>
      <c r="MUJ4" s="466"/>
      <c r="MUK4" s="466"/>
      <c r="MUL4" s="466"/>
      <c r="MUM4" s="466"/>
      <c r="MUN4" s="466"/>
      <c r="MUO4" s="466"/>
      <c r="MUP4" s="466"/>
      <c r="MUQ4" s="466"/>
      <c r="MUR4" s="466"/>
      <c r="MUS4" s="466"/>
      <c r="MUT4" s="466"/>
      <c r="MUU4" s="466"/>
      <c r="MUV4" s="466"/>
      <c r="MUW4" s="466"/>
      <c r="MUX4" s="466"/>
      <c r="MUY4" s="466"/>
      <c r="MUZ4" s="466"/>
      <c r="MVA4" s="466"/>
      <c r="MVB4" s="466"/>
      <c r="MVC4" s="466"/>
      <c r="MVD4" s="466"/>
      <c r="MVE4" s="466"/>
      <c r="MVF4" s="466"/>
      <c r="MVG4" s="466"/>
      <c r="MVH4" s="466"/>
      <c r="MVI4" s="466"/>
      <c r="MVJ4" s="466"/>
      <c r="MVK4" s="466"/>
      <c r="MVL4" s="466"/>
      <c r="MVM4" s="466"/>
      <c r="MVN4" s="466"/>
      <c r="MVO4" s="466"/>
      <c r="MVP4" s="466"/>
      <c r="MVQ4" s="466"/>
      <c r="MVR4" s="466"/>
      <c r="MVS4" s="466"/>
      <c r="MVT4" s="466"/>
      <c r="MVU4" s="466"/>
      <c r="MVV4" s="466"/>
      <c r="MVW4" s="466"/>
      <c r="MVX4" s="466"/>
      <c r="MVY4" s="466"/>
      <c r="MVZ4" s="466"/>
      <c r="MWA4" s="466"/>
      <c r="MWB4" s="466"/>
      <c r="MWC4" s="466"/>
      <c r="MWD4" s="466"/>
      <c r="MWE4" s="466"/>
      <c r="MWF4" s="466"/>
      <c r="MWG4" s="466"/>
      <c r="MWH4" s="466"/>
      <c r="MWI4" s="466"/>
      <c r="MWJ4" s="466"/>
      <c r="MWK4" s="466"/>
      <c r="MWL4" s="466"/>
      <c r="MWM4" s="466"/>
      <c r="MWN4" s="466"/>
      <c r="MWO4" s="466"/>
      <c r="MWP4" s="466"/>
      <c r="MWQ4" s="466"/>
      <c r="MWR4" s="466"/>
      <c r="MWS4" s="466"/>
      <c r="MWT4" s="466"/>
      <c r="MWU4" s="466"/>
      <c r="MWV4" s="466"/>
      <c r="MWW4" s="466"/>
      <c r="MWX4" s="466"/>
      <c r="MWY4" s="466"/>
      <c r="MWZ4" s="466"/>
      <c r="MXA4" s="466"/>
      <c r="MXB4" s="466"/>
      <c r="MXC4" s="466"/>
      <c r="MXD4" s="466"/>
      <c r="MXE4" s="466"/>
      <c r="MXF4" s="466"/>
      <c r="MXG4" s="466"/>
      <c r="MXH4" s="466"/>
      <c r="MXI4" s="466"/>
      <c r="MXJ4" s="466"/>
      <c r="MXK4" s="466"/>
      <c r="MXL4" s="466"/>
      <c r="MXM4" s="466"/>
      <c r="MXN4" s="466"/>
      <c r="MXO4" s="466"/>
      <c r="MXP4" s="466"/>
      <c r="MXQ4" s="466"/>
      <c r="MXR4" s="466"/>
      <c r="MXS4" s="466"/>
      <c r="MXT4" s="466"/>
      <c r="MXU4" s="466"/>
      <c r="MXV4" s="466"/>
      <c r="MXW4" s="466"/>
      <c r="MXX4" s="466"/>
      <c r="MXY4" s="466"/>
      <c r="MXZ4" s="466"/>
      <c r="MYA4" s="466"/>
      <c r="MYB4" s="466"/>
      <c r="MYC4" s="466"/>
      <c r="MYD4" s="466"/>
      <c r="MYE4" s="466"/>
      <c r="MYF4" s="466"/>
      <c r="MYG4" s="466"/>
      <c r="MYH4" s="466"/>
      <c r="MYI4" s="466"/>
      <c r="MYJ4" s="466"/>
      <c r="MYK4" s="466"/>
      <c r="MYL4" s="466"/>
      <c r="MYM4" s="466"/>
      <c r="MYN4" s="466"/>
      <c r="MYO4" s="466"/>
      <c r="MYP4" s="466"/>
      <c r="MYQ4" s="466"/>
      <c r="MYR4" s="466"/>
      <c r="MYS4" s="466"/>
      <c r="MYT4" s="466"/>
      <c r="MYU4" s="466"/>
      <c r="MYV4" s="466"/>
      <c r="MYW4" s="466"/>
      <c r="MYX4" s="466"/>
      <c r="MYY4" s="466"/>
      <c r="MYZ4" s="466"/>
      <c r="MZA4" s="466"/>
      <c r="MZB4" s="466"/>
      <c r="MZC4" s="466"/>
      <c r="MZD4" s="466"/>
      <c r="MZE4" s="466"/>
      <c r="MZF4" s="466"/>
      <c r="MZG4" s="466"/>
      <c r="MZH4" s="466"/>
      <c r="MZI4" s="466"/>
      <c r="MZJ4" s="466"/>
      <c r="MZK4" s="466"/>
      <c r="MZL4" s="466"/>
      <c r="MZM4" s="466"/>
      <c r="MZN4" s="466"/>
      <c r="MZO4" s="466"/>
      <c r="MZP4" s="466"/>
      <c r="MZQ4" s="466"/>
      <c r="MZR4" s="466"/>
      <c r="MZS4" s="466"/>
      <c r="MZT4" s="466"/>
      <c r="MZU4" s="466"/>
      <c r="MZV4" s="466"/>
      <c r="MZW4" s="466"/>
      <c r="MZX4" s="466"/>
      <c r="MZY4" s="466"/>
      <c r="MZZ4" s="466"/>
      <c r="NAA4" s="466"/>
      <c r="NAB4" s="466"/>
      <c r="NAC4" s="466"/>
      <c r="NAD4" s="466"/>
      <c r="NAE4" s="466"/>
      <c r="NAF4" s="466"/>
      <c r="NAG4" s="466"/>
      <c r="NAH4" s="466"/>
      <c r="NAI4" s="466"/>
      <c r="NAJ4" s="466"/>
      <c r="NAK4" s="466"/>
      <c r="NAL4" s="466"/>
      <c r="NAM4" s="466"/>
      <c r="NAN4" s="466"/>
      <c r="NAO4" s="466"/>
      <c r="NAP4" s="466"/>
      <c r="NAQ4" s="466"/>
      <c r="NAR4" s="466"/>
      <c r="NAS4" s="466"/>
      <c r="NAT4" s="466"/>
      <c r="NAU4" s="466"/>
      <c r="NAV4" s="466"/>
      <c r="NAW4" s="466"/>
      <c r="NAX4" s="466"/>
      <c r="NAY4" s="466"/>
      <c r="NAZ4" s="466"/>
      <c r="NBA4" s="466"/>
      <c r="NBB4" s="466"/>
      <c r="NBC4" s="466"/>
      <c r="NBD4" s="466"/>
      <c r="NBE4" s="466"/>
      <c r="NBF4" s="466"/>
      <c r="NBG4" s="466"/>
      <c r="NBH4" s="466"/>
      <c r="NBI4" s="466"/>
      <c r="NBJ4" s="466"/>
      <c r="NBK4" s="466"/>
      <c r="NBL4" s="466"/>
      <c r="NBM4" s="466"/>
      <c r="NBN4" s="466"/>
      <c r="NBO4" s="466"/>
      <c r="NBP4" s="466"/>
      <c r="NBQ4" s="466"/>
      <c r="NBR4" s="466"/>
      <c r="NBS4" s="466"/>
      <c r="NBT4" s="466"/>
      <c r="NBU4" s="466"/>
      <c r="NBV4" s="466"/>
      <c r="NBW4" s="466"/>
      <c r="NBX4" s="466"/>
      <c r="NBY4" s="466"/>
      <c r="NBZ4" s="466"/>
      <c r="NCA4" s="466"/>
      <c r="NCB4" s="466"/>
      <c r="NCC4" s="466"/>
      <c r="NCD4" s="466"/>
      <c r="NCE4" s="466"/>
      <c r="NCF4" s="466"/>
      <c r="NCG4" s="466"/>
      <c r="NCH4" s="466"/>
      <c r="NCI4" s="466"/>
      <c r="NCJ4" s="466"/>
      <c r="NCK4" s="466"/>
      <c r="NCL4" s="466"/>
      <c r="NCM4" s="466"/>
      <c r="NCN4" s="466"/>
      <c r="NCO4" s="466"/>
      <c r="NCP4" s="466"/>
      <c r="NCQ4" s="466"/>
      <c r="NCR4" s="466"/>
      <c r="NCS4" s="466"/>
      <c r="NCT4" s="466"/>
      <c r="NCU4" s="466"/>
      <c r="NCV4" s="466"/>
      <c r="NCW4" s="466"/>
      <c r="NCX4" s="466"/>
      <c r="NCY4" s="466"/>
      <c r="NCZ4" s="466"/>
      <c r="NDA4" s="466"/>
      <c r="NDB4" s="466"/>
      <c r="NDC4" s="466"/>
      <c r="NDD4" s="466"/>
      <c r="NDE4" s="466"/>
      <c r="NDF4" s="466"/>
      <c r="NDG4" s="466"/>
      <c r="NDH4" s="466"/>
      <c r="NDI4" s="466"/>
      <c r="NDJ4" s="466"/>
      <c r="NDK4" s="466"/>
      <c r="NDL4" s="466"/>
      <c r="NDM4" s="466"/>
      <c r="NDN4" s="466"/>
      <c r="NDO4" s="466"/>
      <c r="NDP4" s="466"/>
      <c r="NDQ4" s="466"/>
      <c r="NDR4" s="466"/>
      <c r="NDS4" s="466"/>
      <c r="NDT4" s="466"/>
      <c r="NDU4" s="466"/>
      <c r="NDV4" s="466"/>
      <c r="NDW4" s="466"/>
      <c r="NDX4" s="466"/>
      <c r="NDY4" s="466"/>
      <c r="NDZ4" s="466"/>
      <c r="NEA4" s="466"/>
      <c r="NEB4" s="466"/>
      <c r="NEC4" s="466"/>
      <c r="NED4" s="466"/>
      <c r="NEE4" s="466"/>
      <c r="NEF4" s="466"/>
      <c r="NEG4" s="466"/>
      <c r="NEH4" s="466"/>
      <c r="NEI4" s="466"/>
      <c r="NEJ4" s="466"/>
      <c r="NEK4" s="466"/>
      <c r="NEL4" s="466"/>
      <c r="NEM4" s="466"/>
      <c r="NEN4" s="466"/>
      <c r="NEO4" s="466"/>
      <c r="NEP4" s="466"/>
      <c r="NEQ4" s="466"/>
      <c r="NER4" s="466"/>
      <c r="NES4" s="466"/>
      <c r="NET4" s="466"/>
      <c r="NEU4" s="466"/>
      <c r="NEV4" s="466"/>
      <c r="NEW4" s="466"/>
      <c r="NEX4" s="466"/>
      <c r="NEY4" s="466"/>
      <c r="NEZ4" s="466"/>
      <c r="NFA4" s="466"/>
      <c r="NFB4" s="466"/>
      <c r="NFC4" s="466"/>
      <c r="NFD4" s="466"/>
      <c r="NFE4" s="466"/>
      <c r="NFF4" s="466"/>
      <c r="NFG4" s="466"/>
      <c r="NFH4" s="466"/>
      <c r="NFI4" s="466"/>
      <c r="NFJ4" s="466"/>
      <c r="NFK4" s="466"/>
      <c r="NFL4" s="466"/>
      <c r="NFM4" s="466"/>
      <c r="NFN4" s="466"/>
      <c r="NFO4" s="466"/>
      <c r="NFP4" s="466"/>
      <c r="NFQ4" s="466"/>
      <c r="NFR4" s="466"/>
      <c r="NFS4" s="466"/>
      <c r="NFT4" s="466"/>
      <c r="NFU4" s="466"/>
      <c r="NFV4" s="466"/>
      <c r="NFW4" s="466"/>
      <c r="NFX4" s="466"/>
      <c r="NFY4" s="466"/>
      <c r="NFZ4" s="466"/>
      <c r="NGA4" s="466"/>
      <c r="NGB4" s="466"/>
      <c r="NGC4" s="466"/>
      <c r="NGD4" s="466"/>
      <c r="NGE4" s="466"/>
      <c r="NGF4" s="466"/>
      <c r="NGG4" s="466"/>
      <c r="NGH4" s="466"/>
      <c r="NGI4" s="466"/>
      <c r="NGJ4" s="466"/>
      <c r="NGK4" s="466"/>
      <c r="NGL4" s="466"/>
      <c r="NGM4" s="466"/>
      <c r="NGN4" s="466"/>
      <c r="NGO4" s="466"/>
      <c r="NGP4" s="466"/>
      <c r="NGQ4" s="466"/>
      <c r="NGR4" s="466"/>
      <c r="NGS4" s="466"/>
      <c r="NGT4" s="466"/>
      <c r="NGU4" s="466"/>
      <c r="NGV4" s="466"/>
      <c r="NGW4" s="466"/>
      <c r="NGX4" s="466"/>
      <c r="NGY4" s="466"/>
      <c r="NGZ4" s="466"/>
      <c r="NHA4" s="466"/>
      <c r="NHB4" s="466"/>
      <c r="NHC4" s="466"/>
      <c r="NHD4" s="466"/>
      <c r="NHE4" s="466"/>
      <c r="NHF4" s="466"/>
      <c r="NHG4" s="466"/>
      <c r="NHH4" s="466"/>
      <c r="NHI4" s="466"/>
      <c r="NHJ4" s="466"/>
      <c r="NHK4" s="466"/>
      <c r="NHL4" s="466"/>
      <c r="NHM4" s="466"/>
      <c r="NHN4" s="466"/>
      <c r="NHO4" s="466"/>
      <c r="NHP4" s="466"/>
      <c r="NHQ4" s="466"/>
      <c r="NHR4" s="466"/>
      <c r="NHS4" s="466"/>
      <c r="NHT4" s="466"/>
      <c r="NHU4" s="466"/>
      <c r="NHV4" s="466"/>
      <c r="NHW4" s="466"/>
      <c r="NHX4" s="466"/>
      <c r="NHY4" s="466"/>
      <c r="NHZ4" s="466"/>
      <c r="NIA4" s="466"/>
      <c r="NIB4" s="466"/>
      <c r="NIC4" s="466"/>
      <c r="NID4" s="466"/>
      <c r="NIE4" s="466"/>
      <c r="NIF4" s="466"/>
      <c r="NIG4" s="466"/>
      <c r="NIH4" s="466"/>
      <c r="NII4" s="466"/>
      <c r="NIJ4" s="466"/>
      <c r="NIK4" s="466"/>
      <c r="NIL4" s="466"/>
      <c r="NIM4" s="466"/>
      <c r="NIN4" s="466"/>
      <c r="NIO4" s="466"/>
      <c r="NIP4" s="466"/>
      <c r="NIQ4" s="466"/>
      <c r="NIR4" s="466"/>
      <c r="NIS4" s="466"/>
      <c r="NIT4" s="466"/>
      <c r="NIU4" s="466"/>
      <c r="NIV4" s="466"/>
      <c r="NIW4" s="466"/>
      <c r="NIX4" s="466"/>
      <c r="NIY4" s="466"/>
      <c r="NIZ4" s="466"/>
      <c r="NJA4" s="466"/>
      <c r="NJB4" s="466"/>
      <c r="NJC4" s="466"/>
      <c r="NJD4" s="466"/>
      <c r="NJE4" s="466"/>
      <c r="NJF4" s="466"/>
      <c r="NJG4" s="466"/>
      <c r="NJH4" s="466"/>
      <c r="NJI4" s="466"/>
      <c r="NJJ4" s="466"/>
      <c r="NJK4" s="466"/>
      <c r="NJL4" s="466"/>
      <c r="NJM4" s="466"/>
      <c r="NJN4" s="466"/>
      <c r="NJO4" s="466"/>
      <c r="NJP4" s="466"/>
      <c r="NJQ4" s="466"/>
      <c r="NJR4" s="466"/>
      <c r="NJS4" s="466"/>
      <c r="NJT4" s="466"/>
      <c r="NJU4" s="466"/>
      <c r="NJV4" s="466"/>
      <c r="NJW4" s="466"/>
      <c r="NJX4" s="466"/>
      <c r="NJY4" s="466"/>
      <c r="NJZ4" s="466"/>
      <c r="NKA4" s="466"/>
      <c r="NKB4" s="466"/>
      <c r="NKC4" s="466"/>
      <c r="NKD4" s="466"/>
      <c r="NKE4" s="466"/>
      <c r="NKF4" s="466"/>
      <c r="NKG4" s="466"/>
      <c r="NKH4" s="466"/>
      <c r="NKI4" s="466"/>
      <c r="NKJ4" s="466"/>
      <c r="NKK4" s="466"/>
      <c r="NKL4" s="466"/>
      <c r="NKM4" s="466"/>
      <c r="NKN4" s="466"/>
      <c r="NKO4" s="466"/>
      <c r="NKP4" s="466"/>
      <c r="NKQ4" s="466"/>
      <c r="NKR4" s="466"/>
      <c r="NKS4" s="466"/>
      <c r="NKT4" s="466"/>
      <c r="NKU4" s="466"/>
      <c r="NKV4" s="466"/>
      <c r="NKW4" s="466"/>
      <c r="NKX4" s="466"/>
      <c r="NKY4" s="466"/>
      <c r="NKZ4" s="466"/>
      <c r="NLA4" s="466"/>
      <c r="NLB4" s="466"/>
      <c r="NLC4" s="466"/>
      <c r="NLD4" s="466"/>
      <c r="NLE4" s="466"/>
      <c r="NLF4" s="466"/>
      <c r="NLG4" s="466"/>
      <c r="NLH4" s="466"/>
      <c r="NLI4" s="466"/>
      <c r="NLJ4" s="466"/>
      <c r="NLK4" s="466"/>
      <c r="NLL4" s="466"/>
      <c r="NLM4" s="466"/>
      <c r="NLN4" s="466"/>
      <c r="NLO4" s="466"/>
      <c r="NLP4" s="466"/>
      <c r="NLQ4" s="466"/>
      <c r="NLR4" s="466"/>
      <c r="NLS4" s="466"/>
      <c r="NLT4" s="466"/>
      <c r="NLU4" s="466"/>
      <c r="NLV4" s="466"/>
      <c r="NLW4" s="466"/>
      <c r="NLX4" s="466"/>
      <c r="NLY4" s="466"/>
      <c r="NLZ4" s="466"/>
      <c r="NMA4" s="466"/>
      <c r="NMB4" s="466"/>
      <c r="NMC4" s="466"/>
      <c r="NMD4" s="466"/>
      <c r="NME4" s="466"/>
      <c r="NMF4" s="466"/>
      <c r="NMG4" s="466"/>
      <c r="NMH4" s="466"/>
      <c r="NMI4" s="466"/>
      <c r="NMJ4" s="466"/>
      <c r="NMK4" s="466"/>
      <c r="NML4" s="466"/>
      <c r="NMM4" s="466"/>
      <c r="NMN4" s="466"/>
      <c r="NMO4" s="466"/>
      <c r="NMP4" s="466"/>
      <c r="NMQ4" s="466"/>
      <c r="NMR4" s="466"/>
      <c r="NMS4" s="466"/>
      <c r="NMT4" s="466"/>
      <c r="NMU4" s="466"/>
      <c r="NMV4" s="466"/>
      <c r="NMW4" s="466"/>
      <c r="NMX4" s="466"/>
      <c r="NMY4" s="466"/>
      <c r="NMZ4" s="466"/>
      <c r="NNA4" s="466"/>
      <c r="NNB4" s="466"/>
      <c r="NNC4" s="466"/>
      <c r="NND4" s="466"/>
      <c r="NNE4" s="466"/>
      <c r="NNF4" s="466"/>
      <c r="NNG4" s="466"/>
      <c r="NNH4" s="466"/>
      <c r="NNI4" s="466"/>
      <c r="NNJ4" s="466"/>
      <c r="NNK4" s="466"/>
      <c r="NNL4" s="466"/>
      <c r="NNM4" s="466"/>
      <c r="NNN4" s="466"/>
      <c r="NNO4" s="466"/>
      <c r="NNP4" s="466"/>
      <c r="NNQ4" s="466"/>
      <c r="NNR4" s="466"/>
      <c r="NNS4" s="466"/>
      <c r="NNT4" s="466"/>
      <c r="NNU4" s="466"/>
      <c r="NNV4" s="466"/>
      <c r="NNW4" s="466"/>
      <c r="NNX4" s="466"/>
      <c r="NNY4" s="466"/>
      <c r="NNZ4" s="466"/>
      <c r="NOA4" s="466"/>
      <c r="NOB4" s="466"/>
      <c r="NOC4" s="466"/>
      <c r="NOD4" s="466"/>
      <c r="NOE4" s="466"/>
      <c r="NOF4" s="466"/>
      <c r="NOG4" s="466"/>
      <c r="NOH4" s="466"/>
      <c r="NOI4" s="466"/>
      <c r="NOJ4" s="466"/>
      <c r="NOK4" s="466"/>
      <c r="NOL4" s="466"/>
      <c r="NOM4" s="466"/>
      <c r="NON4" s="466"/>
      <c r="NOO4" s="466"/>
      <c r="NOP4" s="466"/>
      <c r="NOQ4" s="466"/>
      <c r="NOR4" s="466"/>
      <c r="NOS4" s="466"/>
      <c r="NOT4" s="466"/>
      <c r="NOU4" s="466"/>
      <c r="NOV4" s="466"/>
      <c r="NOW4" s="466"/>
      <c r="NOX4" s="466"/>
      <c r="NOY4" s="466"/>
      <c r="NOZ4" s="466"/>
      <c r="NPA4" s="466"/>
      <c r="NPB4" s="466"/>
      <c r="NPC4" s="466"/>
      <c r="NPD4" s="466"/>
      <c r="NPE4" s="466"/>
      <c r="NPF4" s="466"/>
      <c r="NPG4" s="466"/>
      <c r="NPH4" s="466"/>
      <c r="NPI4" s="466"/>
      <c r="NPJ4" s="466"/>
      <c r="NPK4" s="466"/>
      <c r="NPL4" s="466"/>
      <c r="NPM4" s="466"/>
      <c r="NPN4" s="466"/>
      <c r="NPO4" s="466"/>
      <c r="NPP4" s="466"/>
      <c r="NPQ4" s="466"/>
      <c r="NPR4" s="466"/>
      <c r="NPS4" s="466"/>
      <c r="NPT4" s="466"/>
      <c r="NPU4" s="466"/>
      <c r="NPV4" s="466"/>
      <c r="NPW4" s="466"/>
      <c r="NPX4" s="466"/>
      <c r="NPY4" s="466"/>
      <c r="NPZ4" s="466"/>
      <c r="NQA4" s="466"/>
      <c r="NQB4" s="466"/>
      <c r="NQC4" s="466"/>
      <c r="NQD4" s="466"/>
      <c r="NQE4" s="466"/>
      <c r="NQF4" s="466"/>
      <c r="NQG4" s="466"/>
      <c r="NQH4" s="466"/>
      <c r="NQI4" s="466"/>
      <c r="NQJ4" s="466"/>
      <c r="NQK4" s="466"/>
      <c r="NQL4" s="466"/>
      <c r="NQM4" s="466"/>
      <c r="NQN4" s="466"/>
      <c r="NQO4" s="466"/>
      <c r="NQP4" s="466"/>
      <c r="NQQ4" s="466"/>
      <c r="NQR4" s="466"/>
      <c r="NQS4" s="466"/>
      <c r="NQT4" s="466"/>
      <c r="NQU4" s="466"/>
      <c r="NQV4" s="466"/>
      <c r="NQW4" s="466"/>
      <c r="NQX4" s="466"/>
      <c r="NQY4" s="466"/>
      <c r="NQZ4" s="466"/>
      <c r="NRA4" s="466"/>
      <c r="NRB4" s="466"/>
      <c r="NRC4" s="466"/>
      <c r="NRD4" s="466"/>
      <c r="NRE4" s="466"/>
      <c r="NRF4" s="466"/>
      <c r="NRG4" s="466"/>
      <c r="NRH4" s="466"/>
      <c r="NRI4" s="466"/>
      <c r="NRJ4" s="466"/>
      <c r="NRK4" s="466"/>
      <c r="NRL4" s="466"/>
      <c r="NRM4" s="466"/>
      <c r="NRN4" s="466"/>
      <c r="NRO4" s="466"/>
      <c r="NRP4" s="466"/>
      <c r="NRQ4" s="466"/>
      <c r="NRR4" s="466"/>
      <c r="NRS4" s="466"/>
      <c r="NRT4" s="466"/>
      <c r="NRU4" s="466"/>
      <c r="NRV4" s="466"/>
      <c r="NRW4" s="466"/>
      <c r="NRX4" s="466"/>
      <c r="NRY4" s="466"/>
      <c r="NRZ4" s="466"/>
      <c r="NSA4" s="466"/>
      <c r="NSB4" s="466"/>
      <c r="NSC4" s="466"/>
      <c r="NSD4" s="466"/>
      <c r="NSE4" s="466"/>
      <c r="NSF4" s="466"/>
      <c r="NSG4" s="466"/>
      <c r="NSH4" s="466"/>
      <c r="NSI4" s="466"/>
      <c r="NSJ4" s="466"/>
      <c r="NSK4" s="466"/>
      <c r="NSL4" s="466"/>
      <c r="NSM4" s="466"/>
      <c r="NSN4" s="466"/>
      <c r="NSO4" s="466"/>
      <c r="NSP4" s="466"/>
      <c r="NSQ4" s="466"/>
      <c r="NSR4" s="466"/>
      <c r="NSS4" s="466"/>
      <c r="NST4" s="466"/>
      <c r="NSU4" s="466"/>
      <c r="NSV4" s="466"/>
      <c r="NSW4" s="466"/>
      <c r="NSX4" s="466"/>
      <c r="NSY4" s="466"/>
      <c r="NSZ4" s="466"/>
      <c r="NTA4" s="466"/>
      <c r="NTB4" s="466"/>
      <c r="NTC4" s="466"/>
      <c r="NTD4" s="466"/>
      <c r="NTE4" s="466"/>
      <c r="NTF4" s="466"/>
      <c r="NTG4" s="466"/>
      <c r="NTH4" s="466"/>
      <c r="NTI4" s="466"/>
      <c r="NTJ4" s="466"/>
      <c r="NTK4" s="466"/>
      <c r="NTL4" s="466"/>
      <c r="NTM4" s="466"/>
      <c r="NTN4" s="466"/>
      <c r="NTO4" s="466"/>
      <c r="NTP4" s="466"/>
      <c r="NTQ4" s="466"/>
      <c r="NTR4" s="466"/>
      <c r="NTS4" s="466"/>
      <c r="NTT4" s="466"/>
      <c r="NTU4" s="466"/>
      <c r="NTV4" s="466"/>
      <c r="NTW4" s="466"/>
      <c r="NTX4" s="466"/>
      <c r="NTY4" s="466"/>
      <c r="NTZ4" s="466"/>
      <c r="NUA4" s="466"/>
      <c r="NUB4" s="466"/>
      <c r="NUC4" s="466"/>
      <c r="NUD4" s="466"/>
      <c r="NUE4" s="466"/>
      <c r="NUF4" s="466"/>
      <c r="NUG4" s="466"/>
      <c r="NUH4" s="466"/>
      <c r="NUI4" s="466"/>
      <c r="NUJ4" s="466"/>
      <c r="NUK4" s="466"/>
      <c r="NUL4" s="466"/>
      <c r="NUM4" s="466"/>
      <c r="NUN4" s="466"/>
      <c r="NUO4" s="466"/>
      <c r="NUP4" s="466"/>
      <c r="NUQ4" s="466"/>
      <c r="NUR4" s="466"/>
      <c r="NUS4" s="466"/>
      <c r="NUT4" s="466"/>
      <c r="NUU4" s="466"/>
      <c r="NUV4" s="466"/>
      <c r="NUW4" s="466"/>
      <c r="NUX4" s="466"/>
      <c r="NUY4" s="466"/>
      <c r="NUZ4" s="466"/>
      <c r="NVA4" s="466"/>
      <c r="NVB4" s="466"/>
      <c r="NVC4" s="466"/>
      <c r="NVD4" s="466"/>
      <c r="NVE4" s="466"/>
      <c r="NVF4" s="466"/>
      <c r="NVG4" s="466"/>
      <c r="NVH4" s="466"/>
      <c r="NVI4" s="466"/>
      <c r="NVJ4" s="466"/>
      <c r="NVK4" s="466"/>
      <c r="NVL4" s="466"/>
      <c r="NVM4" s="466"/>
      <c r="NVN4" s="466"/>
      <c r="NVO4" s="466"/>
      <c r="NVP4" s="466"/>
      <c r="NVQ4" s="466"/>
      <c r="NVR4" s="466"/>
      <c r="NVS4" s="466"/>
      <c r="NVT4" s="466"/>
      <c r="NVU4" s="466"/>
      <c r="NVV4" s="466"/>
      <c r="NVW4" s="466"/>
      <c r="NVX4" s="466"/>
      <c r="NVY4" s="466"/>
      <c r="NVZ4" s="466"/>
      <c r="NWA4" s="466"/>
      <c r="NWB4" s="466"/>
      <c r="NWC4" s="466"/>
      <c r="NWD4" s="466"/>
      <c r="NWE4" s="466"/>
      <c r="NWF4" s="466"/>
      <c r="NWG4" s="466"/>
      <c r="NWH4" s="466"/>
      <c r="NWI4" s="466"/>
      <c r="NWJ4" s="466"/>
      <c r="NWK4" s="466"/>
      <c r="NWL4" s="466"/>
      <c r="NWM4" s="466"/>
      <c r="NWN4" s="466"/>
      <c r="NWO4" s="466"/>
      <c r="NWP4" s="466"/>
      <c r="NWQ4" s="466"/>
      <c r="NWR4" s="466"/>
      <c r="NWS4" s="466"/>
      <c r="NWT4" s="466"/>
      <c r="NWU4" s="466"/>
      <c r="NWV4" s="466"/>
      <c r="NWW4" s="466"/>
      <c r="NWX4" s="466"/>
      <c r="NWY4" s="466"/>
      <c r="NWZ4" s="466"/>
      <c r="NXA4" s="466"/>
      <c r="NXB4" s="466"/>
      <c r="NXC4" s="466"/>
      <c r="NXD4" s="466"/>
      <c r="NXE4" s="466"/>
      <c r="NXF4" s="466"/>
      <c r="NXG4" s="466"/>
      <c r="NXH4" s="466"/>
      <c r="NXI4" s="466"/>
      <c r="NXJ4" s="466"/>
      <c r="NXK4" s="466"/>
      <c r="NXL4" s="466"/>
      <c r="NXM4" s="466"/>
      <c r="NXN4" s="466"/>
      <c r="NXO4" s="466"/>
      <c r="NXP4" s="466"/>
      <c r="NXQ4" s="466"/>
      <c r="NXR4" s="466"/>
      <c r="NXS4" s="466"/>
      <c r="NXT4" s="466"/>
      <c r="NXU4" s="466"/>
      <c r="NXV4" s="466"/>
      <c r="NXW4" s="466"/>
      <c r="NXX4" s="466"/>
      <c r="NXY4" s="466"/>
      <c r="NXZ4" s="466"/>
      <c r="NYA4" s="466"/>
      <c r="NYB4" s="466"/>
      <c r="NYC4" s="466"/>
      <c r="NYD4" s="466"/>
      <c r="NYE4" s="466"/>
      <c r="NYF4" s="466"/>
      <c r="NYG4" s="466"/>
      <c r="NYH4" s="466"/>
      <c r="NYI4" s="466"/>
      <c r="NYJ4" s="466"/>
      <c r="NYK4" s="466"/>
      <c r="NYL4" s="466"/>
      <c r="NYM4" s="466"/>
      <c r="NYN4" s="466"/>
      <c r="NYO4" s="466"/>
      <c r="NYP4" s="466"/>
      <c r="NYQ4" s="466"/>
      <c r="NYR4" s="466"/>
      <c r="NYS4" s="466"/>
      <c r="NYT4" s="466"/>
      <c r="NYU4" s="466"/>
      <c r="NYV4" s="466"/>
      <c r="NYW4" s="466"/>
      <c r="NYX4" s="466"/>
      <c r="NYY4" s="466"/>
      <c r="NYZ4" s="466"/>
      <c r="NZA4" s="466"/>
      <c r="NZB4" s="466"/>
      <c r="NZC4" s="466"/>
      <c r="NZD4" s="466"/>
      <c r="NZE4" s="466"/>
      <c r="NZF4" s="466"/>
      <c r="NZG4" s="466"/>
      <c r="NZH4" s="466"/>
      <c r="NZI4" s="466"/>
      <c r="NZJ4" s="466"/>
      <c r="NZK4" s="466"/>
      <c r="NZL4" s="466"/>
      <c r="NZM4" s="466"/>
      <c r="NZN4" s="466"/>
      <c r="NZO4" s="466"/>
      <c r="NZP4" s="466"/>
      <c r="NZQ4" s="466"/>
      <c r="NZR4" s="466"/>
      <c r="NZS4" s="466"/>
      <c r="NZT4" s="466"/>
      <c r="NZU4" s="466"/>
      <c r="NZV4" s="466"/>
      <c r="NZW4" s="466"/>
      <c r="NZX4" s="466"/>
      <c r="NZY4" s="466"/>
      <c r="NZZ4" s="466"/>
      <c r="OAA4" s="466"/>
      <c r="OAB4" s="466"/>
      <c r="OAC4" s="466"/>
      <c r="OAD4" s="466"/>
      <c r="OAE4" s="466"/>
      <c r="OAF4" s="466"/>
      <c r="OAG4" s="466"/>
      <c r="OAH4" s="466"/>
      <c r="OAI4" s="466"/>
      <c r="OAJ4" s="466"/>
      <c r="OAK4" s="466"/>
      <c r="OAL4" s="466"/>
      <c r="OAM4" s="466"/>
      <c r="OAN4" s="466"/>
      <c r="OAO4" s="466"/>
      <c r="OAP4" s="466"/>
      <c r="OAQ4" s="466"/>
      <c r="OAR4" s="466"/>
      <c r="OAS4" s="466"/>
      <c r="OAT4" s="466"/>
      <c r="OAU4" s="466"/>
      <c r="OAV4" s="466"/>
      <c r="OAW4" s="466"/>
      <c r="OAX4" s="466"/>
      <c r="OAY4" s="466"/>
      <c r="OAZ4" s="466"/>
      <c r="OBA4" s="466"/>
      <c r="OBB4" s="466"/>
      <c r="OBC4" s="466"/>
      <c r="OBD4" s="466"/>
      <c r="OBE4" s="466"/>
      <c r="OBF4" s="466"/>
      <c r="OBG4" s="466"/>
      <c r="OBH4" s="466"/>
      <c r="OBI4" s="466"/>
      <c r="OBJ4" s="466"/>
      <c r="OBK4" s="466"/>
      <c r="OBL4" s="466"/>
      <c r="OBM4" s="466"/>
      <c r="OBN4" s="466"/>
      <c r="OBO4" s="466"/>
      <c r="OBP4" s="466"/>
      <c r="OBQ4" s="466"/>
      <c r="OBR4" s="466"/>
      <c r="OBS4" s="466"/>
      <c r="OBT4" s="466"/>
      <c r="OBU4" s="466"/>
      <c r="OBV4" s="466"/>
      <c r="OBW4" s="466"/>
      <c r="OBX4" s="466"/>
      <c r="OBY4" s="466"/>
      <c r="OBZ4" s="466"/>
      <c r="OCA4" s="466"/>
      <c r="OCB4" s="466"/>
      <c r="OCC4" s="466"/>
      <c r="OCD4" s="466"/>
      <c r="OCE4" s="466"/>
      <c r="OCF4" s="466"/>
      <c r="OCG4" s="466"/>
      <c r="OCH4" s="466"/>
      <c r="OCI4" s="466"/>
      <c r="OCJ4" s="466"/>
      <c r="OCK4" s="466"/>
      <c r="OCL4" s="466"/>
      <c r="OCM4" s="466"/>
      <c r="OCN4" s="466"/>
      <c r="OCO4" s="466"/>
      <c r="OCP4" s="466"/>
      <c r="OCQ4" s="466"/>
      <c r="OCR4" s="466"/>
      <c r="OCS4" s="466"/>
      <c r="OCT4" s="466"/>
      <c r="OCU4" s="466"/>
      <c r="OCV4" s="466"/>
      <c r="OCW4" s="466"/>
      <c r="OCX4" s="466"/>
      <c r="OCY4" s="466"/>
      <c r="OCZ4" s="466"/>
      <c r="ODA4" s="466"/>
      <c r="ODB4" s="466"/>
      <c r="ODC4" s="466"/>
      <c r="ODD4" s="466"/>
      <c r="ODE4" s="466"/>
      <c r="ODF4" s="466"/>
      <c r="ODG4" s="466"/>
      <c r="ODH4" s="466"/>
      <c r="ODI4" s="466"/>
      <c r="ODJ4" s="466"/>
      <c r="ODK4" s="466"/>
      <c r="ODL4" s="466"/>
      <c r="ODM4" s="466"/>
      <c r="ODN4" s="466"/>
      <c r="ODO4" s="466"/>
      <c r="ODP4" s="466"/>
      <c r="ODQ4" s="466"/>
      <c r="ODR4" s="466"/>
      <c r="ODS4" s="466"/>
      <c r="ODT4" s="466"/>
      <c r="ODU4" s="466"/>
      <c r="ODV4" s="466"/>
      <c r="ODW4" s="466"/>
      <c r="ODX4" s="466"/>
      <c r="ODY4" s="466"/>
      <c r="ODZ4" s="466"/>
      <c r="OEA4" s="466"/>
      <c r="OEB4" s="466"/>
      <c r="OEC4" s="466"/>
      <c r="OED4" s="466"/>
      <c r="OEE4" s="466"/>
      <c r="OEF4" s="466"/>
      <c r="OEG4" s="466"/>
      <c r="OEH4" s="466"/>
      <c r="OEI4" s="466"/>
      <c r="OEJ4" s="466"/>
      <c r="OEK4" s="466"/>
      <c r="OEL4" s="466"/>
      <c r="OEM4" s="466"/>
      <c r="OEN4" s="466"/>
      <c r="OEO4" s="466"/>
      <c r="OEP4" s="466"/>
      <c r="OEQ4" s="466"/>
      <c r="OER4" s="466"/>
      <c r="OES4" s="466"/>
      <c r="OET4" s="466"/>
      <c r="OEU4" s="466"/>
      <c r="OEV4" s="466"/>
      <c r="OEW4" s="466"/>
      <c r="OEX4" s="466"/>
      <c r="OEY4" s="466"/>
      <c r="OEZ4" s="466"/>
      <c r="OFA4" s="466"/>
      <c r="OFB4" s="466"/>
      <c r="OFC4" s="466"/>
      <c r="OFD4" s="466"/>
      <c r="OFE4" s="466"/>
      <c r="OFF4" s="466"/>
      <c r="OFG4" s="466"/>
      <c r="OFH4" s="466"/>
      <c r="OFI4" s="466"/>
      <c r="OFJ4" s="466"/>
      <c r="OFK4" s="466"/>
      <c r="OFL4" s="466"/>
      <c r="OFM4" s="466"/>
      <c r="OFN4" s="466"/>
      <c r="OFO4" s="466"/>
      <c r="OFP4" s="466"/>
      <c r="OFQ4" s="466"/>
      <c r="OFR4" s="466"/>
      <c r="OFS4" s="466"/>
      <c r="OFT4" s="466"/>
      <c r="OFU4" s="466"/>
      <c r="OFV4" s="466"/>
      <c r="OFW4" s="466"/>
      <c r="OFX4" s="466"/>
      <c r="OFY4" s="466"/>
      <c r="OFZ4" s="466"/>
      <c r="OGA4" s="466"/>
      <c r="OGB4" s="466"/>
      <c r="OGC4" s="466"/>
      <c r="OGD4" s="466"/>
      <c r="OGE4" s="466"/>
      <c r="OGF4" s="466"/>
      <c r="OGG4" s="466"/>
      <c r="OGH4" s="466"/>
      <c r="OGI4" s="466"/>
      <c r="OGJ4" s="466"/>
      <c r="OGK4" s="466"/>
      <c r="OGL4" s="466"/>
      <c r="OGM4" s="466"/>
      <c r="OGN4" s="466"/>
      <c r="OGO4" s="466"/>
      <c r="OGP4" s="466"/>
      <c r="OGQ4" s="466"/>
      <c r="OGR4" s="466"/>
      <c r="OGS4" s="466"/>
      <c r="OGT4" s="466"/>
      <c r="OGU4" s="466"/>
      <c r="OGV4" s="466"/>
      <c r="OGW4" s="466"/>
      <c r="OGX4" s="466"/>
      <c r="OGY4" s="466"/>
      <c r="OGZ4" s="466"/>
      <c r="OHA4" s="466"/>
      <c r="OHB4" s="466"/>
      <c r="OHC4" s="466"/>
      <c r="OHD4" s="466"/>
      <c r="OHE4" s="466"/>
      <c r="OHF4" s="466"/>
      <c r="OHG4" s="466"/>
      <c r="OHH4" s="466"/>
      <c r="OHI4" s="466"/>
      <c r="OHJ4" s="466"/>
      <c r="OHK4" s="466"/>
      <c r="OHL4" s="466"/>
      <c r="OHM4" s="466"/>
      <c r="OHN4" s="466"/>
      <c r="OHO4" s="466"/>
      <c r="OHP4" s="466"/>
      <c r="OHQ4" s="466"/>
      <c r="OHR4" s="466"/>
      <c r="OHS4" s="466"/>
      <c r="OHT4" s="466"/>
      <c r="OHU4" s="466"/>
      <c r="OHV4" s="466"/>
      <c r="OHW4" s="466"/>
      <c r="OHX4" s="466"/>
      <c r="OHY4" s="466"/>
      <c r="OHZ4" s="466"/>
      <c r="OIA4" s="466"/>
      <c r="OIB4" s="466"/>
      <c r="OIC4" s="466"/>
      <c r="OID4" s="466"/>
      <c r="OIE4" s="466"/>
      <c r="OIF4" s="466"/>
      <c r="OIG4" s="466"/>
      <c r="OIH4" s="466"/>
      <c r="OII4" s="466"/>
      <c r="OIJ4" s="466"/>
      <c r="OIK4" s="466"/>
      <c r="OIL4" s="466"/>
      <c r="OIM4" s="466"/>
      <c r="OIN4" s="466"/>
      <c r="OIO4" s="466"/>
      <c r="OIP4" s="466"/>
      <c r="OIQ4" s="466"/>
      <c r="OIR4" s="466"/>
      <c r="OIS4" s="466"/>
      <c r="OIT4" s="466"/>
      <c r="OIU4" s="466"/>
      <c r="OIV4" s="466"/>
      <c r="OIW4" s="466"/>
      <c r="OIX4" s="466"/>
      <c r="OIY4" s="466"/>
      <c r="OIZ4" s="466"/>
      <c r="OJA4" s="466"/>
      <c r="OJB4" s="466"/>
      <c r="OJC4" s="466"/>
      <c r="OJD4" s="466"/>
      <c r="OJE4" s="466"/>
      <c r="OJF4" s="466"/>
      <c r="OJG4" s="466"/>
      <c r="OJH4" s="466"/>
      <c r="OJI4" s="466"/>
      <c r="OJJ4" s="466"/>
      <c r="OJK4" s="466"/>
      <c r="OJL4" s="466"/>
      <c r="OJM4" s="466"/>
      <c r="OJN4" s="466"/>
      <c r="OJO4" s="466"/>
      <c r="OJP4" s="466"/>
      <c r="OJQ4" s="466"/>
      <c r="OJR4" s="466"/>
      <c r="OJS4" s="466"/>
      <c r="OJT4" s="466"/>
      <c r="OJU4" s="466"/>
      <c r="OJV4" s="466"/>
      <c r="OJW4" s="466"/>
      <c r="OJX4" s="466"/>
      <c r="OJY4" s="466"/>
      <c r="OJZ4" s="466"/>
      <c r="OKA4" s="466"/>
      <c r="OKB4" s="466"/>
      <c r="OKC4" s="466"/>
      <c r="OKD4" s="466"/>
      <c r="OKE4" s="466"/>
      <c r="OKF4" s="466"/>
      <c r="OKG4" s="466"/>
      <c r="OKH4" s="466"/>
      <c r="OKI4" s="466"/>
      <c r="OKJ4" s="466"/>
      <c r="OKK4" s="466"/>
      <c r="OKL4" s="466"/>
      <c r="OKM4" s="466"/>
      <c r="OKN4" s="466"/>
      <c r="OKO4" s="466"/>
      <c r="OKP4" s="466"/>
      <c r="OKQ4" s="466"/>
      <c r="OKR4" s="466"/>
      <c r="OKS4" s="466"/>
      <c r="OKT4" s="466"/>
      <c r="OKU4" s="466"/>
      <c r="OKV4" s="466"/>
      <c r="OKW4" s="466"/>
      <c r="OKX4" s="466"/>
      <c r="OKY4" s="466"/>
      <c r="OKZ4" s="466"/>
      <c r="OLA4" s="466"/>
      <c r="OLB4" s="466"/>
      <c r="OLC4" s="466"/>
      <c r="OLD4" s="466"/>
      <c r="OLE4" s="466"/>
      <c r="OLF4" s="466"/>
      <c r="OLG4" s="466"/>
      <c r="OLH4" s="466"/>
      <c r="OLI4" s="466"/>
      <c r="OLJ4" s="466"/>
      <c r="OLK4" s="466"/>
      <c r="OLL4" s="466"/>
      <c r="OLM4" s="466"/>
      <c r="OLN4" s="466"/>
      <c r="OLO4" s="466"/>
      <c r="OLP4" s="466"/>
      <c r="OLQ4" s="466"/>
      <c r="OLR4" s="466"/>
      <c r="OLS4" s="466"/>
      <c r="OLT4" s="466"/>
      <c r="OLU4" s="466"/>
      <c r="OLV4" s="466"/>
      <c r="OLW4" s="466"/>
      <c r="OLX4" s="466"/>
      <c r="OLY4" s="466"/>
      <c r="OLZ4" s="466"/>
      <c r="OMA4" s="466"/>
      <c r="OMB4" s="466"/>
      <c r="OMC4" s="466"/>
      <c r="OMD4" s="466"/>
      <c r="OME4" s="466"/>
      <c r="OMF4" s="466"/>
      <c r="OMG4" s="466"/>
      <c r="OMH4" s="466"/>
      <c r="OMI4" s="466"/>
      <c r="OMJ4" s="466"/>
      <c r="OMK4" s="466"/>
      <c r="OML4" s="466"/>
      <c r="OMM4" s="466"/>
      <c r="OMN4" s="466"/>
      <c r="OMO4" s="466"/>
      <c r="OMP4" s="466"/>
      <c r="OMQ4" s="466"/>
      <c r="OMR4" s="466"/>
      <c r="OMS4" s="466"/>
      <c r="OMT4" s="466"/>
      <c r="OMU4" s="466"/>
      <c r="OMV4" s="466"/>
      <c r="OMW4" s="466"/>
      <c r="OMX4" s="466"/>
      <c r="OMY4" s="466"/>
      <c r="OMZ4" s="466"/>
      <c r="ONA4" s="466"/>
      <c r="ONB4" s="466"/>
      <c r="ONC4" s="466"/>
      <c r="OND4" s="466"/>
      <c r="ONE4" s="466"/>
      <c r="ONF4" s="466"/>
      <c r="ONG4" s="466"/>
      <c r="ONH4" s="466"/>
      <c r="ONI4" s="466"/>
      <c r="ONJ4" s="466"/>
      <c r="ONK4" s="466"/>
      <c r="ONL4" s="466"/>
      <c r="ONM4" s="466"/>
      <c r="ONN4" s="466"/>
      <c r="ONO4" s="466"/>
      <c r="ONP4" s="466"/>
      <c r="ONQ4" s="466"/>
      <c r="ONR4" s="466"/>
      <c r="ONS4" s="466"/>
      <c r="ONT4" s="466"/>
      <c r="ONU4" s="466"/>
      <c r="ONV4" s="466"/>
      <c r="ONW4" s="466"/>
      <c r="ONX4" s="466"/>
      <c r="ONY4" s="466"/>
      <c r="ONZ4" s="466"/>
      <c r="OOA4" s="466"/>
      <c r="OOB4" s="466"/>
      <c r="OOC4" s="466"/>
      <c r="OOD4" s="466"/>
      <c r="OOE4" s="466"/>
      <c r="OOF4" s="466"/>
      <c r="OOG4" s="466"/>
      <c r="OOH4" s="466"/>
      <c r="OOI4" s="466"/>
      <c r="OOJ4" s="466"/>
      <c r="OOK4" s="466"/>
      <c r="OOL4" s="466"/>
      <c r="OOM4" s="466"/>
      <c r="OON4" s="466"/>
      <c r="OOO4" s="466"/>
      <c r="OOP4" s="466"/>
      <c r="OOQ4" s="466"/>
      <c r="OOR4" s="466"/>
      <c r="OOS4" s="466"/>
      <c r="OOT4" s="466"/>
      <c r="OOU4" s="466"/>
      <c r="OOV4" s="466"/>
      <c r="OOW4" s="466"/>
      <c r="OOX4" s="466"/>
      <c r="OOY4" s="466"/>
      <c r="OOZ4" s="466"/>
      <c r="OPA4" s="466"/>
      <c r="OPB4" s="466"/>
      <c r="OPC4" s="466"/>
      <c r="OPD4" s="466"/>
      <c r="OPE4" s="466"/>
      <c r="OPF4" s="466"/>
      <c r="OPG4" s="466"/>
      <c r="OPH4" s="466"/>
      <c r="OPI4" s="466"/>
      <c r="OPJ4" s="466"/>
      <c r="OPK4" s="466"/>
      <c r="OPL4" s="466"/>
      <c r="OPM4" s="466"/>
      <c r="OPN4" s="466"/>
      <c r="OPO4" s="466"/>
      <c r="OPP4" s="466"/>
      <c r="OPQ4" s="466"/>
      <c r="OPR4" s="466"/>
      <c r="OPS4" s="466"/>
      <c r="OPT4" s="466"/>
      <c r="OPU4" s="466"/>
      <c r="OPV4" s="466"/>
      <c r="OPW4" s="466"/>
      <c r="OPX4" s="466"/>
      <c r="OPY4" s="466"/>
      <c r="OPZ4" s="466"/>
      <c r="OQA4" s="466"/>
      <c r="OQB4" s="466"/>
      <c r="OQC4" s="466"/>
      <c r="OQD4" s="466"/>
      <c r="OQE4" s="466"/>
      <c r="OQF4" s="466"/>
      <c r="OQG4" s="466"/>
      <c r="OQH4" s="466"/>
      <c r="OQI4" s="466"/>
      <c r="OQJ4" s="466"/>
      <c r="OQK4" s="466"/>
      <c r="OQL4" s="466"/>
      <c r="OQM4" s="466"/>
      <c r="OQN4" s="466"/>
      <c r="OQO4" s="466"/>
      <c r="OQP4" s="466"/>
      <c r="OQQ4" s="466"/>
      <c r="OQR4" s="466"/>
      <c r="OQS4" s="466"/>
      <c r="OQT4" s="466"/>
      <c r="OQU4" s="466"/>
      <c r="OQV4" s="466"/>
      <c r="OQW4" s="466"/>
      <c r="OQX4" s="466"/>
      <c r="OQY4" s="466"/>
      <c r="OQZ4" s="466"/>
      <c r="ORA4" s="466"/>
      <c r="ORB4" s="466"/>
      <c r="ORC4" s="466"/>
      <c r="ORD4" s="466"/>
      <c r="ORE4" s="466"/>
      <c r="ORF4" s="466"/>
      <c r="ORG4" s="466"/>
      <c r="ORH4" s="466"/>
      <c r="ORI4" s="466"/>
      <c r="ORJ4" s="466"/>
      <c r="ORK4" s="466"/>
      <c r="ORL4" s="466"/>
      <c r="ORM4" s="466"/>
      <c r="ORN4" s="466"/>
      <c r="ORO4" s="466"/>
      <c r="ORP4" s="466"/>
      <c r="ORQ4" s="466"/>
      <c r="ORR4" s="466"/>
      <c r="ORS4" s="466"/>
      <c r="ORT4" s="466"/>
      <c r="ORU4" s="466"/>
      <c r="ORV4" s="466"/>
      <c r="ORW4" s="466"/>
      <c r="ORX4" s="466"/>
      <c r="ORY4" s="466"/>
      <c r="ORZ4" s="466"/>
      <c r="OSA4" s="466"/>
      <c r="OSB4" s="466"/>
      <c r="OSC4" s="466"/>
      <c r="OSD4" s="466"/>
      <c r="OSE4" s="466"/>
      <c r="OSF4" s="466"/>
      <c r="OSG4" s="466"/>
      <c r="OSH4" s="466"/>
      <c r="OSI4" s="466"/>
      <c r="OSJ4" s="466"/>
      <c r="OSK4" s="466"/>
      <c r="OSL4" s="466"/>
      <c r="OSM4" s="466"/>
      <c r="OSN4" s="466"/>
      <c r="OSO4" s="466"/>
      <c r="OSP4" s="466"/>
      <c r="OSQ4" s="466"/>
      <c r="OSR4" s="466"/>
      <c r="OSS4" s="466"/>
      <c r="OST4" s="466"/>
      <c r="OSU4" s="466"/>
      <c r="OSV4" s="466"/>
      <c r="OSW4" s="466"/>
      <c r="OSX4" s="466"/>
      <c r="OSY4" s="466"/>
      <c r="OSZ4" s="466"/>
      <c r="OTA4" s="466"/>
      <c r="OTB4" s="466"/>
      <c r="OTC4" s="466"/>
      <c r="OTD4" s="466"/>
      <c r="OTE4" s="466"/>
      <c r="OTF4" s="466"/>
      <c r="OTG4" s="466"/>
      <c r="OTH4" s="466"/>
      <c r="OTI4" s="466"/>
      <c r="OTJ4" s="466"/>
      <c r="OTK4" s="466"/>
      <c r="OTL4" s="466"/>
      <c r="OTM4" s="466"/>
      <c r="OTN4" s="466"/>
      <c r="OTO4" s="466"/>
      <c r="OTP4" s="466"/>
      <c r="OTQ4" s="466"/>
      <c r="OTR4" s="466"/>
      <c r="OTS4" s="466"/>
      <c r="OTT4" s="466"/>
      <c r="OTU4" s="466"/>
      <c r="OTV4" s="466"/>
      <c r="OTW4" s="466"/>
      <c r="OTX4" s="466"/>
      <c r="OTY4" s="466"/>
      <c r="OTZ4" s="466"/>
      <c r="OUA4" s="466"/>
      <c r="OUB4" s="466"/>
      <c r="OUC4" s="466"/>
      <c r="OUD4" s="466"/>
      <c r="OUE4" s="466"/>
      <c r="OUF4" s="466"/>
      <c r="OUG4" s="466"/>
      <c r="OUH4" s="466"/>
      <c r="OUI4" s="466"/>
      <c r="OUJ4" s="466"/>
      <c r="OUK4" s="466"/>
      <c r="OUL4" s="466"/>
      <c r="OUM4" s="466"/>
      <c r="OUN4" s="466"/>
      <c r="OUO4" s="466"/>
      <c r="OUP4" s="466"/>
      <c r="OUQ4" s="466"/>
      <c r="OUR4" s="466"/>
      <c r="OUS4" s="466"/>
      <c r="OUT4" s="466"/>
      <c r="OUU4" s="466"/>
      <c r="OUV4" s="466"/>
      <c r="OUW4" s="466"/>
      <c r="OUX4" s="466"/>
      <c r="OUY4" s="466"/>
      <c r="OUZ4" s="466"/>
      <c r="OVA4" s="466"/>
      <c r="OVB4" s="466"/>
      <c r="OVC4" s="466"/>
      <c r="OVD4" s="466"/>
      <c r="OVE4" s="466"/>
      <c r="OVF4" s="466"/>
      <c r="OVG4" s="466"/>
      <c r="OVH4" s="466"/>
      <c r="OVI4" s="466"/>
      <c r="OVJ4" s="466"/>
      <c r="OVK4" s="466"/>
      <c r="OVL4" s="466"/>
      <c r="OVM4" s="466"/>
      <c r="OVN4" s="466"/>
      <c r="OVO4" s="466"/>
      <c r="OVP4" s="466"/>
      <c r="OVQ4" s="466"/>
      <c r="OVR4" s="466"/>
      <c r="OVS4" s="466"/>
      <c r="OVT4" s="466"/>
      <c r="OVU4" s="466"/>
      <c r="OVV4" s="466"/>
      <c r="OVW4" s="466"/>
      <c r="OVX4" s="466"/>
      <c r="OVY4" s="466"/>
      <c r="OVZ4" s="466"/>
      <c r="OWA4" s="466"/>
      <c r="OWB4" s="466"/>
      <c r="OWC4" s="466"/>
      <c r="OWD4" s="466"/>
      <c r="OWE4" s="466"/>
      <c r="OWF4" s="466"/>
      <c r="OWG4" s="466"/>
      <c r="OWH4" s="466"/>
      <c r="OWI4" s="466"/>
      <c r="OWJ4" s="466"/>
      <c r="OWK4" s="466"/>
      <c r="OWL4" s="466"/>
      <c r="OWM4" s="466"/>
      <c r="OWN4" s="466"/>
      <c r="OWO4" s="466"/>
      <c r="OWP4" s="466"/>
      <c r="OWQ4" s="466"/>
      <c r="OWR4" s="466"/>
      <c r="OWS4" s="466"/>
      <c r="OWT4" s="466"/>
      <c r="OWU4" s="466"/>
      <c r="OWV4" s="466"/>
      <c r="OWW4" s="466"/>
      <c r="OWX4" s="466"/>
      <c r="OWY4" s="466"/>
      <c r="OWZ4" s="466"/>
      <c r="OXA4" s="466"/>
      <c r="OXB4" s="466"/>
      <c r="OXC4" s="466"/>
      <c r="OXD4" s="466"/>
      <c r="OXE4" s="466"/>
      <c r="OXF4" s="466"/>
      <c r="OXG4" s="466"/>
      <c r="OXH4" s="466"/>
      <c r="OXI4" s="466"/>
      <c r="OXJ4" s="466"/>
      <c r="OXK4" s="466"/>
      <c r="OXL4" s="466"/>
      <c r="OXM4" s="466"/>
      <c r="OXN4" s="466"/>
      <c r="OXO4" s="466"/>
      <c r="OXP4" s="466"/>
      <c r="OXQ4" s="466"/>
      <c r="OXR4" s="466"/>
      <c r="OXS4" s="466"/>
      <c r="OXT4" s="466"/>
      <c r="OXU4" s="466"/>
      <c r="OXV4" s="466"/>
      <c r="OXW4" s="466"/>
      <c r="OXX4" s="466"/>
      <c r="OXY4" s="466"/>
      <c r="OXZ4" s="466"/>
      <c r="OYA4" s="466"/>
      <c r="OYB4" s="466"/>
      <c r="OYC4" s="466"/>
      <c r="OYD4" s="466"/>
      <c r="OYE4" s="466"/>
      <c r="OYF4" s="466"/>
      <c r="OYG4" s="466"/>
      <c r="OYH4" s="466"/>
      <c r="OYI4" s="466"/>
      <c r="OYJ4" s="466"/>
      <c r="OYK4" s="466"/>
      <c r="OYL4" s="466"/>
      <c r="OYM4" s="466"/>
      <c r="OYN4" s="466"/>
      <c r="OYO4" s="466"/>
      <c r="OYP4" s="466"/>
      <c r="OYQ4" s="466"/>
      <c r="OYR4" s="466"/>
      <c r="OYS4" s="466"/>
      <c r="OYT4" s="466"/>
      <c r="OYU4" s="466"/>
      <c r="OYV4" s="466"/>
      <c r="OYW4" s="466"/>
      <c r="OYX4" s="466"/>
      <c r="OYY4" s="466"/>
      <c r="OYZ4" s="466"/>
      <c r="OZA4" s="466"/>
      <c r="OZB4" s="466"/>
      <c r="OZC4" s="466"/>
      <c r="OZD4" s="466"/>
      <c r="OZE4" s="466"/>
      <c r="OZF4" s="466"/>
      <c r="OZG4" s="466"/>
      <c r="OZH4" s="466"/>
      <c r="OZI4" s="466"/>
      <c r="OZJ4" s="466"/>
      <c r="OZK4" s="466"/>
      <c r="OZL4" s="466"/>
      <c r="OZM4" s="466"/>
      <c r="OZN4" s="466"/>
      <c r="OZO4" s="466"/>
      <c r="OZP4" s="466"/>
      <c r="OZQ4" s="466"/>
      <c r="OZR4" s="466"/>
      <c r="OZS4" s="466"/>
      <c r="OZT4" s="466"/>
      <c r="OZU4" s="466"/>
      <c r="OZV4" s="466"/>
      <c r="OZW4" s="466"/>
      <c r="OZX4" s="466"/>
      <c r="OZY4" s="466"/>
      <c r="OZZ4" s="466"/>
      <c r="PAA4" s="466"/>
      <c r="PAB4" s="466"/>
      <c r="PAC4" s="466"/>
      <c r="PAD4" s="466"/>
      <c r="PAE4" s="466"/>
      <c r="PAF4" s="466"/>
      <c r="PAG4" s="466"/>
      <c r="PAH4" s="466"/>
      <c r="PAI4" s="466"/>
      <c r="PAJ4" s="466"/>
      <c r="PAK4" s="466"/>
      <c r="PAL4" s="466"/>
      <c r="PAM4" s="466"/>
      <c r="PAN4" s="466"/>
      <c r="PAO4" s="466"/>
      <c r="PAP4" s="466"/>
      <c r="PAQ4" s="466"/>
      <c r="PAR4" s="466"/>
      <c r="PAS4" s="466"/>
      <c r="PAT4" s="466"/>
      <c r="PAU4" s="466"/>
      <c r="PAV4" s="466"/>
      <c r="PAW4" s="466"/>
      <c r="PAX4" s="466"/>
      <c r="PAY4" s="466"/>
      <c r="PAZ4" s="466"/>
      <c r="PBA4" s="466"/>
      <c r="PBB4" s="466"/>
      <c r="PBC4" s="466"/>
      <c r="PBD4" s="466"/>
      <c r="PBE4" s="466"/>
      <c r="PBF4" s="466"/>
      <c r="PBG4" s="466"/>
      <c r="PBH4" s="466"/>
      <c r="PBI4" s="466"/>
      <c r="PBJ4" s="466"/>
      <c r="PBK4" s="466"/>
      <c r="PBL4" s="466"/>
      <c r="PBM4" s="466"/>
      <c r="PBN4" s="466"/>
      <c r="PBO4" s="466"/>
      <c r="PBP4" s="466"/>
      <c r="PBQ4" s="466"/>
      <c r="PBR4" s="466"/>
      <c r="PBS4" s="466"/>
      <c r="PBT4" s="466"/>
      <c r="PBU4" s="466"/>
      <c r="PBV4" s="466"/>
      <c r="PBW4" s="466"/>
      <c r="PBX4" s="466"/>
      <c r="PBY4" s="466"/>
      <c r="PBZ4" s="466"/>
      <c r="PCA4" s="466"/>
      <c r="PCB4" s="466"/>
      <c r="PCC4" s="466"/>
      <c r="PCD4" s="466"/>
      <c r="PCE4" s="466"/>
      <c r="PCF4" s="466"/>
      <c r="PCG4" s="466"/>
      <c r="PCH4" s="466"/>
      <c r="PCI4" s="466"/>
      <c r="PCJ4" s="466"/>
      <c r="PCK4" s="466"/>
      <c r="PCL4" s="466"/>
      <c r="PCM4" s="466"/>
      <c r="PCN4" s="466"/>
      <c r="PCO4" s="466"/>
      <c r="PCP4" s="466"/>
      <c r="PCQ4" s="466"/>
      <c r="PCR4" s="466"/>
      <c r="PCS4" s="466"/>
      <c r="PCT4" s="466"/>
      <c r="PCU4" s="466"/>
      <c r="PCV4" s="466"/>
      <c r="PCW4" s="466"/>
      <c r="PCX4" s="466"/>
      <c r="PCY4" s="466"/>
      <c r="PCZ4" s="466"/>
      <c r="PDA4" s="466"/>
      <c r="PDB4" s="466"/>
      <c r="PDC4" s="466"/>
      <c r="PDD4" s="466"/>
      <c r="PDE4" s="466"/>
      <c r="PDF4" s="466"/>
      <c r="PDG4" s="466"/>
      <c r="PDH4" s="466"/>
      <c r="PDI4" s="466"/>
      <c r="PDJ4" s="466"/>
      <c r="PDK4" s="466"/>
      <c r="PDL4" s="466"/>
      <c r="PDM4" s="466"/>
      <c r="PDN4" s="466"/>
      <c r="PDO4" s="466"/>
      <c r="PDP4" s="466"/>
      <c r="PDQ4" s="466"/>
      <c r="PDR4" s="466"/>
      <c r="PDS4" s="466"/>
      <c r="PDT4" s="466"/>
      <c r="PDU4" s="466"/>
      <c r="PDV4" s="466"/>
      <c r="PDW4" s="466"/>
      <c r="PDX4" s="466"/>
      <c r="PDY4" s="466"/>
      <c r="PDZ4" s="466"/>
      <c r="PEA4" s="466"/>
      <c r="PEB4" s="466"/>
      <c r="PEC4" s="466"/>
      <c r="PED4" s="466"/>
      <c r="PEE4" s="466"/>
      <c r="PEF4" s="466"/>
      <c r="PEG4" s="466"/>
      <c r="PEH4" s="466"/>
      <c r="PEI4" s="466"/>
      <c r="PEJ4" s="466"/>
      <c r="PEK4" s="466"/>
      <c r="PEL4" s="466"/>
      <c r="PEM4" s="466"/>
      <c r="PEN4" s="466"/>
      <c r="PEO4" s="466"/>
      <c r="PEP4" s="466"/>
      <c r="PEQ4" s="466"/>
      <c r="PER4" s="466"/>
      <c r="PES4" s="466"/>
      <c r="PET4" s="466"/>
      <c r="PEU4" s="466"/>
      <c r="PEV4" s="466"/>
      <c r="PEW4" s="466"/>
      <c r="PEX4" s="466"/>
      <c r="PEY4" s="466"/>
      <c r="PEZ4" s="466"/>
      <c r="PFA4" s="466"/>
      <c r="PFB4" s="466"/>
      <c r="PFC4" s="466"/>
      <c r="PFD4" s="466"/>
      <c r="PFE4" s="466"/>
      <c r="PFF4" s="466"/>
      <c r="PFG4" s="466"/>
      <c r="PFH4" s="466"/>
      <c r="PFI4" s="466"/>
      <c r="PFJ4" s="466"/>
      <c r="PFK4" s="466"/>
      <c r="PFL4" s="466"/>
      <c r="PFM4" s="466"/>
      <c r="PFN4" s="466"/>
      <c r="PFO4" s="466"/>
      <c r="PFP4" s="466"/>
      <c r="PFQ4" s="466"/>
      <c r="PFR4" s="466"/>
      <c r="PFS4" s="466"/>
      <c r="PFT4" s="466"/>
      <c r="PFU4" s="466"/>
      <c r="PFV4" s="466"/>
      <c r="PFW4" s="466"/>
      <c r="PFX4" s="466"/>
      <c r="PFY4" s="466"/>
      <c r="PFZ4" s="466"/>
      <c r="PGA4" s="466"/>
      <c r="PGB4" s="466"/>
      <c r="PGC4" s="466"/>
      <c r="PGD4" s="466"/>
      <c r="PGE4" s="466"/>
      <c r="PGF4" s="466"/>
      <c r="PGG4" s="466"/>
      <c r="PGH4" s="466"/>
      <c r="PGI4" s="466"/>
      <c r="PGJ4" s="466"/>
      <c r="PGK4" s="466"/>
      <c r="PGL4" s="466"/>
      <c r="PGM4" s="466"/>
      <c r="PGN4" s="466"/>
      <c r="PGO4" s="466"/>
      <c r="PGP4" s="466"/>
      <c r="PGQ4" s="466"/>
      <c r="PGR4" s="466"/>
      <c r="PGS4" s="466"/>
      <c r="PGT4" s="466"/>
      <c r="PGU4" s="466"/>
      <c r="PGV4" s="466"/>
      <c r="PGW4" s="466"/>
      <c r="PGX4" s="466"/>
      <c r="PGY4" s="466"/>
      <c r="PGZ4" s="466"/>
      <c r="PHA4" s="466"/>
      <c r="PHB4" s="466"/>
      <c r="PHC4" s="466"/>
      <c r="PHD4" s="466"/>
      <c r="PHE4" s="466"/>
      <c r="PHF4" s="466"/>
      <c r="PHG4" s="466"/>
      <c r="PHH4" s="466"/>
      <c r="PHI4" s="466"/>
      <c r="PHJ4" s="466"/>
      <c r="PHK4" s="466"/>
      <c r="PHL4" s="466"/>
      <c r="PHM4" s="466"/>
      <c r="PHN4" s="466"/>
      <c r="PHO4" s="466"/>
      <c r="PHP4" s="466"/>
      <c r="PHQ4" s="466"/>
      <c r="PHR4" s="466"/>
      <c r="PHS4" s="466"/>
      <c r="PHT4" s="466"/>
      <c r="PHU4" s="466"/>
      <c r="PHV4" s="466"/>
      <c r="PHW4" s="466"/>
      <c r="PHX4" s="466"/>
      <c r="PHY4" s="466"/>
      <c r="PHZ4" s="466"/>
      <c r="PIA4" s="466"/>
      <c r="PIB4" s="466"/>
      <c r="PIC4" s="466"/>
      <c r="PID4" s="466"/>
      <c r="PIE4" s="466"/>
      <c r="PIF4" s="466"/>
      <c r="PIG4" s="466"/>
      <c r="PIH4" s="466"/>
      <c r="PII4" s="466"/>
      <c r="PIJ4" s="466"/>
      <c r="PIK4" s="466"/>
      <c r="PIL4" s="466"/>
      <c r="PIM4" s="466"/>
      <c r="PIN4" s="466"/>
      <c r="PIO4" s="466"/>
      <c r="PIP4" s="466"/>
      <c r="PIQ4" s="466"/>
      <c r="PIR4" s="466"/>
      <c r="PIS4" s="466"/>
      <c r="PIT4" s="466"/>
      <c r="PIU4" s="466"/>
      <c r="PIV4" s="466"/>
      <c r="PIW4" s="466"/>
      <c r="PIX4" s="466"/>
      <c r="PIY4" s="466"/>
      <c r="PIZ4" s="466"/>
      <c r="PJA4" s="466"/>
      <c r="PJB4" s="466"/>
      <c r="PJC4" s="466"/>
      <c r="PJD4" s="466"/>
      <c r="PJE4" s="466"/>
      <c r="PJF4" s="466"/>
      <c r="PJG4" s="466"/>
      <c r="PJH4" s="466"/>
      <c r="PJI4" s="466"/>
      <c r="PJJ4" s="466"/>
      <c r="PJK4" s="466"/>
      <c r="PJL4" s="466"/>
      <c r="PJM4" s="466"/>
      <c r="PJN4" s="466"/>
      <c r="PJO4" s="466"/>
      <c r="PJP4" s="466"/>
      <c r="PJQ4" s="466"/>
      <c r="PJR4" s="466"/>
      <c r="PJS4" s="466"/>
      <c r="PJT4" s="466"/>
      <c r="PJU4" s="466"/>
      <c r="PJV4" s="466"/>
      <c r="PJW4" s="466"/>
      <c r="PJX4" s="466"/>
      <c r="PJY4" s="466"/>
      <c r="PJZ4" s="466"/>
      <c r="PKA4" s="466"/>
      <c r="PKB4" s="466"/>
      <c r="PKC4" s="466"/>
      <c r="PKD4" s="466"/>
      <c r="PKE4" s="466"/>
      <c r="PKF4" s="466"/>
      <c r="PKG4" s="466"/>
      <c r="PKH4" s="466"/>
      <c r="PKI4" s="466"/>
      <c r="PKJ4" s="466"/>
      <c r="PKK4" s="466"/>
      <c r="PKL4" s="466"/>
      <c r="PKM4" s="466"/>
      <c r="PKN4" s="466"/>
      <c r="PKO4" s="466"/>
      <c r="PKP4" s="466"/>
      <c r="PKQ4" s="466"/>
      <c r="PKR4" s="466"/>
      <c r="PKS4" s="466"/>
      <c r="PKT4" s="466"/>
      <c r="PKU4" s="466"/>
      <c r="PKV4" s="466"/>
      <c r="PKW4" s="466"/>
      <c r="PKX4" s="466"/>
      <c r="PKY4" s="466"/>
      <c r="PKZ4" s="466"/>
      <c r="PLA4" s="466"/>
      <c r="PLB4" s="466"/>
      <c r="PLC4" s="466"/>
      <c r="PLD4" s="466"/>
      <c r="PLE4" s="466"/>
      <c r="PLF4" s="466"/>
      <c r="PLG4" s="466"/>
      <c r="PLH4" s="466"/>
      <c r="PLI4" s="466"/>
      <c r="PLJ4" s="466"/>
      <c r="PLK4" s="466"/>
      <c r="PLL4" s="466"/>
      <c r="PLM4" s="466"/>
      <c r="PLN4" s="466"/>
      <c r="PLO4" s="466"/>
      <c r="PLP4" s="466"/>
      <c r="PLQ4" s="466"/>
      <c r="PLR4" s="466"/>
      <c r="PLS4" s="466"/>
      <c r="PLT4" s="466"/>
      <c r="PLU4" s="466"/>
      <c r="PLV4" s="466"/>
      <c r="PLW4" s="466"/>
      <c r="PLX4" s="466"/>
      <c r="PLY4" s="466"/>
      <c r="PLZ4" s="466"/>
      <c r="PMA4" s="466"/>
      <c r="PMB4" s="466"/>
      <c r="PMC4" s="466"/>
      <c r="PMD4" s="466"/>
      <c r="PME4" s="466"/>
      <c r="PMF4" s="466"/>
      <c r="PMG4" s="466"/>
      <c r="PMH4" s="466"/>
      <c r="PMI4" s="466"/>
      <c r="PMJ4" s="466"/>
      <c r="PMK4" s="466"/>
      <c r="PML4" s="466"/>
      <c r="PMM4" s="466"/>
      <c r="PMN4" s="466"/>
      <c r="PMO4" s="466"/>
      <c r="PMP4" s="466"/>
      <c r="PMQ4" s="466"/>
      <c r="PMR4" s="466"/>
      <c r="PMS4" s="466"/>
      <c r="PMT4" s="466"/>
      <c r="PMU4" s="466"/>
      <c r="PMV4" s="466"/>
      <c r="PMW4" s="466"/>
      <c r="PMX4" s="466"/>
      <c r="PMY4" s="466"/>
      <c r="PMZ4" s="466"/>
      <c r="PNA4" s="466"/>
      <c r="PNB4" s="466"/>
      <c r="PNC4" s="466"/>
      <c r="PND4" s="466"/>
      <c r="PNE4" s="466"/>
      <c r="PNF4" s="466"/>
      <c r="PNG4" s="466"/>
      <c r="PNH4" s="466"/>
      <c r="PNI4" s="466"/>
      <c r="PNJ4" s="466"/>
      <c r="PNK4" s="466"/>
      <c r="PNL4" s="466"/>
      <c r="PNM4" s="466"/>
      <c r="PNN4" s="466"/>
      <c r="PNO4" s="466"/>
      <c r="PNP4" s="466"/>
      <c r="PNQ4" s="466"/>
      <c r="PNR4" s="466"/>
      <c r="PNS4" s="466"/>
      <c r="PNT4" s="466"/>
      <c r="PNU4" s="466"/>
      <c r="PNV4" s="466"/>
      <c r="PNW4" s="466"/>
      <c r="PNX4" s="466"/>
      <c r="PNY4" s="466"/>
      <c r="PNZ4" s="466"/>
      <c r="POA4" s="466"/>
      <c r="POB4" s="466"/>
      <c r="POC4" s="466"/>
      <c r="POD4" s="466"/>
      <c r="POE4" s="466"/>
      <c r="POF4" s="466"/>
      <c r="POG4" s="466"/>
      <c r="POH4" s="466"/>
      <c r="POI4" s="466"/>
      <c r="POJ4" s="466"/>
      <c r="POK4" s="466"/>
      <c r="POL4" s="466"/>
      <c r="POM4" s="466"/>
      <c r="PON4" s="466"/>
      <c r="POO4" s="466"/>
      <c r="POP4" s="466"/>
      <c r="POQ4" s="466"/>
      <c r="POR4" s="466"/>
      <c r="POS4" s="466"/>
      <c r="POT4" s="466"/>
      <c r="POU4" s="466"/>
      <c r="POV4" s="466"/>
      <c r="POW4" s="466"/>
      <c r="POX4" s="466"/>
      <c r="POY4" s="466"/>
      <c r="POZ4" s="466"/>
      <c r="PPA4" s="466"/>
      <c r="PPB4" s="466"/>
      <c r="PPC4" s="466"/>
      <c r="PPD4" s="466"/>
      <c r="PPE4" s="466"/>
      <c r="PPF4" s="466"/>
      <c r="PPG4" s="466"/>
      <c r="PPH4" s="466"/>
      <c r="PPI4" s="466"/>
      <c r="PPJ4" s="466"/>
      <c r="PPK4" s="466"/>
      <c r="PPL4" s="466"/>
      <c r="PPM4" s="466"/>
      <c r="PPN4" s="466"/>
      <c r="PPO4" s="466"/>
      <c r="PPP4" s="466"/>
      <c r="PPQ4" s="466"/>
      <c r="PPR4" s="466"/>
      <c r="PPS4" s="466"/>
      <c r="PPT4" s="466"/>
      <c r="PPU4" s="466"/>
      <c r="PPV4" s="466"/>
      <c r="PPW4" s="466"/>
      <c r="PPX4" s="466"/>
      <c r="PPY4" s="466"/>
      <c r="PPZ4" s="466"/>
      <c r="PQA4" s="466"/>
      <c r="PQB4" s="466"/>
      <c r="PQC4" s="466"/>
      <c r="PQD4" s="466"/>
      <c r="PQE4" s="466"/>
      <c r="PQF4" s="466"/>
      <c r="PQG4" s="466"/>
      <c r="PQH4" s="466"/>
      <c r="PQI4" s="466"/>
      <c r="PQJ4" s="466"/>
      <c r="PQK4" s="466"/>
      <c r="PQL4" s="466"/>
      <c r="PQM4" s="466"/>
      <c r="PQN4" s="466"/>
      <c r="PQO4" s="466"/>
      <c r="PQP4" s="466"/>
      <c r="PQQ4" s="466"/>
      <c r="PQR4" s="466"/>
      <c r="PQS4" s="466"/>
      <c r="PQT4" s="466"/>
      <c r="PQU4" s="466"/>
      <c r="PQV4" s="466"/>
      <c r="PQW4" s="466"/>
      <c r="PQX4" s="466"/>
      <c r="PQY4" s="466"/>
      <c r="PQZ4" s="466"/>
      <c r="PRA4" s="466"/>
      <c r="PRB4" s="466"/>
      <c r="PRC4" s="466"/>
      <c r="PRD4" s="466"/>
      <c r="PRE4" s="466"/>
      <c r="PRF4" s="466"/>
      <c r="PRG4" s="466"/>
      <c r="PRH4" s="466"/>
      <c r="PRI4" s="466"/>
      <c r="PRJ4" s="466"/>
      <c r="PRK4" s="466"/>
      <c r="PRL4" s="466"/>
      <c r="PRM4" s="466"/>
      <c r="PRN4" s="466"/>
      <c r="PRO4" s="466"/>
      <c r="PRP4" s="466"/>
      <c r="PRQ4" s="466"/>
      <c r="PRR4" s="466"/>
      <c r="PRS4" s="466"/>
      <c r="PRT4" s="466"/>
      <c r="PRU4" s="466"/>
      <c r="PRV4" s="466"/>
      <c r="PRW4" s="466"/>
      <c r="PRX4" s="466"/>
      <c r="PRY4" s="466"/>
      <c r="PRZ4" s="466"/>
      <c r="PSA4" s="466"/>
      <c r="PSB4" s="466"/>
      <c r="PSC4" s="466"/>
      <c r="PSD4" s="466"/>
      <c r="PSE4" s="466"/>
      <c r="PSF4" s="466"/>
      <c r="PSG4" s="466"/>
      <c r="PSH4" s="466"/>
      <c r="PSI4" s="466"/>
      <c r="PSJ4" s="466"/>
      <c r="PSK4" s="466"/>
      <c r="PSL4" s="466"/>
      <c r="PSM4" s="466"/>
      <c r="PSN4" s="466"/>
      <c r="PSO4" s="466"/>
      <c r="PSP4" s="466"/>
      <c r="PSQ4" s="466"/>
      <c r="PSR4" s="466"/>
      <c r="PSS4" s="466"/>
      <c r="PST4" s="466"/>
      <c r="PSU4" s="466"/>
      <c r="PSV4" s="466"/>
      <c r="PSW4" s="466"/>
      <c r="PSX4" s="466"/>
      <c r="PSY4" s="466"/>
      <c r="PSZ4" s="466"/>
      <c r="PTA4" s="466"/>
      <c r="PTB4" s="466"/>
      <c r="PTC4" s="466"/>
      <c r="PTD4" s="466"/>
      <c r="PTE4" s="466"/>
      <c r="PTF4" s="466"/>
      <c r="PTG4" s="466"/>
      <c r="PTH4" s="466"/>
      <c r="PTI4" s="466"/>
      <c r="PTJ4" s="466"/>
      <c r="PTK4" s="466"/>
      <c r="PTL4" s="466"/>
      <c r="PTM4" s="466"/>
      <c r="PTN4" s="466"/>
      <c r="PTO4" s="466"/>
      <c r="PTP4" s="466"/>
      <c r="PTQ4" s="466"/>
      <c r="PTR4" s="466"/>
      <c r="PTS4" s="466"/>
      <c r="PTT4" s="466"/>
      <c r="PTU4" s="466"/>
      <c r="PTV4" s="466"/>
      <c r="PTW4" s="466"/>
      <c r="PTX4" s="466"/>
      <c r="PTY4" s="466"/>
      <c r="PTZ4" s="466"/>
      <c r="PUA4" s="466"/>
      <c r="PUB4" s="466"/>
      <c r="PUC4" s="466"/>
      <c r="PUD4" s="466"/>
      <c r="PUE4" s="466"/>
      <c r="PUF4" s="466"/>
      <c r="PUG4" s="466"/>
      <c r="PUH4" s="466"/>
      <c r="PUI4" s="466"/>
      <c r="PUJ4" s="466"/>
      <c r="PUK4" s="466"/>
      <c r="PUL4" s="466"/>
      <c r="PUM4" s="466"/>
      <c r="PUN4" s="466"/>
      <c r="PUO4" s="466"/>
      <c r="PUP4" s="466"/>
      <c r="PUQ4" s="466"/>
      <c r="PUR4" s="466"/>
      <c r="PUS4" s="466"/>
      <c r="PUT4" s="466"/>
      <c r="PUU4" s="466"/>
      <c r="PUV4" s="466"/>
      <c r="PUW4" s="466"/>
      <c r="PUX4" s="466"/>
      <c r="PUY4" s="466"/>
      <c r="PUZ4" s="466"/>
      <c r="PVA4" s="466"/>
      <c r="PVB4" s="466"/>
      <c r="PVC4" s="466"/>
      <c r="PVD4" s="466"/>
      <c r="PVE4" s="466"/>
      <c r="PVF4" s="466"/>
      <c r="PVG4" s="466"/>
      <c r="PVH4" s="466"/>
      <c r="PVI4" s="466"/>
      <c r="PVJ4" s="466"/>
      <c r="PVK4" s="466"/>
      <c r="PVL4" s="466"/>
      <c r="PVM4" s="466"/>
      <c r="PVN4" s="466"/>
      <c r="PVO4" s="466"/>
      <c r="PVP4" s="466"/>
      <c r="PVQ4" s="466"/>
      <c r="PVR4" s="466"/>
      <c r="PVS4" s="466"/>
      <c r="PVT4" s="466"/>
      <c r="PVU4" s="466"/>
      <c r="PVV4" s="466"/>
      <c r="PVW4" s="466"/>
      <c r="PVX4" s="466"/>
      <c r="PVY4" s="466"/>
      <c r="PVZ4" s="466"/>
      <c r="PWA4" s="466"/>
      <c r="PWB4" s="466"/>
      <c r="PWC4" s="466"/>
      <c r="PWD4" s="466"/>
      <c r="PWE4" s="466"/>
      <c r="PWF4" s="466"/>
      <c r="PWG4" s="466"/>
      <c r="PWH4" s="466"/>
      <c r="PWI4" s="466"/>
      <c r="PWJ4" s="466"/>
      <c r="PWK4" s="466"/>
      <c r="PWL4" s="466"/>
      <c r="PWM4" s="466"/>
      <c r="PWN4" s="466"/>
      <c r="PWO4" s="466"/>
      <c r="PWP4" s="466"/>
      <c r="PWQ4" s="466"/>
      <c r="PWR4" s="466"/>
      <c r="PWS4" s="466"/>
      <c r="PWT4" s="466"/>
      <c r="PWU4" s="466"/>
      <c r="PWV4" s="466"/>
      <c r="PWW4" s="466"/>
      <c r="PWX4" s="466"/>
      <c r="PWY4" s="466"/>
      <c r="PWZ4" s="466"/>
      <c r="PXA4" s="466"/>
      <c r="PXB4" s="466"/>
      <c r="PXC4" s="466"/>
      <c r="PXD4" s="466"/>
      <c r="PXE4" s="466"/>
      <c r="PXF4" s="466"/>
      <c r="PXG4" s="466"/>
      <c r="PXH4" s="466"/>
      <c r="PXI4" s="466"/>
      <c r="PXJ4" s="466"/>
      <c r="PXK4" s="466"/>
      <c r="PXL4" s="466"/>
      <c r="PXM4" s="466"/>
      <c r="PXN4" s="466"/>
      <c r="PXO4" s="466"/>
      <c r="PXP4" s="466"/>
      <c r="PXQ4" s="466"/>
      <c r="PXR4" s="466"/>
      <c r="PXS4" s="466"/>
      <c r="PXT4" s="466"/>
      <c r="PXU4" s="466"/>
      <c r="PXV4" s="466"/>
      <c r="PXW4" s="466"/>
      <c r="PXX4" s="466"/>
      <c r="PXY4" s="466"/>
      <c r="PXZ4" s="466"/>
      <c r="PYA4" s="466"/>
      <c r="PYB4" s="466"/>
      <c r="PYC4" s="466"/>
      <c r="PYD4" s="466"/>
      <c r="PYE4" s="466"/>
      <c r="PYF4" s="466"/>
      <c r="PYG4" s="466"/>
      <c r="PYH4" s="466"/>
      <c r="PYI4" s="466"/>
      <c r="PYJ4" s="466"/>
      <c r="PYK4" s="466"/>
      <c r="PYL4" s="466"/>
      <c r="PYM4" s="466"/>
      <c r="PYN4" s="466"/>
      <c r="PYO4" s="466"/>
      <c r="PYP4" s="466"/>
      <c r="PYQ4" s="466"/>
      <c r="PYR4" s="466"/>
      <c r="PYS4" s="466"/>
      <c r="PYT4" s="466"/>
      <c r="PYU4" s="466"/>
      <c r="PYV4" s="466"/>
      <c r="PYW4" s="466"/>
      <c r="PYX4" s="466"/>
      <c r="PYY4" s="466"/>
      <c r="PYZ4" s="466"/>
      <c r="PZA4" s="466"/>
      <c r="PZB4" s="466"/>
      <c r="PZC4" s="466"/>
      <c r="PZD4" s="466"/>
      <c r="PZE4" s="466"/>
      <c r="PZF4" s="466"/>
      <c r="PZG4" s="466"/>
      <c r="PZH4" s="466"/>
      <c r="PZI4" s="466"/>
      <c r="PZJ4" s="466"/>
      <c r="PZK4" s="466"/>
      <c r="PZL4" s="466"/>
      <c r="PZM4" s="466"/>
      <c r="PZN4" s="466"/>
      <c r="PZO4" s="466"/>
      <c r="PZP4" s="466"/>
      <c r="PZQ4" s="466"/>
      <c r="PZR4" s="466"/>
      <c r="PZS4" s="466"/>
      <c r="PZT4" s="466"/>
      <c r="PZU4" s="466"/>
      <c r="PZV4" s="466"/>
      <c r="PZW4" s="466"/>
      <c r="PZX4" s="466"/>
      <c r="PZY4" s="466"/>
      <c r="PZZ4" s="466"/>
      <c r="QAA4" s="466"/>
      <c r="QAB4" s="466"/>
      <c r="QAC4" s="466"/>
      <c r="QAD4" s="466"/>
      <c r="QAE4" s="466"/>
      <c r="QAF4" s="466"/>
      <c r="QAG4" s="466"/>
      <c r="QAH4" s="466"/>
      <c r="QAI4" s="466"/>
      <c r="QAJ4" s="466"/>
      <c r="QAK4" s="466"/>
      <c r="QAL4" s="466"/>
      <c r="QAM4" s="466"/>
      <c r="QAN4" s="466"/>
      <c r="QAO4" s="466"/>
      <c r="QAP4" s="466"/>
      <c r="QAQ4" s="466"/>
      <c r="QAR4" s="466"/>
      <c r="QAS4" s="466"/>
      <c r="QAT4" s="466"/>
      <c r="QAU4" s="466"/>
      <c r="QAV4" s="466"/>
      <c r="QAW4" s="466"/>
      <c r="QAX4" s="466"/>
      <c r="QAY4" s="466"/>
      <c r="QAZ4" s="466"/>
      <c r="QBA4" s="466"/>
      <c r="QBB4" s="466"/>
      <c r="QBC4" s="466"/>
      <c r="QBD4" s="466"/>
      <c r="QBE4" s="466"/>
      <c r="QBF4" s="466"/>
      <c r="QBG4" s="466"/>
      <c r="QBH4" s="466"/>
      <c r="QBI4" s="466"/>
      <c r="QBJ4" s="466"/>
      <c r="QBK4" s="466"/>
      <c r="QBL4" s="466"/>
      <c r="QBM4" s="466"/>
      <c r="QBN4" s="466"/>
      <c r="QBO4" s="466"/>
      <c r="QBP4" s="466"/>
      <c r="QBQ4" s="466"/>
      <c r="QBR4" s="466"/>
      <c r="QBS4" s="466"/>
      <c r="QBT4" s="466"/>
      <c r="QBU4" s="466"/>
      <c r="QBV4" s="466"/>
      <c r="QBW4" s="466"/>
      <c r="QBX4" s="466"/>
      <c r="QBY4" s="466"/>
      <c r="QBZ4" s="466"/>
      <c r="QCA4" s="466"/>
      <c r="QCB4" s="466"/>
      <c r="QCC4" s="466"/>
      <c r="QCD4" s="466"/>
      <c r="QCE4" s="466"/>
      <c r="QCF4" s="466"/>
      <c r="QCG4" s="466"/>
      <c r="QCH4" s="466"/>
      <c r="QCI4" s="466"/>
      <c r="QCJ4" s="466"/>
      <c r="QCK4" s="466"/>
      <c r="QCL4" s="466"/>
      <c r="QCM4" s="466"/>
      <c r="QCN4" s="466"/>
      <c r="QCO4" s="466"/>
      <c r="QCP4" s="466"/>
      <c r="QCQ4" s="466"/>
      <c r="QCR4" s="466"/>
      <c r="QCS4" s="466"/>
      <c r="QCT4" s="466"/>
      <c r="QCU4" s="466"/>
      <c r="QCV4" s="466"/>
      <c r="QCW4" s="466"/>
      <c r="QCX4" s="466"/>
      <c r="QCY4" s="466"/>
      <c r="QCZ4" s="466"/>
      <c r="QDA4" s="466"/>
      <c r="QDB4" s="466"/>
      <c r="QDC4" s="466"/>
      <c r="QDD4" s="466"/>
      <c r="QDE4" s="466"/>
      <c r="QDF4" s="466"/>
      <c r="QDG4" s="466"/>
      <c r="QDH4" s="466"/>
      <c r="QDI4" s="466"/>
      <c r="QDJ4" s="466"/>
      <c r="QDK4" s="466"/>
      <c r="QDL4" s="466"/>
      <c r="QDM4" s="466"/>
      <c r="QDN4" s="466"/>
      <c r="QDO4" s="466"/>
      <c r="QDP4" s="466"/>
      <c r="QDQ4" s="466"/>
      <c r="QDR4" s="466"/>
      <c r="QDS4" s="466"/>
      <c r="QDT4" s="466"/>
      <c r="QDU4" s="466"/>
      <c r="QDV4" s="466"/>
      <c r="QDW4" s="466"/>
      <c r="QDX4" s="466"/>
      <c r="QDY4" s="466"/>
      <c r="QDZ4" s="466"/>
      <c r="QEA4" s="466"/>
      <c r="QEB4" s="466"/>
      <c r="QEC4" s="466"/>
      <c r="QED4" s="466"/>
      <c r="QEE4" s="466"/>
      <c r="QEF4" s="466"/>
      <c r="QEG4" s="466"/>
      <c r="QEH4" s="466"/>
      <c r="QEI4" s="466"/>
      <c r="QEJ4" s="466"/>
      <c r="QEK4" s="466"/>
      <c r="QEL4" s="466"/>
      <c r="QEM4" s="466"/>
      <c r="QEN4" s="466"/>
      <c r="QEO4" s="466"/>
      <c r="QEP4" s="466"/>
      <c r="QEQ4" s="466"/>
      <c r="QER4" s="466"/>
      <c r="QES4" s="466"/>
      <c r="QET4" s="466"/>
      <c r="QEU4" s="466"/>
      <c r="QEV4" s="466"/>
      <c r="QEW4" s="466"/>
      <c r="QEX4" s="466"/>
      <c r="QEY4" s="466"/>
      <c r="QEZ4" s="466"/>
      <c r="QFA4" s="466"/>
      <c r="QFB4" s="466"/>
      <c r="QFC4" s="466"/>
      <c r="QFD4" s="466"/>
      <c r="QFE4" s="466"/>
      <c r="QFF4" s="466"/>
      <c r="QFG4" s="466"/>
      <c r="QFH4" s="466"/>
      <c r="QFI4" s="466"/>
      <c r="QFJ4" s="466"/>
      <c r="QFK4" s="466"/>
      <c r="QFL4" s="466"/>
      <c r="QFM4" s="466"/>
      <c r="QFN4" s="466"/>
      <c r="QFO4" s="466"/>
      <c r="QFP4" s="466"/>
      <c r="QFQ4" s="466"/>
      <c r="QFR4" s="466"/>
      <c r="QFS4" s="466"/>
      <c r="QFT4" s="466"/>
      <c r="QFU4" s="466"/>
      <c r="QFV4" s="466"/>
      <c r="QFW4" s="466"/>
      <c r="QFX4" s="466"/>
      <c r="QFY4" s="466"/>
      <c r="QFZ4" s="466"/>
      <c r="QGA4" s="466"/>
      <c r="QGB4" s="466"/>
      <c r="QGC4" s="466"/>
      <c r="QGD4" s="466"/>
      <c r="QGE4" s="466"/>
      <c r="QGF4" s="466"/>
      <c r="QGG4" s="466"/>
      <c r="QGH4" s="466"/>
      <c r="QGI4" s="466"/>
      <c r="QGJ4" s="466"/>
      <c r="QGK4" s="466"/>
      <c r="QGL4" s="466"/>
      <c r="QGM4" s="466"/>
      <c r="QGN4" s="466"/>
      <c r="QGO4" s="466"/>
      <c r="QGP4" s="466"/>
      <c r="QGQ4" s="466"/>
      <c r="QGR4" s="466"/>
      <c r="QGS4" s="466"/>
      <c r="QGT4" s="466"/>
      <c r="QGU4" s="466"/>
      <c r="QGV4" s="466"/>
      <c r="QGW4" s="466"/>
      <c r="QGX4" s="466"/>
      <c r="QGY4" s="466"/>
      <c r="QGZ4" s="466"/>
      <c r="QHA4" s="466"/>
      <c r="QHB4" s="466"/>
      <c r="QHC4" s="466"/>
      <c r="QHD4" s="466"/>
      <c r="QHE4" s="466"/>
      <c r="QHF4" s="466"/>
      <c r="QHG4" s="466"/>
      <c r="QHH4" s="466"/>
      <c r="QHI4" s="466"/>
      <c r="QHJ4" s="466"/>
      <c r="QHK4" s="466"/>
      <c r="QHL4" s="466"/>
      <c r="QHM4" s="466"/>
      <c r="QHN4" s="466"/>
      <c r="QHO4" s="466"/>
      <c r="QHP4" s="466"/>
      <c r="QHQ4" s="466"/>
      <c r="QHR4" s="466"/>
      <c r="QHS4" s="466"/>
      <c r="QHT4" s="466"/>
      <c r="QHU4" s="466"/>
      <c r="QHV4" s="466"/>
      <c r="QHW4" s="466"/>
      <c r="QHX4" s="466"/>
      <c r="QHY4" s="466"/>
      <c r="QHZ4" s="466"/>
      <c r="QIA4" s="466"/>
      <c r="QIB4" s="466"/>
      <c r="QIC4" s="466"/>
      <c r="QID4" s="466"/>
      <c r="QIE4" s="466"/>
      <c r="QIF4" s="466"/>
      <c r="QIG4" s="466"/>
      <c r="QIH4" s="466"/>
      <c r="QII4" s="466"/>
      <c r="QIJ4" s="466"/>
      <c r="QIK4" s="466"/>
      <c r="QIL4" s="466"/>
      <c r="QIM4" s="466"/>
      <c r="QIN4" s="466"/>
      <c r="QIO4" s="466"/>
      <c r="QIP4" s="466"/>
      <c r="QIQ4" s="466"/>
      <c r="QIR4" s="466"/>
      <c r="QIS4" s="466"/>
      <c r="QIT4" s="466"/>
      <c r="QIU4" s="466"/>
      <c r="QIV4" s="466"/>
      <c r="QIW4" s="466"/>
      <c r="QIX4" s="466"/>
      <c r="QIY4" s="466"/>
      <c r="QIZ4" s="466"/>
      <c r="QJA4" s="466"/>
      <c r="QJB4" s="466"/>
      <c r="QJC4" s="466"/>
      <c r="QJD4" s="466"/>
      <c r="QJE4" s="466"/>
      <c r="QJF4" s="466"/>
      <c r="QJG4" s="466"/>
      <c r="QJH4" s="466"/>
      <c r="QJI4" s="466"/>
      <c r="QJJ4" s="466"/>
      <c r="QJK4" s="466"/>
      <c r="QJL4" s="466"/>
      <c r="QJM4" s="466"/>
      <c r="QJN4" s="466"/>
      <c r="QJO4" s="466"/>
      <c r="QJP4" s="466"/>
      <c r="QJQ4" s="466"/>
      <c r="QJR4" s="466"/>
      <c r="QJS4" s="466"/>
      <c r="QJT4" s="466"/>
      <c r="QJU4" s="466"/>
      <c r="QJV4" s="466"/>
      <c r="QJW4" s="466"/>
      <c r="QJX4" s="466"/>
      <c r="QJY4" s="466"/>
      <c r="QJZ4" s="466"/>
      <c r="QKA4" s="466"/>
      <c r="QKB4" s="466"/>
      <c r="QKC4" s="466"/>
      <c r="QKD4" s="466"/>
      <c r="QKE4" s="466"/>
      <c r="QKF4" s="466"/>
      <c r="QKG4" s="466"/>
      <c r="QKH4" s="466"/>
      <c r="QKI4" s="466"/>
      <c r="QKJ4" s="466"/>
      <c r="QKK4" s="466"/>
      <c r="QKL4" s="466"/>
      <c r="QKM4" s="466"/>
      <c r="QKN4" s="466"/>
      <c r="QKO4" s="466"/>
      <c r="QKP4" s="466"/>
      <c r="QKQ4" s="466"/>
      <c r="QKR4" s="466"/>
      <c r="QKS4" s="466"/>
      <c r="QKT4" s="466"/>
      <c r="QKU4" s="466"/>
      <c r="QKV4" s="466"/>
      <c r="QKW4" s="466"/>
      <c r="QKX4" s="466"/>
      <c r="QKY4" s="466"/>
      <c r="QKZ4" s="466"/>
      <c r="QLA4" s="466"/>
      <c r="QLB4" s="466"/>
      <c r="QLC4" s="466"/>
      <c r="QLD4" s="466"/>
      <c r="QLE4" s="466"/>
      <c r="QLF4" s="466"/>
      <c r="QLG4" s="466"/>
      <c r="QLH4" s="466"/>
      <c r="QLI4" s="466"/>
      <c r="QLJ4" s="466"/>
      <c r="QLK4" s="466"/>
      <c r="QLL4" s="466"/>
      <c r="QLM4" s="466"/>
      <c r="QLN4" s="466"/>
      <c r="QLO4" s="466"/>
      <c r="QLP4" s="466"/>
      <c r="QLQ4" s="466"/>
      <c r="QLR4" s="466"/>
      <c r="QLS4" s="466"/>
      <c r="QLT4" s="466"/>
      <c r="QLU4" s="466"/>
      <c r="QLV4" s="466"/>
      <c r="QLW4" s="466"/>
      <c r="QLX4" s="466"/>
      <c r="QLY4" s="466"/>
      <c r="QLZ4" s="466"/>
      <c r="QMA4" s="466"/>
      <c r="QMB4" s="466"/>
      <c r="QMC4" s="466"/>
      <c r="QMD4" s="466"/>
      <c r="QME4" s="466"/>
      <c r="QMF4" s="466"/>
      <c r="QMG4" s="466"/>
      <c r="QMH4" s="466"/>
      <c r="QMI4" s="466"/>
      <c r="QMJ4" s="466"/>
      <c r="QMK4" s="466"/>
      <c r="QML4" s="466"/>
      <c r="QMM4" s="466"/>
      <c r="QMN4" s="466"/>
      <c r="QMO4" s="466"/>
      <c r="QMP4" s="466"/>
      <c r="QMQ4" s="466"/>
      <c r="QMR4" s="466"/>
      <c r="QMS4" s="466"/>
      <c r="QMT4" s="466"/>
      <c r="QMU4" s="466"/>
      <c r="QMV4" s="466"/>
      <c r="QMW4" s="466"/>
      <c r="QMX4" s="466"/>
      <c r="QMY4" s="466"/>
      <c r="QMZ4" s="466"/>
      <c r="QNA4" s="466"/>
      <c r="QNB4" s="466"/>
      <c r="QNC4" s="466"/>
      <c r="QND4" s="466"/>
      <c r="QNE4" s="466"/>
      <c r="QNF4" s="466"/>
      <c r="QNG4" s="466"/>
      <c r="QNH4" s="466"/>
      <c r="QNI4" s="466"/>
      <c r="QNJ4" s="466"/>
      <c r="QNK4" s="466"/>
      <c r="QNL4" s="466"/>
      <c r="QNM4" s="466"/>
      <c r="QNN4" s="466"/>
      <c r="QNO4" s="466"/>
      <c r="QNP4" s="466"/>
      <c r="QNQ4" s="466"/>
      <c r="QNR4" s="466"/>
      <c r="QNS4" s="466"/>
      <c r="QNT4" s="466"/>
      <c r="QNU4" s="466"/>
      <c r="QNV4" s="466"/>
      <c r="QNW4" s="466"/>
      <c r="QNX4" s="466"/>
      <c r="QNY4" s="466"/>
      <c r="QNZ4" s="466"/>
      <c r="QOA4" s="466"/>
      <c r="QOB4" s="466"/>
      <c r="QOC4" s="466"/>
      <c r="QOD4" s="466"/>
      <c r="QOE4" s="466"/>
      <c r="QOF4" s="466"/>
      <c r="QOG4" s="466"/>
      <c r="QOH4" s="466"/>
      <c r="QOI4" s="466"/>
      <c r="QOJ4" s="466"/>
      <c r="QOK4" s="466"/>
      <c r="QOL4" s="466"/>
      <c r="QOM4" s="466"/>
      <c r="QON4" s="466"/>
      <c r="QOO4" s="466"/>
      <c r="QOP4" s="466"/>
      <c r="QOQ4" s="466"/>
      <c r="QOR4" s="466"/>
      <c r="QOS4" s="466"/>
      <c r="QOT4" s="466"/>
      <c r="QOU4" s="466"/>
      <c r="QOV4" s="466"/>
      <c r="QOW4" s="466"/>
      <c r="QOX4" s="466"/>
      <c r="QOY4" s="466"/>
      <c r="QOZ4" s="466"/>
      <c r="QPA4" s="466"/>
      <c r="QPB4" s="466"/>
      <c r="QPC4" s="466"/>
      <c r="QPD4" s="466"/>
      <c r="QPE4" s="466"/>
      <c r="QPF4" s="466"/>
      <c r="QPG4" s="466"/>
      <c r="QPH4" s="466"/>
      <c r="QPI4" s="466"/>
      <c r="QPJ4" s="466"/>
      <c r="QPK4" s="466"/>
      <c r="QPL4" s="466"/>
      <c r="QPM4" s="466"/>
      <c r="QPN4" s="466"/>
      <c r="QPO4" s="466"/>
      <c r="QPP4" s="466"/>
      <c r="QPQ4" s="466"/>
      <c r="QPR4" s="466"/>
      <c r="QPS4" s="466"/>
      <c r="QPT4" s="466"/>
      <c r="QPU4" s="466"/>
      <c r="QPV4" s="466"/>
      <c r="QPW4" s="466"/>
      <c r="QPX4" s="466"/>
      <c r="QPY4" s="466"/>
      <c r="QPZ4" s="466"/>
      <c r="QQA4" s="466"/>
      <c r="QQB4" s="466"/>
      <c r="QQC4" s="466"/>
      <c r="QQD4" s="466"/>
      <c r="QQE4" s="466"/>
      <c r="QQF4" s="466"/>
      <c r="QQG4" s="466"/>
      <c r="QQH4" s="466"/>
      <c r="QQI4" s="466"/>
      <c r="QQJ4" s="466"/>
      <c r="QQK4" s="466"/>
      <c r="QQL4" s="466"/>
      <c r="QQM4" s="466"/>
      <c r="QQN4" s="466"/>
      <c r="QQO4" s="466"/>
      <c r="QQP4" s="466"/>
      <c r="QQQ4" s="466"/>
      <c r="QQR4" s="466"/>
      <c r="QQS4" s="466"/>
      <c r="QQT4" s="466"/>
      <c r="QQU4" s="466"/>
      <c r="QQV4" s="466"/>
      <c r="QQW4" s="466"/>
      <c r="QQX4" s="466"/>
      <c r="QQY4" s="466"/>
      <c r="QQZ4" s="466"/>
      <c r="QRA4" s="466"/>
      <c r="QRB4" s="466"/>
      <c r="QRC4" s="466"/>
      <c r="QRD4" s="466"/>
      <c r="QRE4" s="466"/>
      <c r="QRF4" s="466"/>
      <c r="QRG4" s="466"/>
      <c r="QRH4" s="466"/>
      <c r="QRI4" s="466"/>
      <c r="QRJ4" s="466"/>
      <c r="QRK4" s="466"/>
      <c r="QRL4" s="466"/>
      <c r="QRM4" s="466"/>
      <c r="QRN4" s="466"/>
      <c r="QRO4" s="466"/>
      <c r="QRP4" s="466"/>
      <c r="QRQ4" s="466"/>
      <c r="QRR4" s="466"/>
      <c r="QRS4" s="466"/>
      <c r="QRT4" s="466"/>
      <c r="QRU4" s="466"/>
      <c r="QRV4" s="466"/>
      <c r="QRW4" s="466"/>
      <c r="QRX4" s="466"/>
      <c r="QRY4" s="466"/>
      <c r="QRZ4" s="466"/>
      <c r="QSA4" s="466"/>
      <c r="QSB4" s="466"/>
      <c r="QSC4" s="466"/>
      <c r="QSD4" s="466"/>
      <c r="QSE4" s="466"/>
      <c r="QSF4" s="466"/>
      <c r="QSG4" s="466"/>
      <c r="QSH4" s="466"/>
      <c r="QSI4" s="466"/>
      <c r="QSJ4" s="466"/>
      <c r="QSK4" s="466"/>
      <c r="QSL4" s="466"/>
      <c r="QSM4" s="466"/>
      <c r="QSN4" s="466"/>
      <c r="QSO4" s="466"/>
      <c r="QSP4" s="466"/>
      <c r="QSQ4" s="466"/>
      <c r="QSR4" s="466"/>
      <c r="QSS4" s="466"/>
      <c r="QST4" s="466"/>
      <c r="QSU4" s="466"/>
      <c r="QSV4" s="466"/>
      <c r="QSW4" s="466"/>
      <c r="QSX4" s="466"/>
      <c r="QSY4" s="466"/>
      <c r="QSZ4" s="466"/>
      <c r="QTA4" s="466"/>
      <c r="QTB4" s="466"/>
      <c r="QTC4" s="466"/>
      <c r="QTD4" s="466"/>
      <c r="QTE4" s="466"/>
      <c r="QTF4" s="466"/>
      <c r="QTG4" s="466"/>
      <c r="QTH4" s="466"/>
      <c r="QTI4" s="466"/>
      <c r="QTJ4" s="466"/>
      <c r="QTK4" s="466"/>
      <c r="QTL4" s="466"/>
      <c r="QTM4" s="466"/>
      <c r="QTN4" s="466"/>
      <c r="QTO4" s="466"/>
      <c r="QTP4" s="466"/>
      <c r="QTQ4" s="466"/>
      <c r="QTR4" s="466"/>
      <c r="QTS4" s="466"/>
      <c r="QTT4" s="466"/>
      <c r="QTU4" s="466"/>
      <c r="QTV4" s="466"/>
      <c r="QTW4" s="466"/>
      <c r="QTX4" s="466"/>
      <c r="QTY4" s="466"/>
      <c r="QTZ4" s="466"/>
      <c r="QUA4" s="466"/>
      <c r="QUB4" s="466"/>
      <c r="QUC4" s="466"/>
      <c r="QUD4" s="466"/>
      <c r="QUE4" s="466"/>
      <c r="QUF4" s="466"/>
      <c r="QUG4" s="466"/>
      <c r="QUH4" s="466"/>
      <c r="QUI4" s="466"/>
      <c r="QUJ4" s="466"/>
      <c r="QUK4" s="466"/>
      <c r="QUL4" s="466"/>
      <c r="QUM4" s="466"/>
      <c r="QUN4" s="466"/>
      <c r="QUO4" s="466"/>
      <c r="QUP4" s="466"/>
      <c r="QUQ4" s="466"/>
      <c r="QUR4" s="466"/>
      <c r="QUS4" s="466"/>
      <c r="QUT4" s="466"/>
      <c r="QUU4" s="466"/>
      <c r="QUV4" s="466"/>
      <c r="QUW4" s="466"/>
      <c r="QUX4" s="466"/>
      <c r="QUY4" s="466"/>
      <c r="QUZ4" s="466"/>
      <c r="QVA4" s="466"/>
      <c r="QVB4" s="466"/>
      <c r="QVC4" s="466"/>
      <c r="QVD4" s="466"/>
      <c r="QVE4" s="466"/>
      <c r="QVF4" s="466"/>
      <c r="QVG4" s="466"/>
      <c r="QVH4" s="466"/>
      <c r="QVI4" s="466"/>
      <c r="QVJ4" s="466"/>
      <c r="QVK4" s="466"/>
      <c r="QVL4" s="466"/>
      <c r="QVM4" s="466"/>
      <c r="QVN4" s="466"/>
      <c r="QVO4" s="466"/>
      <c r="QVP4" s="466"/>
      <c r="QVQ4" s="466"/>
      <c r="QVR4" s="466"/>
      <c r="QVS4" s="466"/>
      <c r="QVT4" s="466"/>
      <c r="QVU4" s="466"/>
      <c r="QVV4" s="466"/>
      <c r="QVW4" s="466"/>
      <c r="QVX4" s="466"/>
      <c r="QVY4" s="466"/>
      <c r="QVZ4" s="466"/>
      <c r="QWA4" s="466"/>
      <c r="QWB4" s="466"/>
      <c r="QWC4" s="466"/>
      <c r="QWD4" s="466"/>
      <c r="QWE4" s="466"/>
      <c r="QWF4" s="466"/>
      <c r="QWG4" s="466"/>
      <c r="QWH4" s="466"/>
      <c r="QWI4" s="466"/>
      <c r="QWJ4" s="466"/>
      <c r="QWK4" s="466"/>
      <c r="QWL4" s="466"/>
      <c r="QWM4" s="466"/>
      <c r="QWN4" s="466"/>
      <c r="QWO4" s="466"/>
      <c r="QWP4" s="466"/>
      <c r="QWQ4" s="466"/>
      <c r="QWR4" s="466"/>
      <c r="QWS4" s="466"/>
      <c r="QWT4" s="466"/>
      <c r="QWU4" s="466"/>
      <c r="QWV4" s="466"/>
      <c r="QWW4" s="466"/>
      <c r="QWX4" s="466"/>
      <c r="QWY4" s="466"/>
      <c r="QWZ4" s="466"/>
      <c r="QXA4" s="466"/>
      <c r="QXB4" s="466"/>
      <c r="QXC4" s="466"/>
      <c r="QXD4" s="466"/>
      <c r="QXE4" s="466"/>
      <c r="QXF4" s="466"/>
      <c r="QXG4" s="466"/>
      <c r="QXH4" s="466"/>
      <c r="QXI4" s="466"/>
      <c r="QXJ4" s="466"/>
      <c r="QXK4" s="466"/>
      <c r="QXL4" s="466"/>
      <c r="QXM4" s="466"/>
      <c r="QXN4" s="466"/>
      <c r="QXO4" s="466"/>
      <c r="QXP4" s="466"/>
      <c r="QXQ4" s="466"/>
      <c r="QXR4" s="466"/>
      <c r="QXS4" s="466"/>
      <c r="QXT4" s="466"/>
      <c r="QXU4" s="466"/>
      <c r="QXV4" s="466"/>
      <c r="QXW4" s="466"/>
      <c r="QXX4" s="466"/>
      <c r="QXY4" s="466"/>
      <c r="QXZ4" s="466"/>
      <c r="QYA4" s="466"/>
      <c r="QYB4" s="466"/>
      <c r="QYC4" s="466"/>
      <c r="QYD4" s="466"/>
      <c r="QYE4" s="466"/>
      <c r="QYF4" s="466"/>
      <c r="QYG4" s="466"/>
      <c r="QYH4" s="466"/>
      <c r="QYI4" s="466"/>
      <c r="QYJ4" s="466"/>
      <c r="QYK4" s="466"/>
      <c r="QYL4" s="466"/>
      <c r="QYM4" s="466"/>
      <c r="QYN4" s="466"/>
      <c r="QYO4" s="466"/>
      <c r="QYP4" s="466"/>
      <c r="QYQ4" s="466"/>
      <c r="QYR4" s="466"/>
      <c r="QYS4" s="466"/>
      <c r="QYT4" s="466"/>
      <c r="QYU4" s="466"/>
      <c r="QYV4" s="466"/>
      <c r="QYW4" s="466"/>
      <c r="QYX4" s="466"/>
      <c r="QYY4" s="466"/>
      <c r="QYZ4" s="466"/>
      <c r="QZA4" s="466"/>
      <c r="QZB4" s="466"/>
      <c r="QZC4" s="466"/>
      <c r="QZD4" s="466"/>
      <c r="QZE4" s="466"/>
      <c r="QZF4" s="466"/>
      <c r="QZG4" s="466"/>
      <c r="QZH4" s="466"/>
      <c r="QZI4" s="466"/>
      <c r="QZJ4" s="466"/>
      <c r="QZK4" s="466"/>
      <c r="QZL4" s="466"/>
      <c r="QZM4" s="466"/>
      <c r="QZN4" s="466"/>
      <c r="QZO4" s="466"/>
      <c r="QZP4" s="466"/>
      <c r="QZQ4" s="466"/>
      <c r="QZR4" s="466"/>
      <c r="QZS4" s="466"/>
      <c r="QZT4" s="466"/>
      <c r="QZU4" s="466"/>
      <c r="QZV4" s="466"/>
      <c r="QZW4" s="466"/>
      <c r="QZX4" s="466"/>
      <c r="QZY4" s="466"/>
      <c r="QZZ4" s="466"/>
      <c r="RAA4" s="466"/>
      <c r="RAB4" s="466"/>
      <c r="RAC4" s="466"/>
      <c r="RAD4" s="466"/>
      <c r="RAE4" s="466"/>
      <c r="RAF4" s="466"/>
      <c r="RAG4" s="466"/>
      <c r="RAH4" s="466"/>
      <c r="RAI4" s="466"/>
      <c r="RAJ4" s="466"/>
      <c r="RAK4" s="466"/>
      <c r="RAL4" s="466"/>
      <c r="RAM4" s="466"/>
      <c r="RAN4" s="466"/>
      <c r="RAO4" s="466"/>
      <c r="RAP4" s="466"/>
      <c r="RAQ4" s="466"/>
      <c r="RAR4" s="466"/>
      <c r="RAS4" s="466"/>
      <c r="RAT4" s="466"/>
      <c r="RAU4" s="466"/>
      <c r="RAV4" s="466"/>
      <c r="RAW4" s="466"/>
      <c r="RAX4" s="466"/>
      <c r="RAY4" s="466"/>
      <c r="RAZ4" s="466"/>
      <c r="RBA4" s="466"/>
      <c r="RBB4" s="466"/>
      <c r="RBC4" s="466"/>
      <c r="RBD4" s="466"/>
      <c r="RBE4" s="466"/>
      <c r="RBF4" s="466"/>
      <c r="RBG4" s="466"/>
      <c r="RBH4" s="466"/>
      <c r="RBI4" s="466"/>
      <c r="RBJ4" s="466"/>
      <c r="RBK4" s="466"/>
      <c r="RBL4" s="466"/>
      <c r="RBM4" s="466"/>
      <c r="RBN4" s="466"/>
      <c r="RBO4" s="466"/>
      <c r="RBP4" s="466"/>
      <c r="RBQ4" s="466"/>
      <c r="RBR4" s="466"/>
      <c r="RBS4" s="466"/>
      <c r="RBT4" s="466"/>
      <c r="RBU4" s="466"/>
      <c r="RBV4" s="466"/>
      <c r="RBW4" s="466"/>
      <c r="RBX4" s="466"/>
      <c r="RBY4" s="466"/>
      <c r="RBZ4" s="466"/>
      <c r="RCA4" s="466"/>
      <c r="RCB4" s="466"/>
      <c r="RCC4" s="466"/>
      <c r="RCD4" s="466"/>
      <c r="RCE4" s="466"/>
      <c r="RCF4" s="466"/>
      <c r="RCG4" s="466"/>
      <c r="RCH4" s="466"/>
      <c r="RCI4" s="466"/>
      <c r="RCJ4" s="466"/>
      <c r="RCK4" s="466"/>
      <c r="RCL4" s="466"/>
      <c r="RCM4" s="466"/>
      <c r="RCN4" s="466"/>
      <c r="RCO4" s="466"/>
      <c r="RCP4" s="466"/>
      <c r="RCQ4" s="466"/>
      <c r="RCR4" s="466"/>
      <c r="RCS4" s="466"/>
      <c r="RCT4" s="466"/>
      <c r="RCU4" s="466"/>
      <c r="RCV4" s="466"/>
      <c r="RCW4" s="466"/>
      <c r="RCX4" s="466"/>
      <c r="RCY4" s="466"/>
      <c r="RCZ4" s="466"/>
      <c r="RDA4" s="466"/>
      <c r="RDB4" s="466"/>
      <c r="RDC4" s="466"/>
      <c r="RDD4" s="466"/>
      <c r="RDE4" s="466"/>
      <c r="RDF4" s="466"/>
      <c r="RDG4" s="466"/>
      <c r="RDH4" s="466"/>
      <c r="RDI4" s="466"/>
      <c r="RDJ4" s="466"/>
      <c r="RDK4" s="466"/>
      <c r="RDL4" s="466"/>
      <c r="RDM4" s="466"/>
      <c r="RDN4" s="466"/>
      <c r="RDO4" s="466"/>
      <c r="RDP4" s="466"/>
      <c r="RDQ4" s="466"/>
      <c r="RDR4" s="466"/>
      <c r="RDS4" s="466"/>
      <c r="RDT4" s="466"/>
      <c r="RDU4" s="466"/>
      <c r="RDV4" s="466"/>
      <c r="RDW4" s="466"/>
      <c r="RDX4" s="466"/>
      <c r="RDY4" s="466"/>
      <c r="RDZ4" s="466"/>
      <c r="REA4" s="466"/>
      <c r="REB4" s="466"/>
      <c r="REC4" s="466"/>
      <c r="RED4" s="466"/>
      <c r="REE4" s="466"/>
      <c r="REF4" s="466"/>
      <c r="REG4" s="466"/>
      <c r="REH4" s="466"/>
      <c r="REI4" s="466"/>
      <c r="REJ4" s="466"/>
      <c r="REK4" s="466"/>
      <c r="REL4" s="466"/>
      <c r="REM4" s="466"/>
      <c r="REN4" s="466"/>
      <c r="REO4" s="466"/>
      <c r="REP4" s="466"/>
      <c r="REQ4" s="466"/>
      <c r="RER4" s="466"/>
      <c r="RES4" s="466"/>
      <c r="RET4" s="466"/>
      <c r="REU4" s="466"/>
      <c r="REV4" s="466"/>
      <c r="REW4" s="466"/>
      <c r="REX4" s="466"/>
      <c r="REY4" s="466"/>
      <c r="REZ4" s="466"/>
      <c r="RFA4" s="466"/>
      <c r="RFB4" s="466"/>
      <c r="RFC4" s="466"/>
      <c r="RFD4" s="466"/>
      <c r="RFE4" s="466"/>
      <c r="RFF4" s="466"/>
      <c r="RFG4" s="466"/>
      <c r="RFH4" s="466"/>
      <c r="RFI4" s="466"/>
      <c r="RFJ4" s="466"/>
      <c r="RFK4" s="466"/>
      <c r="RFL4" s="466"/>
      <c r="RFM4" s="466"/>
      <c r="RFN4" s="466"/>
      <c r="RFO4" s="466"/>
      <c r="RFP4" s="466"/>
      <c r="RFQ4" s="466"/>
      <c r="RFR4" s="466"/>
      <c r="RFS4" s="466"/>
      <c r="RFT4" s="466"/>
      <c r="RFU4" s="466"/>
      <c r="RFV4" s="466"/>
      <c r="RFW4" s="466"/>
      <c r="RFX4" s="466"/>
      <c r="RFY4" s="466"/>
      <c r="RFZ4" s="466"/>
      <c r="RGA4" s="466"/>
      <c r="RGB4" s="466"/>
      <c r="RGC4" s="466"/>
      <c r="RGD4" s="466"/>
      <c r="RGE4" s="466"/>
      <c r="RGF4" s="466"/>
      <c r="RGG4" s="466"/>
      <c r="RGH4" s="466"/>
      <c r="RGI4" s="466"/>
      <c r="RGJ4" s="466"/>
      <c r="RGK4" s="466"/>
      <c r="RGL4" s="466"/>
      <c r="RGM4" s="466"/>
      <c r="RGN4" s="466"/>
      <c r="RGO4" s="466"/>
      <c r="RGP4" s="466"/>
      <c r="RGQ4" s="466"/>
      <c r="RGR4" s="466"/>
      <c r="RGS4" s="466"/>
      <c r="RGT4" s="466"/>
      <c r="RGU4" s="466"/>
      <c r="RGV4" s="466"/>
      <c r="RGW4" s="466"/>
      <c r="RGX4" s="466"/>
      <c r="RGY4" s="466"/>
      <c r="RGZ4" s="466"/>
      <c r="RHA4" s="466"/>
      <c r="RHB4" s="466"/>
      <c r="RHC4" s="466"/>
      <c r="RHD4" s="466"/>
      <c r="RHE4" s="466"/>
      <c r="RHF4" s="466"/>
      <c r="RHG4" s="466"/>
      <c r="RHH4" s="466"/>
      <c r="RHI4" s="466"/>
      <c r="RHJ4" s="466"/>
      <c r="RHK4" s="466"/>
      <c r="RHL4" s="466"/>
      <c r="RHM4" s="466"/>
      <c r="RHN4" s="466"/>
      <c r="RHO4" s="466"/>
      <c r="RHP4" s="466"/>
      <c r="RHQ4" s="466"/>
      <c r="RHR4" s="466"/>
      <c r="RHS4" s="466"/>
      <c r="RHT4" s="466"/>
      <c r="RHU4" s="466"/>
      <c r="RHV4" s="466"/>
      <c r="RHW4" s="466"/>
      <c r="RHX4" s="466"/>
      <c r="RHY4" s="466"/>
      <c r="RHZ4" s="466"/>
      <c r="RIA4" s="466"/>
      <c r="RIB4" s="466"/>
      <c r="RIC4" s="466"/>
      <c r="RID4" s="466"/>
      <c r="RIE4" s="466"/>
      <c r="RIF4" s="466"/>
      <c r="RIG4" s="466"/>
      <c r="RIH4" s="466"/>
      <c r="RII4" s="466"/>
      <c r="RIJ4" s="466"/>
      <c r="RIK4" s="466"/>
      <c r="RIL4" s="466"/>
      <c r="RIM4" s="466"/>
      <c r="RIN4" s="466"/>
      <c r="RIO4" s="466"/>
      <c r="RIP4" s="466"/>
      <c r="RIQ4" s="466"/>
      <c r="RIR4" s="466"/>
      <c r="RIS4" s="466"/>
      <c r="RIT4" s="466"/>
      <c r="RIU4" s="466"/>
      <c r="RIV4" s="466"/>
      <c r="RIW4" s="466"/>
      <c r="RIX4" s="466"/>
      <c r="RIY4" s="466"/>
      <c r="RIZ4" s="466"/>
      <c r="RJA4" s="466"/>
      <c r="RJB4" s="466"/>
      <c r="RJC4" s="466"/>
      <c r="RJD4" s="466"/>
      <c r="RJE4" s="466"/>
      <c r="RJF4" s="466"/>
      <c r="RJG4" s="466"/>
      <c r="RJH4" s="466"/>
      <c r="RJI4" s="466"/>
      <c r="RJJ4" s="466"/>
      <c r="RJK4" s="466"/>
      <c r="RJL4" s="466"/>
      <c r="RJM4" s="466"/>
      <c r="RJN4" s="466"/>
      <c r="RJO4" s="466"/>
      <c r="RJP4" s="466"/>
      <c r="RJQ4" s="466"/>
      <c r="RJR4" s="466"/>
      <c r="RJS4" s="466"/>
      <c r="RJT4" s="466"/>
      <c r="RJU4" s="466"/>
      <c r="RJV4" s="466"/>
      <c r="RJW4" s="466"/>
      <c r="RJX4" s="466"/>
      <c r="RJY4" s="466"/>
      <c r="RJZ4" s="466"/>
      <c r="RKA4" s="466"/>
      <c r="RKB4" s="466"/>
      <c r="RKC4" s="466"/>
      <c r="RKD4" s="466"/>
      <c r="RKE4" s="466"/>
      <c r="RKF4" s="466"/>
      <c r="RKG4" s="466"/>
      <c r="RKH4" s="466"/>
      <c r="RKI4" s="466"/>
      <c r="RKJ4" s="466"/>
      <c r="RKK4" s="466"/>
      <c r="RKL4" s="466"/>
      <c r="RKM4" s="466"/>
      <c r="RKN4" s="466"/>
      <c r="RKO4" s="466"/>
      <c r="RKP4" s="466"/>
      <c r="RKQ4" s="466"/>
      <c r="RKR4" s="466"/>
      <c r="RKS4" s="466"/>
      <c r="RKT4" s="466"/>
      <c r="RKU4" s="466"/>
      <c r="RKV4" s="466"/>
      <c r="RKW4" s="466"/>
      <c r="RKX4" s="466"/>
      <c r="RKY4" s="466"/>
      <c r="RKZ4" s="466"/>
      <c r="RLA4" s="466"/>
      <c r="RLB4" s="466"/>
      <c r="RLC4" s="466"/>
      <c r="RLD4" s="466"/>
      <c r="RLE4" s="466"/>
      <c r="RLF4" s="466"/>
      <c r="RLG4" s="466"/>
      <c r="RLH4" s="466"/>
      <c r="RLI4" s="466"/>
      <c r="RLJ4" s="466"/>
      <c r="RLK4" s="466"/>
      <c r="RLL4" s="466"/>
      <c r="RLM4" s="466"/>
      <c r="RLN4" s="466"/>
      <c r="RLO4" s="466"/>
      <c r="RLP4" s="466"/>
      <c r="RLQ4" s="466"/>
      <c r="RLR4" s="466"/>
      <c r="RLS4" s="466"/>
      <c r="RLT4" s="466"/>
      <c r="RLU4" s="466"/>
      <c r="RLV4" s="466"/>
      <c r="RLW4" s="466"/>
      <c r="RLX4" s="466"/>
      <c r="RLY4" s="466"/>
      <c r="RLZ4" s="466"/>
      <c r="RMA4" s="466"/>
      <c r="RMB4" s="466"/>
      <c r="RMC4" s="466"/>
      <c r="RMD4" s="466"/>
      <c r="RME4" s="466"/>
      <c r="RMF4" s="466"/>
      <c r="RMG4" s="466"/>
      <c r="RMH4" s="466"/>
      <c r="RMI4" s="466"/>
      <c r="RMJ4" s="466"/>
      <c r="RMK4" s="466"/>
      <c r="RML4" s="466"/>
      <c r="RMM4" s="466"/>
      <c r="RMN4" s="466"/>
      <c r="RMO4" s="466"/>
      <c r="RMP4" s="466"/>
      <c r="RMQ4" s="466"/>
      <c r="RMR4" s="466"/>
      <c r="RMS4" s="466"/>
      <c r="RMT4" s="466"/>
      <c r="RMU4" s="466"/>
      <c r="RMV4" s="466"/>
      <c r="RMW4" s="466"/>
      <c r="RMX4" s="466"/>
      <c r="RMY4" s="466"/>
      <c r="RMZ4" s="466"/>
      <c r="RNA4" s="466"/>
      <c r="RNB4" s="466"/>
      <c r="RNC4" s="466"/>
      <c r="RND4" s="466"/>
      <c r="RNE4" s="466"/>
      <c r="RNF4" s="466"/>
      <c r="RNG4" s="466"/>
      <c r="RNH4" s="466"/>
      <c r="RNI4" s="466"/>
      <c r="RNJ4" s="466"/>
      <c r="RNK4" s="466"/>
      <c r="RNL4" s="466"/>
      <c r="RNM4" s="466"/>
      <c r="RNN4" s="466"/>
      <c r="RNO4" s="466"/>
      <c r="RNP4" s="466"/>
      <c r="RNQ4" s="466"/>
      <c r="RNR4" s="466"/>
      <c r="RNS4" s="466"/>
      <c r="RNT4" s="466"/>
      <c r="RNU4" s="466"/>
      <c r="RNV4" s="466"/>
      <c r="RNW4" s="466"/>
      <c r="RNX4" s="466"/>
      <c r="RNY4" s="466"/>
      <c r="RNZ4" s="466"/>
      <c r="ROA4" s="466"/>
      <c r="ROB4" s="466"/>
      <c r="ROC4" s="466"/>
      <c r="ROD4" s="466"/>
      <c r="ROE4" s="466"/>
      <c r="ROF4" s="466"/>
      <c r="ROG4" s="466"/>
      <c r="ROH4" s="466"/>
      <c r="ROI4" s="466"/>
      <c r="ROJ4" s="466"/>
      <c r="ROK4" s="466"/>
      <c r="ROL4" s="466"/>
      <c r="ROM4" s="466"/>
      <c r="RON4" s="466"/>
      <c r="ROO4" s="466"/>
      <c r="ROP4" s="466"/>
      <c r="ROQ4" s="466"/>
      <c r="ROR4" s="466"/>
      <c r="ROS4" s="466"/>
      <c r="ROT4" s="466"/>
      <c r="ROU4" s="466"/>
      <c r="ROV4" s="466"/>
      <c r="ROW4" s="466"/>
      <c r="ROX4" s="466"/>
      <c r="ROY4" s="466"/>
      <c r="ROZ4" s="466"/>
      <c r="RPA4" s="466"/>
      <c r="RPB4" s="466"/>
      <c r="RPC4" s="466"/>
      <c r="RPD4" s="466"/>
      <c r="RPE4" s="466"/>
      <c r="RPF4" s="466"/>
      <c r="RPG4" s="466"/>
      <c r="RPH4" s="466"/>
      <c r="RPI4" s="466"/>
      <c r="RPJ4" s="466"/>
      <c r="RPK4" s="466"/>
      <c r="RPL4" s="466"/>
      <c r="RPM4" s="466"/>
      <c r="RPN4" s="466"/>
      <c r="RPO4" s="466"/>
      <c r="RPP4" s="466"/>
      <c r="RPQ4" s="466"/>
      <c r="RPR4" s="466"/>
      <c r="RPS4" s="466"/>
      <c r="RPT4" s="466"/>
      <c r="RPU4" s="466"/>
      <c r="RPV4" s="466"/>
      <c r="RPW4" s="466"/>
      <c r="RPX4" s="466"/>
      <c r="RPY4" s="466"/>
      <c r="RPZ4" s="466"/>
      <c r="RQA4" s="466"/>
      <c r="RQB4" s="466"/>
      <c r="RQC4" s="466"/>
      <c r="RQD4" s="466"/>
      <c r="RQE4" s="466"/>
      <c r="RQF4" s="466"/>
      <c r="RQG4" s="466"/>
      <c r="RQH4" s="466"/>
      <c r="RQI4" s="466"/>
      <c r="RQJ4" s="466"/>
      <c r="RQK4" s="466"/>
      <c r="RQL4" s="466"/>
      <c r="RQM4" s="466"/>
      <c r="RQN4" s="466"/>
      <c r="RQO4" s="466"/>
      <c r="RQP4" s="466"/>
      <c r="RQQ4" s="466"/>
      <c r="RQR4" s="466"/>
      <c r="RQS4" s="466"/>
      <c r="RQT4" s="466"/>
      <c r="RQU4" s="466"/>
      <c r="RQV4" s="466"/>
      <c r="RQW4" s="466"/>
      <c r="RQX4" s="466"/>
      <c r="RQY4" s="466"/>
      <c r="RQZ4" s="466"/>
      <c r="RRA4" s="466"/>
      <c r="RRB4" s="466"/>
      <c r="RRC4" s="466"/>
      <c r="RRD4" s="466"/>
      <c r="RRE4" s="466"/>
      <c r="RRF4" s="466"/>
      <c r="RRG4" s="466"/>
      <c r="RRH4" s="466"/>
      <c r="RRI4" s="466"/>
      <c r="RRJ4" s="466"/>
      <c r="RRK4" s="466"/>
      <c r="RRL4" s="466"/>
      <c r="RRM4" s="466"/>
      <c r="RRN4" s="466"/>
      <c r="RRO4" s="466"/>
      <c r="RRP4" s="466"/>
      <c r="RRQ4" s="466"/>
      <c r="RRR4" s="466"/>
      <c r="RRS4" s="466"/>
      <c r="RRT4" s="466"/>
      <c r="RRU4" s="466"/>
      <c r="RRV4" s="466"/>
      <c r="RRW4" s="466"/>
      <c r="RRX4" s="466"/>
      <c r="RRY4" s="466"/>
      <c r="RRZ4" s="466"/>
      <c r="RSA4" s="466"/>
      <c r="RSB4" s="466"/>
      <c r="RSC4" s="466"/>
      <c r="RSD4" s="466"/>
      <c r="RSE4" s="466"/>
      <c r="RSF4" s="466"/>
      <c r="RSG4" s="466"/>
      <c r="RSH4" s="466"/>
      <c r="RSI4" s="466"/>
      <c r="RSJ4" s="466"/>
      <c r="RSK4" s="466"/>
      <c r="RSL4" s="466"/>
      <c r="RSM4" s="466"/>
      <c r="RSN4" s="466"/>
      <c r="RSO4" s="466"/>
      <c r="RSP4" s="466"/>
      <c r="RSQ4" s="466"/>
      <c r="RSR4" s="466"/>
      <c r="RSS4" s="466"/>
      <c r="RST4" s="466"/>
      <c r="RSU4" s="466"/>
      <c r="RSV4" s="466"/>
      <c r="RSW4" s="466"/>
      <c r="RSX4" s="466"/>
      <c r="RSY4" s="466"/>
      <c r="RSZ4" s="466"/>
      <c r="RTA4" s="466"/>
      <c r="RTB4" s="466"/>
      <c r="RTC4" s="466"/>
      <c r="RTD4" s="466"/>
      <c r="RTE4" s="466"/>
      <c r="RTF4" s="466"/>
      <c r="RTG4" s="466"/>
      <c r="RTH4" s="466"/>
      <c r="RTI4" s="466"/>
      <c r="RTJ4" s="466"/>
      <c r="RTK4" s="466"/>
      <c r="RTL4" s="466"/>
      <c r="RTM4" s="466"/>
      <c r="RTN4" s="466"/>
      <c r="RTO4" s="466"/>
      <c r="RTP4" s="466"/>
      <c r="RTQ4" s="466"/>
      <c r="RTR4" s="466"/>
      <c r="RTS4" s="466"/>
      <c r="RTT4" s="466"/>
      <c r="RTU4" s="466"/>
      <c r="RTV4" s="466"/>
      <c r="RTW4" s="466"/>
      <c r="RTX4" s="466"/>
      <c r="RTY4" s="466"/>
      <c r="RTZ4" s="466"/>
      <c r="RUA4" s="466"/>
      <c r="RUB4" s="466"/>
      <c r="RUC4" s="466"/>
      <c r="RUD4" s="466"/>
      <c r="RUE4" s="466"/>
      <c r="RUF4" s="466"/>
      <c r="RUG4" s="466"/>
      <c r="RUH4" s="466"/>
      <c r="RUI4" s="466"/>
      <c r="RUJ4" s="466"/>
      <c r="RUK4" s="466"/>
      <c r="RUL4" s="466"/>
      <c r="RUM4" s="466"/>
      <c r="RUN4" s="466"/>
      <c r="RUO4" s="466"/>
      <c r="RUP4" s="466"/>
      <c r="RUQ4" s="466"/>
      <c r="RUR4" s="466"/>
      <c r="RUS4" s="466"/>
      <c r="RUT4" s="466"/>
      <c r="RUU4" s="466"/>
      <c r="RUV4" s="466"/>
      <c r="RUW4" s="466"/>
      <c r="RUX4" s="466"/>
      <c r="RUY4" s="466"/>
      <c r="RUZ4" s="466"/>
      <c r="RVA4" s="466"/>
      <c r="RVB4" s="466"/>
      <c r="RVC4" s="466"/>
      <c r="RVD4" s="466"/>
      <c r="RVE4" s="466"/>
      <c r="RVF4" s="466"/>
      <c r="RVG4" s="466"/>
      <c r="RVH4" s="466"/>
      <c r="RVI4" s="466"/>
      <c r="RVJ4" s="466"/>
      <c r="RVK4" s="466"/>
      <c r="RVL4" s="466"/>
      <c r="RVM4" s="466"/>
      <c r="RVN4" s="466"/>
      <c r="RVO4" s="466"/>
      <c r="RVP4" s="466"/>
      <c r="RVQ4" s="466"/>
      <c r="RVR4" s="466"/>
      <c r="RVS4" s="466"/>
      <c r="RVT4" s="466"/>
      <c r="RVU4" s="466"/>
      <c r="RVV4" s="466"/>
      <c r="RVW4" s="466"/>
      <c r="RVX4" s="466"/>
      <c r="RVY4" s="466"/>
      <c r="RVZ4" s="466"/>
      <c r="RWA4" s="466"/>
      <c r="RWB4" s="466"/>
      <c r="RWC4" s="466"/>
      <c r="RWD4" s="466"/>
      <c r="RWE4" s="466"/>
      <c r="RWF4" s="466"/>
      <c r="RWG4" s="466"/>
      <c r="RWH4" s="466"/>
      <c r="RWI4" s="466"/>
      <c r="RWJ4" s="466"/>
      <c r="RWK4" s="466"/>
      <c r="RWL4" s="466"/>
      <c r="RWM4" s="466"/>
      <c r="RWN4" s="466"/>
      <c r="RWO4" s="466"/>
      <c r="RWP4" s="466"/>
      <c r="RWQ4" s="466"/>
      <c r="RWR4" s="466"/>
      <c r="RWS4" s="466"/>
      <c r="RWT4" s="466"/>
      <c r="RWU4" s="466"/>
      <c r="RWV4" s="466"/>
      <c r="RWW4" s="466"/>
      <c r="RWX4" s="466"/>
      <c r="RWY4" s="466"/>
      <c r="RWZ4" s="466"/>
      <c r="RXA4" s="466"/>
      <c r="RXB4" s="466"/>
      <c r="RXC4" s="466"/>
      <c r="RXD4" s="466"/>
      <c r="RXE4" s="466"/>
      <c r="RXF4" s="466"/>
      <c r="RXG4" s="466"/>
      <c r="RXH4" s="466"/>
      <c r="RXI4" s="466"/>
      <c r="RXJ4" s="466"/>
      <c r="RXK4" s="466"/>
      <c r="RXL4" s="466"/>
      <c r="RXM4" s="466"/>
      <c r="RXN4" s="466"/>
      <c r="RXO4" s="466"/>
      <c r="RXP4" s="466"/>
      <c r="RXQ4" s="466"/>
      <c r="RXR4" s="466"/>
      <c r="RXS4" s="466"/>
      <c r="RXT4" s="466"/>
      <c r="RXU4" s="466"/>
      <c r="RXV4" s="466"/>
      <c r="RXW4" s="466"/>
      <c r="RXX4" s="466"/>
      <c r="RXY4" s="466"/>
      <c r="RXZ4" s="466"/>
      <c r="RYA4" s="466"/>
      <c r="RYB4" s="466"/>
      <c r="RYC4" s="466"/>
      <c r="RYD4" s="466"/>
      <c r="RYE4" s="466"/>
      <c r="RYF4" s="466"/>
      <c r="RYG4" s="466"/>
      <c r="RYH4" s="466"/>
      <c r="RYI4" s="466"/>
      <c r="RYJ4" s="466"/>
      <c r="RYK4" s="466"/>
      <c r="RYL4" s="466"/>
      <c r="RYM4" s="466"/>
      <c r="RYN4" s="466"/>
      <c r="RYO4" s="466"/>
      <c r="RYP4" s="466"/>
      <c r="RYQ4" s="466"/>
      <c r="RYR4" s="466"/>
      <c r="RYS4" s="466"/>
      <c r="RYT4" s="466"/>
      <c r="RYU4" s="466"/>
      <c r="RYV4" s="466"/>
      <c r="RYW4" s="466"/>
      <c r="RYX4" s="466"/>
      <c r="RYY4" s="466"/>
      <c r="RYZ4" s="466"/>
      <c r="RZA4" s="466"/>
      <c r="RZB4" s="466"/>
      <c r="RZC4" s="466"/>
      <c r="RZD4" s="466"/>
      <c r="RZE4" s="466"/>
      <c r="RZF4" s="466"/>
      <c r="RZG4" s="466"/>
      <c r="RZH4" s="466"/>
      <c r="RZI4" s="466"/>
      <c r="RZJ4" s="466"/>
      <c r="RZK4" s="466"/>
      <c r="RZL4" s="466"/>
      <c r="RZM4" s="466"/>
      <c r="RZN4" s="466"/>
      <c r="RZO4" s="466"/>
      <c r="RZP4" s="466"/>
      <c r="RZQ4" s="466"/>
      <c r="RZR4" s="466"/>
      <c r="RZS4" s="466"/>
      <c r="RZT4" s="466"/>
      <c r="RZU4" s="466"/>
      <c r="RZV4" s="466"/>
      <c r="RZW4" s="466"/>
      <c r="RZX4" s="466"/>
      <c r="RZY4" s="466"/>
      <c r="RZZ4" s="466"/>
      <c r="SAA4" s="466"/>
      <c r="SAB4" s="466"/>
      <c r="SAC4" s="466"/>
      <c r="SAD4" s="466"/>
      <c r="SAE4" s="466"/>
      <c r="SAF4" s="466"/>
      <c r="SAG4" s="466"/>
      <c r="SAH4" s="466"/>
      <c r="SAI4" s="466"/>
      <c r="SAJ4" s="466"/>
      <c r="SAK4" s="466"/>
      <c r="SAL4" s="466"/>
      <c r="SAM4" s="466"/>
      <c r="SAN4" s="466"/>
      <c r="SAO4" s="466"/>
      <c r="SAP4" s="466"/>
      <c r="SAQ4" s="466"/>
      <c r="SAR4" s="466"/>
      <c r="SAS4" s="466"/>
      <c r="SAT4" s="466"/>
      <c r="SAU4" s="466"/>
      <c r="SAV4" s="466"/>
      <c r="SAW4" s="466"/>
      <c r="SAX4" s="466"/>
      <c r="SAY4" s="466"/>
      <c r="SAZ4" s="466"/>
      <c r="SBA4" s="466"/>
      <c r="SBB4" s="466"/>
      <c r="SBC4" s="466"/>
      <c r="SBD4" s="466"/>
      <c r="SBE4" s="466"/>
      <c r="SBF4" s="466"/>
      <c r="SBG4" s="466"/>
      <c r="SBH4" s="466"/>
      <c r="SBI4" s="466"/>
      <c r="SBJ4" s="466"/>
      <c r="SBK4" s="466"/>
      <c r="SBL4" s="466"/>
      <c r="SBM4" s="466"/>
      <c r="SBN4" s="466"/>
      <c r="SBO4" s="466"/>
      <c r="SBP4" s="466"/>
      <c r="SBQ4" s="466"/>
      <c r="SBR4" s="466"/>
      <c r="SBS4" s="466"/>
      <c r="SBT4" s="466"/>
      <c r="SBU4" s="466"/>
      <c r="SBV4" s="466"/>
      <c r="SBW4" s="466"/>
      <c r="SBX4" s="466"/>
      <c r="SBY4" s="466"/>
      <c r="SBZ4" s="466"/>
      <c r="SCA4" s="466"/>
      <c r="SCB4" s="466"/>
      <c r="SCC4" s="466"/>
      <c r="SCD4" s="466"/>
      <c r="SCE4" s="466"/>
      <c r="SCF4" s="466"/>
      <c r="SCG4" s="466"/>
      <c r="SCH4" s="466"/>
      <c r="SCI4" s="466"/>
      <c r="SCJ4" s="466"/>
      <c r="SCK4" s="466"/>
      <c r="SCL4" s="466"/>
      <c r="SCM4" s="466"/>
      <c r="SCN4" s="466"/>
      <c r="SCO4" s="466"/>
      <c r="SCP4" s="466"/>
      <c r="SCQ4" s="466"/>
      <c r="SCR4" s="466"/>
      <c r="SCS4" s="466"/>
      <c r="SCT4" s="466"/>
      <c r="SCU4" s="466"/>
      <c r="SCV4" s="466"/>
      <c r="SCW4" s="466"/>
      <c r="SCX4" s="466"/>
      <c r="SCY4" s="466"/>
      <c r="SCZ4" s="466"/>
      <c r="SDA4" s="466"/>
      <c r="SDB4" s="466"/>
      <c r="SDC4" s="466"/>
      <c r="SDD4" s="466"/>
      <c r="SDE4" s="466"/>
      <c r="SDF4" s="466"/>
      <c r="SDG4" s="466"/>
      <c r="SDH4" s="466"/>
      <c r="SDI4" s="466"/>
      <c r="SDJ4" s="466"/>
      <c r="SDK4" s="466"/>
      <c r="SDL4" s="466"/>
      <c r="SDM4" s="466"/>
      <c r="SDN4" s="466"/>
      <c r="SDO4" s="466"/>
      <c r="SDP4" s="466"/>
      <c r="SDQ4" s="466"/>
      <c r="SDR4" s="466"/>
      <c r="SDS4" s="466"/>
      <c r="SDT4" s="466"/>
      <c r="SDU4" s="466"/>
      <c r="SDV4" s="466"/>
      <c r="SDW4" s="466"/>
      <c r="SDX4" s="466"/>
      <c r="SDY4" s="466"/>
      <c r="SDZ4" s="466"/>
      <c r="SEA4" s="466"/>
      <c r="SEB4" s="466"/>
      <c r="SEC4" s="466"/>
      <c r="SED4" s="466"/>
      <c r="SEE4" s="466"/>
      <c r="SEF4" s="466"/>
      <c r="SEG4" s="466"/>
      <c r="SEH4" s="466"/>
      <c r="SEI4" s="466"/>
      <c r="SEJ4" s="466"/>
      <c r="SEK4" s="466"/>
      <c r="SEL4" s="466"/>
      <c r="SEM4" s="466"/>
      <c r="SEN4" s="466"/>
      <c r="SEO4" s="466"/>
      <c r="SEP4" s="466"/>
      <c r="SEQ4" s="466"/>
      <c r="SER4" s="466"/>
      <c r="SES4" s="466"/>
      <c r="SET4" s="466"/>
      <c r="SEU4" s="466"/>
      <c r="SEV4" s="466"/>
      <c r="SEW4" s="466"/>
      <c r="SEX4" s="466"/>
      <c r="SEY4" s="466"/>
      <c r="SEZ4" s="466"/>
      <c r="SFA4" s="466"/>
      <c r="SFB4" s="466"/>
      <c r="SFC4" s="466"/>
      <c r="SFD4" s="466"/>
      <c r="SFE4" s="466"/>
      <c r="SFF4" s="466"/>
      <c r="SFG4" s="466"/>
      <c r="SFH4" s="466"/>
      <c r="SFI4" s="466"/>
      <c r="SFJ4" s="466"/>
      <c r="SFK4" s="466"/>
      <c r="SFL4" s="466"/>
      <c r="SFM4" s="466"/>
      <c r="SFN4" s="466"/>
      <c r="SFO4" s="466"/>
      <c r="SFP4" s="466"/>
      <c r="SFQ4" s="466"/>
      <c r="SFR4" s="466"/>
      <c r="SFS4" s="466"/>
      <c r="SFT4" s="466"/>
      <c r="SFU4" s="466"/>
      <c r="SFV4" s="466"/>
      <c r="SFW4" s="466"/>
      <c r="SFX4" s="466"/>
      <c r="SFY4" s="466"/>
      <c r="SFZ4" s="466"/>
      <c r="SGA4" s="466"/>
      <c r="SGB4" s="466"/>
      <c r="SGC4" s="466"/>
      <c r="SGD4" s="466"/>
      <c r="SGE4" s="466"/>
      <c r="SGF4" s="466"/>
      <c r="SGG4" s="466"/>
      <c r="SGH4" s="466"/>
      <c r="SGI4" s="466"/>
      <c r="SGJ4" s="466"/>
      <c r="SGK4" s="466"/>
      <c r="SGL4" s="466"/>
      <c r="SGM4" s="466"/>
      <c r="SGN4" s="466"/>
      <c r="SGO4" s="466"/>
      <c r="SGP4" s="466"/>
      <c r="SGQ4" s="466"/>
      <c r="SGR4" s="466"/>
      <c r="SGS4" s="466"/>
      <c r="SGT4" s="466"/>
      <c r="SGU4" s="466"/>
      <c r="SGV4" s="466"/>
      <c r="SGW4" s="466"/>
      <c r="SGX4" s="466"/>
      <c r="SGY4" s="466"/>
      <c r="SGZ4" s="466"/>
      <c r="SHA4" s="466"/>
      <c r="SHB4" s="466"/>
      <c r="SHC4" s="466"/>
      <c r="SHD4" s="466"/>
      <c r="SHE4" s="466"/>
      <c r="SHF4" s="466"/>
      <c r="SHG4" s="466"/>
      <c r="SHH4" s="466"/>
      <c r="SHI4" s="466"/>
      <c r="SHJ4" s="466"/>
      <c r="SHK4" s="466"/>
      <c r="SHL4" s="466"/>
      <c r="SHM4" s="466"/>
      <c r="SHN4" s="466"/>
      <c r="SHO4" s="466"/>
      <c r="SHP4" s="466"/>
      <c r="SHQ4" s="466"/>
      <c r="SHR4" s="466"/>
      <c r="SHS4" s="466"/>
      <c r="SHT4" s="466"/>
      <c r="SHU4" s="466"/>
      <c r="SHV4" s="466"/>
      <c r="SHW4" s="466"/>
      <c r="SHX4" s="466"/>
      <c r="SHY4" s="466"/>
      <c r="SHZ4" s="466"/>
      <c r="SIA4" s="466"/>
      <c r="SIB4" s="466"/>
      <c r="SIC4" s="466"/>
      <c r="SID4" s="466"/>
      <c r="SIE4" s="466"/>
      <c r="SIF4" s="466"/>
      <c r="SIG4" s="466"/>
      <c r="SIH4" s="466"/>
      <c r="SII4" s="466"/>
      <c r="SIJ4" s="466"/>
      <c r="SIK4" s="466"/>
      <c r="SIL4" s="466"/>
      <c r="SIM4" s="466"/>
      <c r="SIN4" s="466"/>
      <c r="SIO4" s="466"/>
      <c r="SIP4" s="466"/>
      <c r="SIQ4" s="466"/>
      <c r="SIR4" s="466"/>
      <c r="SIS4" s="466"/>
      <c r="SIT4" s="466"/>
      <c r="SIU4" s="466"/>
      <c r="SIV4" s="466"/>
      <c r="SIW4" s="466"/>
      <c r="SIX4" s="466"/>
      <c r="SIY4" s="466"/>
      <c r="SIZ4" s="466"/>
      <c r="SJA4" s="466"/>
      <c r="SJB4" s="466"/>
      <c r="SJC4" s="466"/>
      <c r="SJD4" s="466"/>
      <c r="SJE4" s="466"/>
      <c r="SJF4" s="466"/>
      <c r="SJG4" s="466"/>
      <c r="SJH4" s="466"/>
      <c r="SJI4" s="466"/>
      <c r="SJJ4" s="466"/>
      <c r="SJK4" s="466"/>
      <c r="SJL4" s="466"/>
      <c r="SJM4" s="466"/>
      <c r="SJN4" s="466"/>
      <c r="SJO4" s="466"/>
      <c r="SJP4" s="466"/>
      <c r="SJQ4" s="466"/>
      <c r="SJR4" s="466"/>
      <c r="SJS4" s="466"/>
      <c r="SJT4" s="466"/>
      <c r="SJU4" s="466"/>
      <c r="SJV4" s="466"/>
      <c r="SJW4" s="466"/>
      <c r="SJX4" s="466"/>
      <c r="SJY4" s="466"/>
      <c r="SJZ4" s="466"/>
      <c r="SKA4" s="466"/>
      <c r="SKB4" s="466"/>
      <c r="SKC4" s="466"/>
      <c r="SKD4" s="466"/>
      <c r="SKE4" s="466"/>
      <c r="SKF4" s="466"/>
      <c r="SKG4" s="466"/>
      <c r="SKH4" s="466"/>
      <c r="SKI4" s="466"/>
      <c r="SKJ4" s="466"/>
      <c r="SKK4" s="466"/>
      <c r="SKL4" s="466"/>
      <c r="SKM4" s="466"/>
      <c r="SKN4" s="466"/>
      <c r="SKO4" s="466"/>
      <c r="SKP4" s="466"/>
      <c r="SKQ4" s="466"/>
      <c r="SKR4" s="466"/>
      <c r="SKS4" s="466"/>
      <c r="SKT4" s="466"/>
      <c r="SKU4" s="466"/>
      <c r="SKV4" s="466"/>
      <c r="SKW4" s="466"/>
      <c r="SKX4" s="466"/>
      <c r="SKY4" s="466"/>
      <c r="SKZ4" s="466"/>
      <c r="SLA4" s="466"/>
      <c r="SLB4" s="466"/>
      <c r="SLC4" s="466"/>
      <c r="SLD4" s="466"/>
      <c r="SLE4" s="466"/>
      <c r="SLF4" s="466"/>
      <c r="SLG4" s="466"/>
      <c r="SLH4" s="466"/>
      <c r="SLI4" s="466"/>
      <c r="SLJ4" s="466"/>
      <c r="SLK4" s="466"/>
      <c r="SLL4" s="466"/>
      <c r="SLM4" s="466"/>
      <c r="SLN4" s="466"/>
      <c r="SLO4" s="466"/>
      <c r="SLP4" s="466"/>
      <c r="SLQ4" s="466"/>
      <c r="SLR4" s="466"/>
      <c r="SLS4" s="466"/>
      <c r="SLT4" s="466"/>
      <c r="SLU4" s="466"/>
      <c r="SLV4" s="466"/>
      <c r="SLW4" s="466"/>
      <c r="SLX4" s="466"/>
      <c r="SLY4" s="466"/>
      <c r="SLZ4" s="466"/>
      <c r="SMA4" s="466"/>
      <c r="SMB4" s="466"/>
      <c r="SMC4" s="466"/>
      <c r="SMD4" s="466"/>
      <c r="SME4" s="466"/>
      <c r="SMF4" s="466"/>
      <c r="SMG4" s="466"/>
      <c r="SMH4" s="466"/>
      <c r="SMI4" s="466"/>
      <c r="SMJ4" s="466"/>
      <c r="SMK4" s="466"/>
      <c r="SML4" s="466"/>
      <c r="SMM4" s="466"/>
      <c r="SMN4" s="466"/>
      <c r="SMO4" s="466"/>
      <c r="SMP4" s="466"/>
      <c r="SMQ4" s="466"/>
      <c r="SMR4" s="466"/>
      <c r="SMS4" s="466"/>
      <c r="SMT4" s="466"/>
      <c r="SMU4" s="466"/>
      <c r="SMV4" s="466"/>
      <c r="SMW4" s="466"/>
      <c r="SMX4" s="466"/>
      <c r="SMY4" s="466"/>
      <c r="SMZ4" s="466"/>
      <c r="SNA4" s="466"/>
      <c r="SNB4" s="466"/>
      <c r="SNC4" s="466"/>
      <c r="SND4" s="466"/>
      <c r="SNE4" s="466"/>
      <c r="SNF4" s="466"/>
      <c r="SNG4" s="466"/>
      <c r="SNH4" s="466"/>
      <c r="SNI4" s="466"/>
      <c r="SNJ4" s="466"/>
      <c r="SNK4" s="466"/>
      <c r="SNL4" s="466"/>
      <c r="SNM4" s="466"/>
      <c r="SNN4" s="466"/>
      <c r="SNO4" s="466"/>
      <c r="SNP4" s="466"/>
      <c r="SNQ4" s="466"/>
      <c r="SNR4" s="466"/>
      <c r="SNS4" s="466"/>
      <c r="SNT4" s="466"/>
      <c r="SNU4" s="466"/>
      <c r="SNV4" s="466"/>
      <c r="SNW4" s="466"/>
      <c r="SNX4" s="466"/>
      <c r="SNY4" s="466"/>
      <c r="SNZ4" s="466"/>
      <c r="SOA4" s="466"/>
      <c r="SOB4" s="466"/>
      <c r="SOC4" s="466"/>
      <c r="SOD4" s="466"/>
      <c r="SOE4" s="466"/>
      <c r="SOF4" s="466"/>
      <c r="SOG4" s="466"/>
      <c r="SOH4" s="466"/>
      <c r="SOI4" s="466"/>
      <c r="SOJ4" s="466"/>
      <c r="SOK4" s="466"/>
      <c r="SOL4" s="466"/>
      <c r="SOM4" s="466"/>
      <c r="SON4" s="466"/>
      <c r="SOO4" s="466"/>
      <c r="SOP4" s="466"/>
      <c r="SOQ4" s="466"/>
      <c r="SOR4" s="466"/>
      <c r="SOS4" s="466"/>
      <c r="SOT4" s="466"/>
      <c r="SOU4" s="466"/>
      <c r="SOV4" s="466"/>
      <c r="SOW4" s="466"/>
      <c r="SOX4" s="466"/>
      <c r="SOY4" s="466"/>
      <c r="SOZ4" s="466"/>
      <c r="SPA4" s="466"/>
      <c r="SPB4" s="466"/>
      <c r="SPC4" s="466"/>
      <c r="SPD4" s="466"/>
      <c r="SPE4" s="466"/>
      <c r="SPF4" s="466"/>
      <c r="SPG4" s="466"/>
      <c r="SPH4" s="466"/>
      <c r="SPI4" s="466"/>
      <c r="SPJ4" s="466"/>
      <c r="SPK4" s="466"/>
      <c r="SPL4" s="466"/>
      <c r="SPM4" s="466"/>
      <c r="SPN4" s="466"/>
      <c r="SPO4" s="466"/>
      <c r="SPP4" s="466"/>
      <c r="SPQ4" s="466"/>
      <c r="SPR4" s="466"/>
      <c r="SPS4" s="466"/>
      <c r="SPT4" s="466"/>
      <c r="SPU4" s="466"/>
      <c r="SPV4" s="466"/>
      <c r="SPW4" s="466"/>
      <c r="SPX4" s="466"/>
      <c r="SPY4" s="466"/>
      <c r="SPZ4" s="466"/>
      <c r="SQA4" s="466"/>
      <c r="SQB4" s="466"/>
      <c r="SQC4" s="466"/>
      <c r="SQD4" s="466"/>
      <c r="SQE4" s="466"/>
      <c r="SQF4" s="466"/>
      <c r="SQG4" s="466"/>
      <c r="SQH4" s="466"/>
      <c r="SQI4" s="466"/>
      <c r="SQJ4" s="466"/>
      <c r="SQK4" s="466"/>
      <c r="SQL4" s="466"/>
      <c r="SQM4" s="466"/>
      <c r="SQN4" s="466"/>
      <c r="SQO4" s="466"/>
      <c r="SQP4" s="466"/>
      <c r="SQQ4" s="466"/>
      <c r="SQR4" s="466"/>
      <c r="SQS4" s="466"/>
      <c r="SQT4" s="466"/>
      <c r="SQU4" s="466"/>
      <c r="SQV4" s="466"/>
      <c r="SQW4" s="466"/>
      <c r="SQX4" s="466"/>
      <c r="SQY4" s="466"/>
      <c r="SQZ4" s="466"/>
      <c r="SRA4" s="466"/>
      <c r="SRB4" s="466"/>
      <c r="SRC4" s="466"/>
      <c r="SRD4" s="466"/>
      <c r="SRE4" s="466"/>
      <c r="SRF4" s="466"/>
      <c r="SRG4" s="466"/>
      <c r="SRH4" s="466"/>
      <c r="SRI4" s="466"/>
      <c r="SRJ4" s="466"/>
      <c r="SRK4" s="466"/>
      <c r="SRL4" s="466"/>
      <c r="SRM4" s="466"/>
      <c r="SRN4" s="466"/>
      <c r="SRO4" s="466"/>
      <c r="SRP4" s="466"/>
      <c r="SRQ4" s="466"/>
      <c r="SRR4" s="466"/>
      <c r="SRS4" s="466"/>
      <c r="SRT4" s="466"/>
      <c r="SRU4" s="466"/>
      <c r="SRV4" s="466"/>
      <c r="SRW4" s="466"/>
      <c r="SRX4" s="466"/>
      <c r="SRY4" s="466"/>
      <c r="SRZ4" s="466"/>
      <c r="SSA4" s="466"/>
      <c r="SSB4" s="466"/>
      <c r="SSC4" s="466"/>
      <c r="SSD4" s="466"/>
      <c r="SSE4" s="466"/>
      <c r="SSF4" s="466"/>
      <c r="SSG4" s="466"/>
      <c r="SSH4" s="466"/>
      <c r="SSI4" s="466"/>
      <c r="SSJ4" s="466"/>
      <c r="SSK4" s="466"/>
      <c r="SSL4" s="466"/>
      <c r="SSM4" s="466"/>
      <c r="SSN4" s="466"/>
      <c r="SSO4" s="466"/>
      <c r="SSP4" s="466"/>
      <c r="SSQ4" s="466"/>
      <c r="SSR4" s="466"/>
      <c r="SSS4" s="466"/>
      <c r="SST4" s="466"/>
      <c r="SSU4" s="466"/>
      <c r="SSV4" s="466"/>
      <c r="SSW4" s="466"/>
      <c r="SSX4" s="466"/>
      <c r="SSY4" s="466"/>
      <c r="SSZ4" s="466"/>
      <c r="STA4" s="466"/>
      <c r="STB4" s="466"/>
      <c r="STC4" s="466"/>
      <c r="STD4" s="466"/>
      <c r="STE4" s="466"/>
      <c r="STF4" s="466"/>
      <c r="STG4" s="466"/>
      <c r="STH4" s="466"/>
      <c r="STI4" s="466"/>
      <c r="STJ4" s="466"/>
      <c r="STK4" s="466"/>
      <c r="STL4" s="466"/>
      <c r="STM4" s="466"/>
      <c r="STN4" s="466"/>
      <c r="STO4" s="466"/>
      <c r="STP4" s="466"/>
      <c r="STQ4" s="466"/>
      <c r="STR4" s="466"/>
      <c r="STS4" s="466"/>
      <c r="STT4" s="466"/>
      <c r="STU4" s="466"/>
      <c r="STV4" s="466"/>
      <c r="STW4" s="466"/>
      <c r="STX4" s="466"/>
      <c r="STY4" s="466"/>
      <c r="STZ4" s="466"/>
      <c r="SUA4" s="466"/>
      <c r="SUB4" s="466"/>
      <c r="SUC4" s="466"/>
      <c r="SUD4" s="466"/>
      <c r="SUE4" s="466"/>
      <c r="SUF4" s="466"/>
      <c r="SUG4" s="466"/>
      <c r="SUH4" s="466"/>
      <c r="SUI4" s="466"/>
      <c r="SUJ4" s="466"/>
      <c r="SUK4" s="466"/>
      <c r="SUL4" s="466"/>
      <c r="SUM4" s="466"/>
      <c r="SUN4" s="466"/>
      <c r="SUO4" s="466"/>
      <c r="SUP4" s="466"/>
      <c r="SUQ4" s="466"/>
      <c r="SUR4" s="466"/>
      <c r="SUS4" s="466"/>
      <c r="SUT4" s="466"/>
      <c r="SUU4" s="466"/>
      <c r="SUV4" s="466"/>
      <c r="SUW4" s="466"/>
      <c r="SUX4" s="466"/>
      <c r="SUY4" s="466"/>
      <c r="SUZ4" s="466"/>
      <c r="SVA4" s="466"/>
      <c r="SVB4" s="466"/>
      <c r="SVC4" s="466"/>
      <c r="SVD4" s="466"/>
      <c r="SVE4" s="466"/>
      <c r="SVF4" s="466"/>
      <c r="SVG4" s="466"/>
      <c r="SVH4" s="466"/>
      <c r="SVI4" s="466"/>
      <c r="SVJ4" s="466"/>
      <c r="SVK4" s="466"/>
      <c r="SVL4" s="466"/>
      <c r="SVM4" s="466"/>
      <c r="SVN4" s="466"/>
      <c r="SVO4" s="466"/>
      <c r="SVP4" s="466"/>
      <c r="SVQ4" s="466"/>
      <c r="SVR4" s="466"/>
      <c r="SVS4" s="466"/>
      <c r="SVT4" s="466"/>
      <c r="SVU4" s="466"/>
      <c r="SVV4" s="466"/>
      <c r="SVW4" s="466"/>
      <c r="SVX4" s="466"/>
      <c r="SVY4" s="466"/>
      <c r="SVZ4" s="466"/>
      <c r="SWA4" s="466"/>
      <c r="SWB4" s="466"/>
      <c r="SWC4" s="466"/>
      <c r="SWD4" s="466"/>
      <c r="SWE4" s="466"/>
      <c r="SWF4" s="466"/>
      <c r="SWG4" s="466"/>
      <c r="SWH4" s="466"/>
      <c r="SWI4" s="466"/>
      <c r="SWJ4" s="466"/>
      <c r="SWK4" s="466"/>
      <c r="SWL4" s="466"/>
      <c r="SWM4" s="466"/>
      <c r="SWN4" s="466"/>
      <c r="SWO4" s="466"/>
      <c r="SWP4" s="466"/>
      <c r="SWQ4" s="466"/>
      <c r="SWR4" s="466"/>
      <c r="SWS4" s="466"/>
      <c r="SWT4" s="466"/>
      <c r="SWU4" s="466"/>
      <c r="SWV4" s="466"/>
      <c r="SWW4" s="466"/>
      <c r="SWX4" s="466"/>
      <c r="SWY4" s="466"/>
      <c r="SWZ4" s="466"/>
      <c r="SXA4" s="466"/>
      <c r="SXB4" s="466"/>
      <c r="SXC4" s="466"/>
      <c r="SXD4" s="466"/>
      <c r="SXE4" s="466"/>
      <c r="SXF4" s="466"/>
      <c r="SXG4" s="466"/>
      <c r="SXH4" s="466"/>
      <c r="SXI4" s="466"/>
      <c r="SXJ4" s="466"/>
      <c r="SXK4" s="466"/>
      <c r="SXL4" s="466"/>
      <c r="SXM4" s="466"/>
      <c r="SXN4" s="466"/>
      <c r="SXO4" s="466"/>
      <c r="SXP4" s="466"/>
      <c r="SXQ4" s="466"/>
      <c r="SXR4" s="466"/>
      <c r="SXS4" s="466"/>
      <c r="SXT4" s="466"/>
      <c r="SXU4" s="466"/>
      <c r="SXV4" s="466"/>
      <c r="SXW4" s="466"/>
      <c r="SXX4" s="466"/>
      <c r="SXY4" s="466"/>
      <c r="SXZ4" s="466"/>
      <c r="SYA4" s="466"/>
      <c r="SYB4" s="466"/>
      <c r="SYC4" s="466"/>
      <c r="SYD4" s="466"/>
      <c r="SYE4" s="466"/>
      <c r="SYF4" s="466"/>
      <c r="SYG4" s="466"/>
      <c r="SYH4" s="466"/>
      <c r="SYI4" s="466"/>
      <c r="SYJ4" s="466"/>
      <c r="SYK4" s="466"/>
      <c r="SYL4" s="466"/>
      <c r="SYM4" s="466"/>
      <c r="SYN4" s="466"/>
      <c r="SYO4" s="466"/>
      <c r="SYP4" s="466"/>
      <c r="SYQ4" s="466"/>
      <c r="SYR4" s="466"/>
      <c r="SYS4" s="466"/>
      <c r="SYT4" s="466"/>
      <c r="SYU4" s="466"/>
      <c r="SYV4" s="466"/>
      <c r="SYW4" s="466"/>
      <c r="SYX4" s="466"/>
      <c r="SYY4" s="466"/>
      <c r="SYZ4" s="466"/>
      <c r="SZA4" s="466"/>
      <c r="SZB4" s="466"/>
      <c r="SZC4" s="466"/>
      <c r="SZD4" s="466"/>
      <c r="SZE4" s="466"/>
      <c r="SZF4" s="466"/>
      <c r="SZG4" s="466"/>
      <c r="SZH4" s="466"/>
      <c r="SZI4" s="466"/>
      <c r="SZJ4" s="466"/>
      <c r="SZK4" s="466"/>
      <c r="SZL4" s="466"/>
      <c r="SZM4" s="466"/>
      <c r="SZN4" s="466"/>
      <c r="SZO4" s="466"/>
      <c r="SZP4" s="466"/>
      <c r="SZQ4" s="466"/>
      <c r="SZR4" s="466"/>
      <c r="SZS4" s="466"/>
      <c r="SZT4" s="466"/>
      <c r="SZU4" s="466"/>
      <c r="SZV4" s="466"/>
      <c r="SZW4" s="466"/>
      <c r="SZX4" s="466"/>
      <c r="SZY4" s="466"/>
      <c r="SZZ4" s="466"/>
      <c r="TAA4" s="466"/>
      <c r="TAB4" s="466"/>
      <c r="TAC4" s="466"/>
      <c r="TAD4" s="466"/>
      <c r="TAE4" s="466"/>
      <c r="TAF4" s="466"/>
      <c r="TAG4" s="466"/>
      <c r="TAH4" s="466"/>
      <c r="TAI4" s="466"/>
      <c r="TAJ4" s="466"/>
      <c r="TAK4" s="466"/>
      <c r="TAL4" s="466"/>
      <c r="TAM4" s="466"/>
      <c r="TAN4" s="466"/>
      <c r="TAO4" s="466"/>
      <c r="TAP4" s="466"/>
      <c r="TAQ4" s="466"/>
      <c r="TAR4" s="466"/>
      <c r="TAS4" s="466"/>
      <c r="TAT4" s="466"/>
      <c r="TAU4" s="466"/>
      <c r="TAV4" s="466"/>
      <c r="TAW4" s="466"/>
      <c r="TAX4" s="466"/>
      <c r="TAY4" s="466"/>
      <c r="TAZ4" s="466"/>
      <c r="TBA4" s="466"/>
      <c r="TBB4" s="466"/>
      <c r="TBC4" s="466"/>
      <c r="TBD4" s="466"/>
      <c r="TBE4" s="466"/>
      <c r="TBF4" s="466"/>
      <c r="TBG4" s="466"/>
      <c r="TBH4" s="466"/>
      <c r="TBI4" s="466"/>
      <c r="TBJ4" s="466"/>
      <c r="TBK4" s="466"/>
      <c r="TBL4" s="466"/>
      <c r="TBM4" s="466"/>
      <c r="TBN4" s="466"/>
      <c r="TBO4" s="466"/>
      <c r="TBP4" s="466"/>
      <c r="TBQ4" s="466"/>
      <c r="TBR4" s="466"/>
      <c r="TBS4" s="466"/>
      <c r="TBT4" s="466"/>
      <c r="TBU4" s="466"/>
      <c r="TBV4" s="466"/>
      <c r="TBW4" s="466"/>
      <c r="TBX4" s="466"/>
      <c r="TBY4" s="466"/>
      <c r="TBZ4" s="466"/>
      <c r="TCA4" s="466"/>
      <c r="TCB4" s="466"/>
      <c r="TCC4" s="466"/>
      <c r="TCD4" s="466"/>
      <c r="TCE4" s="466"/>
      <c r="TCF4" s="466"/>
      <c r="TCG4" s="466"/>
      <c r="TCH4" s="466"/>
      <c r="TCI4" s="466"/>
      <c r="TCJ4" s="466"/>
      <c r="TCK4" s="466"/>
      <c r="TCL4" s="466"/>
      <c r="TCM4" s="466"/>
      <c r="TCN4" s="466"/>
      <c r="TCO4" s="466"/>
      <c r="TCP4" s="466"/>
      <c r="TCQ4" s="466"/>
      <c r="TCR4" s="466"/>
      <c r="TCS4" s="466"/>
      <c r="TCT4" s="466"/>
      <c r="TCU4" s="466"/>
      <c r="TCV4" s="466"/>
      <c r="TCW4" s="466"/>
      <c r="TCX4" s="466"/>
      <c r="TCY4" s="466"/>
      <c r="TCZ4" s="466"/>
      <c r="TDA4" s="466"/>
      <c r="TDB4" s="466"/>
      <c r="TDC4" s="466"/>
      <c r="TDD4" s="466"/>
      <c r="TDE4" s="466"/>
      <c r="TDF4" s="466"/>
      <c r="TDG4" s="466"/>
      <c r="TDH4" s="466"/>
      <c r="TDI4" s="466"/>
      <c r="TDJ4" s="466"/>
      <c r="TDK4" s="466"/>
      <c r="TDL4" s="466"/>
      <c r="TDM4" s="466"/>
      <c r="TDN4" s="466"/>
      <c r="TDO4" s="466"/>
      <c r="TDP4" s="466"/>
      <c r="TDQ4" s="466"/>
      <c r="TDR4" s="466"/>
      <c r="TDS4" s="466"/>
      <c r="TDT4" s="466"/>
      <c r="TDU4" s="466"/>
      <c r="TDV4" s="466"/>
      <c r="TDW4" s="466"/>
      <c r="TDX4" s="466"/>
      <c r="TDY4" s="466"/>
      <c r="TDZ4" s="466"/>
      <c r="TEA4" s="466"/>
      <c r="TEB4" s="466"/>
      <c r="TEC4" s="466"/>
      <c r="TED4" s="466"/>
      <c r="TEE4" s="466"/>
      <c r="TEF4" s="466"/>
      <c r="TEG4" s="466"/>
      <c r="TEH4" s="466"/>
      <c r="TEI4" s="466"/>
      <c r="TEJ4" s="466"/>
      <c r="TEK4" s="466"/>
      <c r="TEL4" s="466"/>
      <c r="TEM4" s="466"/>
      <c r="TEN4" s="466"/>
      <c r="TEO4" s="466"/>
      <c r="TEP4" s="466"/>
      <c r="TEQ4" s="466"/>
      <c r="TER4" s="466"/>
      <c r="TES4" s="466"/>
      <c r="TET4" s="466"/>
      <c r="TEU4" s="466"/>
      <c r="TEV4" s="466"/>
      <c r="TEW4" s="466"/>
      <c r="TEX4" s="466"/>
      <c r="TEY4" s="466"/>
      <c r="TEZ4" s="466"/>
      <c r="TFA4" s="466"/>
      <c r="TFB4" s="466"/>
      <c r="TFC4" s="466"/>
      <c r="TFD4" s="466"/>
      <c r="TFE4" s="466"/>
      <c r="TFF4" s="466"/>
      <c r="TFG4" s="466"/>
      <c r="TFH4" s="466"/>
      <c r="TFI4" s="466"/>
      <c r="TFJ4" s="466"/>
      <c r="TFK4" s="466"/>
      <c r="TFL4" s="466"/>
      <c r="TFM4" s="466"/>
      <c r="TFN4" s="466"/>
      <c r="TFO4" s="466"/>
      <c r="TFP4" s="466"/>
      <c r="TFQ4" s="466"/>
      <c r="TFR4" s="466"/>
      <c r="TFS4" s="466"/>
      <c r="TFT4" s="466"/>
      <c r="TFU4" s="466"/>
      <c r="TFV4" s="466"/>
      <c r="TFW4" s="466"/>
      <c r="TFX4" s="466"/>
      <c r="TFY4" s="466"/>
      <c r="TFZ4" s="466"/>
      <c r="TGA4" s="466"/>
      <c r="TGB4" s="466"/>
      <c r="TGC4" s="466"/>
      <c r="TGD4" s="466"/>
      <c r="TGE4" s="466"/>
      <c r="TGF4" s="466"/>
      <c r="TGG4" s="466"/>
      <c r="TGH4" s="466"/>
      <c r="TGI4" s="466"/>
      <c r="TGJ4" s="466"/>
      <c r="TGK4" s="466"/>
      <c r="TGL4" s="466"/>
      <c r="TGM4" s="466"/>
      <c r="TGN4" s="466"/>
      <c r="TGO4" s="466"/>
      <c r="TGP4" s="466"/>
      <c r="TGQ4" s="466"/>
      <c r="TGR4" s="466"/>
      <c r="TGS4" s="466"/>
      <c r="TGT4" s="466"/>
      <c r="TGU4" s="466"/>
      <c r="TGV4" s="466"/>
      <c r="TGW4" s="466"/>
      <c r="TGX4" s="466"/>
      <c r="TGY4" s="466"/>
      <c r="TGZ4" s="466"/>
      <c r="THA4" s="466"/>
      <c r="THB4" s="466"/>
      <c r="THC4" s="466"/>
      <c r="THD4" s="466"/>
      <c r="THE4" s="466"/>
      <c r="THF4" s="466"/>
      <c r="THG4" s="466"/>
      <c r="THH4" s="466"/>
      <c r="THI4" s="466"/>
      <c r="THJ4" s="466"/>
      <c r="THK4" s="466"/>
      <c r="THL4" s="466"/>
      <c r="THM4" s="466"/>
      <c r="THN4" s="466"/>
      <c r="THO4" s="466"/>
      <c r="THP4" s="466"/>
      <c r="THQ4" s="466"/>
      <c r="THR4" s="466"/>
      <c r="THS4" s="466"/>
      <c r="THT4" s="466"/>
      <c r="THU4" s="466"/>
      <c r="THV4" s="466"/>
      <c r="THW4" s="466"/>
      <c r="THX4" s="466"/>
      <c r="THY4" s="466"/>
      <c r="THZ4" s="466"/>
      <c r="TIA4" s="466"/>
      <c r="TIB4" s="466"/>
      <c r="TIC4" s="466"/>
      <c r="TID4" s="466"/>
      <c r="TIE4" s="466"/>
      <c r="TIF4" s="466"/>
      <c r="TIG4" s="466"/>
      <c r="TIH4" s="466"/>
      <c r="TII4" s="466"/>
      <c r="TIJ4" s="466"/>
      <c r="TIK4" s="466"/>
      <c r="TIL4" s="466"/>
      <c r="TIM4" s="466"/>
      <c r="TIN4" s="466"/>
      <c r="TIO4" s="466"/>
      <c r="TIP4" s="466"/>
      <c r="TIQ4" s="466"/>
      <c r="TIR4" s="466"/>
      <c r="TIS4" s="466"/>
      <c r="TIT4" s="466"/>
      <c r="TIU4" s="466"/>
      <c r="TIV4" s="466"/>
      <c r="TIW4" s="466"/>
      <c r="TIX4" s="466"/>
      <c r="TIY4" s="466"/>
      <c r="TIZ4" s="466"/>
      <c r="TJA4" s="466"/>
      <c r="TJB4" s="466"/>
      <c r="TJC4" s="466"/>
      <c r="TJD4" s="466"/>
      <c r="TJE4" s="466"/>
      <c r="TJF4" s="466"/>
      <c r="TJG4" s="466"/>
      <c r="TJH4" s="466"/>
      <c r="TJI4" s="466"/>
      <c r="TJJ4" s="466"/>
      <c r="TJK4" s="466"/>
      <c r="TJL4" s="466"/>
      <c r="TJM4" s="466"/>
      <c r="TJN4" s="466"/>
      <c r="TJO4" s="466"/>
      <c r="TJP4" s="466"/>
      <c r="TJQ4" s="466"/>
      <c r="TJR4" s="466"/>
      <c r="TJS4" s="466"/>
      <c r="TJT4" s="466"/>
      <c r="TJU4" s="466"/>
      <c r="TJV4" s="466"/>
      <c r="TJW4" s="466"/>
      <c r="TJX4" s="466"/>
      <c r="TJY4" s="466"/>
      <c r="TJZ4" s="466"/>
      <c r="TKA4" s="466"/>
      <c r="TKB4" s="466"/>
      <c r="TKC4" s="466"/>
      <c r="TKD4" s="466"/>
      <c r="TKE4" s="466"/>
      <c r="TKF4" s="466"/>
      <c r="TKG4" s="466"/>
      <c r="TKH4" s="466"/>
      <c r="TKI4" s="466"/>
      <c r="TKJ4" s="466"/>
      <c r="TKK4" s="466"/>
      <c r="TKL4" s="466"/>
      <c r="TKM4" s="466"/>
      <c r="TKN4" s="466"/>
      <c r="TKO4" s="466"/>
      <c r="TKP4" s="466"/>
      <c r="TKQ4" s="466"/>
      <c r="TKR4" s="466"/>
      <c r="TKS4" s="466"/>
      <c r="TKT4" s="466"/>
      <c r="TKU4" s="466"/>
      <c r="TKV4" s="466"/>
      <c r="TKW4" s="466"/>
      <c r="TKX4" s="466"/>
      <c r="TKY4" s="466"/>
      <c r="TKZ4" s="466"/>
      <c r="TLA4" s="466"/>
      <c r="TLB4" s="466"/>
      <c r="TLC4" s="466"/>
      <c r="TLD4" s="466"/>
      <c r="TLE4" s="466"/>
      <c r="TLF4" s="466"/>
      <c r="TLG4" s="466"/>
      <c r="TLH4" s="466"/>
      <c r="TLI4" s="466"/>
      <c r="TLJ4" s="466"/>
      <c r="TLK4" s="466"/>
      <c r="TLL4" s="466"/>
      <c r="TLM4" s="466"/>
      <c r="TLN4" s="466"/>
      <c r="TLO4" s="466"/>
      <c r="TLP4" s="466"/>
      <c r="TLQ4" s="466"/>
      <c r="TLR4" s="466"/>
      <c r="TLS4" s="466"/>
      <c r="TLT4" s="466"/>
      <c r="TLU4" s="466"/>
      <c r="TLV4" s="466"/>
      <c r="TLW4" s="466"/>
      <c r="TLX4" s="466"/>
      <c r="TLY4" s="466"/>
      <c r="TLZ4" s="466"/>
      <c r="TMA4" s="466"/>
      <c r="TMB4" s="466"/>
      <c r="TMC4" s="466"/>
      <c r="TMD4" s="466"/>
      <c r="TME4" s="466"/>
      <c r="TMF4" s="466"/>
      <c r="TMG4" s="466"/>
      <c r="TMH4" s="466"/>
      <c r="TMI4" s="466"/>
      <c r="TMJ4" s="466"/>
      <c r="TMK4" s="466"/>
      <c r="TML4" s="466"/>
      <c r="TMM4" s="466"/>
      <c r="TMN4" s="466"/>
      <c r="TMO4" s="466"/>
      <c r="TMP4" s="466"/>
      <c r="TMQ4" s="466"/>
      <c r="TMR4" s="466"/>
      <c r="TMS4" s="466"/>
      <c r="TMT4" s="466"/>
      <c r="TMU4" s="466"/>
      <c r="TMV4" s="466"/>
      <c r="TMW4" s="466"/>
      <c r="TMX4" s="466"/>
      <c r="TMY4" s="466"/>
      <c r="TMZ4" s="466"/>
      <c r="TNA4" s="466"/>
      <c r="TNB4" s="466"/>
      <c r="TNC4" s="466"/>
      <c r="TND4" s="466"/>
      <c r="TNE4" s="466"/>
      <c r="TNF4" s="466"/>
      <c r="TNG4" s="466"/>
      <c r="TNH4" s="466"/>
      <c r="TNI4" s="466"/>
      <c r="TNJ4" s="466"/>
      <c r="TNK4" s="466"/>
      <c r="TNL4" s="466"/>
      <c r="TNM4" s="466"/>
      <c r="TNN4" s="466"/>
      <c r="TNO4" s="466"/>
      <c r="TNP4" s="466"/>
      <c r="TNQ4" s="466"/>
      <c r="TNR4" s="466"/>
      <c r="TNS4" s="466"/>
      <c r="TNT4" s="466"/>
      <c r="TNU4" s="466"/>
      <c r="TNV4" s="466"/>
      <c r="TNW4" s="466"/>
      <c r="TNX4" s="466"/>
      <c r="TNY4" s="466"/>
      <c r="TNZ4" s="466"/>
      <c r="TOA4" s="466"/>
      <c r="TOB4" s="466"/>
      <c r="TOC4" s="466"/>
      <c r="TOD4" s="466"/>
      <c r="TOE4" s="466"/>
      <c r="TOF4" s="466"/>
      <c r="TOG4" s="466"/>
      <c r="TOH4" s="466"/>
      <c r="TOI4" s="466"/>
      <c r="TOJ4" s="466"/>
      <c r="TOK4" s="466"/>
      <c r="TOL4" s="466"/>
      <c r="TOM4" s="466"/>
      <c r="TON4" s="466"/>
      <c r="TOO4" s="466"/>
      <c r="TOP4" s="466"/>
      <c r="TOQ4" s="466"/>
      <c r="TOR4" s="466"/>
      <c r="TOS4" s="466"/>
      <c r="TOT4" s="466"/>
      <c r="TOU4" s="466"/>
      <c r="TOV4" s="466"/>
      <c r="TOW4" s="466"/>
      <c r="TOX4" s="466"/>
      <c r="TOY4" s="466"/>
      <c r="TOZ4" s="466"/>
      <c r="TPA4" s="466"/>
      <c r="TPB4" s="466"/>
      <c r="TPC4" s="466"/>
      <c r="TPD4" s="466"/>
      <c r="TPE4" s="466"/>
      <c r="TPF4" s="466"/>
      <c r="TPG4" s="466"/>
      <c r="TPH4" s="466"/>
      <c r="TPI4" s="466"/>
      <c r="TPJ4" s="466"/>
      <c r="TPK4" s="466"/>
      <c r="TPL4" s="466"/>
      <c r="TPM4" s="466"/>
      <c r="TPN4" s="466"/>
      <c r="TPO4" s="466"/>
      <c r="TPP4" s="466"/>
      <c r="TPQ4" s="466"/>
      <c r="TPR4" s="466"/>
      <c r="TPS4" s="466"/>
      <c r="TPT4" s="466"/>
      <c r="TPU4" s="466"/>
      <c r="TPV4" s="466"/>
      <c r="TPW4" s="466"/>
      <c r="TPX4" s="466"/>
      <c r="TPY4" s="466"/>
      <c r="TPZ4" s="466"/>
      <c r="TQA4" s="466"/>
      <c r="TQB4" s="466"/>
      <c r="TQC4" s="466"/>
      <c r="TQD4" s="466"/>
      <c r="TQE4" s="466"/>
      <c r="TQF4" s="466"/>
      <c r="TQG4" s="466"/>
      <c r="TQH4" s="466"/>
      <c r="TQI4" s="466"/>
      <c r="TQJ4" s="466"/>
      <c r="TQK4" s="466"/>
      <c r="TQL4" s="466"/>
      <c r="TQM4" s="466"/>
      <c r="TQN4" s="466"/>
      <c r="TQO4" s="466"/>
      <c r="TQP4" s="466"/>
      <c r="TQQ4" s="466"/>
      <c r="TQR4" s="466"/>
      <c r="TQS4" s="466"/>
      <c r="TQT4" s="466"/>
      <c r="TQU4" s="466"/>
      <c r="TQV4" s="466"/>
      <c r="TQW4" s="466"/>
      <c r="TQX4" s="466"/>
      <c r="TQY4" s="466"/>
      <c r="TQZ4" s="466"/>
      <c r="TRA4" s="466"/>
      <c r="TRB4" s="466"/>
      <c r="TRC4" s="466"/>
      <c r="TRD4" s="466"/>
      <c r="TRE4" s="466"/>
      <c r="TRF4" s="466"/>
      <c r="TRG4" s="466"/>
      <c r="TRH4" s="466"/>
      <c r="TRI4" s="466"/>
      <c r="TRJ4" s="466"/>
      <c r="TRK4" s="466"/>
      <c r="TRL4" s="466"/>
      <c r="TRM4" s="466"/>
      <c r="TRN4" s="466"/>
      <c r="TRO4" s="466"/>
      <c r="TRP4" s="466"/>
      <c r="TRQ4" s="466"/>
      <c r="TRR4" s="466"/>
      <c r="TRS4" s="466"/>
      <c r="TRT4" s="466"/>
      <c r="TRU4" s="466"/>
      <c r="TRV4" s="466"/>
      <c r="TRW4" s="466"/>
      <c r="TRX4" s="466"/>
      <c r="TRY4" s="466"/>
      <c r="TRZ4" s="466"/>
      <c r="TSA4" s="466"/>
      <c r="TSB4" s="466"/>
      <c r="TSC4" s="466"/>
      <c r="TSD4" s="466"/>
      <c r="TSE4" s="466"/>
      <c r="TSF4" s="466"/>
      <c r="TSG4" s="466"/>
      <c r="TSH4" s="466"/>
      <c r="TSI4" s="466"/>
      <c r="TSJ4" s="466"/>
      <c r="TSK4" s="466"/>
      <c r="TSL4" s="466"/>
      <c r="TSM4" s="466"/>
      <c r="TSN4" s="466"/>
      <c r="TSO4" s="466"/>
      <c r="TSP4" s="466"/>
      <c r="TSQ4" s="466"/>
      <c r="TSR4" s="466"/>
      <c r="TSS4" s="466"/>
      <c r="TST4" s="466"/>
      <c r="TSU4" s="466"/>
      <c r="TSV4" s="466"/>
      <c r="TSW4" s="466"/>
      <c r="TSX4" s="466"/>
      <c r="TSY4" s="466"/>
      <c r="TSZ4" s="466"/>
      <c r="TTA4" s="466"/>
      <c r="TTB4" s="466"/>
      <c r="TTC4" s="466"/>
      <c r="TTD4" s="466"/>
      <c r="TTE4" s="466"/>
      <c r="TTF4" s="466"/>
      <c r="TTG4" s="466"/>
      <c r="TTH4" s="466"/>
      <c r="TTI4" s="466"/>
      <c r="TTJ4" s="466"/>
      <c r="TTK4" s="466"/>
      <c r="TTL4" s="466"/>
      <c r="TTM4" s="466"/>
      <c r="TTN4" s="466"/>
      <c r="TTO4" s="466"/>
      <c r="TTP4" s="466"/>
      <c r="TTQ4" s="466"/>
      <c r="TTR4" s="466"/>
      <c r="TTS4" s="466"/>
      <c r="TTT4" s="466"/>
      <c r="TTU4" s="466"/>
      <c r="TTV4" s="466"/>
      <c r="TTW4" s="466"/>
      <c r="TTX4" s="466"/>
      <c r="TTY4" s="466"/>
      <c r="TTZ4" s="466"/>
      <c r="TUA4" s="466"/>
      <c r="TUB4" s="466"/>
      <c r="TUC4" s="466"/>
      <c r="TUD4" s="466"/>
      <c r="TUE4" s="466"/>
      <c r="TUF4" s="466"/>
      <c r="TUG4" s="466"/>
      <c r="TUH4" s="466"/>
      <c r="TUI4" s="466"/>
      <c r="TUJ4" s="466"/>
      <c r="TUK4" s="466"/>
      <c r="TUL4" s="466"/>
      <c r="TUM4" s="466"/>
      <c r="TUN4" s="466"/>
      <c r="TUO4" s="466"/>
      <c r="TUP4" s="466"/>
      <c r="TUQ4" s="466"/>
      <c r="TUR4" s="466"/>
      <c r="TUS4" s="466"/>
      <c r="TUT4" s="466"/>
      <c r="TUU4" s="466"/>
      <c r="TUV4" s="466"/>
      <c r="TUW4" s="466"/>
      <c r="TUX4" s="466"/>
      <c r="TUY4" s="466"/>
      <c r="TUZ4" s="466"/>
      <c r="TVA4" s="466"/>
      <c r="TVB4" s="466"/>
      <c r="TVC4" s="466"/>
      <c r="TVD4" s="466"/>
      <c r="TVE4" s="466"/>
      <c r="TVF4" s="466"/>
      <c r="TVG4" s="466"/>
      <c r="TVH4" s="466"/>
      <c r="TVI4" s="466"/>
      <c r="TVJ4" s="466"/>
      <c r="TVK4" s="466"/>
      <c r="TVL4" s="466"/>
      <c r="TVM4" s="466"/>
      <c r="TVN4" s="466"/>
      <c r="TVO4" s="466"/>
      <c r="TVP4" s="466"/>
      <c r="TVQ4" s="466"/>
      <c r="TVR4" s="466"/>
      <c r="TVS4" s="466"/>
      <c r="TVT4" s="466"/>
      <c r="TVU4" s="466"/>
      <c r="TVV4" s="466"/>
      <c r="TVW4" s="466"/>
      <c r="TVX4" s="466"/>
      <c r="TVY4" s="466"/>
      <c r="TVZ4" s="466"/>
      <c r="TWA4" s="466"/>
      <c r="TWB4" s="466"/>
      <c r="TWC4" s="466"/>
      <c r="TWD4" s="466"/>
      <c r="TWE4" s="466"/>
      <c r="TWF4" s="466"/>
      <c r="TWG4" s="466"/>
      <c r="TWH4" s="466"/>
      <c r="TWI4" s="466"/>
      <c r="TWJ4" s="466"/>
      <c r="TWK4" s="466"/>
      <c r="TWL4" s="466"/>
      <c r="TWM4" s="466"/>
      <c r="TWN4" s="466"/>
      <c r="TWO4" s="466"/>
      <c r="TWP4" s="466"/>
      <c r="TWQ4" s="466"/>
      <c r="TWR4" s="466"/>
      <c r="TWS4" s="466"/>
      <c r="TWT4" s="466"/>
      <c r="TWU4" s="466"/>
      <c r="TWV4" s="466"/>
      <c r="TWW4" s="466"/>
      <c r="TWX4" s="466"/>
      <c r="TWY4" s="466"/>
      <c r="TWZ4" s="466"/>
      <c r="TXA4" s="466"/>
      <c r="TXB4" s="466"/>
      <c r="TXC4" s="466"/>
      <c r="TXD4" s="466"/>
      <c r="TXE4" s="466"/>
      <c r="TXF4" s="466"/>
      <c r="TXG4" s="466"/>
      <c r="TXH4" s="466"/>
      <c r="TXI4" s="466"/>
      <c r="TXJ4" s="466"/>
      <c r="TXK4" s="466"/>
      <c r="TXL4" s="466"/>
      <c r="TXM4" s="466"/>
      <c r="TXN4" s="466"/>
      <c r="TXO4" s="466"/>
      <c r="TXP4" s="466"/>
      <c r="TXQ4" s="466"/>
      <c r="TXR4" s="466"/>
      <c r="TXS4" s="466"/>
      <c r="TXT4" s="466"/>
      <c r="TXU4" s="466"/>
      <c r="TXV4" s="466"/>
      <c r="TXW4" s="466"/>
      <c r="TXX4" s="466"/>
      <c r="TXY4" s="466"/>
      <c r="TXZ4" s="466"/>
      <c r="TYA4" s="466"/>
      <c r="TYB4" s="466"/>
      <c r="TYC4" s="466"/>
      <c r="TYD4" s="466"/>
      <c r="TYE4" s="466"/>
      <c r="TYF4" s="466"/>
      <c r="TYG4" s="466"/>
      <c r="TYH4" s="466"/>
      <c r="TYI4" s="466"/>
      <c r="TYJ4" s="466"/>
      <c r="TYK4" s="466"/>
      <c r="TYL4" s="466"/>
      <c r="TYM4" s="466"/>
      <c r="TYN4" s="466"/>
      <c r="TYO4" s="466"/>
      <c r="TYP4" s="466"/>
      <c r="TYQ4" s="466"/>
      <c r="TYR4" s="466"/>
      <c r="TYS4" s="466"/>
      <c r="TYT4" s="466"/>
      <c r="TYU4" s="466"/>
      <c r="TYV4" s="466"/>
      <c r="TYW4" s="466"/>
      <c r="TYX4" s="466"/>
      <c r="TYY4" s="466"/>
      <c r="TYZ4" s="466"/>
      <c r="TZA4" s="466"/>
      <c r="TZB4" s="466"/>
      <c r="TZC4" s="466"/>
      <c r="TZD4" s="466"/>
      <c r="TZE4" s="466"/>
      <c r="TZF4" s="466"/>
      <c r="TZG4" s="466"/>
      <c r="TZH4" s="466"/>
      <c r="TZI4" s="466"/>
      <c r="TZJ4" s="466"/>
      <c r="TZK4" s="466"/>
      <c r="TZL4" s="466"/>
      <c r="TZM4" s="466"/>
      <c r="TZN4" s="466"/>
      <c r="TZO4" s="466"/>
      <c r="TZP4" s="466"/>
      <c r="TZQ4" s="466"/>
      <c r="TZR4" s="466"/>
      <c r="TZS4" s="466"/>
      <c r="TZT4" s="466"/>
      <c r="TZU4" s="466"/>
      <c r="TZV4" s="466"/>
      <c r="TZW4" s="466"/>
      <c r="TZX4" s="466"/>
      <c r="TZY4" s="466"/>
      <c r="TZZ4" s="466"/>
      <c r="UAA4" s="466"/>
      <c r="UAB4" s="466"/>
      <c r="UAC4" s="466"/>
      <c r="UAD4" s="466"/>
      <c r="UAE4" s="466"/>
      <c r="UAF4" s="466"/>
      <c r="UAG4" s="466"/>
      <c r="UAH4" s="466"/>
      <c r="UAI4" s="466"/>
      <c r="UAJ4" s="466"/>
      <c r="UAK4" s="466"/>
      <c r="UAL4" s="466"/>
      <c r="UAM4" s="466"/>
      <c r="UAN4" s="466"/>
      <c r="UAO4" s="466"/>
      <c r="UAP4" s="466"/>
      <c r="UAQ4" s="466"/>
      <c r="UAR4" s="466"/>
      <c r="UAS4" s="466"/>
      <c r="UAT4" s="466"/>
      <c r="UAU4" s="466"/>
      <c r="UAV4" s="466"/>
      <c r="UAW4" s="466"/>
      <c r="UAX4" s="466"/>
      <c r="UAY4" s="466"/>
      <c r="UAZ4" s="466"/>
      <c r="UBA4" s="466"/>
      <c r="UBB4" s="466"/>
      <c r="UBC4" s="466"/>
      <c r="UBD4" s="466"/>
      <c r="UBE4" s="466"/>
      <c r="UBF4" s="466"/>
      <c r="UBG4" s="466"/>
      <c r="UBH4" s="466"/>
      <c r="UBI4" s="466"/>
      <c r="UBJ4" s="466"/>
      <c r="UBK4" s="466"/>
      <c r="UBL4" s="466"/>
      <c r="UBM4" s="466"/>
      <c r="UBN4" s="466"/>
      <c r="UBO4" s="466"/>
      <c r="UBP4" s="466"/>
      <c r="UBQ4" s="466"/>
      <c r="UBR4" s="466"/>
      <c r="UBS4" s="466"/>
      <c r="UBT4" s="466"/>
      <c r="UBU4" s="466"/>
      <c r="UBV4" s="466"/>
      <c r="UBW4" s="466"/>
      <c r="UBX4" s="466"/>
      <c r="UBY4" s="466"/>
      <c r="UBZ4" s="466"/>
      <c r="UCA4" s="466"/>
      <c r="UCB4" s="466"/>
      <c r="UCC4" s="466"/>
      <c r="UCD4" s="466"/>
      <c r="UCE4" s="466"/>
      <c r="UCF4" s="466"/>
      <c r="UCG4" s="466"/>
      <c r="UCH4" s="466"/>
      <c r="UCI4" s="466"/>
      <c r="UCJ4" s="466"/>
      <c r="UCK4" s="466"/>
      <c r="UCL4" s="466"/>
      <c r="UCM4" s="466"/>
      <c r="UCN4" s="466"/>
      <c r="UCO4" s="466"/>
      <c r="UCP4" s="466"/>
      <c r="UCQ4" s="466"/>
      <c r="UCR4" s="466"/>
      <c r="UCS4" s="466"/>
      <c r="UCT4" s="466"/>
      <c r="UCU4" s="466"/>
      <c r="UCV4" s="466"/>
      <c r="UCW4" s="466"/>
      <c r="UCX4" s="466"/>
      <c r="UCY4" s="466"/>
      <c r="UCZ4" s="466"/>
      <c r="UDA4" s="466"/>
      <c r="UDB4" s="466"/>
      <c r="UDC4" s="466"/>
      <c r="UDD4" s="466"/>
      <c r="UDE4" s="466"/>
      <c r="UDF4" s="466"/>
      <c r="UDG4" s="466"/>
      <c r="UDH4" s="466"/>
      <c r="UDI4" s="466"/>
      <c r="UDJ4" s="466"/>
      <c r="UDK4" s="466"/>
      <c r="UDL4" s="466"/>
      <c r="UDM4" s="466"/>
      <c r="UDN4" s="466"/>
      <c r="UDO4" s="466"/>
      <c r="UDP4" s="466"/>
      <c r="UDQ4" s="466"/>
      <c r="UDR4" s="466"/>
      <c r="UDS4" s="466"/>
      <c r="UDT4" s="466"/>
      <c r="UDU4" s="466"/>
      <c r="UDV4" s="466"/>
      <c r="UDW4" s="466"/>
      <c r="UDX4" s="466"/>
      <c r="UDY4" s="466"/>
      <c r="UDZ4" s="466"/>
      <c r="UEA4" s="466"/>
      <c r="UEB4" s="466"/>
      <c r="UEC4" s="466"/>
      <c r="UED4" s="466"/>
      <c r="UEE4" s="466"/>
      <c r="UEF4" s="466"/>
      <c r="UEG4" s="466"/>
      <c r="UEH4" s="466"/>
      <c r="UEI4" s="466"/>
      <c r="UEJ4" s="466"/>
      <c r="UEK4" s="466"/>
      <c r="UEL4" s="466"/>
      <c r="UEM4" s="466"/>
      <c r="UEN4" s="466"/>
      <c r="UEO4" s="466"/>
      <c r="UEP4" s="466"/>
      <c r="UEQ4" s="466"/>
      <c r="UER4" s="466"/>
      <c r="UES4" s="466"/>
      <c r="UET4" s="466"/>
      <c r="UEU4" s="466"/>
      <c r="UEV4" s="466"/>
      <c r="UEW4" s="466"/>
      <c r="UEX4" s="466"/>
      <c r="UEY4" s="466"/>
      <c r="UEZ4" s="466"/>
      <c r="UFA4" s="466"/>
      <c r="UFB4" s="466"/>
      <c r="UFC4" s="466"/>
      <c r="UFD4" s="466"/>
      <c r="UFE4" s="466"/>
      <c r="UFF4" s="466"/>
      <c r="UFG4" s="466"/>
      <c r="UFH4" s="466"/>
      <c r="UFI4" s="466"/>
      <c r="UFJ4" s="466"/>
      <c r="UFK4" s="466"/>
      <c r="UFL4" s="466"/>
      <c r="UFM4" s="466"/>
      <c r="UFN4" s="466"/>
      <c r="UFO4" s="466"/>
      <c r="UFP4" s="466"/>
      <c r="UFQ4" s="466"/>
      <c r="UFR4" s="466"/>
      <c r="UFS4" s="466"/>
      <c r="UFT4" s="466"/>
      <c r="UFU4" s="466"/>
      <c r="UFV4" s="466"/>
      <c r="UFW4" s="466"/>
      <c r="UFX4" s="466"/>
      <c r="UFY4" s="466"/>
      <c r="UFZ4" s="466"/>
      <c r="UGA4" s="466"/>
      <c r="UGB4" s="466"/>
      <c r="UGC4" s="466"/>
      <c r="UGD4" s="466"/>
      <c r="UGE4" s="466"/>
      <c r="UGF4" s="466"/>
      <c r="UGG4" s="466"/>
      <c r="UGH4" s="466"/>
      <c r="UGI4" s="466"/>
      <c r="UGJ4" s="466"/>
      <c r="UGK4" s="466"/>
      <c r="UGL4" s="466"/>
      <c r="UGM4" s="466"/>
      <c r="UGN4" s="466"/>
      <c r="UGO4" s="466"/>
      <c r="UGP4" s="466"/>
      <c r="UGQ4" s="466"/>
      <c r="UGR4" s="466"/>
      <c r="UGS4" s="466"/>
      <c r="UGT4" s="466"/>
      <c r="UGU4" s="466"/>
      <c r="UGV4" s="466"/>
      <c r="UGW4" s="466"/>
      <c r="UGX4" s="466"/>
      <c r="UGY4" s="466"/>
      <c r="UGZ4" s="466"/>
      <c r="UHA4" s="466"/>
      <c r="UHB4" s="466"/>
      <c r="UHC4" s="466"/>
      <c r="UHD4" s="466"/>
      <c r="UHE4" s="466"/>
      <c r="UHF4" s="466"/>
      <c r="UHG4" s="466"/>
      <c r="UHH4" s="466"/>
      <c r="UHI4" s="466"/>
      <c r="UHJ4" s="466"/>
      <c r="UHK4" s="466"/>
      <c r="UHL4" s="466"/>
      <c r="UHM4" s="466"/>
      <c r="UHN4" s="466"/>
      <c r="UHO4" s="466"/>
      <c r="UHP4" s="466"/>
      <c r="UHQ4" s="466"/>
      <c r="UHR4" s="466"/>
      <c r="UHS4" s="466"/>
      <c r="UHT4" s="466"/>
      <c r="UHU4" s="466"/>
      <c r="UHV4" s="466"/>
      <c r="UHW4" s="466"/>
      <c r="UHX4" s="466"/>
      <c r="UHY4" s="466"/>
      <c r="UHZ4" s="466"/>
      <c r="UIA4" s="466"/>
      <c r="UIB4" s="466"/>
      <c r="UIC4" s="466"/>
      <c r="UID4" s="466"/>
      <c r="UIE4" s="466"/>
      <c r="UIF4" s="466"/>
      <c r="UIG4" s="466"/>
      <c r="UIH4" s="466"/>
      <c r="UII4" s="466"/>
      <c r="UIJ4" s="466"/>
      <c r="UIK4" s="466"/>
      <c r="UIL4" s="466"/>
      <c r="UIM4" s="466"/>
      <c r="UIN4" s="466"/>
      <c r="UIO4" s="466"/>
      <c r="UIP4" s="466"/>
      <c r="UIQ4" s="466"/>
      <c r="UIR4" s="466"/>
      <c r="UIS4" s="466"/>
      <c r="UIT4" s="466"/>
      <c r="UIU4" s="466"/>
      <c r="UIV4" s="466"/>
      <c r="UIW4" s="466"/>
      <c r="UIX4" s="466"/>
      <c r="UIY4" s="466"/>
      <c r="UIZ4" s="466"/>
      <c r="UJA4" s="466"/>
      <c r="UJB4" s="466"/>
      <c r="UJC4" s="466"/>
      <c r="UJD4" s="466"/>
      <c r="UJE4" s="466"/>
      <c r="UJF4" s="466"/>
      <c r="UJG4" s="466"/>
      <c r="UJH4" s="466"/>
      <c r="UJI4" s="466"/>
      <c r="UJJ4" s="466"/>
      <c r="UJK4" s="466"/>
      <c r="UJL4" s="466"/>
      <c r="UJM4" s="466"/>
      <c r="UJN4" s="466"/>
      <c r="UJO4" s="466"/>
      <c r="UJP4" s="466"/>
      <c r="UJQ4" s="466"/>
      <c r="UJR4" s="466"/>
      <c r="UJS4" s="466"/>
      <c r="UJT4" s="466"/>
      <c r="UJU4" s="466"/>
      <c r="UJV4" s="466"/>
      <c r="UJW4" s="466"/>
      <c r="UJX4" s="466"/>
      <c r="UJY4" s="466"/>
      <c r="UJZ4" s="466"/>
      <c r="UKA4" s="466"/>
      <c r="UKB4" s="466"/>
      <c r="UKC4" s="466"/>
      <c r="UKD4" s="466"/>
      <c r="UKE4" s="466"/>
      <c r="UKF4" s="466"/>
      <c r="UKG4" s="466"/>
      <c r="UKH4" s="466"/>
      <c r="UKI4" s="466"/>
      <c r="UKJ4" s="466"/>
      <c r="UKK4" s="466"/>
      <c r="UKL4" s="466"/>
      <c r="UKM4" s="466"/>
      <c r="UKN4" s="466"/>
      <c r="UKO4" s="466"/>
      <c r="UKP4" s="466"/>
      <c r="UKQ4" s="466"/>
      <c r="UKR4" s="466"/>
      <c r="UKS4" s="466"/>
      <c r="UKT4" s="466"/>
      <c r="UKU4" s="466"/>
      <c r="UKV4" s="466"/>
      <c r="UKW4" s="466"/>
      <c r="UKX4" s="466"/>
      <c r="UKY4" s="466"/>
      <c r="UKZ4" s="466"/>
      <c r="ULA4" s="466"/>
      <c r="ULB4" s="466"/>
      <c r="ULC4" s="466"/>
      <c r="ULD4" s="466"/>
      <c r="ULE4" s="466"/>
      <c r="ULF4" s="466"/>
      <c r="ULG4" s="466"/>
      <c r="ULH4" s="466"/>
      <c r="ULI4" s="466"/>
      <c r="ULJ4" s="466"/>
      <c r="ULK4" s="466"/>
      <c r="ULL4" s="466"/>
      <c r="ULM4" s="466"/>
      <c r="ULN4" s="466"/>
      <c r="ULO4" s="466"/>
      <c r="ULP4" s="466"/>
      <c r="ULQ4" s="466"/>
      <c r="ULR4" s="466"/>
      <c r="ULS4" s="466"/>
      <c r="ULT4" s="466"/>
      <c r="ULU4" s="466"/>
      <c r="ULV4" s="466"/>
      <c r="ULW4" s="466"/>
      <c r="ULX4" s="466"/>
      <c r="ULY4" s="466"/>
      <c r="ULZ4" s="466"/>
      <c r="UMA4" s="466"/>
      <c r="UMB4" s="466"/>
      <c r="UMC4" s="466"/>
      <c r="UMD4" s="466"/>
      <c r="UME4" s="466"/>
      <c r="UMF4" s="466"/>
      <c r="UMG4" s="466"/>
      <c r="UMH4" s="466"/>
      <c r="UMI4" s="466"/>
      <c r="UMJ4" s="466"/>
      <c r="UMK4" s="466"/>
      <c r="UML4" s="466"/>
      <c r="UMM4" s="466"/>
      <c r="UMN4" s="466"/>
      <c r="UMO4" s="466"/>
      <c r="UMP4" s="466"/>
      <c r="UMQ4" s="466"/>
      <c r="UMR4" s="466"/>
      <c r="UMS4" s="466"/>
      <c r="UMT4" s="466"/>
      <c r="UMU4" s="466"/>
      <c r="UMV4" s="466"/>
      <c r="UMW4" s="466"/>
      <c r="UMX4" s="466"/>
      <c r="UMY4" s="466"/>
      <c r="UMZ4" s="466"/>
      <c r="UNA4" s="466"/>
      <c r="UNB4" s="466"/>
      <c r="UNC4" s="466"/>
      <c r="UND4" s="466"/>
      <c r="UNE4" s="466"/>
      <c r="UNF4" s="466"/>
      <c r="UNG4" s="466"/>
      <c r="UNH4" s="466"/>
      <c r="UNI4" s="466"/>
      <c r="UNJ4" s="466"/>
      <c r="UNK4" s="466"/>
      <c r="UNL4" s="466"/>
      <c r="UNM4" s="466"/>
      <c r="UNN4" s="466"/>
      <c r="UNO4" s="466"/>
      <c r="UNP4" s="466"/>
      <c r="UNQ4" s="466"/>
      <c r="UNR4" s="466"/>
      <c r="UNS4" s="466"/>
      <c r="UNT4" s="466"/>
      <c r="UNU4" s="466"/>
      <c r="UNV4" s="466"/>
      <c r="UNW4" s="466"/>
      <c r="UNX4" s="466"/>
      <c r="UNY4" s="466"/>
      <c r="UNZ4" s="466"/>
      <c r="UOA4" s="466"/>
      <c r="UOB4" s="466"/>
      <c r="UOC4" s="466"/>
      <c r="UOD4" s="466"/>
      <c r="UOE4" s="466"/>
      <c r="UOF4" s="466"/>
      <c r="UOG4" s="466"/>
      <c r="UOH4" s="466"/>
      <c r="UOI4" s="466"/>
      <c r="UOJ4" s="466"/>
      <c r="UOK4" s="466"/>
      <c r="UOL4" s="466"/>
      <c r="UOM4" s="466"/>
      <c r="UON4" s="466"/>
      <c r="UOO4" s="466"/>
      <c r="UOP4" s="466"/>
      <c r="UOQ4" s="466"/>
      <c r="UOR4" s="466"/>
      <c r="UOS4" s="466"/>
      <c r="UOT4" s="466"/>
      <c r="UOU4" s="466"/>
      <c r="UOV4" s="466"/>
      <c r="UOW4" s="466"/>
      <c r="UOX4" s="466"/>
      <c r="UOY4" s="466"/>
      <c r="UOZ4" s="466"/>
      <c r="UPA4" s="466"/>
      <c r="UPB4" s="466"/>
      <c r="UPC4" s="466"/>
      <c r="UPD4" s="466"/>
      <c r="UPE4" s="466"/>
      <c r="UPF4" s="466"/>
      <c r="UPG4" s="466"/>
      <c r="UPH4" s="466"/>
      <c r="UPI4" s="466"/>
      <c r="UPJ4" s="466"/>
      <c r="UPK4" s="466"/>
      <c r="UPL4" s="466"/>
      <c r="UPM4" s="466"/>
      <c r="UPN4" s="466"/>
      <c r="UPO4" s="466"/>
      <c r="UPP4" s="466"/>
      <c r="UPQ4" s="466"/>
      <c r="UPR4" s="466"/>
      <c r="UPS4" s="466"/>
      <c r="UPT4" s="466"/>
      <c r="UPU4" s="466"/>
      <c r="UPV4" s="466"/>
      <c r="UPW4" s="466"/>
      <c r="UPX4" s="466"/>
      <c r="UPY4" s="466"/>
      <c r="UPZ4" s="466"/>
      <c r="UQA4" s="466"/>
      <c r="UQB4" s="466"/>
      <c r="UQC4" s="466"/>
      <c r="UQD4" s="466"/>
      <c r="UQE4" s="466"/>
      <c r="UQF4" s="466"/>
      <c r="UQG4" s="466"/>
      <c r="UQH4" s="466"/>
      <c r="UQI4" s="466"/>
      <c r="UQJ4" s="466"/>
      <c r="UQK4" s="466"/>
      <c r="UQL4" s="466"/>
      <c r="UQM4" s="466"/>
      <c r="UQN4" s="466"/>
      <c r="UQO4" s="466"/>
      <c r="UQP4" s="466"/>
      <c r="UQQ4" s="466"/>
      <c r="UQR4" s="466"/>
      <c r="UQS4" s="466"/>
      <c r="UQT4" s="466"/>
      <c r="UQU4" s="466"/>
      <c r="UQV4" s="466"/>
      <c r="UQW4" s="466"/>
      <c r="UQX4" s="466"/>
      <c r="UQY4" s="466"/>
      <c r="UQZ4" s="466"/>
      <c r="URA4" s="466"/>
      <c r="URB4" s="466"/>
      <c r="URC4" s="466"/>
      <c r="URD4" s="466"/>
      <c r="URE4" s="466"/>
      <c r="URF4" s="466"/>
      <c r="URG4" s="466"/>
      <c r="URH4" s="466"/>
      <c r="URI4" s="466"/>
      <c r="URJ4" s="466"/>
      <c r="URK4" s="466"/>
      <c r="URL4" s="466"/>
      <c r="URM4" s="466"/>
      <c r="URN4" s="466"/>
      <c r="URO4" s="466"/>
      <c r="URP4" s="466"/>
      <c r="URQ4" s="466"/>
      <c r="URR4" s="466"/>
      <c r="URS4" s="466"/>
      <c r="URT4" s="466"/>
      <c r="URU4" s="466"/>
      <c r="URV4" s="466"/>
      <c r="URW4" s="466"/>
      <c r="URX4" s="466"/>
      <c r="URY4" s="466"/>
      <c r="URZ4" s="466"/>
      <c r="USA4" s="466"/>
      <c r="USB4" s="466"/>
      <c r="USC4" s="466"/>
      <c r="USD4" s="466"/>
      <c r="USE4" s="466"/>
      <c r="USF4" s="466"/>
      <c r="USG4" s="466"/>
      <c r="USH4" s="466"/>
      <c r="USI4" s="466"/>
      <c r="USJ4" s="466"/>
      <c r="USK4" s="466"/>
      <c r="USL4" s="466"/>
      <c r="USM4" s="466"/>
      <c r="USN4" s="466"/>
      <c r="USO4" s="466"/>
      <c r="USP4" s="466"/>
      <c r="USQ4" s="466"/>
      <c r="USR4" s="466"/>
      <c r="USS4" s="466"/>
      <c r="UST4" s="466"/>
      <c r="USU4" s="466"/>
      <c r="USV4" s="466"/>
      <c r="USW4" s="466"/>
      <c r="USX4" s="466"/>
      <c r="USY4" s="466"/>
      <c r="USZ4" s="466"/>
      <c r="UTA4" s="466"/>
      <c r="UTB4" s="466"/>
      <c r="UTC4" s="466"/>
      <c r="UTD4" s="466"/>
      <c r="UTE4" s="466"/>
      <c r="UTF4" s="466"/>
      <c r="UTG4" s="466"/>
      <c r="UTH4" s="466"/>
      <c r="UTI4" s="466"/>
      <c r="UTJ4" s="466"/>
      <c r="UTK4" s="466"/>
      <c r="UTL4" s="466"/>
      <c r="UTM4" s="466"/>
      <c r="UTN4" s="466"/>
      <c r="UTO4" s="466"/>
      <c r="UTP4" s="466"/>
      <c r="UTQ4" s="466"/>
      <c r="UTR4" s="466"/>
      <c r="UTS4" s="466"/>
      <c r="UTT4" s="466"/>
      <c r="UTU4" s="466"/>
      <c r="UTV4" s="466"/>
      <c r="UTW4" s="466"/>
      <c r="UTX4" s="466"/>
      <c r="UTY4" s="466"/>
      <c r="UTZ4" s="466"/>
      <c r="UUA4" s="466"/>
      <c r="UUB4" s="466"/>
      <c r="UUC4" s="466"/>
      <c r="UUD4" s="466"/>
      <c r="UUE4" s="466"/>
      <c r="UUF4" s="466"/>
      <c r="UUG4" s="466"/>
      <c r="UUH4" s="466"/>
      <c r="UUI4" s="466"/>
      <c r="UUJ4" s="466"/>
      <c r="UUK4" s="466"/>
      <c r="UUL4" s="466"/>
      <c r="UUM4" s="466"/>
      <c r="UUN4" s="466"/>
      <c r="UUO4" s="466"/>
      <c r="UUP4" s="466"/>
      <c r="UUQ4" s="466"/>
      <c r="UUR4" s="466"/>
      <c r="UUS4" s="466"/>
      <c r="UUT4" s="466"/>
      <c r="UUU4" s="466"/>
      <c r="UUV4" s="466"/>
      <c r="UUW4" s="466"/>
      <c r="UUX4" s="466"/>
      <c r="UUY4" s="466"/>
      <c r="UUZ4" s="466"/>
      <c r="UVA4" s="466"/>
      <c r="UVB4" s="466"/>
      <c r="UVC4" s="466"/>
      <c r="UVD4" s="466"/>
      <c r="UVE4" s="466"/>
      <c r="UVF4" s="466"/>
      <c r="UVG4" s="466"/>
      <c r="UVH4" s="466"/>
      <c r="UVI4" s="466"/>
      <c r="UVJ4" s="466"/>
      <c r="UVK4" s="466"/>
      <c r="UVL4" s="466"/>
      <c r="UVM4" s="466"/>
      <c r="UVN4" s="466"/>
      <c r="UVO4" s="466"/>
      <c r="UVP4" s="466"/>
      <c r="UVQ4" s="466"/>
      <c r="UVR4" s="466"/>
      <c r="UVS4" s="466"/>
      <c r="UVT4" s="466"/>
      <c r="UVU4" s="466"/>
      <c r="UVV4" s="466"/>
      <c r="UVW4" s="466"/>
      <c r="UVX4" s="466"/>
      <c r="UVY4" s="466"/>
      <c r="UVZ4" s="466"/>
      <c r="UWA4" s="466"/>
      <c r="UWB4" s="466"/>
      <c r="UWC4" s="466"/>
      <c r="UWD4" s="466"/>
      <c r="UWE4" s="466"/>
      <c r="UWF4" s="466"/>
      <c r="UWG4" s="466"/>
      <c r="UWH4" s="466"/>
      <c r="UWI4" s="466"/>
      <c r="UWJ4" s="466"/>
      <c r="UWK4" s="466"/>
      <c r="UWL4" s="466"/>
      <c r="UWM4" s="466"/>
      <c r="UWN4" s="466"/>
      <c r="UWO4" s="466"/>
      <c r="UWP4" s="466"/>
      <c r="UWQ4" s="466"/>
      <c r="UWR4" s="466"/>
      <c r="UWS4" s="466"/>
      <c r="UWT4" s="466"/>
      <c r="UWU4" s="466"/>
      <c r="UWV4" s="466"/>
      <c r="UWW4" s="466"/>
      <c r="UWX4" s="466"/>
      <c r="UWY4" s="466"/>
      <c r="UWZ4" s="466"/>
      <c r="UXA4" s="466"/>
      <c r="UXB4" s="466"/>
      <c r="UXC4" s="466"/>
      <c r="UXD4" s="466"/>
      <c r="UXE4" s="466"/>
      <c r="UXF4" s="466"/>
      <c r="UXG4" s="466"/>
      <c r="UXH4" s="466"/>
      <c r="UXI4" s="466"/>
      <c r="UXJ4" s="466"/>
      <c r="UXK4" s="466"/>
      <c r="UXL4" s="466"/>
      <c r="UXM4" s="466"/>
      <c r="UXN4" s="466"/>
      <c r="UXO4" s="466"/>
      <c r="UXP4" s="466"/>
      <c r="UXQ4" s="466"/>
      <c r="UXR4" s="466"/>
      <c r="UXS4" s="466"/>
      <c r="UXT4" s="466"/>
      <c r="UXU4" s="466"/>
      <c r="UXV4" s="466"/>
      <c r="UXW4" s="466"/>
      <c r="UXX4" s="466"/>
      <c r="UXY4" s="466"/>
      <c r="UXZ4" s="466"/>
      <c r="UYA4" s="466"/>
      <c r="UYB4" s="466"/>
      <c r="UYC4" s="466"/>
      <c r="UYD4" s="466"/>
      <c r="UYE4" s="466"/>
      <c r="UYF4" s="466"/>
      <c r="UYG4" s="466"/>
      <c r="UYH4" s="466"/>
      <c r="UYI4" s="466"/>
      <c r="UYJ4" s="466"/>
      <c r="UYK4" s="466"/>
      <c r="UYL4" s="466"/>
      <c r="UYM4" s="466"/>
      <c r="UYN4" s="466"/>
      <c r="UYO4" s="466"/>
      <c r="UYP4" s="466"/>
      <c r="UYQ4" s="466"/>
      <c r="UYR4" s="466"/>
      <c r="UYS4" s="466"/>
      <c r="UYT4" s="466"/>
      <c r="UYU4" s="466"/>
      <c r="UYV4" s="466"/>
      <c r="UYW4" s="466"/>
      <c r="UYX4" s="466"/>
      <c r="UYY4" s="466"/>
      <c r="UYZ4" s="466"/>
      <c r="UZA4" s="466"/>
      <c r="UZB4" s="466"/>
      <c r="UZC4" s="466"/>
      <c r="UZD4" s="466"/>
      <c r="UZE4" s="466"/>
      <c r="UZF4" s="466"/>
      <c r="UZG4" s="466"/>
      <c r="UZH4" s="466"/>
      <c r="UZI4" s="466"/>
      <c r="UZJ4" s="466"/>
      <c r="UZK4" s="466"/>
      <c r="UZL4" s="466"/>
      <c r="UZM4" s="466"/>
      <c r="UZN4" s="466"/>
      <c r="UZO4" s="466"/>
      <c r="UZP4" s="466"/>
      <c r="UZQ4" s="466"/>
      <c r="UZR4" s="466"/>
      <c r="UZS4" s="466"/>
      <c r="UZT4" s="466"/>
      <c r="UZU4" s="466"/>
      <c r="UZV4" s="466"/>
      <c r="UZW4" s="466"/>
      <c r="UZX4" s="466"/>
      <c r="UZY4" s="466"/>
      <c r="UZZ4" s="466"/>
      <c r="VAA4" s="466"/>
      <c r="VAB4" s="466"/>
      <c r="VAC4" s="466"/>
      <c r="VAD4" s="466"/>
      <c r="VAE4" s="466"/>
      <c r="VAF4" s="466"/>
      <c r="VAG4" s="466"/>
      <c r="VAH4" s="466"/>
      <c r="VAI4" s="466"/>
      <c r="VAJ4" s="466"/>
      <c r="VAK4" s="466"/>
      <c r="VAL4" s="466"/>
      <c r="VAM4" s="466"/>
      <c r="VAN4" s="466"/>
      <c r="VAO4" s="466"/>
      <c r="VAP4" s="466"/>
      <c r="VAQ4" s="466"/>
      <c r="VAR4" s="466"/>
      <c r="VAS4" s="466"/>
      <c r="VAT4" s="466"/>
      <c r="VAU4" s="466"/>
      <c r="VAV4" s="466"/>
      <c r="VAW4" s="466"/>
      <c r="VAX4" s="466"/>
      <c r="VAY4" s="466"/>
      <c r="VAZ4" s="466"/>
      <c r="VBA4" s="466"/>
      <c r="VBB4" s="466"/>
      <c r="VBC4" s="466"/>
      <c r="VBD4" s="466"/>
      <c r="VBE4" s="466"/>
      <c r="VBF4" s="466"/>
      <c r="VBG4" s="466"/>
      <c r="VBH4" s="466"/>
      <c r="VBI4" s="466"/>
      <c r="VBJ4" s="466"/>
      <c r="VBK4" s="466"/>
      <c r="VBL4" s="466"/>
      <c r="VBM4" s="466"/>
      <c r="VBN4" s="466"/>
      <c r="VBO4" s="466"/>
      <c r="VBP4" s="466"/>
      <c r="VBQ4" s="466"/>
      <c r="VBR4" s="466"/>
      <c r="VBS4" s="466"/>
      <c r="VBT4" s="466"/>
      <c r="VBU4" s="466"/>
      <c r="VBV4" s="466"/>
      <c r="VBW4" s="466"/>
      <c r="VBX4" s="466"/>
      <c r="VBY4" s="466"/>
      <c r="VBZ4" s="466"/>
      <c r="VCA4" s="466"/>
      <c r="VCB4" s="466"/>
      <c r="VCC4" s="466"/>
      <c r="VCD4" s="466"/>
      <c r="VCE4" s="466"/>
      <c r="VCF4" s="466"/>
      <c r="VCG4" s="466"/>
      <c r="VCH4" s="466"/>
      <c r="VCI4" s="466"/>
      <c r="VCJ4" s="466"/>
      <c r="VCK4" s="466"/>
      <c r="VCL4" s="466"/>
      <c r="VCM4" s="466"/>
      <c r="VCN4" s="466"/>
      <c r="VCO4" s="466"/>
      <c r="VCP4" s="466"/>
      <c r="VCQ4" s="466"/>
      <c r="VCR4" s="466"/>
      <c r="VCS4" s="466"/>
      <c r="VCT4" s="466"/>
      <c r="VCU4" s="466"/>
      <c r="VCV4" s="466"/>
      <c r="VCW4" s="466"/>
      <c r="VCX4" s="466"/>
      <c r="VCY4" s="466"/>
      <c r="VCZ4" s="466"/>
      <c r="VDA4" s="466"/>
      <c r="VDB4" s="466"/>
      <c r="VDC4" s="466"/>
      <c r="VDD4" s="466"/>
      <c r="VDE4" s="466"/>
      <c r="VDF4" s="466"/>
      <c r="VDG4" s="466"/>
      <c r="VDH4" s="466"/>
      <c r="VDI4" s="466"/>
      <c r="VDJ4" s="466"/>
      <c r="VDK4" s="466"/>
      <c r="VDL4" s="466"/>
      <c r="VDM4" s="466"/>
      <c r="VDN4" s="466"/>
      <c r="VDO4" s="466"/>
      <c r="VDP4" s="466"/>
      <c r="VDQ4" s="466"/>
      <c r="VDR4" s="466"/>
      <c r="VDS4" s="466"/>
      <c r="VDT4" s="466"/>
      <c r="VDU4" s="466"/>
      <c r="VDV4" s="466"/>
      <c r="VDW4" s="466"/>
      <c r="VDX4" s="466"/>
      <c r="VDY4" s="466"/>
      <c r="VDZ4" s="466"/>
      <c r="VEA4" s="466"/>
      <c r="VEB4" s="466"/>
      <c r="VEC4" s="466"/>
      <c r="VED4" s="466"/>
      <c r="VEE4" s="466"/>
      <c r="VEF4" s="466"/>
      <c r="VEG4" s="466"/>
      <c r="VEH4" s="466"/>
      <c r="VEI4" s="466"/>
      <c r="VEJ4" s="466"/>
      <c r="VEK4" s="466"/>
      <c r="VEL4" s="466"/>
      <c r="VEM4" s="466"/>
      <c r="VEN4" s="466"/>
      <c r="VEO4" s="466"/>
      <c r="VEP4" s="466"/>
      <c r="VEQ4" s="466"/>
      <c r="VER4" s="466"/>
      <c r="VES4" s="466"/>
      <c r="VET4" s="466"/>
      <c r="VEU4" s="466"/>
      <c r="VEV4" s="466"/>
      <c r="VEW4" s="466"/>
      <c r="VEX4" s="466"/>
      <c r="VEY4" s="466"/>
      <c r="VEZ4" s="466"/>
      <c r="VFA4" s="466"/>
      <c r="VFB4" s="466"/>
      <c r="VFC4" s="466"/>
      <c r="VFD4" s="466"/>
      <c r="VFE4" s="466"/>
      <c r="VFF4" s="466"/>
      <c r="VFG4" s="466"/>
      <c r="VFH4" s="466"/>
      <c r="VFI4" s="466"/>
      <c r="VFJ4" s="466"/>
      <c r="VFK4" s="466"/>
      <c r="VFL4" s="466"/>
      <c r="VFM4" s="466"/>
      <c r="VFN4" s="466"/>
      <c r="VFO4" s="466"/>
      <c r="VFP4" s="466"/>
      <c r="VFQ4" s="466"/>
      <c r="VFR4" s="466"/>
      <c r="VFS4" s="466"/>
      <c r="VFT4" s="466"/>
      <c r="VFU4" s="466"/>
      <c r="VFV4" s="466"/>
      <c r="VFW4" s="466"/>
      <c r="VFX4" s="466"/>
      <c r="VFY4" s="466"/>
      <c r="VFZ4" s="466"/>
      <c r="VGA4" s="466"/>
      <c r="VGB4" s="466"/>
      <c r="VGC4" s="466"/>
      <c r="VGD4" s="466"/>
      <c r="VGE4" s="466"/>
      <c r="VGF4" s="466"/>
      <c r="VGG4" s="466"/>
      <c r="VGH4" s="466"/>
      <c r="VGI4" s="466"/>
      <c r="VGJ4" s="466"/>
      <c r="VGK4" s="466"/>
      <c r="VGL4" s="466"/>
      <c r="VGM4" s="466"/>
      <c r="VGN4" s="466"/>
      <c r="VGO4" s="466"/>
      <c r="VGP4" s="466"/>
      <c r="VGQ4" s="466"/>
      <c r="VGR4" s="466"/>
      <c r="VGS4" s="466"/>
      <c r="VGT4" s="466"/>
      <c r="VGU4" s="466"/>
      <c r="VGV4" s="466"/>
      <c r="VGW4" s="466"/>
      <c r="VGX4" s="466"/>
      <c r="VGY4" s="466"/>
      <c r="VGZ4" s="466"/>
      <c r="VHA4" s="466"/>
      <c r="VHB4" s="466"/>
      <c r="VHC4" s="466"/>
      <c r="VHD4" s="466"/>
      <c r="VHE4" s="466"/>
      <c r="VHF4" s="466"/>
      <c r="VHG4" s="466"/>
      <c r="VHH4" s="466"/>
      <c r="VHI4" s="466"/>
      <c r="VHJ4" s="466"/>
      <c r="VHK4" s="466"/>
      <c r="VHL4" s="466"/>
      <c r="VHM4" s="466"/>
      <c r="VHN4" s="466"/>
      <c r="VHO4" s="466"/>
      <c r="VHP4" s="466"/>
      <c r="VHQ4" s="466"/>
      <c r="VHR4" s="466"/>
      <c r="VHS4" s="466"/>
      <c r="VHT4" s="466"/>
      <c r="VHU4" s="466"/>
      <c r="VHV4" s="466"/>
      <c r="VHW4" s="466"/>
      <c r="VHX4" s="466"/>
      <c r="VHY4" s="466"/>
      <c r="VHZ4" s="466"/>
      <c r="VIA4" s="466"/>
      <c r="VIB4" s="466"/>
      <c r="VIC4" s="466"/>
      <c r="VID4" s="466"/>
      <c r="VIE4" s="466"/>
      <c r="VIF4" s="466"/>
      <c r="VIG4" s="466"/>
      <c r="VIH4" s="466"/>
      <c r="VII4" s="466"/>
      <c r="VIJ4" s="466"/>
      <c r="VIK4" s="466"/>
      <c r="VIL4" s="466"/>
      <c r="VIM4" s="466"/>
      <c r="VIN4" s="466"/>
      <c r="VIO4" s="466"/>
      <c r="VIP4" s="466"/>
      <c r="VIQ4" s="466"/>
      <c r="VIR4" s="466"/>
      <c r="VIS4" s="466"/>
      <c r="VIT4" s="466"/>
      <c r="VIU4" s="466"/>
      <c r="VIV4" s="466"/>
      <c r="VIW4" s="466"/>
      <c r="VIX4" s="466"/>
      <c r="VIY4" s="466"/>
      <c r="VIZ4" s="466"/>
      <c r="VJA4" s="466"/>
      <c r="VJB4" s="466"/>
      <c r="VJC4" s="466"/>
      <c r="VJD4" s="466"/>
      <c r="VJE4" s="466"/>
      <c r="VJF4" s="466"/>
      <c r="VJG4" s="466"/>
      <c r="VJH4" s="466"/>
      <c r="VJI4" s="466"/>
      <c r="VJJ4" s="466"/>
      <c r="VJK4" s="466"/>
      <c r="VJL4" s="466"/>
      <c r="VJM4" s="466"/>
      <c r="VJN4" s="466"/>
      <c r="VJO4" s="466"/>
      <c r="VJP4" s="466"/>
      <c r="VJQ4" s="466"/>
      <c r="VJR4" s="466"/>
      <c r="VJS4" s="466"/>
      <c r="VJT4" s="466"/>
      <c r="VJU4" s="466"/>
      <c r="VJV4" s="466"/>
      <c r="VJW4" s="466"/>
      <c r="VJX4" s="466"/>
      <c r="VJY4" s="466"/>
      <c r="VJZ4" s="466"/>
      <c r="VKA4" s="466"/>
      <c r="VKB4" s="466"/>
      <c r="VKC4" s="466"/>
      <c r="VKD4" s="466"/>
      <c r="VKE4" s="466"/>
      <c r="VKF4" s="466"/>
      <c r="VKG4" s="466"/>
      <c r="VKH4" s="466"/>
      <c r="VKI4" s="466"/>
      <c r="VKJ4" s="466"/>
      <c r="VKK4" s="466"/>
      <c r="VKL4" s="466"/>
      <c r="VKM4" s="466"/>
      <c r="VKN4" s="466"/>
      <c r="VKO4" s="466"/>
      <c r="VKP4" s="466"/>
      <c r="VKQ4" s="466"/>
      <c r="VKR4" s="466"/>
      <c r="VKS4" s="466"/>
      <c r="VKT4" s="466"/>
      <c r="VKU4" s="466"/>
      <c r="VKV4" s="466"/>
      <c r="VKW4" s="466"/>
      <c r="VKX4" s="466"/>
      <c r="VKY4" s="466"/>
      <c r="VKZ4" s="466"/>
      <c r="VLA4" s="466"/>
      <c r="VLB4" s="466"/>
      <c r="VLC4" s="466"/>
      <c r="VLD4" s="466"/>
      <c r="VLE4" s="466"/>
      <c r="VLF4" s="466"/>
      <c r="VLG4" s="466"/>
      <c r="VLH4" s="466"/>
      <c r="VLI4" s="466"/>
      <c r="VLJ4" s="466"/>
      <c r="VLK4" s="466"/>
      <c r="VLL4" s="466"/>
      <c r="VLM4" s="466"/>
      <c r="VLN4" s="466"/>
      <c r="VLO4" s="466"/>
      <c r="VLP4" s="466"/>
      <c r="VLQ4" s="466"/>
      <c r="VLR4" s="466"/>
      <c r="VLS4" s="466"/>
      <c r="VLT4" s="466"/>
      <c r="VLU4" s="466"/>
      <c r="VLV4" s="466"/>
      <c r="VLW4" s="466"/>
      <c r="VLX4" s="466"/>
      <c r="VLY4" s="466"/>
      <c r="VLZ4" s="466"/>
      <c r="VMA4" s="466"/>
      <c r="VMB4" s="466"/>
      <c r="VMC4" s="466"/>
      <c r="VMD4" s="466"/>
      <c r="VME4" s="466"/>
      <c r="VMF4" s="466"/>
      <c r="VMG4" s="466"/>
      <c r="VMH4" s="466"/>
      <c r="VMI4" s="466"/>
      <c r="VMJ4" s="466"/>
      <c r="VMK4" s="466"/>
      <c r="VML4" s="466"/>
      <c r="VMM4" s="466"/>
      <c r="VMN4" s="466"/>
      <c r="VMO4" s="466"/>
      <c r="VMP4" s="466"/>
      <c r="VMQ4" s="466"/>
      <c r="VMR4" s="466"/>
      <c r="VMS4" s="466"/>
      <c r="VMT4" s="466"/>
      <c r="VMU4" s="466"/>
      <c r="VMV4" s="466"/>
      <c r="VMW4" s="466"/>
      <c r="VMX4" s="466"/>
      <c r="VMY4" s="466"/>
      <c r="VMZ4" s="466"/>
      <c r="VNA4" s="466"/>
      <c r="VNB4" s="466"/>
      <c r="VNC4" s="466"/>
      <c r="VND4" s="466"/>
      <c r="VNE4" s="466"/>
      <c r="VNF4" s="466"/>
      <c r="VNG4" s="466"/>
      <c r="VNH4" s="466"/>
      <c r="VNI4" s="466"/>
      <c r="VNJ4" s="466"/>
      <c r="VNK4" s="466"/>
      <c r="VNL4" s="466"/>
      <c r="VNM4" s="466"/>
      <c r="VNN4" s="466"/>
      <c r="VNO4" s="466"/>
      <c r="VNP4" s="466"/>
      <c r="VNQ4" s="466"/>
      <c r="VNR4" s="466"/>
      <c r="VNS4" s="466"/>
      <c r="VNT4" s="466"/>
      <c r="VNU4" s="466"/>
      <c r="VNV4" s="466"/>
      <c r="VNW4" s="466"/>
      <c r="VNX4" s="466"/>
      <c r="VNY4" s="466"/>
      <c r="VNZ4" s="466"/>
      <c r="VOA4" s="466"/>
      <c r="VOB4" s="466"/>
      <c r="VOC4" s="466"/>
      <c r="VOD4" s="466"/>
      <c r="VOE4" s="466"/>
      <c r="VOF4" s="466"/>
      <c r="VOG4" s="466"/>
      <c r="VOH4" s="466"/>
      <c r="VOI4" s="466"/>
      <c r="VOJ4" s="466"/>
      <c r="VOK4" s="466"/>
      <c r="VOL4" s="466"/>
      <c r="VOM4" s="466"/>
      <c r="VON4" s="466"/>
      <c r="VOO4" s="466"/>
      <c r="VOP4" s="466"/>
      <c r="VOQ4" s="466"/>
      <c r="VOR4" s="466"/>
      <c r="VOS4" s="466"/>
      <c r="VOT4" s="466"/>
      <c r="VOU4" s="466"/>
      <c r="VOV4" s="466"/>
      <c r="VOW4" s="466"/>
      <c r="VOX4" s="466"/>
      <c r="VOY4" s="466"/>
      <c r="VOZ4" s="466"/>
      <c r="VPA4" s="466"/>
      <c r="VPB4" s="466"/>
      <c r="VPC4" s="466"/>
      <c r="VPD4" s="466"/>
      <c r="VPE4" s="466"/>
      <c r="VPF4" s="466"/>
      <c r="VPG4" s="466"/>
      <c r="VPH4" s="466"/>
      <c r="VPI4" s="466"/>
      <c r="VPJ4" s="466"/>
      <c r="VPK4" s="466"/>
      <c r="VPL4" s="466"/>
      <c r="VPM4" s="466"/>
      <c r="VPN4" s="466"/>
      <c r="VPO4" s="466"/>
      <c r="VPP4" s="466"/>
      <c r="VPQ4" s="466"/>
      <c r="VPR4" s="466"/>
      <c r="VPS4" s="466"/>
      <c r="VPT4" s="466"/>
      <c r="VPU4" s="466"/>
      <c r="VPV4" s="466"/>
      <c r="VPW4" s="466"/>
      <c r="VPX4" s="466"/>
      <c r="VPY4" s="466"/>
      <c r="VPZ4" s="466"/>
      <c r="VQA4" s="466"/>
      <c r="VQB4" s="466"/>
      <c r="VQC4" s="466"/>
      <c r="VQD4" s="466"/>
      <c r="VQE4" s="466"/>
      <c r="VQF4" s="466"/>
      <c r="VQG4" s="466"/>
      <c r="VQH4" s="466"/>
      <c r="VQI4" s="466"/>
      <c r="VQJ4" s="466"/>
      <c r="VQK4" s="466"/>
      <c r="VQL4" s="466"/>
      <c r="VQM4" s="466"/>
      <c r="VQN4" s="466"/>
      <c r="VQO4" s="466"/>
      <c r="VQP4" s="466"/>
      <c r="VQQ4" s="466"/>
      <c r="VQR4" s="466"/>
      <c r="VQS4" s="466"/>
      <c r="VQT4" s="466"/>
      <c r="VQU4" s="466"/>
      <c r="VQV4" s="466"/>
      <c r="VQW4" s="466"/>
      <c r="VQX4" s="466"/>
      <c r="VQY4" s="466"/>
      <c r="VQZ4" s="466"/>
      <c r="VRA4" s="466"/>
      <c r="VRB4" s="466"/>
      <c r="VRC4" s="466"/>
      <c r="VRD4" s="466"/>
      <c r="VRE4" s="466"/>
      <c r="VRF4" s="466"/>
      <c r="VRG4" s="466"/>
      <c r="VRH4" s="466"/>
      <c r="VRI4" s="466"/>
      <c r="VRJ4" s="466"/>
      <c r="VRK4" s="466"/>
      <c r="VRL4" s="466"/>
      <c r="VRM4" s="466"/>
      <c r="VRN4" s="466"/>
      <c r="VRO4" s="466"/>
      <c r="VRP4" s="466"/>
      <c r="VRQ4" s="466"/>
      <c r="VRR4" s="466"/>
      <c r="VRS4" s="466"/>
      <c r="VRT4" s="466"/>
      <c r="VRU4" s="466"/>
      <c r="VRV4" s="466"/>
      <c r="VRW4" s="466"/>
      <c r="VRX4" s="466"/>
      <c r="VRY4" s="466"/>
      <c r="VRZ4" s="466"/>
      <c r="VSA4" s="466"/>
      <c r="VSB4" s="466"/>
      <c r="VSC4" s="466"/>
      <c r="VSD4" s="466"/>
      <c r="VSE4" s="466"/>
      <c r="VSF4" s="466"/>
      <c r="VSG4" s="466"/>
      <c r="VSH4" s="466"/>
      <c r="VSI4" s="466"/>
      <c r="VSJ4" s="466"/>
      <c r="VSK4" s="466"/>
      <c r="VSL4" s="466"/>
      <c r="VSM4" s="466"/>
      <c r="VSN4" s="466"/>
      <c r="VSO4" s="466"/>
      <c r="VSP4" s="466"/>
      <c r="VSQ4" s="466"/>
      <c r="VSR4" s="466"/>
      <c r="VSS4" s="466"/>
      <c r="VST4" s="466"/>
      <c r="VSU4" s="466"/>
      <c r="VSV4" s="466"/>
      <c r="VSW4" s="466"/>
      <c r="VSX4" s="466"/>
      <c r="VSY4" s="466"/>
      <c r="VSZ4" s="466"/>
      <c r="VTA4" s="466"/>
      <c r="VTB4" s="466"/>
      <c r="VTC4" s="466"/>
      <c r="VTD4" s="466"/>
      <c r="VTE4" s="466"/>
      <c r="VTF4" s="466"/>
      <c r="VTG4" s="466"/>
      <c r="VTH4" s="466"/>
      <c r="VTI4" s="466"/>
      <c r="VTJ4" s="466"/>
      <c r="VTK4" s="466"/>
      <c r="VTL4" s="466"/>
      <c r="VTM4" s="466"/>
      <c r="VTN4" s="466"/>
      <c r="VTO4" s="466"/>
      <c r="VTP4" s="466"/>
      <c r="VTQ4" s="466"/>
      <c r="VTR4" s="466"/>
      <c r="VTS4" s="466"/>
      <c r="VTT4" s="466"/>
      <c r="VTU4" s="466"/>
      <c r="VTV4" s="466"/>
      <c r="VTW4" s="466"/>
      <c r="VTX4" s="466"/>
      <c r="VTY4" s="466"/>
      <c r="VTZ4" s="466"/>
      <c r="VUA4" s="466"/>
      <c r="VUB4" s="466"/>
      <c r="VUC4" s="466"/>
      <c r="VUD4" s="466"/>
      <c r="VUE4" s="466"/>
      <c r="VUF4" s="466"/>
      <c r="VUG4" s="466"/>
      <c r="VUH4" s="466"/>
      <c r="VUI4" s="466"/>
      <c r="VUJ4" s="466"/>
      <c r="VUK4" s="466"/>
      <c r="VUL4" s="466"/>
      <c r="VUM4" s="466"/>
      <c r="VUN4" s="466"/>
      <c r="VUO4" s="466"/>
      <c r="VUP4" s="466"/>
      <c r="VUQ4" s="466"/>
      <c r="VUR4" s="466"/>
      <c r="VUS4" s="466"/>
      <c r="VUT4" s="466"/>
      <c r="VUU4" s="466"/>
      <c r="VUV4" s="466"/>
      <c r="VUW4" s="466"/>
      <c r="VUX4" s="466"/>
      <c r="VUY4" s="466"/>
      <c r="VUZ4" s="466"/>
      <c r="VVA4" s="466"/>
      <c r="VVB4" s="466"/>
      <c r="VVC4" s="466"/>
      <c r="VVD4" s="466"/>
      <c r="VVE4" s="466"/>
      <c r="VVF4" s="466"/>
      <c r="VVG4" s="466"/>
      <c r="VVH4" s="466"/>
      <c r="VVI4" s="466"/>
      <c r="VVJ4" s="466"/>
      <c r="VVK4" s="466"/>
      <c r="VVL4" s="466"/>
      <c r="VVM4" s="466"/>
      <c r="VVN4" s="466"/>
      <c r="VVO4" s="466"/>
      <c r="VVP4" s="466"/>
      <c r="VVQ4" s="466"/>
      <c r="VVR4" s="466"/>
      <c r="VVS4" s="466"/>
      <c r="VVT4" s="466"/>
      <c r="VVU4" s="466"/>
      <c r="VVV4" s="466"/>
      <c r="VVW4" s="466"/>
      <c r="VVX4" s="466"/>
      <c r="VVY4" s="466"/>
      <c r="VVZ4" s="466"/>
      <c r="VWA4" s="466"/>
      <c r="VWB4" s="466"/>
      <c r="VWC4" s="466"/>
      <c r="VWD4" s="466"/>
      <c r="VWE4" s="466"/>
      <c r="VWF4" s="466"/>
      <c r="VWG4" s="466"/>
      <c r="VWH4" s="466"/>
      <c r="VWI4" s="466"/>
      <c r="VWJ4" s="466"/>
      <c r="VWK4" s="466"/>
      <c r="VWL4" s="466"/>
      <c r="VWM4" s="466"/>
      <c r="VWN4" s="466"/>
      <c r="VWO4" s="466"/>
      <c r="VWP4" s="466"/>
      <c r="VWQ4" s="466"/>
      <c r="VWR4" s="466"/>
      <c r="VWS4" s="466"/>
      <c r="VWT4" s="466"/>
      <c r="VWU4" s="466"/>
      <c r="VWV4" s="466"/>
      <c r="VWW4" s="466"/>
      <c r="VWX4" s="466"/>
      <c r="VWY4" s="466"/>
      <c r="VWZ4" s="466"/>
      <c r="VXA4" s="466"/>
      <c r="VXB4" s="466"/>
      <c r="VXC4" s="466"/>
      <c r="VXD4" s="466"/>
      <c r="VXE4" s="466"/>
      <c r="VXF4" s="466"/>
      <c r="VXG4" s="466"/>
      <c r="VXH4" s="466"/>
      <c r="VXI4" s="466"/>
      <c r="VXJ4" s="466"/>
      <c r="VXK4" s="466"/>
      <c r="VXL4" s="466"/>
      <c r="VXM4" s="466"/>
      <c r="VXN4" s="466"/>
      <c r="VXO4" s="466"/>
      <c r="VXP4" s="466"/>
      <c r="VXQ4" s="466"/>
      <c r="VXR4" s="466"/>
      <c r="VXS4" s="466"/>
      <c r="VXT4" s="466"/>
      <c r="VXU4" s="466"/>
      <c r="VXV4" s="466"/>
      <c r="VXW4" s="466"/>
      <c r="VXX4" s="466"/>
      <c r="VXY4" s="466"/>
      <c r="VXZ4" s="466"/>
      <c r="VYA4" s="466"/>
      <c r="VYB4" s="466"/>
      <c r="VYC4" s="466"/>
      <c r="VYD4" s="466"/>
      <c r="VYE4" s="466"/>
      <c r="VYF4" s="466"/>
      <c r="VYG4" s="466"/>
      <c r="VYH4" s="466"/>
      <c r="VYI4" s="466"/>
      <c r="VYJ4" s="466"/>
      <c r="VYK4" s="466"/>
      <c r="VYL4" s="466"/>
      <c r="VYM4" s="466"/>
      <c r="VYN4" s="466"/>
      <c r="VYO4" s="466"/>
      <c r="VYP4" s="466"/>
      <c r="VYQ4" s="466"/>
      <c r="VYR4" s="466"/>
      <c r="VYS4" s="466"/>
      <c r="VYT4" s="466"/>
      <c r="VYU4" s="466"/>
      <c r="VYV4" s="466"/>
      <c r="VYW4" s="466"/>
      <c r="VYX4" s="466"/>
      <c r="VYY4" s="466"/>
      <c r="VYZ4" s="466"/>
      <c r="VZA4" s="466"/>
      <c r="VZB4" s="466"/>
      <c r="VZC4" s="466"/>
      <c r="VZD4" s="466"/>
      <c r="VZE4" s="466"/>
      <c r="VZF4" s="466"/>
      <c r="VZG4" s="466"/>
      <c r="VZH4" s="466"/>
      <c r="VZI4" s="466"/>
      <c r="VZJ4" s="466"/>
      <c r="VZK4" s="466"/>
      <c r="VZL4" s="466"/>
      <c r="VZM4" s="466"/>
      <c r="VZN4" s="466"/>
      <c r="VZO4" s="466"/>
      <c r="VZP4" s="466"/>
      <c r="VZQ4" s="466"/>
      <c r="VZR4" s="466"/>
      <c r="VZS4" s="466"/>
      <c r="VZT4" s="466"/>
      <c r="VZU4" s="466"/>
      <c r="VZV4" s="466"/>
      <c r="VZW4" s="466"/>
      <c r="VZX4" s="466"/>
      <c r="VZY4" s="466"/>
      <c r="VZZ4" s="466"/>
      <c r="WAA4" s="466"/>
      <c r="WAB4" s="466"/>
      <c r="WAC4" s="466"/>
      <c r="WAD4" s="466"/>
      <c r="WAE4" s="466"/>
      <c r="WAF4" s="466"/>
      <c r="WAG4" s="466"/>
      <c r="WAH4" s="466"/>
      <c r="WAI4" s="466"/>
      <c r="WAJ4" s="466"/>
      <c r="WAK4" s="466"/>
      <c r="WAL4" s="466"/>
      <c r="WAM4" s="466"/>
      <c r="WAN4" s="466"/>
      <c r="WAO4" s="466"/>
      <c r="WAP4" s="466"/>
      <c r="WAQ4" s="466"/>
      <c r="WAR4" s="466"/>
      <c r="WAS4" s="466"/>
      <c r="WAT4" s="466"/>
      <c r="WAU4" s="466"/>
      <c r="WAV4" s="466"/>
      <c r="WAW4" s="466"/>
      <c r="WAX4" s="466"/>
      <c r="WAY4" s="466"/>
      <c r="WAZ4" s="466"/>
      <c r="WBA4" s="466"/>
      <c r="WBB4" s="466"/>
      <c r="WBC4" s="466"/>
      <c r="WBD4" s="466"/>
      <c r="WBE4" s="466"/>
      <c r="WBF4" s="466"/>
      <c r="WBG4" s="466"/>
      <c r="WBH4" s="466"/>
      <c r="WBI4" s="466"/>
      <c r="WBJ4" s="466"/>
      <c r="WBK4" s="466"/>
      <c r="WBL4" s="466"/>
      <c r="WBM4" s="466"/>
      <c r="WBN4" s="466"/>
      <c r="WBO4" s="466"/>
      <c r="WBP4" s="466"/>
      <c r="WBQ4" s="466"/>
      <c r="WBR4" s="466"/>
      <c r="WBS4" s="466"/>
      <c r="WBT4" s="466"/>
      <c r="WBU4" s="466"/>
      <c r="WBV4" s="466"/>
      <c r="WBW4" s="466"/>
      <c r="WBX4" s="466"/>
      <c r="WBY4" s="466"/>
      <c r="WBZ4" s="466"/>
      <c r="WCA4" s="466"/>
      <c r="WCB4" s="466"/>
      <c r="WCC4" s="466"/>
      <c r="WCD4" s="466"/>
      <c r="WCE4" s="466"/>
      <c r="WCF4" s="466"/>
      <c r="WCG4" s="466"/>
      <c r="WCH4" s="466"/>
      <c r="WCI4" s="466"/>
      <c r="WCJ4" s="466"/>
      <c r="WCK4" s="466"/>
      <c r="WCL4" s="466"/>
      <c r="WCM4" s="466"/>
      <c r="WCN4" s="466"/>
      <c r="WCO4" s="466"/>
      <c r="WCP4" s="466"/>
      <c r="WCQ4" s="466"/>
      <c r="WCR4" s="466"/>
      <c r="WCS4" s="466"/>
      <c r="WCT4" s="466"/>
      <c r="WCU4" s="466"/>
      <c r="WCV4" s="466"/>
      <c r="WCW4" s="466"/>
      <c r="WCX4" s="466"/>
      <c r="WCY4" s="466"/>
      <c r="WCZ4" s="466"/>
      <c r="WDA4" s="466"/>
      <c r="WDB4" s="466"/>
      <c r="WDC4" s="466"/>
      <c r="WDD4" s="466"/>
      <c r="WDE4" s="466"/>
      <c r="WDF4" s="466"/>
      <c r="WDG4" s="466"/>
      <c r="WDH4" s="466"/>
      <c r="WDI4" s="466"/>
      <c r="WDJ4" s="466"/>
      <c r="WDK4" s="466"/>
      <c r="WDL4" s="466"/>
      <c r="WDM4" s="466"/>
      <c r="WDN4" s="466"/>
      <c r="WDO4" s="466"/>
      <c r="WDP4" s="466"/>
      <c r="WDQ4" s="466"/>
      <c r="WDR4" s="466"/>
      <c r="WDS4" s="466"/>
      <c r="WDT4" s="466"/>
      <c r="WDU4" s="466"/>
      <c r="WDV4" s="466"/>
      <c r="WDW4" s="466"/>
      <c r="WDX4" s="466"/>
      <c r="WDY4" s="466"/>
      <c r="WDZ4" s="466"/>
      <c r="WEA4" s="466"/>
      <c r="WEB4" s="466"/>
      <c r="WEC4" s="466"/>
      <c r="WED4" s="466"/>
      <c r="WEE4" s="466"/>
      <c r="WEF4" s="466"/>
      <c r="WEG4" s="466"/>
      <c r="WEH4" s="466"/>
      <c r="WEI4" s="466"/>
      <c r="WEJ4" s="466"/>
      <c r="WEK4" s="466"/>
      <c r="WEL4" s="466"/>
      <c r="WEM4" s="466"/>
      <c r="WEN4" s="466"/>
      <c r="WEO4" s="466"/>
      <c r="WEP4" s="466"/>
      <c r="WEQ4" s="466"/>
      <c r="WER4" s="466"/>
      <c r="WES4" s="466"/>
      <c r="WET4" s="466"/>
      <c r="WEU4" s="466"/>
      <c r="WEV4" s="466"/>
      <c r="WEW4" s="466"/>
      <c r="WEX4" s="466"/>
      <c r="WEY4" s="466"/>
      <c r="WEZ4" s="466"/>
      <c r="WFA4" s="466"/>
      <c r="WFB4" s="466"/>
      <c r="WFC4" s="466"/>
      <c r="WFD4" s="466"/>
      <c r="WFE4" s="466"/>
      <c r="WFF4" s="466"/>
      <c r="WFG4" s="466"/>
      <c r="WFH4" s="466"/>
      <c r="WFI4" s="466"/>
      <c r="WFJ4" s="466"/>
      <c r="WFK4" s="466"/>
      <c r="WFL4" s="466"/>
      <c r="WFM4" s="466"/>
      <c r="WFN4" s="466"/>
      <c r="WFO4" s="466"/>
      <c r="WFP4" s="466"/>
      <c r="WFQ4" s="466"/>
      <c r="WFR4" s="466"/>
      <c r="WFS4" s="466"/>
      <c r="WFT4" s="466"/>
      <c r="WFU4" s="466"/>
      <c r="WFV4" s="466"/>
      <c r="WFW4" s="466"/>
      <c r="WFX4" s="466"/>
      <c r="WFY4" s="466"/>
      <c r="WFZ4" s="466"/>
      <c r="WGA4" s="466"/>
      <c r="WGB4" s="466"/>
      <c r="WGC4" s="466"/>
      <c r="WGD4" s="466"/>
      <c r="WGE4" s="466"/>
      <c r="WGF4" s="466"/>
      <c r="WGG4" s="466"/>
      <c r="WGH4" s="466"/>
      <c r="WGI4" s="466"/>
      <c r="WGJ4" s="466"/>
      <c r="WGK4" s="466"/>
      <c r="WGL4" s="466"/>
      <c r="WGM4" s="466"/>
      <c r="WGN4" s="466"/>
      <c r="WGO4" s="466"/>
      <c r="WGP4" s="466"/>
      <c r="WGQ4" s="466"/>
      <c r="WGR4" s="466"/>
      <c r="WGS4" s="466"/>
      <c r="WGT4" s="466"/>
      <c r="WGU4" s="466"/>
      <c r="WGV4" s="466"/>
      <c r="WGW4" s="466"/>
      <c r="WGX4" s="466"/>
      <c r="WGY4" s="466"/>
      <c r="WGZ4" s="466"/>
      <c r="WHA4" s="466"/>
      <c r="WHB4" s="466"/>
      <c r="WHC4" s="466"/>
      <c r="WHD4" s="466"/>
      <c r="WHE4" s="466"/>
      <c r="WHF4" s="466"/>
      <c r="WHG4" s="466"/>
      <c r="WHH4" s="466"/>
      <c r="WHI4" s="466"/>
      <c r="WHJ4" s="466"/>
      <c r="WHK4" s="466"/>
      <c r="WHL4" s="466"/>
      <c r="WHM4" s="466"/>
      <c r="WHN4" s="466"/>
      <c r="WHO4" s="466"/>
      <c r="WHP4" s="466"/>
      <c r="WHQ4" s="466"/>
      <c r="WHR4" s="466"/>
      <c r="WHS4" s="466"/>
      <c r="WHT4" s="466"/>
      <c r="WHU4" s="466"/>
      <c r="WHV4" s="466"/>
      <c r="WHW4" s="466"/>
      <c r="WHX4" s="466"/>
      <c r="WHY4" s="466"/>
      <c r="WHZ4" s="466"/>
      <c r="WIA4" s="466"/>
      <c r="WIB4" s="466"/>
      <c r="WIC4" s="466"/>
      <c r="WID4" s="466"/>
      <c r="WIE4" s="466"/>
      <c r="WIF4" s="466"/>
      <c r="WIG4" s="466"/>
      <c r="WIH4" s="466"/>
      <c r="WII4" s="466"/>
      <c r="WIJ4" s="466"/>
      <c r="WIK4" s="466"/>
      <c r="WIL4" s="466"/>
      <c r="WIM4" s="466"/>
      <c r="WIN4" s="466"/>
      <c r="WIO4" s="466"/>
      <c r="WIP4" s="466"/>
      <c r="WIQ4" s="466"/>
      <c r="WIR4" s="466"/>
      <c r="WIS4" s="466"/>
      <c r="WIT4" s="466"/>
      <c r="WIU4" s="466"/>
      <c r="WIV4" s="466"/>
      <c r="WIW4" s="466"/>
      <c r="WIX4" s="466"/>
      <c r="WIY4" s="466"/>
      <c r="WIZ4" s="466"/>
      <c r="WJA4" s="466"/>
      <c r="WJB4" s="466"/>
      <c r="WJC4" s="466"/>
      <c r="WJD4" s="466"/>
      <c r="WJE4" s="466"/>
      <c r="WJF4" s="466"/>
      <c r="WJG4" s="466"/>
      <c r="WJH4" s="466"/>
      <c r="WJI4" s="466"/>
      <c r="WJJ4" s="466"/>
      <c r="WJK4" s="466"/>
      <c r="WJL4" s="466"/>
      <c r="WJM4" s="466"/>
      <c r="WJN4" s="466"/>
      <c r="WJO4" s="466"/>
      <c r="WJP4" s="466"/>
      <c r="WJQ4" s="466"/>
      <c r="WJR4" s="466"/>
      <c r="WJS4" s="466"/>
      <c r="WJT4" s="466"/>
      <c r="WJU4" s="466"/>
      <c r="WJV4" s="466"/>
      <c r="WJW4" s="466"/>
      <c r="WJX4" s="466"/>
      <c r="WJY4" s="466"/>
      <c r="WJZ4" s="466"/>
      <c r="WKA4" s="466"/>
      <c r="WKB4" s="466"/>
      <c r="WKC4" s="466"/>
      <c r="WKD4" s="466"/>
      <c r="WKE4" s="466"/>
      <c r="WKF4" s="466"/>
      <c r="WKG4" s="466"/>
      <c r="WKH4" s="466"/>
      <c r="WKI4" s="466"/>
      <c r="WKJ4" s="466"/>
      <c r="WKK4" s="466"/>
      <c r="WKL4" s="466"/>
      <c r="WKM4" s="466"/>
      <c r="WKN4" s="466"/>
      <c r="WKO4" s="466"/>
      <c r="WKP4" s="466"/>
      <c r="WKQ4" s="466"/>
      <c r="WKR4" s="466"/>
      <c r="WKS4" s="466"/>
      <c r="WKT4" s="466"/>
      <c r="WKU4" s="466"/>
      <c r="WKV4" s="466"/>
      <c r="WKW4" s="466"/>
      <c r="WKX4" s="466"/>
      <c r="WKY4" s="466"/>
      <c r="WKZ4" s="466"/>
      <c r="WLA4" s="466"/>
      <c r="WLB4" s="466"/>
      <c r="WLC4" s="466"/>
      <c r="WLD4" s="466"/>
      <c r="WLE4" s="466"/>
      <c r="WLF4" s="466"/>
      <c r="WLG4" s="466"/>
      <c r="WLH4" s="466"/>
      <c r="WLI4" s="466"/>
      <c r="WLJ4" s="466"/>
      <c r="WLK4" s="466"/>
      <c r="WLL4" s="466"/>
      <c r="WLM4" s="466"/>
      <c r="WLN4" s="466"/>
      <c r="WLO4" s="466"/>
      <c r="WLP4" s="466"/>
      <c r="WLQ4" s="466"/>
      <c r="WLR4" s="466"/>
      <c r="WLS4" s="466"/>
      <c r="WLT4" s="466"/>
      <c r="WLU4" s="466"/>
      <c r="WLV4" s="466"/>
      <c r="WLW4" s="466"/>
      <c r="WLX4" s="466"/>
      <c r="WLY4" s="466"/>
      <c r="WLZ4" s="466"/>
      <c r="WMA4" s="466"/>
      <c r="WMB4" s="466"/>
      <c r="WMC4" s="466"/>
      <c r="WMD4" s="466"/>
      <c r="WME4" s="466"/>
      <c r="WMF4" s="466"/>
      <c r="WMG4" s="466"/>
      <c r="WMH4" s="466"/>
      <c r="WMI4" s="466"/>
      <c r="WMJ4" s="466"/>
      <c r="WMK4" s="466"/>
      <c r="WML4" s="466"/>
      <c r="WMM4" s="466"/>
      <c r="WMN4" s="466"/>
      <c r="WMO4" s="466"/>
      <c r="WMP4" s="466"/>
      <c r="WMQ4" s="466"/>
      <c r="WMR4" s="466"/>
      <c r="WMS4" s="466"/>
      <c r="WMT4" s="466"/>
      <c r="WMU4" s="466"/>
      <c r="WMV4" s="466"/>
      <c r="WMW4" s="466"/>
      <c r="WMX4" s="466"/>
      <c r="WMY4" s="466"/>
      <c r="WMZ4" s="466"/>
      <c r="WNA4" s="466"/>
      <c r="WNB4" s="466"/>
      <c r="WNC4" s="466"/>
      <c r="WND4" s="466"/>
      <c r="WNE4" s="466"/>
      <c r="WNF4" s="466"/>
      <c r="WNG4" s="466"/>
      <c r="WNH4" s="466"/>
      <c r="WNI4" s="466"/>
      <c r="WNJ4" s="466"/>
      <c r="WNK4" s="466"/>
      <c r="WNL4" s="466"/>
      <c r="WNM4" s="466"/>
      <c r="WNN4" s="466"/>
      <c r="WNO4" s="466"/>
      <c r="WNP4" s="466"/>
      <c r="WNQ4" s="466"/>
      <c r="WNR4" s="466"/>
      <c r="WNS4" s="466"/>
      <c r="WNT4" s="466"/>
      <c r="WNU4" s="466"/>
      <c r="WNV4" s="466"/>
      <c r="WNW4" s="466"/>
      <c r="WNX4" s="466"/>
      <c r="WNY4" s="466"/>
      <c r="WNZ4" s="466"/>
      <c r="WOA4" s="466"/>
      <c r="WOB4" s="466"/>
      <c r="WOC4" s="466"/>
      <c r="WOD4" s="466"/>
      <c r="WOE4" s="466"/>
      <c r="WOF4" s="466"/>
      <c r="WOG4" s="466"/>
      <c r="WOH4" s="466"/>
      <c r="WOI4" s="466"/>
      <c r="WOJ4" s="466"/>
      <c r="WOK4" s="466"/>
      <c r="WOL4" s="466"/>
      <c r="WOM4" s="466"/>
      <c r="WON4" s="466"/>
      <c r="WOO4" s="466"/>
      <c r="WOP4" s="466"/>
      <c r="WOQ4" s="466"/>
      <c r="WOR4" s="466"/>
      <c r="WOS4" s="466"/>
      <c r="WOT4" s="466"/>
      <c r="WOU4" s="466"/>
      <c r="WOV4" s="466"/>
      <c r="WOW4" s="466"/>
      <c r="WOX4" s="466"/>
      <c r="WOY4" s="466"/>
      <c r="WOZ4" s="466"/>
      <c r="WPA4" s="466"/>
      <c r="WPB4" s="466"/>
      <c r="WPC4" s="466"/>
      <c r="WPD4" s="466"/>
      <c r="WPE4" s="466"/>
      <c r="WPF4" s="466"/>
      <c r="WPG4" s="466"/>
      <c r="WPH4" s="466"/>
      <c r="WPI4" s="466"/>
      <c r="WPJ4" s="466"/>
      <c r="WPK4" s="466"/>
      <c r="WPL4" s="466"/>
      <c r="WPM4" s="466"/>
      <c r="WPN4" s="466"/>
      <c r="WPO4" s="466"/>
      <c r="WPP4" s="466"/>
      <c r="WPQ4" s="466"/>
      <c r="WPR4" s="466"/>
      <c r="WPS4" s="466"/>
      <c r="WPT4" s="466"/>
      <c r="WPU4" s="466"/>
      <c r="WPV4" s="466"/>
      <c r="WPW4" s="466"/>
      <c r="WPX4" s="466"/>
      <c r="WPY4" s="466"/>
      <c r="WPZ4" s="466"/>
      <c r="WQA4" s="466"/>
      <c r="WQB4" s="466"/>
      <c r="WQC4" s="466"/>
      <c r="WQD4" s="466"/>
      <c r="WQE4" s="466"/>
      <c r="WQF4" s="466"/>
      <c r="WQG4" s="466"/>
      <c r="WQH4" s="466"/>
      <c r="WQI4" s="466"/>
      <c r="WQJ4" s="466"/>
      <c r="WQK4" s="466"/>
      <c r="WQL4" s="466"/>
      <c r="WQM4" s="466"/>
      <c r="WQN4" s="466"/>
      <c r="WQO4" s="466"/>
      <c r="WQP4" s="466"/>
      <c r="WQQ4" s="466"/>
      <c r="WQR4" s="466"/>
      <c r="WQS4" s="466"/>
      <c r="WQT4" s="466"/>
      <c r="WQU4" s="466"/>
      <c r="WQV4" s="466"/>
      <c r="WQW4" s="466"/>
      <c r="WQX4" s="466"/>
      <c r="WQY4" s="466"/>
      <c r="WQZ4" s="466"/>
      <c r="WRA4" s="466"/>
      <c r="WRB4" s="466"/>
      <c r="WRC4" s="466"/>
      <c r="WRD4" s="466"/>
      <c r="WRE4" s="466"/>
      <c r="WRF4" s="466"/>
      <c r="WRG4" s="466"/>
      <c r="WRH4" s="466"/>
      <c r="WRI4" s="466"/>
      <c r="WRJ4" s="466"/>
      <c r="WRK4" s="466"/>
      <c r="WRL4" s="466"/>
      <c r="WRM4" s="466"/>
      <c r="WRN4" s="466"/>
      <c r="WRO4" s="466"/>
      <c r="WRP4" s="466"/>
      <c r="WRQ4" s="466"/>
      <c r="WRR4" s="466"/>
      <c r="WRS4" s="466"/>
      <c r="WRT4" s="466"/>
      <c r="WRU4" s="466"/>
      <c r="WRV4" s="466"/>
      <c r="WRW4" s="466"/>
      <c r="WRX4" s="466"/>
      <c r="WRY4" s="466"/>
      <c r="WRZ4" s="466"/>
      <c r="WSA4" s="466"/>
      <c r="WSB4" s="466"/>
      <c r="WSC4" s="466"/>
      <c r="WSD4" s="466"/>
      <c r="WSE4" s="466"/>
      <c r="WSF4" s="466"/>
      <c r="WSG4" s="466"/>
      <c r="WSH4" s="466"/>
      <c r="WSI4" s="466"/>
      <c r="WSJ4" s="466"/>
      <c r="WSK4" s="466"/>
      <c r="WSL4" s="466"/>
      <c r="WSM4" s="466"/>
      <c r="WSN4" s="466"/>
      <c r="WSO4" s="466"/>
      <c r="WSP4" s="466"/>
      <c r="WSQ4" s="466"/>
      <c r="WSR4" s="466"/>
      <c r="WSS4" s="466"/>
      <c r="WST4" s="466"/>
      <c r="WSU4" s="466"/>
      <c r="WSV4" s="466"/>
      <c r="WSW4" s="466"/>
      <c r="WSX4" s="466"/>
      <c r="WSY4" s="466"/>
      <c r="WSZ4" s="466"/>
      <c r="WTA4" s="466"/>
      <c r="WTB4" s="466"/>
      <c r="WTC4" s="466"/>
      <c r="WTD4" s="466"/>
      <c r="WTE4" s="466"/>
      <c r="WTF4" s="466"/>
      <c r="WTG4" s="466"/>
      <c r="WTH4" s="466"/>
      <c r="WTI4" s="466"/>
      <c r="WTJ4" s="466"/>
      <c r="WTK4" s="466"/>
      <c r="WTL4" s="466"/>
      <c r="WTM4" s="466"/>
      <c r="WTN4" s="466"/>
      <c r="WTO4" s="466"/>
      <c r="WTP4" s="466"/>
      <c r="WTQ4" s="466"/>
      <c r="WTR4" s="466"/>
      <c r="WTS4" s="466"/>
      <c r="WTT4" s="466"/>
      <c r="WTU4" s="466"/>
      <c r="WTV4" s="466"/>
      <c r="WTW4" s="466"/>
      <c r="WTX4" s="466"/>
      <c r="WTY4" s="466"/>
      <c r="WTZ4" s="466"/>
      <c r="WUA4" s="466"/>
      <c r="WUB4" s="466"/>
      <c r="WUC4" s="466"/>
      <c r="WUD4" s="466"/>
      <c r="WUE4" s="466"/>
      <c r="WUF4" s="466"/>
      <c r="WUG4" s="466"/>
      <c r="WUH4" s="466"/>
      <c r="WUI4" s="466"/>
      <c r="WUJ4" s="466"/>
      <c r="WUK4" s="466"/>
      <c r="WUL4" s="466"/>
      <c r="WUM4" s="466"/>
      <c r="WUN4" s="466"/>
      <c r="WUO4" s="466"/>
      <c r="WUP4" s="466"/>
      <c r="WUQ4" s="466"/>
      <c r="WUR4" s="466"/>
      <c r="WUS4" s="466"/>
      <c r="WUT4" s="466"/>
      <c r="WUU4" s="466"/>
      <c r="WUV4" s="466"/>
      <c r="WUW4" s="466"/>
      <c r="WUX4" s="466"/>
      <c r="WUY4" s="466"/>
      <c r="WUZ4" s="466"/>
      <c r="WVA4" s="466"/>
      <c r="WVB4" s="466"/>
      <c r="WVC4" s="466"/>
      <c r="WVD4" s="466"/>
      <c r="WVE4" s="466"/>
      <c r="WVF4" s="466"/>
      <c r="WVG4" s="466"/>
      <c r="WVH4" s="466"/>
      <c r="WVI4" s="466"/>
      <c r="WVJ4" s="466"/>
      <c r="WVK4" s="466"/>
      <c r="WVL4" s="466"/>
      <c r="WVM4" s="466"/>
      <c r="WVN4" s="466"/>
      <c r="WVO4" s="466"/>
      <c r="WVP4" s="466"/>
      <c r="WVQ4" s="466"/>
      <c r="WVR4" s="466"/>
      <c r="WVS4" s="466"/>
      <c r="WVT4" s="466"/>
      <c r="WVU4" s="466"/>
      <c r="WVV4" s="466"/>
      <c r="WVW4" s="466"/>
      <c r="WVX4" s="466"/>
      <c r="WVY4" s="466"/>
      <c r="WVZ4" s="466"/>
      <c r="WWA4" s="466"/>
      <c r="WWB4" s="466"/>
      <c r="WWC4" s="466"/>
      <c r="WWD4" s="466"/>
      <c r="WWE4" s="466"/>
      <c r="WWF4" s="466"/>
      <c r="WWG4" s="466"/>
      <c r="WWH4" s="466"/>
      <c r="WWI4" s="466"/>
      <c r="WWJ4" s="466"/>
      <c r="WWK4" s="466"/>
      <c r="WWL4" s="466"/>
      <c r="WWM4" s="466"/>
      <c r="WWN4" s="466"/>
      <c r="WWO4" s="466"/>
      <c r="WWP4" s="466"/>
      <c r="WWQ4" s="466"/>
      <c r="WWR4" s="466"/>
      <c r="WWS4" s="466"/>
      <c r="WWT4" s="466"/>
      <c r="WWU4" s="466"/>
      <c r="WWV4" s="466"/>
      <c r="WWW4" s="466"/>
      <c r="WWX4" s="466"/>
      <c r="WWY4" s="466"/>
      <c r="WWZ4" s="466"/>
      <c r="WXA4" s="466"/>
      <c r="WXB4" s="466"/>
      <c r="WXC4" s="466"/>
      <c r="WXD4" s="466"/>
      <c r="WXE4" s="466"/>
      <c r="WXF4" s="466"/>
      <c r="WXG4" s="466"/>
      <c r="WXH4" s="466"/>
      <c r="WXI4" s="466"/>
      <c r="WXJ4" s="466"/>
      <c r="WXK4" s="466"/>
      <c r="WXL4" s="466"/>
      <c r="WXM4" s="466"/>
      <c r="WXN4" s="466"/>
      <c r="WXO4" s="466"/>
      <c r="WXP4" s="466"/>
      <c r="WXQ4" s="466"/>
      <c r="WXR4" s="466"/>
      <c r="WXS4" s="466"/>
      <c r="WXT4" s="466"/>
      <c r="WXU4" s="466"/>
      <c r="WXV4" s="466"/>
      <c r="WXW4" s="466"/>
      <c r="WXX4" s="466"/>
      <c r="WXY4" s="466"/>
      <c r="WXZ4" s="466"/>
      <c r="WYA4" s="466"/>
      <c r="WYB4" s="466"/>
      <c r="WYC4" s="466"/>
      <c r="WYD4" s="466"/>
      <c r="WYE4" s="466"/>
      <c r="WYF4" s="466"/>
      <c r="WYG4" s="466"/>
      <c r="WYH4" s="466"/>
      <c r="WYI4" s="466"/>
      <c r="WYJ4" s="466"/>
      <c r="WYK4" s="466"/>
      <c r="WYL4" s="466"/>
      <c r="WYM4" s="466"/>
      <c r="WYN4" s="466"/>
      <c r="WYO4" s="466"/>
      <c r="WYP4" s="466"/>
      <c r="WYQ4" s="466"/>
      <c r="WYR4" s="466"/>
      <c r="WYS4" s="466"/>
      <c r="WYT4" s="466"/>
      <c r="WYU4" s="466"/>
      <c r="WYV4" s="466"/>
      <c r="WYW4" s="466"/>
      <c r="WYX4" s="466"/>
      <c r="WYY4" s="466"/>
      <c r="WYZ4" s="466"/>
      <c r="WZA4" s="466"/>
      <c r="WZB4" s="466"/>
      <c r="WZC4" s="466"/>
      <c r="WZD4" s="466"/>
      <c r="WZE4" s="466"/>
      <c r="WZF4" s="466"/>
      <c r="WZG4" s="466"/>
      <c r="WZH4" s="466"/>
      <c r="WZI4" s="466"/>
      <c r="WZJ4" s="466"/>
      <c r="WZK4" s="466"/>
      <c r="WZL4" s="466"/>
      <c r="WZM4" s="466"/>
      <c r="WZN4" s="466"/>
      <c r="WZO4" s="466"/>
      <c r="WZP4" s="466"/>
      <c r="WZQ4" s="466"/>
      <c r="WZR4" s="466"/>
      <c r="WZS4" s="466"/>
      <c r="WZT4" s="466"/>
      <c r="WZU4" s="466"/>
      <c r="WZV4" s="466"/>
      <c r="WZW4" s="466"/>
      <c r="WZX4" s="466"/>
      <c r="WZY4" s="466"/>
      <c r="WZZ4" s="466"/>
      <c r="XAA4" s="466"/>
      <c r="XAB4" s="466"/>
      <c r="XAC4" s="466"/>
      <c r="XAD4" s="466"/>
      <c r="XAE4" s="466"/>
      <c r="XAF4" s="466"/>
      <c r="XAG4" s="466"/>
      <c r="XAH4" s="466"/>
      <c r="XAI4" s="466"/>
      <c r="XAJ4" s="466"/>
      <c r="XAK4" s="466"/>
      <c r="XAL4" s="466"/>
      <c r="XAM4" s="466"/>
      <c r="XAN4" s="466"/>
      <c r="XAO4" s="466"/>
      <c r="XAP4" s="466"/>
      <c r="XAQ4" s="466"/>
      <c r="XAR4" s="466"/>
      <c r="XAS4" s="466"/>
      <c r="XAT4" s="466"/>
      <c r="XAU4" s="466"/>
      <c r="XAV4" s="466"/>
      <c r="XAW4" s="466"/>
      <c r="XAX4" s="466"/>
      <c r="XAY4" s="466"/>
      <c r="XAZ4" s="466"/>
      <c r="XBA4" s="466"/>
      <c r="XBB4" s="466"/>
      <c r="XBC4" s="466"/>
      <c r="XBD4" s="466"/>
      <c r="XBE4" s="466"/>
      <c r="XBF4" s="466"/>
      <c r="XBG4" s="466"/>
      <c r="XBH4" s="466"/>
      <c r="XBI4" s="466"/>
      <c r="XBJ4" s="466"/>
      <c r="XBK4" s="466"/>
      <c r="XBL4" s="466"/>
      <c r="XBM4" s="466"/>
      <c r="XBN4" s="466"/>
      <c r="XBO4" s="466"/>
      <c r="XBP4" s="466"/>
      <c r="XBQ4" s="466"/>
      <c r="XBR4" s="466"/>
      <c r="XBS4" s="466"/>
      <c r="XBT4" s="466"/>
      <c r="XBU4" s="466"/>
      <c r="XBV4" s="466"/>
      <c r="XBW4" s="466"/>
      <c r="XBX4" s="466"/>
      <c r="XBY4" s="466"/>
      <c r="XBZ4" s="466"/>
      <c r="XCA4" s="466"/>
      <c r="XCB4" s="466"/>
      <c r="XCC4" s="466"/>
      <c r="XCD4" s="466"/>
      <c r="XCE4" s="466"/>
      <c r="XCF4" s="466"/>
      <c r="XCG4" s="466"/>
      <c r="XCH4" s="466"/>
      <c r="XCI4" s="466"/>
      <c r="XCJ4" s="466"/>
      <c r="XCK4" s="466"/>
      <c r="XCL4" s="466"/>
      <c r="XCM4" s="466"/>
      <c r="XCN4" s="466"/>
      <c r="XCO4" s="466"/>
      <c r="XCP4" s="466"/>
      <c r="XCQ4" s="466"/>
      <c r="XCR4" s="466"/>
      <c r="XCS4" s="466"/>
      <c r="XCT4" s="466"/>
      <c r="XCU4" s="466"/>
      <c r="XCV4" s="466"/>
      <c r="XCW4" s="466"/>
      <c r="XCX4" s="466"/>
      <c r="XCY4" s="466"/>
      <c r="XCZ4" s="466"/>
      <c r="XDA4" s="466"/>
      <c r="XDB4" s="466"/>
      <c r="XDC4" s="466"/>
      <c r="XDD4" s="466"/>
      <c r="XDE4" s="466"/>
      <c r="XDF4" s="466"/>
      <c r="XDG4" s="466"/>
      <c r="XDH4" s="466"/>
      <c r="XDI4" s="466"/>
      <c r="XDJ4" s="466"/>
      <c r="XDK4" s="466"/>
      <c r="XDL4" s="466"/>
      <c r="XDM4" s="466"/>
      <c r="XDN4" s="466"/>
      <c r="XDO4" s="466"/>
      <c r="XDP4" s="466"/>
      <c r="XDQ4" s="466"/>
      <c r="XDR4" s="466"/>
      <c r="XDS4" s="466"/>
      <c r="XDT4" s="466"/>
      <c r="XDU4" s="466"/>
      <c r="XDV4" s="466"/>
      <c r="XDW4" s="466"/>
      <c r="XDX4" s="466"/>
      <c r="XDY4" s="466"/>
      <c r="XDZ4" s="466"/>
      <c r="XEA4" s="466"/>
      <c r="XEB4" s="466"/>
      <c r="XEC4" s="466"/>
      <c r="XED4" s="466"/>
      <c r="XEE4" s="466"/>
      <c r="XEF4" s="466"/>
      <c r="XEG4" s="466"/>
      <c r="XEH4" s="466"/>
      <c r="XEI4" s="466"/>
      <c r="XEJ4" s="466"/>
      <c r="XEK4" s="466"/>
      <c r="XEL4" s="466"/>
      <c r="XEM4" s="466"/>
      <c r="XEN4" s="466"/>
      <c r="XEO4" s="466"/>
      <c r="XEP4" s="466"/>
      <c r="XEQ4" s="466"/>
      <c r="XER4" s="466"/>
      <c r="XES4" s="466"/>
      <c r="XET4" s="466"/>
      <c r="XEU4" s="466"/>
      <c r="XEV4" s="466"/>
      <c r="XEW4" s="466"/>
      <c r="XEX4" s="466"/>
      <c r="XEY4" s="466"/>
    </row>
    <row r="5" spans="1:16379" s="120" customFormat="1" ht="20.100000000000001" customHeight="1" x14ac:dyDescent="0.3">
      <c r="A5" s="555" t="s">
        <v>102</v>
      </c>
      <c r="B5" s="543"/>
      <c r="C5" s="543"/>
      <c r="D5" s="543"/>
      <c r="E5" s="346" t="s">
        <v>425</v>
      </c>
      <c r="F5" s="430" t="s">
        <v>426</v>
      </c>
    </row>
    <row r="6" spans="1:16379" s="120" customFormat="1" ht="20.100000000000001" customHeight="1" x14ac:dyDescent="0.25">
      <c r="A6" s="556"/>
      <c r="B6" s="557"/>
      <c r="C6" s="557"/>
      <c r="D6" s="557"/>
      <c r="E6" s="347" t="s">
        <v>232</v>
      </c>
      <c r="F6" s="431"/>
    </row>
    <row r="7" spans="1:16379" s="107" customFormat="1" ht="20.100000000000001" customHeight="1" x14ac:dyDescent="0.25">
      <c r="A7" s="552" t="s">
        <v>427</v>
      </c>
      <c r="B7" s="553"/>
      <c r="C7" s="553"/>
      <c r="D7" s="553"/>
      <c r="E7" s="106" t="s">
        <v>425</v>
      </c>
      <c r="F7" s="432" t="s">
        <v>233</v>
      </c>
    </row>
    <row r="8" spans="1:16379" s="120" customFormat="1" ht="21.75" customHeight="1" x14ac:dyDescent="0.25">
      <c r="A8" s="558" t="s">
        <v>428</v>
      </c>
      <c r="B8" s="486"/>
      <c r="C8" s="486"/>
      <c r="D8" s="486"/>
      <c r="E8" s="130" t="s">
        <v>186</v>
      </c>
      <c r="F8" s="433">
        <v>5</v>
      </c>
    </row>
    <row r="9" spans="1:16379" s="132" customFormat="1" ht="19.5" customHeight="1" x14ac:dyDescent="0.25">
      <c r="A9" s="434" t="s">
        <v>181</v>
      </c>
      <c r="B9" s="292"/>
      <c r="C9" s="292"/>
      <c r="D9" s="292"/>
      <c r="E9" s="292"/>
      <c r="F9" s="435"/>
    </row>
    <row r="10" spans="1:16379" s="132" customFormat="1" ht="20.100000000000001" customHeight="1" x14ac:dyDescent="0.3">
      <c r="A10" s="552" t="s">
        <v>429</v>
      </c>
      <c r="B10" s="553"/>
      <c r="C10" s="553"/>
      <c r="D10" s="553"/>
      <c r="E10" s="106"/>
      <c r="F10" s="432" t="s">
        <v>233</v>
      </c>
    </row>
    <row r="11" spans="1:16379" s="120" customFormat="1" ht="20.100000000000001" customHeight="1" x14ac:dyDescent="0.3">
      <c r="A11" s="558" t="s">
        <v>430</v>
      </c>
      <c r="B11" s="486"/>
      <c r="C11" s="486"/>
      <c r="D11" s="486"/>
      <c r="E11" s="130" t="s">
        <v>186</v>
      </c>
      <c r="F11" s="433">
        <v>5</v>
      </c>
    </row>
    <row r="12" spans="1:16379" s="132" customFormat="1" ht="19.5" customHeight="1" x14ac:dyDescent="0.25">
      <c r="A12" s="434" t="s">
        <v>181</v>
      </c>
      <c r="B12" s="292"/>
      <c r="C12" s="292"/>
      <c r="D12" s="292"/>
      <c r="E12" s="292"/>
      <c r="F12" s="435"/>
    </row>
    <row r="13" spans="1:16379" s="132" customFormat="1" ht="20.100000000000001" customHeight="1" x14ac:dyDescent="0.25">
      <c r="A13" s="552" t="s">
        <v>431</v>
      </c>
      <c r="B13" s="553"/>
      <c r="C13" s="553"/>
      <c r="D13" s="553"/>
      <c r="E13" s="106"/>
      <c r="F13" s="432" t="s">
        <v>233</v>
      </c>
    </row>
    <row r="14" spans="1:16379" s="120" customFormat="1" ht="20.100000000000001" customHeight="1" x14ac:dyDescent="0.3">
      <c r="A14" s="436" t="s">
        <v>1420</v>
      </c>
      <c r="B14" s="343"/>
      <c r="C14" s="343"/>
      <c r="D14" s="343"/>
      <c r="E14" s="118" t="s">
        <v>186</v>
      </c>
      <c r="F14" s="433">
        <v>3</v>
      </c>
    </row>
    <row r="15" spans="1:16379" s="120" customFormat="1" ht="20.100000000000001" customHeight="1" x14ac:dyDescent="0.3">
      <c r="A15" s="436" t="s">
        <v>1422</v>
      </c>
      <c r="E15" s="118" t="s">
        <v>186</v>
      </c>
      <c r="F15" s="437">
        <v>8</v>
      </c>
    </row>
    <row r="16" spans="1:16379" s="120" customFormat="1" ht="20.100000000000001" customHeight="1" x14ac:dyDescent="0.3">
      <c r="A16" s="436" t="s">
        <v>1424</v>
      </c>
      <c r="E16" s="118" t="s">
        <v>186</v>
      </c>
      <c r="F16" s="433">
        <v>3</v>
      </c>
    </row>
    <row r="17" spans="1:6" s="120" customFormat="1" ht="46.5" customHeight="1" x14ac:dyDescent="0.3">
      <c r="A17" s="438" t="s">
        <v>432</v>
      </c>
      <c r="E17" s="118" t="s">
        <v>186</v>
      </c>
      <c r="F17" s="433">
        <v>6</v>
      </c>
    </row>
    <row r="18" spans="1:6" s="120" customFormat="1" ht="44.25" customHeight="1" x14ac:dyDescent="0.3">
      <c r="A18" s="438" t="s">
        <v>652</v>
      </c>
      <c r="E18" s="118" t="s">
        <v>186</v>
      </c>
      <c r="F18" s="433">
        <v>3</v>
      </c>
    </row>
    <row r="19" spans="1:6" s="120" customFormat="1" ht="45" customHeight="1" x14ac:dyDescent="0.3">
      <c r="A19" s="438" t="s">
        <v>397</v>
      </c>
      <c r="E19" s="118" t="s">
        <v>186</v>
      </c>
      <c r="F19" s="433">
        <v>7</v>
      </c>
    </row>
    <row r="20" spans="1:6" s="120" customFormat="1" ht="48.75" customHeight="1" x14ac:dyDescent="0.3">
      <c r="A20" s="439" t="s">
        <v>433</v>
      </c>
      <c r="B20" s="343"/>
      <c r="C20" s="343"/>
      <c r="D20" s="343"/>
      <c r="E20" s="118" t="s">
        <v>186</v>
      </c>
      <c r="F20" s="433">
        <v>1</v>
      </c>
    </row>
    <row r="21" spans="1:6" s="120" customFormat="1" ht="43.5" customHeight="1" x14ac:dyDescent="0.3">
      <c r="A21" s="551" t="s">
        <v>403</v>
      </c>
      <c r="B21" s="480"/>
      <c r="C21" s="480"/>
      <c r="D21" s="480"/>
      <c r="E21" s="344" t="s">
        <v>186</v>
      </c>
      <c r="F21" s="440">
        <v>12</v>
      </c>
    </row>
    <row r="22" spans="1:6" s="120" customFormat="1" ht="20.100000000000001" customHeight="1" x14ac:dyDescent="0.3">
      <c r="A22" s="554" t="s">
        <v>434</v>
      </c>
      <c r="B22" s="488"/>
      <c r="C22" s="488"/>
      <c r="D22" s="488"/>
      <c r="E22" s="344" t="s">
        <v>186</v>
      </c>
      <c r="F22" s="440">
        <v>7</v>
      </c>
    </row>
    <row r="23" spans="1:6" s="120" customFormat="1" ht="14.4" x14ac:dyDescent="0.3">
      <c r="A23" s="554" t="s">
        <v>435</v>
      </c>
      <c r="B23" s="488"/>
      <c r="C23" s="488"/>
      <c r="D23" s="488"/>
      <c r="E23" s="344" t="s">
        <v>186</v>
      </c>
      <c r="F23" s="440">
        <v>5</v>
      </c>
    </row>
    <row r="24" spans="1:6" s="120" customFormat="1" ht="50.25" customHeight="1" x14ac:dyDescent="0.3">
      <c r="A24" s="551" t="s">
        <v>1425</v>
      </c>
      <c r="B24" s="480"/>
      <c r="C24" s="480"/>
      <c r="D24" s="480"/>
      <c r="E24" s="344" t="s">
        <v>186</v>
      </c>
      <c r="F24" s="440">
        <v>4</v>
      </c>
    </row>
    <row r="25" spans="1:6" s="120" customFormat="1" ht="30" customHeight="1" x14ac:dyDescent="0.3">
      <c r="A25" s="551" t="s">
        <v>667</v>
      </c>
      <c r="B25" s="480"/>
      <c r="C25" s="480"/>
      <c r="D25" s="480"/>
      <c r="E25" s="344" t="s">
        <v>186</v>
      </c>
      <c r="F25" s="440">
        <v>3</v>
      </c>
    </row>
    <row r="26" spans="1:6" s="120" customFormat="1" ht="51.75" customHeight="1" x14ac:dyDescent="0.3">
      <c r="A26" s="551" t="s">
        <v>670</v>
      </c>
      <c r="B26" s="480"/>
      <c r="C26" s="480"/>
      <c r="D26" s="480"/>
      <c r="E26" s="344" t="s">
        <v>186</v>
      </c>
      <c r="F26" s="440">
        <v>1</v>
      </c>
    </row>
    <row r="27" spans="1:6" s="120" customFormat="1" ht="30" customHeight="1" x14ac:dyDescent="0.3">
      <c r="A27" s="551" t="s">
        <v>405</v>
      </c>
      <c r="B27" s="480"/>
      <c r="C27" s="480"/>
      <c r="D27" s="480"/>
      <c r="E27" s="344" t="s">
        <v>186</v>
      </c>
      <c r="F27" s="440">
        <v>18</v>
      </c>
    </row>
    <row r="28" spans="1:6" s="120" customFormat="1" ht="33" customHeight="1" x14ac:dyDescent="0.3">
      <c r="A28" s="551" t="s">
        <v>674</v>
      </c>
      <c r="B28" s="480"/>
      <c r="C28" s="480"/>
      <c r="D28" s="480"/>
      <c r="E28" s="344" t="s">
        <v>186</v>
      </c>
      <c r="F28" s="440">
        <v>23</v>
      </c>
    </row>
    <row r="29" spans="1:6" s="120" customFormat="1" ht="20.100000000000001" customHeight="1" x14ac:dyDescent="0.3">
      <c r="A29" s="441" t="s">
        <v>1426</v>
      </c>
      <c r="B29" s="345"/>
      <c r="C29" s="345"/>
      <c r="D29" s="345"/>
      <c r="E29" s="344" t="s">
        <v>186</v>
      </c>
      <c r="F29" s="440">
        <v>3</v>
      </c>
    </row>
    <row r="30" spans="1:6" s="120" customFormat="1" ht="48.75" customHeight="1" x14ac:dyDescent="0.3">
      <c r="A30" s="442" t="s">
        <v>407</v>
      </c>
      <c r="B30" s="345"/>
      <c r="C30" s="345"/>
      <c r="D30" s="345"/>
      <c r="E30" s="344" t="s">
        <v>14</v>
      </c>
      <c r="F30" s="440">
        <v>65</v>
      </c>
    </row>
    <row r="31" spans="1:6" s="120" customFormat="1" ht="54.75" customHeight="1" x14ac:dyDescent="0.3">
      <c r="A31" s="442" t="s">
        <v>409</v>
      </c>
      <c r="B31" s="345"/>
      <c r="C31" s="345"/>
      <c r="D31" s="345"/>
      <c r="E31" s="344" t="s">
        <v>14</v>
      </c>
      <c r="F31" s="440">
        <v>34</v>
      </c>
    </row>
    <row r="32" spans="1:6" s="120" customFormat="1" ht="48" customHeight="1" x14ac:dyDescent="0.3">
      <c r="A32" s="442" t="s">
        <v>411</v>
      </c>
      <c r="B32" s="345"/>
      <c r="C32" s="345"/>
      <c r="D32" s="345"/>
      <c r="E32" s="344" t="s">
        <v>14</v>
      </c>
      <c r="F32" s="440">
        <v>10</v>
      </c>
    </row>
    <row r="33" spans="1:6" s="120" customFormat="1" ht="30" customHeight="1" thickBot="1" x14ac:dyDescent="0.35">
      <c r="A33" s="443" t="s">
        <v>1427</v>
      </c>
      <c r="B33" s="444"/>
      <c r="C33" s="444"/>
      <c r="D33" s="444"/>
      <c r="E33" s="445" t="s">
        <v>186</v>
      </c>
      <c r="F33" s="446">
        <v>8</v>
      </c>
    </row>
  </sheetData>
  <mergeCells count="1506">
    <mergeCell ref="A26:D26"/>
    <mergeCell ref="A27:D27"/>
    <mergeCell ref="A28:D28"/>
    <mergeCell ref="A13:D13"/>
    <mergeCell ref="A21:D21"/>
    <mergeCell ref="A22:D22"/>
    <mergeCell ref="A23:D23"/>
    <mergeCell ref="A24:D24"/>
    <mergeCell ref="A25:D25"/>
    <mergeCell ref="A5:D5"/>
    <mergeCell ref="A6:D6"/>
    <mergeCell ref="A7:D7"/>
    <mergeCell ref="A8:D8"/>
    <mergeCell ref="A10:D10"/>
    <mergeCell ref="A11:D11"/>
    <mergeCell ref="XCR4:XDB4"/>
    <mergeCell ref="XDC4:XDM4"/>
    <mergeCell ref="WSN4:WSX4"/>
    <mergeCell ref="WSY4:WTI4"/>
    <mergeCell ref="WTJ4:WTT4"/>
    <mergeCell ref="WTU4:WUE4"/>
    <mergeCell ref="WUF4:WUP4"/>
    <mergeCell ref="WUQ4:WVA4"/>
    <mergeCell ref="WPZ4:WQJ4"/>
    <mergeCell ref="WQK4:WQU4"/>
    <mergeCell ref="WQV4:WRF4"/>
    <mergeCell ref="WRG4:WRQ4"/>
    <mergeCell ref="WRR4:WSB4"/>
    <mergeCell ref="WSC4:WSM4"/>
    <mergeCell ref="WNL4:WNV4"/>
    <mergeCell ref="WNW4:WOG4"/>
    <mergeCell ref="WOH4:WOR4"/>
    <mergeCell ref="XDN4:XDX4"/>
    <mergeCell ref="XDY4:XEI4"/>
    <mergeCell ref="XEJ4:XET4"/>
    <mergeCell ref="XEU4:XEY4"/>
    <mergeCell ref="XAD4:XAN4"/>
    <mergeCell ref="XAO4:XAY4"/>
    <mergeCell ref="XAZ4:XBJ4"/>
    <mergeCell ref="XBK4:XBU4"/>
    <mergeCell ref="XBV4:XCF4"/>
    <mergeCell ref="XCG4:XCQ4"/>
    <mergeCell ref="WXP4:WXZ4"/>
    <mergeCell ref="WYA4:WYK4"/>
    <mergeCell ref="WYL4:WYV4"/>
    <mergeCell ref="WYW4:WZG4"/>
    <mergeCell ref="WZH4:WZR4"/>
    <mergeCell ref="WZS4:XAC4"/>
    <mergeCell ref="WVB4:WVL4"/>
    <mergeCell ref="WVM4:WVW4"/>
    <mergeCell ref="WVX4:WWH4"/>
    <mergeCell ref="WWI4:WWS4"/>
    <mergeCell ref="WWT4:WXD4"/>
    <mergeCell ref="WXE4:WXO4"/>
    <mergeCell ref="WOS4:WPC4"/>
    <mergeCell ref="WPD4:WPN4"/>
    <mergeCell ref="WPO4:WPY4"/>
    <mergeCell ref="WKX4:WLH4"/>
    <mergeCell ref="WLI4:WLS4"/>
    <mergeCell ref="WLT4:WMD4"/>
    <mergeCell ref="WME4:WMO4"/>
    <mergeCell ref="WMP4:WMZ4"/>
    <mergeCell ref="WNA4:WNK4"/>
    <mergeCell ref="WIJ4:WIT4"/>
    <mergeCell ref="WIU4:WJE4"/>
    <mergeCell ref="WJF4:WJP4"/>
    <mergeCell ref="WJQ4:WKA4"/>
    <mergeCell ref="WKB4:WKL4"/>
    <mergeCell ref="WKM4:WKW4"/>
    <mergeCell ref="WFV4:WGF4"/>
    <mergeCell ref="WGG4:WGQ4"/>
    <mergeCell ref="WGR4:WHB4"/>
    <mergeCell ref="WHC4:WHM4"/>
    <mergeCell ref="WHN4:WHX4"/>
    <mergeCell ref="WHY4:WII4"/>
    <mergeCell ref="WDH4:WDR4"/>
    <mergeCell ref="WDS4:WEC4"/>
    <mergeCell ref="WED4:WEN4"/>
    <mergeCell ref="WEO4:WEY4"/>
    <mergeCell ref="WEZ4:WFJ4"/>
    <mergeCell ref="WFK4:WFU4"/>
    <mergeCell ref="WAT4:WBD4"/>
    <mergeCell ref="WBE4:WBO4"/>
    <mergeCell ref="WBP4:WBZ4"/>
    <mergeCell ref="WCA4:WCK4"/>
    <mergeCell ref="WCL4:WCV4"/>
    <mergeCell ref="WCW4:WDG4"/>
    <mergeCell ref="VYF4:VYP4"/>
    <mergeCell ref="VYQ4:VZA4"/>
    <mergeCell ref="VZB4:VZL4"/>
    <mergeCell ref="VZM4:VZW4"/>
    <mergeCell ref="VZX4:WAH4"/>
    <mergeCell ref="WAI4:WAS4"/>
    <mergeCell ref="VVR4:VWB4"/>
    <mergeCell ref="VWC4:VWM4"/>
    <mergeCell ref="VWN4:VWX4"/>
    <mergeCell ref="VWY4:VXI4"/>
    <mergeCell ref="VXJ4:VXT4"/>
    <mergeCell ref="VXU4:VYE4"/>
    <mergeCell ref="VTD4:VTN4"/>
    <mergeCell ref="VTO4:VTY4"/>
    <mergeCell ref="VTZ4:VUJ4"/>
    <mergeCell ref="VUK4:VUU4"/>
    <mergeCell ref="VUV4:VVF4"/>
    <mergeCell ref="VVG4:VVQ4"/>
    <mergeCell ref="VQP4:VQZ4"/>
    <mergeCell ref="VRA4:VRK4"/>
    <mergeCell ref="VRL4:VRV4"/>
    <mergeCell ref="VRW4:VSG4"/>
    <mergeCell ref="VSH4:VSR4"/>
    <mergeCell ref="VSS4:VTC4"/>
    <mergeCell ref="VOB4:VOL4"/>
    <mergeCell ref="VOM4:VOW4"/>
    <mergeCell ref="VOX4:VPH4"/>
    <mergeCell ref="VPI4:VPS4"/>
    <mergeCell ref="VPT4:VQD4"/>
    <mergeCell ref="VQE4:VQO4"/>
    <mergeCell ref="VLN4:VLX4"/>
    <mergeCell ref="VLY4:VMI4"/>
    <mergeCell ref="VMJ4:VMT4"/>
    <mergeCell ref="VMU4:VNE4"/>
    <mergeCell ref="VNF4:VNP4"/>
    <mergeCell ref="VNQ4:VOA4"/>
    <mergeCell ref="VIZ4:VJJ4"/>
    <mergeCell ref="VJK4:VJU4"/>
    <mergeCell ref="VJV4:VKF4"/>
    <mergeCell ref="VKG4:VKQ4"/>
    <mergeCell ref="VKR4:VLB4"/>
    <mergeCell ref="VLC4:VLM4"/>
    <mergeCell ref="VGL4:VGV4"/>
    <mergeCell ref="VGW4:VHG4"/>
    <mergeCell ref="VHH4:VHR4"/>
    <mergeCell ref="VHS4:VIC4"/>
    <mergeCell ref="VID4:VIN4"/>
    <mergeCell ref="VIO4:VIY4"/>
    <mergeCell ref="VDX4:VEH4"/>
    <mergeCell ref="VEI4:VES4"/>
    <mergeCell ref="VET4:VFD4"/>
    <mergeCell ref="VFE4:VFO4"/>
    <mergeCell ref="VFP4:VFZ4"/>
    <mergeCell ref="VGA4:VGK4"/>
    <mergeCell ref="VBJ4:VBT4"/>
    <mergeCell ref="VBU4:VCE4"/>
    <mergeCell ref="VCF4:VCP4"/>
    <mergeCell ref="VCQ4:VDA4"/>
    <mergeCell ref="VDB4:VDL4"/>
    <mergeCell ref="VDM4:VDW4"/>
    <mergeCell ref="UYV4:UZF4"/>
    <mergeCell ref="UZG4:UZQ4"/>
    <mergeCell ref="UZR4:VAB4"/>
    <mergeCell ref="VAC4:VAM4"/>
    <mergeCell ref="VAN4:VAX4"/>
    <mergeCell ref="VAY4:VBI4"/>
    <mergeCell ref="UWH4:UWR4"/>
    <mergeCell ref="UWS4:UXC4"/>
    <mergeCell ref="UXD4:UXN4"/>
    <mergeCell ref="UXO4:UXY4"/>
    <mergeCell ref="UXZ4:UYJ4"/>
    <mergeCell ref="UYK4:UYU4"/>
    <mergeCell ref="UTT4:UUD4"/>
    <mergeCell ref="UUE4:UUO4"/>
    <mergeCell ref="UUP4:UUZ4"/>
    <mergeCell ref="UVA4:UVK4"/>
    <mergeCell ref="UVL4:UVV4"/>
    <mergeCell ref="UVW4:UWG4"/>
    <mergeCell ref="URF4:URP4"/>
    <mergeCell ref="URQ4:USA4"/>
    <mergeCell ref="USB4:USL4"/>
    <mergeCell ref="USM4:USW4"/>
    <mergeCell ref="USX4:UTH4"/>
    <mergeCell ref="UTI4:UTS4"/>
    <mergeCell ref="UOR4:UPB4"/>
    <mergeCell ref="UPC4:UPM4"/>
    <mergeCell ref="UPN4:UPX4"/>
    <mergeCell ref="UPY4:UQI4"/>
    <mergeCell ref="UQJ4:UQT4"/>
    <mergeCell ref="UQU4:URE4"/>
    <mergeCell ref="UMD4:UMN4"/>
    <mergeCell ref="UMO4:UMY4"/>
    <mergeCell ref="UMZ4:UNJ4"/>
    <mergeCell ref="UNK4:UNU4"/>
    <mergeCell ref="UNV4:UOF4"/>
    <mergeCell ref="UOG4:UOQ4"/>
    <mergeCell ref="UJP4:UJZ4"/>
    <mergeCell ref="UKA4:UKK4"/>
    <mergeCell ref="UKL4:UKV4"/>
    <mergeCell ref="UKW4:ULG4"/>
    <mergeCell ref="ULH4:ULR4"/>
    <mergeCell ref="ULS4:UMC4"/>
    <mergeCell ref="UHB4:UHL4"/>
    <mergeCell ref="UHM4:UHW4"/>
    <mergeCell ref="UHX4:UIH4"/>
    <mergeCell ref="UII4:UIS4"/>
    <mergeCell ref="UIT4:UJD4"/>
    <mergeCell ref="UJE4:UJO4"/>
    <mergeCell ref="UEN4:UEX4"/>
    <mergeCell ref="UEY4:UFI4"/>
    <mergeCell ref="UFJ4:UFT4"/>
    <mergeCell ref="UFU4:UGE4"/>
    <mergeCell ref="UGF4:UGP4"/>
    <mergeCell ref="UGQ4:UHA4"/>
    <mergeCell ref="UBZ4:UCJ4"/>
    <mergeCell ref="UCK4:UCU4"/>
    <mergeCell ref="UCV4:UDF4"/>
    <mergeCell ref="UDG4:UDQ4"/>
    <mergeCell ref="UDR4:UEB4"/>
    <mergeCell ref="UEC4:UEM4"/>
    <mergeCell ref="TZL4:TZV4"/>
    <mergeCell ref="TZW4:UAG4"/>
    <mergeCell ref="UAH4:UAR4"/>
    <mergeCell ref="UAS4:UBC4"/>
    <mergeCell ref="UBD4:UBN4"/>
    <mergeCell ref="UBO4:UBY4"/>
    <mergeCell ref="TWX4:TXH4"/>
    <mergeCell ref="TXI4:TXS4"/>
    <mergeCell ref="TXT4:TYD4"/>
    <mergeCell ref="TYE4:TYO4"/>
    <mergeCell ref="TYP4:TYZ4"/>
    <mergeCell ref="TZA4:TZK4"/>
    <mergeCell ref="TUJ4:TUT4"/>
    <mergeCell ref="TUU4:TVE4"/>
    <mergeCell ref="TVF4:TVP4"/>
    <mergeCell ref="TVQ4:TWA4"/>
    <mergeCell ref="TWB4:TWL4"/>
    <mergeCell ref="TWM4:TWW4"/>
    <mergeCell ref="TRV4:TSF4"/>
    <mergeCell ref="TSG4:TSQ4"/>
    <mergeCell ref="TSR4:TTB4"/>
    <mergeCell ref="TTC4:TTM4"/>
    <mergeCell ref="TTN4:TTX4"/>
    <mergeCell ref="TTY4:TUI4"/>
    <mergeCell ref="TPH4:TPR4"/>
    <mergeCell ref="TPS4:TQC4"/>
    <mergeCell ref="TQD4:TQN4"/>
    <mergeCell ref="TQO4:TQY4"/>
    <mergeCell ref="TQZ4:TRJ4"/>
    <mergeCell ref="TRK4:TRU4"/>
    <mergeCell ref="TMT4:TND4"/>
    <mergeCell ref="TNE4:TNO4"/>
    <mergeCell ref="TNP4:TNZ4"/>
    <mergeCell ref="TOA4:TOK4"/>
    <mergeCell ref="TOL4:TOV4"/>
    <mergeCell ref="TOW4:TPG4"/>
    <mergeCell ref="TKF4:TKP4"/>
    <mergeCell ref="TKQ4:TLA4"/>
    <mergeCell ref="TLB4:TLL4"/>
    <mergeCell ref="TLM4:TLW4"/>
    <mergeCell ref="TLX4:TMH4"/>
    <mergeCell ref="TMI4:TMS4"/>
    <mergeCell ref="THR4:TIB4"/>
    <mergeCell ref="TIC4:TIM4"/>
    <mergeCell ref="TIN4:TIX4"/>
    <mergeCell ref="TIY4:TJI4"/>
    <mergeCell ref="TJJ4:TJT4"/>
    <mergeCell ref="TJU4:TKE4"/>
    <mergeCell ref="TFD4:TFN4"/>
    <mergeCell ref="TFO4:TFY4"/>
    <mergeCell ref="TFZ4:TGJ4"/>
    <mergeCell ref="TGK4:TGU4"/>
    <mergeCell ref="TGV4:THF4"/>
    <mergeCell ref="THG4:THQ4"/>
    <mergeCell ref="TCP4:TCZ4"/>
    <mergeCell ref="TDA4:TDK4"/>
    <mergeCell ref="TDL4:TDV4"/>
    <mergeCell ref="TDW4:TEG4"/>
    <mergeCell ref="TEH4:TER4"/>
    <mergeCell ref="TES4:TFC4"/>
    <mergeCell ref="TAB4:TAL4"/>
    <mergeCell ref="TAM4:TAW4"/>
    <mergeCell ref="TAX4:TBH4"/>
    <mergeCell ref="TBI4:TBS4"/>
    <mergeCell ref="TBT4:TCD4"/>
    <mergeCell ref="TCE4:TCO4"/>
    <mergeCell ref="SXN4:SXX4"/>
    <mergeCell ref="SXY4:SYI4"/>
    <mergeCell ref="SYJ4:SYT4"/>
    <mergeCell ref="SYU4:SZE4"/>
    <mergeCell ref="SZF4:SZP4"/>
    <mergeCell ref="SZQ4:TAA4"/>
    <mergeCell ref="SUZ4:SVJ4"/>
    <mergeCell ref="SVK4:SVU4"/>
    <mergeCell ref="SVV4:SWF4"/>
    <mergeCell ref="SWG4:SWQ4"/>
    <mergeCell ref="SWR4:SXB4"/>
    <mergeCell ref="SXC4:SXM4"/>
    <mergeCell ref="SSL4:SSV4"/>
    <mergeCell ref="SSW4:STG4"/>
    <mergeCell ref="STH4:STR4"/>
    <mergeCell ref="STS4:SUC4"/>
    <mergeCell ref="SUD4:SUN4"/>
    <mergeCell ref="SUO4:SUY4"/>
    <mergeCell ref="SPX4:SQH4"/>
    <mergeCell ref="SQI4:SQS4"/>
    <mergeCell ref="SQT4:SRD4"/>
    <mergeCell ref="SRE4:SRO4"/>
    <mergeCell ref="SRP4:SRZ4"/>
    <mergeCell ref="SSA4:SSK4"/>
    <mergeCell ref="SNJ4:SNT4"/>
    <mergeCell ref="SNU4:SOE4"/>
    <mergeCell ref="SOF4:SOP4"/>
    <mergeCell ref="SOQ4:SPA4"/>
    <mergeCell ref="SPB4:SPL4"/>
    <mergeCell ref="SPM4:SPW4"/>
    <mergeCell ref="SKV4:SLF4"/>
    <mergeCell ref="SLG4:SLQ4"/>
    <mergeCell ref="SLR4:SMB4"/>
    <mergeCell ref="SMC4:SMM4"/>
    <mergeCell ref="SMN4:SMX4"/>
    <mergeCell ref="SMY4:SNI4"/>
    <mergeCell ref="SIH4:SIR4"/>
    <mergeCell ref="SIS4:SJC4"/>
    <mergeCell ref="SJD4:SJN4"/>
    <mergeCell ref="SJO4:SJY4"/>
    <mergeCell ref="SJZ4:SKJ4"/>
    <mergeCell ref="SKK4:SKU4"/>
    <mergeCell ref="SFT4:SGD4"/>
    <mergeCell ref="SGE4:SGO4"/>
    <mergeCell ref="SGP4:SGZ4"/>
    <mergeCell ref="SHA4:SHK4"/>
    <mergeCell ref="SHL4:SHV4"/>
    <mergeCell ref="SHW4:SIG4"/>
    <mergeCell ref="SDF4:SDP4"/>
    <mergeCell ref="SDQ4:SEA4"/>
    <mergeCell ref="SEB4:SEL4"/>
    <mergeCell ref="SEM4:SEW4"/>
    <mergeCell ref="SEX4:SFH4"/>
    <mergeCell ref="SFI4:SFS4"/>
    <mergeCell ref="SAR4:SBB4"/>
    <mergeCell ref="SBC4:SBM4"/>
    <mergeCell ref="SBN4:SBX4"/>
    <mergeCell ref="SBY4:SCI4"/>
    <mergeCell ref="SCJ4:SCT4"/>
    <mergeCell ref="SCU4:SDE4"/>
    <mergeCell ref="RYD4:RYN4"/>
    <mergeCell ref="RYO4:RYY4"/>
    <mergeCell ref="RYZ4:RZJ4"/>
    <mergeCell ref="RZK4:RZU4"/>
    <mergeCell ref="RZV4:SAF4"/>
    <mergeCell ref="SAG4:SAQ4"/>
    <mergeCell ref="RVP4:RVZ4"/>
    <mergeCell ref="RWA4:RWK4"/>
    <mergeCell ref="RWL4:RWV4"/>
    <mergeCell ref="RWW4:RXG4"/>
    <mergeCell ref="RXH4:RXR4"/>
    <mergeCell ref="RXS4:RYC4"/>
    <mergeCell ref="RTB4:RTL4"/>
    <mergeCell ref="RTM4:RTW4"/>
    <mergeCell ref="RTX4:RUH4"/>
    <mergeCell ref="RUI4:RUS4"/>
    <mergeCell ref="RUT4:RVD4"/>
    <mergeCell ref="RVE4:RVO4"/>
    <mergeCell ref="RQN4:RQX4"/>
    <mergeCell ref="RQY4:RRI4"/>
    <mergeCell ref="RRJ4:RRT4"/>
    <mergeCell ref="RRU4:RSE4"/>
    <mergeCell ref="RSF4:RSP4"/>
    <mergeCell ref="RSQ4:RTA4"/>
    <mergeCell ref="RNZ4:ROJ4"/>
    <mergeCell ref="ROK4:ROU4"/>
    <mergeCell ref="ROV4:RPF4"/>
    <mergeCell ref="RPG4:RPQ4"/>
    <mergeCell ref="RPR4:RQB4"/>
    <mergeCell ref="RQC4:RQM4"/>
    <mergeCell ref="RLL4:RLV4"/>
    <mergeCell ref="RLW4:RMG4"/>
    <mergeCell ref="RMH4:RMR4"/>
    <mergeCell ref="RMS4:RNC4"/>
    <mergeCell ref="RND4:RNN4"/>
    <mergeCell ref="RNO4:RNY4"/>
    <mergeCell ref="RIX4:RJH4"/>
    <mergeCell ref="RJI4:RJS4"/>
    <mergeCell ref="RJT4:RKD4"/>
    <mergeCell ref="RKE4:RKO4"/>
    <mergeCell ref="RKP4:RKZ4"/>
    <mergeCell ref="RLA4:RLK4"/>
    <mergeCell ref="RGJ4:RGT4"/>
    <mergeCell ref="RGU4:RHE4"/>
    <mergeCell ref="RHF4:RHP4"/>
    <mergeCell ref="RHQ4:RIA4"/>
    <mergeCell ref="RIB4:RIL4"/>
    <mergeCell ref="RIM4:RIW4"/>
    <mergeCell ref="RDV4:REF4"/>
    <mergeCell ref="REG4:REQ4"/>
    <mergeCell ref="RER4:RFB4"/>
    <mergeCell ref="RFC4:RFM4"/>
    <mergeCell ref="RFN4:RFX4"/>
    <mergeCell ref="RFY4:RGI4"/>
    <mergeCell ref="RBH4:RBR4"/>
    <mergeCell ref="RBS4:RCC4"/>
    <mergeCell ref="RCD4:RCN4"/>
    <mergeCell ref="RCO4:RCY4"/>
    <mergeCell ref="RCZ4:RDJ4"/>
    <mergeCell ref="RDK4:RDU4"/>
    <mergeCell ref="QYT4:QZD4"/>
    <mergeCell ref="QZE4:QZO4"/>
    <mergeCell ref="QZP4:QZZ4"/>
    <mergeCell ref="RAA4:RAK4"/>
    <mergeCell ref="RAL4:RAV4"/>
    <mergeCell ref="RAW4:RBG4"/>
    <mergeCell ref="QWF4:QWP4"/>
    <mergeCell ref="QWQ4:QXA4"/>
    <mergeCell ref="QXB4:QXL4"/>
    <mergeCell ref="QXM4:QXW4"/>
    <mergeCell ref="QXX4:QYH4"/>
    <mergeCell ref="QYI4:QYS4"/>
    <mergeCell ref="QTR4:QUB4"/>
    <mergeCell ref="QUC4:QUM4"/>
    <mergeCell ref="QUN4:QUX4"/>
    <mergeCell ref="QUY4:QVI4"/>
    <mergeCell ref="QVJ4:QVT4"/>
    <mergeCell ref="QVU4:QWE4"/>
    <mergeCell ref="QRD4:QRN4"/>
    <mergeCell ref="QRO4:QRY4"/>
    <mergeCell ref="QRZ4:QSJ4"/>
    <mergeCell ref="QSK4:QSU4"/>
    <mergeCell ref="QSV4:QTF4"/>
    <mergeCell ref="QTG4:QTQ4"/>
    <mergeCell ref="QOP4:QOZ4"/>
    <mergeCell ref="QPA4:QPK4"/>
    <mergeCell ref="QPL4:QPV4"/>
    <mergeCell ref="QPW4:QQG4"/>
    <mergeCell ref="QQH4:QQR4"/>
    <mergeCell ref="QQS4:QRC4"/>
    <mergeCell ref="QMB4:QML4"/>
    <mergeCell ref="QMM4:QMW4"/>
    <mergeCell ref="QMX4:QNH4"/>
    <mergeCell ref="QNI4:QNS4"/>
    <mergeCell ref="QNT4:QOD4"/>
    <mergeCell ref="QOE4:QOO4"/>
    <mergeCell ref="QJN4:QJX4"/>
    <mergeCell ref="QJY4:QKI4"/>
    <mergeCell ref="QKJ4:QKT4"/>
    <mergeCell ref="QKU4:QLE4"/>
    <mergeCell ref="QLF4:QLP4"/>
    <mergeCell ref="QLQ4:QMA4"/>
    <mergeCell ref="QGZ4:QHJ4"/>
    <mergeCell ref="QHK4:QHU4"/>
    <mergeCell ref="QHV4:QIF4"/>
    <mergeCell ref="QIG4:QIQ4"/>
    <mergeCell ref="QIR4:QJB4"/>
    <mergeCell ref="QJC4:QJM4"/>
    <mergeCell ref="QEL4:QEV4"/>
    <mergeCell ref="QEW4:QFG4"/>
    <mergeCell ref="QFH4:QFR4"/>
    <mergeCell ref="QFS4:QGC4"/>
    <mergeCell ref="QGD4:QGN4"/>
    <mergeCell ref="QGO4:QGY4"/>
    <mergeCell ref="QBX4:QCH4"/>
    <mergeCell ref="QCI4:QCS4"/>
    <mergeCell ref="QCT4:QDD4"/>
    <mergeCell ref="QDE4:QDO4"/>
    <mergeCell ref="QDP4:QDZ4"/>
    <mergeCell ref="QEA4:QEK4"/>
    <mergeCell ref="PZJ4:PZT4"/>
    <mergeCell ref="PZU4:QAE4"/>
    <mergeCell ref="QAF4:QAP4"/>
    <mergeCell ref="QAQ4:QBA4"/>
    <mergeCell ref="QBB4:QBL4"/>
    <mergeCell ref="QBM4:QBW4"/>
    <mergeCell ref="PWV4:PXF4"/>
    <mergeCell ref="PXG4:PXQ4"/>
    <mergeCell ref="PXR4:PYB4"/>
    <mergeCell ref="PYC4:PYM4"/>
    <mergeCell ref="PYN4:PYX4"/>
    <mergeCell ref="PYY4:PZI4"/>
    <mergeCell ref="PUH4:PUR4"/>
    <mergeCell ref="PUS4:PVC4"/>
    <mergeCell ref="PVD4:PVN4"/>
    <mergeCell ref="PVO4:PVY4"/>
    <mergeCell ref="PVZ4:PWJ4"/>
    <mergeCell ref="PWK4:PWU4"/>
    <mergeCell ref="PRT4:PSD4"/>
    <mergeCell ref="PSE4:PSO4"/>
    <mergeCell ref="PSP4:PSZ4"/>
    <mergeCell ref="PTA4:PTK4"/>
    <mergeCell ref="PTL4:PTV4"/>
    <mergeCell ref="PTW4:PUG4"/>
    <mergeCell ref="PPF4:PPP4"/>
    <mergeCell ref="PPQ4:PQA4"/>
    <mergeCell ref="PQB4:PQL4"/>
    <mergeCell ref="PQM4:PQW4"/>
    <mergeCell ref="PQX4:PRH4"/>
    <mergeCell ref="PRI4:PRS4"/>
    <mergeCell ref="PMR4:PNB4"/>
    <mergeCell ref="PNC4:PNM4"/>
    <mergeCell ref="PNN4:PNX4"/>
    <mergeCell ref="PNY4:POI4"/>
    <mergeCell ref="POJ4:POT4"/>
    <mergeCell ref="POU4:PPE4"/>
    <mergeCell ref="PKD4:PKN4"/>
    <mergeCell ref="PKO4:PKY4"/>
    <mergeCell ref="PKZ4:PLJ4"/>
    <mergeCell ref="PLK4:PLU4"/>
    <mergeCell ref="PLV4:PMF4"/>
    <mergeCell ref="PMG4:PMQ4"/>
    <mergeCell ref="PHP4:PHZ4"/>
    <mergeCell ref="PIA4:PIK4"/>
    <mergeCell ref="PIL4:PIV4"/>
    <mergeCell ref="PIW4:PJG4"/>
    <mergeCell ref="PJH4:PJR4"/>
    <mergeCell ref="PJS4:PKC4"/>
    <mergeCell ref="PFB4:PFL4"/>
    <mergeCell ref="PFM4:PFW4"/>
    <mergeCell ref="PFX4:PGH4"/>
    <mergeCell ref="PGI4:PGS4"/>
    <mergeCell ref="PGT4:PHD4"/>
    <mergeCell ref="PHE4:PHO4"/>
    <mergeCell ref="PCN4:PCX4"/>
    <mergeCell ref="PCY4:PDI4"/>
    <mergeCell ref="PDJ4:PDT4"/>
    <mergeCell ref="PDU4:PEE4"/>
    <mergeCell ref="PEF4:PEP4"/>
    <mergeCell ref="PEQ4:PFA4"/>
    <mergeCell ref="OZZ4:PAJ4"/>
    <mergeCell ref="PAK4:PAU4"/>
    <mergeCell ref="PAV4:PBF4"/>
    <mergeCell ref="PBG4:PBQ4"/>
    <mergeCell ref="PBR4:PCB4"/>
    <mergeCell ref="PCC4:PCM4"/>
    <mergeCell ref="OXL4:OXV4"/>
    <mergeCell ref="OXW4:OYG4"/>
    <mergeCell ref="OYH4:OYR4"/>
    <mergeCell ref="OYS4:OZC4"/>
    <mergeCell ref="OZD4:OZN4"/>
    <mergeCell ref="OZO4:OZY4"/>
    <mergeCell ref="OUX4:OVH4"/>
    <mergeCell ref="OVI4:OVS4"/>
    <mergeCell ref="OVT4:OWD4"/>
    <mergeCell ref="OWE4:OWO4"/>
    <mergeCell ref="OWP4:OWZ4"/>
    <mergeCell ref="OXA4:OXK4"/>
    <mergeCell ref="OSJ4:OST4"/>
    <mergeCell ref="OSU4:OTE4"/>
    <mergeCell ref="OTF4:OTP4"/>
    <mergeCell ref="OTQ4:OUA4"/>
    <mergeCell ref="OUB4:OUL4"/>
    <mergeCell ref="OUM4:OUW4"/>
    <mergeCell ref="OPV4:OQF4"/>
    <mergeCell ref="OQG4:OQQ4"/>
    <mergeCell ref="OQR4:ORB4"/>
    <mergeCell ref="ORC4:ORM4"/>
    <mergeCell ref="ORN4:ORX4"/>
    <mergeCell ref="ORY4:OSI4"/>
    <mergeCell ref="ONH4:ONR4"/>
    <mergeCell ref="ONS4:OOC4"/>
    <mergeCell ref="OOD4:OON4"/>
    <mergeCell ref="OOO4:OOY4"/>
    <mergeCell ref="OOZ4:OPJ4"/>
    <mergeCell ref="OPK4:OPU4"/>
    <mergeCell ref="OKT4:OLD4"/>
    <mergeCell ref="OLE4:OLO4"/>
    <mergeCell ref="OLP4:OLZ4"/>
    <mergeCell ref="OMA4:OMK4"/>
    <mergeCell ref="OML4:OMV4"/>
    <mergeCell ref="OMW4:ONG4"/>
    <mergeCell ref="OIF4:OIP4"/>
    <mergeCell ref="OIQ4:OJA4"/>
    <mergeCell ref="OJB4:OJL4"/>
    <mergeCell ref="OJM4:OJW4"/>
    <mergeCell ref="OJX4:OKH4"/>
    <mergeCell ref="OKI4:OKS4"/>
    <mergeCell ref="OFR4:OGB4"/>
    <mergeCell ref="OGC4:OGM4"/>
    <mergeCell ref="OGN4:OGX4"/>
    <mergeCell ref="OGY4:OHI4"/>
    <mergeCell ref="OHJ4:OHT4"/>
    <mergeCell ref="OHU4:OIE4"/>
    <mergeCell ref="ODD4:ODN4"/>
    <mergeCell ref="ODO4:ODY4"/>
    <mergeCell ref="ODZ4:OEJ4"/>
    <mergeCell ref="OEK4:OEU4"/>
    <mergeCell ref="OEV4:OFF4"/>
    <mergeCell ref="OFG4:OFQ4"/>
    <mergeCell ref="OAP4:OAZ4"/>
    <mergeCell ref="OBA4:OBK4"/>
    <mergeCell ref="OBL4:OBV4"/>
    <mergeCell ref="OBW4:OCG4"/>
    <mergeCell ref="OCH4:OCR4"/>
    <mergeCell ref="OCS4:ODC4"/>
    <mergeCell ref="NYB4:NYL4"/>
    <mergeCell ref="NYM4:NYW4"/>
    <mergeCell ref="NYX4:NZH4"/>
    <mergeCell ref="NZI4:NZS4"/>
    <mergeCell ref="NZT4:OAD4"/>
    <mergeCell ref="OAE4:OAO4"/>
    <mergeCell ref="NVN4:NVX4"/>
    <mergeCell ref="NVY4:NWI4"/>
    <mergeCell ref="NWJ4:NWT4"/>
    <mergeCell ref="NWU4:NXE4"/>
    <mergeCell ref="NXF4:NXP4"/>
    <mergeCell ref="NXQ4:NYA4"/>
    <mergeCell ref="NSZ4:NTJ4"/>
    <mergeCell ref="NTK4:NTU4"/>
    <mergeCell ref="NTV4:NUF4"/>
    <mergeCell ref="NUG4:NUQ4"/>
    <mergeCell ref="NUR4:NVB4"/>
    <mergeCell ref="NVC4:NVM4"/>
    <mergeCell ref="NQL4:NQV4"/>
    <mergeCell ref="NQW4:NRG4"/>
    <mergeCell ref="NRH4:NRR4"/>
    <mergeCell ref="NRS4:NSC4"/>
    <mergeCell ref="NSD4:NSN4"/>
    <mergeCell ref="NSO4:NSY4"/>
    <mergeCell ref="NNX4:NOH4"/>
    <mergeCell ref="NOI4:NOS4"/>
    <mergeCell ref="NOT4:NPD4"/>
    <mergeCell ref="NPE4:NPO4"/>
    <mergeCell ref="NPP4:NPZ4"/>
    <mergeCell ref="NQA4:NQK4"/>
    <mergeCell ref="NLJ4:NLT4"/>
    <mergeCell ref="NLU4:NME4"/>
    <mergeCell ref="NMF4:NMP4"/>
    <mergeCell ref="NMQ4:NNA4"/>
    <mergeCell ref="NNB4:NNL4"/>
    <mergeCell ref="NNM4:NNW4"/>
    <mergeCell ref="NIV4:NJF4"/>
    <mergeCell ref="NJG4:NJQ4"/>
    <mergeCell ref="NJR4:NKB4"/>
    <mergeCell ref="NKC4:NKM4"/>
    <mergeCell ref="NKN4:NKX4"/>
    <mergeCell ref="NKY4:NLI4"/>
    <mergeCell ref="NGH4:NGR4"/>
    <mergeCell ref="NGS4:NHC4"/>
    <mergeCell ref="NHD4:NHN4"/>
    <mergeCell ref="NHO4:NHY4"/>
    <mergeCell ref="NHZ4:NIJ4"/>
    <mergeCell ref="NIK4:NIU4"/>
    <mergeCell ref="NDT4:NED4"/>
    <mergeCell ref="NEE4:NEO4"/>
    <mergeCell ref="NEP4:NEZ4"/>
    <mergeCell ref="NFA4:NFK4"/>
    <mergeCell ref="NFL4:NFV4"/>
    <mergeCell ref="NFW4:NGG4"/>
    <mergeCell ref="NBF4:NBP4"/>
    <mergeCell ref="NBQ4:NCA4"/>
    <mergeCell ref="NCB4:NCL4"/>
    <mergeCell ref="NCM4:NCW4"/>
    <mergeCell ref="NCX4:NDH4"/>
    <mergeCell ref="NDI4:NDS4"/>
    <mergeCell ref="MYR4:MZB4"/>
    <mergeCell ref="MZC4:MZM4"/>
    <mergeCell ref="MZN4:MZX4"/>
    <mergeCell ref="MZY4:NAI4"/>
    <mergeCell ref="NAJ4:NAT4"/>
    <mergeCell ref="NAU4:NBE4"/>
    <mergeCell ref="MWD4:MWN4"/>
    <mergeCell ref="MWO4:MWY4"/>
    <mergeCell ref="MWZ4:MXJ4"/>
    <mergeCell ref="MXK4:MXU4"/>
    <mergeCell ref="MXV4:MYF4"/>
    <mergeCell ref="MYG4:MYQ4"/>
    <mergeCell ref="MTP4:MTZ4"/>
    <mergeCell ref="MUA4:MUK4"/>
    <mergeCell ref="MUL4:MUV4"/>
    <mergeCell ref="MUW4:MVG4"/>
    <mergeCell ref="MVH4:MVR4"/>
    <mergeCell ref="MVS4:MWC4"/>
    <mergeCell ref="MRB4:MRL4"/>
    <mergeCell ref="MRM4:MRW4"/>
    <mergeCell ref="MRX4:MSH4"/>
    <mergeCell ref="MSI4:MSS4"/>
    <mergeCell ref="MST4:MTD4"/>
    <mergeCell ref="MTE4:MTO4"/>
    <mergeCell ref="MON4:MOX4"/>
    <mergeCell ref="MOY4:MPI4"/>
    <mergeCell ref="MPJ4:MPT4"/>
    <mergeCell ref="MPU4:MQE4"/>
    <mergeCell ref="MQF4:MQP4"/>
    <mergeCell ref="MQQ4:MRA4"/>
    <mergeCell ref="MLZ4:MMJ4"/>
    <mergeCell ref="MMK4:MMU4"/>
    <mergeCell ref="MMV4:MNF4"/>
    <mergeCell ref="MNG4:MNQ4"/>
    <mergeCell ref="MNR4:MOB4"/>
    <mergeCell ref="MOC4:MOM4"/>
    <mergeCell ref="MJL4:MJV4"/>
    <mergeCell ref="MJW4:MKG4"/>
    <mergeCell ref="MKH4:MKR4"/>
    <mergeCell ref="MKS4:MLC4"/>
    <mergeCell ref="MLD4:MLN4"/>
    <mergeCell ref="MLO4:MLY4"/>
    <mergeCell ref="MGX4:MHH4"/>
    <mergeCell ref="MHI4:MHS4"/>
    <mergeCell ref="MHT4:MID4"/>
    <mergeCell ref="MIE4:MIO4"/>
    <mergeCell ref="MIP4:MIZ4"/>
    <mergeCell ref="MJA4:MJK4"/>
    <mergeCell ref="MEJ4:MET4"/>
    <mergeCell ref="MEU4:MFE4"/>
    <mergeCell ref="MFF4:MFP4"/>
    <mergeCell ref="MFQ4:MGA4"/>
    <mergeCell ref="MGB4:MGL4"/>
    <mergeCell ref="MGM4:MGW4"/>
    <mergeCell ref="MBV4:MCF4"/>
    <mergeCell ref="MCG4:MCQ4"/>
    <mergeCell ref="MCR4:MDB4"/>
    <mergeCell ref="MDC4:MDM4"/>
    <mergeCell ref="MDN4:MDX4"/>
    <mergeCell ref="MDY4:MEI4"/>
    <mergeCell ref="LZH4:LZR4"/>
    <mergeCell ref="LZS4:MAC4"/>
    <mergeCell ref="MAD4:MAN4"/>
    <mergeCell ref="MAO4:MAY4"/>
    <mergeCell ref="MAZ4:MBJ4"/>
    <mergeCell ref="MBK4:MBU4"/>
    <mergeCell ref="LWT4:LXD4"/>
    <mergeCell ref="LXE4:LXO4"/>
    <mergeCell ref="LXP4:LXZ4"/>
    <mergeCell ref="LYA4:LYK4"/>
    <mergeCell ref="LYL4:LYV4"/>
    <mergeCell ref="LYW4:LZG4"/>
    <mergeCell ref="LUF4:LUP4"/>
    <mergeCell ref="LUQ4:LVA4"/>
    <mergeCell ref="LVB4:LVL4"/>
    <mergeCell ref="LVM4:LVW4"/>
    <mergeCell ref="LVX4:LWH4"/>
    <mergeCell ref="LWI4:LWS4"/>
    <mergeCell ref="LRR4:LSB4"/>
    <mergeCell ref="LSC4:LSM4"/>
    <mergeCell ref="LSN4:LSX4"/>
    <mergeCell ref="LSY4:LTI4"/>
    <mergeCell ref="LTJ4:LTT4"/>
    <mergeCell ref="LTU4:LUE4"/>
    <mergeCell ref="LPD4:LPN4"/>
    <mergeCell ref="LPO4:LPY4"/>
    <mergeCell ref="LPZ4:LQJ4"/>
    <mergeCell ref="LQK4:LQU4"/>
    <mergeCell ref="LQV4:LRF4"/>
    <mergeCell ref="LRG4:LRQ4"/>
    <mergeCell ref="LMP4:LMZ4"/>
    <mergeCell ref="LNA4:LNK4"/>
    <mergeCell ref="LNL4:LNV4"/>
    <mergeCell ref="LNW4:LOG4"/>
    <mergeCell ref="LOH4:LOR4"/>
    <mergeCell ref="LOS4:LPC4"/>
    <mergeCell ref="LKB4:LKL4"/>
    <mergeCell ref="LKM4:LKW4"/>
    <mergeCell ref="LKX4:LLH4"/>
    <mergeCell ref="LLI4:LLS4"/>
    <mergeCell ref="LLT4:LMD4"/>
    <mergeCell ref="LME4:LMO4"/>
    <mergeCell ref="LHN4:LHX4"/>
    <mergeCell ref="LHY4:LII4"/>
    <mergeCell ref="LIJ4:LIT4"/>
    <mergeCell ref="LIU4:LJE4"/>
    <mergeCell ref="LJF4:LJP4"/>
    <mergeCell ref="LJQ4:LKA4"/>
    <mergeCell ref="LEZ4:LFJ4"/>
    <mergeCell ref="LFK4:LFU4"/>
    <mergeCell ref="LFV4:LGF4"/>
    <mergeCell ref="LGG4:LGQ4"/>
    <mergeCell ref="LGR4:LHB4"/>
    <mergeCell ref="LHC4:LHM4"/>
    <mergeCell ref="LCL4:LCV4"/>
    <mergeCell ref="LCW4:LDG4"/>
    <mergeCell ref="LDH4:LDR4"/>
    <mergeCell ref="LDS4:LEC4"/>
    <mergeCell ref="LED4:LEN4"/>
    <mergeCell ref="LEO4:LEY4"/>
    <mergeCell ref="KZX4:LAH4"/>
    <mergeCell ref="LAI4:LAS4"/>
    <mergeCell ref="LAT4:LBD4"/>
    <mergeCell ref="LBE4:LBO4"/>
    <mergeCell ref="LBP4:LBZ4"/>
    <mergeCell ref="LCA4:LCK4"/>
    <mergeCell ref="KXJ4:KXT4"/>
    <mergeCell ref="KXU4:KYE4"/>
    <mergeCell ref="KYF4:KYP4"/>
    <mergeCell ref="KYQ4:KZA4"/>
    <mergeCell ref="KZB4:KZL4"/>
    <mergeCell ref="KZM4:KZW4"/>
    <mergeCell ref="KUV4:KVF4"/>
    <mergeCell ref="KVG4:KVQ4"/>
    <mergeCell ref="KVR4:KWB4"/>
    <mergeCell ref="KWC4:KWM4"/>
    <mergeCell ref="KWN4:KWX4"/>
    <mergeCell ref="KWY4:KXI4"/>
    <mergeCell ref="KSH4:KSR4"/>
    <mergeCell ref="KSS4:KTC4"/>
    <mergeCell ref="KTD4:KTN4"/>
    <mergeCell ref="KTO4:KTY4"/>
    <mergeCell ref="KTZ4:KUJ4"/>
    <mergeCell ref="KUK4:KUU4"/>
    <mergeCell ref="KPT4:KQD4"/>
    <mergeCell ref="KQE4:KQO4"/>
    <mergeCell ref="KQP4:KQZ4"/>
    <mergeCell ref="KRA4:KRK4"/>
    <mergeCell ref="KRL4:KRV4"/>
    <mergeCell ref="KRW4:KSG4"/>
    <mergeCell ref="KNF4:KNP4"/>
    <mergeCell ref="KNQ4:KOA4"/>
    <mergeCell ref="KOB4:KOL4"/>
    <mergeCell ref="KOM4:KOW4"/>
    <mergeCell ref="KOX4:KPH4"/>
    <mergeCell ref="KPI4:KPS4"/>
    <mergeCell ref="KKR4:KLB4"/>
    <mergeCell ref="KLC4:KLM4"/>
    <mergeCell ref="KLN4:KLX4"/>
    <mergeCell ref="KLY4:KMI4"/>
    <mergeCell ref="KMJ4:KMT4"/>
    <mergeCell ref="KMU4:KNE4"/>
    <mergeCell ref="KID4:KIN4"/>
    <mergeCell ref="KIO4:KIY4"/>
    <mergeCell ref="KIZ4:KJJ4"/>
    <mergeCell ref="KJK4:KJU4"/>
    <mergeCell ref="KJV4:KKF4"/>
    <mergeCell ref="KKG4:KKQ4"/>
    <mergeCell ref="KFP4:KFZ4"/>
    <mergeCell ref="KGA4:KGK4"/>
    <mergeCell ref="KGL4:KGV4"/>
    <mergeCell ref="KGW4:KHG4"/>
    <mergeCell ref="KHH4:KHR4"/>
    <mergeCell ref="KHS4:KIC4"/>
    <mergeCell ref="KDB4:KDL4"/>
    <mergeCell ref="KDM4:KDW4"/>
    <mergeCell ref="KDX4:KEH4"/>
    <mergeCell ref="KEI4:KES4"/>
    <mergeCell ref="KET4:KFD4"/>
    <mergeCell ref="KFE4:KFO4"/>
    <mergeCell ref="KAN4:KAX4"/>
    <mergeCell ref="KAY4:KBI4"/>
    <mergeCell ref="KBJ4:KBT4"/>
    <mergeCell ref="KBU4:KCE4"/>
    <mergeCell ref="KCF4:KCP4"/>
    <mergeCell ref="KCQ4:KDA4"/>
    <mergeCell ref="JXZ4:JYJ4"/>
    <mergeCell ref="JYK4:JYU4"/>
    <mergeCell ref="JYV4:JZF4"/>
    <mergeCell ref="JZG4:JZQ4"/>
    <mergeCell ref="JZR4:KAB4"/>
    <mergeCell ref="KAC4:KAM4"/>
    <mergeCell ref="JVL4:JVV4"/>
    <mergeCell ref="JVW4:JWG4"/>
    <mergeCell ref="JWH4:JWR4"/>
    <mergeCell ref="JWS4:JXC4"/>
    <mergeCell ref="JXD4:JXN4"/>
    <mergeCell ref="JXO4:JXY4"/>
    <mergeCell ref="JSX4:JTH4"/>
    <mergeCell ref="JTI4:JTS4"/>
    <mergeCell ref="JTT4:JUD4"/>
    <mergeCell ref="JUE4:JUO4"/>
    <mergeCell ref="JUP4:JUZ4"/>
    <mergeCell ref="JVA4:JVK4"/>
    <mergeCell ref="JQJ4:JQT4"/>
    <mergeCell ref="JQU4:JRE4"/>
    <mergeCell ref="JRF4:JRP4"/>
    <mergeCell ref="JRQ4:JSA4"/>
    <mergeCell ref="JSB4:JSL4"/>
    <mergeCell ref="JSM4:JSW4"/>
    <mergeCell ref="JNV4:JOF4"/>
    <mergeCell ref="JOG4:JOQ4"/>
    <mergeCell ref="JOR4:JPB4"/>
    <mergeCell ref="JPC4:JPM4"/>
    <mergeCell ref="JPN4:JPX4"/>
    <mergeCell ref="JPY4:JQI4"/>
    <mergeCell ref="JLH4:JLR4"/>
    <mergeCell ref="JLS4:JMC4"/>
    <mergeCell ref="JMD4:JMN4"/>
    <mergeCell ref="JMO4:JMY4"/>
    <mergeCell ref="JMZ4:JNJ4"/>
    <mergeCell ref="JNK4:JNU4"/>
    <mergeCell ref="JIT4:JJD4"/>
    <mergeCell ref="JJE4:JJO4"/>
    <mergeCell ref="JJP4:JJZ4"/>
    <mergeCell ref="JKA4:JKK4"/>
    <mergeCell ref="JKL4:JKV4"/>
    <mergeCell ref="JKW4:JLG4"/>
    <mergeCell ref="JGF4:JGP4"/>
    <mergeCell ref="JGQ4:JHA4"/>
    <mergeCell ref="JHB4:JHL4"/>
    <mergeCell ref="JHM4:JHW4"/>
    <mergeCell ref="JHX4:JIH4"/>
    <mergeCell ref="JII4:JIS4"/>
    <mergeCell ref="JDR4:JEB4"/>
    <mergeCell ref="JEC4:JEM4"/>
    <mergeCell ref="JEN4:JEX4"/>
    <mergeCell ref="JEY4:JFI4"/>
    <mergeCell ref="JFJ4:JFT4"/>
    <mergeCell ref="JFU4:JGE4"/>
    <mergeCell ref="JBD4:JBN4"/>
    <mergeCell ref="JBO4:JBY4"/>
    <mergeCell ref="JBZ4:JCJ4"/>
    <mergeCell ref="JCK4:JCU4"/>
    <mergeCell ref="JCV4:JDF4"/>
    <mergeCell ref="JDG4:JDQ4"/>
    <mergeCell ref="IYP4:IYZ4"/>
    <mergeCell ref="IZA4:IZK4"/>
    <mergeCell ref="IZL4:IZV4"/>
    <mergeCell ref="IZW4:JAG4"/>
    <mergeCell ref="JAH4:JAR4"/>
    <mergeCell ref="JAS4:JBC4"/>
    <mergeCell ref="IWB4:IWL4"/>
    <mergeCell ref="IWM4:IWW4"/>
    <mergeCell ref="IWX4:IXH4"/>
    <mergeCell ref="IXI4:IXS4"/>
    <mergeCell ref="IXT4:IYD4"/>
    <mergeCell ref="IYE4:IYO4"/>
    <mergeCell ref="ITN4:ITX4"/>
    <mergeCell ref="ITY4:IUI4"/>
    <mergeCell ref="IUJ4:IUT4"/>
    <mergeCell ref="IUU4:IVE4"/>
    <mergeCell ref="IVF4:IVP4"/>
    <mergeCell ref="IVQ4:IWA4"/>
    <mergeCell ref="IQZ4:IRJ4"/>
    <mergeCell ref="IRK4:IRU4"/>
    <mergeCell ref="IRV4:ISF4"/>
    <mergeCell ref="ISG4:ISQ4"/>
    <mergeCell ref="ISR4:ITB4"/>
    <mergeCell ref="ITC4:ITM4"/>
    <mergeCell ref="IOL4:IOV4"/>
    <mergeCell ref="IOW4:IPG4"/>
    <mergeCell ref="IPH4:IPR4"/>
    <mergeCell ref="IPS4:IQC4"/>
    <mergeCell ref="IQD4:IQN4"/>
    <mergeCell ref="IQO4:IQY4"/>
    <mergeCell ref="ILX4:IMH4"/>
    <mergeCell ref="IMI4:IMS4"/>
    <mergeCell ref="IMT4:IND4"/>
    <mergeCell ref="INE4:INO4"/>
    <mergeCell ref="INP4:INZ4"/>
    <mergeCell ref="IOA4:IOK4"/>
    <mergeCell ref="IJJ4:IJT4"/>
    <mergeCell ref="IJU4:IKE4"/>
    <mergeCell ref="IKF4:IKP4"/>
    <mergeCell ref="IKQ4:ILA4"/>
    <mergeCell ref="ILB4:ILL4"/>
    <mergeCell ref="ILM4:ILW4"/>
    <mergeCell ref="IGV4:IHF4"/>
    <mergeCell ref="IHG4:IHQ4"/>
    <mergeCell ref="IHR4:IIB4"/>
    <mergeCell ref="IIC4:IIM4"/>
    <mergeCell ref="IIN4:IIX4"/>
    <mergeCell ref="IIY4:IJI4"/>
    <mergeCell ref="IEH4:IER4"/>
    <mergeCell ref="IES4:IFC4"/>
    <mergeCell ref="IFD4:IFN4"/>
    <mergeCell ref="IFO4:IFY4"/>
    <mergeCell ref="IFZ4:IGJ4"/>
    <mergeCell ref="IGK4:IGU4"/>
    <mergeCell ref="IBT4:ICD4"/>
    <mergeCell ref="ICE4:ICO4"/>
    <mergeCell ref="ICP4:ICZ4"/>
    <mergeCell ref="IDA4:IDK4"/>
    <mergeCell ref="IDL4:IDV4"/>
    <mergeCell ref="IDW4:IEG4"/>
    <mergeCell ref="HZF4:HZP4"/>
    <mergeCell ref="HZQ4:IAA4"/>
    <mergeCell ref="IAB4:IAL4"/>
    <mergeCell ref="IAM4:IAW4"/>
    <mergeCell ref="IAX4:IBH4"/>
    <mergeCell ref="IBI4:IBS4"/>
    <mergeCell ref="HWR4:HXB4"/>
    <mergeCell ref="HXC4:HXM4"/>
    <mergeCell ref="HXN4:HXX4"/>
    <mergeCell ref="HXY4:HYI4"/>
    <mergeCell ref="HYJ4:HYT4"/>
    <mergeCell ref="HYU4:HZE4"/>
    <mergeCell ref="HUD4:HUN4"/>
    <mergeCell ref="HUO4:HUY4"/>
    <mergeCell ref="HUZ4:HVJ4"/>
    <mergeCell ref="HVK4:HVU4"/>
    <mergeCell ref="HVV4:HWF4"/>
    <mergeCell ref="HWG4:HWQ4"/>
    <mergeCell ref="HRP4:HRZ4"/>
    <mergeCell ref="HSA4:HSK4"/>
    <mergeCell ref="HSL4:HSV4"/>
    <mergeCell ref="HSW4:HTG4"/>
    <mergeCell ref="HTH4:HTR4"/>
    <mergeCell ref="HTS4:HUC4"/>
    <mergeCell ref="HPB4:HPL4"/>
    <mergeCell ref="HPM4:HPW4"/>
    <mergeCell ref="HPX4:HQH4"/>
    <mergeCell ref="HQI4:HQS4"/>
    <mergeCell ref="HQT4:HRD4"/>
    <mergeCell ref="HRE4:HRO4"/>
    <mergeCell ref="HMN4:HMX4"/>
    <mergeCell ref="HMY4:HNI4"/>
    <mergeCell ref="HNJ4:HNT4"/>
    <mergeCell ref="HNU4:HOE4"/>
    <mergeCell ref="HOF4:HOP4"/>
    <mergeCell ref="HOQ4:HPA4"/>
    <mergeCell ref="HJZ4:HKJ4"/>
    <mergeCell ref="HKK4:HKU4"/>
    <mergeCell ref="HKV4:HLF4"/>
    <mergeCell ref="HLG4:HLQ4"/>
    <mergeCell ref="HLR4:HMB4"/>
    <mergeCell ref="HMC4:HMM4"/>
    <mergeCell ref="HHL4:HHV4"/>
    <mergeCell ref="HHW4:HIG4"/>
    <mergeCell ref="HIH4:HIR4"/>
    <mergeCell ref="HIS4:HJC4"/>
    <mergeCell ref="HJD4:HJN4"/>
    <mergeCell ref="HJO4:HJY4"/>
    <mergeCell ref="HEX4:HFH4"/>
    <mergeCell ref="HFI4:HFS4"/>
    <mergeCell ref="HFT4:HGD4"/>
    <mergeCell ref="HGE4:HGO4"/>
    <mergeCell ref="HGP4:HGZ4"/>
    <mergeCell ref="HHA4:HHK4"/>
    <mergeCell ref="HCJ4:HCT4"/>
    <mergeCell ref="HCU4:HDE4"/>
    <mergeCell ref="HDF4:HDP4"/>
    <mergeCell ref="HDQ4:HEA4"/>
    <mergeCell ref="HEB4:HEL4"/>
    <mergeCell ref="HEM4:HEW4"/>
    <mergeCell ref="GZV4:HAF4"/>
    <mergeCell ref="HAG4:HAQ4"/>
    <mergeCell ref="HAR4:HBB4"/>
    <mergeCell ref="HBC4:HBM4"/>
    <mergeCell ref="HBN4:HBX4"/>
    <mergeCell ref="HBY4:HCI4"/>
    <mergeCell ref="GXH4:GXR4"/>
    <mergeCell ref="GXS4:GYC4"/>
    <mergeCell ref="GYD4:GYN4"/>
    <mergeCell ref="GYO4:GYY4"/>
    <mergeCell ref="GYZ4:GZJ4"/>
    <mergeCell ref="GZK4:GZU4"/>
    <mergeCell ref="GUT4:GVD4"/>
    <mergeCell ref="GVE4:GVO4"/>
    <mergeCell ref="GVP4:GVZ4"/>
    <mergeCell ref="GWA4:GWK4"/>
    <mergeCell ref="GWL4:GWV4"/>
    <mergeCell ref="GWW4:GXG4"/>
    <mergeCell ref="GSF4:GSP4"/>
    <mergeCell ref="GSQ4:GTA4"/>
    <mergeCell ref="GTB4:GTL4"/>
    <mergeCell ref="GTM4:GTW4"/>
    <mergeCell ref="GTX4:GUH4"/>
    <mergeCell ref="GUI4:GUS4"/>
    <mergeCell ref="GPR4:GQB4"/>
    <mergeCell ref="GQC4:GQM4"/>
    <mergeCell ref="GQN4:GQX4"/>
    <mergeCell ref="GQY4:GRI4"/>
    <mergeCell ref="GRJ4:GRT4"/>
    <mergeCell ref="GRU4:GSE4"/>
    <mergeCell ref="GND4:GNN4"/>
    <mergeCell ref="GNO4:GNY4"/>
    <mergeCell ref="GNZ4:GOJ4"/>
    <mergeCell ref="GOK4:GOU4"/>
    <mergeCell ref="GOV4:GPF4"/>
    <mergeCell ref="GPG4:GPQ4"/>
    <mergeCell ref="GKP4:GKZ4"/>
    <mergeCell ref="GLA4:GLK4"/>
    <mergeCell ref="GLL4:GLV4"/>
    <mergeCell ref="GLW4:GMG4"/>
    <mergeCell ref="GMH4:GMR4"/>
    <mergeCell ref="GMS4:GNC4"/>
    <mergeCell ref="GIB4:GIL4"/>
    <mergeCell ref="GIM4:GIW4"/>
    <mergeCell ref="GIX4:GJH4"/>
    <mergeCell ref="GJI4:GJS4"/>
    <mergeCell ref="GJT4:GKD4"/>
    <mergeCell ref="GKE4:GKO4"/>
    <mergeCell ref="GFN4:GFX4"/>
    <mergeCell ref="GFY4:GGI4"/>
    <mergeCell ref="GGJ4:GGT4"/>
    <mergeCell ref="GGU4:GHE4"/>
    <mergeCell ref="GHF4:GHP4"/>
    <mergeCell ref="GHQ4:GIA4"/>
    <mergeCell ref="GCZ4:GDJ4"/>
    <mergeCell ref="GDK4:GDU4"/>
    <mergeCell ref="GDV4:GEF4"/>
    <mergeCell ref="GEG4:GEQ4"/>
    <mergeCell ref="GER4:GFB4"/>
    <mergeCell ref="GFC4:GFM4"/>
    <mergeCell ref="GAL4:GAV4"/>
    <mergeCell ref="GAW4:GBG4"/>
    <mergeCell ref="GBH4:GBR4"/>
    <mergeCell ref="GBS4:GCC4"/>
    <mergeCell ref="GCD4:GCN4"/>
    <mergeCell ref="GCO4:GCY4"/>
    <mergeCell ref="FXX4:FYH4"/>
    <mergeCell ref="FYI4:FYS4"/>
    <mergeCell ref="FYT4:FZD4"/>
    <mergeCell ref="FZE4:FZO4"/>
    <mergeCell ref="FZP4:FZZ4"/>
    <mergeCell ref="GAA4:GAK4"/>
    <mergeCell ref="FVJ4:FVT4"/>
    <mergeCell ref="FVU4:FWE4"/>
    <mergeCell ref="FWF4:FWP4"/>
    <mergeCell ref="FWQ4:FXA4"/>
    <mergeCell ref="FXB4:FXL4"/>
    <mergeCell ref="FXM4:FXW4"/>
    <mergeCell ref="FSV4:FTF4"/>
    <mergeCell ref="FTG4:FTQ4"/>
    <mergeCell ref="FTR4:FUB4"/>
    <mergeCell ref="FUC4:FUM4"/>
    <mergeCell ref="FUN4:FUX4"/>
    <mergeCell ref="FUY4:FVI4"/>
    <mergeCell ref="FQH4:FQR4"/>
    <mergeCell ref="FQS4:FRC4"/>
    <mergeCell ref="FRD4:FRN4"/>
    <mergeCell ref="FRO4:FRY4"/>
    <mergeCell ref="FRZ4:FSJ4"/>
    <mergeCell ref="FSK4:FSU4"/>
    <mergeCell ref="FNT4:FOD4"/>
    <mergeCell ref="FOE4:FOO4"/>
    <mergeCell ref="FOP4:FOZ4"/>
    <mergeCell ref="FPA4:FPK4"/>
    <mergeCell ref="FPL4:FPV4"/>
    <mergeCell ref="FPW4:FQG4"/>
    <mergeCell ref="FLF4:FLP4"/>
    <mergeCell ref="FLQ4:FMA4"/>
    <mergeCell ref="FMB4:FML4"/>
    <mergeCell ref="FMM4:FMW4"/>
    <mergeCell ref="FMX4:FNH4"/>
    <mergeCell ref="FNI4:FNS4"/>
    <mergeCell ref="FIR4:FJB4"/>
    <mergeCell ref="FJC4:FJM4"/>
    <mergeCell ref="FJN4:FJX4"/>
    <mergeCell ref="FJY4:FKI4"/>
    <mergeCell ref="FKJ4:FKT4"/>
    <mergeCell ref="FKU4:FLE4"/>
    <mergeCell ref="FGD4:FGN4"/>
    <mergeCell ref="FGO4:FGY4"/>
    <mergeCell ref="FGZ4:FHJ4"/>
    <mergeCell ref="FHK4:FHU4"/>
    <mergeCell ref="FHV4:FIF4"/>
    <mergeCell ref="FIG4:FIQ4"/>
    <mergeCell ref="FDP4:FDZ4"/>
    <mergeCell ref="FEA4:FEK4"/>
    <mergeCell ref="FEL4:FEV4"/>
    <mergeCell ref="FEW4:FFG4"/>
    <mergeCell ref="FFH4:FFR4"/>
    <mergeCell ref="FFS4:FGC4"/>
    <mergeCell ref="FBB4:FBL4"/>
    <mergeCell ref="FBM4:FBW4"/>
    <mergeCell ref="FBX4:FCH4"/>
    <mergeCell ref="FCI4:FCS4"/>
    <mergeCell ref="FCT4:FDD4"/>
    <mergeCell ref="FDE4:FDO4"/>
    <mergeCell ref="EYN4:EYX4"/>
    <mergeCell ref="EYY4:EZI4"/>
    <mergeCell ref="EZJ4:EZT4"/>
    <mergeCell ref="EZU4:FAE4"/>
    <mergeCell ref="FAF4:FAP4"/>
    <mergeCell ref="FAQ4:FBA4"/>
    <mergeCell ref="EVZ4:EWJ4"/>
    <mergeCell ref="EWK4:EWU4"/>
    <mergeCell ref="EWV4:EXF4"/>
    <mergeCell ref="EXG4:EXQ4"/>
    <mergeCell ref="EXR4:EYB4"/>
    <mergeCell ref="EYC4:EYM4"/>
    <mergeCell ref="ETL4:ETV4"/>
    <mergeCell ref="ETW4:EUG4"/>
    <mergeCell ref="EUH4:EUR4"/>
    <mergeCell ref="EUS4:EVC4"/>
    <mergeCell ref="EVD4:EVN4"/>
    <mergeCell ref="EVO4:EVY4"/>
    <mergeCell ref="EQX4:ERH4"/>
    <mergeCell ref="ERI4:ERS4"/>
    <mergeCell ref="ERT4:ESD4"/>
    <mergeCell ref="ESE4:ESO4"/>
    <mergeCell ref="ESP4:ESZ4"/>
    <mergeCell ref="ETA4:ETK4"/>
    <mergeCell ref="EOJ4:EOT4"/>
    <mergeCell ref="EOU4:EPE4"/>
    <mergeCell ref="EPF4:EPP4"/>
    <mergeCell ref="EPQ4:EQA4"/>
    <mergeCell ref="EQB4:EQL4"/>
    <mergeCell ref="EQM4:EQW4"/>
    <mergeCell ref="ELV4:EMF4"/>
    <mergeCell ref="EMG4:EMQ4"/>
    <mergeCell ref="EMR4:ENB4"/>
    <mergeCell ref="ENC4:ENM4"/>
    <mergeCell ref="ENN4:ENX4"/>
    <mergeCell ref="ENY4:EOI4"/>
    <mergeCell ref="EJH4:EJR4"/>
    <mergeCell ref="EJS4:EKC4"/>
    <mergeCell ref="EKD4:EKN4"/>
    <mergeCell ref="EKO4:EKY4"/>
    <mergeCell ref="EKZ4:ELJ4"/>
    <mergeCell ref="ELK4:ELU4"/>
    <mergeCell ref="EGT4:EHD4"/>
    <mergeCell ref="EHE4:EHO4"/>
    <mergeCell ref="EHP4:EHZ4"/>
    <mergeCell ref="EIA4:EIK4"/>
    <mergeCell ref="EIL4:EIV4"/>
    <mergeCell ref="EIW4:EJG4"/>
    <mergeCell ref="EEF4:EEP4"/>
    <mergeCell ref="EEQ4:EFA4"/>
    <mergeCell ref="EFB4:EFL4"/>
    <mergeCell ref="EFM4:EFW4"/>
    <mergeCell ref="EFX4:EGH4"/>
    <mergeCell ref="EGI4:EGS4"/>
    <mergeCell ref="EBR4:ECB4"/>
    <mergeCell ref="ECC4:ECM4"/>
    <mergeCell ref="ECN4:ECX4"/>
    <mergeCell ref="ECY4:EDI4"/>
    <mergeCell ref="EDJ4:EDT4"/>
    <mergeCell ref="EDU4:EEE4"/>
    <mergeCell ref="DZD4:DZN4"/>
    <mergeCell ref="DZO4:DZY4"/>
    <mergeCell ref="DZZ4:EAJ4"/>
    <mergeCell ref="EAK4:EAU4"/>
    <mergeCell ref="EAV4:EBF4"/>
    <mergeCell ref="EBG4:EBQ4"/>
    <mergeCell ref="DWP4:DWZ4"/>
    <mergeCell ref="DXA4:DXK4"/>
    <mergeCell ref="DXL4:DXV4"/>
    <mergeCell ref="DXW4:DYG4"/>
    <mergeCell ref="DYH4:DYR4"/>
    <mergeCell ref="DYS4:DZC4"/>
    <mergeCell ref="DUB4:DUL4"/>
    <mergeCell ref="DUM4:DUW4"/>
    <mergeCell ref="DUX4:DVH4"/>
    <mergeCell ref="DVI4:DVS4"/>
    <mergeCell ref="DVT4:DWD4"/>
    <mergeCell ref="DWE4:DWO4"/>
    <mergeCell ref="DRN4:DRX4"/>
    <mergeCell ref="DRY4:DSI4"/>
    <mergeCell ref="DSJ4:DST4"/>
    <mergeCell ref="DSU4:DTE4"/>
    <mergeCell ref="DTF4:DTP4"/>
    <mergeCell ref="DTQ4:DUA4"/>
    <mergeCell ref="DOZ4:DPJ4"/>
    <mergeCell ref="DPK4:DPU4"/>
    <mergeCell ref="DPV4:DQF4"/>
    <mergeCell ref="DQG4:DQQ4"/>
    <mergeCell ref="DQR4:DRB4"/>
    <mergeCell ref="DRC4:DRM4"/>
    <mergeCell ref="DML4:DMV4"/>
    <mergeCell ref="DMW4:DNG4"/>
    <mergeCell ref="DNH4:DNR4"/>
    <mergeCell ref="DNS4:DOC4"/>
    <mergeCell ref="DOD4:DON4"/>
    <mergeCell ref="DOO4:DOY4"/>
    <mergeCell ref="DJX4:DKH4"/>
    <mergeCell ref="DKI4:DKS4"/>
    <mergeCell ref="DKT4:DLD4"/>
    <mergeCell ref="DLE4:DLO4"/>
    <mergeCell ref="DLP4:DLZ4"/>
    <mergeCell ref="DMA4:DMK4"/>
    <mergeCell ref="DHJ4:DHT4"/>
    <mergeCell ref="DHU4:DIE4"/>
    <mergeCell ref="DIF4:DIP4"/>
    <mergeCell ref="DIQ4:DJA4"/>
    <mergeCell ref="DJB4:DJL4"/>
    <mergeCell ref="DJM4:DJW4"/>
    <mergeCell ref="DEV4:DFF4"/>
    <mergeCell ref="DFG4:DFQ4"/>
    <mergeCell ref="DFR4:DGB4"/>
    <mergeCell ref="DGC4:DGM4"/>
    <mergeCell ref="DGN4:DGX4"/>
    <mergeCell ref="DGY4:DHI4"/>
    <mergeCell ref="DCH4:DCR4"/>
    <mergeCell ref="DCS4:DDC4"/>
    <mergeCell ref="DDD4:DDN4"/>
    <mergeCell ref="DDO4:DDY4"/>
    <mergeCell ref="DDZ4:DEJ4"/>
    <mergeCell ref="DEK4:DEU4"/>
    <mergeCell ref="CZT4:DAD4"/>
    <mergeCell ref="DAE4:DAO4"/>
    <mergeCell ref="DAP4:DAZ4"/>
    <mergeCell ref="DBA4:DBK4"/>
    <mergeCell ref="DBL4:DBV4"/>
    <mergeCell ref="DBW4:DCG4"/>
    <mergeCell ref="CXF4:CXP4"/>
    <mergeCell ref="CXQ4:CYA4"/>
    <mergeCell ref="CYB4:CYL4"/>
    <mergeCell ref="CYM4:CYW4"/>
    <mergeCell ref="CYX4:CZH4"/>
    <mergeCell ref="CZI4:CZS4"/>
    <mergeCell ref="CUR4:CVB4"/>
    <mergeCell ref="CVC4:CVM4"/>
    <mergeCell ref="CVN4:CVX4"/>
    <mergeCell ref="CVY4:CWI4"/>
    <mergeCell ref="CWJ4:CWT4"/>
    <mergeCell ref="CWU4:CXE4"/>
    <mergeCell ref="CSD4:CSN4"/>
    <mergeCell ref="CSO4:CSY4"/>
    <mergeCell ref="CSZ4:CTJ4"/>
    <mergeCell ref="CTK4:CTU4"/>
    <mergeCell ref="CTV4:CUF4"/>
    <mergeCell ref="CUG4:CUQ4"/>
    <mergeCell ref="CPP4:CPZ4"/>
    <mergeCell ref="CQA4:CQK4"/>
    <mergeCell ref="CQL4:CQV4"/>
    <mergeCell ref="CQW4:CRG4"/>
    <mergeCell ref="CRH4:CRR4"/>
    <mergeCell ref="CRS4:CSC4"/>
    <mergeCell ref="CNB4:CNL4"/>
    <mergeCell ref="CNM4:CNW4"/>
    <mergeCell ref="CNX4:COH4"/>
    <mergeCell ref="COI4:COS4"/>
    <mergeCell ref="COT4:CPD4"/>
    <mergeCell ref="CPE4:CPO4"/>
    <mergeCell ref="CKN4:CKX4"/>
    <mergeCell ref="CKY4:CLI4"/>
    <mergeCell ref="CLJ4:CLT4"/>
    <mergeCell ref="CLU4:CME4"/>
    <mergeCell ref="CMF4:CMP4"/>
    <mergeCell ref="CMQ4:CNA4"/>
    <mergeCell ref="CHZ4:CIJ4"/>
    <mergeCell ref="CIK4:CIU4"/>
    <mergeCell ref="CIV4:CJF4"/>
    <mergeCell ref="CJG4:CJQ4"/>
    <mergeCell ref="CJR4:CKB4"/>
    <mergeCell ref="CKC4:CKM4"/>
    <mergeCell ref="CFL4:CFV4"/>
    <mergeCell ref="CFW4:CGG4"/>
    <mergeCell ref="CGH4:CGR4"/>
    <mergeCell ref="CGS4:CHC4"/>
    <mergeCell ref="CHD4:CHN4"/>
    <mergeCell ref="CHO4:CHY4"/>
    <mergeCell ref="CCX4:CDH4"/>
    <mergeCell ref="CDI4:CDS4"/>
    <mergeCell ref="CDT4:CED4"/>
    <mergeCell ref="CEE4:CEO4"/>
    <mergeCell ref="CEP4:CEZ4"/>
    <mergeCell ref="CFA4:CFK4"/>
    <mergeCell ref="CAJ4:CAT4"/>
    <mergeCell ref="CAU4:CBE4"/>
    <mergeCell ref="CBF4:CBP4"/>
    <mergeCell ref="CBQ4:CCA4"/>
    <mergeCell ref="CCB4:CCL4"/>
    <mergeCell ref="CCM4:CCW4"/>
    <mergeCell ref="BXV4:BYF4"/>
    <mergeCell ref="BYG4:BYQ4"/>
    <mergeCell ref="BYR4:BZB4"/>
    <mergeCell ref="BZC4:BZM4"/>
    <mergeCell ref="BZN4:BZX4"/>
    <mergeCell ref="BZY4:CAI4"/>
    <mergeCell ref="BVH4:BVR4"/>
    <mergeCell ref="BVS4:BWC4"/>
    <mergeCell ref="BWD4:BWN4"/>
    <mergeCell ref="BWO4:BWY4"/>
    <mergeCell ref="BWZ4:BXJ4"/>
    <mergeCell ref="BXK4:BXU4"/>
    <mergeCell ref="BST4:BTD4"/>
    <mergeCell ref="BTE4:BTO4"/>
    <mergeCell ref="BTP4:BTZ4"/>
    <mergeCell ref="BUA4:BUK4"/>
    <mergeCell ref="BUL4:BUV4"/>
    <mergeCell ref="BUW4:BVG4"/>
    <mergeCell ref="BQF4:BQP4"/>
    <mergeCell ref="BQQ4:BRA4"/>
    <mergeCell ref="BRB4:BRL4"/>
    <mergeCell ref="BRM4:BRW4"/>
    <mergeCell ref="BRX4:BSH4"/>
    <mergeCell ref="BSI4:BSS4"/>
    <mergeCell ref="BNR4:BOB4"/>
    <mergeCell ref="BOC4:BOM4"/>
    <mergeCell ref="BON4:BOX4"/>
    <mergeCell ref="BOY4:BPI4"/>
    <mergeCell ref="BPJ4:BPT4"/>
    <mergeCell ref="BPU4:BQE4"/>
    <mergeCell ref="BLD4:BLN4"/>
    <mergeCell ref="BLO4:BLY4"/>
    <mergeCell ref="BLZ4:BMJ4"/>
    <mergeCell ref="BMK4:BMU4"/>
    <mergeCell ref="BMV4:BNF4"/>
    <mergeCell ref="BNG4:BNQ4"/>
    <mergeCell ref="BIP4:BIZ4"/>
    <mergeCell ref="BJA4:BJK4"/>
    <mergeCell ref="BJL4:BJV4"/>
    <mergeCell ref="BJW4:BKG4"/>
    <mergeCell ref="BKH4:BKR4"/>
    <mergeCell ref="BKS4:BLC4"/>
    <mergeCell ref="BGB4:BGL4"/>
    <mergeCell ref="BGM4:BGW4"/>
    <mergeCell ref="BGX4:BHH4"/>
    <mergeCell ref="BHI4:BHS4"/>
    <mergeCell ref="BHT4:BID4"/>
    <mergeCell ref="BIE4:BIO4"/>
    <mergeCell ref="BDN4:BDX4"/>
    <mergeCell ref="BDY4:BEI4"/>
    <mergeCell ref="BEJ4:BET4"/>
    <mergeCell ref="BEU4:BFE4"/>
    <mergeCell ref="BFF4:BFP4"/>
    <mergeCell ref="BFQ4:BGA4"/>
    <mergeCell ref="BAZ4:BBJ4"/>
    <mergeCell ref="BBK4:BBU4"/>
    <mergeCell ref="BBV4:BCF4"/>
    <mergeCell ref="BCG4:BCQ4"/>
    <mergeCell ref="BCR4:BDB4"/>
    <mergeCell ref="BDC4:BDM4"/>
    <mergeCell ref="AYL4:AYV4"/>
    <mergeCell ref="AYW4:AZG4"/>
    <mergeCell ref="AZH4:AZR4"/>
    <mergeCell ref="AZS4:BAC4"/>
    <mergeCell ref="BAD4:BAN4"/>
    <mergeCell ref="BAO4:BAY4"/>
    <mergeCell ref="AVX4:AWH4"/>
    <mergeCell ref="AWI4:AWS4"/>
    <mergeCell ref="AWT4:AXD4"/>
    <mergeCell ref="AXE4:AXO4"/>
    <mergeCell ref="AXP4:AXZ4"/>
    <mergeCell ref="AYA4:AYK4"/>
    <mergeCell ref="ATJ4:ATT4"/>
    <mergeCell ref="ATU4:AUE4"/>
    <mergeCell ref="AUF4:AUP4"/>
    <mergeCell ref="AUQ4:AVA4"/>
    <mergeCell ref="AVB4:AVL4"/>
    <mergeCell ref="AVM4:AVW4"/>
    <mergeCell ref="AQV4:ARF4"/>
    <mergeCell ref="ARG4:ARQ4"/>
    <mergeCell ref="ARR4:ASB4"/>
    <mergeCell ref="ASC4:ASM4"/>
    <mergeCell ref="ASN4:ASX4"/>
    <mergeCell ref="ASY4:ATI4"/>
    <mergeCell ref="AOH4:AOR4"/>
    <mergeCell ref="AOS4:APC4"/>
    <mergeCell ref="APD4:APN4"/>
    <mergeCell ref="APO4:APY4"/>
    <mergeCell ref="APZ4:AQJ4"/>
    <mergeCell ref="AQK4:AQU4"/>
    <mergeCell ref="ALT4:AMD4"/>
    <mergeCell ref="AME4:AMO4"/>
    <mergeCell ref="AMP4:AMZ4"/>
    <mergeCell ref="ANA4:ANK4"/>
    <mergeCell ref="ANL4:ANV4"/>
    <mergeCell ref="ANW4:AOG4"/>
    <mergeCell ref="AJF4:AJP4"/>
    <mergeCell ref="AJQ4:AKA4"/>
    <mergeCell ref="AKB4:AKL4"/>
    <mergeCell ref="AKM4:AKW4"/>
    <mergeCell ref="AKX4:ALH4"/>
    <mergeCell ref="ALI4:ALS4"/>
    <mergeCell ref="AGR4:AHB4"/>
    <mergeCell ref="AHC4:AHM4"/>
    <mergeCell ref="AHN4:AHX4"/>
    <mergeCell ref="AHY4:AII4"/>
    <mergeCell ref="AIJ4:AIT4"/>
    <mergeCell ref="AIU4:AJE4"/>
    <mergeCell ref="AED4:AEN4"/>
    <mergeCell ref="AEO4:AEY4"/>
    <mergeCell ref="AEZ4:AFJ4"/>
    <mergeCell ref="AFK4:AFU4"/>
    <mergeCell ref="AFV4:AGF4"/>
    <mergeCell ref="AGG4:AGQ4"/>
    <mergeCell ref="ABP4:ABZ4"/>
    <mergeCell ref="ACA4:ACK4"/>
    <mergeCell ref="ACL4:ACV4"/>
    <mergeCell ref="ACW4:ADG4"/>
    <mergeCell ref="ADH4:ADR4"/>
    <mergeCell ref="ADS4:AEC4"/>
    <mergeCell ref="ZB4:ZL4"/>
    <mergeCell ref="ZM4:ZW4"/>
    <mergeCell ref="ZX4:AAH4"/>
    <mergeCell ref="AAI4:AAS4"/>
    <mergeCell ref="AAT4:ABD4"/>
    <mergeCell ref="ABE4:ABO4"/>
    <mergeCell ref="WN4:WX4"/>
    <mergeCell ref="WY4:XI4"/>
    <mergeCell ref="XJ4:XT4"/>
    <mergeCell ref="XU4:YE4"/>
    <mergeCell ref="YF4:YP4"/>
    <mergeCell ref="YQ4:ZA4"/>
    <mergeCell ref="TZ4:UJ4"/>
    <mergeCell ref="UK4:UU4"/>
    <mergeCell ref="UV4:VF4"/>
    <mergeCell ref="VG4:VQ4"/>
    <mergeCell ref="VR4:WB4"/>
    <mergeCell ref="WC4:WM4"/>
    <mergeCell ref="RL4:RV4"/>
    <mergeCell ref="RW4:SG4"/>
    <mergeCell ref="SH4:SR4"/>
    <mergeCell ref="SS4:TC4"/>
    <mergeCell ref="TD4:TN4"/>
    <mergeCell ref="TO4:TY4"/>
    <mergeCell ref="OX4:PH4"/>
    <mergeCell ref="PI4:PS4"/>
    <mergeCell ref="PT4:QD4"/>
    <mergeCell ref="QE4:QO4"/>
    <mergeCell ref="QP4:QZ4"/>
    <mergeCell ref="RA4:RK4"/>
    <mergeCell ref="MJ4:MT4"/>
    <mergeCell ref="MU4:NE4"/>
    <mergeCell ref="NF4:NP4"/>
    <mergeCell ref="NQ4:OA4"/>
    <mergeCell ref="OB4:OL4"/>
    <mergeCell ref="OM4:OW4"/>
    <mergeCell ref="JV4:KF4"/>
    <mergeCell ref="KG4:KQ4"/>
    <mergeCell ref="KR4:LB4"/>
    <mergeCell ref="LC4:LM4"/>
    <mergeCell ref="LN4:LX4"/>
    <mergeCell ref="LY4:MI4"/>
    <mergeCell ref="R4:AB4"/>
    <mergeCell ref="AC4:AM4"/>
    <mergeCell ref="AN4:AX4"/>
    <mergeCell ref="AY4:BI4"/>
    <mergeCell ref="BJ4:BT4"/>
    <mergeCell ref="BU4:CE4"/>
    <mergeCell ref="A1:D3"/>
    <mergeCell ref="A4:F4"/>
    <mergeCell ref="G4:Q4"/>
    <mergeCell ref="HH4:HR4"/>
    <mergeCell ref="HS4:IC4"/>
    <mergeCell ref="ID4:IN4"/>
    <mergeCell ref="IO4:IY4"/>
    <mergeCell ref="IZ4:JJ4"/>
    <mergeCell ref="JK4:JU4"/>
    <mergeCell ref="ET4:FD4"/>
    <mergeCell ref="FE4:FO4"/>
    <mergeCell ref="FP4:FZ4"/>
    <mergeCell ref="GA4:GK4"/>
    <mergeCell ref="GL4:GV4"/>
    <mergeCell ref="GW4:HG4"/>
    <mergeCell ref="CF4:CP4"/>
    <mergeCell ref="CQ4:DA4"/>
    <mergeCell ref="DB4:DL4"/>
    <mergeCell ref="DM4:DW4"/>
    <mergeCell ref="DX4:EH4"/>
    <mergeCell ref="EI4:ES4"/>
  </mergeCells>
  <pageMargins left="0.25" right="0.25" top="0.75" bottom="0.75" header="0.3" footer="0.3"/>
  <pageSetup paperSize="9" scale="8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4"/>
  <sheetViews>
    <sheetView view="pageBreakPreview" topLeftCell="A22" zoomScale="130" zoomScaleNormal="100" zoomScaleSheetLayoutView="130" workbookViewId="0">
      <selection activeCell="D19" sqref="D19"/>
    </sheetView>
  </sheetViews>
  <sheetFormatPr defaultRowHeight="14.4" x14ac:dyDescent="0.3"/>
  <cols>
    <col min="2" max="2" width="23.44140625" bestFit="1" customWidth="1"/>
    <col min="4" max="4" width="15.44140625" bestFit="1" customWidth="1"/>
  </cols>
  <sheetData>
    <row r="1" spans="2:4" ht="15" x14ac:dyDescent="0.25">
      <c r="B1" s="465" t="s">
        <v>1440</v>
      </c>
      <c r="C1" s="465"/>
      <c r="D1" s="465"/>
    </row>
    <row r="2" spans="2:4" ht="15" x14ac:dyDescent="0.25">
      <c r="B2" s="144" t="s">
        <v>1105</v>
      </c>
      <c r="C2" s="144" t="s">
        <v>1106</v>
      </c>
      <c r="D2" s="144" t="s">
        <v>1107</v>
      </c>
    </row>
    <row r="3" spans="2:4" ht="15" x14ac:dyDescent="0.25">
      <c r="B3" s="145" t="s">
        <v>1109</v>
      </c>
      <c r="C3" s="145" t="s">
        <v>17</v>
      </c>
      <c r="D3" s="150">
        <f>D8</f>
        <v>134</v>
      </c>
    </row>
    <row r="4" spans="2:4" ht="15" x14ac:dyDescent="0.25">
      <c r="B4" s="145" t="s">
        <v>1108</v>
      </c>
      <c r="C4" s="145" t="s">
        <v>17</v>
      </c>
      <c r="D4" s="150">
        <f>D6+D7</f>
        <v>39</v>
      </c>
    </row>
    <row r="5" spans="2:4" ht="15" x14ac:dyDescent="0.25">
      <c r="B5" s="145" t="s">
        <v>1441</v>
      </c>
      <c r="C5" s="145" t="s">
        <v>17</v>
      </c>
      <c r="D5" s="150">
        <v>1</v>
      </c>
    </row>
    <row r="6" spans="2:4" ht="15" x14ac:dyDescent="0.25">
      <c r="B6" s="145" t="s">
        <v>1442</v>
      </c>
      <c r="C6" s="145" t="s">
        <v>17</v>
      </c>
      <c r="D6" s="150">
        <v>4</v>
      </c>
    </row>
    <row r="7" spans="2:4" ht="15" x14ac:dyDescent="0.25">
      <c r="B7" s="145" t="s">
        <v>1111</v>
      </c>
      <c r="C7" s="145" t="s">
        <v>17</v>
      </c>
      <c r="D7" s="150">
        <v>35</v>
      </c>
    </row>
    <row r="8" spans="2:4" ht="15" x14ac:dyDescent="0.25">
      <c r="B8" s="145" t="s">
        <v>1112</v>
      </c>
      <c r="C8" s="145" t="s">
        <v>17</v>
      </c>
      <c r="D8" s="150">
        <v>134</v>
      </c>
    </row>
    <row r="9" spans="2:4" ht="15" x14ac:dyDescent="0.25">
      <c r="B9" s="145" t="s">
        <v>1113</v>
      </c>
      <c r="C9" s="145" t="s">
        <v>17</v>
      </c>
      <c r="D9" s="150">
        <v>11</v>
      </c>
    </row>
    <row r="10" spans="2:4" ht="15" x14ac:dyDescent="0.25">
      <c r="B10" s="145" t="s">
        <v>1114</v>
      </c>
      <c r="C10" s="145" t="s">
        <v>17</v>
      </c>
      <c r="D10" s="150">
        <v>6</v>
      </c>
    </row>
    <row r="11" spans="2:4" ht="15" x14ac:dyDescent="0.25">
      <c r="B11" s="145" t="s">
        <v>1115</v>
      </c>
      <c r="C11" s="145" t="s">
        <v>17</v>
      </c>
      <c r="D11" s="150">
        <v>15</v>
      </c>
    </row>
    <row r="12" spans="2:4" ht="15" x14ac:dyDescent="0.25">
      <c r="B12" s="145" t="s">
        <v>1116</v>
      </c>
      <c r="C12" s="145" t="s">
        <v>17</v>
      </c>
      <c r="D12" s="150">
        <v>1</v>
      </c>
    </row>
    <row r="13" spans="2:4" ht="15" x14ac:dyDescent="0.25">
      <c r="B13" s="145" t="s">
        <v>1117</v>
      </c>
      <c r="C13" s="145" t="s">
        <v>17</v>
      </c>
      <c r="D13" s="150">
        <v>7</v>
      </c>
    </row>
    <row r="14" spans="2:4" ht="15" x14ac:dyDescent="0.25">
      <c r="B14" s="145" t="s">
        <v>1443</v>
      </c>
      <c r="C14" s="145" t="s">
        <v>17</v>
      </c>
      <c r="D14" s="150">
        <v>2</v>
      </c>
    </row>
    <row r="15" spans="2:4" ht="15" x14ac:dyDescent="0.25">
      <c r="B15" s="145" t="s">
        <v>1444</v>
      </c>
      <c r="C15" s="145" t="s">
        <v>17</v>
      </c>
      <c r="D15" s="150">
        <v>1</v>
      </c>
    </row>
    <row r="16" spans="2:4" ht="15" x14ac:dyDescent="0.25">
      <c r="B16" s="145" t="s">
        <v>1445</v>
      </c>
      <c r="C16" s="145" t="s">
        <v>17</v>
      </c>
      <c r="D16" s="150">
        <v>2</v>
      </c>
    </row>
    <row r="17" spans="2:4" ht="28.8" x14ac:dyDescent="0.3">
      <c r="B17" s="149" t="s">
        <v>1446</v>
      </c>
      <c r="C17" s="147" t="s">
        <v>17</v>
      </c>
      <c r="D17" s="150">
        <v>12</v>
      </c>
    </row>
    <row r="18" spans="2:4" ht="15" x14ac:dyDescent="0.25">
      <c r="B18" s="145" t="s">
        <v>1447</v>
      </c>
      <c r="C18" s="145" t="s">
        <v>17</v>
      </c>
      <c r="D18" s="150">
        <v>1</v>
      </c>
    </row>
    <row r="19" spans="2:4" ht="15" x14ac:dyDescent="0.25">
      <c r="B19" s="145" t="s">
        <v>1123</v>
      </c>
      <c r="C19" s="145" t="s">
        <v>17</v>
      </c>
      <c r="D19" s="150">
        <v>2</v>
      </c>
    </row>
    <row r="20" spans="2:4" ht="15" x14ac:dyDescent="0.25">
      <c r="B20" s="145" t="s">
        <v>1124</v>
      </c>
      <c r="C20" s="145" t="s">
        <v>1125</v>
      </c>
      <c r="D20" s="301">
        <f>(837.8+41.9+1.5+4)-294.1</f>
        <v>591.09999999999991</v>
      </c>
    </row>
    <row r="21" spans="2:4" ht="15" x14ac:dyDescent="0.25">
      <c r="B21" s="145" t="s">
        <v>1126</v>
      </c>
      <c r="C21" s="145" t="s">
        <v>1125</v>
      </c>
      <c r="D21" s="301">
        <v>294.10000000000002</v>
      </c>
    </row>
    <row r="22" spans="2:4" ht="15" x14ac:dyDescent="0.25">
      <c r="B22" s="145" t="s">
        <v>1129</v>
      </c>
      <c r="C22" s="145" t="s">
        <v>17</v>
      </c>
      <c r="D22" s="150">
        <f>242/2</f>
        <v>121</v>
      </c>
    </row>
    <row r="23" spans="2:4" ht="15" x14ac:dyDescent="0.25">
      <c r="B23" s="145" t="s">
        <v>1448</v>
      </c>
      <c r="C23" s="145" t="s">
        <v>17</v>
      </c>
      <c r="D23" s="150">
        <f>13+121</f>
        <v>134</v>
      </c>
    </row>
    <row r="24" spans="2:4" x14ac:dyDescent="0.3">
      <c r="B24" s="145" t="s">
        <v>1131</v>
      </c>
      <c r="C24" s="300" t="s">
        <v>1125</v>
      </c>
      <c r="D24" s="150">
        <v>128.4</v>
      </c>
    </row>
    <row r="25" spans="2:4" x14ac:dyDescent="0.3">
      <c r="B25" s="145" t="s">
        <v>1132</v>
      </c>
      <c r="C25" s="145" t="s">
        <v>1125</v>
      </c>
      <c r="D25" s="150">
        <f>154.1+91.7+1891.8</f>
        <v>2137.6</v>
      </c>
    </row>
    <row r="26" spans="2:4" x14ac:dyDescent="0.3">
      <c r="B26" s="145" t="s">
        <v>1449</v>
      </c>
      <c r="C26" s="145" t="s">
        <v>1125</v>
      </c>
      <c r="D26" s="150">
        <v>80.7</v>
      </c>
    </row>
    <row r="27" spans="2:4" x14ac:dyDescent="0.3">
      <c r="B27" s="145" t="s">
        <v>1450</v>
      </c>
      <c r="C27" s="145" t="s">
        <v>1125</v>
      </c>
      <c r="D27" s="150">
        <v>276.7</v>
      </c>
    </row>
    <row r="28" spans="2:4" x14ac:dyDescent="0.3">
      <c r="B28" s="145" t="s">
        <v>1134</v>
      </c>
      <c r="C28" s="145" t="s">
        <v>1125</v>
      </c>
      <c r="D28" s="150">
        <v>467.3</v>
      </c>
    </row>
    <row r="29" spans="2:4" x14ac:dyDescent="0.3">
      <c r="B29" s="145" t="s">
        <v>1135</v>
      </c>
      <c r="C29" s="145" t="s">
        <v>1125</v>
      </c>
      <c r="D29" s="150">
        <v>357.2</v>
      </c>
    </row>
    <row r="30" spans="2:4" ht="43.2" x14ac:dyDescent="0.3">
      <c r="B30" s="149" t="s">
        <v>1451</v>
      </c>
      <c r="C30" s="145" t="s">
        <v>17</v>
      </c>
      <c r="D30" s="150">
        <v>1</v>
      </c>
    </row>
    <row r="31" spans="2:4" ht="43.2" x14ac:dyDescent="0.3">
      <c r="B31" s="149" t="s">
        <v>1137</v>
      </c>
      <c r="C31" s="145" t="s">
        <v>17</v>
      </c>
      <c r="D31" s="150">
        <v>1</v>
      </c>
    </row>
    <row r="32" spans="2:4" ht="43.2" x14ac:dyDescent="0.3">
      <c r="B32" s="149" t="s">
        <v>1138</v>
      </c>
      <c r="C32" s="145" t="s">
        <v>17</v>
      </c>
      <c r="D32" s="150">
        <v>1</v>
      </c>
    </row>
    <row r="33" spans="2:4" ht="15" x14ac:dyDescent="0.25">
      <c r="B33" s="145" t="s">
        <v>1452</v>
      </c>
      <c r="C33" s="145" t="s">
        <v>1125</v>
      </c>
      <c r="D33" s="150">
        <v>12.8</v>
      </c>
    </row>
    <row r="34" spans="2:4" ht="15" x14ac:dyDescent="0.25">
      <c r="C34" s="148"/>
    </row>
  </sheetData>
  <mergeCells count="1">
    <mergeCell ref="B1:D1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4"/>
  <sheetViews>
    <sheetView view="pageBreakPreview" zoomScale="60" zoomScaleNormal="100" workbookViewId="0">
      <selection activeCell="D36" sqref="D36"/>
    </sheetView>
  </sheetViews>
  <sheetFormatPr defaultRowHeight="14.4" x14ac:dyDescent="0.3"/>
  <cols>
    <col min="1" max="1" width="75.6640625" customWidth="1"/>
  </cols>
  <sheetData>
    <row r="2" spans="1:4" x14ac:dyDescent="0.3">
      <c r="A2" s="302" t="s">
        <v>1454</v>
      </c>
      <c r="B2" s="303" t="s">
        <v>1141</v>
      </c>
      <c r="C2" s="304" t="s">
        <v>1142</v>
      </c>
      <c r="D2" s="1"/>
    </row>
    <row r="3" spans="1:4" ht="15" x14ac:dyDescent="0.25">
      <c r="A3" s="305" t="s">
        <v>1143</v>
      </c>
      <c r="B3" s="306"/>
      <c r="C3" s="307"/>
      <c r="D3" s="1"/>
    </row>
    <row r="4" spans="1:4" s="1" customFormat="1" ht="15" x14ac:dyDescent="0.25">
      <c r="A4" s="152" t="s">
        <v>1455</v>
      </c>
      <c r="B4" s="153" t="s">
        <v>14</v>
      </c>
      <c r="C4" s="154">
        <v>138</v>
      </c>
    </row>
    <row r="5" spans="1:4" x14ac:dyDescent="0.3">
      <c r="A5" s="152" t="s">
        <v>1456</v>
      </c>
      <c r="B5" s="153" t="s">
        <v>425</v>
      </c>
      <c r="C5" s="154">
        <v>4</v>
      </c>
      <c r="D5" s="1"/>
    </row>
    <row r="6" spans="1:4" x14ac:dyDescent="0.3">
      <c r="A6" s="152" t="s">
        <v>1457</v>
      </c>
      <c r="B6" s="153" t="s">
        <v>14</v>
      </c>
      <c r="C6" s="154">
        <v>2</v>
      </c>
      <c r="D6" s="1"/>
    </row>
    <row r="7" spans="1:4" x14ac:dyDescent="0.3">
      <c r="A7" s="152" t="s">
        <v>1458</v>
      </c>
      <c r="B7" s="153" t="s">
        <v>425</v>
      </c>
      <c r="C7" s="154">
        <v>9</v>
      </c>
      <c r="D7" s="1"/>
    </row>
    <row r="8" spans="1:4" x14ac:dyDescent="0.3">
      <c r="A8" s="152" t="s">
        <v>1147</v>
      </c>
      <c r="B8" s="153" t="s">
        <v>425</v>
      </c>
      <c r="C8" s="154">
        <v>95</v>
      </c>
      <c r="D8" s="1"/>
    </row>
    <row r="9" spans="1:4" ht="15" x14ac:dyDescent="0.25">
      <c r="A9" s="152" t="s">
        <v>1459</v>
      </c>
      <c r="B9" s="153" t="s">
        <v>425</v>
      </c>
      <c r="C9" s="154">
        <v>20</v>
      </c>
      <c r="D9" s="1"/>
    </row>
    <row r="10" spans="1:4" ht="15" x14ac:dyDescent="0.25">
      <c r="A10" s="152" t="s">
        <v>1460</v>
      </c>
      <c r="B10" s="153" t="s">
        <v>425</v>
      </c>
      <c r="C10" s="154">
        <v>90</v>
      </c>
      <c r="D10" s="1"/>
    </row>
    <row r="11" spans="1:4" ht="15" x14ac:dyDescent="0.25">
      <c r="A11" s="152" t="s">
        <v>1461</v>
      </c>
      <c r="B11" s="153" t="s">
        <v>58</v>
      </c>
      <c r="C11" s="154">
        <v>33</v>
      </c>
      <c r="D11" s="1"/>
    </row>
    <row r="12" spans="1:4" ht="15" x14ac:dyDescent="0.25">
      <c r="A12" s="305" t="s">
        <v>1149</v>
      </c>
      <c r="B12" s="306" t="s">
        <v>1141</v>
      </c>
      <c r="C12" s="307" t="s">
        <v>1107</v>
      </c>
      <c r="D12" s="1"/>
    </row>
    <row r="13" spans="1:4" ht="15" x14ac:dyDescent="0.25">
      <c r="A13" s="152" t="s">
        <v>1462</v>
      </c>
      <c r="B13" s="153" t="s">
        <v>58</v>
      </c>
      <c r="C13" s="154">
        <v>4</v>
      </c>
      <c r="D13" s="1"/>
    </row>
    <row r="14" spans="1:4" x14ac:dyDescent="0.3">
      <c r="A14" s="152" t="s">
        <v>1150</v>
      </c>
      <c r="B14" s="153" t="s">
        <v>58</v>
      </c>
      <c r="C14" s="154">
        <v>1</v>
      </c>
      <c r="D14" s="1"/>
    </row>
    <row r="15" spans="1:4" ht="15" x14ac:dyDescent="0.25">
      <c r="A15" s="305" t="s">
        <v>1152</v>
      </c>
      <c r="B15" s="306" t="s">
        <v>1141</v>
      </c>
      <c r="C15" s="307" t="s">
        <v>1107</v>
      </c>
      <c r="D15" s="1"/>
    </row>
    <row r="16" spans="1:4" x14ac:dyDescent="0.3">
      <c r="A16" s="152" t="s">
        <v>1153</v>
      </c>
      <c r="B16" s="153" t="s">
        <v>14</v>
      </c>
      <c r="C16" s="154">
        <v>230</v>
      </c>
      <c r="D16" s="1"/>
    </row>
    <row r="17" spans="1:4" x14ac:dyDescent="0.3">
      <c r="A17" s="152" t="s">
        <v>1154</v>
      </c>
      <c r="B17" s="153" t="s">
        <v>58</v>
      </c>
      <c r="C17" s="154">
        <v>60</v>
      </c>
      <c r="D17" s="1"/>
    </row>
    <row r="18" spans="1:4" x14ac:dyDescent="0.3">
      <c r="A18" s="152" t="s">
        <v>1155</v>
      </c>
      <c r="B18" s="153" t="s">
        <v>58</v>
      </c>
      <c r="C18" s="154">
        <v>44</v>
      </c>
      <c r="D18" s="1"/>
    </row>
    <row r="19" spans="1:4" ht="15" x14ac:dyDescent="0.25">
      <c r="A19" s="152" t="s">
        <v>1156</v>
      </c>
      <c r="B19" s="153" t="s">
        <v>58</v>
      </c>
      <c r="C19" s="154">
        <v>101</v>
      </c>
      <c r="D19" s="1"/>
    </row>
    <row r="20" spans="1:4" ht="15" x14ac:dyDescent="0.25">
      <c r="A20" s="152" t="s">
        <v>1157</v>
      </c>
      <c r="B20" s="153" t="s">
        <v>1158</v>
      </c>
      <c r="C20" s="154">
        <v>71</v>
      </c>
      <c r="D20" s="1"/>
    </row>
    <row r="21" spans="1:4" x14ac:dyDescent="0.3">
      <c r="A21" s="152" t="s">
        <v>1159</v>
      </c>
      <c r="B21" s="153" t="s">
        <v>308</v>
      </c>
      <c r="C21" s="154">
        <v>20</v>
      </c>
      <c r="D21" s="1"/>
    </row>
    <row r="22" spans="1:4" ht="15" x14ac:dyDescent="0.25">
      <c r="A22" s="152" t="s">
        <v>1160</v>
      </c>
      <c r="B22" s="153" t="s">
        <v>308</v>
      </c>
      <c r="C22" s="154">
        <v>10</v>
      </c>
      <c r="D22" s="1"/>
    </row>
    <row r="23" spans="1:4" x14ac:dyDescent="0.3">
      <c r="A23" s="305" t="s">
        <v>1166</v>
      </c>
      <c r="B23" s="306"/>
      <c r="C23" s="307"/>
      <c r="D23" s="1"/>
    </row>
    <row r="24" spans="1:4" ht="15" x14ac:dyDescent="0.25">
      <c r="A24" s="152" t="s">
        <v>1167</v>
      </c>
      <c r="B24" s="153" t="s">
        <v>14</v>
      </c>
      <c r="C24" s="154">
        <v>4229</v>
      </c>
      <c r="D24" s="1"/>
    </row>
  </sheetData>
  <conditionalFormatting sqref="A3:C24">
    <cfRule type="expression" dxfId="91" priority="1">
      <formula>EVEN(ROW())=ROW()</formula>
    </cfRule>
  </conditionalFormatting>
  <pageMargins left="0.511811024" right="0.511811024" top="0.78740157499999996" bottom="0.78740157499999996" header="0.31496062000000002" footer="0.31496062000000002"/>
  <pageSetup paperSize="9" scale="98" orientation="portrait" r:id="rId1"/>
  <colBreaks count="1" manualBreakCount="1">
    <brk id="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13</vt:i4>
      </vt:variant>
    </vt:vector>
  </HeadingPairs>
  <TitlesOfParts>
    <vt:vector size="35" baseType="lpstr">
      <vt:lpstr>Elétrica Ampliação</vt:lpstr>
      <vt:lpstr>Lógica Ofiologia</vt:lpstr>
      <vt:lpstr>Arquitetonico Ampliar</vt:lpstr>
      <vt:lpstr>Estrutural Ampliação</vt:lpstr>
      <vt:lpstr>Hidraulico Ampliação</vt:lpstr>
      <vt:lpstr>Incendio Ampliação</vt:lpstr>
      <vt:lpstr>Hidrossanitario Ampliação</vt:lpstr>
      <vt:lpstr>Elétrico Reforma</vt:lpstr>
      <vt:lpstr>Lógica Reforma</vt:lpstr>
      <vt:lpstr>Arquitetonico Reforma</vt:lpstr>
      <vt:lpstr>Hidraulico Reforma</vt:lpstr>
      <vt:lpstr>Incendio Reforma</vt:lpstr>
      <vt:lpstr>Sanitário Reforma</vt:lpstr>
      <vt:lpstr>Planilha Orçamentária </vt:lpstr>
      <vt:lpstr>RESUMO</vt:lpstr>
      <vt:lpstr>MAPA DE COTAÇÃO</vt:lpstr>
      <vt:lpstr>ENCARGOS SOCIAIS</vt:lpstr>
      <vt:lpstr>CRONOGRAMA</vt:lpstr>
      <vt:lpstr>BDI - Aliquota ISSQN - 5,0%</vt:lpstr>
      <vt:lpstr>Composições</vt:lpstr>
      <vt:lpstr>Referencia composição</vt:lpstr>
      <vt:lpstr>Plan1</vt:lpstr>
      <vt:lpstr>'Arquitetonico Ampliar'!Area_de_impressao</vt:lpstr>
      <vt:lpstr>'Arquitetonico Reforma'!Area_de_impressao</vt:lpstr>
      <vt:lpstr>'BDI - Aliquota ISSQN - 5,0%'!Area_de_impressao</vt:lpstr>
      <vt:lpstr>Composições!Area_de_impressao</vt:lpstr>
      <vt:lpstr>CRONOGRAMA!Area_de_impressao</vt:lpstr>
      <vt:lpstr>'Elétrica Ampliação'!Area_de_impressao</vt:lpstr>
      <vt:lpstr>'ENCARGOS SOCIAIS'!Area_de_impressao</vt:lpstr>
      <vt:lpstr>'Hidrossanitario Ampliação'!Area_de_impressao</vt:lpstr>
      <vt:lpstr>'Lógica Reforma'!Area_de_impressao</vt:lpstr>
      <vt:lpstr>'MAPA DE COTAÇÃO'!Area_de_impressao</vt:lpstr>
      <vt:lpstr>'Planilha Orçamentária '!Area_de_impressao</vt:lpstr>
      <vt:lpstr>RESUMO!Area_de_impressao</vt:lpstr>
      <vt:lpstr>'Sanitário Reforma'!Area_de_impressao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Jose Luiz da Silva Rodrigues Malta</cp:lastModifiedBy>
  <cp:lastPrinted>2018-06-15T20:47:34Z</cp:lastPrinted>
  <dcterms:created xsi:type="dcterms:W3CDTF">2018-04-24T10:22:33Z</dcterms:created>
  <dcterms:modified xsi:type="dcterms:W3CDTF">2018-09-17T14:36:41Z</dcterms:modified>
</cp:coreProperties>
</file>